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2.bin" ContentType="application/vnd.openxmlformats-officedocument.oleObject"/>
  <Override PartName="/xl/drawings/drawing8.xml" ContentType="application/vnd.openxmlformats-officedocument.drawing+xml"/>
  <Override PartName="/xl/embeddings/oleObject3.bin" ContentType="application/vnd.openxmlformats-officedocument.oleObject"/>
  <Override PartName="/xl/drawings/drawing9.xml" ContentType="application/vnd.openxmlformats-officedocument.drawing+xml"/>
  <Override PartName="/xl/embeddings/oleObject4.bin" ContentType="application/vnd.openxmlformats-officedocument.oleObject"/>
  <Override PartName="/xl/drawings/drawing10.xml" ContentType="application/vnd.openxmlformats-officedocument.drawing+xml"/>
  <Override PartName="/xl/embeddings/oleObject5.bin" ContentType="application/vnd.openxmlformats-officedocument.oleObject"/>
  <Override PartName="/xl/drawings/drawing11.xml" ContentType="application/vnd.openxmlformats-officedocument.drawing+xml"/>
  <Override PartName="/xl/embeddings/oleObject6.bin" ContentType="application/vnd.openxmlformats-officedocument.oleObject"/>
  <Override PartName="/xl/drawings/drawing12.xml" ContentType="application/vnd.openxmlformats-officedocument.drawing+xml"/>
  <Override PartName="/xl/embeddings/oleObject7.bin" ContentType="application/vnd.openxmlformats-officedocument.oleObject"/>
  <Override PartName="/xl/drawings/drawing13.xml" ContentType="application/vnd.openxmlformats-officedocument.drawing+xml"/>
  <Override PartName="/xl/embeddings/oleObject8.bin" ContentType="application/vnd.openxmlformats-officedocument.oleObject"/>
  <Override PartName="/xl/drawings/drawing14.xml" ContentType="application/vnd.openxmlformats-officedocument.drawing+xml"/>
  <Override PartName="/xl/embeddings/oleObject9.bin" ContentType="application/vnd.openxmlformats-officedocument.oleObject"/>
  <Override PartName="/xl/drawings/drawing15.xml" ContentType="application/vnd.openxmlformats-officedocument.drawing+xml"/>
  <Override PartName="/xl/embeddings/oleObject10.bin" ContentType="application/vnd.openxmlformats-officedocument.oleObject"/>
  <Override PartName="/xl/drawings/drawing16.xml" ContentType="application/vnd.openxmlformats-officedocument.drawing+xml"/>
  <Override PartName="/xl/embeddings/oleObject11.bin" ContentType="application/vnd.openxmlformats-officedocument.oleObject"/>
  <Override PartName="/xl/drawings/drawing17.xml" ContentType="application/vnd.openxmlformats-officedocument.drawing+xml"/>
  <Override PartName="/xl/embeddings/oleObject12.bin" ContentType="application/vnd.openxmlformats-officedocument.oleObject"/>
  <Override PartName="/xl/drawings/drawing18.xml" ContentType="application/vnd.openxmlformats-officedocument.drawing+xml"/>
  <Override PartName="/xl/embeddings/oleObject13.bin" ContentType="application/vnd.openxmlformats-officedocument.oleObject"/>
  <Override PartName="/xl/drawings/drawing19.xml" ContentType="application/vnd.openxmlformats-officedocument.drawing+xml"/>
  <Override PartName="/xl/embeddings/oleObject14.bin" ContentType="application/vnd.openxmlformats-officedocument.oleObject"/>
  <Override PartName="/xl/drawings/drawing20.xml" ContentType="application/vnd.openxmlformats-officedocument.drawing+xml"/>
  <Override PartName="/xl/embeddings/oleObject15.bin" ContentType="application/vnd.openxmlformats-officedocument.oleObject"/>
  <Override PartName="/xl/drawings/drawing21.xml" ContentType="application/vnd.openxmlformats-officedocument.drawing+xml"/>
  <Override PartName="/xl/embeddings/oleObject16.bin" ContentType="application/vnd.openxmlformats-officedocument.oleObject"/>
  <Override PartName="/xl/drawings/drawing22.xml" ContentType="application/vnd.openxmlformats-officedocument.drawing+xml"/>
  <Override PartName="/xl/embeddings/oleObject17.bin" ContentType="application/vnd.openxmlformats-officedocument.oleObject"/>
  <Override PartName="/xl/drawings/drawing23.xml" ContentType="application/vnd.openxmlformats-officedocument.drawing+xml"/>
  <Override PartName="/xl/embeddings/oleObject18.bin" ContentType="application/vnd.openxmlformats-officedocument.oleObject"/>
  <Override PartName="/xl/drawings/drawing24.xml" ContentType="application/vnd.openxmlformats-officedocument.drawing+xml"/>
  <Override PartName="/xl/embeddings/oleObject19.bin" ContentType="application/vnd.openxmlformats-officedocument.oleObject"/>
  <Override PartName="/xl/drawings/drawing25.xml" ContentType="application/vnd.openxmlformats-officedocument.drawing+xml"/>
  <Override PartName="/xl/embeddings/oleObject20.bin" ContentType="application/vnd.openxmlformats-officedocument.oleObject"/>
  <Override PartName="/xl/drawings/drawing26.xml" ContentType="application/vnd.openxmlformats-officedocument.drawing+xml"/>
  <Override PartName="/xl/embeddings/oleObject21.bin" ContentType="application/vnd.openxmlformats-officedocument.oleObject"/>
  <Override PartName="/xl/drawings/drawing27.xml" ContentType="application/vnd.openxmlformats-officedocument.drawing+xml"/>
  <Override PartName="/xl/embeddings/oleObject22.bin" ContentType="application/vnd.openxmlformats-officedocument.oleObject"/>
  <Override PartName="/xl/drawings/drawing28.xml" ContentType="application/vnd.openxmlformats-officedocument.drawing+xml"/>
  <Override PartName="/xl/embeddings/oleObject23.bin" ContentType="application/vnd.openxmlformats-officedocument.oleObject"/>
  <Override PartName="/xl/drawings/drawing29.xml" ContentType="application/vnd.openxmlformats-officedocument.drawing+xml"/>
  <Override PartName="/xl/embeddings/oleObject24.bin" ContentType="application/vnd.openxmlformats-officedocument.oleObject"/>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updateLinks="never" codeName="Questa_cartella_di_lavoro" defaultThemeVersion="124226"/>
  <mc:AlternateContent xmlns:mc="http://schemas.openxmlformats.org/markup-compatibility/2006">
    <mc:Choice Requires="x15">
      <x15ac:absPath xmlns:x15ac="http://schemas.microsoft.com/office/spreadsheetml/2010/11/ac" url="S:\COMMERCIALE\LISTINI CLIENTI\2026\f Giugno 2026\"/>
    </mc:Choice>
  </mc:AlternateContent>
  <xr:revisionPtr revIDLastSave="0" documentId="13_ncr:1_{511F730C-DB7B-4B56-AF78-F4FFB719F0E9}" xr6:coauthVersionLast="47" xr6:coauthVersionMax="47" xr10:uidLastSave="{00000000-0000-0000-0000-000000000000}"/>
  <workbookProtection workbookAlgorithmName="SHA-512" workbookHashValue="H480Aw32IWx+2ZWmEU0/+SJ8NYQHf1a9z+mpgw6QnfgxHvGFXg+WmzXemwIrXgXWqZ0W89W3+rRwZlSI+AGM8A==" workbookSaltValue="vtweOochDY2THHXfG/VWVw==" workbookSpinCount="100000" lockStructure="1"/>
  <bookViews>
    <workbookView xWindow="-108" yWindow="-108" windowWidth="23256" windowHeight="13896" tabRatio="853" firstSheet="18" activeTab="28" xr2:uid="{00000000-000D-0000-FFFF-FFFF00000000}"/>
  </bookViews>
  <sheets>
    <sheet name="COMPASS" sheetId="1" r:id="rId1"/>
    <sheet name="Contatti" sheetId="77" r:id="rId2"/>
    <sheet name="LS CABLE" sheetId="25" r:id="rId3"/>
    <sheet name="BELDEN" sheetId="113" r:id="rId4"/>
    <sheet name="CommScope" sheetId="5" r:id="rId5"/>
    <sheet name="Systimax" sheetId="101" r:id="rId6"/>
    <sheet name="Panduit" sheetId="70" r:id="rId7"/>
    <sheet name="Corning" sheetId="99" r:id="rId8"/>
    <sheet name="ORCA Cavi Ottici" sheetId="110" r:id="rId9"/>
    <sheet name="ORCA Cablaggio Rame" sheetId="72" r:id="rId10"/>
    <sheet name="ORCA Cablaggio Fibra" sheetId="97" r:id="rId11"/>
    <sheet name="ORCA Rack" sheetId="9" r:id="rId12"/>
    <sheet name="Datwyler" sheetId="106" r:id="rId13"/>
    <sheet name="Fluke" sheetId="76" r:id="rId14"/>
    <sheet name="TS RACK TECNO" sheetId="13" r:id="rId15"/>
    <sheet name="TS BLADE SHELTER" sheetId="85" r:id="rId16"/>
    <sheet name="TS ACCESSORI" sheetId="84" r:id="rId17"/>
    <sheet name="TS ALIMENTAZIONE" sheetId="86" r:id="rId18"/>
    <sheet name="Eta" sheetId="102" r:id="rId19"/>
    <sheet name="Legrand RACK" sheetId="104" r:id="rId20"/>
    <sheet name="Legrand UPS" sheetId="103" r:id="rId21"/>
    <sheet name="BRADY LABEL &amp; PRINTER" sheetId="60" r:id="rId22"/>
    <sheet name="RM Reichle &amp; De Massari" sheetId="109" r:id="rId23"/>
    <sheet name="RIELLO UPS" sheetId="26" r:id="rId24"/>
    <sheet name="Snom" sheetId="92" r:id="rId25"/>
    <sheet name="Ruckus" sheetId="91" state="hidden" r:id="rId26"/>
    <sheet name="TELTONIKA" sheetId="112" r:id="rId27"/>
    <sheet name="ZYXEL" sheetId="111" r:id="rId28"/>
    <sheet name="Planet" sheetId="105" r:id="rId29"/>
    <sheet name="Modulo di reso" sheetId="95" r:id="rId30"/>
    <sheet name="Servizi Logistici" sheetId="108" r:id="rId31"/>
    <sheet name="Condizioni di reso" sheetId="96" r:id="rId32"/>
    <sheet name="Condizioni Vendita" sheetId="74" r:id="rId33"/>
  </sheets>
  <externalReferences>
    <externalReference r:id="rId34"/>
    <externalReference r:id="rId35"/>
    <externalReference r:id="rId36"/>
    <externalReference r:id="rId37"/>
    <externalReference r:id="rId38"/>
    <externalReference r:id="rId39"/>
  </externalReferences>
  <definedNames>
    <definedName name="_xlnm._FilterDatabase" localSheetId="3" hidden="1">BELDEN!$F$1:$F$80</definedName>
    <definedName name="_xlnm._FilterDatabase" localSheetId="21" hidden="1">'BRADY LABEL &amp; PRINTER'!$A$1:$M$236</definedName>
    <definedName name="_xlnm._FilterDatabase" localSheetId="4" hidden="1">CommScope!$F$1:$F$337</definedName>
    <definedName name="_xlnm._FilterDatabase" localSheetId="7" hidden="1">Corning!$A$1:$H$321</definedName>
    <definedName name="_xlnm._FilterDatabase" localSheetId="12" hidden="1">Datwyler!$A$1:$H$6</definedName>
    <definedName name="_xlnm._FilterDatabase" localSheetId="13" hidden="1">Fluke!$A$1:$H$256</definedName>
    <definedName name="_xlnm._FilterDatabase" localSheetId="2" hidden="1">'LS CABLE'!$A$1:$I$352</definedName>
    <definedName name="_xlnm._FilterDatabase" localSheetId="10" hidden="1">'ORCA Cablaggio Fibra'!$A$3:$D$4</definedName>
    <definedName name="_xlnm._FilterDatabase" localSheetId="9" hidden="1">'ORCA Cablaggio Rame'!$A$1:$I$417</definedName>
    <definedName name="_xlnm._FilterDatabase" localSheetId="8" hidden="1">'ORCA Cavi Ottici'!$A$1:$I$328</definedName>
    <definedName name="_xlnm._FilterDatabase" localSheetId="11" hidden="1">'ORCA Rack'!$A$1:$G$179</definedName>
    <definedName name="_xlnm._FilterDatabase" localSheetId="6" hidden="1">Panduit!$F$1:$F$460</definedName>
    <definedName name="_xlnm._FilterDatabase" localSheetId="28" hidden="1">Planet!$A$1:$J$338</definedName>
    <definedName name="_xlnm._FilterDatabase" localSheetId="23" hidden="1">'RIELLO UPS'!$A$1:$J$123</definedName>
    <definedName name="_xlnm._FilterDatabase" localSheetId="22" hidden="1">'RM Reichle &amp; De Massari'!$A$1:$J$131</definedName>
    <definedName name="_xlnm._FilterDatabase" localSheetId="5" hidden="1">Systimax!$A$5:$ACB$22</definedName>
    <definedName name="_xlnm._FilterDatabase" localSheetId="26" hidden="1">TELTONIKA!$A$1:$J$34</definedName>
    <definedName name="_xlnm._FilterDatabase" localSheetId="16" hidden="1">'TS ACCESSORI'!$A$1:$H$220</definedName>
    <definedName name="_xlnm._FilterDatabase" localSheetId="17" hidden="1">'TS ALIMENTAZIONE'!$A$1:$H$26</definedName>
    <definedName name="_xlnm._FilterDatabase" localSheetId="15" hidden="1">'TS BLADE SHELTER'!$A$1:$H$179</definedName>
    <definedName name="_xlnm._FilterDatabase" localSheetId="14" hidden="1">'TS RACK TECNO'!$C$4:$E$4</definedName>
    <definedName name="_xlnm._FilterDatabase" localSheetId="27" hidden="1">ZYXEL!$A$1:$J$187</definedName>
    <definedName name="_SL1000" localSheetId="28">#REF!</definedName>
    <definedName name="_SL1000" localSheetId="26">#REF!</definedName>
    <definedName name="_SL1000" localSheetId="27">#REF!</definedName>
    <definedName name="_SL1000">#REF!</definedName>
    <definedName name="_sv8100" localSheetId="28">#REF!</definedName>
    <definedName name="_sv8100" localSheetId="26">#REF!</definedName>
    <definedName name="_sv8100" localSheetId="27">#REF!</definedName>
    <definedName name="_sv8100">#REF!</definedName>
    <definedName name="A">'[1]Bosch VideoSystem'!#REF!</definedName>
    <definedName name="AA" localSheetId="10">'Condizioni Vendita'!#REF!</definedName>
    <definedName name="AA" localSheetId="28">'Condizioni Vendita'!#REF!</definedName>
    <definedName name="AA" localSheetId="26">'Condizioni Vendita'!#REF!</definedName>
    <definedName name="AA" localSheetId="27">'Condizioni Vendita'!#REF!</definedName>
    <definedName name="AA">'Condizioni Vendita'!#REF!</definedName>
    <definedName name="aaa" localSheetId="28">#REF!</definedName>
    <definedName name="aaa" localSheetId="30">#REF!</definedName>
    <definedName name="aaa" localSheetId="26">#REF!</definedName>
    <definedName name="aaa" localSheetId="27">#REF!</definedName>
    <definedName name="aaa">#REF!</definedName>
    <definedName name="AASTRA_Unità_Centrali_OPENCOM" localSheetId="30">#REF!</definedName>
    <definedName name="AASTRA_Unità_Centrali_OPENCOM">Panduit!$A$5</definedName>
    <definedName name="Accessori" localSheetId="10">'LS CABLE'!#REF!</definedName>
    <definedName name="Accessori" localSheetId="28">'LS CABLE'!#REF!</definedName>
    <definedName name="Accessori" localSheetId="25">'LS CABLE'!#REF!</definedName>
    <definedName name="Accessori" localSheetId="30">#REF!</definedName>
    <definedName name="Accessori" localSheetId="24">'LS CABLE'!#REF!</definedName>
    <definedName name="Accessori" localSheetId="26">'LS CABLE'!#REF!</definedName>
    <definedName name="Accessori" localSheetId="27">'LS CABLE'!#REF!</definedName>
    <definedName name="Accessori">'LS CABLE'!#REF!</definedName>
    <definedName name="ACCESSORI_E_SOFTWARE_DI_COMUNICAZIONE" localSheetId="28">'RIELLO UPS'!#REF!</definedName>
    <definedName name="ACCESSORI_E_SOFTWARE_DI_COMUNICAZIONE" localSheetId="22">'RM Reichle &amp; De Massari'!#REF!</definedName>
    <definedName name="ACCESSORI_E_SOFTWARE_DI_COMUNICAZIONE" localSheetId="30">#REF!</definedName>
    <definedName name="ACCESSORI_E_SOFTWARE_DI_COMUNICAZIONE" localSheetId="26">'RIELLO UPS'!#REF!</definedName>
    <definedName name="ACCESSORI_E_SOFTWARE_DI_COMUNICAZIONE" localSheetId="27">'RIELLO UPS'!#REF!</definedName>
    <definedName name="ACCESSORI_E_SOFTWARE_DI_COMUNICAZIONE">'RIELLO UPS'!#REF!</definedName>
    <definedName name="ACCO">#REF!</definedName>
    <definedName name="ACCS">#REF!</definedName>
    <definedName name="ACCTVCCBH">'[1]Bosch VideoSystem'!#REF!</definedName>
    <definedName name="ACOME___Cavi_Rame_Cat5E_e_Cat6" localSheetId="28">#REF!</definedName>
    <definedName name="ACOME___Cavi_Rame_Cat5E_e_Cat6" localSheetId="30">#REF!</definedName>
    <definedName name="ACOME___Cavi_Rame_Cat5E_e_Cat6" localSheetId="26">#REF!</definedName>
    <definedName name="ACOME___Cavi_Rame_Cat5E_e_Cat6" localSheetId="27">#REF!</definedName>
    <definedName name="ACOME___Cavi_Rame_Cat5E_e_Cat6">#REF!</definedName>
    <definedName name="ACTICC">#REF!</definedName>
    <definedName name="ACTIP">#REF!</definedName>
    <definedName name="AF_ACC_SP12" localSheetId="10">'ORCA Cablaggio Fibra'!#REF!</definedName>
    <definedName name="AF_ACC_SP12" localSheetId="28">'ORCA Rack'!#REF!</definedName>
    <definedName name="AF_ACC_SP12" localSheetId="25">'ORCA Rack'!#REF!</definedName>
    <definedName name="AF_ACC_SP12" localSheetId="30">#REF!</definedName>
    <definedName name="AF_ACC_SP12" localSheetId="24">'ORCA Rack'!#REF!</definedName>
    <definedName name="AF_ACC_SP12" localSheetId="26">'ORCA Rack'!#REF!</definedName>
    <definedName name="AF_ACC_SP12" localSheetId="27">'ORCA Rack'!#REF!</definedName>
    <definedName name="AF_ACC_SP12">'ORCA Rack'!#REF!</definedName>
    <definedName name="AF_FAD_STMM" localSheetId="10">'ORCA Cablaggio Fibra'!#REF!</definedName>
    <definedName name="AF_FAD_STMM" localSheetId="28">'ORCA Rack'!#REF!</definedName>
    <definedName name="AF_FAD_STMM" localSheetId="30">#REF!</definedName>
    <definedName name="AF_FAD_STMM" localSheetId="26">'ORCA Rack'!#REF!</definedName>
    <definedName name="AF_FAD_STMM" localSheetId="27">'ORCA Rack'!#REF!</definedName>
    <definedName name="AF_FAD_STMM">'ORCA Rack'!#REF!</definedName>
    <definedName name="AF_FPS_SC50_1" localSheetId="10">'ORCA Cablaggio Fibra'!#REF!</definedName>
    <definedName name="AF_FPS_SC50_1" localSheetId="28">'ORCA Rack'!#REF!</definedName>
    <definedName name="AF_FPS_SC50_1" localSheetId="30">#REF!</definedName>
    <definedName name="AF_FPS_SC50_1" localSheetId="26">'ORCA Rack'!#REF!</definedName>
    <definedName name="AF_FPS_SC50_1" localSheetId="27">'ORCA Rack'!#REF!</definedName>
    <definedName name="AF_FPS_SC50_1">'ORCA Rack'!#REF!</definedName>
    <definedName name="AF_PGT_50SC_2" localSheetId="10">'ORCA Cablaggio Fibra'!#REF!</definedName>
    <definedName name="AF_PGT_50SC_2" localSheetId="28">'ORCA Rack'!#REF!</definedName>
    <definedName name="AF_PGT_50SC_2" localSheetId="25">'ORCA Rack'!#REF!</definedName>
    <definedName name="AF_PGT_50SC_2" localSheetId="30">#REF!</definedName>
    <definedName name="AF_PGT_50SC_2" localSheetId="24">'ORCA Rack'!#REF!</definedName>
    <definedName name="AF_PGT_50SC_2" localSheetId="26">'ORCA Rack'!#REF!</definedName>
    <definedName name="AF_PGT_50SC_2" localSheetId="27">'ORCA Rack'!#REF!</definedName>
    <definedName name="AF_PGT_50SC_2">'ORCA Rack'!#REF!</definedName>
    <definedName name="AG_WireScope_PRO" localSheetId="28">#REF!</definedName>
    <definedName name="AG_WireScope_PRO" localSheetId="30">#REF!</definedName>
    <definedName name="AG_WireScope_PRO" localSheetId="26">#REF!</definedName>
    <definedName name="AG_WireScope_PRO" localSheetId="27">#REF!</definedName>
    <definedName name="AG_WireScope_PRO">#REF!</definedName>
    <definedName name="AITech">[1]AITech!#REF!</definedName>
    <definedName name="Alimentat">#REF!</definedName>
    <definedName name="Altesys_Professional_Headset___Top_Line_PRO___Amplificatori" localSheetId="28">#REF!</definedName>
    <definedName name="Altesys_Professional_Headset___Top_Line_PRO___Amplificatori" localSheetId="30">#REF!</definedName>
    <definedName name="Altesys_Professional_Headset___Top_Line_PRO___Amplificatori" localSheetId="26">#REF!</definedName>
    <definedName name="Altesys_Professional_Headset___Top_Line_PRO___Amplificatori" localSheetId="27">#REF!</definedName>
    <definedName name="Altesys_Professional_Headset___Top_Line_PRO___Amplificatori">#REF!</definedName>
    <definedName name="AM_ACO_147930601" localSheetId="3">BELDEN!#REF!</definedName>
    <definedName name="AM_ACO_147930601" localSheetId="10">CommScope!#REF!</definedName>
    <definedName name="AM_ACO_147930601" localSheetId="28">CommScope!#REF!</definedName>
    <definedName name="AM_ACO_147930601" localSheetId="30">#REF!</definedName>
    <definedName name="AM_ACO_147930601" localSheetId="26">CommScope!#REF!</definedName>
    <definedName name="AM_ACO_147930601" localSheetId="27">CommScope!#REF!</definedName>
    <definedName name="AM_ACO_147930601">CommScope!#REF!</definedName>
    <definedName name="AM_CVF_59914127" localSheetId="3">BELDEN!#REF!</definedName>
    <definedName name="AM_CVF_59914127" localSheetId="28">CommScope!#REF!</definedName>
    <definedName name="AM_CVF_59914127" localSheetId="30">#REF!</definedName>
    <definedName name="AM_CVF_59914127" localSheetId="26">CommScope!#REF!</definedName>
    <definedName name="AM_CVF_59914127" localSheetId="27">CommScope!#REF!</definedName>
    <definedName name="AM_CVF_59914127">CommScope!#REF!</definedName>
    <definedName name="AM_CVR_21958402" localSheetId="3">BELDEN!#REF!</definedName>
    <definedName name="AM_CVR_21958402" localSheetId="28">CommScope!#REF!</definedName>
    <definedName name="AM_CVR_21958402" localSheetId="30">#REF!</definedName>
    <definedName name="AM_CVR_21958402" localSheetId="26">CommScope!#REF!</definedName>
    <definedName name="AM_CVR_21958402" localSheetId="27">CommScope!#REF!</definedName>
    <definedName name="AM_CVR_21958402">CommScope!#REF!</definedName>
    <definedName name="AM_ETS_147956502" localSheetId="3">BELDEN!#REF!</definedName>
    <definedName name="AM_ETS_147956502" localSheetId="28">CommScope!#REF!</definedName>
    <definedName name="AM_ETS_147956502" localSheetId="30">#REF!</definedName>
    <definedName name="AM_ETS_147956502" localSheetId="26">CommScope!#REF!</definedName>
    <definedName name="AM_ETS_147956502" localSheetId="27">CommScope!#REF!</definedName>
    <definedName name="AM_ETS_147956502">CommScope!#REF!</definedName>
    <definedName name="AM_FCM_550400803" localSheetId="3">BELDEN!#REF!</definedName>
    <definedName name="AM_FCM_550400803" localSheetId="30">#REF!</definedName>
    <definedName name="AM_FCM_550400803">CommScope!#REF!</definedName>
    <definedName name="AM_FPM_620661701" localSheetId="3">BELDEN!#REF!</definedName>
    <definedName name="AM_FPM_620661701" localSheetId="28">CommScope!#REF!</definedName>
    <definedName name="AM_FPM_620661701" localSheetId="30">#REF!</definedName>
    <definedName name="AM_FPM_620661701" localSheetId="26">CommScope!#REF!</definedName>
    <definedName name="AM_FPM_620661701" localSheetId="27">CommScope!#REF!</definedName>
    <definedName name="AM_FPM_620661701">CommScope!#REF!</definedName>
    <definedName name="AM_FPP_143512801" localSheetId="3">BELDEN!#REF!</definedName>
    <definedName name="AM_FPP_143512801" localSheetId="28">CommScope!#REF!</definedName>
    <definedName name="AM_FPP_143512801" localSheetId="30">#REF!</definedName>
    <definedName name="AM_FPP_143512801" localSheetId="26">CommScope!#REF!</definedName>
    <definedName name="AM_FPP_143512801" localSheetId="27">CommScope!#REF!</definedName>
    <definedName name="AM_FPP_143512801">CommScope!#REF!</definedName>
    <definedName name="AM_MPO_205570710" localSheetId="3">BELDEN!#REF!</definedName>
    <definedName name="AM_MPO_205570710" localSheetId="30">#REF!</definedName>
    <definedName name="AM_MPO_205570710">CommScope!#REF!</definedName>
    <definedName name="AM_MRJ_147945101" localSheetId="3">BELDEN!#REF!</definedName>
    <definedName name="AM_MRJ_147945101" localSheetId="30">#REF!</definedName>
    <definedName name="AM_MRJ_147945101">CommScope!#REF!</definedName>
    <definedName name="AM_PC6_171109111" localSheetId="3">BELDEN!#REF!</definedName>
    <definedName name="AM_PC6_171109111" localSheetId="28">CommScope!#REF!</definedName>
    <definedName name="AM_PC6_171109111" localSheetId="30">#REF!</definedName>
    <definedName name="AM_PC6_171109111" localSheetId="26">CommScope!#REF!</definedName>
    <definedName name="AM_PC6_171109111" localSheetId="27">CommScope!#REF!</definedName>
    <definedName name="AM_PC6_171109111">CommScope!#REF!</definedName>
    <definedName name="AM_RKF_171136101" localSheetId="3">BELDEN!#REF!</definedName>
    <definedName name="AM_RKF_171136101" localSheetId="30">#REF!</definedName>
    <definedName name="AM_RKF_171136101">CommScope!#REF!</definedName>
    <definedName name="AM_TL_23165221" localSheetId="3">BELDEN!#REF!</definedName>
    <definedName name="AM_TL_23165221" localSheetId="28">CommScope!#REF!</definedName>
    <definedName name="AM_TL_23165221" localSheetId="30">#REF!</definedName>
    <definedName name="AM_TL_23165221" localSheetId="26">CommScope!#REF!</definedName>
    <definedName name="AM_TL_23165221" localSheetId="27">CommScope!#REF!</definedName>
    <definedName name="AM_TL_23165221">CommScope!#REF!</definedName>
    <definedName name="AM_UCS_119920380" localSheetId="3">BELDEN!#REF!</definedName>
    <definedName name="AM_UCS_119920380" localSheetId="28">CommScope!#REF!</definedName>
    <definedName name="AM_UCS_119920380" localSheetId="30">#REF!</definedName>
    <definedName name="AM_UCS_119920380" localSheetId="26">CommScope!#REF!</definedName>
    <definedName name="AM_UCS_119920380" localSheetId="27">CommScope!#REF!</definedName>
    <definedName name="AM_UCS_119920380">CommScope!#REF!</definedName>
    <definedName name="AM_XC5_55840101" localSheetId="3">BELDEN!#REF!</definedName>
    <definedName name="AM_XC5_55840101" localSheetId="28">CommScope!#REF!</definedName>
    <definedName name="AM_XC5_55840101" localSheetId="30">#REF!</definedName>
    <definedName name="AM_XC5_55840101" localSheetId="26">CommScope!#REF!</definedName>
    <definedName name="AM_XC5_55840101" localSheetId="27">CommScope!#REF!</definedName>
    <definedName name="AM_XC5_55840101">CommScope!#REF!</definedName>
    <definedName name="AMP_AMP_RACK_System_Floor_Mount" localSheetId="3">BELDEN!#REF!</definedName>
    <definedName name="AMP_AMP_RACK_System_Floor_Mount" localSheetId="30">#REF!</definedName>
    <definedName name="AMP_AMP_RACK_System_Floor_Mount">CommScope!#REF!</definedName>
    <definedName name="AMP_Attrezzatura_per_le_connessioni_in_RAME" localSheetId="3">BELDEN!#REF!</definedName>
    <definedName name="AMP_Attrezzatura_per_le_connessioni_in_RAME" localSheetId="28">CommScope!#REF!</definedName>
    <definedName name="AMP_Attrezzatura_per_le_connessioni_in_RAME" localSheetId="30">#REF!</definedName>
    <definedName name="AMP_Attrezzatura_per_le_connessioni_in_RAME" localSheetId="26">CommScope!#REF!</definedName>
    <definedName name="AMP_Attrezzatura_per_le_connessioni_in_RAME" localSheetId="27">CommScope!#REF!</definedName>
    <definedName name="AMP_Attrezzatura_per_le_connessioni_in_RAME">CommScope!#REF!</definedName>
    <definedName name="AMP_Bretelle_di_permutazione_UTP_Cat5E_RJ45" localSheetId="3">BELDEN!#REF!</definedName>
    <definedName name="AMP_Bretelle_di_permutazione_UTP_Cat5E_RJ45" localSheetId="30">#REF!</definedName>
    <definedName name="AMP_Bretelle_di_permutazione_UTP_Cat5E_RJ45">CommScope!$A$96</definedName>
    <definedName name="AMP_Bretelle_di_permutazione_UTP_Cat6_RJ45" localSheetId="3">BELDEN!#REF!</definedName>
    <definedName name="AMP_Bretelle_di_permutazione_UTP_Cat6_RJ45" localSheetId="28">CommScope!#REF!</definedName>
    <definedName name="AMP_Bretelle_di_permutazione_UTP_Cat6_RJ45" localSheetId="30">#REF!</definedName>
    <definedName name="AMP_Bretelle_di_permutazione_UTP_Cat6_RJ45" localSheetId="26">CommScope!#REF!</definedName>
    <definedName name="AMP_Bretelle_di_permutazione_UTP_Cat6_RJ45" localSheetId="27">CommScope!#REF!</definedName>
    <definedName name="AMP_Bretelle_di_permutazione_UTP_Cat6_RJ45">CommScope!#REF!</definedName>
    <definedName name="AMP_Bretelle_Ottiche_MT_RJ" localSheetId="3">BELDEN!#REF!</definedName>
    <definedName name="AMP_Bretelle_Ottiche_MT_RJ" localSheetId="28">CommScope!#REF!</definedName>
    <definedName name="AMP_Bretelle_Ottiche_MT_RJ" localSheetId="30">#REF!</definedName>
    <definedName name="AMP_Bretelle_Ottiche_MT_RJ" localSheetId="26">CommScope!#REF!</definedName>
    <definedName name="AMP_Bretelle_Ottiche_MT_RJ" localSheetId="27">CommScope!#REF!</definedName>
    <definedName name="AMP_Bretelle_Ottiche_MT_RJ">CommScope!#REF!</definedName>
    <definedName name="AMP_Cassetti_ottici_estraibili" localSheetId="3">BELDEN!#REF!</definedName>
    <definedName name="AMP_Cassetti_ottici_estraibili" localSheetId="28">CommScope!#REF!</definedName>
    <definedName name="AMP_Cassetti_ottici_estraibili" localSheetId="30">#REF!</definedName>
    <definedName name="AMP_Cassetti_ottici_estraibili" localSheetId="26">CommScope!#REF!</definedName>
    <definedName name="AMP_Cassetti_ottici_estraibili" localSheetId="27">CommScope!#REF!</definedName>
    <definedName name="AMP_Cassetti_ottici_estraibili">CommScope!#REF!</definedName>
    <definedName name="AMP_Cavi_Fibra_ottica_per_interconnessione_tight_900um" localSheetId="3">BELDEN!#REF!</definedName>
    <definedName name="AMP_Cavi_Fibra_ottica_per_interconnessione_tight_900um" localSheetId="28">CommScope!#REF!</definedName>
    <definedName name="AMP_Cavi_Fibra_ottica_per_interconnessione_tight_900um" localSheetId="30">#REF!</definedName>
    <definedName name="AMP_Cavi_Fibra_ottica_per_interconnessione_tight_900um" localSheetId="26">CommScope!#REF!</definedName>
    <definedName name="AMP_Cavi_Fibra_ottica_per_interconnessione_tight_900um" localSheetId="27">CommScope!#REF!</definedName>
    <definedName name="AMP_Cavi_Fibra_ottica_per_interconnessione_tight_900um">CommScope!#REF!</definedName>
    <definedName name="AMP_Cavi_in_Rame_Cat5e___Fonia" localSheetId="3">BELDEN!#REF!</definedName>
    <definedName name="AMP_Cavi_in_Rame_Cat5e___Fonia" localSheetId="28">CommScope!#REF!</definedName>
    <definedName name="AMP_Cavi_in_Rame_Cat5e___Fonia" localSheetId="30">#REF!</definedName>
    <definedName name="AMP_Cavi_in_Rame_Cat5e___Fonia" localSheetId="26">CommScope!#REF!</definedName>
    <definedName name="AMP_Cavi_in_Rame_Cat5e___Fonia" localSheetId="27">CommScope!#REF!</definedName>
    <definedName name="AMP_Cavi_in_Rame_Cat5e___Fonia">CommScope!#REF!</definedName>
    <definedName name="AMP_Cavi_in_Rame_Cat6" localSheetId="3">BELDEN!#REF!</definedName>
    <definedName name="AMP_Cavi_in_Rame_Cat6" localSheetId="28">CommScope!#REF!</definedName>
    <definedName name="AMP_Cavi_in_Rame_Cat6" localSheetId="30">#REF!</definedName>
    <definedName name="AMP_Cavi_in_Rame_Cat6" localSheetId="26">CommScope!#REF!</definedName>
    <definedName name="AMP_Cavi_in_Rame_Cat6" localSheetId="27">CommScope!#REF!</definedName>
    <definedName name="AMP_Cavi_in_Rame_Cat6">CommScope!#REF!</definedName>
    <definedName name="AMP_Connettori_ottici_a_resinare" localSheetId="3">BELDEN!#REF!</definedName>
    <definedName name="AMP_Connettori_ottici_a_resinare" localSheetId="28">CommScope!#REF!</definedName>
    <definedName name="AMP_Connettori_ottici_a_resinare" localSheetId="30">#REF!</definedName>
    <definedName name="AMP_Connettori_ottici_a_resinare" localSheetId="26">CommScope!#REF!</definedName>
    <definedName name="AMP_Connettori_ottici_a_resinare" localSheetId="27">CommScope!#REF!</definedName>
    <definedName name="AMP_Connettori_ottici_a_resinare">CommScope!#REF!</definedName>
    <definedName name="AMP_LAN_Electronics___Media_Converter_STAND_ALONE" localSheetId="3">BELDEN!#REF!</definedName>
    <definedName name="AMP_LAN_Electronics___Media_Converter_STAND_ALONE" localSheetId="30">#REF!</definedName>
    <definedName name="AMP_LAN_Electronics___Media_Converter_STAND_ALONE">CommScope!#REF!</definedName>
    <definedName name="AMP_Modular_Plug" localSheetId="3">BELDEN!$A$56</definedName>
    <definedName name="AMP_Modular_Plug" localSheetId="30">#REF!</definedName>
    <definedName name="AMP_Modular_Plug">CommScope!$A$56</definedName>
    <definedName name="AMP_Pannelli_di_permutazione_Telefonici" localSheetId="3">BELDEN!#REF!</definedName>
    <definedName name="AMP_Pannelli_di_permutazione_Telefonici" localSheetId="28">CommScope!#REF!</definedName>
    <definedName name="AMP_Pannelli_di_permutazione_Telefonici" localSheetId="30">#REF!</definedName>
    <definedName name="AMP_Pannelli_di_permutazione_Telefonici" localSheetId="26">CommScope!#REF!</definedName>
    <definedName name="AMP_Pannelli_di_permutazione_Telefonici" localSheetId="27">CommScope!#REF!</definedName>
    <definedName name="AMP_Pannelli_di_permutazione_Telefonici">CommScope!#REF!</definedName>
    <definedName name="AMP_Pannelli_scarichi" localSheetId="3">BELDEN!#REF!</definedName>
    <definedName name="AMP_Pannelli_scarichi" localSheetId="28">CommScope!#REF!</definedName>
    <definedName name="AMP_Pannelli_scarichi" localSheetId="30">#REF!</definedName>
    <definedName name="AMP_Pannelli_scarichi" localSheetId="26">CommScope!#REF!</definedName>
    <definedName name="AMP_Pannelli_scarichi" localSheetId="27">CommScope!#REF!</definedName>
    <definedName name="AMP_Pannelli_scarichi">CommScope!#REF!</definedName>
    <definedName name="AMP_Placche_autoportanti" localSheetId="3">BELDEN!$A$5</definedName>
    <definedName name="AMP_Placche_autoportanti" localSheetId="30">#REF!</definedName>
    <definedName name="AMP_Placche_autoportanti">CommScope!$A$5</definedName>
    <definedName name="AMP_Sistema_110XC_Cat5E" localSheetId="3">BELDEN!#REF!</definedName>
    <definedName name="AMP_Sistema_110XC_Cat5E" localSheetId="30">#REF!</definedName>
    <definedName name="AMP_Sistema_110XC_Cat5E">CommScope!$A$222</definedName>
    <definedName name="AMP_Sistema_ACO___Kit_di_installazione" localSheetId="3">BELDEN!#REF!</definedName>
    <definedName name="AMP_Sistema_ACO___Kit_di_installazione" localSheetId="30">#REF!</definedName>
    <definedName name="AMP_Sistema_ACO___Kit_di_installazione">CommScope!$A$190</definedName>
    <definedName name="AMP_Sistema_Etherseal_IP67___Jack" localSheetId="3">BELDEN!#REF!</definedName>
    <definedName name="AMP_Sistema_Etherseal_IP67___Jack" localSheetId="28">CommScope!#REF!</definedName>
    <definedName name="AMP_Sistema_Etherseal_IP67___Jack" localSheetId="30">#REF!</definedName>
    <definedName name="AMP_Sistema_Etherseal_IP67___Jack" localSheetId="26">CommScope!#REF!</definedName>
    <definedName name="AMP_Sistema_Etherseal_IP67___Jack" localSheetId="27">CommScope!#REF!</definedName>
    <definedName name="AMP_Sistema_Etherseal_IP67___Jack">CommScope!#REF!</definedName>
    <definedName name="AMP_Sistema_MRJ21___Pannelli" localSheetId="3">BELDEN!#REF!</definedName>
    <definedName name="AMP_Sistema_MRJ21___Pannelli" localSheetId="28">CommScope!#REF!</definedName>
    <definedName name="AMP_Sistema_MRJ21___Pannelli" localSheetId="30">#REF!</definedName>
    <definedName name="AMP_Sistema_MRJ21___Pannelli" localSheetId="26">CommScope!#REF!</definedName>
    <definedName name="AMP_Sistema_MRJ21___Pannelli" localSheetId="27">CommScope!#REF!</definedName>
    <definedName name="AMP_Sistema_MRJ21___Pannelli">CommScope!#REF!</definedName>
    <definedName name="AMP_Sistema_Ottico_MPO_Pannelli_ottici" localSheetId="3">BELDEN!#REF!</definedName>
    <definedName name="AMP_Sistema_Ottico_MPO_Pannelli_ottici" localSheetId="30">#REF!</definedName>
    <definedName name="AMP_Sistema_Ottico_MPO_Pannelli_ottici">CommScope!#REF!</definedName>
    <definedName name="AMP_Sistema_UCS" localSheetId="3">BELDEN!#REF!</definedName>
    <definedName name="AMP_Sistema_UCS" localSheetId="28">CommScope!#REF!</definedName>
    <definedName name="AMP_Sistema_UCS" localSheetId="30">#REF!</definedName>
    <definedName name="AMP_Sistema_UCS" localSheetId="26">CommScope!#REF!</definedName>
    <definedName name="AMP_Sistema_UCS" localSheetId="27">CommScope!#REF!</definedName>
    <definedName name="AMP_Sistema_UCS">CommScope!#REF!</definedName>
    <definedName name="AMP_Tyco_Cavi_ottici_ZIP_LSZH" localSheetId="3">BELDEN!#REF!</definedName>
    <definedName name="AMP_Tyco_Cavi_ottici_ZIP_LSZH" localSheetId="30">#REF!</definedName>
    <definedName name="AMP_Tyco_Cavi_ottici_ZIP_LSZH">CommScope!#REF!</definedName>
    <definedName name="Antifurto">#REF!</definedName>
    <definedName name="ApiceAntenne">#REF!</definedName>
    <definedName name="ApiceSW">#REF!</definedName>
    <definedName name="ApiceTessere">#REF!</definedName>
    <definedName name="APW_Electronics___Accessori_S_MAX" localSheetId="28">#REF!</definedName>
    <definedName name="APW_Electronics___Accessori_S_MAX" localSheetId="30">#REF!</definedName>
    <definedName name="APW_Electronics___Accessori_S_MAX" localSheetId="26">#REF!</definedName>
    <definedName name="APW_Electronics___Accessori_S_MAX" localSheetId="27">#REF!</definedName>
    <definedName name="APW_Electronics___Accessori_S_MAX">#REF!</definedName>
    <definedName name="APW_Electronics___IMLAN" localSheetId="28">#REF!</definedName>
    <definedName name="APW_Electronics___IMLAN" localSheetId="30">#REF!</definedName>
    <definedName name="APW_Electronics___IMLAN" localSheetId="26">#REF!</definedName>
    <definedName name="APW_Electronics___IMLAN" localSheetId="27">#REF!</definedName>
    <definedName name="APW_Electronics___IMLAN">#REF!</definedName>
    <definedName name="AR_ACC_AACCL" localSheetId="8">'ORCA Cavi Ottici'!#REF!</definedName>
    <definedName name="AR_ACC_AACCL" localSheetId="28">'ORCA Cablaggio Rame'!#REF!</definedName>
    <definedName name="AR_ACC_AACCL" localSheetId="30">#REF!</definedName>
    <definedName name="AR_ACC_AACCL" localSheetId="26">'ORCA Cablaggio Rame'!#REF!</definedName>
    <definedName name="AR_ACC_AACCL" localSheetId="27">'ORCA Cablaggio Rame'!#REF!</definedName>
    <definedName name="AR_ACC_AACCL">'ORCA Cablaggio Rame'!#REF!</definedName>
    <definedName name="AR_ACC_SCPW" localSheetId="8">'ORCA Cavi Ottici'!#REF!</definedName>
    <definedName name="AR_ACC_SCPW" localSheetId="28">'ORCA Cablaggio Rame'!#REF!</definedName>
    <definedName name="AR_ACC_SCPW" localSheetId="30">#REF!</definedName>
    <definedName name="AR_ACC_SCPW" localSheetId="26">'ORCA Cablaggio Rame'!#REF!</definedName>
    <definedName name="AR_ACC_SCPW" localSheetId="27">'ORCA Cablaggio Rame'!#REF!</definedName>
    <definedName name="AR_ACC_SCPW">'ORCA Cablaggio Rame'!#REF!</definedName>
    <definedName name="AR_ACC_SDFP5" localSheetId="30">#REF!</definedName>
    <definedName name="AR_ACC_SDFP5">'ORCA Rack'!#REF!</definedName>
    <definedName name="AR_CVR_T8CN" localSheetId="8">'ORCA Cavi Ottici'!#REF!</definedName>
    <definedName name="AR_CVR_T8CN" localSheetId="28">'ORCA Cablaggio Rame'!#REF!</definedName>
    <definedName name="AR_CVR_T8CN" localSheetId="30">#REF!</definedName>
    <definedName name="AR_CVR_T8CN" localSheetId="26">'ORCA Cablaggio Rame'!#REF!</definedName>
    <definedName name="AR_CVR_T8CN" localSheetId="27">'ORCA Cablaggio Rame'!#REF!</definedName>
    <definedName name="AR_CVR_T8CN">'ORCA Cablaggio Rame'!#REF!</definedName>
    <definedName name="AR_PC5_U5EG_05" localSheetId="8">'ORCA Cavi Ottici'!#REF!</definedName>
    <definedName name="AR_PC5_U5EG_05" localSheetId="28">'ORCA Cablaggio Rame'!#REF!</definedName>
    <definedName name="AR_PC5_U5EG_05" localSheetId="30">#REF!</definedName>
    <definedName name="AR_PC5_U5EG_05" localSheetId="26">'ORCA Cablaggio Rame'!#REF!</definedName>
    <definedName name="AR_PC5_U5EG_05" localSheetId="27">'ORCA Cablaggio Rame'!#REF!</definedName>
    <definedName name="AR_PC5_U5EG_05">'ORCA Cablaggio Rame'!#REF!</definedName>
    <definedName name="AR_PLG_U4" localSheetId="8">'ORCA Cavi Ottici'!#REF!</definedName>
    <definedName name="AR_PLG_U4" localSheetId="28">'ORCA Cablaggio Rame'!#REF!</definedName>
    <definedName name="AR_PLG_U4" localSheetId="30">#REF!</definedName>
    <definedName name="AR_PLG_U4" localSheetId="26">'ORCA Cablaggio Rame'!#REF!</definedName>
    <definedName name="AR_PLG_U4" localSheetId="27">'ORCA Cablaggio Rame'!#REF!</definedName>
    <definedName name="AR_PLG_U4">'ORCA Cablaggio Rame'!#REF!</definedName>
    <definedName name="AR_PPT_50P" localSheetId="8">'ORCA Cavi Ottici'!#REF!</definedName>
    <definedName name="AR_PPT_50P" localSheetId="28">'ORCA Cablaggio Rame'!#REF!</definedName>
    <definedName name="AR_PPT_50P" localSheetId="30">#REF!</definedName>
    <definedName name="AR_PPT_50P" localSheetId="26">'ORCA Cablaggio Rame'!#REF!</definedName>
    <definedName name="AR_PPT_50P" localSheetId="27">'ORCA Cablaggio Rame'!#REF!</definedName>
    <definedName name="AR_PPT_50P">'ORCA Cablaggio Rame'!#REF!</definedName>
    <definedName name="AR_PTL_1W" localSheetId="8">'ORCA Cavi Ottici'!#REF!</definedName>
    <definedName name="AR_PTL_1W" localSheetId="28">'ORCA Cablaggio Rame'!#REF!</definedName>
    <definedName name="AR_PTL_1W" localSheetId="30">#REF!</definedName>
    <definedName name="AR_PTL_1W" localSheetId="26">'ORCA Cablaggio Rame'!#REF!</definedName>
    <definedName name="AR_PTL_1W" localSheetId="27">'ORCA Cablaggio Rame'!#REF!</definedName>
    <definedName name="AR_PTL_1W">'ORCA Cablaggio Rame'!#REF!</definedName>
    <definedName name="AR_TCM_10PD" localSheetId="8">'ORCA Cavi Ottici'!$A$6</definedName>
    <definedName name="AR_TCM_10PD" localSheetId="30">#REF!</definedName>
    <definedName name="AR_TCM_10PD">'ORCA Cablaggio Rame'!$A$6</definedName>
    <definedName name="AR_TL_IMPTMC" localSheetId="30">#REF!</definedName>
    <definedName name="AR_TL_IMPTMC">'ORCA Rack'!#REF!</definedName>
    <definedName name="AR700_Series___Small_Enterprise_Routers" localSheetId="28">#REF!</definedName>
    <definedName name="AR700_Series___Small_Enterprise_Routers" localSheetId="30">#REF!</definedName>
    <definedName name="AR700_Series___Small_Enterprise_Routers" localSheetId="26">#REF!</definedName>
    <definedName name="AR700_Series___Small_Enterprise_Routers" localSheetId="27">#REF!</definedName>
    <definedName name="AR700_Series___Small_Enterprise_Routers">#REF!</definedName>
    <definedName name="_xlnm.Print_Area" localSheetId="3">BELDEN!$A$1:$G$80</definedName>
    <definedName name="_xlnm.Print_Area" localSheetId="21">'BRADY LABEL &amp; PRINTER'!$A$1:$G$254</definedName>
    <definedName name="_xlnm.Print_Area" localSheetId="4">CommScope!$A$1:$G$341</definedName>
    <definedName name="_xlnm.Print_Area" localSheetId="0">COMPASS!$A$1:$N$80</definedName>
    <definedName name="_xlnm.Print_Area" localSheetId="32">'Condizioni Vendita'!$A$1:$F$159</definedName>
    <definedName name="_xlnm.Print_Area" localSheetId="1">Contatti!$B$1:$L$58</definedName>
    <definedName name="_xlnm.Print_Area" localSheetId="7">Corning!$A$1:$G$334</definedName>
    <definedName name="_xlnm.Print_Area" localSheetId="12">Datwyler!$A$1:$G$217</definedName>
    <definedName name="_xlnm.Print_Area" localSheetId="18">Eta!$A$1:$G$460</definedName>
    <definedName name="_xlnm.Print_Area" localSheetId="13">Fluke!$A$1:$G$269</definedName>
    <definedName name="_xlnm.Print_Area" localSheetId="19">'Legrand RACK'!$A$1:$G$45</definedName>
    <definedName name="_xlnm.Print_Area" localSheetId="20">'Legrand UPS'!$A$5:$G$256</definedName>
    <definedName name="_xlnm.Print_Area" localSheetId="2">'LS CABLE'!$A$1:$G$159</definedName>
    <definedName name="_xlnm.Print_Area" localSheetId="29">'Modulo di reso'!$A$1:$O$29</definedName>
    <definedName name="_xlnm.Print_Area" localSheetId="10">'ORCA Cablaggio Fibra'!$A$1:$F$698</definedName>
    <definedName name="_xlnm.Print_Area" localSheetId="9">'ORCA Cablaggio Rame'!$A$1:$F$719</definedName>
    <definedName name="_xlnm.Print_Area" localSheetId="8">'ORCA Cavi Ottici'!$A$1:$F$342</definedName>
    <definedName name="_xlnm.Print_Area" localSheetId="11">'ORCA Rack'!$A$1:$F$202</definedName>
    <definedName name="_xlnm.Print_Area" localSheetId="6">Panduit!$A$1:$G$460</definedName>
    <definedName name="_xlnm.Print_Area" localSheetId="28">Planet!$A$1:$G$433</definedName>
    <definedName name="_xlnm.Print_Area" localSheetId="23">'RIELLO UPS'!$A$1:$G$262</definedName>
    <definedName name="_xlnm.Print_Area" localSheetId="22">'RM Reichle &amp; De Massari'!$A$1:$G$169</definedName>
    <definedName name="_xlnm.Print_Area" localSheetId="25">Ruckus!$A$1:$G$4</definedName>
    <definedName name="_xlnm.Print_Area" localSheetId="30">'Servizi Logistici'!$A$1:$K$47</definedName>
    <definedName name="_xlnm.Print_Area" localSheetId="24">Snom!$A$1:$G$130</definedName>
    <definedName name="_xlnm.Print_Area" localSheetId="5">Systimax!$A$1:$G$272</definedName>
    <definedName name="_xlnm.Print_Area" localSheetId="26">TELTONIKA!$A$1:$G$58</definedName>
    <definedName name="_xlnm.Print_Area" localSheetId="16">'TS ACCESSORI'!$A$1:$G$289</definedName>
    <definedName name="_xlnm.Print_Area" localSheetId="17">'TS ALIMENTAZIONE'!$A$1:$G$64</definedName>
    <definedName name="_xlnm.Print_Area" localSheetId="15">'TS BLADE SHELTER'!$A$1:$G$268</definedName>
    <definedName name="_xlnm.Print_Area" localSheetId="14">'TS RACK TECNO'!$A$1:$G$317</definedName>
    <definedName name="_xlnm.Print_Area" localSheetId="27">ZYXEL!$A$1:$G$281</definedName>
    <definedName name="Armadi_serie_NET_Leader" localSheetId="28">'TS RACK TECNO'!#REF!</definedName>
    <definedName name="Armadi_serie_NET_Leader" localSheetId="30">#REF!</definedName>
    <definedName name="Armadi_serie_NET_Leader" localSheetId="26">'TS RACK TECNO'!#REF!</definedName>
    <definedName name="Armadi_serie_NET_Leader" localSheetId="27">'TS RACK TECNO'!#REF!</definedName>
    <definedName name="Armadi_serie_NET_Leader">'TS RACK TECNO'!#REF!</definedName>
    <definedName name="Armadi1_da_parete_serie_TECNO_300" localSheetId="30">#REF!</definedName>
    <definedName name="Armadi1_da_parete_serie_TECNO_300">'TS RACK TECNO'!$A$5</definedName>
    <definedName name="Armadi10_da_parete_serie_TECNO_300" localSheetId="30">#REF!</definedName>
    <definedName name="Armadi10_da_parete_serie_TECNO_300">'TS RACK TECNO'!$A$5</definedName>
    <definedName name="Armadi11_da_parete_serie_TECNO_300" localSheetId="30">#REF!</definedName>
    <definedName name="Armadi11_da_parete_serie_TECNO_300">'TS RACK TECNO'!$A$5</definedName>
    <definedName name="Armadi12_da_parete_serie_TECNO_300" localSheetId="30">#REF!</definedName>
    <definedName name="Armadi12_da_parete_serie_TECNO_300">'TS RACK TECNO'!$A$5</definedName>
    <definedName name="Armadi2_da_parete_serie_TECNO_300" localSheetId="30">#REF!</definedName>
    <definedName name="Armadi2_da_parete_serie_TECNO_300">'TS RACK TECNO'!$A$5</definedName>
    <definedName name="Armadi3_da_parete_serie_TECNO_300" localSheetId="30">#REF!</definedName>
    <definedName name="Armadi3_da_parete_serie_TECNO_300">'TS RACK TECNO'!$A$5</definedName>
    <definedName name="Armadi4_da_parete_serie_TECNO_300" localSheetId="30">#REF!</definedName>
    <definedName name="Armadi4_da_parete_serie_TECNO_300">'TS RACK TECNO'!$A$5</definedName>
    <definedName name="Armadi5_da_parete_serie_TECNO_300" localSheetId="30">#REF!</definedName>
    <definedName name="Armadi5_da_parete_serie_TECNO_300">'TS RACK TECNO'!$A$5</definedName>
    <definedName name="Armadi6_da_parete_serie_TECNO_300" localSheetId="30">#REF!</definedName>
    <definedName name="Armadi6_da_parete_serie_TECNO_300">'TS RACK TECNO'!$A$5</definedName>
    <definedName name="Armadi7_da_parete_serie_TECNO_300" localSheetId="30">#REF!</definedName>
    <definedName name="Armadi7_da_parete_serie_TECNO_300">'TS RACK TECNO'!$A$5</definedName>
    <definedName name="Armadi8_da_parete_serie_TECNO_300" localSheetId="30">#REF!</definedName>
    <definedName name="Armadi8_da_parete_serie_TECNO_300">'TS RACK TECNO'!$A$5</definedName>
    <definedName name="Armadi9_da_parete_serie_TECNO_300" localSheetId="30">#REF!</definedName>
    <definedName name="Armadi9_da_parete_serie_TECNO_300">'TS RACK TECNO'!$A$5</definedName>
    <definedName name="AutoView_Switch_Hardware" localSheetId="10">#REF!</definedName>
    <definedName name="AutoView_Switch_Hardware" localSheetId="28">#REF!</definedName>
    <definedName name="AutoView_Switch_Hardware" localSheetId="25">#REF!</definedName>
    <definedName name="AutoView_Switch_Hardware" localSheetId="30">[1]Arteco!#REF!</definedName>
    <definedName name="AutoView_Switch_Hardware" localSheetId="24">#REF!</definedName>
    <definedName name="AutoView_Switch_Hardware" localSheetId="26">#REF!</definedName>
    <definedName name="AutoView_Switch_Hardware" localSheetId="27">#REF!</definedName>
    <definedName name="AutoView_Switch_Hardware">#REF!</definedName>
    <definedName name="Avocent_DSView_3_Management_Software" localSheetId="10">#REF!</definedName>
    <definedName name="Avocent_DSView_3_Management_Software" localSheetId="28">#REF!</definedName>
    <definedName name="Avocent_DSView_3_Management_Software" localSheetId="25">#REF!</definedName>
    <definedName name="Avocent_DSView_3_Management_Software" localSheetId="30">[1]Arteco!#REF!</definedName>
    <definedName name="Avocent_DSView_3_Management_Software" localSheetId="24">#REF!</definedName>
    <definedName name="Avocent_DSView_3_Management_Software" localSheetId="26">#REF!</definedName>
    <definedName name="Avocent_DSView_3_Management_Software" localSheetId="27">#REF!</definedName>
    <definedName name="Avocent_DSView_3_Management_Software">#REF!</definedName>
    <definedName name="Avocent_PM_3000_Intelligent_power_distribution_units" localSheetId="10">#REF!</definedName>
    <definedName name="Avocent_PM_3000_Intelligent_power_distribution_units" localSheetId="28">#REF!</definedName>
    <definedName name="Avocent_PM_3000_Intelligent_power_distribution_units" localSheetId="25">#REF!</definedName>
    <definedName name="Avocent_PM_3000_Intelligent_power_distribution_units" localSheetId="30">[1]Arteco!#REF!</definedName>
    <definedName name="Avocent_PM_3000_Intelligent_power_distribution_units" localSheetId="24">#REF!</definedName>
    <definedName name="Avocent_PM_3000_Intelligent_power_distribution_units" localSheetId="26">#REF!</definedName>
    <definedName name="Avocent_PM_3000_Intelligent_power_distribution_units" localSheetId="27">#REF!</definedName>
    <definedName name="Avocent_PM_3000_Intelligent_power_distribution_units">#REF!</definedName>
    <definedName name="BH_LBB9080_00" localSheetId="28">#REF!</definedName>
    <definedName name="BH_LBB9080_00" localSheetId="26">#REF!</definedName>
    <definedName name="BH_LBB9080_00" localSheetId="27">#REF!</definedName>
    <definedName name="BH_LBB9080_00">#REF!</definedName>
    <definedName name="BH_LBC1402_10" localSheetId="28">#REF!</definedName>
    <definedName name="BH_LBC1402_10" localSheetId="26">#REF!</definedName>
    <definedName name="BH_LBC1402_10" localSheetId="27">#REF!</definedName>
    <definedName name="BH_LBC1402_10">#REF!</definedName>
    <definedName name="BH_LBC3018_00" localSheetId="28">#REF!</definedName>
    <definedName name="BH_LBC3018_00" localSheetId="26">#REF!</definedName>
    <definedName name="BH_LBC3018_00" localSheetId="27">#REF!</definedName>
    <definedName name="BH_LBC3018_00">#REF!</definedName>
    <definedName name="BHI_Rilevatori_Intrusione" localSheetId="28">#REF!</definedName>
    <definedName name="BHI_Rilevatori_Intrusione" localSheetId="26">#REF!</definedName>
    <definedName name="BHI_Rilevatori_Intrusione" localSheetId="27">#REF!</definedName>
    <definedName name="BHI_Rilevatori_Intrusione">#REF!</definedName>
    <definedName name="Bocchiotti_Linea_TA_N_Plus" localSheetId="28">#REF!</definedName>
    <definedName name="Bocchiotti_Linea_TA_N_Plus" localSheetId="30">#REF!</definedName>
    <definedName name="Bocchiotti_Linea_TA_N_Plus" localSheetId="26">#REF!</definedName>
    <definedName name="Bocchiotti_Linea_TA_N_Plus" localSheetId="27">#REF!</definedName>
    <definedName name="Bocchiotti_Linea_TA_N_Plus">#REF!</definedName>
    <definedName name="BOSC_Accessori_CAVI_e_Connettori" localSheetId="10">#REF!</definedName>
    <definedName name="BOSC_Accessori_CAVI_e_Connettori" localSheetId="28">#REF!</definedName>
    <definedName name="BOSC_Accessori_CAVI_e_Connettori" localSheetId="25">#REF!</definedName>
    <definedName name="BOSC_Accessori_CAVI_e_Connettori" localSheetId="30">'[1]Bosch VideoSystem'!#REF!</definedName>
    <definedName name="BOSC_Accessori_CAVI_e_Connettori" localSheetId="24">#REF!</definedName>
    <definedName name="BOSC_Accessori_CAVI_e_Connettori" localSheetId="26">#REF!</definedName>
    <definedName name="BOSC_Accessori_CAVI_e_Connettori" localSheetId="27">#REF!</definedName>
    <definedName name="BOSC_Accessori_CAVI_e_Connettori">#REF!</definedName>
    <definedName name="Bosch_Audio" localSheetId="28">#REF!</definedName>
    <definedName name="Bosch_Audio" localSheetId="26">#REF!</definedName>
    <definedName name="Bosch_Audio" localSheetId="27">#REF!</definedName>
    <definedName name="Bosch_Audio">#REF!</definedName>
    <definedName name="Bosch_Telecamere_colore_e_day_night" localSheetId="28">#REF!</definedName>
    <definedName name="Bosch_Telecamere_colore_e_day_night" localSheetId="26">#REF!</definedName>
    <definedName name="Bosch_Telecamere_colore_e_day_night" localSheetId="27">#REF!</definedName>
    <definedName name="Bosch_Telecamere_colore_e_day_night">#REF!</definedName>
    <definedName name="BP">#REF!</definedName>
    <definedName name="BPC">#REF!</definedName>
    <definedName name="Brady" localSheetId="10">'BRADY LABEL &amp; PRINTER'!#REF!</definedName>
    <definedName name="Brady" localSheetId="28">'BRADY LABEL &amp; PRINTER'!#REF!</definedName>
    <definedName name="Brady" localSheetId="30">#REF!</definedName>
    <definedName name="Brady" localSheetId="26">'BRADY LABEL &amp; PRINTER'!#REF!</definedName>
    <definedName name="Brady" localSheetId="27">'BRADY LABEL &amp; PRINTER'!#REF!</definedName>
    <definedName name="Brady">'BRADY LABEL &amp; PRINTER'!#REF!</definedName>
    <definedName name="Brady_TLS2200" localSheetId="21">'BRADY LABEL &amp; PRINTER'!#REF!</definedName>
    <definedName name="BRET1" localSheetId="28">Panduit!#REF!</definedName>
    <definedName name="BRET1" localSheetId="30">#REF!</definedName>
    <definedName name="BRET1" localSheetId="26">Panduit!#REF!</definedName>
    <definedName name="BRET1" localSheetId="27">Panduit!#REF!</definedName>
    <definedName name="BRET1">Panduit!#REF!</definedName>
    <definedName name="BRET2" localSheetId="28">Panduit!#REF!</definedName>
    <definedName name="BRET2" localSheetId="30">#REF!</definedName>
    <definedName name="BRET2" localSheetId="26">Panduit!#REF!</definedName>
    <definedName name="BRET2" localSheetId="27">Panduit!#REF!</definedName>
    <definedName name="BRET2">Panduit!#REF!</definedName>
    <definedName name="BRET3" localSheetId="28">Panduit!#REF!</definedName>
    <definedName name="BRET3" localSheetId="30">#REF!</definedName>
    <definedName name="BRET3" localSheetId="26">Panduit!#REF!</definedName>
    <definedName name="BRET3" localSheetId="27">Panduit!#REF!</definedName>
    <definedName name="BRET3">Panduit!#REF!</definedName>
    <definedName name="Bretelle_di_permutazione_UTP_Cat5E_RJ45" localSheetId="24">Snom!#REF!</definedName>
    <definedName name="Bretelle_di_permutazione_UTP_Cat5E_RJ45" localSheetId="14">'TS RACK TECNO'!#REF!</definedName>
    <definedName name="BROADCASTER" localSheetId="10">#REF!</definedName>
    <definedName name="BROADCASTER" localSheetId="28">#REF!</definedName>
    <definedName name="BROADCASTER" localSheetId="25">#REF!</definedName>
    <definedName name="BROADCASTER" localSheetId="30">#REF!</definedName>
    <definedName name="BROADCASTER" localSheetId="24">#REF!</definedName>
    <definedName name="BROADCASTER" localSheetId="26">#REF!</definedName>
    <definedName name="BROADCASTER" localSheetId="27">#REF!</definedName>
    <definedName name="BROADCASTER">#REF!</definedName>
    <definedName name="Brugg___Cavo_ottico_ZIP_LSZH" localSheetId="28">#REF!</definedName>
    <definedName name="Brugg___Cavo_ottico_ZIP_LSZH" localSheetId="30">#REF!</definedName>
    <definedName name="Brugg___Cavo_ottico_ZIP_LSZH" localSheetId="26">#REF!</definedName>
    <definedName name="Brugg___Cavo_ottico_ZIP_LSZH" localSheetId="27">#REF!</definedName>
    <definedName name="Brugg___Cavo_ottico_ZIP_LSZH">#REF!</definedName>
    <definedName name="BTKeor">'Legrand UPS'!#REF!</definedName>
    <definedName name="BTRack">'Legrand RACK'!$A$6</definedName>
    <definedName name="BTServizi">'Legrand UPS'!$A$98</definedName>
    <definedName name="BTTrimod">'Legrand UPS'!$A$6</definedName>
    <definedName name="BWACC">#REF!</definedName>
    <definedName name="BWFLEX">#REF!</definedName>
    <definedName name="BWWARR">#REF!</definedName>
    <definedName name="Canaline_di_alimentazione" localSheetId="10">'TS RACK TECNO'!#REF!</definedName>
    <definedName name="Canaline_di_alimentazione" localSheetId="28">'TS RACK TECNO'!#REF!</definedName>
    <definedName name="Canaline_di_alimentazione" localSheetId="25">'TS RACK TECNO'!#REF!</definedName>
    <definedName name="Canaline_di_alimentazione" localSheetId="30">#REF!</definedName>
    <definedName name="Canaline_di_alimentazione" localSheetId="24">'TS RACK TECNO'!#REF!</definedName>
    <definedName name="Canaline_di_alimentazione" localSheetId="26">'TS RACK TECNO'!#REF!</definedName>
    <definedName name="Canaline_di_alimentazione" localSheetId="27">'TS RACK TECNO'!#REF!</definedName>
    <definedName name="Canaline_di_alimentazione">'TS RACK TECNO'!#REF!</definedName>
    <definedName name="CAVI_IN_RAME_Cat5e___Fonia" localSheetId="24">Snom!#REF!</definedName>
    <definedName name="CAVI_IN_RAME_Cat5e___Fonia" localSheetId="14">'TS RACK TECNO'!$A$5</definedName>
    <definedName name="Cavi_in_Rame_Fonia" localSheetId="24">Snom!#REF!</definedName>
    <definedName name="Cavi_Ottici_non_armati" localSheetId="10">'LS CABLE'!#REF!</definedName>
    <definedName name="Cavi_Ottici_non_armati" localSheetId="28">'LS CABLE'!#REF!</definedName>
    <definedName name="Cavi_Ottici_non_armati" localSheetId="25">'LS CABLE'!#REF!</definedName>
    <definedName name="Cavi_Ottici_non_armati" localSheetId="30">#REF!</definedName>
    <definedName name="Cavi_Ottici_non_armati" localSheetId="24">'LS CABLE'!#REF!</definedName>
    <definedName name="Cavi_Ottici_non_armati" localSheetId="26">'LS CABLE'!#REF!</definedName>
    <definedName name="Cavi_Ottici_non_armati" localSheetId="27">'LS CABLE'!#REF!</definedName>
    <definedName name="Cavi_Ottici_non_armati">'LS CABLE'!#REF!</definedName>
    <definedName name="CaviRychemRF" localSheetId="28">#REF!</definedName>
    <definedName name="CaviRychemRF" localSheetId="30">#REF!</definedName>
    <definedName name="CaviRychemRF" localSheetId="26">#REF!</definedName>
    <definedName name="CaviRychemRF" localSheetId="27">#REF!</definedName>
    <definedName name="CaviRychemRF">#REF!</definedName>
    <definedName name="Centrali">[1]Honeywell!#REF!</definedName>
    <definedName name="Centralini">Snom!$A$5</definedName>
    <definedName name="CISCO___Access_Point" localSheetId="28">#REF!</definedName>
    <definedName name="CISCO___Access_Point" localSheetId="30">#REF!</definedName>
    <definedName name="CISCO___Access_Point" localSheetId="26">#REF!</definedName>
    <definedName name="CISCO___Access_Point" localSheetId="27">#REF!</definedName>
    <definedName name="CISCO___Access_Point">#REF!</definedName>
    <definedName name="CISCO___Managed_Switch" localSheetId="10">#REF!</definedName>
    <definedName name="CISCO___Managed_Switch" localSheetId="28">#REF!</definedName>
    <definedName name="CISCO___Managed_Switch" localSheetId="30">#REF!</definedName>
    <definedName name="CISCO___Managed_Switch" localSheetId="26">#REF!</definedName>
    <definedName name="CISCO___Managed_Switch" localSheetId="27">#REF!</definedName>
    <definedName name="CISCO___Managed_Switch">#REF!</definedName>
    <definedName name="Coax">#REF!</definedName>
    <definedName name="Connettori_Ottici_a_resinare_Multimodali" localSheetId="10">'LS CABLE'!#REF!</definedName>
    <definedName name="Connettori_Ottici_a_resinare_Multimodali" localSheetId="28">'LS CABLE'!#REF!</definedName>
    <definedName name="Connettori_Ottici_a_resinare_Multimodali" localSheetId="25">'LS CABLE'!#REF!</definedName>
    <definedName name="Connettori_Ottici_a_resinare_Multimodali" localSheetId="30">#REF!</definedName>
    <definedName name="Connettori_Ottici_a_resinare_Multimodali" localSheetId="24">'LS CABLE'!#REF!</definedName>
    <definedName name="Connettori_Ottici_a_resinare_Multimodali" localSheetId="26">'LS CABLE'!#REF!</definedName>
    <definedName name="Connettori_Ottici_a_resinare_Multimodali" localSheetId="27">'LS CABLE'!#REF!</definedName>
    <definedName name="Connettori_Ottici_a_resinare_Multimodali">'LS CABLE'!#REF!</definedName>
    <definedName name="CORFIB" localSheetId="28">Corning!#REF!</definedName>
    <definedName name="CORFIB" localSheetId="26">Corning!#REF!</definedName>
    <definedName name="CORFIB" localSheetId="27">Corning!#REF!</definedName>
    <definedName name="CORFIB">Corning!#REF!</definedName>
    <definedName name="CORUNI">Corning!#REF!</definedName>
    <definedName name="customer" localSheetId="28">#REF!</definedName>
    <definedName name="customer" localSheetId="26">#REF!</definedName>
    <definedName name="customer" localSheetId="27">#REF!</definedName>
    <definedName name="customer">#REF!</definedName>
    <definedName name="CX">#REF!</definedName>
    <definedName name="D4F">#REF!</definedName>
    <definedName name="DECT">Snom!$A$28</definedName>
    <definedName name="DIFFUSORI_ACUSTICI___Diffusori_a_cassa" localSheetId="28">#REF!</definedName>
    <definedName name="DIFFUSORI_ACUSTICI___Diffusori_a_cassa" localSheetId="26">#REF!</definedName>
    <definedName name="DIFFUSORI_ACUSTICI___Diffusori_a_cassa" localSheetId="27">#REF!</definedName>
    <definedName name="DIFFUSORI_ACUSTICI___Diffusori_a_cassa">#REF!</definedName>
    <definedName name="DIGITAL_VIDEO_RECORDER___DVR_con_compressione_H.264" localSheetId="28">#REF!</definedName>
    <definedName name="DIGITAL_VIDEO_RECORDER___DVR_con_compressione_H.264" localSheetId="30">#REF!</definedName>
    <definedName name="DIGITAL_VIDEO_RECORDER___DVR_con_compressione_H.264" localSheetId="26">#REF!</definedName>
    <definedName name="DIGITAL_VIDEO_RECORDER___DVR_con_compressione_H.264" localSheetId="27">#REF!</definedName>
    <definedName name="DIGITAL_VIDEO_RECORDER___DVR_con_compressione_H.264">#REF!</definedName>
    <definedName name="Dome">#REF!</definedName>
    <definedName name="Domotec">#REF!</definedName>
    <definedName name="DS_VISION" localSheetId="10">#REF!</definedName>
    <definedName name="DS_VISION" localSheetId="28">#REF!</definedName>
    <definedName name="DS_VISION" localSheetId="25">#REF!</definedName>
    <definedName name="DS_VISION" localSheetId="30">#REF!</definedName>
    <definedName name="DS_VISION" localSheetId="24">#REF!</definedName>
    <definedName name="DS_VISION" localSheetId="26">#REF!</definedName>
    <definedName name="DS_VISION" localSheetId="27">#REF!</definedName>
    <definedName name="DS_VISION">#REF!</definedName>
    <definedName name="DSView_3_Management_Software" localSheetId="10">#REF!</definedName>
    <definedName name="DSView_3_Management_Software" localSheetId="28">#REF!</definedName>
    <definedName name="DSView_3_Management_Software" localSheetId="25">#REF!</definedName>
    <definedName name="DSView_3_Management_Software" localSheetId="30">[1]Arteco!#REF!</definedName>
    <definedName name="DSView_3_Management_Software" localSheetId="24">#REF!</definedName>
    <definedName name="DSView_3_Management_Software" localSheetId="26">#REF!</definedName>
    <definedName name="DSView_3_Management_Software" localSheetId="27">#REF!</definedName>
    <definedName name="DSView_3_Management_Software">#REF!</definedName>
    <definedName name="ES">#REF!</definedName>
    <definedName name="Essentia_Antennas_and_Radomes" localSheetId="10">Panduit!#REF!</definedName>
    <definedName name="Essentia_Antennas_and_Radomes" localSheetId="28">Panduit!#REF!</definedName>
    <definedName name="Essentia_Antennas_and_Radomes" localSheetId="25">Panduit!#REF!</definedName>
    <definedName name="Essentia_Antennas_and_Radomes" localSheetId="30">#REF!</definedName>
    <definedName name="Essentia_Antennas_and_Radomes" localSheetId="24">Panduit!#REF!</definedName>
    <definedName name="Essentia_Antennas_and_Radomes" localSheetId="26">Panduit!#REF!</definedName>
    <definedName name="Essentia_Antennas_and_Radomes" localSheetId="27">Panduit!#REF!</definedName>
    <definedName name="Essentia_Antennas_and_Radomes">Panduit!#REF!</definedName>
    <definedName name="Essentia_Cables" localSheetId="10">Panduit!#REF!</definedName>
    <definedName name="Essentia_Cables" localSheetId="28">Panduit!#REF!</definedName>
    <definedName name="Essentia_Cables" localSheetId="25">Panduit!#REF!</definedName>
    <definedName name="Essentia_Cables" localSheetId="30">#REF!</definedName>
    <definedName name="Essentia_Cables" localSheetId="24">Panduit!#REF!</definedName>
    <definedName name="Essentia_Cables" localSheetId="26">Panduit!#REF!</definedName>
    <definedName name="Essentia_Cables" localSheetId="27">Panduit!#REF!</definedName>
    <definedName name="Essentia_Cables">Panduit!#REF!</definedName>
    <definedName name="Essentia_ProNODE_Radio_Devices___AP_Bridge_Router_Mesh_Node" localSheetId="30">#REF!</definedName>
    <definedName name="Essentia_ProNODE_Radio_Devices___AP_Bridge_Router_Mesh_Node">Panduit!$A$5</definedName>
    <definedName name="ETA">Eta!#REF!</definedName>
    <definedName name="ETH">#REF!</definedName>
    <definedName name="FIBRA" localSheetId="28">Panduit!#REF!</definedName>
    <definedName name="FIBRA" localSheetId="30">#REF!</definedName>
    <definedName name="FIBRA" localSheetId="26">Panduit!#REF!</definedName>
    <definedName name="FIBRA" localSheetId="27">Panduit!#REF!</definedName>
    <definedName name="FIBRA">Panduit!#REF!</definedName>
    <definedName name="FLEX" localSheetId="30">#REF!</definedName>
    <definedName name="Flex">#REF!</definedName>
    <definedName name="Fluke_CableIQ" localSheetId="12">Datwyler!#REF!</definedName>
    <definedName name="Fluke_CableIQ" localSheetId="10">Fluke!#REF!</definedName>
    <definedName name="Fluke_CableIQ" localSheetId="28">Fluke!#REF!</definedName>
    <definedName name="Fluke_CableIQ" localSheetId="25">Fluke!#REF!</definedName>
    <definedName name="Fluke_CableIQ" localSheetId="30">#REF!</definedName>
    <definedName name="Fluke_CableIQ" localSheetId="24">Fluke!#REF!</definedName>
    <definedName name="Fluke_CableIQ" localSheetId="26">Fluke!#REF!</definedName>
    <definedName name="Fluke_CableIQ" localSheetId="27">Fluke!#REF!</definedName>
    <definedName name="Fluke_CableIQ">Fluke!#REF!</definedName>
    <definedName name="Fluke_DTX" localSheetId="12">Datwyler!#REF!</definedName>
    <definedName name="Fluke_DTX" localSheetId="10">Fluke!#REF!</definedName>
    <definedName name="Fluke_DTX" localSheetId="28">Fluke!#REF!</definedName>
    <definedName name="Fluke_DTX" localSheetId="25">Fluke!#REF!</definedName>
    <definedName name="Fluke_DTX" localSheetId="30">#REF!</definedName>
    <definedName name="Fluke_DTX" localSheetId="24">Fluke!#REF!</definedName>
    <definedName name="Fluke_DTX" localSheetId="26">Fluke!#REF!</definedName>
    <definedName name="Fluke_DTX" localSheetId="27">Fluke!#REF!</definedName>
    <definedName name="Fluke_DTX">Fluke!#REF!</definedName>
    <definedName name="Fluke_EtherScope" localSheetId="12">Datwyler!#REF!</definedName>
    <definedName name="Fluke_EtherScope" localSheetId="10">Fluke!#REF!</definedName>
    <definedName name="Fluke_EtherScope" localSheetId="28">Fluke!#REF!</definedName>
    <definedName name="Fluke_EtherScope" localSheetId="25">Fluke!#REF!</definedName>
    <definedName name="Fluke_EtherScope" localSheetId="30">#REF!</definedName>
    <definedName name="Fluke_EtherScope" localSheetId="24">Fluke!#REF!</definedName>
    <definedName name="Fluke_EtherScope" localSheetId="26">Fluke!#REF!</definedName>
    <definedName name="Fluke_EtherScope" localSheetId="27">Fluke!#REF!</definedName>
    <definedName name="Fluke_EtherScope">Fluke!#REF!</definedName>
    <definedName name="Fluke_OptiFiber" localSheetId="12">Datwyler!#REF!</definedName>
    <definedName name="Fluke_OptiFiber" localSheetId="10">Fluke!#REF!</definedName>
    <definedName name="Fluke_OptiFiber" localSheetId="28">Fluke!#REF!</definedName>
    <definedName name="Fluke_OptiFiber" localSheetId="25">Fluke!#REF!</definedName>
    <definedName name="Fluke_OptiFiber" localSheetId="30">#REF!</definedName>
    <definedName name="Fluke_OptiFiber" localSheetId="24">Fluke!#REF!</definedName>
    <definedName name="Fluke_OptiFiber" localSheetId="26">Fluke!#REF!</definedName>
    <definedName name="Fluke_OptiFiber" localSheetId="27">Fluke!#REF!</definedName>
    <definedName name="Fluke_OptiFiber">Fluke!#REF!</definedName>
    <definedName name="Fluke_Strumenti_Misura" localSheetId="12">Datwyler!$A$3</definedName>
    <definedName name="Fluke_Strumenti_Misura" localSheetId="30">#REF!</definedName>
    <definedName name="Fluke_Strumenti_Misura">Fluke!$A$3</definedName>
    <definedName name="Foxtream">#REF!</definedName>
    <definedName name="Furukawa" localSheetId="28">#REF!</definedName>
    <definedName name="Furukawa" localSheetId="30">#REF!</definedName>
    <definedName name="Furukawa" localSheetId="26">#REF!</definedName>
    <definedName name="Furukawa" localSheetId="27">#REF!</definedName>
    <definedName name="Furukawa">#REF!</definedName>
    <definedName name="GN_NET____Amplificatori_cavi_e_adattatori" localSheetId="10">#REF!</definedName>
    <definedName name="GN_NET____Amplificatori_cavi_e_adattatori" localSheetId="28">#REF!</definedName>
    <definedName name="GN_NET____Amplificatori_cavi_e_adattatori" localSheetId="25">#REF!</definedName>
    <definedName name="GN_NET____Amplificatori_cavi_e_adattatori" localSheetId="30">#REF!</definedName>
    <definedName name="GN_NET____Amplificatori_cavi_e_adattatori" localSheetId="24">Snom!#REF!</definedName>
    <definedName name="GN_NET____Amplificatori_cavi_e_adattatori" localSheetId="26">#REF!</definedName>
    <definedName name="GN_NET____Amplificatori_cavi_e_adattatori" localSheetId="27">#REF!</definedName>
    <definedName name="GN_NET____Amplificatori_cavi_e_adattatori">#REF!</definedName>
    <definedName name="GN_NET____Wireless_accessori" localSheetId="10">#REF!</definedName>
    <definedName name="GN_NET____Wireless_accessori" localSheetId="28">#REF!</definedName>
    <definedName name="GN_NET____Wireless_accessori" localSheetId="30">#REF!</definedName>
    <definedName name="GN_NET____Wireless_accessori" localSheetId="24">Snom!#REF!</definedName>
    <definedName name="GN_NET____Wireless_accessori" localSheetId="26">#REF!</definedName>
    <definedName name="GN_NET____Wireless_accessori" localSheetId="27">#REF!</definedName>
    <definedName name="GN_NET____Wireless_accessori">#REF!</definedName>
    <definedName name="GN_NET___Bluethooth__Mobile" localSheetId="10">#REF!</definedName>
    <definedName name="GN_NET___Bluethooth__Mobile" localSheetId="28">#REF!</definedName>
    <definedName name="GN_NET___Bluethooth__Mobile" localSheetId="30">#REF!</definedName>
    <definedName name="GN_NET___Bluethooth__Mobile" localSheetId="24">Snom!#REF!</definedName>
    <definedName name="GN_NET___Bluethooth__Mobile" localSheetId="26">#REF!</definedName>
    <definedName name="GN_NET___Bluethooth__Mobile" localSheetId="27">#REF!</definedName>
    <definedName name="GN_NET___Bluethooth__Mobile">#REF!</definedName>
    <definedName name="GN_NET___Cuffie_telefoniche_Wireless_per_telefoni_fissi" localSheetId="30">#REF!</definedName>
    <definedName name="GN_NET___Cuffie_telefoniche_Wireless_per_telefoni_fissi" localSheetId="24">Snom!$A$5</definedName>
    <definedName name="GN_NET___Cuffie_telefoniche_Wireless_per_telefoni_fissi">#REF!</definedName>
    <definedName name="GP">#REF!</definedName>
    <definedName name="GPC">#REF!</definedName>
    <definedName name="Gruppi_Tecnoclima_di_ventilazione" localSheetId="10">'TS RACK TECNO'!#REF!</definedName>
    <definedName name="Gruppi_Tecnoclima_di_ventilazione" localSheetId="28">'TS RACK TECNO'!#REF!</definedName>
    <definedName name="Gruppi_Tecnoclima_di_ventilazione" localSheetId="25">'TS RACK TECNO'!#REF!</definedName>
    <definedName name="Gruppi_Tecnoclima_di_ventilazione" localSheetId="30">#REF!</definedName>
    <definedName name="Gruppi_Tecnoclima_di_ventilazione" localSheetId="24">'TS RACK TECNO'!#REF!</definedName>
    <definedName name="Gruppi_Tecnoclima_di_ventilazione" localSheetId="26">'TS RACK TECNO'!#REF!</definedName>
    <definedName name="Gruppi_Tecnoclima_di_ventilazione" localSheetId="27">'TS RACK TECNO'!#REF!</definedName>
    <definedName name="Gruppi_Tecnoclima_di_ventilazione">'TS RACK TECNO'!#REF!</definedName>
    <definedName name="HIRSCHMANN___Accessori" localSheetId="10">#REF!</definedName>
    <definedName name="HIRSCHMANN___Accessori" localSheetId="28">#REF!</definedName>
    <definedName name="HIRSCHMANN___Accessori" localSheetId="25">#REF!</definedName>
    <definedName name="HIRSCHMANN___Accessori" localSheetId="30">#REF!</definedName>
    <definedName name="HIRSCHMANN___Accessori" localSheetId="24">#REF!</definedName>
    <definedName name="HIRSCHMANN___Accessori" localSheetId="26">#REF!</definedName>
    <definedName name="HIRSCHMANN___Accessori" localSheetId="27">#REF!</definedName>
    <definedName name="HIRSCHMANN___Accessori">#REF!</definedName>
    <definedName name="ID_PAL" localSheetId="21">'BRADY LABEL &amp; PRINTER'!$A$58</definedName>
    <definedName name="IEQ">#REF!</definedName>
    <definedName name="Illuminatori">#REF!</definedName>
    <definedName name="Illuminatori2">#REF!</definedName>
    <definedName name="Indice">COMPASS!$Q$1</definedName>
    <definedName name="INOVATEC_UPS_ARGO_2" localSheetId="21">'[2]RIELLO Line Interactive'!#REF!</definedName>
    <definedName name="INOVATEC_UPS_ARGO_Reverse" localSheetId="21">'[2]RIELLO Line Interactive'!#REF!</definedName>
    <definedName name="IP" localSheetId="28">'TS RACK TECNO'!#REF!</definedName>
    <definedName name="IP" localSheetId="26">'TS RACK TECNO'!#REF!</definedName>
    <definedName name="IP" localSheetId="27">'TS RACK TECNO'!#REF!</definedName>
    <definedName name="IP">'TS RACK TECNO'!#REF!</definedName>
    <definedName name="KRONE" localSheetId="28">#REF!</definedName>
    <definedName name="KRONE" localSheetId="30">#REF!</definedName>
    <definedName name="KRONE" localSheetId="26">#REF!</definedName>
    <definedName name="KRONE" localSheetId="27">#REF!</definedName>
    <definedName name="KRONE">#REF!</definedName>
    <definedName name="Krone_5EFCavi" localSheetId="10">#REF!</definedName>
    <definedName name="Krone_5EFCavi" localSheetId="28">#REF!</definedName>
    <definedName name="Krone_5EFCavi" localSheetId="25">#REF!</definedName>
    <definedName name="Krone_5EFCavi" localSheetId="30">#REF!</definedName>
    <definedName name="Krone_5EFCavi" localSheetId="24">#REF!</definedName>
    <definedName name="Krone_5EFCavi" localSheetId="26">#REF!</definedName>
    <definedName name="Krone_5EFCavi" localSheetId="27">#REF!</definedName>
    <definedName name="Krone_5EFCavi">#REF!</definedName>
    <definedName name="Krone_5EFJack" localSheetId="10">#REF!</definedName>
    <definedName name="Krone_5EFJack" localSheetId="28">#REF!</definedName>
    <definedName name="Krone_5EFJack" localSheetId="25">#REF!</definedName>
    <definedName name="Krone_5EFJack" localSheetId="30">#REF!</definedName>
    <definedName name="Krone_5EFJack" localSheetId="24">#REF!</definedName>
    <definedName name="Krone_5EFJack" localSheetId="26">#REF!</definedName>
    <definedName name="Krone_5EFJack" localSheetId="27">#REF!</definedName>
    <definedName name="Krone_5EFJack">#REF!</definedName>
    <definedName name="Krone_5EUJack" localSheetId="10">#REF!</definedName>
    <definedName name="Krone_5EUJack" localSheetId="28">#REF!</definedName>
    <definedName name="Krone_5EUJack" localSheetId="25">#REF!</definedName>
    <definedName name="Krone_5EUJack" localSheetId="30">#REF!</definedName>
    <definedName name="Krone_5EUJack" localSheetId="24">#REF!</definedName>
    <definedName name="Krone_5EUJack" localSheetId="26">#REF!</definedName>
    <definedName name="Krone_5EUJack" localSheetId="27">#REF!</definedName>
    <definedName name="Krone_5EUJack">#REF!</definedName>
    <definedName name="Krone_6FCavi" localSheetId="10">#REF!</definedName>
    <definedName name="Krone_6FCavi" localSheetId="28">#REF!</definedName>
    <definedName name="Krone_6FCavi" localSheetId="25">#REF!</definedName>
    <definedName name="Krone_6FCavi" localSheetId="30">#REF!</definedName>
    <definedName name="Krone_6FCavi" localSheetId="24">#REF!</definedName>
    <definedName name="Krone_6FCavi" localSheetId="26">#REF!</definedName>
    <definedName name="Krone_6FCavi" localSheetId="27">#REF!</definedName>
    <definedName name="Krone_6FCavi">#REF!</definedName>
    <definedName name="Krone_6FJack" localSheetId="10">#REF!</definedName>
    <definedName name="Krone_6FJack" localSheetId="28">#REF!</definedName>
    <definedName name="Krone_6FJack" localSheetId="25">#REF!</definedName>
    <definedName name="Krone_6FJack" localSheetId="30">#REF!</definedName>
    <definedName name="Krone_6FJack" localSheetId="24">#REF!</definedName>
    <definedName name="Krone_6FJack" localSheetId="26">#REF!</definedName>
    <definedName name="Krone_6FJack" localSheetId="27">#REF!</definedName>
    <definedName name="Krone_6FJack">#REF!</definedName>
    <definedName name="Krone_6UJack" localSheetId="10">#REF!</definedName>
    <definedName name="Krone_6UJack" localSheetId="28">#REF!</definedName>
    <definedName name="Krone_6UJack" localSheetId="25">#REF!</definedName>
    <definedName name="Krone_6UJack" localSheetId="30">#REF!</definedName>
    <definedName name="Krone_6UJack" localSheetId="24">#REF!</definedName>
    <definedName name="Krone_6UJack" localSheetId="26">#REF!</definedName>
    <definedName name="Krone_6UJack" localSheetId="27">#REF!</definedName>
    <definedName name="Krone_6UJack">#REF!</definedName>
    <definedName name="Krone_Armadi" localSheetId="10">#REF!</definedName>
    <definedName name="Krone_Armadi" localSheetId="28">#REF!</definedName>
    <definedName name="Krone_Armadi" localSheetId="25">#REF!</definedName>
    <definedName name="Krone_Armadi" localSheetId="30">#REF!</definedName>
    <definedName name="Krone_Armadi" localSheetId="24">#REF!</definedName>
    <definedName name="Krone_Armadi" localSheetId="26">#REF!</definedName>
    <definedName name="Krone_Armadi" localSheetId="27">#REF!</definedName>
    <definedName name="Krone_Armadi">#REF!</definedName>
    <definedName name="Krone_Cat3" localSheetId="28">#REF!</definedName>
    <definedName name="Krone_Cat3" localSheetId="30">#REF!</definedName>
    <definedName name="Krone_Cat3" localSheetId="26">#REF!</definedName>
    <definedName name="Krone_Cat3" localSheetId="27">#REF!</definedName>
    <definedName name="Krone_Cat3">#REF!</definedName>
    <definedName name="Krone_Cat5E" localSheetId="10">#REF!</definedName>
    <definedName name="Krone_Cat5E" localSheetId="28">#REF!</definedName>
    <definedName name="Krone_Cat5E" localSheetId="25">#REF!</definedName>
    <definedName name="Krone_Cat5E" localSheetId="30">#REF!</definedName>
    <definedName name="Krone_Cat5E" localSheetId="24">#REF!</definedName>
    <definedName name="Krone_Cat5E" localSheetId="26">#REF!</definedName>
    <definedName name="Krone_Cat5E" localSheetId="27">#REF!</definedName>
    <definedName name="Krone_Cat5E">#REF!</definedName>
    <definedName name="Krone_Cat6" localSheetId="10">#REF!</definedName>
    <definedName name="Krone_Cat6" localSheetId="28">#REF!</definedName>
    <definedName name="Krone_Cat6" localSheetId="25">#REF!</definedName>
    <definedName name="Krone_Cat6" localSheetId="30">#REF!</definedName>
    <definedName name="Krone_Cat6" localSheetId="24">#REF!</definedName>
    <definedName name="Krone_Cat6" localSheetId="26">#REF!</definedName>
    <definedName name="Krone_Cat6" localSheetId="27">#REF!</definedName>
    <definedName name="Krone_Cat6">#REF!</definedName>
    <definedName name="Krone_Fibra" localSheetId="10">#REF!</definedName>
    <definedName name="Krone_Fibra" localSheetId="28">#REF!</definedName>
    <definedName name="Krone_Fibra" localSheetId="25">#REF!</definedName>
    <definedName name="Krone_Fibra" localSheetId="30">#REF!</definedName>
    <definedName name="Krone_Fibra" localSheetId="24">#REF!</definedName>
    <definedName name="Krone_Fibra" localSheetId="26">#REF!</definedName>
    <definedName name="Krone_Fibra" localSheetId="27">#REF!</definedName>
    <definedName name="Krone_Fibra">#REF!</definedName>
    <definedName name="Krone_FibraBretelle" localSheetId="10">#REF!</definedName>
    <definedName name="Krone_FibraBretelle" localSheetId="28">#REF!</definedName>
    <definedName name="Krone_FibraBretelle" localSheetId="25">#REF!</definedName>
    <definedName name="Krone_FibraBretelle" localSheetId="30">#REF!</definedName>
    <definedName name="Krone_FibraBretelle" localSheetId="24">#REF!</definedName>
    <definedName name="Krone_FibraBretelle" localSheetId="26">#REF!</definedName>
    <definedName name="Krone_FibraBretelle" localSheetId="27">#REF!</definedName>
    <definedName name="Krone_FibraBretelle">#REF!</definedName>
    <definedName name="Krone_FibraBussole" localSheetId="10">#REF!</definedName>
    <definedName name="Krone_FibraBussole" localSheetId="28">#REF!</definedName>
    <definedName name="Krone_FibraBussole" localSheetId="25">#REF!</definedName>
    <definedName name="Krone_FibraBussole" localSheetId="30">#REF!</definedName>
    <definedName name="Krone_FibraBussole" localSheetId="24">#REF!</definedName>
    <definedName name="Krone_FibraBussole" localSheetId="26">#REF!</definedName>
    <definedName name="Krone_FibraBussole" localSheetId="27">#REF!</definedName>
    <definedName name="Krone_FibraBussole">#REF!</definedName>
    <definedName name="Krone_FibraCavi" localSheetId="10">#REF!</definedName>
    <definedName name="Krone_FibraCavi" localSheetId="28">#REF!</definedName>
    <definedName name="Krone_FibraCavi" localSheetId="25">#REF!</definedName>
    <definedName name="Krone_FibraCavi" localSheetId="30">#REF!</definedName>
    <definedName name="Krone_FibraCavi" localSheetId="24">#REF!</definedName>
    <definedName name="Krone_FibraCavi" localSheetId="26">#REF!</definedName>
    <definedName name="Krone_FibraCavi" localSheetId="27">#REF!</definedName>
    <definedName name="Krone_FibraCavi">#REF!</definedName>
    <definedName name="Krone_FibraPigtails" localSheetId="10">#REF!</definedName>
    <definedName name="Krone_FibraPigtails" localSheetId="28">#REF!</definedName>
    <definedName name="Krone_FibraPigtails" localSheetId="25">#REF!</definedName>
    <definedName name="Krone_FibraPigtails" localSheetId="30">#REF!</definedName>
    <definedName name="Krone_FibraPigtails" localSheetId="24">#REF!</definedName>
    <definedName name="Krone_FibraPigtails" localSheetId="26">#REF!</definedName>
    <definedName name="Krone_FibraPigtails" localSheetId="27">#REF!</definedName>
    <definedName name="Krone_FibraPigtails">#REF!</definedName>
    <definedName name="Krone_LSA" localSheetId="10">#REF!</definedName>
    <definedName name="Krone_LSA" localSheetId="28">#REF!</definedName>
    <definedName name="Krone_LSA" localSheetId="25">#REF!</definedName>
    <definedName name="Krone_LSA" localSheetId="30">#REF!</definedName>
    <definedName name="Krone_LSA" localSheetId="24">#REF!</definedName>
    <definedName name="Krone_LSA" localSheetId="26">#REF!</definedName>
    <definedName name="Krone_LSA" localSheetId="27">#REF!</definedName>
    <definedName name="Krone_LSA">#REF!</definedName>
    <definedName name="Krone_Telai" localSheetId="10">#REF!</definedName>
    <definedName name="Krone_Telai" localSheetId="28">#REF!</definedName>
    <definedName name="Krone_Telai" localSheetId="25">#REF!</definedName>
    <definedName name="Krone_Telai" localSheetId="30">#REF!</definedName>
    <definedName name="Krone_Telai" localSheetId="24">#REF!</definedName>
    <definedName name="Krone_Telai" localSheetId="26">#REF!</definedName>
    <definedName name="Krone_Telai" localSheetId="27">#REF!</definedName>
    <definedName name="Krone_Telai">#REF!</definedName>
    <definedName name="LANCORE">Corning!$A$160</definedName>
    <definedName name="LG_Accessori" localSheetId="10">'LS CABLE'!#REF!</definedName>
    <definedName name="LG_Accessori" localSheetId="28">'LS CABLE'!#REF!</definedName>
    <definedName name="LG_Accessori" localSheetId="25">'LS CABLE'!#REF!</definedName>
    <definedName name="LG_Accessori" localSheetId="30">#REF!</definedName>
    <definedName name="LG_Accessori" localSheetId="24">Snom!#REF!</definedName>
    <definedName name="LG_Accessori" localSheetId="26">'LS CABLE'!#REF!</definedName>
    <definedName name="LG_Accessori" localSheetId="27">'LS CABLE'!#REF!</definedName>
    <definedName name="LG_Accessori">'LS CABLE'!#REF!</definedName>
    <definedName name="LG_Categoria_3_Fonia" localSheetId="24">Snom!#REF!</definedName>
    <definedName name="LG_Categoria_5E" localSheetId="10">'LS CABLE'!#REF!</definedName>
    <definedName name="LG_Categoria_5E" localSheetId="28">'LS CABLE'!#REF!</definedName>
    <definedName name="LG_Categoria_5E" localSheetId="25">'LS CABLE'!#REF!</definedName>
    <definedName name="LG_Categoria_5E" localSheetId="30">#REF!</definedName>
    <definedName name="LG_Categoria_5E" localSheetId="24">'LS CABLE'!#REF!</definedName>
    <definedName name="LG_Categoria_5E" localSheetId="26">'LS CABLE'!#REF!</definedName>
    <definedName name="LG_Categoria_5E" localSheetId="27">'LS CABLE'!#REF!</definedName>
    <definedName name="LG_Categoria_5E">'LS CABLE'!#REF!</definedName>
    <definedName name="LG_Categoria_6" localSheetId="10">'LS CABLE'!#REF!</definedName>
    <definedName name="LG_Categoria_6" localSheetId="28">'LS CABLE'!#REF!</definedName>
    <definedName name="LG_Categoria_6" localSheetId="25">'LS CABLE'!#REF!</definedName>
    <definedName name="LG_Categoria_6" localSheetId="30">#REF!</definedName>
    <definedName name="LG_Categoria_6" localSheetId="24">'LS CABLE'!#REF!</definedName>
    <definedName name="LG_Categoria_6" localSheetId="26">'LS CABLE'!#REF!</definedName>
    <definedName name="LG_Categoria_6" localSheetId="27">'LS CABLE'!#REF!</definedName>
    <definedName name="LG_Categoria_6">'LS CABLE'!#REF!</definedName>
    <definedName name="LG_Categoria_6A" localSheetId="10">'LS CABLE'!#REF!</definedName>
    <definedName name="LG_Categoria_6A" localSheetId="28">'LS CABLE'!#REF!</definedName>
    <definedName name="LG_Categoria_6A" localSheetId="25">'LS CABLE'!#REF!</definedName>
    <definedName name="LG_Categoria_6A" localSheetId="30">#REF!</definedName>
    <definedName name="LG_Categoria_6A" localSheetId="24">'LS CABLE'!#REF!</definedName>
    <definedName name="LG_Categoria_6A" localSheetId="26">'LS CABLE'!#REF!</definedName>
    <definedName name="LG_Categoria_6A" localSheetId="27">'LS CABLE'!#REF!</definedName>
    <definedName name="LG_Categoria_6A">'LS CABLE'!#REF!</definedName>
    <definedName name="LG_Cavi_Fonia" localSheetId="24">Snom!#REF!</definedName>
    <definedName name="LG_Cavi_in_Rame" localSheetId="10">'LS CABLE'!#REF!</definedName>
    <definedName name="LG_Cavi_in_Rame" localSheetId="28">'LS CABLE'!#REF!</definedName>
    <definedName name="LG_Cavi_in_Rame" localSheetId="25">'LS CABLE'!#REF!</definedName>
    <definedName name="LG_Cavi_in_Rame" localSheetId="30">#REF!</definedName>
    <definedName name="LG_Cavi_in_Rame" localSheetId="24">'LS CABLE'!#REF!</definedName>
    <definedName name="LG_Cavi_in_Rame" localSheetId="26">'LS CABLE'!#REF!</definedName>
    <definedName name="LG_Cavi_in_Rame" localSheetId="27">'LS CABLE'!#REF!</definedName>
    <definedName name="LG_Cavi_in_Rame">'LS CABLE'!#REF!</definedName>
    <definedName name="LG_Fonia" localSheetId="10">'LS CABLE'!#REF!</definedName>
    <definedName name="LG_Fonia" localSheetId="28">'LS CABLE'!#REF!</definedName>
    <definedName name="LG_Fonia" localSheetId="25">'LS CABLE'!#REF!</definedName>
    <definedName name="LG_Fonia" localSheetId="30">#REF!</definedName>
    <definedName name="LG_Fonia" localSheetId="24">'LS CABLE'!#REF!</definedName>
    <definedName name="LG_Fonia" localSheetId="26">'LS CABLE'!#REF!</definedName>
    <definedName name="LG_Fonia" localSheetId="27">'LS CABLE'!#REF!</definedName>
    <definedName name="LG_Fonia">'LS CABLE'!#REF!</definedName>
    <definedName name="LG_Pannelli_di_permutazione_e_accessori" localSheetId="24">Snom!#REF!</definedName>
    <definedName name="LG_Pannelli_Telefonici" localSheetId="24">Snom!#REF!</definedName>
    <definedName name="Listino">[1]COMPASS!#REF!</definedName>
    <definedName name="Manutenzione_12_mesi" localSheetId="10">#REF!</definedName>
    <definedName name="Manutenzione_12_mesi" localSheetId="28">#REF!</definedName>
    <definedName name="Manutenzione_12_mesi" localSheetId="25">#REF!</definedName>
    <definedName name="Manutenzione_12_mesi" localSheetId="30">[1]Arteco!#REF!</definedName>
    <definedName name="Manutenzione_12_mesi" localSheetId="24">#REF!</definedName>
    <definedName name="Manutenzione_12_mesi" localSheetId="26">#REF!</definedName>
    <definedName name="Manutenzione_12_mesi" localSheetId="27">#REF!</definedName>
    <definedName name="Manutenzione_12_mesi">#REF!</definedName>
    <definedName name="Media_Converter_STAND_ALONE" localSheetId="14">'TS RACK TECNO'!$A$5</definedName>
    <definedName name="Mega">#REF!</definedName>
    <definedName name="Milestone">[1]Milestone!#REF!</definedName>
    <definedName name="Minicom_kvm" localSheetId="28">#REF!</definedName>
    <definedName name="Minicom_kvm" localSheetId="30">#REF!</definedName>
    <definedName name="Minicom_kvm" localSheetId="26">#REF!</definedName>
    <definedName name="Minicom_kvm" localSheetId="27">#REF!</definedName>
    <definedName name="Minicom_kvm">#REF!</definedName>
    <definedName name="Minicom_Video" localSheetId="28">#REF!</definedName>
    <definedName name="Minicom_Video" localSheetId="30">#REF!</definedName>
    <definedName name="Minicom_Video" localSheetId="26">#REF!</definedName>
    <definedName name="Minicom_Video" localSheetId="27">#REF!</definedName>
    <definedName name="Minicom_Video">#REF!</definedName>
    <definedName name="Montanti" localSheetId="10">'TS ACCESSORI'!#REF!</definedName>
    <definedName name="Montanti" localSheetId="28">'TS ACCESSORI'!#REF!</definedName>
    <definedName name="Montanti" localSheetId="30">#REF!</definedName>
    <definedName name="Montanti" localSheetId="26">'TS ACCESSORI'!#REF!</definedName>
    <definedName name="Montanti" localSheetId="27">'TS ACCESSORI'!#REF!</definedName>
    <definedName name="Montanti">'TS ACCESSORI'!#REF!</definedName>
    <definedName name="Montanti_e_accessori" localSheetId="10">'TS RACK TECNO'!#REF!</definedName>
    <definedName name="Montanti_e_accessori" localSheetId="28">'TS RACK TECNO'!#REF!</definedName>
    <definedName name="Montanti_e_accessori" localSheetId="25">'TS RACK TECNO'!#REF!</definedName>
    <definedName name="Montanti_e_accessori" localSheetId="30">#REF!</definedName>
    <definedName name="Montanti_e_accessori" localSheetId="24">'TS RACK TECNO'!#REF!</definedName>
    <definedName name="Montanti_e_accessori" localSheetId="26">'TS RACK TECNO'!#REF!</definedName>
    <definedName name="Montanti_e_accessori" localSheetId="27">'TS RACK TECNO'!#REF!</definedName>
    <definedName name="Montanti_e_accessori">'TS RACK TECNO'!#REF!</definedName>
    <definedName name="Multi_Sentry__Multi_Plus___Flexus_FM____MCM_MSM___da_10KVA_a_20KVA" localSheetId="22">'RM Reichle &amp; De Massari'!#REF!</definedName>
    <definedName name="Multi_Sentry__Multi_Plus___Flexus_FM____MCM_MSM___da_10KVA_a_20KVA" localSheetId="30">#REF!</definedName>
    <definedName name="Multi_Sentry__Multi_Plus___Flexus_FM____MCM_MSM___da_10KVA_a_20KVA">'RIELLO UPS'!#REF!</definedName>
    <definedName name="Multi_Switch__Multi_Switch___IRMS____MSW" localSheetId="22">'RM Reichle &amp; De Massari'!#REF!</definedName>
    <definedName name="Multi_Switch__Multi_Switch___IRMS____MSW" localSheetId="30">#REF!</definedName>
    <definedName name="Multi_Switch__Multi_Switch___IRMS____MSW">'RIELLO UPS'!#REF!</definedName>
    <definedName name="NEC_IPC100" localSheetId="10">#REF!</definedName>
    <definedName name="NEC_IPC100" localSheetId="28">#REF!</definedName>
    <definedName name="NEC_IPC100" localSheetId="25">#REF!</definedName>
    <definedName name="NEC_IPC100" localSheetId="30">#REF!</definedName>
    <definedName name="NEC_IPC100" localSheetId="24">#REF!</definedName>
    <definedName name="NEC_IPC100" localSheetId="26">#REF!</definedName>
    <definedName name="NEC_IPC100" localSheetId="27">#REF!</definedName>
    <definedName name="NEC_IPC100">#REF!</definedName>
    <definedName name="NEC_Terminali_digitali_serie_DT310" localSheetId="10">#REF!</definedName>
    <definedName name="NEC_Terminali_digitali_serie_DT310" localSheetId="28">#REF!</definedName>
    <definedName name="NEC_Terminali_digitali_serie_DT310" localSheetId="25">#REF!</definedName>
    <definedName name="NEC_Terminali_digitali_serie_DT310" localSheetId="30">#REF!</definedName>
    <definedName name="NEC_Terminali_digitali_serie_DT310" localSheetId="24">#REF!</definedName>
    <definedName name="NEC_Terminali_digitali_serie_DT310" localSheetId="26">#REF!</definedName>
    <definedName name="NEC_Terminali_digitali_serie_DT310" localSheetId="27">#REF!</definedName>
    <definedName name="NEC_Terminali_digitali_serie_DT310">#REF!</definedName>
    <definedName name="NETKEY" localSheetId="28">Panduit!#REF!</definedName>
    <definedName name="NETKEY" localSheetId="30">#REF!</definedName>
    <definedName name="NETKEY" localSheetId="26">Panduit!#REF!</definedName>
    <definedName name="NETKEY" localSheetId="27">Panduit!#REF!</definedName>
    <definedName name="NETKEY">Panduit!#REF!</definedName>
    <definedName name="Obiettivi">#REF!</definedName>
    <definedName name="OC_CVR_U6L01" localSheetId="8">'ORCA Cavi Ottici'!#REF!</definedName>
    <definedName name="OC_CVR_U6L01" localSheetId="28">'ORCA Cablaggio Rame'!#REF!</definedName>
    <definedName name="OC_CVR_U6L01" localSheetId="30">#REF!</definedName>
    <definedName name="OC_CVR_U6L01" localSheetId="26">'ORCA Cablaggio Rame'!#REF!</definedName>
    <definedName name="OC_CVR_U6L01" localSheetId="27">'ORCA Cablaggio Rame'!#REF!</definedName>
    <definedName name="OC_CVR_U6L01">'ORCA Cablaggio Rame'!#REF!</definedName>
    <definedName name="OC_LAN_100MMFXSC" localSheetId="8">'ORCA Cavi Ottici'!#REF!</definedName>
    <definedName name="OC_LAN_100MMFXSC" localSheetId="28">'ORCA Cablaggio Rame'!#REF!</definedName>
    <definedName name="OC_LAN_100MMFXSC" localSheetId="30">#REF!</definedName>
    <definedName name="OC_LAN_100MMFXSC" localSheetId="26">'ORCA Cablaggio Rame'!#REF!</definedName>
    <definedName name="OC_LAN_100MMFXSC" localSheetId="27">'ORCA Cablaggio Rame'!#REF!</definedName>
    <definedName name="OC_LAN_100MMFXSC">'ORCA Cablaggio Rame'!#REF!</definedName>
    <definedName name="OC_MPO_12SC50" localSheetId="10">'ORCA Cablaggio Fibra'!#REF!</definedName>
    <definedName name="OC_MPO_12SC50" localSheetId="28">'ORCA Rack'!#REF!</definedName>
    <definedName name="OC_MPO_12SC50" localSheetId="25">'ORCA Rack'!#REF!</definedName>
    <definedName name="OC_MPO_12SC50" localSheetId="30">#REF!</definedName>
    <definedName name="OC_MPO_12SC50" localSheetId="24">'ORCA Rack'!#REF!</definedName>
    <definedName name="OC_MPO_12SC50" localSheetId="26">'ORCA Rack'!#REF!</definedName>
    <definedName name="OC_MPO_12SC50" localSheetId="27">'ORCA Rack'!#REF!</definedName>
    <definedName name="OC_MPO_12SC50">'ORCA Rack'!#REF!</definedName>
    <definedName name="OC_PP_SPB19" localSheetId="8">'ORCA Cavi Ottici'!#REF!</definedName>
    <definedName name="OC_PP_SPB19" localSheetId="28">'ORCA Cablaggio Rame'!#REF!</definedName>
    <definedName name="OC_PP_SPB19" localSheetId="30">#REF!</definedName>
    <definedName name="OC_PP_SPB19" localSheetId="26">'ORCA Cablaggio Rame'!#REF!</definedName>
    <definedName name="OC_PP_SPB19" localSheetId="27">'ORCA Cablaggio Rame'!#REF!</definedName>
    <definedName name="OC_PP_SPB19">'ORCA Cablaggio Rame'!#REF!</definedName>
    <definedName name="OCRACK" localSheetId="28">'ORCA Rack'!#REF!</definedName>
    <definedName name="OCRACK" localSheetId="26">'ORCA Rack'!#REF!</definedName>
    <definedName name="OCRACK" localSheetId="27">'ORCA Rack'!#REF!</definedName>
    <definedName name="OCRACK">'ORCA Rack'!#REF!</definedName>
    <definedName name="One_View_Switch_KVM" localSheetId="10">'TS RACK TECNO'!#REF!</definedName>
    <definedName name="One_View_Switch_KVM" localSheetId="28">'TS RACK TECNO'!#REF!</definedName>
    <definedName name="One_View_Switch_KVM" localSheetId="25">'TS RACK TECNO'!#REF!</definedName>
    <definedName name="One_View_Switch_KVM" localSheetId="30">#REF!</definedName>
    <definedName name="One_View_Switch_KVM" localSheetId="24">'TS RACK TECNO'!#REF!</definedName>
    <definedName name="One_View_Switch_KVM" localSheetId="26">'TS RACK TECNO'!#REF!</definedName>
    <definedName name="One_View_Switch_KVM" localSheetId="27">'TS RACK TECNO'!#REF!</definedName>
    <definedName name="One_View_Switch_KVM">'TS RACK TECNO'!#REF!</definedName>
    <definedName name="ORCA____Cat6" localSheetId="8">'ORCA Cavi Ottici'!#REF!</definedName>
    <definedName name="ORCA____Cat6" localSheetId="28">'ORCA Cablaggio Rame'!#REF!</definedName>
    <definedName name="ORCA____Cat6" localSheetId="30">#REF!</definedName>
    <definedName name="ORCA____Cat6" localSheetId="26">'ORCA Cablaggio Rame'!#REF!</definedName>
    <definedName name="ORCA____Cat6" localSheetId="27">'ORCA Cablaggio Rame'!#REF!</definedName>
    <definedName name="ORCA____Cat6">'ORCA Cablaggio Rame'!#REF!</definedName>
    <definedName name="ORCA___Accessori_Fibra_ottica" localSheetId="10">'ORCA Cablaggio Fibra'!#REF!</definedName>
    <definedName name="ORCA___Accessori_Fibra_ottica" localSheetId="28">'ORCA Rack'!#REF!</definedName>
    <definedName name="ORCA___Accessori_Fibra_ottica" localSheetId="25">'ORCA Rack'!#REF!</definedName>
    <definedName name="ORCA___Accessori_Fibra_ottica" localSheetId="30">#REF!</definedName>
    <definedName name="ORCA___Accessori_Fibra_ottica" localSheetId="24">'ORCA Rack'!#REF!</definedName>
    <definedName name="ORCA___Accessori_Fibra_ottica" localSheetId="26">'ORCA Rack'!#REF!</definedName>
    <definedName name="ORCA___Accessori_Fibra_ottica" localSheetId="27">'ORCA Rack'!#REF!</definedName>
    <definedName name="ORCA___Accessori_Fibra_ottica">'ORCA Rack'!#REF!</definedName>
    <definedName name="ORCA___Adattatori_per_serie_civili" localSheetId="30">#REF!</definedName>
    <definedName name="ORCA___Adattatori_per_serie_civili">'ORCA Rack'!#REF!</definedName>
    <definedName name="ORCA___Attrezzatura_Fibra_ottica" localSheetId="10">'ORCA Cablaggio Fibra'!#REF!</definedName>
    <definedName name="ORCA___Attrezzatura_Fibra_ottica" localSheetId="28">'ORCA Rack'!#REF!</definedName>
    <definedName name="ORCA___Attrezzatura_Fibra_ottica" localSheetId="25">'ORCA Rack'!#REF!</definedName>
    <definedName name="ORCA___Attrezzatura_Fibra_ottica" localSheetId="30">#REF!</definedName>
    <definedName name="ORCA___Attrezzatura_Fibra_ottica" localSheetId="24">'ORCA Rack'!#REF!</definedName>
    <definedName name="ORCA___Attrezzatura_Fibra_ottica" localSheetId="26">'ORCA Rack'!#REF!</definedName>
    <definedName name="ORCA___Attrezzatura_Fibra_ottica" localSheetId="27">'ORCA Rack'!#REF!</definedName>
    <definedName name="ORCA___Attrezzatura_Fibra_ottica">'ORCA Rack'!#REF!</definedName>
    <definedName name="ORCA___Attrezzatura_Rame" localSheetId="8">'ORCA Cavi Ottici'!#REF!</definedName>
    <definedName name="ORCA___Attrezzatura_Rame" localSheetId="28">'ORCA Cablaggio Rame'!#REF!</definedName>
    <definedName name="ORCA___Attrezzatura_Rame" localSheetId="30">#REF!</definedName>
    <definedName name="ORCA___Attrezzatura_Rame" localSheetId="26">'ORCA Cablaggio Rame'!#REF!</definedName>
    <definedName name="ORCA___Attrezzatura_Rame" localSheetId="27">'ORCA Cablaggio Rame'!#REF!</definedName>
    <definedName name="ORCA___Attrezzatura_Rame">'ORCA Cablaggio Rame'!#REF!</definedName>
    <definedName name="ORCA___Bretelle_in_Fibra_ottica_SC_SC_Duplex" localSheetId="10">'ORCA Cablaggio Fibra'!#REF!</definedName>
    <definedName name="ORCA___Bretelle_in_Fibra_ottica_SC_SC_Duplex" localSheetId="28">'ORCA Rack'!#REF!</definedName>
    <definedName name="ORCA___Bretelle_in_Fibra_ottica_SC_SC_Duplex" localSheetId="30">#REF!</definedName>
    <definedName name="ORCA___Bretelle_in_Fibra_ottica_SC_SC_Duplex" localSheetId="26">'ORCA Rack'!#REF!</definedName>
    <definedName name="ORCA___Bretelle_in_Fibra_ottica_SC_SC_Duplex" localSheetId="27">'ORCA Rack'!#REF!</definedName>
    <definedName name="ORCA___Bretelle_in_Fibra_ottica_SC_SC_Duplex">'ORCA Rack'!#REF!</definedName>
    <definedName name="ORCA___Bussole" localSheetId="10">'ORCA Cablaggio Fibra'!#REF!</definedName>
    <definedName name="ORCA___Bussole" localSheetId="28">'ORCA Rack'!#REF!</definedName>
    <definedName name="ORCA___Bussole" localSheetId="30">#REF!</definedName>
    <definedName name="ORCA___Bussole" localSheetId="26">'ORCA Rack'!#REF!</definedName>
    <definedName name="ORCA___Bussole" localSheetId="27">'ORCA Rack'!#REF!</definedName>
    <definedName name="ORCA___Bussole">'ORCA Rack'!#REF!</definedName>
    <definedName name="ORCA___Cassetti_ottici" localSheetId="10">'ORCA Cablaggio Fibra'!#REF!</definedName>
    <definedName name="ORCA___Cassetti_ottici" localSheetId="28">'ORCA Rack'!#REF!</definedName>
    <definedName name="ORCA___Cassetti_ottici" localSheetId="30">#REF!</definedName>
    <definedName name="ORCA___Cassetti_ottici" localSheetId="26">'ORCA Rack'!#REF!</definedName>
    <definedName name="ORCA___Cassetti_ottici" localSheetId="27">'ORCA Rack'!#REF!</definedName>
    <definedName name="ORCA___Cassetti_ottici">'ORCA Rack'!#REF!</definedName>
    <definedName name="ORCA___Cat5E___Fonia" localSheetId="8">'ORCA Cavi Ottici'!#REF!</definedName>
    <definedName name="ORCA___Cat5E___Fonia" localSheetId="28">'ORCA Cablaggio Rame'!#REF!</definedName>
    <definedName name="ORCA___Cat5E___Fonia" localSheetId="30">#REF!</definedName>
    <definedName name="ORCA___Cat5E___Fonia" localSheetId="26">'ORCA Cablaggio Rame'!#REF!</definedName>
    <definedName name="ORCA___Cat5E___Fonia" localSheetId="27">'ORCA Cablaggio Rame'!#REF!</definedName>
    <definedName name="ORCA___Cat5E___Fonia">'ORCA Cablaggio Rame'!#REF!</definedName>
    <definedName name="ORCA___Cavi_Ottici_non_armati" localSheetId="10">'ORCA Cablaggio Fibra'!#REF!</definedName>
    <definedName name="ORCA___Cavi_Ottici_non_armati" localSheetId="30">#REF!</definedName>
    <definedName name="ORCA___Cavi_Ottici_non_armati">'ORCA Rack'!#REF!</definedName>
    <definedName name="ORCA___Cavo_Telefonico" localSheetId="8">'ORCA Cavi Ottici'!#REF!</definedName>
    <definedName name="ORCA___Cavo_Telefonico" localSheetId="28">'ORCA Cablaggio Rame'!#REF!</definedName>
    <definedName name="ORCA___Cavo_Telefonico" localSheetId="30">#REF!</definedName>
    <definedName name="ORCA___Cavo_Telefonico" localSheetId="26">'ORCA Cablaggio Rame'!#REF!</definedName>
    <definedName name="ORCA___Cavo_Telefonico" localSheetId="27">'ORCA Cablaggio Rame'!#REF!</definedName>
    <definedName name="ORCA___Cavo_Telefonico">'ORCA Cablaggio Rame'!#REF!</definedName>
    <definedName name="ORCA___Connettori" localSheetId="10">'ORCA Cablaggio Fibra'!#REF!</definedName>
    <definedName name="ORCA___Connettori" localSheetId="30">#REF!</definedName>
    <definedName name="ORCA___Connettori">'ORCA Rack'!#REF!</definedName>
    <definedName name="ORCA___Connettori_Ottici_a_resinare_Multimodali" localSheetId="10">'ORCA Cablaggio Fibra'!#REF!</definedName>
    <definedName name="ORCA___Connettori_Ottici_a_resinare_Multimodali" localSheetId="28">'ORCA Rack'!#REF!</definedName>
    <definedName name="ORCA___Connettori_Ottici_a_resinare_Multimodali" localSheetId="30">#REF!</definedName>
    <definedName name="ORCA___Connettori_Ottici_a_resinare_Multimodali" localSheetId="26">'ORCA Rack'!#REF!</definedName>
    <definedName name="ORCA___Connettori_Ottici_a_resinare_Multimodali" localSheetId="27">'ORCA Rack'!#REF!</definedName>
    <definedName name="ORCA___Connettori_Ottici_a_resinare_Multimodali">'ORCA Rack'!#REF!</definedName>
    <definedName name="ORCA___LAN_Equipment" localSheetId="8">'ORCA Cavi Ottici'!#REF!</definedName>
    <definedName name="ORCA___LAN_Equipment" localSheetId="28">'ORCA Cablaggio Rame'!#REF!</definedName>
    <definedName name="ORCA___LAN_Equipment" localSheetId="30">#REF!</definedName>
    <definedName name="ORCA___LAN_Equipment" localSheetId="26">'ORCA Cablaggio Rame'!#REF!</definedName>
    <definedName name="ORCA___LAN_Equipment" localSheetId="27">'ORCA Cablaggio Rame'!#REF!</definedName>
    <definedName name="ORCA___LAN_Equipment">'ORCA Cablaggio Rame'!#REF!</definedName>
    <definedName name="ORCA___Pannelli_MPO" localSheetId="10">'ORCA Cablaggio Fibra'!#REF!</definedName>
    <definedName name="ORCA___Pannelli_MPO" localSheetId="28">'ORCA Rack'!#REF!</definedName>
    <definedName name="ORCA___Pannelli_MPO" localSheetId="30">#REF!</definedName>
    <definedName name="ORCA___Pannelli_MPO" localSheetId="26">'ORCA Rack'!#REF!</definedName>
    <definedName name="ORCA___Pannelli_MPO" localSheetId="27">'ORCA Rack'!#REF!</definedName>
    <definedName name="ORCA___Pannelli_MPO">'ORCA Rack'!#REF!</definedName>
    <definedName name="ORCA___Patch_Cords_RJ45_Cat5E" localSheetId="8">'ORCA Cavi Ottici'!#REF!</definedName>
    <definedName name="ORCA___Patch_Cords_RJ45_Cat5E" localSheetId="28">'ORCA Cablaggio Rame'!#REF!</definedName>
    <definedName name="ORCA___Patch_Cords_RJ45_Cat5E" localSheetId="30">#REF!</definedName>
    <definedName name="ORCA___Patch_Cords_RJ45_Cat5E" localSheetId="26">'ORCA Cablaggio Rame'!#REF!</definedName>
    <definedName name="ORCA___Patch_Cords_RJ45_Cat5E" localSheetId="27">'ORCA Cablaggio Rame'!#REF!</definedName>
    <definedName name="ORCA___Patch_Cords_RJ45_Cat5E">'ORCA Cablaggio Rame'!#REF!</definedName>
    <definedName name="ORCA___Pigtail_Multimodali" localSheetId="10">'ORCA Cablaggio Fibra'!#REF!</definedName>
    <definedName name="ORCA___Pigtail_Multimodali" localSheetId="28">'ORCA Rack'!#REF!</definedName>
    <definedName name="ORCA___Pigtail_Multimodali" localSheetId="25">'ORCA Rack'!#REF!</definedName>
    <definedName name="ORCA___Pigtail_Multimodali" localSheetId="30">#REF!</definedName>
    <definedName name="ORCA___Pigtail_Multimodali" localSheetId="24">'ORCA Rack'!#REF!</definedName>
    <definedName name="ORCA___Pigtail_Multimodali" localSheetId="26">'ORCA Rack'!#REF!</definedName>
    <definedName name="ORCA___Pigtail_Multimodali" localSheetId="27">'ORCA Rack'!#REF!</definedName>
    <definedName name="ORCA___Pigtail_Multimodali">'ORCA Rack'!#REF!</definedName>
    <definedName name="ORCA___Power_Distributions" localSheetId="10">'ORCA Cablaggio Rame'!#REF!</definedName>
    <definedName name="ORCA___Power_Distributions" localSheetId="8">'ORCA Cavi Ottici'!#REF!</definedName>
    <definedName name="ORCA___Power_Distributions" localSheetId="28">'ORCA Cablaggio Rame'!#REF!</definedName>
    <definedName name="ORCA___Power_Distributions" localSheetId="25">'ORCA Cablaggio Rame'!#REF!</definedName>
    <definedName name="ORCA___Power_Distributions" localSheetId="30">#REF!</definedName>
    <definedName name="ORCA___Power_Distributions" localSheetId="24">'ORCA Cablaggio Rame'!#REF!</definedName>
    <definedName name="ORCA___Power_Distributions" localSheetId="26">'ORCA Cablaggio Rame'!#REF!</definedName>
    <definedName name="ORCA___Power_Distributions" localSheetId="27">'ORCA Cablaggio Rame'!#REF!</definedName>
    <definedName name="ORCA___Power_Distributions">'ORCA Cablaggio Rame'!#REF!</definedName>
    <definedName name="ORCA___Sistema_in_RAME_Telefonico" localSheetId="8">'ORCA Cavi Ottici'!$A$5</definedName>
    <definedName name="ORCA___Sistema_in_RAME_Telefonico" localSheetId="30">#REF!</definedName>
    <definedName name="ORCA___Sistema_in_RAME_Telefonico">'ORCA Cablaggio Rame'!$A$5</definedName>
    <definedName name="ORCA___Sistema_in_RAME_Telefonico2" localSheetId="8">'ORCA Cavi Ottici'!$A$5</definedName>
    <definedName name="ORCA___Sistema_in_RAME_Telefonico2" localSheetId="30">#REF!</definedName>
    <definedName name="ORCA___Sistema_in_RAME_Telefonico2">'ORCA Cablaggio Rame'!$A$5</definedName>
    <definedName name="Pannelli_di_permutazione" localSheetId="10">'TS RACK TECNO'!#REF!</definedName>
    <definedName name="Pannelli_di_permutazione" localSheetId="28">'TS RACK TECNO'!#REF!</definedName>
    <definedName name="Pannelli_di_permutazione" localSheetId="25">'TS RACK TECNO'!#REF!</definedName>
    <definedName name="Pannelli_di_permutazione" localSheetId="30">#REF!</definedName>
    <definedName name="Pannelli_di_permutazione" localSheetId="24">'TS RACK TECNO'!#REF!</definedName>
    <definedName name="Pannelli_di_permutazione" localSheetId="26">'TS RACK TECNO'!#REF!</definedName>
    <definedName name="Pannelli_di_permutazione" localSheetId="27">'TS RACK TECNO'!#REF!</definedName>
    <definedName name="Pannelli_di_permutazione">'TS RACK TECNO'!#REF!</definedName>
    <definedName name="Pannelli_di_permutazione___Accessori_di_completamento" localSheetId="21">'[2]AMP ACCESSORI'!#REF!</definedName>
    <definedName name="Pannelli_di_permutazione___Accessori_di_completamento" localSheetId="6">Panduit!#REF!</definedName>
    <definedName name="Pannelli_di_permutazione_110_Connect_Cat5E" localSheetId="24">Snom!#REF!</definedName>
    <definedName name="Pannelli_di_permutazione_110_Connect_Cat5E" localSheetId="14">'TS RACK TECNO'!#REF!</definedName>
    <definedName name="Pannelli_di_permutazione_scarichi" localSheetId="6">Panduit!#REF!</definedName>
    <definedName name="Pannelli_di_permutazione_Telefonici" localSheetId="24">Snom!#REF!</definedName>
    <definedName name="Pannelli_di_permutazione_Telefonici" localSheetId="14">'TS RACK TECNO'!#REF!</definedName>
    <definedName name="PH_BE106529" localSheetId="10">#REF!</definedName>
    <definedName name="PH_BE106529" localSheetId="28">#REF!</definedName>
    <definedName name="PH_BE106529" localSheetId="25">#REF!</definedName>
    <definedName name="PH_BE106529" localSheetId="30">#REF!</definedName>
    <definedName name="PH_BE106529" localSheetId="24">#REF!</definedName>
    <definedName name="PH_BE106529" localSheetId="26">#REF!</definedName>
    <definedName name="PH_BE106529" localSheetId="27">#REF!</definedName>
    <definedName name="PH_BE106529">#REF!</definedName>
    <definedName name="Pigtail_ORCA" localSheetId="9">'ORCA Cablaggio Rame'!#REF!</definedName>
    <definedName name="Pigtail_ORCA" localSheetId="8">'ORCA Cavi Ottici'!#REF!</definedName>
    <definedName name="Placche_autoportanti" localSheetId="6">Panduit!#REF!</definedName>
    <definedName name="Planet">'LS CABLE'!#REF!</definedName>
    <definedName name="Plugs" localSheetId="6">Panduit!#REF!</definedName>
    <definedName name="PMP" localSheetId="28">Planet!$A$5</definedName>
    <definedName name="PMP" localSheetId="25">Ruckus!#REF!</definedName>
    <definedName name="PMP" localSheetId="26">TELTONIKA!$A$5</definedName>
    <definedName name="PMP" localSheetId="27">ZYXEL!$A$5</definedName>
    <definedName name="PMP">#REF!</definedName>
    <definedName name="Prese_RJ45_110_Connect_SL_Cat5E" localSheetId="24">Snom!#REF!</definedName>
    <definedName name="Prese_RJ45_110_Connect_SL_Cat5E" localSheetId="14">'TS RACK TECNO'!#REF!</definedName>
    <definedName name="PRODOTTI_HARDWARE" localSheetId="28">#REF!</definedName>
    <definedName name="PRODOTTI_HARDWARE" localSheetId="26">#REF!</definedName>
    <definedName name="PRODOTTI_HARDWARE" localSheetId="27">#REF!</definedName>
    <definedName name="PRODOTTI_HARDWARE">#REF!</definedName>
    <definedName name="PRODOTTI_SOFTWARE" localSheetId="10">#REF!</definedName>
    <definedName name="PRODOTTI_SOFTWARE" localSheetId="28">#REF!</definedName>
    <definedName name="PRODOTTI_SOFTWARE" localSheetId="25">#REF!</definedName>
    <definedName name="PRODOTTI_SOFTWARE" localSheetId="30">[1]Arteco!#REF!</definedName>
    <definedName name="PRODOTTI_SOFTWARE" localSheetId="24">#REF!</definedName>
    <definedName name="PRODOTTI_SOFTWARE" localSheetId="26">#REF!</definedName>
    <definedName name="PRODOTTI_SOFTWARE" localSheetId="27">#REF!</definedName>
    <definedName name="PRODOTTI_SOFTWARE">#REF!</definedName>
    <definedName name="Profondità_800" localSheetId="30">#REF!</definedName>
    <definedName name="Profondità_800">'TS BLADE SHELTER'!#REF!</definedName>
    <definedName name="PTACC" localSheetId="10">#REF!</definedName>
    <definedName name="PTACC" localSheetId="28">#REF!</definedName>
    <definedName name="PTACC" localSheetId="26">#REF!</definedName>
    <definedName name="PTACC" localSheetId="27">#REF!</definedName>
    <definedName name="PTACC">#REF!</definedName>
    <definedName name="PTANALOGICI" localSheetId="10">#REF!</definedName>
    <definedName name="PTANALOGICI" localSheetId="28">#REF!</definedName>
    <definedName name="PTANALOGICI" localSheetId="26">#REF!</definedName>
    <definedName name="PTANALOGICI" localSheetId="27">#REF!</definedName>
    <definedName name="PTANALOGICI">#REF!</definedName>
    <definedName name="PTMISTI" localSheetId="10">#REF!</definedName>
    <definedName name="PTMISTI" localSheetId="28">#REF!</definedName>
    <definedName name="PTMISTI" localSheetId="26">#REF!</definedName>
    <definedName name="PTMISTI" localSheetId="27">#REF!</definedName>
    <definedName name="PTMISTI">#REF!</definedName>
    <definedName name="PTP" localSheetId="28">Planet!$A$5</definedName>
    <definedName name="PTP" localSheetId="25">Ruckus!#REF!</definedName>
    <definedName name="PTP" localSheetId="26">TELTONIKA!$A$5</definedName>
    <definedName name="PTP" localSheetId="27">ZYXEL!$A$5</definedName>
    <definedName name="PTP">#REF!</definedName>
    <definedName name="PTPRIMARI" localSheetId="10">#REF!</definedName>
    <definedName name="PTPRIMARI" localSheetId="28">#REF!</definedName>
    <definedName name="PTPRIMARI" localSheetId="26">#REF!</definedName>
    <definedName name="PTPRIMARI" localSheetId="27">#REF!</definedName>
    <definedName name="PTPRIMARI">#REF!</definedName>
    <definedName name="PTPtp" localSheetId="28">Planet!#REF!</definedName>
    <definedName name="PTPtp" localSheetId="25">Ruckus!#REF!</definedName>
    <definedName name="PTPtp" localSheetId="26">TELTONIKA!#REF!</definedName>
    <definedName name="PTPtp" localSheetId="27">ZYXEL!#REF!</definedName>
    <definedName name="PTPtp">#REF!</definedName>
    <definedName name="PTROUTER" localSheetId="10">#REF!</definedName>
    <definedName name="PTROUTER" localSheetId="28">#REF!</definedName>
    <definedName name="PTROUTER" localSheetId="26">#REF!</definedName>
    <definedName name="PTROUTER" localSheetId="27">#REF!</definedName>
    <definedName name="PTROUTER">#REF!</definedName>
    <definedName name="RACK" localSheetId="28">Panduit!#REF!</definedName>
    <definedName name="RACK" localSheetId="30">#REF!</definedName>
    <definedName name="RACK" localSheetId="26">Panduit!#REF!</definedName>
    <definedName name="RACK" localSheetId="27">Panduit!#REF!</definedName>
    <definedName name="RACK">Panduit!#REF!</definedName>
    <definedName name="RFACC" localSheetId="28">#REF!</definedName>
    <definedName name="RFACC" localSheetId="30">#REF!</definedName>
    <definedName name="RFACC" localSheetId="26">#REF!</definedName>
    <definedName name="RFACC" localSheetId="27">#REF!</definedName>
    <definedName name="RFACC">#REF!</definedName>
    <definedName name="RFCavi" localSheetId="28">#REF!</definedName>
    <definedName name="RFCavi" localSheetId="30">#REF!</definedName>
    <definedName name="RFCavi" localSheetId="26">#REF!</definedName>
    <definedName name="RFCavi" localSheetId="27">#REF!</definedName>
    <definedName name="RFCavi">#REF!</definedName>
    <definedName name="RFCONN" localSheetId="28">#REF!</definedName>
    <definedName name="RFCONN" localSheetId="30">#REF!</definedName>
    <definedName name="RFCONN" localSheetId="26">#REF!</definedName>
    <definedName name="RFCONN" localSheetId="27">#REF!</definedName>
    <definedName name="RFCONN">#REF!</definedName>
    <definedName name="RFJUMP" localSheetId="28">#REF!</definedName>
    <definedName name="RFJUMP" localSheetId="30">#REF!</definedName>
    <definedName name="RFJUMP" localSheetId="26">#REF!</definedName>
    <definedName name="RFJUMP" localSheetId="27">#REF!</definedName>
    <definedName name="RFJUMP">#REF!</definedName>
    <definedName name="Riello_UPS____PLUG_DIALOG_Line_Interactive" localSheetId="22">'RM Reichle &amp; De Massari'!$A$5</definedName>
    <definedName name="Riello_UPS____PLUG_DIALOG_Line_Interactive" localSheetId="30">#REF!</definedName>
    <definedName name="Riello_UPS____PLUG_DIALOG_Line_Interactive">'RIELLO UPS'!$A$5</definedName>
    <definedName name="Riello_UPS___DIALOG_PLUS_ON_Line" localSheetId="10">'RIELLO UPS'!#REF!</definedName>
    <definedName name="Riello_UPS___DIALOG_PLUS_ON_Line" localSheetId="28">'RIELLO UPS'!#REF!</definedName>
    <definedName name="Riello_UPS___DIALOG_PLUS_ON_Line" localSheetId="22">'RM Reichle &amp; De Massari'!#REF!</definedName>
    <definedName name="Riello_UPS___DIALOG_PLUS_ON_Line" localSheetId="25">'RIELLO UPS'!#REF!</definedName>
    <definedName name="Riello_UPS___DIALOG_PLUS_ON_Line" localSheetId="30">#REF!</definedName>
    <definedName name="Riello_UPS___DIALOG_PLUS_ON_Line" localSheetId="24">'RIELLO UPS'!#REF!</definedName>
    <definedName name="Riello_UPS___DIALOG_PLUS_ON_Line" localSheetId="26">'RIELLO UPS'!#REF!</definedName>
    <definedName name="Riello_UPS___DIALOG_PLUS_ON_Line" localSheetId="27">'RIELLO UPS'!#REF!</definedName>
    <definedName name="Riello_UPS___DIALOG_PLUS_ON_Line">'RIELLO UPS'!#REF!</definedName>
    <definedName name="Riello_UPS___DIALOG_PLUS_RACK_ON_Line" localSheetId="22">'RM Reichle &amp; De Massari'!$A$78</definedName>
    <definedName name="Riello_UPS___DIALOG_PLUS_RACK_ON_Line" localSheetId="30">#REF!</definedName>
    <definedName name="Riello_UPS___DIALOG_PLUS_RACK_ON_Line">'RIELLO UPS'!$A$78</definedName>
    <definedName name="Rilevator">#REF!</definedName>
    <definedName name="Ripiani_fissi_ed_estraibili" localSheetId="10">'TS RACK TECNO'!#REF!</definedName>
    <definedName name="Ripiani_fissi_ed_estraibili" localSheetId="28">'TS RACK TECNO'!#REF!</definedName>
    <definedName name="Ripiani_fissi_ed_estraibili" localSheetId="25">'TS RACK TECNO'!#REF!</definedName>
    <definedName name="Ripiani_fissi_ed_estraibili" localSheetId="30">#REF!</definedName>
    <definedName name="Ripiani_fissi_ed_estraibili" localSheetId="24">'TS RACK TECNO'!#REF!</definedName>
    <definedName name="Ripiani_fissi_ed_estraibili" localSheetId="26">'TS RACK TECNO'!#REF!</definedName>
    <definedName name="Ripiani_fissi_ed_estraibili" localSheetId="27">'TS RACK TECNO'!#REF!</definedName>
    <definedName name="Ripiani_fissi_ed_estraibili">'TS RACK TECNO'!#REF!</definedName>
    <definedName name="RY_FIST___Box_di_terminazione_GB2" localSheetId="28">#REF!</definedName>
    <definedName name="RY_FIST___Box_di_terminazione_GB2" localSheetId="30">#REF!</definedName>
    <definedName name="RY_FIST___Box_di_terminazione_GB2" localSheetId="26">#REF!</definedName>
    <definedName name="RY_FIST___Box_di_terminazione_GB2" localSheetId="27">#REF!</definedName>
    <definedName name="RY_FIST___Box_di_terminazione_GB2">#REF!</definedName>
    <definedName name="RY_FIST___Muffola_GCO2" localSheetId="28">#REF!</definedName>
    <definedName name="RY_FIST___Muffola_GCO2" localSheetId="30">#REF!</definedName>
    <definedName name="RY_FIST___Muffola_GCO2" localSheetId="26">#REF!</definedName>
    <definedName name="RY_FIST___Muffola_GCO2" localSheetId="27">#REF!</definedName>
    <definedName name="RY_FIST___Muffola_GCO2">#REF!</definedName>
    <definedName name="RY_FIST___Subtelai" localSheetId="28">#REF!</definedName>
    <definedName name="RY_FIST___Subtelai" localSheetId="30">#REF!</definedName>
    <definedName name="RY_FIST___Subtelai" localSheetId="26">#REF!</definedName>
    <definedName name="RY_FIST___Subtelai" localSheetId="27">#REF!</definedName>
    <definedName name="RY_FIST___Subtelai">#REF!</definedName>
    <definedName name="RY_FIST___Telai" localSheetId="28">#REF!</definedName>
    <definedName name="RY_FIST___Telai" localSheetId="30">#REF!</definedName>
    <definedName name="RY_FIST___Telai" localSheetId="26">#REF!</definedName>
    <definedName name="RY_FIST___Telai" localSheetId="27">#REF!</definedName>
    <definedName name="RY_FIST___Telai">#REF!</definedName>
    <definedName name="RY_FOSC___Muffole" localSheetId="28">#REF!</definedName>
    <definedName name="RY_FOSC___Muffole" localSheetId="30">#REF!</definedName>
    <definedName name="RY_FOSC___Muffole" localSheetId="26">#REF!</definedName>
    <definedName name="RY_FOSC___Muffole" localSheetId="27">#REF!</definedName>
    <definedName name="RY_FOSC___Muffole">#REF!</definedName>
    <definedName name="RY_Giunti_termorestringenti" localSheetId="28">#REF!</definedName>
    <definedName name="RY_Giunti_termorestringenti" localSheetId="30">#REF!</definedName>
    <definedName name="RY_Giunti_termorestringenti" localSheetId="26">#REF!</definedName>
    <definedName name="RY_Giunti_termorestringenti" localSheetId="27">#REF!</definedName>
    <definedName name="RY_Giunti_termorestringenti">#REF!</definedName>
    <definedName name="RY_Record_Splice" localSheetId="28">#REF!</definedName>
    <definedName name="RY_Record_Splice" localSheetId="30">#REF!</definedName>
    <definedName name="RY_Record_Splice" localSheetId="26">#REF!</definedName>
    <definedName name="RY_Record_Splice" localSheetId="27">#REF!</definedName>
    <definedName name="RY_Record_Splice">#REF!</definedName>
    <definedName name="SB">#REF!</definedName>
    <definedName name="SCM">#REF!</definedName>
    <definedName name="SELEA___Videosorveglianza___Telecamere_Serie_Evolution" localSheetId="28">#REF!</definedName>
    <definedName name="SELEA___Videosorveglianza___Telecamere_Serie_Evolution" localSheetId="30">#REF!</definedName>
    <definedName name="SELEA___Videosorveglianza___Telecamere_Serie_Evolution" localSheetId="26">#REF!</definedName>
    <definedName name="SELEA___Videosorveglianza___Telecamere_Serie_Evolution" localSheetId="27">#REF!</definedName>
    <definedName name="SELEA___Videosorveglianza___Telecamere_Serie_Evolution">#REF!</definedName>
    <definedName name="Serie_Multi_Switch" localSheetId="22">'RM Reichle &amp; De Massari'!#REF!</definedName>
    <definedName name="Serie_Multi_Switch" localSheetId="30">#REF!</definedName>
    <definedName name="Serie_Multi_Switch">'RIELLO UPS'!#REF!</definedName>
    <definedName name="Sirene">#REF!</definedName>
    <definedName name="Sistemi">#REF!</definedName>
    <definedName name="SME">#REF!</definedName>
    <definedName name="SMONACC">Snom!$A$41</definedName>
    <definedName name="SOFTWARE_BOSCH_VIDEO_MANAGEMENT_SYSTEM___BVMS__Supportata_compressione_MPEG_4._H.264_non_supportato" localSheetId="10">#REF!</definedName>
    <definedName name="SOFTWARE_BOSCH_VIDEO_MANAGEMENT_SYSTEM___BVMS__Supportata_compressione_MPEG_4._H.264_non_supportato" localSheetId="28">#REF!</definedName>
    <definedName name="SOFTWARE_BOSCH_VIDEO_MANAGEMENT_SYSTEM___BVMS__Supportata_compressione_MPEG_4._H.264_non_supportato" localSheetId="25">#REF!</definedName>
    <definedName name="SOFTWARE_BOSCH_VIDEO_MANAGEMENT_SYSTEM___BVMS__Supportata_compressione_MPEG_4._H.264_non_supportato" localSheetId="30">'[1]Bosch VideoSystem'!#REF!</definedName>
    <definedName name="SOFTWARE_BOSCH_VIDEO_MANAGEMENT_SYSTEM___BVMS__Supportata_compressione_MPEG_4._H.264_non_supportato" localSheetId="24">#REF!</definedName>
    <definedName name="SOFTWARE_BOSCH_VIDEO_MANAGEMENT_SYSTEM___BVMS__Supportata_compressione_MPEG_4._H.264_non_supportato" localSheetId="26">#REF!</definedName>
    <definedName name="SOFTWARE_BOSCH_VIDEO_MANAGEMENT_SYSTEM___BVMS__Supportata_compressione_MPEG_4._H.264_non_supportato" localSheetId="27">#REF!</definedName>
    <definedName name="SOFTWARE_BOSCH_VIDEO_MANAGEMENT_SYSTEM___BVMS__Supportata_compressione_MPEG_4._H.264_non_supportato">#REF!</definedName>
    <definedName name="Stampante_TLS_2200" localSheetId="21">'BRADY LABEL &amp; PRINTER'!#REF!</definedName>
    <definedName name="Stampante_TLS_2200" localSheetId="23">'RIELLO UPS'!#REF!</definedName>
    <definedName name="Stampante_TLS_2200" localSheetId="22">'RM Reichle &amp; De Massari'!#REF!</definedName>
    <definedName name="Stampanti_ID_PAL" localSheetId="21">'BRADY LABEL &amp; PRINTER'!$A$58</definedName>
    <definedName name="Stampanti_ID_PAL" localSheetId="23">'RIELLO UPS'!#REF!</definedName>
    <definedName name="Stampanti_ID_PAL" localSheetId="22">'RM Reichle &amp; De Massari'!#REF!</definedName>
    <definedName name="Stampanti_IDXPERT" localSheetId="21">'BRADY LABEL &amp; PRINTER'!$A$88</definedName>
    <definedName name="Stampanti_laser" localSheetId="21">'BRADY LABEL &amp; PRINTER'!$A$47</definedName>
    <definedName name="Stampanti_LASER" localSheetId="23">'RIELLO UPS'!#REF!</definedName>
    <definedName name="Stampanti_LASER" localSheetId="22">'RM Reichle &amp; De Massari'!#REF!</definedName>
    <definedName name="SUPERSERVER" localSheetId="28">'TS RACK TECNO'!#REF!</definedName>
    <definedName name="SUPERSERVER" localSheetId="26">'TS RACK TECNO'!#REF!</definedName>
    <definedName name="SUPERSERVER" localSheetId="27">'TS RACK TECNO'!#REF!</definedName>
    <definedName name="SUPERSERVER">'TS RACK TECNO'!#REF!</definedName>
    <definedName name="Surround">#REF!</definedName>
    <definedName name="Switch_8_porte_10_100_con_uplink_in_fibra_ottica" localSheetId="14">'TS RACK TECNO'!#REF!</definedName>
    <definedName name="SWsw" localSheetId="28">Planet!#REF!</definedName>
    <definedName name="SWsw" localSheetId="25">Ruckus!#REF!</definedName>
    <definedName name="SWsw" localSheetId="26">TELTONIKA!#REF!</definedName>
    <definedName name="SWsw" localSheetId="27">ZYXEL!#REF!</definedName>
    <definedName name="SWsw">#REF!</definedName>
    <definedName name="SXCASS">Systimax!#REF!</definedName>
    <definedName name="SXCAVI5">Systimax!#REF!</definedName>
    <definedName name="SXCAVI6">Systimax!#REF!</definedName>
    <definedName name="SXCAVI6A">Systimax!#REF!</definedName>
    <definedName name="SXFIB">Systimax!#REF!</definedName>
    <definedName name="SXINSTA">Systimax!#REF!</definedName>
    <definedName name="SXMOD">Systimax!#REF!</definedName>
    <definedName name="SXPANNELLI5">Systimax!#REF!</definedName>
    <definedName name="SXPANNELLI6">Systimax!#REF!</definedName>
    <definedName name="SXPANNELLI6A">Systimax!#REF!</definedName>
    <definedName name="SXPIG">Systimax!#REF!</definedName>
    <definedName name="SXPLACCHE" localSheetId="28">Systimax!#REF!</definedName>
    <definedName name="SXPLACCHE" localSheetId="26">Systimax!#REF!</definedName>
    <definedName name="SXPLACCHE" localSheetId="27">Systimax!#REF!</definedName>
    <definedName name="SXPLACCHE">Systimax!#REF!</definedName>
    <definedName name="t">#REF!</definedName>
    <definedName name="TEL" localSheetId="28">Panduit!#REF!</definedName>
    <definedName name="TEL" localSheetId="30">#REF!</definedName>
    <definedName name="TEL" localSheetId="26">Panduit!#REF!</definedName>
    <definedName name="TEL" localSheetId="27">Panduit!#REF!</definedName>
    <definedName name="TEL">Panduit!#REF!</definedName>
    <definedName name="TELECAMERE_A_COLORI_DA_ESTERNO__CCD_SONY_SuperHad__520TVL__ILLUMINATORE_IR_A_LED__CUSTODIA_E_STAFFA_DA_MURO" localSheetId="28">#REF!</definedName>
    <definedName name="TELECAMERE_A_COLORI_DA_ESTERNO__CCD_SONY_SuperHad__520TVL__ILLUMINATORE_IR_A_LED__CUSTODIA_E_STAFFA_DA_MURO" localSheetId="30">#REF!</definedName>
    <definedName name="TELECAMERE_A_COLORI_DA_ESTERNO__CCD_SONY_SuperHad__520TVL__ILLUMINATORE_IR_A_LED__CUSTODIA_E_STAFFA_DA_MURO" localSheetId="26">#REF!</definedName>
    <definedName name="TELECAMERE_A_COLORI_DA_ESTERNO__CCD_SONY_SuperHad__520TVL__ILLUMINATORE_IR_A_LED__CUSTODIA_E_STAFFA_DA_MURO" localSheetId="27">#REF!</definedName>
    <definedName name="TELECAMERE_A_COLORI_DA_ESTERNO__CCD_SONY_SuperHad__520TVL__ILLUMINATORE_IR_A_LED__CUSTODIA_E_STAFFA_DA_MURO">#REF!</definedName>
    <definedName name="TELECAMERE_DOME___FlexiDome_I___II" localSheetId="28">#REF!</definedName>
    <definedName name="TELECAMERE_DOME___FlexiDome_I___II" localSheetId="26">#REF!</definedName>
    <definedName name="TELECAMERE_DOME___FlexiDome_I___II" localSheetId="27">#REF!</definedName>
    <definedName name="TELECAMERE_DOME___FlexiDome_I___II">#REF!</definedName>
    <definedName name="Tessere">#REF!</definedName>
    <definedName name="_xlnm.Print_Titles" localSheetId="3">BELDEN!$4:$4</definedName>
    <definedName name="_xlnm.Print_Titles" localSheetId="21">'BRADY LABEL &amp; PRINTER'!$4:$4</definedName>
    <definedName name="_xlnm.Print_Titles" localSheetId="4">CommScope!$4:$4</definedName>
    <definedName name="_xlnm.Print_Titles" localSheetId="10">'ORCA Cablaggio Fibra'!$4:$4</definedName>
    <definedName name="_xlnm.Print_Titles" localSheetId="9">'ORCA Cablaggio Rame'!$4:$4</definedName>
    <definedName name="_xlnm.Print_Titles" localSheetId="8">'ORCA Cavi Ottici'!$4:$4</definedName>
    <definedName name="_xlnm.Print_Titles" localSheetId="11">'ORCA Rack'!$4:$4</definedName>
    <definedName name="_xlnm.Print_Titles" localSheetId="6">Panduit!$4:$4</definedName>
    <definedName name="_xlnm.Print_Titles" localSheetId="23">'RIELLO UPS'!$4:$4</definedName>
    <definedName name="_xlnm.Print_Titles" localSheetId="22">'RM Reichle &amp; De Massari'!$4:$4</definedName>
    <definedName name="_xlnm.Print_Titles" localSheetId="24">Snom!$4:$4</definedName>
    <definedName name="_xlnm.Print_Titles" localSheetId="14">'TS RACK TECNO'!$4:$4</definedName>
    <definedName name="TS_Armadi_da_parete_serie_TECNO_300" localSheetId="30">#REF!</definedName>
    <definedName name="TS_Armadi_da_parete_serie_TECNO_300">'TS RACK TECNO'!$A$5</definedName>
    <definedName name="TS_Armadi_da_parete_serie_TECNO_OFFICE" localSheetId="28">'TS RACK TECNO'!#REF!</definedName>
    <definedName name="TS_Armadi_da_parete_serie_TECNO_OFFICE" localSheetId="30">#REF!</definedName>
    <definedName name="TS_Armadi_da_parete_serie_TECNO_OFFICE" localSheetId="26">'TS RACK TECNO'!#REF!</definedName>
    <definedName name="TS_Armadi_da_parete_serie_TECNO_OFFICE" localSheetId="27">'TS RACK TECNO'!#REF!</definedName>
    <definedName name="TS_Armadi_da_parete_serie_TECNO_OFFICE">'TS RACK TECNO'!#REF!</definedName>
    <definedName name="TS_Armadi_serie_NET_Leader" localSheetId="28">'TS RACK TECNO'!#REF!</definedName>
    <definedName name="TS_Armadi_serie_NET_Leader" localSheetId="30">#REF!</definedName>
    <definedName name="TS_Armadi_serie_NET_Leader" localSheetId="26">'TS RACK TECNO'!#REF!</definedName>
    <definedName name="TS_Armadi_serie_NET_Leader" localSheetId="27">'TS RACK TECNO'!#REF!</definedName>
    <definedName name="TS_Armadi_serie_NET_Leader">'TS RACK TECNO'!#REF!</definedName>
    <definedName name="TS_CLI_F9092" localSheetId="10">'TS RACK TECNO'!#REF!</definedName>
    <definedName name="TS_CLI_F9092" localSheetId="28">'TS RACK TECNO'!#REF!</definedName>
    <definedName name="TS_CLI_F9092" localSheetId="25">'TS RACK TECNO'!#REF!</definedName>
    <definedName name="TS_CLI_F9092" localSheetId="30">#REF!</definedName>
    <definedName name="TS_CLI_F9092" localSheetId="24">'TS RACK TECNO'!#REF!</definedName>
    <definedName name="TS_CLI_F9092" localSheetId="26">'TS RACK TECNO'!#REF!</definedName>
    <definedName name="TS_CLI_F9092" localSheetId="27">'TS RACK TECNO'!#REF!</definedName>
    <definedName name="TS_CLI_F9092">'TS RACK TECNO'!#REF!</definedName>
    <definedName name="TS_CLI_F9092N" localSheetId="10">'TS ALIMENTAZIONE'!#REF!</definedName>
    <definedName name="TS_CLI_F9092N" localSheetId="28">'TS ALIMENTAZIONE'!#REF!</definedName>
    <definedName name="TS_CLI_F9092N" localSheetId="30">#REF!</definedName>
    <definedName name="TS_CLI_F9092N" localSheetId="26">'TS ALIMENTAZIONE'!#REF!</definedName>
    <definedName name="TS_CLI_F9092N" localSheetId="27">'TS ALIMENTAZIONE'!#REF!</definedName>
    <definedName name="TS_CLI_F9092N">'TS ALIMENTAZIONE'!#REF!</definedName>
    <definedName name="TS_CLI_F9092TN" localSheetId="10">'TS ALIMENTAZIONE'!#REF!</definedName>
    <definedName name="TS_CLI_F9092TN" localSheetId="28">'TS ALIMENTAZIONE'!#REF!</definedName>
    <definedName name="TS_CLI_F9092TN" localSheetId="30">#REF!</definedName>
    <definedName name="TS_CLI_F9092TN" localSheetId="26">'TS ALIMENTAZIONE'!#REF!</definedName>
    <definedName name="TS_CLI_F9092TN" localSheetId="27">'TS ALIMENTAZIONE'!#REF!</definedName>
    <definedName name="TS_CLI_F9092TN">'TS ALIMENTAZIONE'!#REF!</definedName>
    <definedName name="TS_One_View_Switch_KVM" localSheetId="10">'TS RACK TECNO'!#REF!</definedName>
    <definedName name="TS_One_View_Switch_KVM" localSheetId="28">'TS RACK TECNO'!#REF!</definedName>
    <definedName name="TS_One_View_Switch_KVM" localSheetId="25">'TS RACK TECNO'!#REF!</definedName>
    <definedName name="TS_One_View_Switch_KVM" localSheetId="30">#REF!</definedName>
    <definedName name="TS_One_View_Switch_KVM" localSheetId="24">'TS RACK TECNO'!#REF!</definedName>
    <definedName name="TS_One_View_Switch_KVM" localSheetId="26">'TS RACK TECNO'!#REF!</definedName>
    <definedName name="TS_One_View_Switch_KVM" localSheetId="27">'TS RACK TECNO'!#REF!</definedName>
    <definedName name="TS_One_View_Switch_KVM">'TS RACK TECNO'!#REF!</definedName>
    <definedName name="TS_PWR_F3020N" localSheetId="10">'TS RACK TECNO'!#REF!</definedName>
    <definedName name="TS_PWR_F3020N" localSheetId="28">'TS RACK TECNO'!#REF!</definedName>
    <definedName name="TS_PWR_F3020N" localSheetId="25">'TS RACK TECNO'!#REF!</definedName>
    <definedName name="TS_PWR_F3020N" localSheetId="30">#REF!</definedName>
    <definedName name="TS_PWR_F3020N" localSheetId="24">'TS RACK TECNO'!#REF!</definedName>
    <definedName name="TS_PWR_F3020N" localSheetId="26">'TS RACK TECNO'!#REF!</definedName>
    <definedName name="TS_PWR_F3020N" localSheetId="27">'TS RACK TECNO'!#REF!</definedName>
    <definedName name="TS_PWR_F3020N">'TS RACK TECNO'!#REF!</definedName>
    <definedName name="TS_PWR_F3502" localSheetId="10">'TS ALIMENTAZIONE'!#REF!</definedName>
    <definedName name="TS_PWR_F3502" localSheetId="28">'TS ALIMENTAZIONE'!#REF!</definedName>
    <definedName name="TS_PWR_F3502" localSheetId="30">#REF!</definedName>
    <definedName name="TS_PWR_F3502" localSheetId="26">'TS ALIMENTAZIONE'!#REF!</definedName>
    <definedName name="TS_PWR_F3502" localSheetId="27">'TS ALIMENTAZIONE'!#REF!</definedName>
    <definedName name="TS_PWR_F3502">'TS ALIMENTAZIONE'!#REF!</definedName>
    <definedName name="TS_RAC_F9006N" localSheetId="10">'TS RACK TECNO'!#REF!</definedName>
    <definedName name="TS_RAC_F9006N" localSheetId="28">'TS RACK TECNO'!#REF!</definedName>
    <definedName name="TS_RAC_F9006N" localSheetId="25">'TS RACK TECNO'!#REF!</definedName>
    <definedName name="TS_RAC_F9006N" localSheetId="30">#REF!</definedName>
    <definedName name="TS_RAC_F9006N" localSheetId="24">'TS RACK TECNO'!#REF!</definedName>
    <definedName name="TS_RAC_F9006N" localSheetId="26">'TS RACK TECNO'!#REF!</definedName>
    <definedName name="TS_RAC_F9006N" localSheetId="27">'TS RACK TECNO'!#REF!</definedName>
    <definedName name="TS_RAC_F9006N">'TS RACK TECNO'!#REF!</definedName>
    <definedName name="TS_RAC_F9070" localSheetId="10">'TS RACK TECNO'!#REF!</definedName>
    <definedName name="TS_RAC_F9070" localSheetId="28">'TS RACK TECNO'!#REF!</definedName>
    <definedName name="TS_RAC_F9070" localSheetId="25">'TS RACK TECNO'!#REF!</definedName>
    <definedName name="TS_RAC_F9070" localSheetId="30">#REF!</definedName>
    <definedName name="TS_RAC_F9070" localSheetId="24">'TS RACK TECNO'!#REF!</definedName>
    <definedName name="TS_RAC_F9070" localSheetId="26">'TS RACK TECNO'!#REF!</definedName>
    <definedName name="TS_RAC_F9070" localSheetId="27">'TS RACK TECNO'!#REF!</definedName>
    <definedName name="TS_RAC_F9070">'TS RACK TECNO'!#REF!</definedName>
    <definedName name="TS_RAC_F9071" localSheetId="10">'TS ACCESSORI'!#REF!</definedName>
    <definedName name="TS_RAC_F9071" localSheetId="28">'TS ACCESSORI'!#REF!</definedName>
    <definedName name="TS_RAC_F9071" localSheetId="30">#REF!</definedName>
    <definedName name="TS_RAC_F9071" localSheetId="26">'TS ACCESSORI'!#REF!</definedName>
    <definedName name="TS_RAC_F9071" localSheetId="27">'TS ACCESSORI'!#REF!</definedName>
    <definedName name="TS_RAC_F9071">'TS ACCESSORI'!#REF!</definedName>
    <definedName name="TS_RAC_F9292" localSheetId="10">'TS RACK TECNO'!#REF!</definedName>
    <definedName name="TS_RAC_F9292" localSheetId="28">'TS RACK TECNO'!#REF!</definedName>
    <definedName name="TS_RAC_F9292" localSheetId="25">'TS RACK TECNO'!#REF!</definedName>
    <definedName name="TS_RAC_F9292" localSheetId="30">#REF!</definedName>
    <definedName name="TS_RAC_F9292" localSheetId="24">'TS RACK TECNO'!#REF!</definedName>
    <definedName name="TS_RAC_F9292" localSheetId="26">'TS RACK TECNO'!#REF!</definedName>
    <definedName name="TS_RAC_F9292" localSheetId="27">'TS RACK TECNO'!#REF!</definedName>
    <definedName name="TS_RAC_F9292">'TS RACK TECNO'!#REF!</definedName>
    <definedName name="TS_RAC_F9292N" localSheetId="10">'TS ACCESSORI'!#REF!</definedName>
    <definedName name="TS_RAC_F9292N" localSheetId="28">'TS ACCESSORI'!#REF!</definedName>
    <definedName name="TS_RAC_F9292N" localSheetId="30">#REF!</definedName>
    <definedName name="TS_RAC_F9292N" localSheetId="26">'TS ACCESSORI'!#REF!</definedName>
    <definedName name="TS_RAC_F9292N" localSheetId="27">'TS ACCESSORI'!#REF!</definedName>
    <definedName name="TS_RAC_F9292N">'TS ACCESSORI'!#REF!</definedName>
    <definedName name="TS_RAC_F9293N" localSheetId="10">'TS ACCESSORI'!#REF!</definedName>
    <definedName name="TS_RAC_F9293N" localSheetId="28">'TS ACCESSORI'!#REF!</definedName>
    <definedName name="TS_RAC_F9293N" localSheetId="30">#REF!</definedName>
    <definedName name="TS_RAC_F9293N" localSheetId="26">'TS ACCESSORI'!#REF!</definedName>
    <definedName name="TS_RAC_F9293N" localSheetId="27">'TS ACCESSORI'!#REF!</definedName>
    <definedName name="TS_RAC_F9293N">'TS ACCESSORI'!#REF!</definedName>
    <definedName name="TS_RAC_F9295" localSheetId="10">'TS ACCESSORI'!#REF!</definedName>
    <definedName name="TS_RAC_F9295" localSheetId="28">'TS ACCESSORI'!#REF!</definedName>
    <definedName name="TS_RAC_F9295" localSheetId="30">#REF!</definedName>
    <definedName name="TS_RAC_F9295" localSheetId="26">'TS ACCESSORI'!#REF!</definedName>
    <definedName name="TS_RAC_F9295" localSheetId="27">'TS ACCESSORI'!#REF!</definedName>
    <definedName name="TS_RAC_F9295">'TS ACCESSORI'!#REF!</definedName>
    <definedName name="TS_Ripiani_fissi_ed_estraibili" localSheetId="10">'TS RACK TECNO'!#REF!</definedName>
    <definedName name="TS_Ripiani_fissi_ed_estraibili" localSheetId="28">'TS RACK TECNO'!#REF!</definedName>
    <definedName name="TS_Ripiani_fissi_ed_estraibili" localSheetId="25">'TS RACK TECNO'!#REF!</definedName>
    <definedName name="TS_Ripiani_fissi_ed_estraibili" localSheetId="30">#REF!</definedName>
    <definedName name="TS_Ripiani_fissi_ed_estraibili" localSheetId="24">'TS RACK TECNO'!#REF!</definedName>
    <definedName name="TS_Ripiani_fissi_ed_estraibili" localSheetId="26">'TS RACK TECNO'!#REF!</definedName>
    <definedName name="TS_Ripiani_fissi_ed_estraibili" localSheetId="27">'TS RACK TECNO'!#REF!</definedName>
    <definedName name="TS_Ripiani_fissi_ed_estraibili">'TS RACK TECNO'!#REF!</definedName>
    <definedName name="TS_RK7_T2142N" localSheetId="10">'TS BLADE SHELTER'!#REF!</definedName>
    <definedName name="TS_RK7_T2142N" localSheetId="28">'TS BLADE SHELTER'!#REF!</definedName>
    <definedName name="TS_RK7_T2142N" localSheetId="30">#REF!</definedName>
    <definedName name="TS_RK7_T2142N" localSheetId="26">'TS BLADE SHELTER'!#REF!</definedName>
    <definedName name="TS_RK7_T2142N" localSheetId="27">'TS BLADE SHELTER'!#REF!</definedName>
    <definedName name="TS_RK7_T2142N">'TS BLADE SHELTER'!#REF!</definedName>
    <definedName name="TS_RKF_F6127" localSheetId="28">'TS RACK TECNO'!#REF!</definedName>
    <definedName name="TS_RKF_F6127" localSheetId="30">#REF!</definedName>
    <definedName name="TS_RKF_F6127" localSheetId="26">'TS RACK TECNO'!#REF!</definedName>
    <definedName name="TS_RKF_F6127" localSheetId="27">'TS RACK TECNO'!#REF!</definedName>
    <definedName name="TS_RKF_F6127">'TS RACK TECNO'!#REF!</definedName>
    <definedName name="TS_RKF_F6427" localSheetId="28">'TS RACK TECNO'!#REF!</definedName>
    <definedName name="TS_RKF_F6427" localSheetId="30">#REF!</definedName>
    <definedName name="TS_RKF_F6427" localSheetId="26">'TS RACK TECNO'!#REF!</definedName>
    <definedName name="TS_RKF_F6427" localSheetId="27">'TS RACK TECNO'!#REF!</definedName>
    <definedName name="TS_RKF_F6427">'TS RACK TECNO'!#REF!</definedName>
    <definedName name="TS_RKF_F6442" localSheetId="28">'TS RACK TECNO'!#REF!</definedName>
    <definedName name="TS_RKF_F6442" localSheetId="30">#REF!</definedName>
    <definedName name="TS_RKF_F6442" localSheetId="26">'TS RACK TECNO'!#REF!</definedName>
    <definedName name="TS_RKF_F6442" localSheetId="27">'TS RACK TECNO'!#REF!</definedName>
    <definedName name="TS_RKF_F6442">'TS RACK TECNO'!#REF!</definedName>
    <definedName name="TS_RKF_F9090S1N" localSheetId="10">'TS ACCESSORI'!#REF!</definedName>
    <definedName name="TS_RKF_F9090S1N" localSheetId="28">'TS ACCESSORI'!#REF!</definedName>
    <definedName name="TS_RKF_F9090S1N" localSheetId="30">#REF!</definedName>
    <definedName name="TS_RKF_F9090S1N" localSheetId="26">'TS ACCESSORI'!#REF!</definedName>
    <definedName name="TS_RKF_F9090S1N" localSheetId="27">'TS ACCESSORI'!#REF!</definedName>
    <definedName name="TS_RKF_F9090S1N">'TS ACCESSORI'!#REF!</definedName>
    <definedName name="TS_VDR_F9855" localSheetId="10">'TS RACK TECNO'!#REF!</definedName>
    <definedName name="TS_VDR_F9855" localSheetId="28">'TS RACK TECNO'!#REF!</definedName>
    <definedName name="TS_VDR_F9855" localSheetId="25">'TS RACK TECNO'!#REF!</definedName>
    <definedName name="TS_VDR_F9855" localSheetId="30">#REF!</definedName>
    <definedName name="TS_VDR_F9855" localSheetId="24">'TS RACK TECNO'!#REF!</definedName>
    <definedName name="TS_VDR_F9855" localSheetId="26">'TS RACK TECNO'!#REF!</definedName>
    <definedName name="TS_VDR_F9855" localSheetId="27">'TS RACK TECNO'!#REF!</definedName>
    <definedName name="TS_VDR_F9855">'TS RACK TECNO'!#REF!</definedName>
    <definedName name="TS_VDR_F9855K8" localSheetId="10">'TS ALIMENTAZIONE'!#REF!</definedName>
    <definedName name="TS_VDR_F9855K8" localSheetId="28">'TS ALIMENTAZIONE'!#REF!</definedName>
    <definedName name="TS_VDR_F9855K8" localSheetId="30">#REF!</definedName>
    <definedName name="TS_VDR_F9855K8" localSheetId="26">'TS ALIMENTAZIONE'!#REF!</definedName>
    <definedName name="TS_VDR_F9855K8" localSheetId="27">'TS ALIMENTAZIONE'!#REF!</definedName>
    <definedName name="TS_VDR_F9855K8">'TS ALIMENTAZIONE'!#REF!</definedName>
    <definedName name="TSACC" localSheetId="28">'TS ACCESSORI'!#REF!</definedName>
    <definedName name="TSACC" localSheetId="26">'TS ACCESSORI'!#REF!</definedName>
    <definedName name="TSACC" localSheetId="27">'TS ACCESSORI'!#REF!</definedName>
    <definedName name="TSACC">'TS ACCESSORI'!#REF!</definedName>
    <definedName name="TSACTI" localSheetId="28">'TS ALIMENTAZIONE'!#REF!</definedName>
    <definedName name="TSACTI" localSheetId="26">'TS ALIMENTAZIONE'!#REF!</definedName>
    <definedName name="TSACTI" localSheetId="27">'TS ALIMENTAZIONE'!#REF!</definedName>
    <definedName name="TSACTI">'TS ALIMENTAZIONE'!#REF!</definedName>
    <definedName name="TSCAN" localSheetId="28">'TS ACCESSORI'!#REF!</definedName>
    <definedName name="TSCAN" localSheetId="26">'TS ACCESSORI'!#REF!</definedName>
    <definedName name="TSCAN" localSheetId="27">'TS ACCESSORI'!#REF!</definedName>
    <definedName name="TSCAN">'TS ACCESSORI'!#REF!</definedName>
    <definedName name="TSKIT" localSheetId="28">'TS ACCESSORI'!#REF!</definedName>
    <definedName name="TSKIT" localSheetId="26">'TS ACCESSORI'!#REF!</definedName>
    <definedName name="TSKIT" localSheetId="27">'TS ACCESSORI'!#REF!</definedName>
    <definedName name="TSKIT">'TS ACCESSORI'!#REF!</definedName>
    <definedName name="TSMONT">'TS ACCESSORI'!$A$6</definedName>
    <definedName name="TSMONTù">'TS ACCESSORI'!$A$6</definedName>
    <definedName name="TSONE" localSheetId="28">'TS ALIMENTAZIONE'!#REF!</definedName>
    <definedName name="TSONE" localSheetId="26">'TS ALIMENTAZIONE'!#REF!</definedName>
    <definedName name="TSONE" localSheetId="27">'TS ALIMENTAZIONE'!#REF!</definedName>
    <definedName name="TSONE">'TS ALIMENTAZIONE'!#REF!</definedName>
    <definedName name="TSPAN" localSheetId="28">'TS ACCESSORI'!#REF!</definedName>
    <definedName name="TSPAN" localSheetId="26">'TS ACCESSORI'!#REF!</definedName>
    <definedName name="TSPAN" localSheetId="27">'TS ACCESSORI'!#REF!</definedName>
    <definedName name="TSPAN">'TS ACCESSORI'!#REF!</definedName>
    <definedName name="TVCC_OVER_IP___Telecamere_IP" localSheetId="10">#REF!</definedName>
    <definedName name="TVCC_OVER_IP___Telecamere_IP" localSheetId="28">#REF!</definedName>
    <definedName name="TVCC_OVER_IP___Telecamere_IP" localSheetId="25">#REF!</definedName>
    <definedName name="TVCC_OVER_IP___Telecamere_IP" localSheetId="30">'[1]Bosch VideoSystem'!#REF!</definedName>
    <definedName name="TVCC_OVER_IP___Telecamere_IP" localSheetId="24">#REF!</definedName>
    <definedName name="TVCC_OVER_IP___Telecamere_IP" localSheetId="26">#REF!</definedName>
    <definedName name="TVCC_OVER_IP___Telecamere_IP" localSheetId="27">#REF!</definedName>
    <definedName name="TVCC_OVER_IP___Telecamere_IP">#REF!</definedName>
    <definedName name="TY_CVF_Z50_2" localSheetId="3">BELDEN!#REF!</definedName>
    <definedName name="TY_CVF_Z50_2" localSheetId="30">#REF!</definedName>
    <definedName name="TY_CVF_Z50_2">CommScope!#REF!</definedName>
    <definedName name="TY_LAN_159102402" localSheetId="3">BELDEN!#REF!</definedName>
    <definedName name="TY_LAN_159102402" localSheetId="28">CommScope!#REF!</definedName>
    <definedName name="TY_LAN_159102402" localSheetId="30">#REF!</definedName>
    <definedName name="TY_LAN_159102402" localSheetId="26">CommScope!#REF!</definedName>
    <definedName name="TY_LAN_159102402" localSheetId="27">CommScope!#REF!</definedName>
    <definedName name="TY_LAN_159102402">CommScope!#REF!</definedName>
    <definedName name="Unità_Antincendio" localSheetId="21">#REF!</definedName>
    <definedName name="Unità_base" localSheetId="10">#REF!</definedName>
    <definedName name="Unità_base" localSheetId="28">#REF!</definedName>
    <definedName name="Unità_base" localSheetId="25">#REF!</definedName>
    <definedName name="Unità_base" localSheetId="30">#REF!</definedName>
    <definedName name="Unità_base" localSheetId="24">#REF!</definedName>
    <definedName name="Unità_base" localSheetId="26">#REF!</definedName>
    <definedName name="Unità_base" localSheetId="27">#REF!</definedName>
    <definedName name="Unità_base">#REF!</definedName>
    <definedName name="VIDEOREGISTRATORI_DIGITALI___DVR_NVR___1_e_4_canali" localSheetId="28">#REF!</definedName>
    <definedName name="VIDEOREGISTRATORI_DIGITALI___DVR_NVR___1_e_4_canali" localSheetId="30">'[1]Bosch VideoSystem'!#REF!</definedName>
    <definedName name="VIDEOREGISTRATORI_DIGITALI___DVR_NVR___1_e_4_canali" localSheetId="26">#REF!</definedName>
    <definedName name="VIDEOREGISTRATORI_DIGITALI___DVR_NVR___1_e_4_canali" localSheetId="27">#REF!</definedName>
    <definedName name="VIDEOREGISTRATORI_DIGITALI___DVR_NVR___1_e_4_canali">#REF!</definedName>
    <definedName name="View">#REF!</definedName>
    <definedName name="VISION_________VST_NEWS_DATA_RILASCIO_DA_COMUNICARE" localSheetId="22">'RM Reichle &amp; De Massari'!$A$38</definedName>
    <definedName name="VISION_________VST_NEWS_DATA_RILASCIO_DA_COMUNICARE" localSheetId="30">#REF!</definedName>
    <definedName name="VISION_________VST_NEWS_DATA_RILASCIO_DA_COMUNICARE">'RIELLO UPS'!$A$38</definedName>
    <definedName name="Wireless" localSheetId="21">'[2]TYCO ATTIVI'!#REF!</definedName>
    <definedName name="Wireless_System" localSheetId="21">'[2]TYCO ATTIVI'!#REF!</definedName>
    <definedName name="Wireless_System" localSheetId="14">'TS RACK TECNO'!#REF!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274" i="111" l="1"/>
  <c r="H275" i="111"/>
  <c r="H276" i="111"/>
  <c r="H277" i="111"/>
  <c r="H278" i="111"/>
  <c r="H279" i="111"/>
  <c r="H280" i="111"/>
  <c r="H281" i="111"/>
  <c r="G7" i="110"/>
  <c r="G8" i="110"/>
  <c r="G9" i="110"/>
  <c r="G10" i="110"/>
  <c r="G11" i="110"/>
  <c r="G12" i="110"/>
  <c r="G13" i="110"/>
  <c r="G14" i="110"/>
  <c r="G15" i="110"/>
  <c r="G16" i="110"/>
  <c r="G17" i="110"/>
  <c r="G18" i="110"/>
  <c r="G19" i="110"/>
  <c r="G20" i="110"/>
  <c r="G21" i="110"/>
  <c r="G22" i="110"/>
  <c r="G23" i="110"/>
  <c r="G24" i="110"/>
  <c r="G25" i="110"/>
  <c r="G26" i="110"/>
  <c r="G27" i="110"/>
  <c r="G28" i="110"/>
  <c r="G29" i="110"/>
  <c r="G30" i="110"/>
  <c r="G31" i="110"/>
  <c r="G32" i="110"/>
  <c r="G33" i="110"/>
  <c r="G34" i="110"/>
  <c r="G35" i="110"/>
  <c r="G36" i="110"/>
  <c r="G38" i="110"/>
  <c r="G39" i="110"/>
  <c r="G40" i="110"/>
  <c r="G41" i="110"/>
  <c r="G42" i="110"/>
  <c r="G43" i="110"/>
  <c r="G44" i="110"/>
  <c r="G45" i="110"/>
  <c r="G46" i="110"/>
  <c r="G47" i="110"/>
  <c r="G48" i="110"/>
  <c r="G49" i="110"/>
  <c r="G50" i="110"/>
  <c r="G51" i="110"/>
  <c r="G52" i="110"/>
  <c r="G53" i="110"/>
  <c r="G54" i="110"/>
  <c r="G55" i="110"/>
  <c r="G56" i="110"/>
  <c r="G57" i="110"/>
  <c r="G58" i="110"/>
  <c r="G59" i="110"/>
  <c r="G60" i="110"/>
  <c r="G61" i="110"/>
  <c r="G63" i="110"/>
  <c r="G64" i="110"/>
  <c r="G65" i="110"/>
  <c r="G66" i="110"/>
  <c r="G67" i="110"/>
  <c r="G68" i="110"/>
  <c r="G69" i="110"/>
  <c r="G70" i="110"/>
  <c r="G71" i="110"/>
  <c r="G72" i="110"/>
  <c r="G73" i="110"/>
  <c r="G74" i="110"/>
  <c r="G75" i="110"/>
  <c r="G76" i="110"/>
  <c r="G77" i="110"/>
  <c r="G78" i="110"/>
  <c r="G79" i="110"/>
  <c r="G80" i="110"/>
  <c r="G81" i="110"/>
  <c r="G82" i="110"/>
  <c r="G83" i="110"/>
  <c r="G84" i="110"/>
  <c r="G85" i="110"/>
  <c r="G86" i="110"/>
  <c r="G88" i="110"/>
  <c r="G89" i="110"/>
  <c r="G90" i="110"/>
  <c r="G91" i="110"/>
  <c r="G92" i="110"/>
  <c r="G93" i="110"/>
  <c r="G94" i="110"/>
  <c r="G95" i="110"/>
  <c r="G96" i="110"/>
  <c r="G97" i="110"/>
  <c r="G98" i="110"/>
  <c r="G99" i="110"/>
  <c r="G102" i="110"/>
  <c r="G103" i="110"/>
  <c r="G104" i="110"/>
  <c r="G105" i="110"/>
  <c r="G106" i="110"/>
  <c r="G107" i="110"/>
  <c r="G108" i="110"/>
  <c r="G109" i="110"/>
  <c r="G110" i="110"/>
  <c r="G111" i="110"/>
  <c r="G112" i="110"/>
  <c r="G113" i="110"/>
  <c r="G114" i="110"/>
  <c r="G115" i="110"/>
  <c r="G116" i="110"/>
  <c r="G117" i="110"/>
  <c r="G118" i="110"/>
  <c r="G119" i="110"/>
  <c r="G120" i="110"/>
  <c r="G121" i="110"/>
  <c r="G122" i="110"/>
  <c r="G123" i="110"/>
  <c r="G124" i="110"/>
  <c r="G125" i="110"/>
  <c r="G126" i="110"/>
  <c r="G127" i="110"/>
  <c r="G128" i="110"/>
  <c r="G129" i="110"/>
  <c r="G130" i="110"/>
  <c r="G131" i="110"/>
  <c r="G132" i="110"/>
  <c r="G133" i="110"/>
  <c r="G134" i="110"/>
  <c r="G135" i="110"/>
  <c r="G136" i="110"/>
  <c r="G137" i="110"/>
  <c r="G138" i="110"/>
  <c r="G139" i="110"/>
  <c r="G140" i="110"/>
  <c r="G141" i="110"/>
  <c r="G142" i="110"/>
  <c r="G143" i="110"/>
  <c r="G144" i="110"/>
  <c r="G145" i="110"/>
  <c r="G146" i="110"/>
  <c r="G147" i="110"/>
  <c r="G148" i="110"/>
  <c r="G149" i="110"/>
  <c r="G150" i="110"/>
  <c r="G151" i="110"/>
  <c r="G152" i="110"/>
  <c r="G153" i="110"/>
  <c r="G154" i="110"/>
  <c r="G155" i="110"/>
  <c r="G156" i="110"/>
  <c r="G157" i="110"/>
  <c r="G158" i="110"/>
  <c r="G159" i="110"/>
  <c r="G160" i="110"/>
  <c r="G161" i="110"/>
  <c r="G162" i="110"/>
  <c r="G163" i="110"/>
  <c r="G164" i="110"/>
  <c r="G165" i="110"/>
  <c r="G166" i="110"/>
  <c r="G167" i="110"/>
  <c r="G168" i="110"/>
  <c r="G169" i="110"/>
  <c r="G170" i="110"/>
  <c r="G171" i="110"/>
  <c r="G172" i="110"/>
  <c r="G173" i="110"/>
  <c r="G174" i="110"/>
  <c r="G175" i="110"/>
  <c r="G176" i="110"/>
  <c r="G177" i="110"/>
  <c r="G178" i="110"/>
  <c r="G179" i="110"/>
  <c r="G180" i="110"/>
  <c r="G181" i="110"/>
  <c r="G182" i="110"/>
  <c r="G183" i="110"/>
  <c r="G184" i="110"/>
  <c r="G185" i="110"/>
  <c r="G186" i="110"/>
  <c r="G187" i="110"/>
  <c r="G188" i="110"/>
  <c r="G189" i="110"/>
  <c r="G190" i="110"/>
  <c r="G191" i="110"/>
  <c r="G192" i="110"/>
  <c r="G193" i="110"/>
  <c r="G194" i="110"/>
  <c r="G195" i="110"/>
  <c r="G196" i="110"/>
  <c r="G197" i="110"/>
  <c r="G198" i="110"/>
  <c r="G199" i="110"/>
  <c r="G200" i="110"/>
  <c r="G201" i="110"/>
  <c r="G202" i="110"/>
  <c r="G203" i="110"/>
  <c r="G204" i="110"/>
  <c r="G205" i="110"/>
  <c r="G206" i="110"/>
  <c r="G207" i="110"/>
  <c r="G208" i="110"/>
  <c r="G209" i="110"/>
  <c r="G210" i="110"/>
  <c r="G211" i="110"/>
  <c r="G212" i="110"/>
  <c r="G213" i="110"/>
  <c r="G214" i="110"/>
  <c r="G215" i="110"/>
  <c r="G216" i="110"/>
  <c r="G217" i="110"/>
  <c r="G218" i="110"/>
  <c r="G219" i="110"/>
  <c r="G220" i="110"/>
  <c r="G221" i="110"/>
  <c r="G222" i="110"/>
  <c r="G223" i="110"/>
  <c r="G224" i="110"/>
  <c r="G225" i="110"/>
  <c r="G226" i="110"/>
  <c r="G227" i="110"/>
  <c r="G228" i="110"/>
  <c r="G229" i="110"/>
  <c r="G230" i="110"/>
  <c r="G231" i="110"/>
  <c r="G232" i="110"/>
  <c r="G233" i="110"/>
  <c r="G234" i="110"/>
  <c r="G235" i="110"/>
  <c r="G236" i="110"/>
  <c r="G237" i="110"/>
  <c r="G238" i="110"/>
  <c r="G239" i="110"/>
  <c r="G240" i="110"/>
  <c r="G241" i="110"/>
  <c r="G242" i="110"/>
  <c r="G243" i="110"/>
  <c r="G244" i="110"/>
  <c r="G245" i="110"/>
  <c r="G246" i="110"/>
  <c r="G247" i="110"/>
  <c r="G248" i="110"/>
  <c r="G249" i="110"/>
  <c r="G250" i="110"/>
  <c r="G251" i="110"/>
  <c r="G252" i="110"/>
  <c r="G253" i="110"/>
  <c r="G254" i="110"/>
  <c r="G255" i="110"/>
  <c r="G256" i="110"/>
  <c r="G257" i="110"/>
  <c r="G258" i="110"/>
  <c r="G259" i="110"/>
  <c r="G260" i="110"/>
  <c r="G261" i="110"/>
  <c r="G262" i="110"/>
  <c r="G263" i="110"/>
  <c r="G264" i="110"/>
  <c r="G265" i="110"/>
  <c r="G266" i="110"/>
  <c r="G267" i="110"/>
  <c r="G268" i="110"/>
  <c r="G269" i="110"/>
  <c r="G270" i="110"/>
  <c r="G271" i="110"/>
  <c r="G272" i="110"/>
  <c r="G273" i="110"/>
  <c r="G274" i="110"/>
  <c r="G275" i="110"/>
  <c r="G276" i="110"/>
  <c r="G277" i="110"/>
  <c r="G278" i="110"/>
  <c r="G279" i="110"/>
  <c r="G280" i="110"/>
  <c r="G281" i="110"/>
  <c r="G282" i="110"/>
  <c r="G283" i="110"/>
  <c r="G284" i="110"/>
  <c r="G285" i="110"/>
  <c r="G286" i="110"/>
  <c r="G287" i="110"/>
  <c r="G288" i="110"/>
  <c r="G289" i="110"/>
  <c r="G290" i="110"/>
  <c r="G291" i="110"/>
  <c r="G292" i="110"/>
  <c r="G293" i="110"/>
  <c r="G294" i="110"/>
  <c r="G295" i="110"/>
  <c r="G296" i="110"/>
  <c r="G297" i="110"/>
  <c r="G298" i="110"/>
  <c r="G299" i="110"/>
  <c r="G300" i="110"/>
  <c r="G301" i="110"/>
  <c r="G302" i="110"/>
  <c r="G303" i="110"/>
  <c r="G304" i="110"/>
  <c r="G305" i="110"/>
  <c r="G306" i="110"/>
  <c r="G307" i="110"/>
  <c r="G308" i="110"/>
  <c r="G309" i="110"/>
  <c r="G310" i="110"/>
  <c r="G311" i="110"/>
  <c r="G313" i="110"/>
  <c r="G314" i="110"/>
  <c r="G315" i="110"/>
  <c r="G316" i="110"/>
  <c r="G317" i="110"/>
  <c r="G318" i="110"/>
  <c r="G319" i="110"/>
  <c r="G320" i="110"/>
  <c r="G321" i="110"/>
  <c r="G322" i="110"/>
  <c r="G323" i="110"/>
  <c r="G324" i="110"/>
  <c r="G325" i="110"/>
  <c r="G326" i="110"/>
  <c r="G327" i="110"/>
  <c r="G328" i="110"/>
  <c r="G329" i="110"/>
  <c r="G330" i="110"/>
  <c r="G331" i="110"/>
  <c r="G332" i="110"/>
  <c r="G333" i="110"/>
  <c r="G334" i="110"/>
  <c r="G335" i="110"/>
  <c r="G336" i="110"/>
  <c r="G337" i="110"/>
  <c r="G338" i="110"/>
  <c r="G339" i="110"/>
  <c r="G340" i="110"/>
  <c r="G341" i="110"/>
  <c r="G342" i="110"/>
  <c r="H57" i="112" l="1"/>
  <c r="H58" i="112"/>
  <c r="H217" i="106"/>
  <c r="H273" i="111"/>
  <c r="H207" i="26" l="1"/>
  <c r="H208" i="26"/>
  <c r="H209" i="26"/>
  <c r="H210" i="26"/>
  <c r="H211" i="26"/>
  <c r="H212" i="26"/>
  <c r="H213" i="26"/>
  <c r="H214" i="26"/>
  <c r="H215" i="26"/>
  <c r="H216" i="26"/>
  <c r="H217" i="26"/>
  <c r="H218" i="26"/>
  <c r="H219" i="26"/>
  <c r="H220" i="26"/>
  <c r="H221" i="26"/>
  <c r="H222" i="26"/>
  <c r="H223" i="26"/>
  <c r="H224" i="26"/>
  <c r="H225" i="26"/>
  <c r="H226" i="26"/>
  <c r="H227" i="26"/>
  <c r="H228" i="26"/>
  <c r="H229" i="26"/>
  <c r="H230" i="26"/>
  <c r="H231" i="26"/>
  <c r="H232" i="26"/>
  <c r="H233" i="26"/>
  <c r="H234" i="26"/>
  <c r="H235" i="26"/>
  <c r="H236" i="26"/>
  <c r="H237" i="26"/>
  <c r="H238" i="26"/>
  <c r="H239" i="26"/>
  <c r="H240" i="26"/>
  <c r="H241" i="26"/>
  <c r="H242" i="26"/>
  <c r="H243" i="26"/>
  <c r="H244" i="26"/>
  <c r="H245" i="26"/>
  <c r="H246" i="26"/>
  <c r="H247" i="26"/>
  <c r="H248" i="26"/>
  <c r="H249" i="26"/>
  <c r="H250" i="26"/>
  <c r="H251" i="26"/>
  <c r="H252" i="26"/>
  <c r="H253" i="26"/>
  <c r="H254" i="26"/>
  <c r="H255" i="26"/>
  <c r="H256" i="26"/>
  <c r="H257" i="26"/>
  <c r="H258" i="26"/>
  <c r="H259" i="26"/>
  <c r="H260" i="26"/>
  <c r="H261" i="26"/>
  <c r="H262" i="26"/>
  <c r="H7" i="103"/>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131" i="103"/>
  <c r="H132" i="103"/>
  <c r="H133" i="103"/>
  <c r="H134" i="103"/>
  <c r="H135" i="103"/>
  <c r="H136" i="103"/>
  <c r="H137" i="103"/>
  <c r="H138" i="103"/>
  <c r="H139" i="103"/>
  <c r="H140" i="103"/>
  <c r="H141" i="103"/>
  <c r="H142" i="103"/>
  <c r="H143" i="103"/>
  <c r="H144" i="103"/>
  <c r="H145" i="103"/>
  <c r="H146" i="103"/>
  <c r="H147" i="103"/>
  <c r="H148" i="103"/>
  <c r="H149" i="103"/>
  <c r="H150" i="103"/>
  <c r="H151" i="103"/>
  <c r="H152" i="103"/>
  <c r="H153" i="103"/>
  <c r="H154" i="103"/>
  <c r="H155" i="103"/>
  <c r="H156" i="103"/>
  <c r="H157" i="103"/>
  <c r="H158" i="103"/>
  <c r="H159" i="103"/>
  <c r="H160" i="103"/>
  <c r="H161" i="103"/>
  <c r="H162" i="103"/>
  <c r="H163" i="103"/>
  <c r="H164" i="103"/>
  <c r="H165" i="103"/>
  <c r="H166" i="103"/>
  <c r="H167" i="103"/>
  <c r="H168" i="103"/>
  <c r="H169" i="103"/>
  <c r="H170" i="103"/>
  <c r="H171" i="103"/>
  <c r="H172" i="103"/>
  <c r="H173" i="103"/>
  <c r="H174" i="103"/>
  <c r="H175" i="103"/>
  <c r="H176" i="103"/>
  <c r="H177" i="103"/>
  <c r="H178" i="103"/>
  <c r="H179" i="103"/>
  <c r="H180" i="103"/>
  <c r="H181" i="103"/>
  <c r="H182" i="103"/>
  <c r="H183" i="103"/>
  <c r="H184" i="103"/>
  <c r="H185" i="103"/>
  <c r="H186" i="103"/>
  <c r="H187" i="103"/>
  <c r="H188" i="103"/>
  <c r="H189" i="103"/>
  <c r="H190" i="103"/>
  <c r="H191" i="103"/>
  <c r="H192" i="103"/>
  <c r="H193" i="103"/>
  <c r="H194" i="103"/>
  <c r="H195" i="103"/>
  <c r="H196" i="103"/>
  <c r="H197" i="103"/>
  <c r="H198" i="103"/>
  <c r="H199" i="103"/>
  <c r="H200" i="103"/>
  <c r="H201" i="103"/>
  <c r="H202" i="103"/>
  <c r="H203" i="103"/>
  <c r="H204" i="103"/>
  <c r="H205" i="103"/>
  <c r="H206" i="103"/>
  <c r="H207" i="103"/>
  <c r="H208" i="103"/>
  <c r="H209" i="103"/>
  <c r="H210" i="103"/>
  <c r="H211" i="103"/>
  <c r="H212" i="103"/>
  <c r="H213" i="103"/>
  <c r="H214" i="103"/>
  <c r="H215" i="103"/>
  <c r="H216" i="103"/>
  <c r="H217" i="103"/>
  <c r="H218" i="103"/>
  <c r="H219" i="103"/>
  <c r="H220" i="103"/>
  <c r="H221" i="103"/>
  <c r="H222" i="103"/>
  <c r="H223" i="103"/>
  <c r="H224" i="103"/>
  <c r="H225" i="103"/>
  <c r="H226" i="103"/>
  <c r="H227" i="103"/>
  <c r="H228" i="103"/>
  <c r="H229" i="103"/>
  <c r="H230" i="103"/>
  <c r="H231" i="103"/>
  <c r="H232" i="103"/>
  <c r="H233" i="103"/>
  <c r="H234" i="103"/>
  <c r="H235" i="103"/>
  <c r="H236" i="103"/>
  <c r="H237" i="103"/>
  <c r="H238" i="103"/>
  <c r="H239" i="103"/>
  <c r="H240" i="103"/>
  <c r="H241" i="103"/>
  <c r="H242" i="103"/>
  <c r="H243" i="103"/>
  <c r="H244" i="103"/>
  <c r="H245" i="103"/>
  <c r="H246" i="103"/>
  <c r="H247" i="103"/>
  <c r="H248" i="103"/>
  <c r="H249" i="103"/>
  <c r="H250" i="103"/>
  <c r="H251" i="103"/>
  <c r="H252" i="103"/>
  <c r="H253" i="103"/>
  <c r="H254" i="103"/>
  <c r="H255" i="103"/>
  <c r="H256" i="103"/>
  <c r="H6" i="103"/>
  <c r="H8" i="104"/>
  <c r="H9" i="104"/>
  <c r="H10" i="104"/>
  <c r="H11" i="104"/>
  <c r="H12" i="104"/>
  <c r="H13" i="104"/>
  <c r="H15" i="104"/>
  <c r="H16" i="104"/>
  <c r="H17" i="104"/>
  <c r="H18" i="104"/>
  <c r="H19" i="104"/>
  <c r="H20" i="104"/>
  <c r="H21" i="104"/>
  <c r="H22" i="104"/>
  <c r="H23" i="104"/>
  <c r="H25" i="104"/>
  <c r="H26" i="104"/>
  <c r="H27" i="104"/>
  <c r="H28" i="104"/>
  <c r="H29" i="104"/>
  <c r="H30" i="104"/>
  <c r="H31" i="104"/>
  <c r="H32" i="104"/>
  <c r="H33" i="104"/>
  <c r="H34" i="104"/>
  <c r="H35" i="104"/>
  <c r="H36" i="104"/>
  <c r="H37" i="104"/>
  <c r="H38" i="104"/>
  <c r="H39" i="104"/>
  <c r="H40" i="104"/>
  <c r="H41" i="104"/>
  <c r="H42" i="104"/>
  <c r="H43" i="104"/>
  <c r="H44" i="104"/>
  <c r="H45" i="104"/>
  <c r="H7" i="104"/>
  <c r="H6" i="112"/>
  <c r="H7" i="112"/>
  <c r="H8" i="112"/>
  <c r="H9" i="112"/>
  <c r="H10" i="112"/>
  <c r="H11" i="112"/>
  <c r="H12" i="112"/>
  <c r="H13" i="112"/>
  <c r="H14" i="112"/>
  <c r="H15" i="112"/>
  <c r="H16" i="112"/>
  <c r="H17" i="112"/>
  <c r="H18" i="112"/>
  <c r="H19" i="112"/>
  <c r="H20" i="112"/>
  <c r="H21" i="112"/>
  <c r="H22" i="112"/>
  <c r="H23" i="112"/>
  <c r="H24" i="112"/>
  <c r="H25" i="112"/>
  <c r="H26" i="112"/>
  <c r="H27" i="112"/>
  <c r="H28" i="112"/>
  <c r="H29" i="112"/>
  <c r="H30" i="112"/>
  <c r="H31" i="112"/>
  <c r="H32" i="112"/>
  <c r="H33" i="112"/>
  <c r="H34" i="112"/>
  <c r="H35" i="112"/>
  <c r="H36" i="112"/>
  <c r="H37" i="112"/>
  <c r="H38" i="112"/>
  <c r="H39" i="112"/>
  <c r="H40" i="112"/>
  <c r="H41" i="112"/>
  <c r="H42" i="112"/>
  <c r="H43" i="112"/>
  <c r="H44" i="112"/>
  <c r="H45" i="112"/>
  <c r="H46" i="112"/>
  <c r="H47" i="112"/>
  <c r="H48" i="112"/>
  <c r="H49" i="112"/>
  <c r="H50" i="112"/>
  <c r="H51" i="112"/>
  <c r="H52" i="112"/>
  <c r="H53" i="112"/>
  <c r="H54" i="112"/>
  <c r="H55" i="112"/>
  <c r="H56" i="112"/>
  <c r="H5" i="112"/>
  <c r="H8" i="106"/>
  <c r="H9" i="106"/>
  <c r="H10" i="106"/>
  <c r="H11" i="106"/>
  <c r="H12" i="106"/>
  <c r="H13" i="106"/>
  <c r="H14" i="106"/>
  <c r="H15" i="106"/>
  <c r="H16" i="106"/>
  <c r="H17" i="106"/>
  <c r="H18" i="106"/>
  <c r="H19" i="106"/>
  <c r="H20" i="106"/>
  <c r="H21" i="106"/>
  <c r="H22" i="106"/>
  <c r="H23" i="106"/>
  <c r="H24" i="106"/>
  <c r="H25" i="106"/>
  <c r="H26" i="106"/>
  <c r="H27" i="106"/>
  <c r="H28" i="106"/>
  <c r="H29" i="106"/>
  <c r="H30" i="106"/>
  <c r="H31" i="106"/>
  <c r="H32" i="106"/>
  <c r="H33" i="106"/>
  <c r="H34" i="106"/>
  <c r="H35" i="106"/>
  <c r="H36" i="106"/>
  <c r="H37" i="106"/>
  <c r="H38" i="106"/>
  <c r="H39" i="106"/>
  <c r="H40" i="106"/>
  <c r="H41" i="106"/>
  <c r="H42" i="106"/>
  <c r="H43" i="106"/>
  <c r="H44" i="106"/>
  <c r="H45" i="106"/>
  <c r="H46" i="106"/>
  <c r="H47" i="106"/>
  <c r="H48" i="106"/>
  <c r="H49" i="106"/>
  <c r="H50" i="106"/>
  <c r="H51" i="106"/>
  <c r="H52" i="106"/>
  <c r="H53" i="106"/>
  <c r="H54" i="106"/>
  <c r="H55" i="106"/>
  <c r="H56" i="106"/>
  <c r="H57" i="106"/>
  <c r="H58" i="106"/>
  <c r="H59" i="106"/>
  <c r="H60" i="106"/>
  <c r="H61" i="106"/>
  <c r="H62" i="106"/>
  <c r="H63" i="106"/>
  <c r="H64" i="106"/>
  <c r="H65" i="106"/>
  <c r="H66" i="106"/>
  <c r="H67" i="106"/>
  <c r="H68" i="106"/>
  <c r="H69" i="106"/>
  <c r="H70" i="106"/>
  <c r="H71" i="106"/>
  <c r="H72" i="106"/>
  <c r="H73" i="106"/>
  <c r="H74" i="106"/>
  <c r="H75" i="106"/>
  <c r="H76" i="106"/>
  <c r="H77" i="106"/>
  <c r="H78" i="106"/>
  <c r="H79" i="106"/>
  <c r="H80" i="106"/>
  <c r="H81" i="106"/>
  <c r="H82" i="106"/>
  <c r="H83" i="106"/>
  <c r="H84" i="106"/>
  <c r="H85" i="106"/>
  <c r="H86" i="106"/>
  <c r="H87" i="106"/>
  <c r="H88" i="106"/>
  <c r="H89" i="106"/>
  <c r="H90" i="106"/>
  <c r="H91" i="106"/>
  <c r="H92" i="106"/>
  <c r="H93" i="106"/>
  <c r="H94" i="106"/>
  <c r="H95" i="106"/>
  <c r="H96" i="106"/>
  <c r="H97" i="106"/>
  <c r="H98" i="106"/>
  <c r="H99" i="106"/>
  <c r="H100" i="106"/>
  <c r="H101" i="106"/>
  <c r="H102" i="106"/>
  <c r="H103" i="106"/>
  <c r="H104" i="106"/>
  <c r="H105" i="106"/>
  <c r="H106" i="106"/>
  <c r="H107" i="106"/>
  <c r="H108" i="106"/>
  <c r="H109" i="106"/>
  <c r="H110" i="106"/>
  <c r="H111" i="106"/>
  <c r="H112" i="106"/>
  <c r="H113" i="106"/>
  <c r="H114" i="106"/>
  <c r="H115" i="106"/>
  <c r="H116" i="106"/>
  <c r="H117" i="106"/>
  <c r="H118" i="106"/>
  <c r="H119" i="106"/>
  <c r="H120" i="106"/>
  <c r="H121" i="106"/>
  <c r="H122" i="106"/>
  <c r="H123" i="106"/>
  <c r="H124" i="106"/>
  <c r="H125" i="106"/>
  <c r="H126" i="106"/>
  <c r="H127" i="106"/>
  <c r="H128" i="106"/>
  <c r="H129" i="106"/>
  <c r="H130" i="106"/>
  <c r="H131" i="106"/>
  <c r="H132" i="106"/>
  <c r="H133" i="106"/>
  <c r="H134" i="106"/>
  <c r="H135" i="106"/>
  <c r="H136" i="106"/>
  <c r="H137" i="106"/>
  <c r="H138" i="106"/>
  <c r="H139" i="106"/>
  <c r="H140" i="106"/>
  <c r="H141" i="106"/>
  <c r="H142" i="106"/>
  <c r="H143" i="106"/>
  <c r="H144" i="106"/>
  <c r="H145" i="106"/>
  <c r="H146" i="106"/>
  <c r="H147" i="106"/>
  <c r="H148" i="106"/>
  <c r="H149" i="106"/>
  <c r="H150" i="106"/>
  <c r="H151" i="106"/>
  <c r="H152" i="106"/>
  <c r="H153" i="106"/>
  <c r="H154" i="106"/>
  <c r="H155" i="106"/>
  <c r="H156" i="106"/>
  <c r="H157" i="106"/>
  <c r="H158" i="106"/>
  <c r="H159" i="106"/>
  <c r="H160" i="106"/>
  <c r="H161" i="106"/>
  <c r="H162" i="106"/>
  <c r="H163" i="106"/>
  <c r="H164" i="106"/>
  <c r="H165" i="106"/>
  <c r="H166" i="106"/>
  <c r="H167" i="106"/>
  <c r="H168" i="106"/>
  <c r="H169" i="106"/>
  <c r="H170" i="106"/>
  <c r="H171" i="106"/>
  <c r="H172" i="106"/>
  <c r="H173" i="106"/>
  <c r="H174" i="106"/>
  <c r="H175" i="106"/>
  <c r="H176" i="106"/>
  <c r="H177" i="106"/>
  <c r="H178" i="106"/>
  <c r="H179" i="106"/>
  <c r="H180" i="106"/>
  <c r="H181" i="106"/>
  <c r="H182" i="106"/>
  <c r="H183" i="106"/>
  <c r="H184" i="106"/>
  <c r="H185" i="106"/>
  <c r="H186" i="106"/>
  <c r="H187" i="106"/>
  <c r="H188" i="106"/>
  <c r="H189" i="106"/>
  <c r="H190" i="106"/>
  <c r="H191" i="106"/>
  <c r="H192" i="106"/>
  <c r="H193" i="106"/>
  <c r="H194" i="106"/>
  <c r="H195" i="106"/>
  <c r="H196" i="106"/>
  <c r="H197" i="106"/>
  <c r="H198" i="106"/>
  <c r="H199" i="106"/>
  <c r="H200" i="106"/>
  <c r="H201" i="106"/>
  <c r="H202" i="106"/>
  <c r="H203" i="106"/>
  <c r="H204" i="106"/>
  <c r="H205" i="106"/>
  <c r="H206" i="106"/>
  <c r="H207" i="106"/>
  <c r="H208" i="106"/>
  <c r="H209" i="106"/>
  <c r="H210" i="106"/>
  <c r="H211" i="106"/>
  <c r="H212" i="106"/>
  <c r="H213" i="106"/>
  <c r="H214" i="106"/>
  <c r="H215" i="106"/>
  <c r="H216" i="106"/>
  <c r="H7" i="106"/>
  <c r="H271" i="111"/>
  <c r="H272" i="111"/>
  <c r="H407" i="102"/>
  <c r="H408" i="102"/>
  <c r="H409" i="102"/>
  <c r="H410" i="102"/>
  <c r="H411" i="102"/>
  <c r="H412" i="102"/>
  <c r="H413" i="102"/>
  <c r="H414" i="102"/>
  <c r="H415" i="102"/>
  <c r="H416" i="102"/>
  <c r="H417" i="102"/>
  <c r="H418" i="102"/>
  <c r="H419" i="102"/>
  <c r="H420" i="102"/>
  <c r="H421" i="102"/>
  <c r="H422" i="102"/>
  <c r="H423" i="102"/>
  <c r="H424" i="102"/>
  <c r="H425" i="102"/>
  <c r="H426" i="102"/>
  <c r="H427" i="102"/>
  <c r="H428" i="102"/>
  <c r="H429" i="102"/>
  <c r="H430" i="102"/>
  <c r="H431" i="102"/>
  <c r="H432" i="102"/>
  <c r="H433" i="102"/>
  <c r="H434" i="102"/>
  <c r="H435" i="102"/>
  <c r="H436" i="102"/>
  <c r="H437" i="102"/>
  <c r="H438" i="102"/>
  <c r="H439" i="102"/>
  <c r="H440" i="102"/>
  <c r="H441" i="102"/>
  <c r="H442" i="102"/>
  <c r="H443" i="102"/>
  <c r="H444" i="102"/>
  <c r="H445" i="102"/>
  <c r="H446" i="102"/>
  <c r="H447" i="102"/>
  <c r="H448" i="102"/>
  <c r="H449" i="102"/>
  <c r="H450" i="102"/>
  <c r="H451" i="102"/>
  <c r="H452" i="102"/>
  <c r="H453" i="102"/>
  <c r="H454" i="102"/>
  <c r="H455" i="102"/>
  <c r="H456" i="102"/>
  <c r="H457" i="102"/>
  <c r="H458" i="102"/>
  <c r="H459" i="102"/>
  <c r="H460" i="102"/>
  <c r="A256" i="103"/>
  <c r="A255" i="103"/>
  <c r="A254" i="103"/>
  <c r="A253" i="103"/>
  <c r="A252" i="103"/>
  <c r="A251" i="103"/>
  <c r="A250" i="103"/>
  <c r="A249" i="103"/>
  <c r="A248" i="103"/>
  <c r="A247" i="103"/>
  <c r="A246" i="103"/>
  <c r="A245" i="103"/>
  <c r="A244" i="103"/>
  <c r="A243" i="103"/>
  <c r="A242" i="103"/>
  <c r="A136" i="103"/>
  <c r="A135" i="103"/>
  <c r="A134" i="103"/>
  <c r="A133" i="103"/>
  <c r="A132" i="103"/>
  <c r="A131" i="103"/>
  <c r="A130" i="103"/>
  <c r="A129" i="103"/>
  <c r="A128" i="103"/>
  <c r="A127" i="103"/>
  <c r="A126" i="103"/>
  <c r="A125" i="103"/>
  <c r="A124" i="103"/>
  <c r="A123" i="103"/>
  <c r="A122" i="103"/>
  <c r="A121" i="103"/>
  <c r="A120" i="103"/>
  <c r="A119" i="103"/>
  <c r="A118" i="103"/>
  <c r="A117" i="103"/>
  <c r="A116" i="103"/>
  <c r="A115" i="103"/>
  <c r="A114" i="103"/>
  <c r="A113" i="103"/>
  <c r="A112" i="103"/>
  <c r="A111" i="103"/>
  <c r="A110" i="103"/>
  <c r="A109" i="103"/>
  <c r="A108" i="103"/>
  <c r="A107" i="103"/>
  <c r="A106" i="103"/>
  <c r="A105" i="103"/>
  <c r="A104" i="103"/>
  <c r="A103" i="103"/>
  <c r="A102" i="103"/>
  <c r="A101" i="103"/>
  <c r="A100" i="103"/>
  <c r="A99" i="103"/>
  <c r="A98" i="103"/>
  <c r="A97" i="103"/>
  <c r="A96" i="103"/>
  <c r="A95" i="103"/>
  <c r="A94" i="103"/>
  <c r="A93" i="103"/>
  <c r="A92" i="103"/>
  <c r="A91" i="103"/>
  <c r="A90" i="103"/>
  <c r="A89" i="103"/>
  <c r="A88" i="103"/>
  <c r="A87" i="103"/>
  <c r="A86" i="103"/>
  <c r="A85" i="103"/>
  <c r="A84" i="103"/>
  <c r="A83" i="103"/>
  <c r="A82" i="103"/>
  <c r="A81" i="103"/>
  <c r="A80" i="103"/>
  <c r="A79" i="103"/>
  <c r="A78" i="103"/>
  <c r="A77" i="103"/>
  <c r="A76" i="103"/>
  <c r="A75" i="103"/>
  <c r="A74" i="103"/>
  <c r="A73" i="103"/>
  <c r="A72" i="103"/>
  <c r="A71" i="103"/>
  <c r="A70" i="103"/>
  <c r="A69" i="103"/>
  <c r="A68" i="103"/>
  <c r="A67" i="103"/>
  <c r="A66" i="103"/>
  <c r="A65" i="103"/>
  <c r="G45" i="104"/>
  <c r="G44" i="104"/>
  <c r="G43" i="104"/>
  <c r="G42" i="104"/>
  <c r="G41" i="104"/>
  <c r="G40" i="104"/>
  <c r="G38" i="104"/>
  <c r="G37" i="104"/>
  <c r="G36" i="104"/>
  <c r="G35" i="104"/>
  <c r="G34" i="104"/>
  <c r="G33" i="104"/>
  <c r="G32" i="104"/>
  <c r="G31" i="104"/>
  <c r="G30" i="104"/>
  <c r="G29" i="104"/>
  <c r="G28" i="104"/>
  <c r="G27" i="104"/>
  <c r="G26" i="104"/>
  <c r="G25" i="104"/>
  <c r="G23" i="104"/>
  <c r="G22" i="104"/>
  <c r="G21" i="104"/>
  <c r="G20" i="104"/>
  <c r="C19" i="104"/>
  <c r="G19" i="104" s="1"/>
  <c r="C18" i="104"/>
  <c r="G18" i="104" s="1"/>
  <c r="G17" i="104"/>
  <c r="G16" i="104"/>
  <c r="G15" i="104"/>
  <c r="G13" i="104"/>
  <c r="G12" i="104"/>
  <c r="G11" i="104"/>
  <c r="G10" i="104"/>
  <c r="G9" i="104"/>
  <c r="H322" i="99" l="1"/>
  <c r="H323" i="99"/>
  <c r="H324" i="99"/>
  <c r="H325" i="99"/>
  <c r="H326" i="99"/>
  <c r="H327" i="99"/>
  <c r="H328" i="99"/>
  <c r="H329" i="99"/>
  <c r="H330" i="99"/>
  <c r="H331" i="99"/>
  <c r="H332" i="99"/>
  <c r="H333" i="99"/>
  <c r="H334" i="99"/>
  <c r="H8" i="113"/>
  <c r="H9" i="113"/>
  <c r="H10" i="113"/>
  <c r="H11" i="113"/>
  <c r="H12" i="113"/>
  <c r="H13" i="113"/>
  <c r="H14" i="113"/>
  <c r="H15" i="113"/>
  <c r="H16" i="113"/>
  <c r="H17" i="113"/>
  <c r="H18" i="113"/>
  <c r="H19" i="113"/>
  <c r="H20" i="113"/>
  <c r="H21" i="113"/>
  <c r="H22" i="113"/>
  <c r="H23" i="113"/>
  <c r="H24" i="113"/>
  <c r="H25" i="113"/>
  <c r="H26" i="113"/>
  <c r="H27" i="113"/>
  <c r="H28" i="113"/>
  <c r="H29" i="113"/>
  <c r="H30" i="113"/>
  <c r="H31" i="113"/>
  <c r="H32" i="113"/>
  <c r="H33" i="113"/>
  <c r="H34" i="113"/>
  <c r="H35" i="113"/>
  <c r="H36" i="113"/>
  <c r="H37" i="113"/>
  <c r="H38" i="113"/>
  <c r="H39" i="113"/>
  <c r="H40" i="113"/>
  <c r="H41" i="113"/>
  <c r="H42" i="113"/>
  <c r="H43" i="113"/>
  <c r="H44" i="113"/>
  <c r="H45" i="113"/>
  <c r="H46" i="113"/>
  <c r="H47" i="113"/>
  <c r="H48" i="113"/>
  <c r="H49" i="113"/>
  <c r="H50" i="113"/>
  <c r="H51" i="113"/>
  <c r="H52" i="113"/>
  <c r="H53" i="113"/>
  <c r="H54" i="113"/>
  <c r="H55" i="113"/>
  <c r="H56" i="113"/>
  <c r="H57" i="113"/>
  <c r="H58" i="113"/>
  <c r="H59" i="113"/>
  <c r="H60" i="113"/>
  <c r="H61" i="113"/>
  <c r="H62" i="113"/>
  <c r="H63" i="113"/>
  <c r="H64" i="113"/>
  <c r="H65" i="113"/>
  <c r="H66" i="113"/>
  <c r="H67" i="113"/>
  <c r="H68" i="113"/>
  <c r="H69" i="113"/>
  <c r="H70" i="113"/>
  <c r="H71" i="113"/>
  <c r="H72" i="113"/>
  <c r="H73" i="113"/>
  <c r="H74" i="113"/>
  <c r="H75" i="113"/>
  <c r="H76" i="113"/>
  <c r="H77" i="113"/>
  <c r="H78" i="113"/>
  <c r="H79" i="113"/>
  <c r="H80" i="113"/>
  <c r="H7" i="113"/>
  <c r="H6" i="5" s="1"/>
  <c r="H8" i="5"/>
  <c r="G541" i="97"/>
  <c r="G709" i="72"/>
  <c r="G710" i="72"/>
  <c r="G711" i="72"/>
  <c r="G712" i="72"/>
  <c r="G713" i="72"/>
  <c r="G714" i="72"/>
  <c r="G715" i="72"/>
  <c r="G716" i="72"/>
  <c r="G717" i="72"/>
  <c r="G718" i="72"/>
  <c r="G719" i="72"/>
  <c r="H349" i="105"/>
  <c r="H350" i="105"/>
  <c r="H351" i="105"/>
  <c r="H352" i="105"/>
  <c r="H353" i="105"/>
  <c r="H354" i="105"/>
  <c r="H355" i="105"/>
  <c r="H356" i="105"/>
  <c r="H357" i="105"/>
  <c r="H358" i="105"/>
  <c r="H359" i="105"/>
  <c r="H360" i="105"/>
  <c r="H361" i="105"/>
  <c r="H362" i="105"/>
  <c r="H363" i="105"/>
  <c r="H364" i="105"/>
  <c r="H365" i="105"/>
  <c r="H366" i="105"/>
  <c r="H367" i="105"/>
  <c r="H368" i="105"/>
  <c r="H369" i="105"/>
  <c r="H370" i="105"/>
  <c r="H371" i="105"/>
  <c r="H372" i="105"/>
  <c r="H373" i="105"/>
  <c r="H374" i="105"/>
  <c r="H375" i="105"/>
  <c r="H376" i="105"/>
  <c r="H377" i="105"/>
  <c r="H378" i="105"/>
  <c r="H379" i="105"/>
  <c r="H380" i="105"/>
  <c r="H381" i="105"/>
  <c r="H382" i="105"/>
  <c r="H383" i="105"/>
  <c r="H384" i="105"/>
  <c r="H385" i="105"/>
  <c r="H386" i="105"/>
  <c r="H387" i="105"/>
  <c r="H388" i="105"/>
  <c r="H389" i="105"/>
  <c r="H390" i="105"/>
  <c r="H391" i="105"/>
  <c r="H392" i="105"/>
  <c r="H393" i="105"/>
  <c r="H394" i="105"/>
  <c r="H395" i="105"/>
  <c r="H396" i="105"/>
  <c r="H397" i="105"/>
  <c r="H398" i="105"/>
  <c r="H399" i="105"/>
  <c r="H400" i="105"/>
  <c r="H401" i="105"/>
  <c r="H402" i="105"/>
  <c r="H403" i="105"/>
  <c r="H404" i="105"/>
  <c r="H405" i="105"/>
  <c r="H406" i="105"/>
  <c r="H407" i="105"/>
  <c r="H408" i="105"/>
  <c r="H409" i="105"/>
  <c r="H410" i="105"/>
  <c r="H411" i="105"/>
  <c r="H412" i="105"/>
  <c r="H413" i="105"/>
  <c r="H414" i="105"/>
  <c r="H415" i="105"/>
  <c r="H416" i="105"/>
  <c r="H417" i="105"/>
  <c r="H418" i="105"/>
  <c r="H419" i="105"/>
  <c r="H420" i="105"/>
  <c r="H421" i="105"/>
  <c r="H422" i="105"/>
  <c r="H423" i="105"/>
  <c r="H424" i="105"/>
  <c r="H425" i="105"/>
  <c r="H426" i="105"/>
  <c r="H427" i="105"/>
  <c r="H428" i="105"/>
  <c r="H429" i="105"/>
  <c r="H430" i="105"/>
  <c r="H431" i="105"/>
  <c r="H432" i="105"/>
  <c r="H433" i="105"/>
  <c r="H6" i="113"/>
  <c r="H5" i="113"/>
  <c r="A4" i="113"/>
  <c r="A1" i="113"/>
  <c r="H264" i="111" l="1"/>
  <c r="H265" i="111"/>
  <c r="H266" i="111"/>
  <c r="H267" i="111"/>
  <c r="H268" i="111"/>
  <c r="H269" i="111"/>
  <c r="H270" i="111"/>
  <c r="H264" i="76" l="1"/>
  <c r="H265" i="76"/>
  <c r="H266" i="76"/>
  <c r="H267" i="76"/>
  <c r="H268" i="76"/>
  <c r="H269" i="76"/>
  <c r="H6" i="106"/>
  <c r="H15" i="76"/>
  <c r="H14" i="76"/>
  <c r="H13" i="76"/>
  <c r="H338" i="5"/>
  <c r="H339" i="5"/>
  <c r="H340" i="5"/>
  <c r="H341" i="5"/>
  <c r="G31" i="5"/>
  <c r="G30" i="5"/>
  <c r="G29" i="5"/>
  <c r="G28" i="5"/>
  <c r="G27" i="5"/>
  <c r="G26" i="5"/>
  <c r="H186" i="26" l="1"/>
  <c r="H187" i="26"/>
  <c r="H188" i="26"/>
  <c r="H189" i="26"/>
  <c r="H190" i="26"/>
  <c r="H191" i="26"/>
  <c r="H192" i="26"/>
  <c r="H193" i="26"/>
  <c r="H194" i="26"/>
  <c r="H195" i="26"/>
  <c r="H196" i="26"/>
  <c r="H197" i="26"/>
  <c r="H198" i="26"/>
  <c r="H199" i="26"/>
  <c r="H200" i="26"/>
  <c r="H201" i="26"/>
  <c r="H202" i="26"/>
  <c r="H203" i="26"/>
  <c r="H204" i="26"/>
  <c r="H205" i="26"/>
  <c r="H206" i="26"/>
  <c r="G707" i="72"/>
  <c r="G708" i="72"/>
  <c r="H8" i="111"/>
  <c r="H9" i="111"/>
  <c r="H10" i="111"/>
  <c r="H11" i="111"/>
  <c r="H12" i="111"/>
  <c r="H13" i="111"/>
  <c r="H14" i="111"/>
  <c r="H15" i="111"/>
  <c r="H16" i="111"/>
  <c r="H17" i="111"/>
  <c r="H18" i="111"/>
  <c r="H19" i="111"/>
  <c r="H20" i="111"/>
  <c r="H21" i="111"/>
  <c r="H22" i="111"/>
  <c r="H23" i="111"/>
  <c r="H24" i="111"/>
  <c r="H25" i="111"/>
  <c r="H26" i="111"/>
  <c r="H27" i="111"/>
  <c r="H28" i="111"/>
  <c r="H29" i="111"/>
  <c r="H30" i="111"/>
  <c r="H31" i="111"/>
  <c r="H32" i="111"/>
  <c r="H33" i="111"/>
  <c r="H34" i="111"/>
  <c r="H35" i="111"/>
  <c r="H36" i="111"/>
  <c r="H37" i="111"/>
  <c r="H38" i="111"/>
  <c r="H39" i="111"/>
  <c r="H40" i="111"/>
  <c r="H41" i="111"/>
  <c r="H42" i="111"/>
  <c r="H43" i="111"/>
  <c r="H44" i="111"/>
  <c r="H45" i="111"/>
  <c r="H46" i="111"/>
  <c r="H47" i="111"/>
  <c r="H48" i="111"/>
  <c r="H49" i="111"/>
  <c r="H50" i="111"/>
  <c r="H51" i="111"/>
  <c r="H52" i="111"/>
  <c r="H53" i="111"/>
  <c r="H54" i="111"/>
  <c r="H55" i="111"/>
  <c r="H56" i="111"/>
  <c r="H57" i="111"/>
  <c r="H58" i="111"/>
  <c r="H59" i="111"/>
  <c r="H60" i="111"/>
  <c r="H61" i="111"/>
  <c r="H62" i="111"/>
  <c r="H63" i="111"/>
  <c r="H64" i="111"/>
  <c r="H65" i="111"/>
  <c r="H66" i="111"/>
  <c r="H67" i="111"/>
  <c r="H68" i="111"/>
  <c r="H69" i="111"/>
  <c r="H70" i="111"/>
  <c r="H71" i="111"/>
  <c r="H72" i="111"/>
  <c r="H73" i="111"/>
  <c r="H74" i="111"/>
  <c r="H75" i="111"/>
  <c r="H76" i="111"/>
  <c r="H77" i="111"/>
  <c r="H78" i="111"/>
  <c r="H79" i="111"/>
  <c r="H80" i="111"/>
  <c r="H81" i="111"/>
  <c r="H82" i="111"/>
  <c r="H83" i="111"/>
  <c r="H84" i="111"/>
  <c r="H85" i="111"/>
  <c r="H86" i="111"/>
  <c r="H87" i="111"/>
  <c r="H88" i="111"/>
  <c r="H89" i="111"/>
  <c r="H90" i="111"/>
  <c r="H91" i="111"/>
  <c r="H92" i="111"/>
  <c r="H93" i="111"/>
  <c r="H94" i="111"/>
  <c r="H95" i="111"/>
  <c r="H96" i="111"/>
  <c r="H97" i="111"/>
  <c r="H98" i="111"/>
  <c r="H99" i="111"/>
  <c r="H100" i="111"/>
  <c r="H101" i="111"/>
  <c r="H102" i="111"/>
  <c r="H103" i="111"/>
  <c r="H104" i="111"/>
  <c r="H105" i="111"/>
  <c r="H106" i="111"/>
  <c r="H107" i="111"/>
  <c r="H108" i="111"/>
  <c r="H109" i="111"/>
  <c r="H110" i="111"/>
  <c r="H111" i="111"/>
  <c r="H112" i="111"/>
  <c r="H113" i="111"/>
  <c r="H114" i="111"/>
  <c r="H115" i="111"/>
  <c r="H116" i="111"/>
  <c r="H117" i="111"/>
  <c r="H118" i="111"/>
  <c r="H119" i="111"/>
  <c r="H120" i="111"/>
  <c r="H121" i="111"/>
  <c r="H122" i="111"/>
  <c r="H123" i="111"/>
  <c r="H124" i="111"/>
  <c r="H125" i="111"/>
  <c r="H126" i="111"/>
  <c r="H127" i="111"/>
  <c r="H128" i="111"/>
  <c r="H129" i="111"/>
  <c r="H130" i="111"/>
  <c r="H131" i="111"/>
  <c r="H132" i="111"/>
  <c r="H133" i="111"/>
  <c r="H134" i="111"/>
  <c r="H135" i="111"/>
  <c r="H136" i="111"/>
  <c r="H137" i="111"/>
  <c r="H138" i="111"/>
  <c r="H139" i="111"/>
  <c r="H140" i="111"/>
  <c r="H141" i="111"/>
  <c r="H142" i="111"/>
  <c r="H143" i="111"/>
  <c r="H144" i="111"/>
  <c r="H145" i="111"/>
  <c r="H146" i="111"/>
  <c r="H147" i="111"/>
  <c r="H148" i="111"/>
  <c r="H149" i="111"/>
  <c r="H150" i="111"/>
  <c r="H151" i="111"/>
  <c r="H152" i="111"/>
  <c r="H153" i="111"/>
  <c r="H154" i="111"/>
  <c r="H155" i="111"/>
  <c r="H156" i="111"/>
  <c r="H157" i="111"/>
  <c r="H158" i="111"/>
  <c r="H159" i="111"/>
  <c r="H160" i="111"/>
  <c r="H161" i="111"/>
  <c r="H162" i="111"/>
  <c r="H163" i="111"/>
  <c r="H164" i="111"/>
  <c r="H165" i="111"/>
  <c r="H166" i="111"/>
  <c r="H167" i="111"/>
  <c r="H168" i="111"/>
  <c r="H169" i="111"/>
  <c r="H170" i="111"/>
  <c r="H171" i="111"/>
  <c r="H172" i="111"/>
  <c r="H173" i="111"/>
  <c r="H174" i="111"/>
  <c r="H175" i="111"/>
  <c r="H176" i="111"/>
  <c r="H177" i="111"/>
  <c r="H178" i="111"/>
  <c r="H179" i="111"/>
  <c r="H180" i="111"/>
  <c r="H181" i="111"/>
  <c r="H182" i="111"/>
  <c r="H183" i="111"/>
  <c r="H184" i="111"/>
  <c r="H185" i="111"/>
  <c r="H186" i="111"/>
  <c r="H187" i="111"/>
  <c r="H188" i="111"/>
  <c r="H189" i="111"/>
  <c r="H190" i="111"/>
  <c r="H191" i="111"/>
  <c r="H192" i="111"/>
  <c r="H193" i="111"/>
  <c r="H194" i="111"/>
  <c r="H195" i="111"/>
  <c r="H196" i="111"/>
  <c r="H197" i="111"/>
  <c r="H198" i="111"/>
  <c r="H199" i="111"/>
  <c r="H200" i="111"/>
  <c r="H201" i="111"/>
  <c r="H202" i="111"/>
  <c r="H203" i="111"/>
  <c r="H204" i="111"/>
  <c r="H205" i="111"/>
  <c r="H206" i="111"/>
  <c r="H207" i="111"/>
  <c r="H208" i="111"/>
  <c r="H209" i="111"/>
  <c r="H210" i="111"/>
  <c r="H211" i="111"/>
  <c r="H212" i="111"/>
  <c r="H213" i="111"/>
  <c r="H214" i="111"/>
  <c r="H215" i="111"/>
  <c r="H216" i="111"/>
  <c r="H217" i="111"/>
  <c r="H218" i="111"/>
  <c r="H219" i="111"/>
  <c r="H220" i="111"/>
  <c r="H221" i="111"/>
  <c r="H222" i="111"/>
  <c r="H223" i="111"/>
  <c r="H224" i="111"/>
  <c r="H225" i="111"/>
  <c r="H226" i="111"/>
  <c r="H227" i="111"/>
  <c r="H228" i="111"/>
  <c r="H229" i="111"/>
  <c r="H230" i="111"/>
  <c r="H231" i="111"/>
  <c r="H232" i="111"/>
  <c r="H233" i="111"/>
  <c r="H234" i="111"/>
  <c r="H235" i="111"/>
  <c r="H236" i="111"/>
  <c r="H237" i="111"/>
  <c r="H238" i="111"/>
  <c r="H239" i="111"/>
  <c r="H240" i="111"/>
  <c r="H241" i="111"/>
  <c r="H242" i="111"/>
  <c r="H243" i="111"/>
  <c r="H244" i="111"/>
  <c r="H245" i="111"/>
  <c r="H246" i="111"/>
  <c r="H247" i="111"/>
  <c r="H248" i="111"/>
  <c r="H249" i="111"/>
  <c r="H250" i="111"/>
  <c r="H251" i="111"/>
  <c r="H252" i="111"/>
  <c r="H253" i="111"/>
  <c r="H254" i="111"/>
  <c r="H255" i="111"/>
  <c r="H256" i="111"/>
  <c r="H257" i="111"/>
  <c r="H258" i="111"/>
  <c r="H259" i="111"/>
  <c r="H260" i="111"/>
  <c r="H261" i="111"/>
  <c r="H262" i="111"/>
  <c r="H263" i="111"/>
  <c r="H7" i="111"/>
  <c r="H345" i="105"/>
  <c r="H346" i="105"/>
  <c r="H347" i="105"/>
  <c r="H348" i="105"/>
  <c r="H170" i="26"/>
  <c r="H171" i="26"/>
  <c r="H172" i="26"/>
  <c r="H173" i="26"/>
  <c r="H174" i="26"/>
  <c r="H175" i="26"/>
  <c r="H176" i="26"/>
  <c r="H177" i="26"/>
  <c r="H178" i="26"/>
  <c r="H179" i="26"/>
  <c r="H180" i="26"/>
  <c r="H181" i="26"/>
  <c r="H182" i="26"/>
  <c r="H183" i="26"/>
  <c r="H184" i="26"/>
  <c r="H185" i="26"/>
  <c r="G202" i="9"/>
  <c r="G200" i="9"/>
  <c r="G201" i="9"/>
  <c r="G694" i="97"/>
  <c r="G695" i="97"/>
  <c r="G696" i="97"/>
  <c r="G697" i="97"/>
  <c r="G698" i="97"/>
  <c r="H406" i="102"/>
  <c r="H339" i="105"/>
  <c r="H340" i="105"/>
  <c r="H341" i="105"/>
  <c r="H342" i="105"/>
  <c r="H343" i="105"/>
  <c r="H344" i="105"/>
  <c r="H5" i="111"/>
  <c r="H89" i="92"/>
  <c r="H90" i="92"/>
  <c r="H91" i="92"/>
  <c r="H92" i="92"/>
  <c r="H93" i="92"/>
  <c r="H94" i="92"/>
  <c r="H95" i="92"/>
  <c r="H96" i="92"/>
  <c r="H97" i="92"/>
  <c r="H98" i="92"/>
  <c r="H99" i="92"/>
  <c r="H100" i="92"/>
  <c r="H101" i="92"/>
  <c r="H102" i="92"/>
  <c r="H103" i="92"/>
  <c r="H104" i="92"/>
  <c r="H105" i="92"/>
  <c r="H106" i="92"/>
  <c r="H107" i="92"/>
  <c r="H108" i="92"/>
  <c r="H109" i="92"/>
  <c r="H110" i="92"/>
  <c r="H111" i="92"/>
  <c r="H112" i="92"/>
  <c r="H113" i="92"/>
  <c r="H114" i="92"/>
  <c r="H115" i="92"/>
  <c r="H116" i="92"/>
  <c r="H117" i="92"/>
  <c r="H118" i="92"/>
  <c r="H119" i="92"/>
  <c r="H120" i="92"/>
  <c r="H121" i="92"/>
  <c r="H122" i="92"/>
  <c r="H123" i="92"/>
  <c r="H124" i="92"/>
  <c r="H125" i="92"/>
  <c r="H126" i="92"/>
  <c r="H127" i="92"/>
  <c r="H128" i="92"/>
  <c r="H129" i="92"/>
  <c r="H130" i="92"/>
  <c r="H6" i="101" l="1"/>
  <c r="H7" i="101"/>
  <c r="H8" i="101"/>
  <c r="H9" i="101"/>
  <c r="H10" i="101"/>
  <c r="H11" i="101"/>
  <c r="H12" i="101"/>
  <c r="H13" i="101"/>
  <c r="H14" i="101"/>
  <c r="H15" i="101"/>
  <c r="H17" i="101"/>
  <c r="H18" i="101"/>
  <c r="H19" i="101"/>
  <c r="H20" i="101"/>
  <c r="H21" i="101"/>
  <c r="H22" i="101"/>
  <c r="H23" i="101"/>
  <c r="H24" i="101"/>
  <c r="H25" i="101"/>
  <c r="H26" i="101"/>
  <c r="H27" i="101"/>
  <c r="H28" i="101"/>
  <c r="H29" i="101"/>
  <c r="H30" i="101"/>
  <c r="H31" i="101"/>
  <c r="H32" i="101"/>
  <c r="H33" i="101"/>
  <c r="H34" i="101"/>
  <c r="H35" i="101"/>
  <c r="H36" i="101"/>
  <c r="H38" i="101"/>
  <c r="H39" i="101"/>
  <c r="H40" i="101"/>
  <c r="H41" i="101"/>
  <c r="H42" i="101"/>
  <c r="H43" i="101"/>
  <c r="H44" i="101"/>
  <c r="H45" i="101"/>
  <c r="H46" i="101"/>
  <c r="H49" i="101"/>
  <c r="H50" i="101"/>
  <c r="H51" i="101"/>
  <c r="H52" i="101"/>
  <c r="H54" i="101"/>
  <c r="H55" i="101"/>
  <c r="H56" i="101"/>
  <c r="H57" i="101"/>
  <c r="H58" i="101"/>
  <c r="H59" i="101"/>
  <c r="H61" i="101"/>
  <c r="H62" i="101"/>
  <c r="H63" i="101"/>
  <c r="H64" i="101"/>
  <c r="H65" i="101"/>
  <c r="H66" i="101"/>
  <c r="H67" i="101"/>
  <c r="H68" i="101"/>
  <c r="H70" i="101"/>
  <c r="H71" i="101"/>
  <c r="H72" i="101"/>
  <c r="H73" i="101"/>
  <c r="H74" i="101"/>
  <c r="H75" i="101"/>
  <c r="H76" i="101"/>
  <c r="H77" i="101"/>
  <c r="H78" i="101"/>
  <c r="H79" i="101"/>
  <c r="H80" i="101"/>
  <c r="H81" i="101"/>
  <c r="H84" i="101"/>
  <c r="H85" i="101"/>
  <c r="H86" i="101"/>
  <c r="H87" i="101"/>
  <c r="H89" i="101"/>
  <c r="H90" i="101"/>
  <c r="H92" i="101"/>
  <c r="H93" i="101"/>
  <c r="H95" i="101"/>
  <c r="H96" i="101"/>
  <c r="H97" i="101"/>
  <c r="H98" i="101"/>
  <c r="H99" i="101"/>
  <c r="H100" i="101"/>
  <c r="H101" i="101"/>
  <c r="H102" i="101"/>
  <c r="H103" i="101"/>
  <c r="H104" i="101"/>
  <c r="H105" i="101"/>
  <c r="H106" i="101"/>
  <c r="H109" i="101"/>
  <c r="H110" i="101"/>
  <c r="H111" i="101"/>
  <c r="H112" i="101"/>
  <c r="H113" i="101"/>
  <c r="H114" i="101"/>
  <c r="H116" i="101"/>
  <c r="H117" i="101"/>
  <c r="H118" i="101"/>
  <c r="H119" i="101"/>
  <c r="H120" i="101"/>
  <c r="H122" i="101"/>
  <c r="H123" i="101"/>
  <c r="H124" i="101"/>
  <c r="H125" i="101"/>
  <c r="H126" i="101"/>
  <c r="H127" i="101"/>
  <c r="H128" i="101"/>
  <c r="H130" i="101"/>
  <c r="H131" i="101"/>
  <c r="H132" i="101"/>
  <c r="H133" i="101"/>
  <c r="H134" i="101"/>
  <c r="H135" i="101"/>
  <c r="H136" i="101"/>
  <c r="H137" i="101"/>
  <c r="H138" i="101"/>
  <c r="H139" i="101"/>
  <c r="H140" i="101"/>
  <c r="H141" i="101"/>
  <c r="H142" i="101"/>
  <c r="H144" i="101"/>
  <c r="H145" i="101"/>
  <c r="H147" i="101"/>
  <c r="H148" i="101"/>
  <c r="H150" i="101"/>
  <c r="H151" i="101"/>
  <c r="H152" i="101"/>
  <c r="H153" i="101"/>
  <c r="H154" i="101"/>
  <c r="H157" i="101"/>
  <c r="H159" i="101"/>
  <c r="H161" i="101"/>
  <c r="H162" i="101"/>
  <c r="H163" i="101"/>
  <c r="H164" i="101"/>
  <c r="H165" i="101"/>
  <c r="H168" i="101"/>
  <c r="H169" i="101"/>
  <c r="H170" i="101"/>
  <c r="H171" i="101"/>
  <c r="H172" i="101"/>
  <c r="H173" i="101"/>
  <c r="H175" i="101"/>
  <c r="H176" i="101"/>
  <c r="H177" i="101"/>
  <c r="H178" i="101"/>
  <c r="H179" i="101"/>
  <c r="H181" i="101"/>
  <c r="H182" i="101"/>
  <c r="H183" i="101"/>
  <c r="H184" i="101"/>
  <c r="H185" i="101"/>
  <c r="H186" i="101"/>
  <c r="H187" i="101"/>
  <c r="H188" i="101"/>
  <c r="H190" i="101"/>
  <c r="H191" i="101"/>
  <c r="H192" i="101"/>
  <c r="H193" i="101"/>
  <c r="H194" i="101"/>
  <c r="H195" i="101"/>
  <c r="H196" i="101"/>
  <c r="H198" i="101"/>
  <c r="H199" i="101"/>
  <c r="H200" i="101"/>
  <c r="H201" i="101"/>
  <c r="H202" i="101"/>
  <c r="H203" i="101"/>
  <c r="H205" i="101"/>
  <c r="H206" i="101"/>
  <c r="H207" i="101"/>
  <c r="H209" i="101"/>
  <c r="H210" i="101"/>
  <c r="H212" i="101"/>
  <c r="H213" i="101"/>
  <c r="H214" i="101"/>
  <c r="H215" i="101"/>
  <c r="H217" i="101"/>
  <c r="H218" i="101"/>
  <c r="H220" i="101"/>
  <c r="H222" i="101"/>
  <c r="H223" i="101"/>
  <c r="H224" i="101"/>
  <c r="H225" i="101"/>
  <c r="H226" i="101"/>
  <c r="H227" i="101"/>
  <c r="H228" i="101"/>
  <c r="H230" i="101"/>
  <c r="H232" i="101"/>
  <c r="H233" i="101"/>
  <c r="H234" i="101"/>
  <c r="H235" i="101"/>
  <c r="H236" i="101"/>
  <c r="H237" i="101"/>
  <c r="H238" i="101"/>
  <c r="H239" i="101"/>
  <c r="H240" i="101"/>
  <c r="H241" i="101"/>
  <c r="H242" i="101"/>
  <c r="H243" i="101"/>
  <c r="H244" i="101"/>
  <c r="H245" i="101"/>
  <c r="H246" i="101"/>
  <c r="H247" i="101"/>
  <c r="H248" i="101"/>
  <c r="H249" i="101"/>
  <c r="H250" i="101"/>
  <c r="H251" i="101"/>
  <c r="H253" i="101"/>
  <c r="H254" i="101"/>
  <c r="H255" i="101"/>
  <c r="H256" i="101"/>
  <c r="H257" i="101"/>
  <c r="H258" i="101"/>
  <c r="H259" i="101"/>
  <c r="H260" i="101"/>
  <c r="H261" i="101"/>
  <c r="H262" i="101"/>
  <c r="H263" i="101"/>
  <c r="H264" i="101"/>
  <c r="H265" i="101"/>
  <c r="H266" i="101"/>
  <c r="H268" i="101"/>
  <c r="H269" i="101"/>
  <c r="H270" i="101"/>
  <c r="H271" i="101"/>
  <c r="H272" i="101"/>
  <c r="H261" i="76"/>
  <c r="H262" i="76"/>
  <c r="H263" i="76"/>
  <c r="H260" i="76"/>
  <c r="G678" i="72"/>
  <c r="G679" i="72"/>
  <c r="G680" i="72"/>
  <c r="G681" i="72"/>
  <c r="G682" i="72"/>
  <c r="G683" i="72"/>
  <c r="G684" i="72"/>
  <c r="G685" i="72"/>
  <c r="G686" i="72"/>
  <c r="G687" i="72"/>
  <c r="G688" i="72"/>
  <c r="G689" i="72"/>
  <c r="G690" i="72"/>
  <c r="G691" i="72"/>
  <c r="G692" i="72"/>
  <c r="G693" i="72"/>
  <c r="G694" i="72"/>
  <c r="G695" i="72"/>
  <c r="G696" i="72"/>
  <c r="G697" i="72"/>
  <c r="G698" i="72"/>
  <c r="G699" i="72"/>
  <c r="G700" i="72"/>
  <c r="G701" i="72"/>
  <c r="G702" i="72"/>
  <c r="G703" i="72"/>
  <c r="G704" i="72"/>
  <c r="G705" i="72"/>
  <c r="G706" i="72"/>
  <c r="G659" i="97"/>
  <c r="G660" i="97"/>
  <c r="G661" i="97"/>
  <c r="G662" i="97"/>
  <c r="G663" i="97"/>
  <c r="G664" i="97"/>
  <c r="G665" i="97"/>
  <c r="G666" i="97"/>
  <c r="G667" i="97"/>
  <c r="G668" i="97"/>
  <c r="G669" i="97"/>
  <c r="G670" i="97"/>
  <c r="G671" i="97"/>
  <c r="G672" i="97"/>
  <c r="G673" i="97"/>
  <c r="G674" i="97"/>
  <c r="G675" i="97"/>
  <c r="G676" i="97"/>
  <c r="G677" i="97"/>
  <c r="G678" i="97"/>
  <c r="G679" i="97"/>
  <c r="G680" i="97"/>
  <c r="G681" i="97"/>
  <c r="G682" i="97"/>
  <c r="G683" i="97"/>
  <c r="G684" i="97"/>
  <c r="G685" i="97"/>
  <c r="G686" i="97"/>
  <c r="G687" i="97"/>
  <c r="G688" i="97"/>
  <c r="G689" i="97"/>
  <c r="G690" i="97"/>
  <c r="G691" i="97"/>
  <c r="G692" i="97"/>
  <c r="G693" i="97"/>
  <c r="H240" i="60"/>
  <c r="H241" i="60"/>
  <c r="H242" i="60"/>
  <c r="H243" i="60"/>
  <c r="H244" i="60"/>
  <c r="H245" i="60"/>
  <c r="H246" i="60"/>
  <c r="H247" i="60"/>
  <c r="H248" i="60"/>
  <c r="H249" i="60"/>
  <c r="H250" i="60"/>
  <c r="H251" i="60"/>
  <c r="H252" i="60"/>
  <c r="H253" i="60"/>
  <c r="H254" i="60"/>
  <c r="G193" i="9"/>
  <c r="G194" i="9"/>
  <c r="G195" i="9"/>
  <c r="G196" i="9"/>
  <c r="G197" i="9"/>
  <c r="G198" i="9"/>
  <c r="G199" i="9"/>
  <c r="G658" i="97"/>
  <c r="G667" i="72"/>
  <c r="G668" i="72"/>
  <c r="G669" i="72"/>
  <c r="G670" i="72"/>
  <c r="G671" i="72"/>
  <c r="G672" i="72"/>
  <c r="G673" i="72"/>
  <c r="G674" i="72"/>
  <c r="G675" i="72"/>
  <c r="G676" i="72"/>
  <c r="G677" i="72"/>
  <c r="H5" i="70"/>
  <c r="H6" i="70"/>
  <c r="H7" i="70"/>
  <c r="H8" i="70"/>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43" i="70"/>
  <c r="H144" i="70"/>
  <c r="H145" i="70"/>
  <c r="H146" i="70"/>
  <c r="H147" i="70"/>
  <c r="H148" i="70"/>
  <c r="H149" i="70"/>
  <c r="H150" i="70"/>
  <c r="H151" i="70"/>
  <c r="H152" i="70"/>
  <c r="H153" i="70"/>
  <c r="H154" i="70"/>
  <c r="H155" i="70"/>
  <c r="H156" i="70"/>
  <c r="H157" i="70"/>
  <c r="H158" i="70"/>
  <c r="H159" i="70"/>
  <c r="H160" i="70"/>
  <c r="H161" i="70"/>
  <c r="H162" i="70"/>
  <c r="H163" i="70"/>
  <c r="H164" i="70"/>
  <c r="H165" i="70"/>
  <c r="H166" i="70"/>
  <c r="H167"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39" i="70"/>
  <c r="H240" i="70"/>
  <c r="H241" i="70"/>
  <c r="H242" i="70"/>
  <c r="H243" i="70"/>
  <c r="H244" i="70"/>
  <c r="H245" i="70"/>
  <c r="H246" i="70"/>
  <c r="H247" i="70"/>
  <c r="H248" i="70"/>
  <c r="H249" i="70"/>
  <c r="H250" i="70"/>
  <c r="H251" i="70"/>
  <c r="H252" i="70"/>
  <c r="H253" i="70"/>
  <c r="H254" i="70"/>
  <c r="H255" i="70"/>
  <c r="H256" i="70"/>
  <c r="H257" i="70"/>
  <c r="H258" i="70"/>
  <c r="H259" i="70"/>
  <c r="H260" i="70"/>
  <c r="H261" i="70"/>
  <c r="H262" i="70"/>
  <c r="H263" i="70"/>
  <c r="H264" i="70"/>
  <c r="H265" i="70"/>
  <c r="H266" i="70"/>
  <c r="H267" i="70"/>
  <c r="H268" i="70"/>
  <c r="H269" i="70"/>
  <c r="H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370" i="70"/>
  <c r="H371" i="70"/>
  <c r="H372" i="70"/>
  <c r="H373" i="70"/>
  <c r="H374" i="70"/>
  <c r="H375" i="70"/>
  <c r="H376" i="70"/>
  <c r="H377" i="70"/>
  <c r="H378" i="70"/>
  <c r="H379" i="70"/>
  <c r="H380" i="70"/>
  <c r="H381" i="70"/>
  <c r="H382" i="70"/>
  <c r="H383" i="70"/>
  <c r="H384" i="70"/>
  <c r="H385" i="70"/>
  <c r="H386" i="70"/>
  <c r="H387" i="70"/>
  <c r="H388" i="70"/>
  <c r="H389" i="70"/>
  <c r="H390" i="70"/>
  <c r="H391" i="70"/>
  <c r="H392" i="70"/>
  <c r="H393" i="70"/>
  <c r="H394" i="70"/>
  <c r="H395" i="70"/>
  <c r="H396" i="70"/>
  <c r="H397" i="70"/>
  <c r="H398" i="70"/>
  <c r="H399" i="70"/>
  <c r="H400" i="70"/>
  <c r="H401" i="70"/>
  <c r="H402" i="70"/>
  <c r="H403" i="70"/>
  <c r="H404" i="70"/>
  <c r="H405" i="70"/>
  <c r="H406" i="70"/>
  <c r="H407" i="70"/>
  <c r="H408" i="70"/>
  <c r="H409" i="70"/>
  <c r="H410" i="70"/>
  <c r="H411" i="70"/>
  <c r="H412" i="70"/>
  <c r="H413" i="70"/>
  <c r="H414" i="70"/>
  <c r="H415" i="70"/>
  <c r="H416" i="70"/>
  <c r="H417" i="70"/>
  <c r="H418" i="70"/>
  <c r="H419" i="70"/>
  <c r="H420" i="70"/>
  <c r="H421" i="70"/>
  <c r="H422" i="70"/>
  <c r="H423" i="70"/>
  <c r="H424" i="70"/>
  <c r="H425" i="70"/>
  <c r="H426" i="70"/>
  <c r="H427" i="70"/>
  <c r="H428" i="70"/>
  <c r="H429" i="70"/>
  <c r="H430" i="70"/>
  <c r="H431" i="70"/>
  <c r="H432" i="70"/>
  <c r="H433" i="70"/>
  <c r="H434" i="70"/>
  <c r="H435" i="70"/>
  <c r="H436" i="70"/>
  <c r="H437" i="70"/>
  <c r="H438" i="70"/>
  <c r="H439" i="70"/>
  <c r="H440" i="70"/>
  <c r="H441" i="70"/>
  <c r="H442" i="70"/>
  <c r="H443" i="70"/>
  <c r="H444" i="70"/>
  <c r="H445" i="70"/>
  <c r="H446" i="70"/>
  <c r="H447" i="70"/>
  <c r="H448" i="70"/>
  <c r="H449" i="70"/>
  <c r="H450" i="70"/>
  <c r="H451" i="70"/>
  <c r="H452" i="70"/>
  <c r="H453" i="70"/>
  <c r="H454" i="70"/>
  <c r="H455" i="70"/>
  <c r="H456" i="70"/>
  <c r="H457" i="70"/>
  <c r="H458" i="70"/>
  <c r="H459" i="70"/>
  <c r="H460" i="70"/>
  <c r="H6" i="102"/>
  <c r="H7" i="102"/>
  <c r="H6" i="105"/>
  <c r="H258" i="76"/>
  <c r="H259" i="76"/>
  <c r="H257" i="76"/>
  <c r="G184" i="9"/>
  <c r="G185" i="9"/>
  <c r="G186" i="9"/>
  <c r="G187" i="9"/>
  <c r="G188" i="9"/>
  <c r="G189" i="9"/>
  <c r="G190" i="9"/>
  <c r="G191" i="9"/>
  <c r="G192" i="9"/>
  <c r="G464" i="72"/>
  <c r="G465" i="72"/>
  <c r="G466" i="72"/>
  <c r="G467" i="72"/>
  <c r="G468" i="72"/>
  <c r="G469" i="72"/>
  <c r="G470" i="72"/>
  <c r="G471" i="72"/>
  <c r="G472" i="72"/>
  <c r="G473" i="72"/>
  <c r="G474" i="72"/>
  <c r="G475" i="72"/>
  <c r="G476" i="72"/>
  <c r="G477" i="72"/>
  <c r="G478" i="72"/>
  <c r="G479" i="72"/>
  <c r="G480" i="72"/>
  <c r="G481" i="72"/>
  <c r="G482" i="72"/>
  <c r="G483" i="72"/>
  <c r="G484" i="72"/>
  <c r="G485" i="72"/>
  <c r="G486" i="72"/>
  <c r="G487" i="72"/>
  <c r="G488" i="72"/>
  <c r="G489" i="72"/>
  <c r="G490" i="72"/>
  <c r="G491" i="72"/>
  <c r="G492" i="72"/>
  <c r="G493" i="72"/>
  <c r="G494" i="72"/>
  <c r="G495" i="72"/>
  <c r="G496" i="72"/>
  <c r="G497" i="72"/>
  <c r="G498" i="72"/>
  <c r="G499" i="72"/>
  <c r="G500" i="72"/>
  <c r="G501" i="72"/>
  <c r="G502" i="72"/>
  <c r="G503" i="72"/>
  <c r="G504" i="72"/>
  <c r="G505" i="72"/>
  <c r="G506" i="72"/>
  <c r="G507" i="72"/>
  <c r="G508" i="72"/>
  <c r="G509" i="72"/>
  <c r="G510" i="72"/>
  <c r="G511" i="72"/>
  <c r="G512" i="72"/>
  <c r="G513" i="72"/>
  <c r="G514" i="72"/>
  <c r="G515" i="72"/>
  <c r="G516" i="72"/>
  <c r="G517" i="72"/>
  <c r="G518" i="72"/>
  <c r="G519" i="72"/>
  <c r="G520" i="72"/>
  <c r="G521" i="72"/>
  <c r="G522" i="72"/>
  <c r="G523" i="72"/>
  <c r="G524" i="72"/>
  <c r="G525" i="72"/>
  <c r="G526" i="72"/>
  <c r="G527" i="72"/>
  <c r="G528" i="72"/>
  <c r="G529" i="72"/>
  <c r="G530" i="72"/>
  <c r="G531" i="72"/>
  <c r="G532" i="72"/>
  <c r="G533" i="72"/>
  <c r="G534" i="72"/>
  <c r="G535" i="72"/>
  <c r="G536" i="72"/>
  <c r="G537" i="72"/>
  <c r="G538" i="72"/>
  <c r="G539" i="72"/>
  <c r="G540" i="72"/>
  <c r="G541" i="72"/>
  <c r="G542" i="72"/>
  <c r="G543" i="72"/>
  <c r="G544" i="72"/>
  <c r="G545" i="72"/>
  <c r="G546" i="72"/>
  <c r="G547" i="72"/>
  <c r="G548" i="72"/>
  <c r="G549" i="72"/>
  <c r="G550" i="72"/>
  <c r="G551" i="72"/>
  <c r="G552" i="72"/>
  <c r="G553" i="72"/>
  <c r="G554" i="72"/>
  <c r="G555" i="72"/>
  <c r="G556" i="72"/>
  <c r="G557" i="72"/>
  <c r="G558" i="72"/>
  <c r="G559" i="72"/>
  <c r="G560" i="72"/>
  <c r="G561" i="72"/>
  <c r="G562" i="72"/>
  <c r="G563" i="72"/>
  <c r="G564" i="72"/>
  <c r="G565" i="72"/>
  <c r="G566" i="72"/>
  <c r="G567" i="72"/>
  <c r="G568" i="72"/>
  <c r="G569" i="72"/>
  <c r="G570" i="72"/>
  <c r="G571" i="72"/>
  <c r="G572" i="72"/>
  <c r="G573" i="72"/>
  <c r="G574" i="72"/>
  <c r="G575" i="72"/>
  <c r="G576" i="72"/>
  <c r="G577" i="72"/>
  <c r="G578" i="72"/>
  <c r="G579" i="72"/>
  <c r="G580" i="72"/>
  <c r="G581" i="72"/>
  <c r="G582" i="72"/>
  <c r="G583" i="72"/>
  <c r="G584" i="72"/>
  <c r="G585" i="72"/>
  <c r="G586" i="72"/>
  <c r="G587" i="72"/>
  <c r="G588" i="72"/>
  <c r="G589" i="72"/>
  <c r="G590" i="72"/>
  <c r="G591" i="72"/>
  <c r="G592" i="72"/>
  <c r="G593" i="72"/>
  <c r="G594" i="72"/>
  <c r="G595" i="72"/>
  <c r="G596" i="72"/>
  <c r="G597" i="72"/>
  <c r="G598" i="72"/>
  <c r="G599" i="72"/>
  <c r="G600" i="72"/>
  <c r="G601" i="72"/>
  <c r="G602" i="72"/>
  <c r="G603" i="72"/>
  <c r="G604" i="72"/>
  <c r="G605" i="72"/>
  <c r="G606" i="72"/>
  <c r="G607" i="72"/>
  <c r="G608" i="72"/>
  <c r="G609" i="72"/>
  <c r="G610" i="72"/>
  <c r="G611" i="72"/>
  <c r="G612" i="72"/>
  <c r="G613" i="72"/>
  <c r="G614" i="72"/>
  <c r="G615" i="72"/>
  <c r="G616" i="72"/>
  <c r="G617" i="72"/>
  <c r="G618" i="72"/>
  <c r="G619" i="72"/>
  <c r="G620" i="72"/>
  <c r="G621" i="72"/>
  <c r="G622" i="72"/>
  <c r="G623" i="72"/>
  <c r="G624" i="72"/>
  <c r="G625" i="72"/>
  <c r="G626" i="72"/>
  <c r="G627" i="72"/>
  <c r="G628" i="72"/>
  <c r="G629" i="72"/>
  <c r="G630" i="72"/>
  <c r="G631" i="72"/>
  <c r="G632" i="72"/>
  <c r="G633" i="72"/>
  <c r="G634" i="72"/>
  <c r="G635" i="72"/>
  <c r="G636" i="72"/>
  <c r="G637" i="72"/>
  <c r="G638" i="72"/>
  <c r="G639" i="72"/>
  <c r="G640" i="72"/>
  <c r="G641" i="72"/>
  <c r="G642" i="72"/>
  <c r="G643" i="72"/>
  <c r="G644" i="72"/>
  <c r="G645" i="72"/>
  <c r="G646" i="72"/>
  <c r="G647" i="72"/>
  <c r="G648" i="72"/>
  <c r="G649" i="72"/>
  <c r="G650" i="72"/>
  <c r="G651" i="72"/>
  <c r="G652" i="72"/>
  <c r="G653" i="72"/>
  <c r="G654" i="72"/>
  <c r="G655" i="72"/>
  <c r="G656" i="72"/>
  <c r="G657" i="72"/>
  <c r="G658" i="72"/>
  <c r="G659" i="72"/>
  <c r="G660" i="72"/>
  <c r="G661" i="72"/>
  <c r="G662" i="72"/>
  <c r="G663" i="72"/>
  <c r="G664" i="72"/>
  <c r="G665" i="72"/>
  <c r="G666" i="72"/>
  <c r="G343" i="97"/>
  <c r="G344" i="97"/>
  <c r="G345" i="97"/>
  <c r="G346" i="97"/>
  <c r="G347" i="97"/>
  <c r="G348" i="97"/>
  <c r="G349" i="97"/>
  <c r="G350" i="97"/>
  <c r="G351" i="97"/>
  <c r="G352" i="97"/>
  <c r="G353" i="97"/>
  <c r="G354" i="97"/>
  <c r="G355" i="97"/>
  <c r="G356" i="97"/>
  <c r="G357" i="97"/>
  <c r="G358" i="97"/>
  <c r="G359" i="97"/>
  <c r="G360" i="97"/>
  <c r="G361" i="97"/>
  <c r="G362" i="97"/>
  <c r="G363" i="97"/>
  <c r="G364" i="97"/>
  <c r="G365" i="97"/>
  <c r="G366" i="97"/>
  <c r="G367" i="97"/>
  <c r="G368" i="97"/>
  <c r="G369" i="97"/>
  <c r="G370" i="97"/>
  <c r="G371" i="97"/>
  <c r="G372" i="97"/>
  <c r="G373" i="97"/>
  <c r="G374" i="97"/>
  <c r="G375" i="97"/>
  <c r="G376" i="97"/>
  <c r="G377" i="97"/>
  <c r="G378" i="97"/>
  <c r="G379" i="97"/>
  <c r="G380" i="97"/>
  <c r="G381" i="97"/>
  <c r="G382" i="97"/>
  <c r="G383" i="97"/>
  <c r="G384" i="97"/>
  <c r="G385" i="97"/>
  <c r="G386" i="97"/>
  <c r="G387" i="97"/>
  <c r="G388" i="97"/>
  <c r="G389" i="97"/>
  <c r="G390" i="97"/>
  <c r="G391" i="97"/>
  <c r="G392" i="97"/>
  <c r="G393" i="97"/>
  <c r="G394" i="97"/>
  <c r="G395" i="97"/>
  <c r="G396" i="97"/>
  <c r="G397" i="97"/>
  <c r="G398" i="97"/>
  <c r="G399" i="97"/>
  <c r="G400" i="97"/>
  <c r="G401" i="97"/>
  <c r="G402" i="97"/>
  <c r="G403" i="97"/>
  <c r="G404" i="97"/>
  <c r="G405" i="97"/>
  <c r="G406" i="97"/>
  <c r="G407" i="97"/>
  <c r="G408" i="97"/>
  <c r="G409" i="97"/>
  <c r="G410" i="97"/>
  <c r="G411" i="97"/>
  <c r="G412" i="97"/>
  <c r="G413" i="97"/>
  <c r="G414" i="97"/>
  <c r="G415" i="97"/>
  <c r="G416" i="97"/>
  <c r="G417" i="97"/>
  <c r="G418" i="97"/>
  <c r="G419" i="97"/>
  <c r="G420" i="97"/>
  <c r="G421" i="97"/>
  <c r="G422" i="97"/>
  <c r="G423" i="97"/>
  <c r="G424" i="97"/>
  <c r="G425" i="97"/>
  <c r="G426" i="97"/>
  <c r="G427" i="97"/>
  <c r="G428" i="97"/>
  <c r="G429" i="97"/>
  <c r="G430" i="97"/>
  <c r="G431" i="97"/>
  <c r="G432" i="97"/>
  <c r="G433" i="97"/>
  <c r="G434" i="97"/>
  <c r="G435" i="97"/>
  <c r="G436" i="97"/>
  <c r="G437" i="97"/>
  <c r="G438" i="97"/>
  <c r="G439" i="97"/>
  <c r="G440" i="97"/>
  <c r="G441" i="97"/>
  <c r="G442" i="97"/>
  <c r="G443" i="97"/>
  <c r="G444" i="97"/>
  <c r="G445" i="97"/>
  <c r="G446" i="97"/>
  <c r="G447" i="97"/>
  <c r="G448" i="97"/>
  <c r="G449" i="97"/>
  <c r="G450" i="97"/>
  <c r="G451" i="97"/>
  <c r="G452" i="97"/>
  <c r="G453" i="97"/>
  <c r="G454" i="97"/>
  <c r="G455" i="97"/>
  <c r="G456" i="97"/>
  <c r="G457" i="97"/>
  <c r="G458" i="97"/>
  <c r="G459" i="97"/>
  <c r="G460" i="97"/>
  <c r="G461" i="97"/>
  <c r="G462" i="97"/>
  <c r="G463" i="97"/>
  <c r="G464" i="97"/>
  <c r="G465" i="97"/>
  <c r="G466" i="97"/>
  <c r="G467" i="97"/>
  <c r="G468" i="97"/>
  <c r="G469" i="97"/>
  <c r="G470" i="97"/>
  <c r="G471" i="97"/>
  <c r="G472" i="97"/>
  <c r="G473" i="97"/>
  <c r="G474" i="97"/>
  <c r="G475" i="97"/>
  <c r="G476" i="97"/>
  <c r="G477" i="97"/>
  <c r="G478" i="97"/>
  <c r="G479" i="97"/>
  <c r="G480" i="97"/>
  <c r="G481" i="97"/>
  <c r="G482" i="97"/>
  <c r="G483" i="97"/>
  <c r="G484" i="97"/>
  <c r="G485" i="97"/>
  <c r="G486" i="97"/>
  <c r="G487" i="97"/>
  <c r="G488" i="97"/>
  <c r="G489" i="97"/>
  <c r="G490" i="97"/>
  <c r="G491" i="97"/>
  <c r="G492" i="97"/>
  <c r="G493" i="97"/>
  <c r="G494" i="97"/>
  <c r="G495" i="97"/>
  <c r="G496" i="97"/>
  <c r="G497" i="97"/>
  <c r="G498" i="97"/>
  <c r="G499" i="97"/>
  <c r="G500" i="97"/>
  <c r="G501" i="97"/>
  <c r="G502" i="97"/>
  <c r="G503" i="97"/>
  <c r="G504" i="97"/>
  <c r="G505" i="97"/>
  <c r="G506" i="97"/>
  <c r="G507" i="97"/>
  <c r="G508" i="97"/>
  <c r="G509" i="97"/>
  <c r="G510" i="97"/>
  <c r="G511" i="97"/>
  <c r="G512" i="97"/>
  <c r="G513" i="97"/>
  <c r="G514" i="97"/>
  <c r="G515" i="97"/>
  <c r="G516" i="97"/>
  <c r="G517" i="97"/>
  <c r="G518" i="97"/>
  <c r="G519" i="97"/>
  <c r="G520" i="97"/>
  <c r="G521" i="97"/>
  <c r="G522" i="97"/>
  <c r="G523" i="97"/>
  <c r="G524" i="97"/>
  <c r="G525" i="97"/>
  <c r="G526" i="97"/>
  <c r="G527" i="97"/>
  <c r="G528" i="97"/>
  <c r="G529" i="97"/>
  <c r="G530" i="97"/>
  <c r="G531" i="97"/>
  <c r="G532" i="97"/>
  <c r="G533" i="97"/>
  <c r="G534" i="97"/>
  <c r="G535" i="97"/>
  <c r="G536" i="97"/>
  <c r="G537" i="97"/>
  <c r="G538" i="97"/>
  <c r="G539" i="97"/>
  <c r="G540" i="97"/>
  <c r="G542" i="97"/>
  <c r="G543" i="97"/>
  <c r="G544" i="97"/>
  <c r="G545" i="97"/>
  <c r="G546" i="97"/>
  <c r="G547" i="97"/>
  <c r="G548" i="97"/>
  <c r="G549" i="97"/>
  <c r="G550" i="97"/>
  <c r="G551" i="97"/>
  <c r="G552" i="97"/>
  <c r="G553" i="97"/>
  <c r="G554" i="97"/>
  <c r="G555" i="97"/>
  <c r="G556" i="97"/>
  <c r="G557" i="97"/>
  <c r="G558" i="97"/>
  <c r="G559" i="97"/>
  <c r="G560" i="97"/>
  <c r="G561" i="97"/>
  <c r="G562" i="97"/>
  <c r="G563" i="97"/>
  <c r="G564" i="97"/>
  <c r="G565" i="97"/>
  <c r="G566" i="97"/>
  <c r="G567" i="97"/>
  <c r="G568" i="97"/>
  <c r="G569" i="97"/>
  <c r="G570" i="97"/>
  <c r="G571" i="97"/>
  <c r="G572" i="97"/>
  <c r="G573" i="97"/>
  <c r="G574" i="97"/>
  <c r="G575" i="97"/>
  <c r="G576" i="97"/>
  <c r="G577" i="97"/>
  <c r="G578" i="97"/>
  <c r="G579" i="97"/>
  <c r="G580" i="97"/>
  <c r="G581" i="97"/>
  <c r="G582" i="97"/>
  <c r="G583" i="97"/>
  <c r="G584" i="97"/>
  <c r="G585" i="97"/>
  <c r="G586" i="97"/>
  <c r="G587" i="97"/>
  <c r="G588" i="97"/>
  <c r="G589" i="97"/>
  <c r="G590" i="97"/>
  <c r="G591" i="97"/>
  <c r="G592" i="97"/>
  <c r="G593" i="97"/>
  <c r="G594" i="97"/>
  <c r="G595" i="97"/>
  <c r="G596" i="97"/>
  <c r="G597" i="97"/>
  <c r="G598" i="97"/>
  <c r="G599" i="97"/>
  <c r="G600" i="97"/>
  <c r="G601" i="97"/>
  <c r="G602" i="97"/>
  <c r="G603" i="97"/>
  <c r="G604" i="97"/>
  <c r="G605" i="97"/>
  <c r="G606" i="97"/>
  <c r="G607" i="97"/>
  <c r="G608" i="97"/>
  <c r="G609" i="97"/>
  <c r="G610" i="97"/>
  <c r="G611" i="97"/>
  <c r="G612" i="97"/>
  <c r="G613" i="97"/>
  <c r="G614" i="97"/>
  <c r="G615" i="97"/>
  <c r="G616" i="97"/>
  <c r="G617" i="97"/>
  <c r="G618" i="97"/>
  <c r="G619" i="97"/>
  <c r="G620" i="97"/>
  <c r="G621" i="97"/>
  <c r="G622" i="97"/>
  <c r="G623" i="97"/>
  <c r="G624" i="97"/>
  <c r="G625" i="97"/>
  <c r="G626" i="97"/>
  <c r="G627" i="97"/>
  <c r="G628" i="97"/>
  <c r="G629" i="97"/>
  <c r="G630" i="97"/>
  <c r="G631" i="97"/>
  <c r="G632" i="97"/>
  <c r="G633" i="97"/>
  <c r="G634" i="97"/>
  <c r="G635" i="97"/>
  <c r="G636" i="97"/>
  <c r="G637" i="97"/>
  <c r="G638" i="97"/>
  <c r="G639" i="97"/>
  <c r="G640" i="97"/>
  <c r="G641" i="97"/>
  <c r="G642" i="97"/>
  <c r="G643" i="97"/>
  <c r="G644" i="97"/>
  <c r="G645" i="97"/>
  <c r="G646" i="97"/>
  <c r="G647" i="97"/>
  <c r="G648" i="97"/>
  <c r="G649" i="97"/>
  <c r="G650" i="97"/>
  <c r="G651" i="97"/>
  <c r="G652" i="97"/>
  <c r="G653" i="97"/>
  <c r="G654" i="97"/>
  <c r="G655" i="97"/>
  <c r="G656" i="97"/>
  <c r="G657" i="97"/>
  <c r="G453" i="72" l="1"/>
  <c r="G454" i="72"/>
  <c r="G455" i="72"/>
  <c r="G456" i="72"/>
  <c r="G457" i="72"/>
  <c r="G458" i="72"/>
  <c r="G459" i="72"/>
  <c r="G460" i="72"/>
  <c r="G461" i="72"/>
  <c r="G462" i="72"/>
  <c r="G463" i="72"/>
  <c r="G443" i="72"/>
  <c r="G444" i="72"/>
  <c r="G445" i="72"/>
  <c r="G446" i="72"/>
  <c r="G447" i="72"/>
  <c r="G448" i="72"/>
  <c r="G449" i="72"/>
  <c r="G450" i="72"/>
  <c r="G451" i="72"/>
  <c r="G452" i="72"/>
  <c r="A1" i="112"/>
  <c r="A1" i="111"/>
  <c r="G441" i="72" l="1"/>
  <c r="G442" i="72"/>
  <c r="H203" i="85"/>
  <c r="H204" i="85"/>
  <c r="H205" i="85"/>
  <c r="H206" i="85"/>
  <c r="H207" i="85"/>
  <c r="H208" i="85"/>
  <c r="H209" i="85"/>
  <c r="H210" i="85"/>
  <c r="H211" i="85"/>
  <c r="H212" i="85"/>
  <c r="H213" i="85"/>
  <c r="H214" i="85"/>
  <c r="H215" i="85"/>
  <c r="H216" i="85"/>
  <c r="H217" i="85"/>
  <c r="H218" i="85"/>
  <c r="H219" i="85"/>
  <c r="H220" i="85"/>
  <c r="H221" i="85"/>
  <c r="H222" i="85"/>
  <c r="H223" i="85"/>
  <c r="H224" i="85"/>
  <c r="H225" i="85"/>
  <c r="H226" i="85"/>
  <c r="H227" i="85"/>
  <c r="H228" i="85"/>
  <c r="H229" i="85"/>
  <c r="H230" i="85"/>
  <c r="H231" i="85"/>
  <c r="H232" i="85"/>
  <c r="H233" i="85"/>
  <c r="H234" i="85"/>
  <c r="H235" i="85"/>
  <c r="H236" i="85"/>
  <c r="H237" i="85"/>
  <c r="H238" i="85"/>
  <c r="H239" i="85"/>
  <c r="H240" i="85"/>
  <c r="H241" i="85"/>
  <c r="H242" i="85"/>
  <c r="H243" i="85"/>
  <c r="H244" i="85"/>
  <c r="H245" i="85"/>
  <c r="H246" i="85"/>
  <c r="H247" i="85"/>
  <c r="H248" i="85"/>
  <c r="H249" i="85"/>
  <c r="H250" i="85"/>
  <c r="H251" i="85"/>
  <c r="H252" i="85"/>
  <c r="H253" i="85"/>
  <c r="H254" i="85"/>
  <c r="H255" i="85"/>
  <c r="H256" i="85"/>
  <c r="H257" i="85"/>
  <c r="H258" i="85"/>
  <c r="H259" i="85"/>
  <c r="H260" i="85"/>
  <c r="H261" i="85"/>
  <c r="H262" i="85"/>
  <c r="H263" i="85"/>
  <c r="H264" i="85"/>
  <c r="H265" i="85"/>
  <c r="H266" i="85"/>
  <c r="H267" i="85"/>
  <c r="H268" i="85"/>
  <c r="H39" i="86"/>
  <c r="H40" i="86"/>
  <c r="H41" i="86"/>
  <c r="H42" i="86"/>
  <c r="H43" i="86"/>
  <c r="H44" i="86"/>
  <c r="H45" i="86"/>
  <c r="H46" i="86"/>
  <c r="H47" i="86"/>
  <c r="H48" i="86"/>
  <c r="H49" i="86"/>
  <c r="H50" i="86"/>
  <c r="H51" i="86"/>
  <c r="H52" i="86"/>
  <c r="H53" i="86"/>
  <c r="H54" i="86"/>
  <c r="H55" i="86"/>
  <c r="H56" i="86"/>
  <c r="H57" i="86"/>
  <c r="H58" i="86"/>
  <c r="H59" i="86"/>
  <c r="H60" i="86"/>
  <c r="H61" i="86"/>
  <c r="H62" i="86"/>
  <c r="H63" i="86"/>
  <c r="H64" i="86"/>
  <c r="H30" i="86"/>
  <c r="H31" i="86"/>
  <c r="H32" i="86"/>
  <c r="H33" i="86"/>
  <c r="H34" i="86"/>
  <c r="H35" i="86"/>
  <c r="H36" i="86"/>
  <c r="H37" i="86"/>
  <c r="H38" i="86"/>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315" i="13"/>
  <c r="H316" i="13"/>
  <c r="H317"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37" i="60"/>
  <c r="H238" i="60"/>
  <c r="H239" i="60"/>
  <c r="H287" i="84"/>
  <c r="H284" i="84"/>
  <c r="H283" i="84"/>
  <c r="H282" i="84"/>
  <c r="H281" i="84"/>
  <c r="H280" i="84"/>
  <c r="H276" i="84"/>
  <c r="H275" i="84"/>
  <c r="H272" i="84"/>
  <c r="H271" i="84"/>
  <c r="H270" i="84"/>
  <c r="H269" i="84"/>
  <c r="H268" i="84"/>
  <c r="H264" i="84"/>
  <c r="H263" i="84"/>
  <c r="H260" i="84"/>
  <c r="H259" i="84"/>
  <c r="H258" i="84"/>
  <c r="H257" i="84"/>
  <c r="H256" i="84"/>
  <c r="H28" i="86"/>
  <c r="H29" i="86"/>
  <c r="H254" i="84"/>
  <c r="H255" i="84"/>
  <c r="H261" i="84"/>
  <c r="H262" i="84"/>
  <c r="H265" i="84"/>
  <c r="H266" i="84"/>
  <c r="H267" i="84"/>
  <c r="H273" i="84"/>
  <c r="H274" i="84"/>
  <c r="H277" i="84"/>
  <c r="H278" i="84"/>
  <c r="H279" i="84"/>
  <c r="H285" i="84"/>
  <c r="H286" i="84"/>
  <c r="H288" i="84"/>
  <c r="H289" i="84"/>
  <c r="H27" i="86"/>
  <c r="H8" i="102" l="1"/>
  <c r="H9" i="102"/>
  <c r="H10" i="102"/>
  <c r="H11" i="102"/>
  <c r="H12" i="102"/>
  <c r="H13" i="102"/>
  <c r="H14" i="102"/>
  <c r="H15" i="102"/>
  <c r="H16" i="102"/>
  <c r="H17" i="102"/>
  <c r="H18" i="102"/>
  <c r="H19" i="102"/>
  <c r="H20" i="102"/>
  <c r="H21" i="102"/>
  <c r="H22" i="102"/>
  <c r="H23" i="102"/>
  <c r="H24" i="102"/>
  <c r="H25" i="102"/>
  <c r="H26" i="102"/>
  <c r="H27" i="102"/>
  <c r="H28" i="102"/>
  <c r="H29" i="102"/>
  <c r="H30" i="102"/>
  <c r="H31" i="102"/>
  <c r="H32" i="102"/>
  <c r="H33" i="102"/>
  <c r="H34" i="102"/>
  <c r="H35" i="102"/>
  <c r="H36" i="102"/>
  <c r="H37" i="102"/>
  <c r="H38" i="102"/>
  <c r="H39" i="102"/>
  <c r="H40" i="102"/>
  <c r="H41" i="102"/>
  <c r="H42" i="102"/>
  <c r="H43" i="102"/>
  <c r="H44" i="102"/>
  <c r="H45" i="102"/>
  <c r="H46" i="102"/>
  <c r="H47" i="102"/>
  <c r="H48" i="102"/>
  <c r="H49" i="102"/>
  <c r="H50" i="102"/>
  <c r="H51" i="102"/>
  <c r="H52" i="102"/>
  <c r="H53" i="102"/>
  <c r="H54" i="102"/>
  <c r="H55" i="102"/>
  <c r="H56" i="102"/>
  <c r="H57" i="102"/>
  <c r="H58" i="102"/>
  <c r="H59" i="102"/>
  <c r="H60" i="102"/>
  <c r="H61" i="102"/>
  <c r="H62" i="102"/>
  <c r="H63" i="102"/>
  <c r="H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88" i="102"/>
  <c r="H89" i="102"/>
  <c r="H90" i="102"/>
  <c r="H91" i="102"/>
  <c r="H92" i="102"/>
  <c r="H93" i="102"/>
  <c r="H94" i="102"/>
  <c r="H95" i="102"/>
  <c r="H96" i="102"/>
  <c r="H97" i="102"/>
  <c r="H98" i="102"/>
  <c r="H99" i="102"/>
  <c r="H100" i="102"/>
  <c r="H101" i="102"/>
  <c r="H102" i="102"/>
  <c r="H103" i="102"/>
  <c r="H104" i="102"/>
  <c r="H105" i="102"/>
  <c r="H106" i="102"/>
  <c r="H107" i="102"/>
  <c r="H108" i="102"/>
  <c r="H109" i="102"/>
  <c r="H110" i="102"/>
  <c r="H111" i="102"/>
  <c r="H112" i="102"/>
  <c r="H113" i="102"/>
  <c r="H114" i="102"/>
  <c r="H115" i="102"/>
  <c r="H116" i="102"/>
  <c r="H117" i="102"/>
  <c r="H118" i="102"/>
  <c r="H119" i="102"/>
  <c r="H120" i="102"/>
  <c r="H121" i="102"/>
  <c r="H122" i="102"/>
  <c r="H123" i="102"/>
  <c r="H124" i="102"/>
  <c r="H125" i="102"/>
  <c r="H126" i="102"/>
  <c r="H127" i="102"/>
  <c r="H128" i="102"/>
  <c r="H129" i="102"/>
  <c r="H130" i="102"/>
  <c r="H131" i="102"/>
  <c r="H132" i="102"/>
  <c r="H133" i="102"/>
  <c r="H134" i="102"/>
  <c r="H135" i="102"/>
  <c r="H136" i="102"/>
  <c r="H137" i="102"/>
  <c r="H138" i="102"/>
  <c r="H139" i="102"/>
  <c r="H140" i="102"/>
  <c r="H141" i="102"/>
  <c r="H142" i="102"/>
  <c r="H143" i="102"/>
  <c r="H144" i="102"/>
  <c r="H145" i="102"/>
  <c r="H146" i="102"/>
  <c r="H147" i="102"/>
  <c r="H148" i="102"/>
  <c r="H149" i="102"/>
  <c r="H150" i="102"/>
  <c r="H151" i="102"/>
  <c r="H152" i="102"/>
  <c r="H153" i="102"/>
  <c r="H154" i="102"/>
  <c r="H155" i="102"/>
  <c r="H156" i="102"/>
  <c r="H157" i="102"/>
  <c r="H158" i="102"/>
  <c r="H159" i="102"/>
  <c r="H160" i="102"/>
  <c r="H161" i="102"/>
  <c r="H162" i="102"/>
  <c r="H163" i="102"/>
  <c r="H164" i="102"/>
  <c r="H165" i="102"/>
  <c r="H166" i="102"/>
  <c r="H167" i="102"/>
  <c r="H168" i="102"/>
  <c r="H169" i="102"/>
  <c r="H170" i="102"/>
  <c r="H171" i="102"/>
  <c r="H172" i="102"/>
  <c r="H173" i="102"/>
  <c r="H174" i="102"/>
  <c r="H175" i="102"/>
  <c r="H176" i="102"/>
  <c r="H177" i="102"/>
  <c r="H178" i="102"/>
  <c r="H179" i="102"/>
  <c r="H180" i="102"/>
  <c r="H181" i="102"/>
  <c r="H182" i="102"/>
  <c r="H183" i="102"/>
  <c r="H184" i="102"/>
  <c r="H185" i="102"/>
  <c r="H186" i="102"/>
  <c r="H187" i="102"/>
  <c r="H188" i="102"/>
  <c r="H189" i="102"/>
  <c r="H190" i="102"/>
  <c r="H191" i="102"/>
  <c r="H192" i="102"/>
  <c r="H193" i="102"/>
  <c r="H194" i="102"/>
  <c r="H195" i="102"/>
  <c r="H196" i="102"/>
  <c r="H197" i="102"/>
  <c r="H198" i="102"/>
  <c r="H199" i="102"/>
  <c r="H200" i="102"/>
  <c r="H201" i="102"/>
  <c r="H202" i="102"/>
  <c r="H203" i="102"/>
  <c r="H204" i="102"/>
  <c r="H205" i="102"/>
  <c r="H206" i="102"/>
  <c r="H207" i="102"/>
  <c r="H208" i="102"/>
  <c r="H209" i="102"/>
  <c r="H210" i="102"/>
  <c r="H211" i="102"/>
  <c r="H212" i="102"/>
  <c r="H213" i="102"/>
  <c r="H214" i="102"/>
  <c r="H215" i="102"/>
  <c r="H216" i="102"/>
  <c r="H217" i="102"/>
  <c r="H218" i="102"/>
  <c r="H219" i="102"/>
  <c r="H220" i="102"/>
  <c r="H221" i="102"/>
  <c r="H222" i="102"/>
  <c r="H223" i="102"/>
  <c r="H224" i="102"/>
  <c r="H225" i="102"/>
  <c r="H226" i="102"/>
  <c r="H227" i="102"/>
  <c r="H228" i="102"/>
  <c r="H229" i="102"/>
  <c r="H230" i="102"/>
  <c r="H231" i="102"/>
  <c r="H232" i="102"/>
  <c r="H233" i="102"/>
  <c r="H234" i="102"/>
  <c r="H235" i="102"/>
  <c r="H236" i="102"/>
  <c r="H237" i="102"/>
  <c r="H238" i="102"/>
  <c r="H239" i="102"/>
  <c r="H240" i="102"/>
  <c r="H241" i="102"/>
  <c r="H242" i="102"/>
  <c r="H243" i="102"/>
  <c r="H244" i="102"/>
  <c r="H245" i="102"/>
  <c r="H246" i="102"/>
  <c r="H247" i="102"/>
  <c r="H248" i="102"/>
  <c r="H249" i="102"/>
  <c r="H250" i="102"/>
  <c r="H251" i="102"/>
  <c r="H252" i="102"/>
  <c r="H253" i="102"/>
  <c r="H254" i="102"/>
  <c r="H255" i="102"/>
  <c r="H256" i="102"/>
  <c r="H257" i="102"/>
  <c r="H258" i="102"/>
  <c r="H259" i="102"/>
  <c r="H260" i="102"/>
  <c r="H261" i="102"/>
  <c r="H262" i="102"/>
  <c r="H263" i="102"/>
  <c r="H264" i="102"/>
  <c r="H265" i="102"/>
  <c r="H266" i="102"/>
  <c r="H267" i="102"/>
  <c r="H268" i="102"/>
  <c r="H269" i="102"/>
  <c r="H270" i="102"/>
  <c r="H271" i="102"/>
  <c r="H272" i="102"/>
  <c r="H273" i="102"/>
  <c r="H274" i="102"/>
  <c r="H275" i="102"/>
  <c r="H276" i="102"/>
  <c r="H277" i="102"/>
  <c r="H278" i="102"/>
  <c r="H279" i="102"/>
  <c r="H280" i="102"/>
  <c r="H281" i="102"/>
  <c r="H282" i="102"/>
  <c r="H283" i="102"/>
  <c r="H284" i="102"/>
  <c r="H285" i="102"/>
  <c r="H286" i="102"/>
  <c r="H287" i="102"/>
  <c r="H288" i="102"/>
  <c r="H289" i="102"/>
  <c r="H290" i="102"/>
  <c r="H291" i="102"/>
  <c r="H292" i="102"/>
  <c r="H293" i="102"/>
  <c r="H294" i="102"/>
  <c r="H295" i="102"/>
  <c r="H296" i="102"/>
  <c r="H297" i="102"/>
  <c r="H298" i="102"/>
  <c r="H299" i="102"/>
  <c r="H300" i="102"/>
  <c r="H301" i="102"/>
  <c r="H302" i="102"/>
  <c r="H303" i="102"/>
  <c r="H304" i="102"/>
  <c r="H305" i="102"/>
  <c r="H306" i="102"/>
  <c r="H307" i="102"/>
  <c r="H308" i="102"/>
  <c r="H309" i="102"/>
  <c r="H310" i="102"/>
  <c r="H311" i="102"/>
  <c r="H312" i="102"/>
  <c r="H313" i="102"/>
  <c r="H314" i="102"/>
  <c r="H315" i="102"/>
  <c r="H316" i="102"/>
  <c r="H317" i="102"/>
  <c r="H318" i="102"/>
  <c r="H319" i="102"/>
  <c r="H320" i="102"/>
  <c r="H321" i="102"/>
  <c r="H322" i="102"/>
  <c r="H323" i="102"/>
  <c r="H324" i="102"/>
  <c r="H325" i="102"/>
  <c r="H326" i="102"/>
  <c r="H327" i="102"/>
  <c r="H328" i="102"/>
  <c r="H329" i="102"/>
  <c r="H330" i="102"/>
  <c r="H331" i="102"/>
  <c r="H332" i="102"/>
  <c r="H333" i="102"/>
  <c r="H334" i="102"/>
  <c r="H335" i="102"/>
  <c r="H336" i="102"/>
  <c r="H337" i="102"/>
  <c r="H338" i="102"/>
  <c r="H339" i="102"/>
  <c r="H340" i="102"/>
  <c r="H341" i="102"/>
  <c r="H342" i="102"/>
  <c r="H343" i="102"/>
  <c r="H344" i="102"/>
  <c r="H345" i="102"/>
  <c r="H346" i="102"/>
  <c r="H347" i="102"/>
  <c r="H348" i="102"/>
  <c r="H349" i="102"/>
  <c r="H350" i="102"/>
  <c r="H351" i="102"/>
  <c r="H352" i="102"/>
  <c r="H353" i="102"/>
  <c r="H354" i="102"/>
  <c r="H355" i="102"/>
  <c r="H356" i="102"/>
  <c r="H357" i="102"/>
  <c r="H358" i="102"/>
  <c r="H359" i="102"/>
  <c r="H360" i="102"/>
  <c r="H361" i="102"/>
  <c r="H362" i="102"/>
  <c r="H363" i="102"/>
  <c r="H364" i="102"/>
  <c r="H365" i="102"/>
  <c r="H366" i="102"/>
  <c r="H367" i="102"/>
  <c r="H368" i="102"/>
  <c r="H369" i="102"/>
  <c r="H370" i="102"/>
  <c r="H371" i="102"/>
  <c r="H372" i="102"/>
  <c r="H373" i="102"/>
  <c r="H374" i="102"/>
  <c r="H375" i="102"/>
  <c r="H376" i="102"/>
  <c r="H377" i="102"/>
  <c r="H378" i="102"/>
  <c r="H379" i="102"/>
  <c r="H380" i="102"/>
  <c r="H381" i="102"/>
  <c r="H382" i="102"/>
  <c r="H383" i="102"/>
  <c r="H384" i="102"/>
  <c r="H385" i="102"/>
  <c r="H386" i="102"/>
  <c r="H387" i="102"/>
  <c r="H388" i="102"/>
  <c r="H389" i="102"/>
  <c r="H390" i="102"/>
  <c r="H391" i="102"/>
  <c r="H392" i="102"/>
  <c r="H393" i="102"/>
  <c r="H394" i="102"/>
  <c r="H395" i="102"/>
  <c r="H396" i="102"/>
  <c r="H397" i="102"/>
  <c r="H398" i="102"/>
  <c r="H399" i="102"/>
  <c r="H400" i="102"/>
  <c r="H401" i="102"/>
  <c r="H402" i="102"/>
  <c r="H403" i="102"/>
  <c r="H404" i="102"/>
  <c r="H405" i="102"/>
  <c r="A4" i="110" l="1"/>
  <c r="A1" i="110"/>
  <c r="H154" i="26"/>
  <c r="H155" i="26"/>
  <c r="H156" i="26"/>
  <c r="H157" i="26"/>
  <c r="H158" i="26"/>
  <c r="H159" i="26"/>
  <c r="H160" i="26"/>
  <c r="H161" i="26"/>
  <c r="H162" i="26"/>
  <c r="H163" i="26"/>
  <c r="H164" i="26"/>
  <c r="H165" i="26"/>
  <c r="H166" i="26"/>
  <c r="H167" i="26"/>
  <c r="H168" i="26"/>
  <c r="H169" i="26"/>
  <c r="H140" i="26" l="1"/>
  <c r="H141" i="26"/>
  <c r="H142" i="26"/>
  <c r="H143" i="26"/>
  <c r="H144" i="26"/>
  <c r="H145" i="26"/>
  <c r="H148" i="26"/>
  <c r="H149" i="26"/>
  <c r="H150" i="26"/>
  <c r="H151" i="26"/>
  <c r="H152" i="26"/>
  <c r="H153" i="26"/>
  <c r="H147" i="26"/>
  <c r="H146" i="26"/>
  <c r="H156" i="109"/>
  <c r="H157" i="109"/>
  <c r="H158" i="109"/>
  <c r="H159" i="109"/>
  <c r="H160" i="109"/>
  <c r="H161" i="109"/>
  <c r="H162" i="109"/>
  <c r="H163" i="109"/>
  <c r="H164" i="109"/>
  <c r="H165" i="109"/>
  <c r="H166" i="109"/>
  <c r="H167" i="109"/>
  <c r="H168" i="109"/>
  <c r="H169" i="109"/>
  <c r="H155" i="109"/>
  <c r="H154" i="109"/>
  <c r="H153" i="109"/>
  <c r="H152" i="109"/>
  <c r="H151" i="109"/>
  <c r="H150" i="109"/>
  <c r="H149" i="109"/>
  <c r="H148" i="109"/>
  <c r="H147" i="109"/>
  <c r="H146" i="109"/>
  <c r="H145" i="109"/>
  <c r="H144" i="109"/>
  <c r="H143" i="109"/>
  <c r="H142" i="109"/>
  <c r="H141" i="109"/>
  <c r="H140" i="109"/>
  <c r="H139" i="109"/>
  <c r="H138" i="109"/>
  <c r="H137" i="109"/>
  <c r="H136" i="109"/>
  <c r="H135" i="109"/>
  <c r="H134" i="109"/>
  <c r="H133" i="109"/>
  <c r="H132" i="109"/>
  <c r="H131" i="109"/>
  <c r="H130" i="109"/>
  <c r="H129" i="109"/>
  <c r="H128" i="109"/>
  <c r="H127" i="109"/>
  <c r="H126" i="109"/>
  <c r="H125" i="109"/>
  <c r="H124" i="109"/>
  <c r="H123" i="109"/>
  <c r="H122" i="109"/>
  <c r="H121" i="109"/>
  <c r="H120" i="109"/>
  <c r="H119" i="109"/>
  <c r="H118" i="109"/>
  <c r="H117" i="109"/>
  <c r="H116" i="109"/>
  <c r="H115" i="109"/>
  <c r="H114" i="109"/>
  <c r="H113" i="109"/>
  <c r="H112" i="109"/>
  <c r="H111" i="109"/>
  <c r="H110" i="109"/>
  <c r="H109" i="109"/>
  <c r="H108" i="109"/>
  <c r="H107" i="109"/>
  <c r="H106" i="109"/>
  <c r="H105" i="109"/>
  <c r="H104" i="109"/>
  <c r="H103" i="109"/>
  <c r="H102" i="109"/>
  <c r="H101" i="109"/>
  <c r="H100" i="109"/>
  <c r="H99" i="109"/>
  <c r="H98" i="109"/>
  <c r="H97" i="109"/>
  <c r="H96" i="109"/>
  <c r="H95" i="109"/>
  <c r="H94" i="109"/>
  <c r="H93" i="109"/>
  <c r="H92" i="109"/>
  <c r="H91" i="109"/>
  <c r="H90" i="109"/>
  <c r="H89" i="109"/>
  <c r="H88" i="109"/>
  <c r="H87" i="109"/>
  <c r="H86" i="109"/>
  <c r="H85" i="109"/>
  <c r="H84" i="109"/>
  <c r="H83" i="109"/>
  <c r="H82" i="109"/>
  <c r="H81" i="109"/>
  <c r="H80" i="109"/>
  <c r="H79" i="109"/>
  <c r="H78" i="109"/>
  <c r="H77" i="109"/>
  <c r="H76" i="109"/>
  <c r="H75" i="109"/>
  <c r="H74" i="109"/>
  <c r="H73" i="109"/>
  <c r="H72" i="109"/>
  <c r="H71" i="109"/>
  <c r="H70" i="109"/>
  <c r="H69" i="109"/>
  <c r="H68" i="109"/>
  <c r="H67" i="109"/>
  <c r="H66" i="109"/>
  <c r="H65" i="109"/>
  <c r="H64" i="109"/>
  <c r="H63" i="109"/>
  <c r="H62" i="109"/>
  <c r="H61" i="109"/>
  <c r="H60" i="109"/>
  <c r="H59" i="109"/>
  <c r="H58" i="109"/>
  <c r="H57" i="109"/>
  <c r="H56" i="109"/>
  <c r="H55" i="109"/>
  <c r="H54" i="109"/>
  <c r="H53" i="109"/>
  <c r="H52" i="109"/>
  <c r="H51" i="109"/>
  <c r="H50" i="109"/>
  <c r="H49" i="109"/>
  <c r="H48" i="109"/>
  <c r="H47" i="109"/>
  <c r="H46" i="109"/>
  <c r="H45" i="109"/>
  <c r="H44" i="109"/>
  <c r="H43" i="109"/>
  <c r="H42" i="109"/>
  <c r="H41" i="109"/>
  <c r="H40" i="109"/>
  <c r="H39" i="109"/>
  <c r="H38" i="109"/>
  <c r="H37" i="109"/>
  <c r="H36" i="109"/>
  <c r="H35" i="109"/>
  <c r="H34" i="109"/>
  <c r="H33" i="109"/>
  <c r="H32" i="109"/>
  <c r="H31" i="109"/>
  <c r="H30" i="109"/>
  <c r="H28" i="109"/>
  <c r="H27" i="109"/>
  <c r="H26" i="109"/>
  <c r="H25" i="109"/>
  <c r="H24" i="109"/>
  <c r="H23" i="109"/>
  <c r="H22" i="109"/>
  <c r="H21" i="109"/>
  <c r="H20" i="109"/>
  <c r="H19" i="109"/>
  <c r="H18" i="109"/>
  <c r="H17" i="109"/>
  <c r="H16" i="109"/>
  <c r="H15" i="109"/>
  <c r="H14" i="109"/>
  <c r="H13" i="109"/>
  <c r="H12" i="109"/>
  <c r="H11" i="109"/>
  <c r="H10" i="109"/>
  <c r="H9" i="109"/>
  <c r="H8" i="109"/>
  <c r="H7" i="109"/>
  <c r="H6" i="109"/>
  <c r="H5" i="109"/>
  <c r="A4" i="109"/>
  <c r="A1" i="109"/>
  <c r="G420" i="72" l="1"/>
  <c r="G421" i="72"/>
  <c r="G422" i="72"/>
  <c r="G423" i="72"/>
  <c r="G424" i="72"/>
  <c r="G425" i="72"/>
  <c r="G426" i="72"/>
  <c r="G427" i="72"/>
  <c r="G428" i="72"/>
  <c r="G429" i="72"/>
  <c r="G430" i="72"/>
  <c r="G431" i="72"/>
  <c r="G432" i="72"/>
  <c r="G433" i="72"/>
  <c r="G434" i="72"/>
  <c r="G435" i="72"/>
  <c r="G436" i="72"/>
  <c r="G437" i="72"/>
  <c r="G438" i="72"/>
  <c r="G439" i="72"/>
  <c r="G440" i="72"/>
  <c r="G27" i="97" l="1"/>
  <c r="G28" i="97"/>
  <c r="G29" i="97"/>
  <c r="G30" i="97"/>
  <c r="G31" i="97"/>
  <c r="G32" i="97"/>
  <c r="G33" i="97"/>
  <c r="G34" i="97"/>
  <c r="G35" i="97"/>
  <c r="G36" i="97"/>
  <c r="G37" i="97"/>
  <c r="G38" i="97"/>
  <c r="G39" i="97"/>
  <c r="G40" i="97"/>
  <c r="G41" i="97"/>
  <c r="G42" i="97"/>
  <c r="G43" i="97"/>
  <c r="G44" i="97"/>
  <c r="G45" i="97"/>
  <c r="G46" i="97"/>
  <c r="G47" i="97"/>
  <c r="G48" i="97"/>
  <c r="G49" i="97"/>
  <c r="G50" i="97"/>
  <c r="G51" i="97"/>
  <c r="G52" i="97"/>
  <c r="G53" i="97"/>
  <c r="G54" i="97"/>
  <c r="G55" i="97"/>
  <c r="G56" i="97"/>
  <c r="G57" i="97"/>
  <c r="G58" i="97"/>
  <c r="G59" i="97"/>
  <c r="G60" i="97"/>
  <c r="G61" i="97"/>
  <c r="G62" i="97"/>
  <c r="G63" i="97"/>
  <c r="G64" i="97"/>
  <c r="G65" i="97"/>
  <c r="G66" i="97"/>
  <c r="G67" i="97"/>
  <c r="G68" i="97"/>
  <c r="G69" i="97"/>
  <c r="G70" i="97"/>
  <c r="G71" i="97"/>
  <c r="G72" i="97"/>
  <c r="G73" i="97"/>
  <c r="G74" i="97"/>
  <c r="G75" i="97"/>
  <c r="G76" i="97"/>
  <c r="G77" i="97"/>
  <c r="G78" i="97"/>
  <c r="G79" i="97"/>
  <c r="G80" i="97"/>
  <c r="G81" i="97"/>
  <c r="G82" i="97"/>
  <c r="G83" i="97"/>
  <c r="G84" i="97"/>
  <c r="G85" i="97"/>
  <c r="G86" i="97"/>
  <c r="G87" i="97"/>
  <c r="G88" i="97"/>
  <c r="G89" i="97"/>
  <c r="G90" i="97"/>
  <c r="G91" i="97"/>
  <c r="G92" i="97"/>
  <c r="G93" i="97"/>
  <c r="G94" i="97"/>
  <c r="G95" i="97"/>
  <c r="G96" i="97"/>
  <c r="G97" i="97"/>
  <c r="G98" i="97"/>
  <c r="G99" i="97"/>
  <c r="G100" i="97"/>
  <c r="G101" i="97"/>
  <c r="G102" i="97"/>
  <c r="G103" i="97"/>
  <c r="G104" i="97"/>
  <c r="G105" i="97"/>
  <c r="G106" i="97"/>
  <c r="G107" i="97"/>
  <c r="G108" i="97"/>
  <c r="G109" i="97"/>
  <c r="G110" i="97"/>
  <c r="G111" i="97"/>
  <c r="G112" i="97"/>
  <c r="G113" i="97"/>
  <c r="G114" i="97"/>
  <c r="G115" i="97"/>
  <c r="G116" i="97"/>
  <c r="G117" i="97"/>
  <c r="G118" i="97"/>
  <c r="G119" i="97"/>
  <c r="G120" i="97"/>
  <c r="G121" i="97"/>
  <c r="G122" i="97"/>
  <c r="G123" i="97"/>
  <c r="G124" i="97"/>
  <c r="G125" i="97"/>
  <c r="G126" i="97"/>
  <c r="G127" i="97"/>
  <c r="G128" i="97"/>
  <c r="G129" i="97"/>
  <c r="G130" i="97"/>
  <c r="G131" i="97"/>
  <c r="G132" i="97"/>
  <c r="G133" i="97"/>
  <c r="G134" i="97"/>
  <c r="G135" i="97"/>
  <c r="G136" i="97"/>
  <c r="G137" i="97"/>
  <c r="G138" i="97"/>
  <c r="G139" i="97"/>
  <c r="G140" i="97"/>
  <c r="G141" i="97"/>
  <c r="G142" i="97"/>
  <c r="G143" i="97"/>
  <c r="G144" i="97"/>
  <c r="G145" i="97"/>
  <c r="G146" i="97"/>
  <c r="G147" i="97"/>
  <c r="G148" i="97"/>
  <c r="G149" i="97"/>
  <c r="G150" i="97"/>
  <c r="G151" i="97"/>
  <c r="G152" i="97"/>
  <c r="G153" i="97"/>
  <c r="G154" i="97"/>
  <c r="G155" i="97"/>
  <c r="G156" i="97"/>
  <c r="G157" i="97"/>
  <c r="G158" i="97"/>
  <c r="G159" i="97"/>
  <c r="G160" i="97"/>
  <c r="G161" i="97"/>
  <c r="G162" i="97"/>
  <c r="G163" i="97"/>
  <c r="G164" i="97"/>
  <c r="G165" i="97"/>
  <c r="G166" i="97"/>
  <c r="G167" i="97"/>
  <c r="G168" i="97"/>
  <c r="G169" i="97"/>
  <c r="G170" i="97"/>
  <c r="G171" i="97"/>
  <c r="G172" i="97"/>
  <c r="G173" i="97"/>
  <c r="G174" i="97"/>
  <c r="G175" i="97"/>
  <c r="G176" i="97"/>
  <c r="G177" i="97"/>
  <c r="G178" i="97"/>
  <c r="G179" i="97"/>
  <c r="G180" i="97"/>
  <c r="G181" i="97"/>
  <c r="G182" i="97"/>
  <c r="G183" i="97"/>
  <c r="G184" i="97"/>
  <c r="G185" i="97"/>
  <c r="G186" i="97"/>
  <c r="G187" i="97"/>
  <c r="G188" i="97"/>
  <c r="G189" i="97"/>
  <c r="G190" i="97"/>
  <c r="G191" i="97"/>
  <c r="G192" i="97"/>
  <c r="G193" i="97"/>
  <c r="G194" i="97"/>
  <c r="G195" i="97"/>
  <c r="G196" i="97"/>
  <c r="G197" i="97"/>
  <c r="G198" i="97"/>
  <c r="G199" i="97"/>
  <c r="G200" i="97"/>
  <c r="G201" i="97"/>
  <c r="G202" i="97"/>
  <c r="G203" i="97"/>
  <c r="G204" i="97"/>
  <c r="G205" i="97"/>
  <c r="G206" i="97"/>
  <c r="G207" i="97"/>
  <c r="G208" i="97"/>
  <c r="G209" i="97"/>
  <c r="G210" i="97"/>
  <c r="G211" i="97"/>
  <c r="G212" i="97"/>
  <c r="G213" i="97"/>
  <c r="G214" i="97"/>
  <c r="G215" i="97"/>
  <c r="G216" i="97"/>
  <c r="G217" i="97"/>
  <c r="G218" i="97"/>
  <c r="G219" i="97"/>
  <c r="G220" i="97"/>
  <c r="G221" i="97"/>
  <c r="G222" i="97"/>
  <c r="G223" i="97"/>
  <c r="G224" i="97"/>
  <c r="G225" i="97"/>
  <c r="G226" i="97"/>
  <c r="G227" i="97"/>
  <c r="G228" i="97"/>
  <c r="G229" i="97"/>
  <c r="G230" i="97"/>
  <c r="G231" i="97"/>
  <c r="G232" i="97"/>
  <c r="G233" i="97"/>
  <c r="G234" i="97"/>
  <c r="G235" i="97"/>
  <c r="G236" i="97"/>
  <c r="G237" i="97"/>
  <c r="G238" i="97"/>
  <c r="G239" i="97"/>
  <c r="G240" i="97"/>
  <c r="G241" i="97"/>
  <c r="G242" i="97"/>
  <c r="G243" i="97"/>
  <c r="G244" i="97"/>
  <c r="G245" i="97"/>
  <c r="G246" i="97"/>
  <c r="G247" i="97"/>
  <c r="G248" i="97"/>
  <c r="G249" i="97"/>
  <c r="G250" i="97"/>
  <c r="G251" i="97"/>
  <c r="G252" i="97"/>
  <c r="G253" i="97"/>
  <c r="G254" i="97"/>
  <c r="G255" i="97"/>
  <c r="G256" i="97"/>
  <c r="G257" i="97"/>
  <c r="G258" i="97"/>
  <c r="G259" i="97"/>
  <c r="G260" i="97"/>
  <c r="G261" i="97"/>
  <c r="G262" i="97"/>
  <c r="G263" i="97"/>
  <c r="G264" i="97"/>
  <c r="G265" i="97"/>
  <c r="G266" i="97"/>
  <c r="G267" i="97"/>
  <c r="G268" i="97"/>
  <c r="G269" i="97"/>
  <c r="G270" i="97"/>
  <c r="G271" i="97"/>
  <c r="G272" i="97"/>
  <c r="G273" i="97"/>
  <c r="G274" i="97"/>
  <c r="G275" i="97"/>
  <c r="G276" i="97"/>
  <c r="G277" i="97"/>
  <c r="G278" i="97"/>
  <c r="G279" i="97"/>
  <c r="G280" i="97"/>
  <c r="G281" i="97"/>
  <c r="G282" i="97"/>
  <c r="G283" i="97"/>
  <c r="G284" i="97"/>
  <c r="G285" i="97"/>
  <c r="G286" i="97"/>
  <c r="G287" i="97"/>
  <c r="G288" i="97"/>
  <c r="G289" i="97"/>
  <c r="G290" i="97"/>
  <c r="G291" i="97"/>
  <c r="G292" i="97"/>
  <c r="G293" i="97"/>
  <c r="G294" i="97"/>
  <c r="G295" i="97"/>
  <c r="G296" i="97"/>
  <c r="G297" i="97"/>
  <c r="G298" i="97"/>
  <c r="G299" i="97"/>
  <c r="G300" i="97"/>
  <c r="G301" i="97"/>
  <c r="G302" i="97"/>
  <c r="G303" i="97"/>
  <c r="G304" i="97"/>
  <c r="G305" i="97"/>
  <c r="G306" i="97"/>
  <c r="G307" i="97"/>
  <c r="G308" i="97"/>
  <c r="G309" i="97"/>
  <c r="G310" i="97"/>
  <c r="G311" i="97"/>
  <c r="G312" i="97"/>
  <c r="G313" i="97"/>
  <c r="G314" i="97"/>
  <c r="G315" i="97"/>
  <c r="G316" i="97"/>
  <c r="G317" i="97"/>
  <c r="G318" i="97"/>
  <c r="G319" i="97"/>
  <c r="G320" i="97"/>
  <c r="G321" i="97"/>
  <c r="G322" i="97"/>
  <c r="G323" i="97"/>
  <c r="G324" i="97"/>
  <c r="G325" i="97"/>
  <c r="G326" i="97"/>
  <c r="G327" i="97"/>
  <c r="G328" i="97"/>
  <c r="G329" i="97"/>
  <c r="G330" i="97"/>
  <c r="G331" i="97"/>
  <c r="G332" i="97"/>
  <c r="G333" i="97"/>
  <c r="G334" i="97"/>
  <c r="G335" i="97"/>
  <c r="G336" i="97"/>
  <c r="G337" i="97"/>
  <c r="G338" i="97"/>
  <c r="G339" i="97"/>
  <c r="G340" i="97"/>
  <c r="G341" i="97"/>
  <c r="G342" i="97"/>
  <c r="G5" i="97"/>
  <c r="G6" i="97"/>
  <c r="G7" i="97"/>
  <c r="G8" i="97"/>
  <c r="G9" i="97"/>
  <c r="G10" i="97"/>
  <c r="G11" i="97"/>
  <c r="G12" i="97"/>
  <c r="G13" i="97"/>
  <c r="G14" i="97"/>
  <c r="G15" i="97"/>
  <c r="G16" i="97"/>
  <c r="G17" i="97"/>
  <c r="G18" i="97"/>
  <c r="G19" i="97"/>
  <c r="G20" i="97"/>
  <c r="G21" i="97"/>
  <c r="G22" i="97"/>
  <c r="G23" i="97"/>
  <c r="G24" i="97"/>
  <c r="G25" i="97"/>
  <c r="G26" i="97"/>
  <c r="H7" i="92" l="1"/>
  <c r="A1" i="99" l="1"/>
  <c r="H6" i="26"/>
  <c r="H131" i="26" l="1"/>
  <c r="H88" i="92" l="1"/>
  <c r="H7" i="105" l="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295" i="105"/>
  <c r="H296" i="105"/>
  <c r="H297" i="105"/>
  <c r="H298" i="105"/>
  <c r="H299" i="105"/>
  <c r="H300" i="105"/>
  <c r="H301" i="105"/>
  <c r="H302"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G418" i="72"/>
  <c r="G419" i="72"/>
  <c r="G244" i="72" l="1"/>
  <c r="H124" i="26" l="1"/>
  <c r="H125" i="26"/>
  <c r="H126" i="26"/>
  <c r="H127" i="26"/>
  <c r="H128" i="26"/>
  <c r="H129" i="26"/>
  <c r="H130" i="26"/>
  <c r="H132" i="26"/>
  <c r="H133" i="26"/>
  <c r="H134" i="26"/>
  <c r="H135" i="26"/>
  <c r="H136" i="26"/>
  <c r="H137" i="26"/>
  <c r="H138" i="26"/>
  <c r="H139" i="26"/>
  <c r="H6" i="86" l="1"/>
  <c r="G6" i="9" l="1"/>
  <c r="G7" i="9"/>
  <c r="G8" i="9"/>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G158" i="9"/>
  <c r="G159" i="9"/>
  <c r="G160" i="9"/>
  <c r="G161" i="9"/>
  <c r="G162" i="9"/>
  <c r="G163" i="9"/>
  <c r="G164" i="9"/>
  <c r="G165" i="9"/>
  <c r="G166" i="9"/>
  <c r="G167" i="9"/>
  <c r="G168" i="9"/>
  <c r="G169" i="9"/>
  <c r="G170" i="9"/>
  <c r="G171" i="9"/>
  <c r="G172" i="9"/>
  <c r="G173" i="9"/>
  <c r="G174" i="9"/>
  <c r="G175" i="9"/>
  <c r="G176" i="9"/>
  <c r="G177" i="9"/>
  <c r="G178" i="9"/>
  <c r="G179" i="9"/>
  <c r="G180" i="9"/>
  <c r="G181" i="9"/>
  <c r="G182" i="9"/>
  <c r="G183" i="9"/>
  <c r="H177" i="13" l="1"/>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G5" i="9" l="1"/>
  <c r="G413" i="72" l="1"/>
  <c r="G414" i="72"/>
  <c r="G415" i="72"/>
  <c r="G416" i="72"/>
  <c r="G417" i="72"/>
  <c r="H231" i="84"/>
  <c r="H232" i="84"/>
  <c r="H233" i="84"/>
  <c r="H234" i="84"/>
  <c r="H235" i="84"/>
  <c r="H236" i="84"/>
  <c r="H237" i="84"/>
  <c r="H238" i="84"/>
  <c r="H239" i="84"/>
  <c r="H240" i="84"/>
  <c r="H241" i="84"/>
  <c r="H242" i="84"/>
  <c r="H243" i="84"/>
  <c r="H244" i="84"/>
  <c r="H245" i="84"/>
  <c r="H246" i="84"/>
  <c r="H247" i="84"/>
  <c r="H248" i="84"/>
  <c r="H249" i="84"/>
  <c r="H250" i="84"/>
  <c r="H251" i="84"/>
  <c r="H252" i="84"/>
  <c r="H253" i="84"/>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G408" i="72" l="1"/>
  <c r="G409" i="72"/>
  <c r="G410" i="72"/>
  <c r="G411" i="72"/>
  <c r="G412" i="72"/>
  <c r="G344" i="72" l="1"/>
  <c r="G345" i="72"/>
  <c r="G346" i="72"/>
  <c r="G347" i="72"/>
  <c r="G348" i="72"/>
  <c r="G349" i="72"/>
  <c r="G350" i="72"/>
  <c r="G351" i="72"/>
  <c r="G352" i="72"/>
  <c r="G353" i="72"/>
  <c r="G354" i="72"/>
  <c r="G355" i="72"/>
  <c r="G356" i="72"/>
  <c r="G160" i="72"/>
  <c r="G161" i="72"/>
  <c r="G162" i="72"/>
  <c r="G163" i="72"/>
  <c r="G164" i="72"/>
  <c r="G165" i="72"/>
  <c r="H123" i="26" l="1"/>
  <c r="G402" i="72" l="1"/>
  <c r="G403" i="72"/>
  <c r="G404" i="72"/>
  <c r="G405" i="72"/>
  <c r="G406" i="72"/>
  <c r="G407" i="72"/>
  <c r="H119" i="26" l="1"/>
  <c r="H120" i="26"/>
  <c r="H121" i="26"/>
  <c r="H122" i="26"/>
  <c r="G390" i="72" l="1"/>
  <c r="G391" i="72"/>
  <c r="G392" i="72"/>
  <c r="G393" i="72"/>
  <c r="G394" i="72"/>
  <c r="G395" i="72"/>
  <c r="G396" i="72"/>
  <c r="G397" i="72"/>
  <c r="G398" i="72"/>
  <c r="G399" i="72"/>
  <c r="G400" i="72"/>
  <c r="G401" i="72"/>
  <c r="H7" i="13" l="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6" i="13"/>
  <c r="H8" i="85"/>
  <c r="H9" i="85"/>
  <c r="H10" i="85"/>
  <c r="H11" i="85"/>
  <c r="H12" i="85"/>
  <c r="H13" i="85"/>
  <c r="H14" i="85"/>
  <c r="H15" i="85"/>
  <c r="H16" i="85"/>
  <c r="H17" i="85"/>
  <c r="H18" i="85"/>
  <c r="H19" i="85"/>
  <c r="H20" i="85"/>
  <c r="H21" i="85"/>
  <c r="H22" i="85"/>
  <c r="H23" i="85"/>
  <c r="H24" i="85"/>
  <c r="H25" i="85"/>
  <c r="H26" i="85"/>
  <c r="H27" i="85"/>
  <c r="H28" i="85"/>
  <c r="H29" i="85"/>
  <c r="H30" i="85"/>
  <c r="H31" i="85"/>
  <c r="H32" i="85"/>
  <c r="H33" i="85"/>
  <c r="H34" i="85"/>
  <c r="H35" i="85"/>
  <c r="H36" i="85"/>
  <c r="H37" i="85"/>
  <c r="H38" i="85"/>
  <c r="H39" i="85"/>
  <c r="H40" i="85"/>
  <c r="H41" i="85"/>
  <c r="H42" i="85"/>
  <c r="H43" i="85"/>
  <c r="H44" i="85"/>
  <c r="H45" i="85"/>
  <c r="H46" i="85"/>
  <c r="H47" i="85"/>
  <c r="H48" i="85"/>
  <c r="H49" i="85"/>
  <c r="H50" i="85"/>
  <c r="H51" i="85"/>
  <c r="H52" i="85"/>
  <c r="H53" i="85"/>
  <c r="H54" i="85"/>
  <c r="H55" i="85"/>
  <c r="H56" i="85"/>
  <c r="H57" i="85"/>
  <c r="H58" i="85"/>
  <c r="H59" i="85"/>
  <c r="H60" i="85"/>
  <c r="H61" i="85"/>
  <c r="H62" i="85"/>
  <c r="H63" i="85"/>
  <c r="H64" i="85"/>
  <c r="H65" i="85"/>
  <c r="H66" i="85"/>
  <c r="H67" i="85"/>
  <c r="H68" i="85"/>
  <c r="H69" i="85"/>
  <c r="H70" i="85"/>
  <c r="H71" i="85"/>
  <c r="H72" i="85"/>
  <c r="H73" i="85"/>
  <c r="H74" i="85"/>
  <c r="H75" i="85"/>
  <c r="H76" i="85"/>
  <c r="H77" i="85"/>
  <c r="H78" i="85"/>
  <c r="H79" i="85"/>
  <c r="H80" i="85"/>
  <c r="H81" i="85"/>
  <c r="H82" i="85"/>
  <c r="H83" i="85"/>
  <c r="H84" i="85"/>
  <c r="H85" i="85"/>
  <c r="H86" i="85"/>
  <c r="H87" i="85"/>
  <c r="H88" i="85"/>
  <c r="H89" i="85"/>
  <c r="H90" i="85"/>
  <c r="H91" i="85"/>
  <c r="H92" i="85"/>
  <c r="H93" i="85"/>
  <c r="H94" i="85"/>
  <c r="H95" i="85"/>
  <c r="H96" i="85"/>
  <c r="H97" i="85"/>
  <c r="H98" i="85"/>
  <c r="H99" i="85"/>
  <c r="H100" i="85"/>
  <c r="H101" i="85"/>
  <c r="H102" i="85"/>
  <c r="H103" i="85"/>
  <c r="H104" i="85"/>
  <c r="H105" i="85"/>
  <c r="H106" i="85"/>
  <c r="H107" i="85"/>
  <c r="H108" i="85"/>
  <c r="H109" i="85"/>
  <c r="H110" i="85"/>
  <c r="H111" i="85"/>
  <c r="H112" i="85"/>
  <c r="H113" i="85"/>
  <c r="H114" i="85"/>
  <c r="H115" i="85"/>
  <c r="H116" i="85"/>
  <c r="H117" i="85"/>
  <c r="H118" i="85"/>
  <c r="H119" i="85"/>
  <c r="H120" i="85"/>
  <c r="H121" i="85"/>
  <c r="H122" i="85"/>
  <c r="H123" i="85"/>
  <c r="H124" i="85"/>
  <c r="H125" i="85"/>
  <c r="H126" i="85"/>
  <c r="H127" i="85"/>
  <c r="H128" i="85"/>
  <c r="H129" i="85"/>
  <c r="H130" i="85"/>
  <c r="H131" i="85"/>
  <c r="H132" i="85"/>
  <c r="H133" i="85"/>
  <c r="H134" i="85"/>
  <c r="H135" i="85"/>
  <c r="H136" i="85"/>
  <c r="H137" i="85"/>
  <c r="H138" i="85"/>
  <c r="H139" i="85"/>
  <c r="H140" i="85"/>
  <c r="H141" i="85"/>
  <c r="H142" i="85"/>
  <c r="H143" i="85"/>
  <c r="H144" i="85"/>
  <c r="H145" i="85"/>
  <c r="H146" i="85"/>
  <c r="H147" i="85"/>
  <c r="H148" i="85"/>
  <c r="H149" i="85"/>
  <c r="H150" i="85"/>
  <c r="H151" i="85"/>
  <c r="H152" i="85"/>
  <c r="H153" i="85"/>
  <c r="H154" i="85"/>
  <c r="H155" i="85"/>
  <c r="H156" i="85"/>
  <c r="H157" i="85"/>
  <c r="H158" i="85"/>
  <c r="H159" i="85"/>
  <c r="H160" i="85"/>
  <c r="H161" i="85"/>
  <c r="H162" i="85"/>
  <c r="H163" i="85"/>
  <c r="H164" i="85"/>
  <c r="H165" i="85"/>
  <c r="H166" i="85"/>
  <c r="H167" i="85"/>
  <c r="H168" i="85"/>
  <c r="H169" i="85"/>
  <c r="H170" i="85"/>
  <c r="H171" i="85"/>
  <c r="H172" i="85"/>
  <c r="H173" i="85"/>
  <c r="H174" i="85"/>
  <c r="H175" i="85"/>
  <c r="H176" i="85"/>
  <c r="H177" i="85"/>
  <c r="H178" i="85"/>
  <c r="H179" i="85"/>
  <c r="H7" i="85"/>
  <c r="G389" i="72" l="1"/>
  <c r="G383" i="72" l="1"/>
  <c r="G384" i="72"/>
  <c r="G385" i="72"/>
  <c r="G386" i="72"/>
  <c r="G387" i="72"/>
  <c r="G388" i="72"/>
  <c r="H221" i="84" l="1"/>
  <c r="H222" i="84"/>
  <c r="H223" i="84"/>
  <c r="H224" i="84"/>
  <c r="H225" i="84"/>
  <c r="H226" i="84"/>
  <c r="H227" i="84"/>
  <c r="H228" i="84"/>
  <c r="H229" i="84"/>
  <c r="H230" i="84"/>
  <c r="G249" i="72" l="1"/>
  <c r="G248" i="72"/>
  <c r="G247" i="72"/>
  <c r="G246" i="72"/>
  <c r="G245" i="72"/>
  <c r="H8" i="92" l="1"/>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G364" i="72" l="1"/>
  <c r="G363" i="72"/>
  <c r="G243" i="72"/>
  <c r="G242" i="72"/>
  <c r="G241" i="72"/>
  <c r="G240" i="72"/>
  <c r="G239" i="72"/>
  <c r="G238" i="72"/>
  <c r="G237" i="72"/>
  <c r="G236" i="72"/>
  <c r="G235" i="72"/>
  <c r="G234" i="72"/>
  <c r="G366" i="72"/>
  <c r="G367" i="72"/>
  <c r="G368" i="72"/>
  <c r="G369" i="72"/>
  <c r="G370" i="72"/>
  <c r="G371" i="72"/>
  <c r="G372" i="72"/>
  <c r="G373" i="72"/>
  <c r="G374" i="72"/>
  <c r="G375" i="72"/>
  <c r="G376" i="72"/>
  <c r="G377" i="72"/>
  <c r="G378" i="72"/>
  <c r="G379" i="72"/>
  <c r="G380" i="72"/>
  <c r="G381" i="72"/>
  <c r="G382" i="72"/>
  <c r="H50" i="25"/>
  <c r="A4" i="106"/>
  <c r="A1" i="106"/>
  <c r="G230" i="72"/>
  <c r="G233" i="72"/>
  <c r="G232" i="72"/>
  <c r="G231" i="72"/>
  <c r="G229" i="72"/>
  <c r="G228" i="72"/>
  <c r="G85" i="72"/>
  <c r="G84" i="72"/>
  <c r="G83" i="72"/>
  <c r="G365" i="72"/>
  <c r="G362" i="72"/>
  <c r="G90" i="72"/>
  <c r="G357" i="72"/>
  <c r="G358" i="72"/>
  <c r="G359" i="72"/>
  <c r="G360" i="72"/>
  <c r="G361" i="72"/>
  <c r="G86" i="72"/>
  <c r="G338" i="72"/>
  <c r="G339" i="72"/>
  <c r="G340" i="72"/>
  <c r="G341" i="72"/>
  <c r="G342" i="72"/>
  <c r="G343" i="72"/>
  <c r="G187" i="72"/>
  <c r="G186" i="72"/>
  <c r="G185" i="72"/>
  <c r="G184" i="72"/>
  <c r="G79" i="72"/>
  <c r="G80" i="72"/>
  <c r="H5" i="105"/>
  <c r="A1" i="105"/>
  <c r="H6" i="99"/>
  <c r="H130" i="76"/>
  <c r="H250" i="76"/>
  <c r="H240" i="76"/>
  <c r="H230" i="76"/>
  <c r="H220" i="76"/>
  <c r="H210" i="76"/>
  <c r="H209" i="76"/>
  <c r="H208" i="76"/>
  <c r="H207" i="76"/>
  <c r="H206" i="76"/>
  <c r="H205" i="76"/>
  <c r="H204" i="76"/>
  <c r="H203" i="76"/>
  <c r="H202" i="76"/>
  <c r="H201" i="76"/>
  <c r="H200" i="76"/>
  <c r="H190" i="76"/>
  <c r="H180" i="76"/>
  <c r="H170" i="76"/>
  <c r="H160" i="76"/>
  <c r="H150" i="76"/>
  <c r="H140" i="76"/>
  <c r="H120" i="76"/>
  <c r="H110" i="76"/>
  <c r="H109" i="76"/>
  <c r="H108" i="76"/>
  <c r="H107" i="76"/>
  <c r="H106" i="76"/>
  <c r="H105" i="76"/>
  <c r="H104" i="76"/>
  <c r="H103" i="76"/>
  <c r="H102" i="76"/>
  <c r="H101" i="76"/>
  <c r="H100" i="76"/>
  <c r="H90" i="76"/>
  <c r="H80" i="76"/>
  <c r="H70" i="76"/>
  <c r="H60" i="76"/>
  <c r="H51" i="76"/>
  <c r="H41" i="76"/>
  <c r="H31" i="76"/>
  <c r="H21" i="76"/>
  <c r="H11" i="76"/>
  <c r="H7" i="99"/>
  <c r="H192" i="99"/>
  <c r="H241" i="99"/>
  <c r="G330" i="72"/>
  <c r="G331" i="72"/>
  <c r="G332" i="72"/>
  <c r="G333" i="72"/>
  <c r="G334" i="72"/>
  <c r="G335" i="72"/>
  <c r="G336" i="72"/>
  <c r="G337" i="72"/>
  <c r="G328" i="72"/>
  <c r="G329" i="72"/>
  <c r="G7" i="72"/>
  <c r="G8" i="72"/>
  <c r="G9" i="72"/>
  <c r="G10" i="72"/>
  <c r="G11" i="72"/>
  <c r="G12" i="72"/>
  <c r="G13" i="72"/>
  <c r="G14" i="72"/>
  <c r="G15" i="72"/>
  <c r="G16" i="72"/>
  <c r="G17" i="72"/>
  <c r="G18" i="72"/>
  <c r="G19" i="72"/>
  <c r="G20" i="72"/>
  <c r="G21" i="72"/>
  <c r="G22" i="72"/>
  <c r="G23" i="72"/>
  <c r="G24" i="72"/>
  <c r="G25" i="72"/>
  <c r="G26" i="72"/>
  <c r="G27" i="72"/>
  <c r="G28" i="72"/>
  <c r="G29" i="72"/>
  <c r="G30" i="72"/>
  <c r="G31" i="72"/>
  <c r="G32" i="72"/>
  <c r="G33" i="72"/>
  <c r="G34" i="72"/>
  <c r="G35" i="72"/>
  <c r="G36" i="72"/>
  <c r="G37" i="72"/>
  <c r="G38" i="72"/>
  <c r="G39" i="72"/>
  <c r="G40" i="72"/>
  <c r="G41" i="72"/>
  <c r="G42" i="72"/>
  <c r="G43" i="72"/>
  <c r="G44" i="72"/>
  <c r="G45" i="72"/>
  <c r="G46" i="72"/>
  <c r="G47" i="72"/>
  <c r="G48" i="72"/>
  <c r="G49" i="72"/>
  <c r="G50" i="72"/>
  <c r="G51" i="72"/>
  <c r="G52" i="72"/>
  <c r="G53" i="72"/>
  <c r="G54" i="72"/>
  <c r="G55" i="72"/>
  <c r="G56" i="72"/>
  <c r="G57" i="72"/>
  <c r="G58" i="72"/>
  <c r="G59" i="72"/>
  <c r="G60" i="72"/>
  <c r="G61" i="72"/>
  <c r="G62" i="72"/>
  <c r="G63" i="72"/>
  <c r="G64" i="72"/>
  <c r="G65" i="72"/>
  <c r="G66" i="72"/>
  <c r="G67" i="72"/>
  <c r="G68" i="72"/>
  <c r="G69" i="72"/>
  <c r="G70" i="72"/>
  <c r="G71" i="72"/>
  <c r="G72" i="72"/>
  <c r="G73" i="72"/>
  <c r="G74" i="72"/>
  <c r="G75" i="72"/>
  <c r="G76" i="72"/>
  <c r="G77" i="72"/>
  <c r="G78" i="72"/>
  <c r="G81" i="72"/>
  <c r="G82" i="72"/>
  <c r="G87" i="72"/>
  <c r="G88" i="72"/>
  <c r="G89" i="72"/>
  <c r="G91" i="72"/>
  <c r="G279" i="72"/>
  <c r="G280" i="72"/>
  <c r="G92" i="72"/>
  <c r="G93" i="72"/>
  <c r="G94" i="72"/>
  <c r="G95" i="72"/>
  <c r="G96" i="72"/>
  <c r="G97" i="72"/>
  <c r="G98" i="72"/>
  <c r="G99" i="72"/>
  <c r="G100" i="72"/>
  <c r="G101" i="72"/>
  <c r="G102" i="72"/>
  <c r="G103" i="72"/>
  <c r="G104" i="72"/>
  <c r="G105" i="72"/>
  <c r="G106" i="72"/>
  <c r="G107" i="72"/>
  <c r="G108" i="72"/>
  <c r="G109" i="72"/>
  <c r="G110" i="72"/>
  <c r="G111" i="72"/>
  <c r="G112" i="72"/>
  <c r="G113" i="72"/>
  <c r="G114" i="72"/>
  <c r="G115" i="72"/>
  <c r="G116" i="72"/>
  <c r="G117" i="72"/>
  <c r="G118" i="72"/>
  <c r="G119" i="72"/>
  <c r="G120" i="72"/>
  <c r="G121" i="72"/>
  <c r="G122" i="72"/>
  <c r="G123" i="72"/>
  <c r="G124" i="72"/>
  <c r="G125" i="72"/>
  <c r="G126" i="72"/>
  <c r="G127" i="72"/>
  <c r="G128" i="72"/>
  <c r="G129" i="72"/>
  <c r="G130" i="72"/>
  <c r="G131" i="72"/>
  <c r="G132" i="72"/>
  <c r="G133" i="72"/>
  <c r="G134" i="72"/>
  <c r="G135" i="72"/>
  <c r="G136" i="72"/>
  <c r="G137" i="72"/>
  <c r="G138" i="72"/>
  <c r="G139" i="72"/>
  <c r="G140" i="72"/>
  <c r="G141" i="72"/>
  <c r="G142" i="72"/>
  <c r="G143" i="72"/>
  <c r="G144" i="72"/>
  <c r="G145" i="72"/>
  <c r="G146" i="72"/>
  <c r="G147" i="72"/>
  <c r="G148" i="72"/>
  <c r="G149" i="72"/>
  <c r="G150" i="72"/>
  <c r="G151" i="72"/>
  <c r="G152" i="72"/>
  <c r="G153" i="72"/>
  <c r="G154" i="72"/>
  <c r="G155" i="72"/>
  <c r="G156" i="72"/>
  <c r="G157" i="72"/>
  <c r="G158" i="72"/>
  <c r="G159" i="72"/>
  <c r="G166" i="72"/>
  <c r="G167" i="72"/>
  <c r="G168" i="72"/>
  <c r="G169" i="72"/>
  <c r="G170" i="72"/>
  <c r="G171" i="72"/>
  <c r="G172" i="72"/>
  <c r="G173" i="72"/>
  <c r="G174" i="72"/>
  <c r="G175" i="72"/>
  <c r="G176" i="72"/>
  <c r="G177" i="72"/>
  <c r="G178" i="72"/>
  <c r="G179" i="72"/>
  <c r="G180" i="72"/>
  <c r="G181" i="72"/>
  <c r="G182" i="72"/>
  <c r="G183" i="72"/>
  <c r="G188" i="72"/>
  <c r="G189" i="72"/>
  <c r="G190" i="72"/>
  <c r="G191" i="72"/>
  <c r="G192" i="72"/>
  <c r="G193" i="72"/>
  <c r="G194" i="72"/>
  <c r="G195" i="72"/>
  <c r="G196" i="72"/>
  <c r="G197" i="72"/>
  <c r="G198" i="72"/>
  <c r="G199" i="72"/>
  <c r="G200" i="72"/>
  <c r="G201" i="72"/>
  <c r="G202" i="72"/>
  <c r="G203" i="72"/>
  <c r="G204" i="72"/>
  <c r="G205" i="72"/>
  <c r="G206" i="72"/>
  <c r="G207" i="72"/>
  <c r="G208" i="72"/>
  <c r="G209" i="72"/>
  <c r="G210" i="72"/>
  <c r="G211" i="72"/>
  <c r="G212" i="72"/>
  <c r="G213" i="72"/>
  <c r="G214" i="72"/>
  <c r="G215" i="72"/>
  <c r="G216" i="72"/>
  <c r="G217" i="72"/>
  <c r="G218" i="72"/>
  <c r="G219" i="72"/>
  <c r="G220" i="72"/>
  <c r="G221" i="72"/>
  <c r="G222" i="72"/>
  <c r="G223" i="72"/>
  <c r="G224" i="72"/>
  <c r="G225" i="72"/>
  <c r="G226" i="72"/>
  <c r="G227" i="72"/>
  <c r="G250" i="72"/>
  <c r="G251" i="72"/>
  <c r="G252" i="72"/>
  <c r="G253" i="72"/>
  <c r="G254" i="72"/>
  <c r="G255" i="72"/>
  <c r="G256" i="72"/>
  <c r="G257" i="72"/>
  <c r="G258" i="72"/>
  <c r="G259" i="72"/>
  <c r="G260" i="72"/>
  <c r="G261" i="72"/>
  <c r="G262" i="72"/>
  <c r="G263" i="72"/>
  <c r="G264" i="72"/>
  <c r="G265" i="72"/>
  <c r="G266" i="72"/>
  <c r="G267" i="72"/>
  <c r="G268" i="72"/>
  <c r="G269" i="72"/>
  <c r="G270" i="72"/>
  <c r="G271" i="72"/>
  <c r="G272" i="72"/>
  <c r="G273" i="72"/>
  <c r="G274" i="72"/>
  <c r="G275" i="72"/>
  <c r="G276" i="72"/>
  <c r="G277" i="72"/>
  <c r="G278" i="72"/>
  <c r="G281" i="72"/>
  <c r="G282" i="72"/>
  <c r="G283" i="72"/>
  <c r="G284" i="72"/>
  <c r="G285" i="72"/>
  <c r="G286" i="72"/>
  <c r="G287" i="72"/>
  <c r="G288" i="72"/>
  <c r="G289" i="72"/>
  <c r="G290" i="72"/>
  <c r="G291" i="72"/>
  <c r="G292" i="72"/>
  <c r="G293" i="72"/>
  <c r="G294" i="72"/>
  <c r="G295" i="72"/>
  <c r="G296" i="72"/>
  <c r="G297" i="72"/>
  <c r="G298" i="72"/>
  <c r="G299" i="72"/>
  <c r="G300" i="72"/>
  <c r="G301" i="72"/>
  <c r="G302" i="72"/>
  <c r="G303" i="72"/>
  <c r="G304" i="72"/>
  <c r="G305" i="72"/>
  <c r="G306" i="72"/>
  <c r="G307" i="72"/>
  <c r="G308" i="72"/>
  <c r="G309" i="72"/>
  <c r="G310" i="72"/>
  <c r="G311" i="72"/>
  <c r="G312" i="72"/>
  <c r="G313" i="72"/>
  <c r="G314" i="72"/>
  <c r="G315" i="72"/>
  <c r="G316" i="72"/>
  <c r="G317" i="72"/>
  <c r="G318" i="72"/>
  <c r="G319" i="72"/>
  <c r="G320" i="72"/>
  <c r="G321" i="72"/>
  <c r="G322" i="72"/>
  <c r="G323" i="72"/>
  <c r="G324" i="72"/>
  <c r="G325" i="72"/>
  <c r="G326" i="72"/>
  <c r="G327" i="72"/>
  <c r="H236" i="60"/>
  <c r="H21" i="86"/>
  <c r="H22" i="86"/>
  <c r="H23" i="86"/>
  <c r="H24" i="86"/>
  <c r="H25" i="86"/>
  <c r="H26" i="86"/>
  <c r="H49" i="25"/>
  <c r="H93" i="25"/>
  <c r="H94" i="25"/>
  <c r="A1" i="91"/>
  <c r="A1" i="92"/>
  <c r="A4" i="92"/>
  <c r="A1" i="26"/>
  <c r="A4" i="26"/>
  <c r="H5" i="26"/>
  <c r="H7" i="26"/>
  <c r="H8" i="26"/>
  <c r="H9" i="26"/>
  <c r="H10" i="26"/>
  <c r="H11" i="26"/>
  <c r="H12" i="26"/>
  <c r="H13" i="26"/>
  <c r="H14" i="26"/>
  <c r="H15" i="26"/>
  <c r="H16" i="26"/>
  <c r="H17" i="26"/>
  <c r="H18" i="26"/>
  <c r="H19" i="26"/>
  <c r="H20" i="26"/>
  <c r="H21" i="26"/>
  <c r="H22" i="26"/>
  <c r="H23" i="26"/>
  <c r="H24" i="26"/>
  <c r="H25" i="26"/>
  <c r="H26" i="26"/>
  <c r="H27" i="26"/>
  <c r="H28"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A1" i="60"/>
  <c r="A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66" i="60"/>
  <c r="H67" i="60"/>
  <c r="H68" i="60"/>
  <c r="H69" i="60"/>
  <c r="H70" i="60"/>
  <c r="H71" i="60"/>
  <c r="H72" i="60"/>
  <c r="H73" i="60"/>
  <c r="H74" i="60"/>
  <c r="H75" i="60"/>
  <c r="H76" i="60"/>
  <c r="H77" i="60"/>
  <c r="H78" i="60"/>
  <c r="H79" i="60"/>
  <c r="H80" i="60"/>
  <c r="H81" i="60"/>
  <c r="H82" i="60"/>
  <c r="H83" i="60"/>
  <c r="H84" i="60"/>
  <c r="H85" i="60"/>
  <c r="H86" i="60"/>
  <c r="H87" i="60"/>
  <c r="H88" i="60"/>
  <c r="H89" i="60"/>
  <c r="H90" i="60"/>
  <c r="H91" i="60"/>
  <c r="H92" i="60"/>
  <c r="H93" i="60"/>
  <c r="H94" i="60"/>
  <c r="H95" i="60"/>
  <c r="H96" i="60"/>
  <c r="H97" i="60"/>
  <c r="H98" i="60"/>
  <c r="H99" i="60"/>
  <c r="H100" i="60"/>
  <c r="H101" i="60"/>
  <c r="H102" i="60"/>
  <c r="H103" i="60"/>
  <c r="H104" i="60"/>
  <c r="H105" i="60"/>
  <c r="H106" i="60"/>
  <c r="H107" i="60"/>
  <c r="H108" i="60"/>
  <c r="H109" i="60"/>
  <c r="H110" i="60"/>
  <c r="H111" i="60"/>
  <c r="H112" i="60"/>
  <c r="H113" i="60"/>
  <c r="H114" i="60"/>
  <c r="H115" i="60"/>
  <c r="H116" i="60"/>
  <c r="H117" i="60"/>
  <c r="H118" i="60"/>
  <c r="H119" i="60"/>
  <c r="H120" i="60"/>
  <c r="H121" i="60"/>
  <c r="H122" i="60"/>
  <c r="H123" i="60"/>
  <c r="H124" i="60"/>
  <c r="H125" i="60"/>
  <c r="H126" i="60"/>
  <c r="H127" i="60"/>
  <c r="H128" i="60"/>
  <c r="H129" i="60"/>
  <c r="H130" i="60"/>
  <c r="H131" i="60"/>
  <c r="H132" i="60"/>
  <c r="H133" i="60"/>
  <c r="H134" i="60"/>
  <c r="H135" i="60"/>
  <c r="H136" i="60"/>
  <c r="H137" i="60"/>
  <c r="H138" i="60"/>
  <c r="H139" i="60"/>
  <c r="H140" i="60"/>
  <c r="H141" i="60"/>
  <c r="H142" i="60"/>
  <c r="H143" i="60"/>
  <c r="H144" i="60"/>
  <c r="H145" i="60"/>
  <c r="H146" i="60"/>
  <c r="H147" i="60"/>
  <c r="H148" i="60"/>
  <c r="H149" i="60"/>
  <c r="H150" i="60"/>
  <c r="H151" i="60"/>
  <c r="H152" i="60"/>
  <c r="H153" i="60"/>
  <c r="H154" i="60"/>
  <c r="H155" i="60"/>
  <c r="H156" i="60"/>
  <c r="H157" i="60"/>
  <c r="H158" i="60"/>
  <c r="H159" i="60"/>
  <c r="H160" i="60"/>
  <c r="H161" i="60"/>
  <c r="H162" i="60"/>
  <c r="H163" i="60"/>
  <c r="H164" i="60"/>
  <c r="H165" i="60"/>
  <c r="H166" i="60"/>
  <c r="H167" i="60"/>
  <c r="H168" i="60"/>
  <c r="H169" i="60"/>
  <c r="H170" i="60"/>
  <c r="H171" i="60"/>
  <c r="H172" i="60"/>
  <c r="H173" i="60"/>
  <c r="H174" i="60"/>
  <c r="H175" i="60"/>
  <c r="H176" i="60"/>
  <c r="H177" i="60"/>
  <c r="H178" i="60"/>
  <c r="H179" i="60"/>
  <c r="H180" i="60"/>
  <c r="H181" i="60"/>
  <c r="H182" i="60"/>
  <c r="H183" i="60"/>
  <c r="H184" i="60"/>
  <c r="H185" i="60"/>
  <c r="H186" i="60"/>
  <c r="H187" i="60"/>
  <c r="H188" i="60"/>
  <c r="H189" i="60"/>
  <c r="H190" i="60"/>
  <c r="H191" i="60"/>
  <c r="H192" i="60"/>
  <c r="H193" i="60"/>
  <c r="H194" i="60"/>
  <c r="H195" i="60"/>
  <c r="H196" i="60"/>
  <c r="H197" i="60"/>
  <c r="H198" i="60"/>
  <c r="H199" i="60"/>
  <c r="H200" i="60"/>
  <c r="H201" i="60"/>
  <c r="H202" i="60"/>
  <c r="H203" i="60"/>
  <c r="H204" i="60"/>
  <c r="H205" i="60"/>
  <c r="H206" i="60"/>
  <c r="H207" i="60"/>
  <c r="H208" i="60"/>
  <c r="H209" i="60"/>
  <c r="H210" i="60"/>
  <c r="H211" i="60"/>
  <c r="H212" i="60"/>
  <c r="H213" i="60"/>
  <c r="H214" i="60"/>
  <c r="H215" i="60"/>
  <c r="H216" i="60"/>
  <c r="H217" i="60"/>
  <c r="H218" i="60"/>
  <c r="H219" i="60"/>
  <c r="H220" i="60"/>
  <c r="H221" i="60"/>
  <c r="H222" i="60"/>
  <c r="H223" i="60"/>
  <c r="H224" i="60"/>
  <c r="H225" i="60"/>
  <c r="H226" i="60"/>
  <c r="H227" i="60"/>
  <c r="H228" i="60"/>
  <c r="H229" i="60"/>
  <c r="H230" i="60"/>
  <c r="H231" i="60"/>
  <c r="H232" i="60"/>
  <c r="H233" i="60"/>
  <c r="H234" i="60"/>
  <c r="H235" i="60"/>
  <c r="A1" i="103"/>
  <c r="A4" i="103"/>
  <c r="H5" i="103"/>
  <c r="A1" i="104"/>
  <c r="A4" i="104"/>
  <c r="A1" i="102"/>
  <c r="A4" i="102"/>
  <c r="A1" i="86"/>
  <c r="A4" i="86"/>
  <c r="H5" i="86"/>
  <c r="H7" i="86"/>
  <c r="H8" i="86"/>
  <c r="H9" i="86"/>
  <c r="H10" i="86"/>
  <c r="H11" i="86"/>
  <c r="H12" i="86"/>
  <c r="H13" i="86"/>
  <c r="H14" i="86"/>
  <c r="H15" i="86"/>
  <c r="H16" i="86"/>
  <c r="H17" i="86"/>
  <c r="H18" i="86"/>
  <c r="H19" i="86"/>
  <c r="H20" i="86"/>
  <c r="A1" i="84"/>
  <c r="A4" i="84"/>
  <c r="H5" i="84"/>
  <c r="H6" i="84"/>
  <c r="H7" i="84"/>
  <c r="H8" i="84"/>
  <c r="H9" i="84"/>
  <c r="H10" i="84"/>
  <c r="H11" i="84"/>
  <c r="H12" i="84"/>
  <c r="H13" i="84"/>
  <c r="H14" i="84"/>
  <c r="H15" i="84"/>
  <c r="H16" i="84"/>
  <c r="H17" i="84"/>
  <c r="H18" i="84"/>
  <c r="H19" i="84"/>
  <c r="H20" i="84"/>
  <c r="H21" i="84"/>
  <c r="H22" i="84"/>
  <c r="H23" i="84"/>
  <c r="H24" i="84"/>
  <c r="H25" i="84"/>
  <c r="H26" i="84"/>
  <c r="H27" i="84"/>
  <c r="H28" i="84"/>
  <c r="H29" i="84"/>
  <c r="H30" i="84"/>
  <c r="H31" i="84"/>
  <c r="H32" i="84"/>
  <c r="H33" i="84"/>
  <c r="H34" i="84"/>
  <c r="H35" i="84"/>
  <c r="H36" i="84"/>
  <c r="H37" i="84"/>
  <c r="H38" i="84"/>
  <c r="H39" i="84"/>
  <c r="H40" i="84"/>
  <c r="H41" i="84"/>
  <c r="H42" i="84"/>
  <c r="H43" i="84"/>
  <c r="H44" i="84"/>
  <c r="H45" i="84"/>
  <c r="H46" i="84"/>
  <c r="H47" i="84"/>
  <c r="H48" i="84"/>
  <c r="H49" i="84"/>
  <c r="H50" i="84"/>
  <c r="H51" i="84"/>
  <c r="H52" i="84"/>
  <c r="H53" i="84"/>
  <c r="H54" i="84"/>
  <c r="H55" i="84"/>
  <c r="H56" i="84"/>
  <c r="H57" i="84"/>
  <c r="H58" i="84"/>
  <c r="H59" i="84"/>
  <c r="H60" i="84"/>
  <c r="H61" i="84"/>
  <c r="H62" i="84"/>
  <c r="H63" i="84"/>
  <c r="H64" i="84"/>
  <c r="H65" i="84"/>
  <c r="H66" i="84"/>
  <c r="H67" i="84"/>
  <c r="H68" i="84"/>
  <c r="H69" i="84"/>
  <c r="H70" i="84"/>
  <c r="H71" i="84"/>
  <c r="H72" i="84"/>
  <c r="H73" i="84"/>
  <c r="H74" i="84"/>
  <c r="H75" i="84"/>
  <c r="H76" i="84"/>
  <c r="H77" i="84"/>
  <c r="H78" i="84"/>
  <c r="H79" i="84"/>
  <c r="H80" i="84"/>
  <c r="H81" i="84"/>
  <c r="H82" i="84"/>
  <c r="H83" i="84"/>
  <c r="H84" i="84"/>
  <c r="H85" i="84"/>
  <c r="H86" i="84"/>
  <c r="H87" i="84"/>
  <c r="H88" i="84"/>
  <c r="H89" i="84"/>
  <c r="H90" i="84"/>
  <c r="H91" i="84"/>
  <c r="H92" i="84"/>
  <c r="H93" i="84"/>
  <c r="H94" i="84"/>
  <c r="H95" i="84"/>
  <c r="H96" i="84"/>
  <c r="H97" i="84"/>
  <c r="H98" i="84"/>
  <c r="H99" i="84"/>
  <c r="H100" i="84"/>
  <c r="H101" i="84"/>
  <c r="H102" i="84"/>
  <c r="H103" i="84"/>
  <c r="H104" i="84"/>
  <c r="H105" i="84"/>
  <c r="H106" i="84"/>
  <c r="H107" i="84"/>
  <c r="H108" i="84"/>
  <c r="H109" i="84"/>
  <c r="H110" i="84"/>
  <c r="H111" i="84"/>
  <c r="H112" i="84"/>
  <c r="H113" i="84"/>
  <c r="H114" i="84"/>
  <c r="H115" i="84"/>
  <c r="H116" i="84"/>
  <c r="H117" i="84"/>
  <c r="H118" i="84"/>
  <c r="H119" i="84"/>
  <c r="H120" i="84"/>
  <c r="H121" i="84"/>
  <c r="H122" i="84"/>
  <c r="H123" i="84"/>
  <c r="H124" i="84"/>
  <c r="H125" i="84"/>
  <c r="H126" i="84"/>
  <c r="H127" i="84"/>
  <c r="H128" i="84"/>
  <c r="H129" i="84"/>
  <c r="H130" i="84"/>
  <c r="H131" i="84"/>
  <c r="H132" i="84"/>
  <c r="H133" i="84"/>
  <c r="H134" i="84"/>
  <c r="H135" i="84"/>
  <c r="H136" i="84"/>
  <c r="H137" i="84"/>
  <c r="H138" i="84"/>
  <c r="H139" i="84"/>
  <c r="H140" i="84"/>
  <c r="H141" i="84"/>
  <c r="H142" i="84"/>
  <c r="H143" i="84"/>
  <c r="H144" i="84"/>
  <c r="H145" i="84"/>
  <c r="H146" i="84"/>
  <c r="H147" i="84"/>
  <c r="H148" i="84"/>
  <c r="H149" i="84"/>
  <c r="H150" i="84"/>
  <c r="H151" i="84"/>
  <c r="H152" i="84"/>
  <c r="H153" i="84"/>
  <c r="H154" i="84"/>
  <c r="H155" i="84"/>
  <c r="H156" i="84"/>
  <c r="H157" i="84"/>
  <c r="H158" i="84"/>
  <c r="H159" i="84"/>
  <c r="H160" i="84"/>
  <c r="H161" i="84"/>
  <c r="H162" i="84"/>
  <c r="H163" i="84"/>
  <c r="H164" i="84"/>
  <c r="H165" i="84"/>
  <c r="H166" i="84"/>
  <c r="H167" i="84"/>
  <c r="H168" i="84"/>
  <c r="H169" i="84"/>
  <c r="H170" i="84"/>
  <c r="H171" i="84"/>
  <c r="H172" i="84"/>
  <c r="H173" i="84"/>
  <c r="H174" i="84"/>
  <c r="H175" i="84"/>
  <c r="H176" i="84"/>
  <c r="H177" i="84"/>
  <c r="H178" i="84"/>
  <c r="H179" i="84"/>
  <c r="H180" i="84"/>
  <c r="H181" i="84"/>
  <c r="H182" i="84"/>
  <c r="H183" i="84"/>
  <c r="H184" i="84"/>
  <c r="H185" i="84"/>
  <c r="H186" i="84"/>
  <c r="H187" i="84"/>
  <c r="H188" i="84"/>
  <c r="H189" i="84"/>
  <c r="H190" i="84"/>
  <c r="H191" i="84"/>
  <c r="H192" i="84"/>
  <c r="H193" i="84"/>
  <c r="H194" i="84"/>
  <c r="H195" i="84"/>
  <c r="H196" i="84"/>
  <c r="H197" i="84"/>
  <c r="H198" i="84"/>
  <c r="H199" i="84"/>
  <c r="H200" i="84"/>
  <c r="H201" i="84"/>
  <c r="H202" i="84"/>
  <c r="H203" i="84"/>
  <c r="H204" i="84"/>
  <c r="H205" i="84"/>
  <c r="H206" i="84"/>
  <c r="H207" i="84"/>
  <c r="H208" i="84"/>
  <c r="H209" i="84"/>
  <c r="H210" i="84"/>
  <c r="H211" i="84"/>
  <c r="H212" i="84"/>
  <c r="H213" i="84"/>
  <c r="H214" i="84"/>
  <c r="H215" i="84"/>
  <c r="H216" i="84"/>
  <c r="H217" i="84"/>
  <c r="H218" i="84"/>
  <c r="H219" i="84"/>
  <c r="H220" i="84"/>
  <c r="A1" i="85"/>
  <c r="A4" i="85"/>
  <c r="H5" i="85"/>
  <c r="H6" i="85"/>
  <c r="A1" i="13"/>
  <c r="A4" i="13"/>
  <c r="H5" i="13"/>
  <c r="A1" i="76"/>
  <c r="A4" i="76"/>
  <c r="H5" i="76"/>
  <c r="H7" i="76"/>
  <c r="H8" i="76"/>
  <c r="H9" i="76"/>
  <c r="H10" i="76"/>
  <c r="H12" i="76"/>
  <c r="H16" i="76"/>
  <c r="H17" i="76"/>
  <c r="H18" i="76"/>
  <c r="H19" i="76"/>
  <c r="H20" i="76"/>
  <c r="H22" i="76"/>
  <c r="H23" i="76"/>
  <c r="H24" i="76"/>
  <c r="H25" i="76"/>
  <c r="H26" i="76"/>
  <c r="H27" i="76"/>
  <c r="H28" i="76"/>
  <c r="H29" i="76"/>
  <c r="H30" i="76"/>
  <c r="H32" i="76"/>
  <c r="H33" i="76"/>
  <c r="H34" i="76"/>
  <c r="H35" i="76"/>
  <c r="H36" i="76"/>
  <c r="H37" i="76"/>
  <c r="H38" i="76"/>
  <c r="H39" i="76"/>
  <c r="H40" i="76"/>
  <c r="H42" i="76"/>
  <c r="H43" i="76"/>
  <c r="H44" i="76"/>
  <c r="H45" i="76"/>
  <c r="H46" i="76"/>
  <c r="H47" i="76"/>
  <c r="H48" i="76"/>
  <c r="H49" i="76"/>
  <c r="H50" i="76"/>
  <c r="H52" i="76"/>
  <c r="H53" i="76"/>
  <c r="H54" i="76"/>
  <c r="H55" i="76"/>
  <c r="H56" i="76"/>
  <c r="H57" i="76"/>
  <c r="H58" i="76"/>
  <c r="H59" i="76"/>
  <c r="H61" i="76"/>
  <c r="H62" i="76"/>
  <c r="H63" i="76"/>
  <c r="H64" i="76"/>
  <c r="H65" i="76"/>
  <c r="H66" i="76"/>
  <c r="H67" i="76"/>
  <c r="H68" i="76"/>
  <c r="H69" i="76"/>
  <c r="H71" i="76"/>
  <c r="H72" i="76"/>
  <c r="H73" i="76"/>
  <c r="H74" i="76"/>
  <c r="H75" i="76"/>
  <c r="H76" i="76"/>
  <c r="H77" i="76"/>
  <c r="H78" i="76"/>
  <c r="H79" i="76"/>
  <c r="H81" i="76"/>
  <c r="H82" i="76"/>
  <c r="H83" i="76"/>
  <c r="H84" i="76"/>
  <c r="H85" i="76"/>
  <c r="H86" i="76"/>
  <c r="H87" i="76"/>
  <c r="H88" i="76"/>
  <c r="H89" i="76"/>
  <c r="H91" i="76"/>
  <c r="H92" i="76"/>
  <c r="H93" i="76"/>
  <c r="H94" i="76"/>
  <c r="H95" i="76"/>
  <c r="H96" i="76"/>
  <c r="H97" i="76"/>
  <c r="H98" i="76"/>
  <c r="H99" i="76"/>
  <c r="H111" i="76"/>
  <c r="H112" i="76"/>
  <c r="H113" i="76"/>
  <c r="H114" i="76"/>
  <c r="H115" i="76"/>
  <c r="H116" i="76"/>
  <c r="H117" i="76"/>
  <c r="H118" i="76"/>
  <c r="H119" i="76"/>
  <c r="H121" i="76"/>
  <c r="H122" i="76"/>
  <c r="H123" i="76"/>
  <c r="H124" i="76"/>
  <c r="H125" i="76"/>
  <c r="H126" i="76"/>
  <c r="H127" i="76"/>
  <c r="H128" i="76"/>
  <c r="H129" i="76"/>
  <c r="H131" i="76"/>
  <c r="H132" i="76"/>
  <c r="H133" i="76"/>
  <c r="H134" i="76"/>
  <c r="H135" i="76"/>
  <c r="H136" i="76"/>
  <c r="H137" i="76"/>
  <c r="H138" i="76"/>
  <c r="H139" i="76"/>
  <c r="H141" i="76"/>
  <c r="H142" i="76"/>
  <c r="H143" i="76"/>
  <c r="H144" i="76"/>
  <c r="H145" i="76"/>
  <c r="H146" i="76"/>
  <c r="H147" i="76"/>
  <c r="H148" i="76"/>
  <c r="H149" i="76"/>
  <c r="H151" i="76"/>
  <c r="H152" i="76"/>
  <c r="H153" i="76"/>
  <c r="H154" i="76"/>
  <c r="H155" i="76"/>
  <c r="H156" i="76"/>
  <c r="H157" i="76"/>
  <c r="H158" i="76"/>
  <c r="H159" i="76"/>
  <c r="H161" i="76"/>
  <c r="H162" i="76"/>
  <c r="H163" i="76"/>
  <c r="H164" i="76"/>
  <c r="H165" i="76"/>
  <c r="H166" i="76"/>
  <c r="H167" i="76"/>
  <c r="H168" i="76"/>
  <c r="H169" i="76"/>
  <c r="H171" i="76"/>
  <c r="H172" i="76"/>
  <c r="H173" i="76"/>
  <c r="H174" i="76"/>
  <c r="H175" i="76"/>
  <c r="H176" i="76"/>
  <c r="H177" i="76"/>
  <c r="H178" i="76"/>
  <c r="H179" i="76"/>
  <c r="H181" i="76"/>
  <c r="H182" i="76"/>
  <c r="H183" i="76"/>
  <c r="H184" i="76"/>
  <c r="H185" i="76"/>
  <c r="H186" i="76"/>
  <c r="H187" i="76"/>
  <c r="H188" i="76"/>
  <c r="H189" i="76"/>
  <c r="H191" i="76"/>
  <c r="H192" i="76"/>
  <c r="H193" i="76"/>
  <c r="H194" i="76"/>
  <c r="H195" i="76"/>
  <c r="H196" i="76"/>
  <c r="H197" i="76"/>
  <c r="H198" i="76"/>
  <c r="H199" i="76"/>
  <c r="H211" i="76"/>
  <c r="H212" i="76"/>
  <c r="H213" i="76"/>
  <c r="H214" i="76"/>
  <c r="H215" i="76"/>
  <c r="H216" i="76"/>
  <c r="H217" i="76"/>
  <c r="H218" i="76"/>
  <c r="H219" i="76"/>
  <c r="H221" i="76"/>
  <c r="H222" i="76"/>
  <c r="H223" i="76"/>
  <c r="H224" i="76"/>
  <c r="H225" i="76"/>
  <c r="H226" i="76"/>
  <c r="H227" i="76"/>
  <c r="H228" i="76"/>
  <c r="H229" i="76"/>
  <c r="H231" i="76"/>
  <c r="H232" i="76"/>
  <c r="H233" i="76"/>
  <c r="H234" i="76"/>
  <c r="H235" i="76"/>
  <c r="H236" i="76"/>
  <c r="H237" i="76"/>
  <c r="H238" i="76"/>
  <c r="H239" i="76"/>
  <c r="H241" i="76"/>
  <c r="H242" i="76"/>
  <c r="H243" i="76"/>
  <c r="H244" i="76"/>
  <c r="H245" i="76"/>
  <c r="H246" i="76"/>
  <c r="H247" i="76"/>
  <c r="H248" i="76"/>
  <c r="H249" i="76"/>
  <c r="H251" i="76"/>
  <c r="H252" i="76"/>
  <c r="H253" i="76"/>
  <c r="H254" i="76"/>
  <c r="H255" i="76"/>
  <c r="H256" i="76"/>
  <c r="A1" i="9"/>
  <c r="A4" i="9"/>
  <c r="A1" i="97"/>
  <c r="A4" i="97"/>
  <c r="A1" i="72"/>
  <c r="G6" i="72"/>
  <c r="A4" i="99"/>
  <c r="H8" i="99"/>
  <c r="H9" i="99"/>
  <c r="H10" i="99"/>
  <c r="H11" i="99"/>
  <c r="H12" i="99"/>
  <c r="H13" i="99"/>
  <c r="H14" i="99"/>
  <c r="H15" i="99"/>
  <c r="H16" i="99"/>
  <c r="H17" i="99"/>
  <c r="H18" i="99"/>
  <c r="H19" i="99"/>
  <c r="H20" i="99"/>
  <c r="H21" i="99"/>
  <c r="H22" i="99"/>
  <c r="H23" i="99"/>
  <c r="H24" i="99"/>
  <c r="H25" i="99"/>
  <c r="H26" i="99"/>
  <c r="H27" i="99"/>
  <c r="H28" i="99"/>
  <c r="H29" i="99"/>
  <c r="H30" i="99"/>
  <c r="H31" i="99"/>
  <c r="H32" i="99"/>
  <c r="H33" i="99"/>
  <c r="H34" i="99"/>
  <c r="H35" i="99"/>
  <c r="H36" i="99"/>
  <c r="H37" i="99"/>
  <c r="H38" i="99"/>
  <c r="H39" i="99"/>
  <c r="H40" i="99"/>
  <c r="H41" i="99"/>
  <c r="H42" i="99"/>
  <c r="H43" i="99"/>
  <c r="H44" i="99"/>
  <c r="H45" i="99"/>
  <c r="H46" i="99"/>
  <c r="H47" i="99"/>
  <c r="H48" i="99"/>
  <c r="H49" i="99"/>
  <c r="H50" i="99"/>
  <c r="H51" i="99"/>
  <c r="H52" i="99"/>
  <c r="H53" i="99"/>
  <c r="H54" i="99"/>
  <c r="H55" i="99"/>
  <c r="H56" i="99"/>
  <c r="H57" i="99"/>
  <c r="H58" i="99"/>
  <c r="H59" i="99"/>
  <c r="H60" i="99"/>
  <c r="H61" i="99"/>
  <c r="H62" i="99"/>
  <c r="H63" i="99"/>
  <c r="H64" i="99"/>
  <c r="H65" i="99"/>
  <c r="H66" i="99"/>
  <c r="H67" i="99"/>
  <c r="H68" i="99"/>
  <c r="H69" i="99"/>
  <c r="H70" i="99"/>
  <c r="H71" i="99"/>
  <c r="H72" i="99"/>
  <c r="H73" i="99"/>
  <c r="H74" i="99"/>
  <c r="H75" i="99"/>
  <c r="H76" i="99"/>
  <c r="H77" i="99"/>
  <c r="H78" i="99"/>
  <c r="H79" i="99"/>
  <c r="H80" i="99"/>
  <c r="H81" i="99"/>
  <c r="H82" i="99"/>
  <c r="H83" i="99"/>
  <c r="H84" i="99"/>
  <c r="H85" i="99"/>
  <c r="H86" i="99"/>
  <c r="H87" i="99"/>
  <c r="H88" i="99"/>
  <c r="H89" i="99"/>
  <c r="H90" i="99"/>
  <c r="H91" i="99"/>
  <c r="H92" i="99"/>
  <c r="H93" i="99"/>
  <c r="H94" i="99"/>
  <c r="H95" i="99"/>
  <c r="H96" i="99"/>
  <c r="H97" i="99"/>
  <c r="H98" i="99"/>
  <c r="H99" i="99"/>
  <c r="H100" i="99"/>
  <c r="H101" i="99"/>
  <c r="H102" i="99"/>
  <c r="H103" i="99"/>
  <c r="H104" i="99"/>
  <c r="H105" i="99"/>
  <c r="H106" i="99"/>
  <c r="H107" i="99"/>
  <c r="H108" i="99"/>
  <c r="H109" i="99"/>
  <c r="H110" i="99"/>
  <c r="H111" i="99"/>
  <c r="H112" i="99"/>
  <c r="H113" i="99"/>
  <c r="H114" i="99"/>
  <c r="H115" i="99"/>
  <c r="H116" i="99"/>
  <c r="H117" i="99"/>
  <c r="H118" i="99"/>
  <c r="H119" i="99"/>
  <c r="H120" i="99"/>
  <c r="H121" i="99"/>
  <c r="H122" i="99"/>
  <c r="H123" i="99"/>
  <c r="H124" i="99"/>
  <c r="H125" i="99"/>
  <c r="H126" i="99"/>
  <c r="H127" i="99"/>
  <c r="H128" i="99"/>
  <c r="H129" i="99"/>
  <c r="H130" i="99"/>
  <c r="H131" i="99"/>
  <c r="H132" i="99"/>
  <c r="H133" i="99"/>
  <c r="H134" i="99"/>
  <c r="H135" i="99"/>
  <c r="H136" i="99"/>
  <c r="H137" i="99"/>
  <c r="H138" i="99"/>
  <c r="H139" i="99"/>
  <c r="H140" i="99"/>
  <c r="H141" i="99"/>
  <c r="H142" i="99"/>
  <c r="H143" i="99"/>
  <c r="H144" i="99"/>
  <c r="H145" i="99"/>
  <c r="H146" i="99"/>
  <c r="H147" i="99"/>
  <c r="H148" i="99"/>
  <c r="H149" i="99"/>
  <c r="H150" i="99"/>
  <c r="H151" i="99"/>
  <c r="H152" i="99"/>
  <c r="H153" i="99"/>
  <c r="H154" i="99"/>
  <c r="H155" i="99"/>
  <c r="H156" i="99"/>
  <c r="H157" i="99"/>
  <c r="H158" i="99"/>
  <c r="H159" i="99"/>
  <c r="H160" i="99"/>
  <c r="H161" i="99"/>
  <c r="H162" i="99"/>
  <c r="H163" i="99"/>
  <c r="H164" i="99"/>
  <c r="H165" i="99"/>
  <c r="H166" i="99"/>
  <c r="H167" i="99"/>
  <c r="H168" i="99"/>
  <c r="H169" i="99"/>
  <c r="H170" i="99"/>
  <c r="H171" i="99"/>
  <c r="H172" i="99"/>
  <c r="H173" i="99"/>
  <c r="H174" i="99"/>
  <c r="H175" i="99"/>
  <c r="H176" i="99"/>
  <c r="H177" i="99"/>
  <c r="H178" i="99"/>
  <c r="H179" i="99"/>
  <c r="H180" i="99"/>
  <c r="H181" i="99"/>
  <c r="H182" i="99"/>
  <c r="H183" i="99"/>
  <c r="H184" i="99"/>
  <c r="H185" i="99"/>
  <c r="H186" i="99"/>
  <c r="H187" i="99"/>
  <c r="H188" i="99"/>
  <c r="H189" i="99"/>
  <c r="H190" i="99"/>
  <c r="H191" i="99"/>
  <c r="H193" i="99"/>
  <c r="H194" i="99"/>
  <c r="H195" i="99"/>
  <c r="H196" i="99"/>
  <c r="H197" i="99"/>
  <c r="H198" i="99"/>
  <c r="H199" i="99"/>
  <c r="H200" i="99"/>
  <c r="H201" i="99"/>
  <c r="H202" i="99"/>
  <c r="H203" i="99"/>
  <c r="H204" i="99"/>
  <c r="H205" i="99"/>
  <c r="H206" i="99"/>
  <c r="H207" i="99"/>
  <c r="H208" i="99"/>
  <c r="H209" i="99"/>
  <c r="H210" i="99"/>
  <c r="H211" i="99"/>
  <c r="H212" i="99"/>
  <c r="H213" i="99"/>
  <c r="H214" i="99"/>
  <c r="H215" i="99"/>
  <c r="H216" i="99"/>
  <c r="H217" i="99"/>
  <c r="H218" i="99"/>
  <c r="H219" i="99"/>
  <c r="H220" i="99"/>
  <c r="H221" i="99"/>
  <c r="H222" i="99"/>
  <c r="H223" i="99"/>
  <c r="H224" i="99"/>
  <c r="H225" i="99"/>
  <c r="H226" i="99"/>
  <c r="H227" i="99"/>
  <c r="H228" i="99"/>
  <c r="H229" i="99"/>
  <c r="H230" i="99"/>
  <c r="H231" i="99"/>
  <c r="H232" i="99"/>
  <c r="H233" i="99"/>
  <c r="H234" i="99"/>
  <c r="H235" i="99"/>
  <c r="H236" i="99"/>
  <c r="H237" i="99"/>
  <c r="H238" i="99"/>
  <c r="H239" i="99"/>
  <c r="H240" i="99"/>
  <c r="H242" i="99"/>
  <c r="H243" i="99"/>
  <c r="H244" i="99"/>
  <c r="H245" i="99"/>
  <c r="H246" i="99"/>
  <c r="H247" i="99"/>
  <c r="H248" i="99"/>
  <c r="H249" i="99"/>
  <c r="H250" i="99"/>
  <c r="H251" i="99"/>
  <c r="H252" i="99"/>
  <c r="H253" i="99"/>
  <c r="H254" i="99"/>
  <c r="H255" i="99"/>
  <c r="H256" i="99"/>
  <c r="H257" i="99"/>
  <c r="H258" i="99"/>
  <c r="H259" i="99"/>
  <c r="H260" i="99"/>
  <c r="H261" i="99"/>
  <c r="H262" i="99"/>
  <c r="H263" i="99"/>
  <c r="H264" i="99"/>
  <c r="H265" i="99"/>
  <c r="H266" i="99"/>
  <c r="H267" i="99"/>
  <c r="H268" i="99"/>
  <c r="H269" i="99"/>
  <c r="H270" i="99"/>
  <c r="H271" i="99"/>
  <c r="H272" i="99"/>
  <c r="H273" i="99"/>
  <c r="H274" i="99"/>
  <c r="H275" i="99"/>
  <c r="H276" i="99"/>
  <c r="H277" i="99"/>
  <c r="H278" i="99"/>
  <c r="H279" i="99"/>
  <c r="H280" i="99"/>
  <c r="H281" i="99"/>
  <c r="H282" i="99"/>
  <c r="H283" i="99"/>
  <c r="H284" i="99"/>
  <c r="H285" i="99"/>
  <c r="H286" i="99"/>
  <c r="H287" i="99"/>
  <c r="H288" i="99"/>
  <c r="H289" i="99"/>
  <c r="H290" i="99"/>
  <c r="H291" i="99"/>
  <c r="H292" i="99"/>
  <c r="H293" i="99"/>
  <c r="H294" i="99"/>
  <c r="H295" i="99"/>
  <c r="H296" i="99"/>
  <c r="H297" i="99"/>
  <c r="H298" i="99"/>
  <c r="H299" i="99"/>
  <c r="H300" i="99"/>
  <c r="H301" i="99"/>
  <c r="H302" i="99"/>
  <c r="H303" i="99"/>
  <c r="H304" i="99"/>
  <c r="H305" i="99"/>
  <c r="H306" i="99"/>
  <c r="H307" i="99"/>
  <c r="H308" i="99"/>
  <c r="H309" i="99"/>
  <c r="H310" i="99"/>
  <c r="H311" i="99"/>
  <c r="H312" i="99"/>
  <c r="H313" i="99"/>
  <c r="H314" i="99"/>
  <c r="H315" i="99"/>
  <c r="H316" i="99"/>
  <c r="H317" i="99"/>
  <c r="H318" i="99"/>
  <c r="H319" i="99"/>
  <c r="H320" i="99"/>
  <c r="H321" i="99"/>
  <c r="A1" i="70"/>
  <c r="A4" i="70"/>
  <c r="A1" i="101"/>
  <c r="A4" i="101"/>
  <c r="A1" i="5"/>
  <c r="A4" i="5"/>
  <c r="H5" i="5"/>
  <c r="H7"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alcChain>
</file>

<file path=xl/sharedStrings.xml><?xml version="1.0" encoding="utf-8"?>
<sst xmlns="http://schemas.openxmlformats.org/spreadsheetml/2006/main" count="26093" uniqueCount="17743">
  <si>
    <t>OC-TL-265500-00</t>
  </si>
  <si>
    <t>F6624VB</t>
  </si>
  <si>
    <t>F6633VB</t>
  </si>
  <si>
    <t>F6642VB</t>
  </si>
  <si>
    <t>F6842VB</t>
  </si>
  <si>
    <t>TS-RKF-F6624VB</t>
  </si>
  <si>
    <t>TS-RKF-F6633VB</t>
  </si>
  <si>
    <t>TS-RKF-F6642VB</t>
  </si>
  <si>
    <t>TS-RKF-F6842VB</t>
  </si>
  <si>
    <t>AM-ACC-193367101</t>
  </si>
  <si>
    <t>AM-ACC-193367401</t>
  </si>
  <si>
    <t>AM-TL-56994901</t>
  </si>
  <si>
    <t>ORCA - Patch Cords RJ45 Cat5E</t>
  </si>
  <si>
    <t>Armadi serie NET Leader VB</t>
  </si>
  <si>
    <t>ORCA - Pulling Eye (elemento di tiro per trunk cable)</t>
  </si>
  <si>
    <t>Rack</t>
  </si>
  <si>
    <t>ORCA - Cassetto ottico MPO 50/125um 1U - 4 x MPO (24 LC DPX)</t>
  </si>
  <si>
    <t>Il presente listino è quello ufficiale di vendita.</t>
  </si>
  <si>
    <t>Tutti i prezzi riportati non includono IVA,</t>
  </si>
  <si>
    <t>trasporto e costi accessori.</t>
  </si>
  <si>
    <t>ORCA - Raccoglitore per fibra (per la preparazione intestazioni)</t>
  </si>
  <si>
    <t>TS-RAC-F9291N</t>
  </si>
  <si>
    <t>F9291N</t>
  </si>
  <si>
    <t>TS-RAC-F9290N</t>
  </si>
  <si>
    <t>F9290N</t>
  </si>
  <si>
    <t>TS-RAC-KITPP</t>
  </si>
  <si>
    <t>KITPP</t>
  </si>
  <si>
    <t>ROMA</t>
  </si>
  <si>
    <t>NAPOLI</t>
  </si>
  <si>
    <t>VICENZA</t>
  </si>
  <si>
    <t>PRATO</t>
  </si>
  <si>
    <t>AM-CVF-59962223</t>
  </si>
  <si>
    <t>2-599622-3</t>
  </si>
  <si>
    <t xml:space="preserve"> </t>
  </si>
  <si>
    <t>AM-FPP-167100048</t>
  </si>
  <si>
    <t>4-1671000-8</t>
  </si>
  <si>
    <t>OC-TCM-651107-10</t>
  </si>
  <si>
    <t>OC-TCM-651108-10</t>
  </si>
  <si>
    <t>OC-TCM-651115-F1</t>
  </si>
  <si>
    <t>OC-TCM-651116-02</t>
  </si>
  <si>
    <t>OC-TCM-651117-02</t>
  </si>
  <si>
    <t>OC-TCM-651112-30</t>
  </si>
  <si>
    <t>OC-TCM-651112-50</t>
  </si>
  <si>
    <t>OC-TCM-651112-E1</t>
  </si>
  <si>
    <t>OC-TCM-651113-30</t>
  </si>
  <si>
    <t>OC-TCM-651113-50</t>
  </si>
  <si>
    <t>OC-TCM-651114-E1</t>
  </si>
  <si>
    <t>OC-TCM-651114-E2</t>
  </si>
  <si>
    <t>OC-TCM-651114-E4</t>
  </si>
  <si>
    <t>ORCA - Bretella di permutazione Cat5E UTP colore grigio L. 0,5mt</t>
  </si>
  <si>
    <t>ORCA - Bretella di permutazione Cat5E UTP colore grigio L. 1mt</t>
  </si>
  <si>
    <t>AM-FPG-653688002</t>
  </si>
  <si>
    <t>AM-FPG-216004202</t>
  </si>
  <si>
    <t>AM-FPG-216004302</t>
  </si>
  <si>
    <t>OC-CVF-112211-04</t>
  </si>
  <si>
    <t>OC-CVF-112214-04</t>
  </si>
  <si>
    <t>OC-CVF-112212-04</t>
  </si>
  <si>
    <t>OC-CVF-112213-04</t>
  </si>
  <si>
    <t>OC-CVF-112211-06</t>
  </si>
  <si>
    <t>OC-CVF-112214-06</t>
  </si>
  <si>
    <t>OC-CVF-112212-06</t>
  </si>
  <si>
    <t>OC-CVF-112213-06</t>
  </si>
  <si>
    <t>OC-CVF-112211-08</t>
  </si>
  <si>
    <t>OC-CVF-112214-08</t>
  </si>
  <si>
    <t>OC-CVF-112212-08</t>
  </si>
  <si>
    <t>OC-CVF-112213-08</t>
  </si>
  <si>
    <t>OC-CVF-112211-12</t>
  </si>
  <si>
    <t>OC-CVF-112214-12</t>
  </si>
  <si>
    <t>OC-CVF-112212-12</t>
  </si>
  <si>
    <t>OC-CVF-112213-12</t>
  </si>
  <si>
    <t>OC-CVF-112211-24</t>
  </si>
  <si>
    <t>OC-CVF-112214-24</t>
  </si>
  <si>
    <t>OC-CVF-112212-24</t>
  </si>
  <si>
    <t>OC-CVF-112213-24</t>
  </si>
  <si>
    <t>ORCA - Cassetto ottico ST 24p 1U con 12 bussole monomodali</t>
  </si>
  <si>
    <t>ORCA - Cassetto ottico ST 24p 1U con 24 bussole monomodali</t>
  </si>
  <si>
    <t>ORCA - Cassetto ottico SC 24p DPX 1U con 12 bussole monomodali</t>
  </si>
  <si>
    <t>ORCA - Cassetto ottico SC 24p DPX 1U con 24 bussole monomodali</t>
  </si>
  <si>
    <t>ORCA - Cassetto ottico LC 24p QPX 1U con 24 bussole multimodali</t>
  </si>
  <si>
    <t>ORCA - Cassetto ottico LC 24p DPX 1U con 6 bussole monomodali</t>
  </si>
  <si>
    <t>ORCA - Cassetto ottico LC 24p DPX 1U con 12 bussole monomodali</t>
  </si>
  <si>
    <t>ORCA - Cassetto ottico LC 24p DPX 1U con 24 bussole monomodali</t>
  </si>
  <si>
    <t>ORCA - Cassetto ottico LC 24p QPX 1U con 12 bussole monomodali</t>
  </si>
  <si>
    <t>ORCA - Cassetto ottico LC 24p QPX 1U con 24 bussole monomodali</t>
  </si>
  <si>
    <t>TS-RAC-F9251N</t>
  </si>
  <si>
    <t>F9251N</t>
  </si>
  <si>
    <t>ORCA - Fornello per connet. a resinare (220 V) per 24 connettori</t>
  </si>
  <si>
    <t>TS-PWR-F3020N</t>
  </si>
  <si>
    <t>TS-PWR-F3021N</t>
  </si>
  <si>
    <t>TS-PWR-F3022N</t>
  </si>
  <si>
    <t>OC-CVF-111115-06</t>
  </si>
  <si>
    <t>OC-CVF-111115-08</t>
  </si>
  <si>
    <t>OC-CVF-111115-12</t>
  </si>
  <si>
    <t>AM-FPP-167100008</t>
  </si>
  <si>
    <t>ORCA - Cassetto ottico MPO 50/125um 1U - 3 x MPO (18 LC DPX)</t>
  </si>
  <si>
    <t>BY-ELAT-27-361-1</t>
  </si>
  <si>
    <t>BY-ELAT-45-425</t>
  </si>
  <si>
    <t>BY-ELAT-44-425</t>
  </si>
  <si>
    <t>ORCA - Pigtail MT-RJ Maschio DPX MM 62,5/125 L.2mt (cf. 6 pz.)</t>
  </si>
  <si>
    <t>BY-M21-750-427</t>
  </si>
  <si>
    <t>TS-PWR-F3052N</t>
  </si>
  <si>
    <t>ORCA - Trunk Cable MPO-LC Multimodale 50/125um Lungh. 1mt</t>
  </si>
  <si>
    <t>ORCA - Trunk Cable MPO-MPO Multimodale 62/125um Lungh. 1mt</t>
  </si>
  <si>
    <t>ORCA - Trunk Cable MPO-SC Multimodale 62/125um Lungh. 1mt</t>
  </si>
  <si>
    <t>AM-TL-85340010</t>
  </si>
  <si>
    <t>1-853400-0</t>
  </si>
  <si>
    <t>F3020NS</t>
  </si>
  <si>
    <t>F3021NS</t>
  </si>
  <si>
    <t>TS-RAC-F9232</t>
  </si>
  <si>
    <t>F9232</t>
  </si>
  <si>
    <t>ORCA - Convertitore Fast Ethernet MM 100BaseT-FX, ST</t>
  </si>
  <si>
    <t>OC-FPL-123315-02</t>
  </si>
  <si>
    <t>OC-FPL-123315-03</t>
  </si>
  <si>
    <t>OC-FPL-123315-05</t>
  </si>
  <si>
    <t>OC-FPL-123315-10</t>
  </si>
  <si>
    <t>OC-FPL-123115-01</t>
  </si>
  <si>
    <t>OC-FPL-123115-02</t>
  </si>
  <si>
    <t>OC-FPL-123115-03</t>
  </si>
  <si>
    <t>OC-FPL-123115-05</t>
  </si>
  <si>
    <t>OC-FPL-123115-10</t>
  </si>
  <si>
    <t>ORCA - Pigtail Multimodali OM3/OM4</t>
  </si>
  <si>
    <t>OC-FPG-120105-02</t>
  </si>
  <si>
    <t>OC-FPG-120305-02</t>
  </si>
  <si>
    <t>F3022NS</t>
  </si>
  <si>
    <t>F3052NS</t>
  </si>
  <si>
    <t>F3053NS</t>
  </si>
  <si>
    <t>ORCA -  Cat6</t>
  </si>
  <si>
    <t>ORCA - Trunk Cable MPO-ST Multimodale 50/125 OM3um Lungh. 1mt</t>
  </si>
  <si>
    <t>ORCA - Trunk Cable MPO-LC Multimodale 50/125 OM3um Lungh. 1mt</t>
  </si>
  <si>
    <t>TS-RAC-F9295</t>
  </si>
  <si>
    <t>F9295</t>
  </si>
  <si>
    <t>TS-RAC-F9043</t>
  </si>
  <si>
    <t>F9043</t>
  </si>
  <si>
    <t>ORCA - Microscopio 200X - Professionale - Universale ST, FC, SC</t>
  </si>
  <si>
    <t>Tubetti Marcafilo</t>
  </si>
  <si>
    <t>ORCA - Bretella di permutazione Cat6 FTP colore grigio L. 1,5mt</t>
  </si>
  <si>
    <t>ORCA - Pigtail LC Multimodale 50/125 Lunghezza 2mt (cf. 6 pz.)</t>
  </si>
  <si>
    <t>ORCA - Bretella di permutazione Cat5e 2 coppie 110XC-RJ45 UTP 2mt</t>
  </si>
  <si>
    <t>ORCA - Pigtail MT-RJ Maschio DPX MM 9/125 L.2mt (cf. 6 pz.)</t>
  </si>
  <si>
    <t>ORCA - Pigtail MT-RJ Femmina DPX MM 9/125 L.2mt (cf. 6 pz.)</t>
  </si>
  <si>
    <t>OC-CVF-111115-04</t>
  </si>
  <si>
    <t>OC-PP-570123-48</t>
  </si>
  <si>
    <t>OC-CVF-111115-24</t>
  </si>
  <si>
    <t>BY-TS-4/6-26</t>
  </si>
  <si>
    <t>BY-TS-6/8-26</t>
  </si>
  <si>
    <t>FK-STR-MS2-TTK</t>
  </si>
  <si>
    <t>MS2-TTK</t>
  </si>
  <si>
    <t>ORCA - Bretella di permutazione Cat6 UTP colore blu L. 5mt</t>
  </si>
  <si>
    <t>BY-M21-375-488</t>
  </si>
  <si>
    <t>BY-M21-500-488</t>
  </si>
  <si>
    <t>BY-M21-750-488</t>
  </si>
  <si>
    <t>Pigtail MM &amp; SM e Accessori</t>
  </si>
  <si>
    <t>BY-M21-1500-427</t>
  </si>
  <si>
    <t>BY-M21-1000-427</t>
  </si>
  <si>
    <t>AM-FPP-167127301</t>
  </si>
  <si>
    <t>AM-FPP-167128101</t>
  </si>
  <si>
    <t>AM-FPP-167128102</t>
  </si>
  <si>
    <t>1-2160046-0</t>
  </si>
  <si>
    <t>FK-STR-MT-8200-49A</t>
  </si>
  <si>
    <t>MT-8200-49A</t>
  </si>
  <si>
    <t>TS-RK7-T2142NGU</t>
  </si>
  <si>
    <t>T2142NGU</t>
  </si>
  <si>
    <t>TS-RK7-T2242NGU</t>
  </si>
  <si>
    <t>T2242NGU</t>
  </si>
  <si>
    <t>FK-STR-FTK1000</t>
  </si>
  <si>
    <t>FTK1000</t>
  </si>
  <si>
    <t>TS-RAC-F9313N</t>
  </si>
  <si>
    <t>ORCA - Bretella di permutazione Cat5E UTP colore rosso L. 3mt</t>
  </si>
  <si>
    <t>ORCA - Bretella di permutazione Cat5E UTP colore giallo L. 3mt</t>
  </si>
  <si>
    <t>ORCA - Attrezzatura Fibra ottica</t>
  </si>
  <si>
    <t>ORCA - Bretella di permutazione Cat5E UTP colore giallo L. 5mt</t>
  </si>
  <si>
    <t>ORCA - Bretella di permutazione Cat5E UTP colore giallo L. 10mt</t>
  </si>
  <si>
    <t>ORCA - Bretella di permutazione Cat5E UTP colore giallo L. 15mt</t>
  </si>
  <si>
    <t>ORCA - Patch Cords RJ45 Cat6</t>
  </si>
  <si>
    <t>BY-BBP11-R7950</t>
  </si>
  <si>
    <t>ORCA - Bretella di permutazione Cat5E UTP colore rosso L. 2mt</t>
  </si>
  <si>
    <t>ORCA - Cassetto ottico MPO 62,5/125um 1U - 4 x MPO (24 SC DPX)</t>
  </si>
  <si>
    <t>ORCA - Bretella di permutazione Cat6 FTP colore grigio L. 2mt</t>
  </si>
  <si>
    <t>ORCA - Bretella di permutazione Cat6 FTP colore grigio L. 3mt</t>
  </si>
  <si>
    <t>ORCA - Bretella di permutazione Cat6 FTP colore grigio L. 5mt</t>
  </si>
  <si>
    <t>ORCA - Bretella di permutazione Cat6 FTP colore grigio L. 10mt</t>
  </si>
  <si>
    <t>ORCA - Bretella di permutazione Cat6 FTP colore grigio L. 15mt</t>
  </si>
  <si>
    <t>FK-ACC-JR-ERGOHANDLE</t>
  </si>
  <si>
    <t>JR-ERGOHANDLE</t>
  </si>
  <si>
    <t>ORCA - Bretella di permutazione Cat5e 1 coppia 110XC-RJ45 UTP 2mt</t>
  </si>
  <si>
    <t>ORCA - Bretella di permutazione Cat5e 1 coppia 110XC-RJ45 UTP 3mt</t>
  </si>
  <si>
    <t>ORCA - Bretella di permutazione Cat5e 2 coppie 110XC-RJ45 UTP 1mt</t>
  </si>
  <si>
    <t>ORCA - Bretelle in Fibra ottica SC-ST Duplex</t>
  </si>
  <si>
    <t>ORCA - Bretella di permutazione Cat6 FTP colore grigio L. 1mt</t>
  </si>
  <si>
    <t>End-User</t>
  </si>
  <si>
    <t>Indice</t>
  </si>
  <si>
    <t>OC-FAD-140111-04</t>
  </si>
  <si>
    <t>OC-FAD-140311-04</t>
  </si>
  <si>
    <t>OC-FPS-121115-01</t>
  </si>
  <si>
    <t>OC-FPS-121115-02</t>
  </si>
  <si>
    <t>OC-FPS-121115-03</t>
  </si>
  <si>
    <t>OC-FPS-121115-05</t>
  </si>
  <si>
    <t>OC-FPS-121115-10</t>
  </si>
  <si>
    <t>OC-FPL-123315-01</t>
  </si>
  <si>
    <t>ORCA - Bretella di permutazione Cat6 UTP colore blu L. 1mt</t>
  </si>
  <si>
    <t>OC-TCM-651101-10</t>
  </si>
  <si>
    <t>OC-TCM-651102-10</t>
  </si>
  <si>
    <t>OC-TCM-651103-10</t>
  </si>
  <si>
    <t>OC-TCM-651105-10</t>
  </si>
  <si>
    <t>OC-TCM-651106-10</t>
  </si>
  <si>
    <t>AM-CVF-59962423</t>
  </si>
  <si>
    <t>ORCA - Bretella di permutazione Cat5e 2 coppie 110XC-RJ45 UTP 3mt</t>
  </si>
  <si>
    <t>ORCA - Bretella di permutazione Cat5e 4 coppie 110XC-RJ45 UTP 1mt</t>
  </si>
  <si>
    <t>ORCA - Bretella di permutazione Cat5e 4 coppie 110XC-RJ45 UTP 2mt</t>
  </si>
  <si>
    <t>ORCA - Bretella di permutazione Cat5e 4 coppie 110XC-RJ45 UTP 3mt</t>
  </si>
  <si>
    <t>ORCA - Bretella di permutazione Cat5E 1coppia 110XC-110XC UTP 1mt</t>
  </si>
  <si>
    <t>ORCA - Bretella di permutazione Cat5E 1coppia 110XC-110XC UTP 2mt</t>
  </si>
  <si>
    <t>ORCA - Bretella di permutazione Cat5E 1coppia 110XC-110XC UTP 3mt</t>
  </si>
  <si>
    <t>ORCA - Fonia</t>
  </si>
  <si>
    <t>ORCA - Pannello precaricato Cat5E 24 porte UTP iconab, etichettab</t>
  </si>
  <si>
    <t>FK-STR-26100103</t>
  </si>
  <si>
    <t>)</t>
  </si>
  <si>
    <t>Cod. Vendor</t>
  </si>
  <si>
    <t>ORCA - Bretella di permutazione Cat5E FTP colore grigio L. 3mt</t>
  </si>
  <si>
    <t>Descrizione</t>
  </si>
  <si>
    <t>ORCA - Bretella di permutazione Cat5E FTP colore grigio L. 2mt</t>
  </si>
  <si>
    <t>TS-RAC-F9055B</t>
  </si>
  <si>
    <t>F9055B</t>
  </si>
  <si>
    <t>TS-RAC-F9852</t>
  </si>
  <si>
    <t>F9852</t>
  </si>
  <si>
    <t>BY-M21-750-499</t>
  </si>
  <si>
    <t>TS-PWR-F3041N</t>
  </si>
  <si>
    <t>TS-PWR-F3053N</t>
  </si>
  <si>
    <t>AM-FPL-653650102</t>
  </si>
  <si>
    <t>FK-STR-FTK2000</t>
  </si>
  <si>
    <t>FTK2000</t>
  </si>
  <si>
    <t>ORCA - Patch Cords RJ45-XC Cat5E</t>
  </si>
  <si>
    <t>ORCA - Barra di supporto cavi  posteriore x pannello AMP 5e 6 std</t>
  </si>
  <si>
    <t>ORCA - Sistemi in Fibra ottica</t>
  </si>
  <si>
    <t>ORCA - Sistema in RAME Telefonico</t>
  </si>
  <si>
    <t>TS-RAC-F9016N</t>
  </si>
  <si>
    <t>F9016N</t>
  </si>
  <si>
    <t>TS-RAC-F9011N</t>
  </si>
  <si>
    <t>F9011N</t>
  </si>
  <si>
    <t>ORCA - Bretella di permutazione Cat5E UTP colore giallo L. 1mt</t>
  </si>
  <si>
    <t>FK-ACC-NFC-KIT-BOX</t>
  </si>
  <si>
    <t>BY-ELAT-18-361-2.5</t>
  </si>
  <si>
    <t xml:space="preserve">dei listini dei relativi produttori. </t>
  </si>
  <si>
    <t>hanno validità 30gg.</t>
  </si>
  <si>
    <t>Servizio Standard-Courier</t>
  </si>
  <si>
    <t>TS-RAC-F9136</t>
  </si>
  <si>
    <t>F9136</t>
  </si>
  <si>
    <t>TS-RAC-F9138</t>
  </si>
  <si>
    <t>F9138</t>
  </si>
  <si>
    <t>TS-RAC-F9139</t>
  </si>
  <si>
    <t>F9139</t>
  </si>
  <si>
    <t>AM-CVF-59968323</t>
  </si>
  <si>
    <t>2-599683-3</t>
  </si>
  <si>
    <t>AM-FPP-167100244</t>
  </si>
  <si>
    <t>4-1671002-4</t>
  </si>
  <si>
    <t>F9102N</t>
  </si>
  <si>
    <t>TS-RAC-F9013N</t>
  </si>
  <si>
    <t>F9013N</t>
  </si>
  <si>
    <t>BOX-TRACE</t>
  </si>
  <si>
    <t>ON REQUEST</t>
  </si>
  <si>
    <t>ADD-SERVICE</t>
  </si>
  <si>
    <t>Pannelli Nero</t>
  </si>
  <si>
    <t>ORCA - Convertitore Gigabit Ethernet SM 1000BaseT-LX, SC</t>
  </si>
  <si>
    <t>ORCA - Scatole da parete</t>
  </si>
  <si>
    <t>ORCA - Bretella di permutazione Cat5E FTP colore grigio L. 1mt</t>
  </si>
  <si>
    <t>BY-M71-AC-EU</t>
  </si>
  <si>
    <t>ORCA - Cassetto ottico MPO 50/125um 1U - 3 x MPO (18 SC DPX)</t>
  </si>
  <si>
    <t>ORCA - Salviette detergenti x pulizia fibra ottica (Conf 50 pz.)</t>
  </si>
  <si>
    <t>ORCA - Forbici professionali Miller</t>
  </si>
  <si>
    <t>UPS</t>
  </si>
  <si>
    <t>ORCA - Pigtail Monomodali</t>
  </si>
  <si>
    <t>AM-MJ6-137505501</t>
  </si>
  <si>
    <t>Strumenti Misura</t>
  </si>
  <si>
    <t>Scontistica</t>
  </si>
  <si>
    <t>ORCA - Bretella di permutazione Cat6 UTP colore giallo L. 0,5mt</t>
  </si>
  <si>
    <t>FK-ACC-JR-SYS-2-H</t>
  </si>
  <si>
    <t>JR-SYS-2-H</t>
  </si>
  <si>
    <t>Accessori</t>
  </si>
  <si>
    <t>Categoria 5E / 6</t>
  </si>
  <si>
    <t>ORCA - Attrezzatura Rame</t>
  </si>
  <si>
    <t>TS-RAC-F9055A</t>
  </si>
  <si>
    <t>F9055A</t>
  </si>
  <si>
    <t>BY-M21-1250-427</t>
  </si>
  <si>
    <t>ORCA - Bretella di permutazione Cat5E UTP colore verde L. 2mt</t>
  </si>
  <si>
    <t>OptiFiber</t>
  </si>
  <si>
    <t>ORCA - Trunk Cable MPO-ST Monomodale 09/125um Lungh. 1mt</t>
  </si>
  <si>
    <t>ORCA - Trunk Cable MPO-LC Monomodale 09/125um Lungh. 1mt</t>
  </si>
  <si>
    <t>TS-RAC-F9830</t>
  </si>
  <si>
    <t>F9830</t>
  </si>
  <si>
    <t>ORCA - Bretella di permutazione Cat6 UTP colore grigio L. 0,5mt</t>
  </si>
  <si>
    <t>ORCA - Bretella di permutazione Cat6 UTP colore grigio L. 1mt</t>
  </si>
  <si>
    <t>ORCA - Bretella di permutazione Cat5e 1 coppia 110XC-RJ45 UTP 1mt</t>
  </si>
  <si>
    <t>ORCA LAN</t>
  </si>
  <si>
    <t>FK-ACC-NFC-SWABS-2.5</t>
  </si>
  <si>
    <t>ORCA - Pigtail FC Multimodale 50/125 Lunghezza 2mt (cf. 6 pz.)</t>
  </si>
  <si>
    <t>TS-RAC-F9369N</t>
  </si>
  <si>
    <t>F9369N</t>
  </si>
  <si>
    <t>AM-FPL-653650101</t>
  </si>
  <si>
    <t>F9103N</t>
  </si>
  <si>
    <t>TS-RAC-F9224N</t>
  </si>
  <si>
    <t>F9224N</t>
  </si>
  <si>
    <t>FK-STR-MS2-KIT</t>
  </si>
  <si>
    <t>MS2-KIT</t>
  </si>
  <si>
    <t>FK-STR-MS2-100</t>
  </si>
  <si>
    <t>ORCA - Carta di lappatura 12um confezione da 5 fogli A4</t>
  </si>
  <si>
    <t>Kit  Accessori</t>
  </si>
  <si>
    <t>Accessori Vari Neri</t>
  </si>
  <si>
    <t>ORCA - Bretella di permutazione Cat5E UTP colore verde L. 10mt</t>
  </si>
  <si>
    <t>ORCA - Bretella di permutazione Cat5E UTP colore verde L. 15mt</t>
  </si>
  <si>
    <t>ORCA - Bretella di permutazione Cat5E UTP colore giallo L. 0,5mt</t>
  </si>
  <si>
    <t>ORCA - Bretella di permutazione Cat6 UTP colore grigio L. 3mt</t>
  </si>
  <si>
    <t>ORCA - Bretella di permutazione Cat6 UTP colore grigio L. 5mt</t>
  </si>
  <si>
    <t>ORCA - Bretella di permutazione Cat6 UTP colore grigio L. 10mt</t>
  </si>
  <si>
    <t>ORCA - Bretella di permutazione Cat5E UTP colore rosso L. 15mt</t>
  </si>
  <si>
    <t>AM-CVF-59962523</t>
  </si>
  <si>
    <t>2-599625-3</t>
  </si>
  <si>
    <t>F9313N</t>
  </si>
  <si>
    <t>TS-RAC-F9298N</t>
  </si>
  <si>
    <t>F9298N</t>
  </si>
  <si>
    <t>TS-RAC-F9030N</t>
  </si>
  <si>
    <t>F9030N</t>
  </si>
  <si>
    <t>Inserti / Kit di installazione/Pannelli</t>
  </si>
  <si>
    <t>ORCA - Cassetto ottico MPO 62,5/125um 1U - 1 x MPO (6 LC DPX)</t>
  </si>
  <si>
    <t>ORCA - Cassetto ottico MPO 50/125um OM3 1U - 1 x MPO (6 SC DPX)</t>
  </si>
  <si>
    <t>ORCA - Bretella di permutazione Cat5E UTP colore rosso L. 5mt</t>
  </si>
  <si>
    <t>ORCA - Cassetto ottico MPO 62,5/125um 1U - 3 x MPO (18 SC DPX)</t>
  </si>
  <si>
    <t>FK-ACC-NFC-CARDS-5PK</t>
  </si>
  <si>
    <t>NFC-CARDS-5PK</t>
  </si>
  <si>
    <t>FK-ACC-CIQ-WM</t>
  </si>
  <si>
    <t>CIQ-WM</t>
  </si>
  <si>
    <t>ORCA - Cassetto ottico MPO 50/125um OM3 1U - 3 x MPO (18 LC DPX)</t>
  </si>
  <si>
    <t>ORCA - Bretella di permutazione Cat5E UTP colore blu L. 5mt</t>
  </si>
  <si>
    <t>ORCA - Bretella di permutazione Cat5E UTP colore blu L. 10mt</t>
  </si>
  <si>
    <t>TS-RAC-F9015N</t>
  </si>
  <si>
    <t>F9015N</t>
  </si>
  <si>
    <t>ORCA - Bretella di permutazione Cat6 UTP colore blu L. 2mt</t>
  </si>
  <si>
    <t>ORCA - Bretella di permutazione Cat6 UTP colore blu L. 3mt</t>
  </si>
  <si>
    <t>MPO System  &amp; Trunk Cable</t>
  </si>
  <si>
    <t>ORCA - Cassetto ottico MPO 62,5/125um 1U - 4 x MPO (24 LC DPX)</t>
  </si>
  <si>
    <t>FK-ACC-VISIFAULT</t>
  </si>
  <si>
    <t>VISIFAULT</t>
  </si>
  <si>
    <t>ORCA - Accessori Fibra ottica</t>
  </si>
  <si>
    <t xml:space="preserve">Tecnosteel </t>
  </si>
  <si>
    <t>ORCA - Splitter  metallico con codolo per trunk cable 24 fibre</t>
  </si>
  <si>
    <t>ORCA - Pigtail FC Monomodale 9/125 Lunghezza 2mt (cf. 6 pz.)</t>
  </si>
  <si>
    <t>FK-ACC-MS2-POUCH</t>
  </si>
  <si>
    <t>MS2-POUCH</t>
  </si>
  <si>
    <t>FK-ACC-MS2-WM</t>
  </si>
  <si>
    <t>MS2-WM</t>
  </si>
  <si>
    <t>ORCA - Pigtail FC Multimodale 62/125 Lunghezza 2mt (cf. 6 pz.)</t>
  </si>
  <si>
    <t>TS-RKW-F2516</t>
  </si>
  <si>
    <t>ORCA - Attrezzo ad impatto per connessioni telefoniche</t>
  </si>
  <si>
    <t>2-599624-3</t>
  </si>
  <si>
    <t>FK-ACC-CIQ-RJA</t>
  </si>
  <si>
    <t>CIQ-RJA</t>
  </si>
  <si>
    <t>Categoria 6/7</t>
  </si>
  <si>
    <t>ORCA - Bretella di permutazione Cat5E UTP colore verde L. 3mt</t>
  </si>
  <si>
    <t>ORCA - Bretella di permutazione Cat5E UTP colore verde L. 5mt</t>
  </si>
  <si>
    <t>ORCA</t>
  </si>
  <si>
    <t>FK-ACC-NFC-KIT-CASE</t>
  </si>
  <si>
    <t>NFC-KIT-CASE</t>
  </si>
  <si>
    <t>FK-ACC-NFC-SOLVENTPEN</t>
  </si>
  <si>
    <t>NFC-SOLVENTPEN</t>
  </si>
  <si>
    <t xml:space="preserve">ORCA - Pinza professionale per plug a 4, 6 e 8/Dec posizioni </t>
  </si>
  <si>
    <t>ORCA - Attrezzo Impact Tool con lama intercambiabile</t>
  </si>
  <si>
    <t xml:space="preserve">ORCA - Tester analogico a LED per bretelle RJ-45 UTP &amp; FTP  </t>
  </si>
  <si>
    <t>ORCA - LAN Equipment</t>
  </si>
  <si>
    <t>ORCA - Convertitore Fast Ethernet MM 100BaseT-FX, SC</t>
  </si>
  <si>
    <t>ORCA - Pigtail SC Multimodale 62,5/125 Lunghezza 2mt (cf. 6 pz.)</t>
  </si>
  <si>
    <t>ORCA - Pigtail ST Multimodale 62,5/125 Lunghezza 2mt (cf. 6 pz.)</t>
  </si>
  <si>
    <t>ORCA - Cassetto ottico MPO 50/125um 1U - 1 x MPO (6 LC DPX)</t>
  </si>
  <si>
    <t>ORCA - Cassetto ottico MPO 50/125um 1U - 2 x MPO (12 LC DPX)</t>
  </si>
  <si>
    <t>Connettori resinare/ Light Crimp Plus</t>
  </si>
  <si>
    <t>UCS Telefonia</t>
  </si>
  <si>
    <t>ORCA - Adattatori per serie civili</t>
  </si>
  <si>
    <t>FK-STR-MS2-IDK27</t>
  </si>
  <si>
    <t>MS2-IDK27</t>
  </si>
  <si>
    <t>Accessori per pannelli ottici</t>
  </si>
  <si>
    <t>Armadi T7  
BLADESHELTER</t>
  </si>
  <si>
    <t>TS-RAC-F9012N</t>
  </si>
  <si>
    <t>F9012N</t>
  </si>
  <si>
    <t>TS-RAC-F9102N</t>
  </si>
  <si>
    <t>ORCA - Trunk Cable MPO-ST Multimodale 62/125um Lungh. 1mt</t>
  </si>
  <si>
    <t>ORCA - Trunk Cable MPO-LC Multimodale 62/125um Lungh. 1mt</t>
  </si>
  <si>
    <t>Cassetti ottici  / Trunk</t>
  </si>
  <si>
    <t>Strisce telefoniche / accessori</t>
  </si>
  <si>
    <t>Connettori IP67</t>
  </si>
  <si>
    <t>F9008N</t>
  </si>
  <si>
    <t>TS-RAC-F9103N</t>
  </si>
  <si>
    <t>ORCA - Cavo Dati Trefolato</t>
  </si>
  <si>
    <t>AM-TL-85340001</t>
  </si>
  <si>
    <t>ORCA - Cavo telefonico per interno</t>
  </si>
  <si>
    <t>ORCA - Pannelli MPO</t>
  </si>
  <si>
    <t>Brady</t>
  </si>
  <si>
    <t>Blade Shelter</t>
  </si>
  <si>
    <t>Rack Tecno</t>
  </si>
  <si>
    <t>Armadi da Parete</t>
  </si>
  <si>
    <t>Armadi da Pavimento</t>
  </si>
  <si>
    <t>Armadi Superserver</t>
  </si>
  <si>
    <t>Distr. Elettrica</t>
  </si>
  <si>
    <t>ORCA - Terminal Box ottico 8 porte SC SPX / LC DPX scarico Avorio</t>
  </si>
  <si>
    <t>ORCA - Terminal Box ottico 8 porte SC SPX Avorio (bussole MM)</t>
  </si>
  <si>
    <t>TS-PWR-F3040N</t>
  </si>
  <si>
    <t>AM-FPL-653650103</t>
  </si>
  <si>
    <t>FK-ACC-CIQ-IDK24</t>
  </si>
  <si>
    <t>CIQ-IDK24</t>
  </si>
  <si>
    <t>FK-ACC-CIQ-IDK57</t>
  </si>
  <si>
    <t>CIQ-IDK57</t>
  </si>
  <si>
    <t>ORCA - Cassetto ottico MPO 50/125um OM3 1U - 2 x MPO (12 LC DPX)</t>
  </si>
  <si>
    <t>AM-FPP-167100044</t>
  </si>
  <si>
    <t>4-1671000-4</t>
  </si>
  <si>
    <t>BY-TS-1/4-26</t>
  </si>
  <si>
    <t>DTX</t>
  </si>
  <si>
    <t>ORCA - Cassetto ottico MPO 50/125um OM3 1U - 4 x MPO (24 LC DPX)</t>
  </si>
  <si>
    <t>Cavi e Cassetti Ottici</t>
  </si>
  <si>
    <t>TS-RAC-F9002N</t>
  </si>
  <si>
    <t>F9002N</t>
  </si>
  <si>
    <t>ORCA - Cassetto ottico MPO 62,5/125um 1U - 3 x MPO (18 LC DPX)</t>
  </si>
  <si>
    <t>ORCA - Bretella di permutazione Cat5E UTP colore grigio L. 2mt</t>
  </si>
  <si>
    <t>TS-RAC-F9032N</t>
  </si>
  <si>
    <t>F9032N</t>
  </si>
  <si>
    <t>TS-RAC-F9009N</t>
  </si>
  <si>
    <t>F9009N</t>
  </si>
  <si>
    <t>ORCA - Bretella di permutazione Cat5E FTP colore grigio L. 5mt</t>
  </si>
  <si>
    <t>ORCA - Bretella di permutazione Cat5E FTP colore grigio L. 10mt</t>
  </si>
  <si>
    <t>TS-RAC-F9335N</t>
  </si>
  <si>
    <t>F9335N</t>
  </si>
  <si>
    <t>TS-RAC-F9100N</t>
  </si>
  <si>
    <t>F9100N</t>
  </si>
  <si>
    <t>ORCA - Trunk Cable MPO-SC Multimodale 50/125um Lungh. 1mt</t>
  </si>
  <si>
    <t>Sistema in rame telefonico</t>
  </si>
  <si>
    <t>Cavi dati C5E &amp; C6</t>
  </si>
  <si>
    <t>ORCA - Pigtail LC Multimodale 62,5/125 Lunghezza 2mt (cf. 6 pz.)</t>
  </si>
  <si>
    <t>ORCA - Bretella di permutazione Cat6 UTP colore verde L. 2mt</t>
  </si>
  <si>
    <t>ORCA - Bretella di permutazione Cat6 UTP colore verde L. 5mt</t>
  </si>
  <si>
    <t>TS-RAC-F9008N</t>
  </si>
  <si>
    <t>ORCA - Bretella di permutazione Cat6 UTP colore blu L. 0,5mt</t>
  </si>
  <si>
    <t>ORCA - Carta di lappatura 1um confezione da 5 fogli A4</t>
  </si>
  <si>
    <t>FK-STR-26000900</t>
  </si>
  <si>
    <t>Cassetti ottici estraibili</t>
  </si>
  <si>
    <t>ORCA - Bretelle in Fibra ottica ST-ST Duplex</t>
  </si>
  <si>
    <t>ORCA - Trunk Cable MPO-SC Multimodale 50/125 OM3um Lungh. 1mt</t>
  </si>
  <si>
    <t>ORCA - Cassetti ottici</t>
  </si>
  <si>
    <t>Coppie Canale Nero</t>
  </si>
  <si>
    <t>NFC-KIT-BOX</t>
  </si>
  <si>
    <t>NEW</t>
  </si>
  <si>
    <t>F2507</t>
  </si>
  <si>
    <t>F2508</t>
  </si>
  <si>
    <t>F2509</t>
  </si>
  <si>
    <t>F2510</t>
  </si>
  <si>
    <t>F2512KS</t>
  </si>
  <si>
    <t>F2516</t>
  </si>
  <si>
    <t>Fibra ottica</t>
  </si>
  <si>
    <t>Rame</t>
  </si>
  <si>
    <t>Armadi da parete serie TECNO OFFICE</t>
  </si>
  <si>
    <t>AM-PLT-40618501</t>
  </si>
  <si>
    <t>PABX</t>
  </si>
  <si>
    <t>TLS2200 / IDPAL / IDEXPERT</t>
  </si>
  <si>
    <t>ORCA - Cassetto ottico MPO 62,5/125um 1U - 2 x MPO (12 LC DPX)</t>
  </si>
  <si>
    <t>AM-FAD-550466304</t>
  </si>
  <si>
    <t>ORCA - Trunk Cable MPO-MPO Monomodale 09/125um Lungh. 1mt</t>
  </si>
  <si>
    <t>ORCA - Trunk Cable MPO-SC Monomodale 09/125um Lungh. 1mt</t>
  </si>
  <si>
    <t>1-6536501-0</t>
  </si>
  <si>
    <t>ORCA - Bretella di permutazione Cat5E UTP colore verde L. 0,5mt</t>
  </si>
  <si>
    <t>ORCA - Bretella di permutazione Cat5E UTP colore verde L. 1mt</t>
  </si>
  <si>
    <t>Office Box Universali</t>
  </si>
  <si>
    <t>110 XConnetct</t>
  </si>
  <si>
    <t>J</t>
  </si>
  <si>
    <t>TECNOSTEEL</t>
  </si>
  <si>
    <t>Sistema ACO</t>
  </si>
  <si>
    <t>Attrezzatura</t>
  </si>
  <si>
    <t>ORCA - Cassetto ottico MPO 50/125um OM3 1U - 2 x MPO (12 SC DPX)</t>
  </si>
  <si>
    <t>ORCA - Cassetto ottico MPO 50/125um OM3 1U - 3 x MPO (18 SC DPX)</t>
  </si>
  <si>
    <t>AM-FPL-653650105</t>
  </si>
  <si>
    <t>AM-FPL-653650110</t>
  </si>
  <si>
    <t>ORCA - Bretella di permutazione Cat6 UTP colore verde L. 3mt</t>
  </si>
  <si>
    <t>FK-ACC-CIQ-COAX</t>
  </si>
  <si>
    <t>CIQ-COAX</t>
  </si>
  <si>
    <t>FK-ACC-NFC-SWABS-1.25</t>
  </si>
  <si>
    <t>Etichette per Stampanti LASER</t>
  </si>
  <si>
    <t>ORCA - Bretelle in Fibra ottica MT-RJ Duplex</t>
  </si>
  <si>
    <t>ORCA - Bretelle in Fibra ottica LC Duplex</t>
  </si>
  <si>
    <t>ORCA - Bretelle in Fibra ottica LC-ST Duplex</t>
  </si>
  <si>
    <t>ORCA - Bretelle in Fibra ottica LC-SC Duplex</t>
  </si>
  <si>
    <t xml:space="preserve">Tutte le offerte, salvo diversamente specificato, </t>
  </si>
  <si>
    <t>TS-RAC-E1341</t>
  </si>
  <si>
    <t>E1341</t>
  </si>
  <si>
    <t>AM-TL-85340003</t>
  </si>
  <si>
    <t>AM-TL-85340008</t>
  </si>
  <si>
    <t>TS-RKW-F2501N</t>
  </si>
  <si>
    <t>MOQ</t>
  </si>
  <si>
    <t>Netto</t>
  </si>
  <si>
    <t>Fluke</t>
  </si>
  <si>
    <t>ORCA - Bretella di permutazione Cat5E FTP colore grigio L. 15mt</t>
  </si>
  <si>
    <t>Cavo Telefonico</t>
  </si>
  <si>
    <t>TS-RAC-F9031N</t>
  </si>
  <si>
    <t>F9031N</t>
  </si>
  <si>
    <t>Fonia</t>
  </si>
  <si>
    <t>Placche utente</t>
  </si>
  <si>
    <t>Pannelli telefonici</t>
  </si>
  <si>
    <t>Cavi, Jack e Pannelli</t>
  </si>
  <si>
    <t>Sistema MRJ21</t>
  </si>
  <si>
    <t>AM-PLT-55825101</t>
  </si>
  <si>
    <t>AM-PLT-111641201</t>
  </si>
  <si>
    <t>AM-PLT-111641202</t>
  </si>
  <si>
    <t>FK-ACC-NFC-CUBE</t>
  </si>
  <si>
    <t>NFC-CUBE</t>
  </si>
  <si>
    <t>TS-RAC-F9131</t>
  </si>
  <si>
    <t>F9131</t>
  </si>
  <si>
    <t>FK-ACC-NF380</t>
  </si>
  <si>
    <t>NF380</t>
  </si>
  <si>
    <t>ORCA - Bretella di permutazione Cat5E UTP colore blu L. 3mt</t>
  </si>
  <si>
    <t>ORCA - Cassetto ottico MPO 62,5/125um 1U - 2 x MPO (12 SC DPX)</t>
  </si>
  <si>
    <t>ORCA - Connettori Ottici a resinare Multimodali</t>
  </si>
  <si>
    <t>ORCA - Connettori Ottici a resinare Monomodali</t>
  </si>
  <si>
    <t>ORCA - Bussole</t>
  </si>
  <si>
    <t>ORCA - Attenuatori</t>
  </si>
  <si>
    <t>ORCA - Trunk Cable MPO-MPO Multimodale 50/125 OM3um Lungh. 1mt</t>
  </si>
  <si>
    <t>ORCA - Bretella di permutazione Cat6 UTP colore giallo L. 1mt</t>
  </si>
  <si>
    <t>ORCA - Sistemi in Rame</t>
  </si>
  <si>
    <t>BY-M21-375-430</t>
  </si>
  <si>
    <t>BY-M21-375-499</t>
  </si>
  <si>
    <t>BY-M21-500-423</t>
  </si>
  <si>
    <t>BY-M21-500-430</t>
  </si>
  <si>
    <t>Intellitone</t>
  </si>
  <si>
    <t>BY-M21-500-499</t>
  </si>
  <si>
    <t>BY-M21-750-423</t>
  </si>
  <si>
    <t>BY-M21-750-430</t>
  </si>
  <si>
    <t xml:space="preserve">Cavi telefonici </t>
  </si>
  <si>
    <t>ORCA - Bretella di permutazione Cat5E UTP colore blu L. 0,5mt</t>
  </si>
  <si>
    <t>ORCA - Detergente per pulizia delle fibre ottiche (0,5Lt)</t>
  </si>
  <si>
    <t>ORCA - Cassetto ottico MPO 62,5/125um 1U - 1 x MPO (6 SC DPX)</t>
  </si>
  <si>
    <t>TS-RAC-F3030N</t>
  </si>
  <si>
    <t>F3030N</t>
  </si>
  <si>
    <t>ORCA - Cassetto ottico MPO 09/125um 1U - 4 x MPO (24 SC DPX)</t>
  </si>
  <si>
    <t>ORCA - Cassetto ottico MPO 09/125um 1U - 1 x MPO (6 LC DPX)</t>
  </si>
  <si>
    <t>ORCA - Cassetto ottico MPO 09/125um 1U - 2 x MPO (12 LC DPX)</t>
  </si>
  <si>
    <t>ORCA - Cassetto ottico MPO 09/125um 1U - 3 x MPO (18 LC DPX)</t>
  </si>
  <si>
    <t>TS-RAC-F9038</t>
  </si>
  <si>
    <t>F9038</t>
  </si>
  <si>
    <t>TS-RAC-F9089N</t>
  </si>
  <si>
    <t>F9089N</t>
  </si>
  <si>
    <t>ORCA - Bretella di permutazione Cat6 UTP colore grigio L. 15mt</t>
  </si>
  <si>
    <t>Bretelle ottiche SC-ST-MT-LC-FC</t>
  </si>
  <si>
    <t>ORCA - Bretella di permutazione Cat5E UTP colore grigio L. 5mt</t>
  </si>
  <si>
    <t>ORCA - Bretella di permutazione Cat5E UTP colore grigio L. 10mt</t>
  </si>
  <si>
    <t>ORCA - Bretella di permutazione Cat5E UTP colore grigio L. 15mt</t>
  </si>
  <si>
    <t>MS2-100</t>
  </si>
  <si>
    <t>Connettori MM &amp; SM e Bussole</t>
  </si>
  <si>
    <t>TS-RAC-F9094N</t>
  </si>
  <si>
    <t>F9094N</t>
  </si>
  <si>
    <t>TS-RAC-F9105N</t>
  </si>
  <si>
    <t>F9105N</t>
  </si>
  <si>
    <t>ORCA - Platorello universale professionale ST, SC, FC</t>
  </si>
  <si>
    <t>ORCA - Platorello universale professionale LC</t>
  </si>
  <si>
    <t>ORCA - Bretella di permutazione Cat6 UTP colore rosso L. 1mt</t>
  </si>
  <si>
    <t>BY-ELAT-15-361-5</t>
  </si>
  <si>
    <t>ORCA - Carta di lappatura 0,3um confezione da 5 fogli A4</t>
  </si>
  <si>
    <t>F9041</t>
  </si>
  <si>
    <t>AM-TL-79016301</t>
  </si>
  <si>
    <t>FK-ACC-JR-SYS-2</t>
  </si>
  <si>
    <t>JR-SYS-2</t>
  </si>
  <si>
    <t>Via Pio La Torre, 7</t>
  </si>
  <si>
    <t>AM-TL-23165221</t>
  </si>
  <si>
    <t>2-231652-1</t>
  </si>
  <si>
    <t>TS-RAC-F9040</t>
  </si>
  <si>
    <t>F9040</t>
  </si>
  <si>
    <t>TS-RAC-F9041</t>
  </si>
  <si>
    <t>TS-RAC-F9044</t>
  </si>
  <si>
    <t>F9044</t>
  </si>
  <si>
    <t>ORCA - Bretella di permutazione Cat5E UTP colore rosso L. 1mt</t>
  </si>
  <si>
    <t>L</t>
  </si>
  <si>
    <t>Cavi Ottici</t>
  </si>
  <si>
    <t>AMP Netconnect</t>
  </si>
  <si>
    <t>Tyco Electronics</t>
  </si>
  <si>
    <t>ORCA - Bretella di permutazione Cat5E UTP colore giallo L. 2mt</t>
  </si>
  <si>
    <t>Categoria 5E</t>
  </si>
  <si>
    <t>Etherseal</t>
  </si>
  <si>
    <t>ORCA - Cassetto ottico MPO 50/125um OM3 1U - 4 x MPO (24 SC DPX)</t>
  </si>
  <si>
    <t>ORCA - Cassetto ottico MPO 50/125um OM3 1U - 1 x MPO (6 LC DPX)</t>
  </si>
  <si>
    <t>ORCA - Patch Cords Cat.3 RJ45-RJ45 Colorate</t>
  </si>
  <si>
    <t>Ripiani fissi ed estraibili Neri</t>
  </si>
  <si>
    <t>Montanti</t>
  </si>
  <si>
    <t>ORCA - Convertitore Gigabit Ethernet MM 1000BaseT-SX, SC</t>
  </si>
  <si>
    <t>ORCA - Bretella di permutazione Cat6 UTP colore giallo L. 2mt</t>
  </si>
  <si>
    <t>ORCA - Bretella di permutazione Cat6 UTP colore giallo L. 3mt</t>
  </si>
  <si>
    <t>ORCA - Bretella di permutazione Cat6 UTP colore giallo L. 5mt</t>
  </si>
  <si>
    <t>FK-ACC-NFA-LC</t>
  </si>
  <si>
    <t>NFA-LC</t>
  </si>
  <si>
    <t>FK-ACC-NFA-FC</t>
  </si>
  <si>
    <t>NFA-FC</t>
  </si>
  <si>
    <t>80026 Casoria</t>
  </si>
  <si>
    <t>ORCA - Bretella di permutazione Cat5E UTP colore blu L. 15mt</t>
  </si>
  <si>
    <t>TS-RAC-F9324N</t>
  </si>
  <si>
    <t>F9324N</t>
  </si>
  <si>
    <t>ORCA - Cassetto ottico MPO 09/125um 1U - 4 x MPO (24 LC DPX)</t>
  </si>
  <si>
    <t>ORCA - Trunk Cable MPO</t>
  </si>
  <si>
    <t>MRJ21</t>
  </si>
  <si>
    <t>ORCA - Trunk Cable MPO-MPO Multimodale 50/125um Lungh. 1mt</t>
  </si>
  <si>
    <t>ORCA - Taglia cavi fino a diametro di 70 mm</t>
  </si>
  <si>
    <t>ORCA - Bretella di permutazione Cat5E UTP colore blu L. 1mt</t>
  </si>
  <si>
    <t>BRADY</t>
  </si>
  <si>
    <t xml:space="preserve">I prezzi riportati possono variare </t>
  </si>
  <si>
    <t>Categoria 5e</t>
  </si>
  <si>
    <t>RIELLO</t>
  </si>
  <si>
    <t>FLUKE</t>
  </si>
  <si>
    <t>ORCA - Cassetto ottico MPO 50/125um 1U - 1 x MPO (6 SC DPX)</t>
  </si>
  <si>
    <t>TS-RAC-F9226N</t>
  </si>
  <si>
    <t>F9226N</t>
  </si>
  <si>
    <t>TS-RAC-F9271N</t>
  </si>
  <si>
    <t>F9271N</t>
  </si>
  <si>
    <t>AM-ACC-55885601</t>
  </si>
  <si>
    <t>ORCA - Bretella di permutazione Cat6 UTP colore rosso L. 0,5mt</t>
  </si>
  <si>
    <t>Connettorizzazione Rame/Ottico</t>
  </si>
  <si>
    <t>Armadi a parete/pavimento</t>
  </si>
  <si>
    <t>ü</t>
  </si>
  <si>
    <t>BY-BMP21-AC EUR</t>
  </si>
  <si>
    <t>BY-M21-375-423</t>
  </si>
  <si>
    <t>ORCA - Taglierina a penna per fibra con lama reversibile</t>
  </si>
  <si>
    <t>ORCA - Bretelle in Fibra ottica SC-SC Duplex</t>
  </si>
  <si>
    <t>ORCA - Cassetto ottico MPO 09/125um 1U - 1 x MPO (6 SC DPX)</t>
  </si>
  <si>
    <t>ORCA - Cassetto ottico MPO 09/125um 1U - 2 x MPO (12 SC DPX)</t>
  </si>
  <si>
    <t>ORCA - Cassetto ottico MPO 09/125um 1U - 3 x MPO (18 SC DPX)</t>
  </si>
  <si>
    <t>ORCA - Pigtail MT-RJ Femmina DPX MM 62,5/125 L.2mt (cf. 6 pz.)</t>
  </si>
  <si>
    <t>TS-RKW-F2507</t>
  </si>
  <si>
    <t>TS-RKW-F2508</t>
  </si>
  <si>
    <t>TS-RKW-F2509</t>
  </si>
  <si>
    <t>TS-RKW-F2510</t>
  </si>
  <si>
    <t>TS-RKW-F2512KS</t>
  </si>
  <si>
    <t>ORCA - Convertitore Fast Ethernet SM 100BaseT-FX, SC (30km)</t>
  </si>
  <si>
    <t>TS-PWR-F3067N</t>
  </si>
  <si>
    <t>F3067N</t>
  </si>
  <si>
    <t>Media Converter e Power Distribution</t>
  </si>
  <si>
    <t>FK-STR-MT-8200-63A</t>
  </si>
  <si>
    <t>MT-8200-63A</t>
  </si>
  <si>
    <t>ORCA - Pigtail MT-RJ Maschio DPX MM 50/125 L.2mt (cf. 6 pz.)</t>
  </si>
  <si>
    <t>ORCA - Bretella di permutazione Cat6 UTP colore rosso L. 2mt</t>
  </si>
  <si>
    <t>ORCA - Bretella di permutazione Cat6 UTP colore rosso L. 3mt</t>
  </si>
  <si>
    <t>ORCA - Bretella di permutazione Cat6 UTP colore rosso L. 5mt</t>
  </si>
  <si>
    <t>ORCA - Bretella di permutazione Cat6 UTP colore verde L. 0,5mt</t>
  </si>
  <si>
    <t>ORCA - Bretella di permutazione Cat6 UTP colore verde L. 1mt</t>
  </si>
  <si>
    <t>TS-RAC-F9140</t>
  </si>
  <si>
    <t>F9140</t>
  </si>
  <si>
    <t>TS-RAC-F9132</t>
  </si>
  <si>
    <t>F9132</t>
  </si>
  <si>
    <t>ORCA - Cassetto ottico MPO 50/125um 1U - 2 x MPO (12 SC DPX)</t>
  </si>
  <si>
    <t>BY-ELAT-19-361</t>
  </si>
  <si>
    <t>TS-RAC-F9253N</t>
  </si>
  <si>
    <t>F9253N</t>
  </si>
  <si>
    <t>FK-ACC-CIQ-SPKR</t>
  </si>
  <si>
    <t>CIQ-SPKR</t>
  </si>
  <si>
    <t>Bussole Multimodali</t>
  </si>
  <si>
    <t>Bussole Monomodali</t>
  </si>
  <si>
    <t>Riello</t>
  </si>
  <si>
    <t>TS-CLI-F9216N</t>
  </si>
  <si>
    <t>F9216N</t>
  </si>
  <si>
    <t>ORCA - Bretella di permutazione Cat5E UTP colore rosso L. 10mt</t>
  </si>
  <si>
    <t>ORCA - Trunk Cable MPO-ST Multimodale 50/125um Lungh. 1mt</t>
  </si>
  <si>
    <t>AM-MJ6-137505502</t>
  </si>
  <si>
    <t>AM-MJ6-137518701</t>
  </si>
  <si>
    <t>AM-MJ6-137518702</t>
  </si>
  <si>
    <t>ORCA - Bretella di permutazione Cat6 UTP colore grigio L. 1,5mt</t>
  </si>
  <si>
    <t>ORCA - Bretella di permutazione Cat6 UTP colore grigio L. 2mt</t>
  </si>
  <si>
    <t>Tecnosteel</t>
  </si>
  <si>
    <t>Placche autoportanti</t>
  </si>
  <si>
    <t>ORCA - Cassetto ottico MPO 50/125um 1U - 4 x MPO (24 SC DPX)</t>
  </si>
  <si>
    <t>AM-FPP-167100028</t>
  </si>
  <si>
    <t>2-1671000-8</t>
  </si>
  <si>
    <t>SAN - MPO</t>
  </si>
  <si>
    <t>ORCA - Pigtail SC Multimodale 50/125 Lunghezza 2mt (cf. 6 pz.)</t>
  </si>
  <si>
    <t>ORCA - Pigtail ST Multimodale 50/125 Lunghezza 2mt (cf. 6 pz.)</t>
  </si>
  <si>
    <t>ORCA - Pigtail MT-RJ Femmina DPX MM 50/125 L.2mt (cf. 6 pz.)</t>
  </si>
  <si>
    <t>ORCA - Pigtail ST Monomodale 9/125 Lunghezza 2mt (cf. 6 pz.)</t>
  </si>
  <si>
    <t>ORCA - Plug</t>
  </si>
  <si>
    <t>ORCA - Bretella di permutazione Cat5E UTP colore grigio L. 3mt</t>
  </si>
  <si>
    <t>Ogni collo viene etichettato, numerato progressivamente , segnato con il numero del DDT di accompagnamento e con la data di partenza. 
Questo per un facile controllo della merce in arrivo e per rendere minimi gli errori durante le spedizioni.</t>
  </si>
  <si>
    <t>Pigtail</t>
  </si>
  <si>
    <t>ORCA - Carta di lappatura 5um confezione da 5 fogli A4</t>
  </si>
  <si>
    <t>ORCA - Forbici professionali per kevlar (acciaio al carbonio)</t>
  </si>
  <si>
    <t>ORCA - Microscopio 400X - Professionale - Universale ST, FC, SC</t>
  </si>
  <si>
    <t>ORCA - Bretella di permutazione Cat5E UTP colore rosso L. 0,5mt</t>
  </si>
  <si>
    <t>ORCA - Patch Cords RJ45 Cat5E colorate</t>
  </si>
  <si>
    <t>Servizio FAST-COURIER</t>
  </si>
  <si>
    <t>FK-ACC-NFA-SC</t>
  </si>
  <si>
    <t>NFA-SC</t>
  </si>
  <si>
    <t>Servizio Express-Courier</t>
  </si>
  <si>
    <t>ORCA - Bretella di permutazione Cat5E UTP colore blu L. 2mt</t>
  </si>
  <si>
    <t>Cavi Fibra ottica Antiroditore (Interno/Esterno) Loose</t>
  </si>
  <si>
    <t>Connettori Ott.</t>
  </si>
  <si>
    <t>FK-ACC-NFA-ST</t>
  </si>
  <si>
    <t>NFA-ST</t>
  </si>
  <si>
    <t>TS-RAC-F9297N</t>
  </si>
  <si>
    <t>F9297N</t>
  </si>
  <si>
    <t>TS-RAC-F9306N</t>
  </si>
  <si>
    <t>F9306N</t>
  </si>
  <si>
    <t>JSDH036PM1</t>
  </si>
  <si>
    <t>OC-PC3-226107-A0</t>
  </si>
  <si>
    <t>OC-PC3-226107-01</t>
  </si>
  <si>
    <t>OC-PC3-226107-A1</t>
  </si>
  <si>
    <t>OC-PC3-226107-02</t>
  </si>
  <si>
    <t>ACCESSORI E SOFTWARE DI COMUNICAZIONE</t>
  </si>
  <si>
    <t>OC-RAC-550290-00</t>
  </si>
  <si>
    <t>OC-RAC-570025-05</t>
  </si>
  <si>
    <t>OC-PP-570121-24</t>
  </si>
  <si>
    <t>OC-PP-570122-24</t>
  </si>
  <si>
    <t>OC-PP-570123-24</t>
  </si>
  <si>
    <t>OC-PC3-226109-A0</t>
  </si>
  <si>
    <t>OC-PC3-226109-01</t>
  </si>
  <si>
    <t>OC-PC3-226109-A1</t>
  </si>
  <si>
    <t>OC-PC3-226109-02</t>
  </si>
  <si>
    <t>OC-PC3-226109-03</t>
  </si>
  <si>
    <t>OC-PC3-226109-05</t>
  </si>
  <si>
    <t>OC-PC3-226106-A0</t>
  </si>
  <si>
    <t>OC-PC3-226106-01</t>
  </si>
  <si>
    <t>OC-PC3-226106-A1</t>
  </si>
  <si>
    <t>OC-PC3-226106-02</t>
  </si>
  <si>
    <t>OC-PC3-226106-03</t>
  </si>
  <si>
    <t>OC-FPL-123114-02</t>
  </si>
  <si>
    <t>OC-FPL-123114-03</t>
  </si>
  <si>
    <t>OC-FPL-123114-05</t>
  </si>
  <si>
    <t>OC-FPL-123114-10</t>
  </si>
  <si>
    <t>OC-FPL-123112-01</t>
  </si>
  <si>
    <t>OC-FPL-123112-02</t>
  </si>
  <si>
    <t>OC-FPL-123112-03</t>
  </si>
  <si>
    <t>OC-FPL-123112-05</t>
  </si>
  <si>
    <t>OC-FPL-123112-10</t>
  </si>
  <si>
    <t>OC-FPL-123113-01</t>
  </si>
  <si>
    <t>OC-FPL-123113-02</t>
  </si>
  <si>
    <t>OC-FPL-123113-03</t>
  </si>
  <si>
    <t>OC-FPL-123113-05</t>
  </si>
  <si>
    <t>OC-FPL-123113-10</t>
  </si>
  <si>
    <t>OC-FPM-TEF00112</t>
  </si>
  <si>
    <t>OC-FPM-TEF001123</t>
  </si>
  <si>
    <t>OC-FPM-TEF00113</t>
  </si>
  <si>
    <t>OC-FPS-181111-01</t>
  </si>
  <si>
    <t>OC-FPS-181111-02</t>
  </si>
  <si>
    <t>OC-FPS-181111-03</t>
  </si>
  <si>
    <t>OC-FPS-181111-05</t>
  </si>
  <si>
    <t>OC-FPS-181111-10</t>
  </si>
  <si>
    <t>OC-FPL-183311-01</t>
  </si>
  <si>
    <t>OC-FPL-183311-02</t>
  </si>
  <si>
    <t>OC-FPL-183311-03</t>
  </si>
  <si>
    <t>OC-FPL-183311-05</t>
  </si>
  <si>
    <t>OC-FPL-183311-10</t>
  </si>
  <si>
    <t>OC-FPM-TEF-FSTD-MM</t>
  </si>
  <si>
    <t>OC-FPM-TEF-FSTD-M3</t>
  </si>
  <si>
    <t>OC-FPM-TEF-FSTD-SM</t>
  </si>
  <si>
    <t>OC-MPO-178111-06</t>
  </si>
  <si>
    <t>OC-MPO-178111-12</t>
  </si>
  <si>
    <t>OC-MPO-178111-18</t>
  </si>
  <si>
    <t>OC-MPO-178111-24</t>
  </si>
  <si>
    <t>OC-MPO-178311-06</t>
  </si>
  <si>
    <t>OC-MPO-178311-12</t>
  </si>
  <si>
    <t>OC-MPO-178311-18</t>
  </si>
  <si>
    <t>OC-MPO-178311-24</t>
  </si>
  <si>
    <t>OC-MPO-178114-06</t>
  </si>
  <si>
    <t>OC-MPO-178114-12</t>
  </si>
  <si>
    <t>OC-MPO-178114-18</t>
  </si>
  <si>
    <t>OC-MPO-178114-24</t>
  </si>
  <si>
    <t>OC-MPO-178314-06</t>
  </si>
  <si>
    <t>OC-MPO-178314-12</t>
  </si>
  <si>
    <t>OC-MPO-178314-18</t>
  </si>
  <si>
    <t>OC-MPO-178314-24</t>
  </si>
  <si>
    <t>OC-MPO-178112-06</t>
  </si>
  <si>
    <t>OC-MPO-178112-12</t>
  </si>
  <si>
    <t>OC-MPO-178112-18</t>
  </si>
  <si>
    <t>OC-MPO-178112-24</t>
  </si>
  <si>
    <t>OC-MPO-178312-06</t>
  </si>
  <si>
    <t>OC-MPO-178312-12</t>
  </si>
  <si>
    <t>YSKCMC6A</t>
  </si>
  <si>
    <t>OC-XC5-222101-01</t>
  </si>
  <si>
    <t>OC-XC5-222101-02</t>
  </si>
  <si>
    <t>OC-XC5-222101-03</t>
  </si>
  <si>
    <t>OC-XC5-222102-01</t>
  </si>
  <si>
    <t>OC-XC5-222102-02</t>
  </si>
  <si>
    <t>OC-XC5-222102-03</t>
  </si>
  <si>
    <t>OC-XC5-222104-01</t>
  </si>
  <si>
    <t>OC-XC5-222104-02</t>
  </si>
  <si>
    <t>OC-XC5-222104-03</t>
  </si>
  <si>
    <t>OC-XC5-222105-01</t>
  </si>
  <si>
    <t>OC-XC5-222105-02</t>
  </si>
  <si>
    <t>OC-XC5-222105-03</t>
  </si>
  <si>
    <t>OC-PC5-222140-A0</t>
  </si>
  <si>
    <t>OC-MPO-CVF-MPO-62</t>
  </si>
  <si>
    <t>OC-MPO-CVF-MPO-09</t>
  </si>
  <si>
    <t>OC-FPG-120101-02</t>
  </si>
  <si>
    <t>OC-FPG-120201-02</t>
  </si>
  <si>
    <t>OC-FPG-120411-F2</t>
  </si>
  <si>
    <t>OC-FPG-120411-M2</t>
  </si>
  <si>
    <t>OC-FPG-120301-02</t>
  </si>
  <si>
    <t>OC-FPG-120501-02</t>
  </si>
  <si>
    <t>OC-FPG-120102-02</t>
  </si>
  <si>
    <t>OC-FPG-120202-02</t>
  </si>
  <si>
    <t>OC-FPG-120412-F2</t>
  </si>
  <si>
    <t>OC-FPG-120412-M2</t>
  </si>
  <si>
    <t>OC-FPG-120302-02</t>
  </si>
  <si>
    <t>OC-FPG-120502-02</t>
  </si>
  <si>
    <t>OC-FPG-120104-02</t>
  </si>
  <si>
    <t>OC-FPG-120204-02</t>
  </si>
  <si>
    <t>OC-FPG-120414-F2</t>
  </si>
  <si>
    <t>OC-FPG-120414-M2</t>
  </si>
  <si>
    <t>OC-FPG-120304-02</t>
  </si>
  <si>
    <t>OC-FPG-120103-02</t>
  </si>
  <si>
    <t>OC-PC6-223160-A0</t>
  </si>
  <si>
    <t>OC-PC6-223160-01</t>
  </si>
  <si>
    <t>OC-PC6-223160-02</t>
  </si>
  <si>
    <t>OC-PC6-223160-03</t>
  </si>
  <si>
    <t>OC-PC6-223160-05</t>
  </si>
  <si>
    <t>OC-PC6-223180-A0</t>
  </si>
  <si>
    <t>OC-PC6-223180-01</t>
  </si>
  <si>
    <t>OC-PC6-223180-02</t>
  </si>
  <si>
    <t>OC-PC6-223180-03</t>
  </si>
  <si>
    <t>OC-PC6-223180-05</t>
  </si>
  <si>
    <t>OC-PLG-230110-00</t>
  </si>
  <si>
    <t>OC-PLG-230110-01</t>
  </si>
  <si>
    <t>OC-PLG-230113-00</t>
  </si>
  <si>
    <t>OC-PLG-230111-00</t>
  </si>
  <si>
    <t>OC-PLG-232112-02</t>
  </si>
  <si>
    <t>OC-PLG-232212-02</t>
  </si>
  <si>
    <t>OC-PLG-232122-01</t>
  </si>
  <si>
    <t>OC-PLG-232212-01</t>
  </si>
  <si>
    <t>OC-PLG-233112-01</t>
  </si>
  <si>
    <t>OC-PLG-233112-02</t>
  </si>
  <si>
    <t>OC-PLG-233212-01</t>
  </si>
  <si>
    <t>OC-PLG-233121-01</t>
  </si>
  <si>
    <t>OC-PLG-252000-06</t>
  </si>
  <si>
    <t>OC-PLG-252000-02</t>
  </si>
  <si>
    <t>OC-PLG-252000-09</t>
  </si>
  <si>
    <t>OC-PLG-252000-07</t>
  </si>
  <si>
    <t>OC-PLG-252000-04</t>
  </si>
  <si>
    <t>OC-PLG-252000-05</t>
  </si>
  <si>
    <t>OC-PLG-252000-08</t>
  </si>
  <si>
    <t>OC-PLG-252000-03</t>
  </si>
  <si>
    <t>OC-TL-260000-00</t>
  </si>
  <si>
    <t>OC-TL-261000-00</t>
  </si>
  <si>
    <t>OC-TL-265000-00</t>
  </si>
  <si>
    <t>OC-TL-266000-00</t>
  </si>
  <si>
    <t>OC-MPO-120811-01</t>
  </si>
  <si>
    <t>OC-MPO-128111-01</t>
  </si>
  <si>
    <t>OC-MPO-128211-01</t>
  </si>
  <si>
    <t>OC-FTL-160026-00</t>
  </si>
  <si>
    <t>OC-PC5-222140-01</t>
  </si>
  <si>
    <t>OC-PC5-222140-A1</t>
  </si>
  <si>
    <t>OC-PC5-222140-02</t>
  </si>
  <si>
    <t>OC-PC5-222140-03</t>
  </si>
  <si>
    <t>OC-PC5-222140-05</t>
  </si>
  <si>
    <t>OC-PC5-222140-10</t>
  </si>
  <si>
    <t>OC-PC5-222140-15</t>
  </si>
  <si>
    <t>OC-PC5-222240-01</t>
  </si>
  <si>
    <t>OC-PC5-222240-02</t>
  </si>
  <si>
    <t>OC-PC5-222240-03</t>
  </si>
  <si>
    <t>OC-PC5-222240-05</t>
  </si>
  <si>
    <t>OC-PC5-222240-10</t>
  </si>
  <si>
    <t>OC-PC5-222240-15</t>
  </si>
  <si>
    <t>OC-PC5-222170-A0</t>
  </si>
  <si>
    <t>OC-PC5-222170-01</t>
  </si>
  <si>
    <t>OC-PPT-271120-50</t>
  </si>
  <si>
    <t>OC-PPT-271120-25</t>
  </si>
  <si>
    <t>OC-MJ3-231130-00</t>
  </si>
  <si>
    <t>OC-MJ5-232120-00</t>
  </si>
  <si>
    <t>OC-MJ5-232130-00</t>
  </si>
  <si>
    <t>OC-PP5-272120-24</t>
  </si>
  <si>
    <t>OC-PP5-272120-48</t>
  </si>
  <si>
    <t>OC-MJ5-232220-00</t>
  </si>
  <si>
    <t>OC-PP5-272220-24</t>
  </si>
  <si>
    <t>ORCA - Pannello precaricato Cat5E 24 porte FTP</t>
  </si>
  <si>
    <t>OC-MJ6-233120-00</t>
  </si>
  <si>
    <t>OC-MJ6-233130-00</t>
  </si>
  <si>
    <t>OC-PP6-273120-24</t>
  </si>
  <si>
    <t>OC-ACC-570124-24</t>
  </si>
  <si>
    <t>OC-ACC-285000-00</t>
  </si>
  <si>
    <t>OC-ACC-285000-01</t>
  </si>
  <si>
    <t>OC-ACC-283000-02</t>
  </si>
  <si>
    <t>OC-ACC-284000-04</t>
  </si>
  <si>
    <t>OC-ACC-281000-09</t>
  </si>
  <si>
    <t>OC-ACC-282000-02</t>
  </si>
  <si>
    <t>OC-ACC-282000-03</t>
  </si>
  <si>
    <t>OC-ACC-281000-05</t>
  </si>
  <si>
    <t>OC-ACC-281000-06</t>
  </si>
  <si>
    <t>OC-ACC-280000-06</t>
  </si>
  <si>
    <t>OC-ACC-287000-02</t>
  </si>
  <si>
    <t>OC-ACC-287000-01</t>
  </si>
  <si>
    <t>OC-ACC-287000-05</t>
  </si>
  <si>
    <t>OC-ACC-287000-03</t>
  </si>
  <si>
    <t>OC-ACC-287000-04</t>
  </si>
  <si>
    <t>OC-ACC-287000-00</t>
  </si>
  <si>
    <t>OC-ACC-289000-02</t>
  </si>
  <si>
    <t>AM-FAD-550277626</t>
  </si>
  <si>
    <t>2-5502776-6</t>
  </si>
  <si>
    <t>AM-FAD-550464002</t>
  </si>
  <si>
    <t>OC-ACC-289000-01</t>
  </si>
  <si>
    <t>OC-ACC-289000-00</t>
  </si>
  <si>
    <t>OC-ACC-289000-03</t>
  </si>
  <si>
    <t>OC-ACC-286000-03</t>
  </si>
  <si>
    <t>OC-ACC-286000-04</t>
  </si>
  <si>
    <t>OC-ACC-286000-05</t>
  </si>
  <si>
    <t>OC-ACC-286000-01</t>
  </si>
  <si>
    <t>OC-ACC-286000-00</t>
  </si>
  <si>
    <t>Cabla IQ</t>
  </si>
  <si>
    <t xml:space="preserve">ORCA - Network Tester digitale LCD per bretelle RJ-45 UTP &amp; FTP </t>
  </si>
  <si>
    <t>OC-MPO-178312-18</t>
  </si>
  <si>
    <t>OC-MPO-178312-24</t>
  </si>
  <si>
    <t>OC-MPO-178113-06</t>
  </si>
  <si>
    <t>OC-MPO-178113-12</t>
  </si>
  <si>
    <t>OC-MPO-178113-18</t>
  </si>
  <si>
    <t>OC-MPO-178113-24</t>
  </si>
  <si>
    <t>OC-MPO-178313-06</t>
  </si>
  <si>
    <t>OC-MPO-178313-12</t>
  </si>
  <si>
    <t>OC-MPO-178313-18</t>
  </si>
  <si>
    <t>OC-MPO-178313-24</t>
  </si>
  <si>
    <t>OC-PC3-226106-05</t>
  </si>
  <si>
    <t>OC-PC5-222170-02</t>
  </si>
  <si>
    <t>OC-PC5-222170-03</t>
  </si>
  <si>
    <t>OC-PC5-222170-05</t>
  </si>
  <si>
    <t>OC-PC5-222170-10</t>
  </si>
  <si>
    <t>OC-PC5-222170-15</t>
  </si>
  <si>
    <t>OC-PC5-222160-A0</t>
  </si>
  <si>
    <t>OC-PC5-222160-01</t>
  </si>
  <si>
    <t>OC-PC5-222160-02</t>
  </si>
  <si>
    <t>OC-PC5-222160-03</t>
  </si>
  <si>
    <t>OC-PC5-222160-05</t>
  </si>
  <si>
    <t>OC-PC5-222160-10</t>
  </si>
  <si>
    <t>OC-PC5-222160-15</t>
  </si>
  <si>
    <t>OC-PC5-222190-A0</t>
  </si>
  <si>
    <t>OC-PC5-222190-01</t>
  </si>
  <si>
    <t>OC-PC5-222190-02</t>
  </si>
  <si>
    <t>OC-PC5-222190-03</t>
  </si>
  <si>
    <t>OC-PC5-222190-05</t>
  </si>
  <si>
    <t>OC-PC5-222190-10</t>
  </si>
  <si>
    <t>OC-PC5-222190-15</t>
  </si>
  <si>
    <t>OC-PC5-222180-A0</t>
  </si>
  <si>
    <t>OC-PC5-222180-01</t>
  </si>
  <si>
    <t>OC-PC5-222180-02</t>
  </si>
  <si>
    <t>OC-PC5-222180-03</t>
  </si>
  <si>
    <t>OC-PC5-222180-05</t>
  </si>
  <si>
    <t>OC-PC5-222180-10</t>
  </si>
  <si>
    <t>OC-PC5-222180-15</t>
  </si>
  <si>
    <t>OC-PC6-223140-A0</t>
  </si>
  <si>
    <t>OC-PC6-223140-01</t>
  </si>
  <si>
    <t>OC-PC6-223140-A1</t>
  </si>
  <si>
    <t>OC-PC6-223140-02</t>
  </si>
  <si>
    <t>OC-PC6-223140-03</t>
  </si>
  <si>
    <t>OC-PC6-223140-05</t>
  </si>
  <si>
    <t>OC-PC6-223140-10</t>
  </si>
  <si>
    <t>OC-PC6-223140-15</t>
  </si>
  <si>
    <t>OC-PC6-223240-01</t>
  </si>
  <si>
    <t>OC-PC6-223240-A1</t>
  </si>
  <si>
    <t>OC-PC6-223240-02</t>
  </si>
  <si>
    <t>OC-PC6-223240-03</t>
  </si>
  <si>
    <t>OC-PC6-223240-05</t>
  </si>
  <si>
    <t>OC-PC6-223240-10</t>
  </si>
  <si>
    <t>OC-PC6-223240-15</t>
  </si>
  <si>
    <t>ORCA - Patch Cords RJ45 Cat6 Colorate</t>
  </si>
  <si>
    <t>OC-PC6-223170-A0</t>
  </si>
  <si>
    <t>OC-PC6-223170-01</t>
  </si>
  <si>
    <t>OC-PC6-223170-02</t>
  </si>
  <si>
    <t>OC-PC6-223170-03</t>
  </si>
  <si>
    <t>OC-PC6-223170-05</t>
  </si>
  <si>
    <t>OC-PC6-223190-A0</t>
  </si>
  <si>
    <t>OC-PC6-223190-01</t>
  </si>
  <si>
    <t>OC-PC6-223190-02</t>
  </si>
  <si>
    <t>OC-PC6-223190-03</t>
  </si>
  <si>
    <t>OC-PC6-223190-05</t>
  </si>
  <si>
    <t>OC-FTL-160024-00</t>
  </si>
  <si>
    <t>OC-FPG-120203-02</t>
  </si>
  <si>
    <t>OC-FPG-120413-F2</t>
  </si>
  <si>
    <t>OC-FPG-120413-M2</t>
  </si>
  <si>
    <t>OC-FPG-120303-02</t>
  </si>
  <si>
    <t>OC-FPG-120503-02</t>
  </si>
  <si>
    <t>OC-ACC-150412-00</t>
  </si>
  <si>
    <t>OC-ACC-150024-00</t>
  </si>
  <si>
    <t>OC-ACC-150001-01</t>
  </si>
  <si>
    <t>OC-ACC-150000-40</t>
  </si>
  <si>
    <t>OC-ACC-150000-60</t>
  </si>
  <si>
    <t>OC-FTL-150002-00</t>
  </si>
  <si>
    <t>OC-FTL-150003-00</t>
  </si>
  <si>
    <t>OC-FTL-150005-00</t>
  </si>
  <si>
    <t>OC-FTL-150008-01</t>
  </si>
  <si>
    <t>OC-FTL-150009-00</t>
  </si>
  <si>
    <t>ORCA - Colla anaerobica con reagente 30ml</t>
  </si>
  <si>
    <t>OC-FTL-150010-00</t>
  </si>
  <si>
    <t>OC-FTL-150011-00</t>
  </si>
  <si>
    <t>OC-FTL-150012-00</t>
  </si>
  <si>
    <t>OC-FPP-171310-08</t>
  </si>
  <si>
    <t>OC-FPP-171330-08</t>
  </si>
  <si>
    <t>OC-FCE-130221-00</t>
  </si>
  <si>
    <t>OC-FCE-130121-00</t>
  </si>
  <si>
    <t>OC-FCE-130121-05</t>
  </si>
  <si>
    <t>OC-FCE-130321-01</t>
  </si>
  <si>
    <t>OC-FCE-130311-01</t>
  </si>
  <si>
    <t>OC-FCE-130321-02</t>
  </si>
  <si>
    <t>OC-FCE-130223-00</t>
  </si>
  <si>
    <t>OC-FCE-130123-00</t>
  </si>
  <si>
    <t>OC-FCE-130123-05</t>
  </si>
  <si>
    <t>OC-FCE-130323-01</t>
  </si>
  <si>
    <t>OC-FCE-130313-01</t>
  </si>
  <si>
    <t>OC-FCE-130323-02</t>
  </si>
  <si>
    <t>OC-FAD-140221-00</t>
  </si>
  <si>
    <t>OC-FAD-140121-00</t>
  </si>
  <si>
    <t>OC-FAD-140111-00</t>
  </si>
  <si>
    <t>OC-FAD-140211-00</t>
  </si>
  <si>
    <t>OC-FAD-142111-00</t>
  </si>
  <si>
    <t>OC-FAD-143321-00</t>
  </si>
  <si>
    <t>OC-FAD-140311-00</t>
  </si>
  <si>
    <t>OC-FAD-140331-00</t>
  </si>
  <si>
    <t>OC-FAD-140411-00</t>
  </si>
  <si>
    <t>OC-FAD-140521-00</t>
  </si>
  <si>
    <t>OC-FAD-140223-00</t>
  </si>
  <si>
    <t>OC-FAD-140213-00</t>
  </si>
  <si>
    <t>OC-FAD-140123-00</t>
  </si>
  <si>
    <t>OC-FAD-140113-00</t>
  </si>
  <si>
    <t>OC-FAD-142113-00</t>
  </si>
  <si>
    <t>OC-FAD-140323-00</t>
  </si>
  <si>
    <t>OC-FAD-140313-00</t>
  </si>
  <si>
    <t>OC-FAD-140333-00</t>
  </si>
  <si>
    <t>OC-FAD-140413-00</t>
  </si>
  <si>
    <t>OC-FAD-140523-00</t>
  </si>
  <si>
    <t>OC-FAD-150213-50</t>
  </si>
  <si>
    <t>OC-FAD-150113-50</t>
  </si>
  <si>
    <t>OC-FAD-150313-50</t>
  </si>
  <si>
    <t>OC-FAD-150513-50</t>
  </si>
  <si>
    <t>OC-FAD-150613-50</t>
  </si>
  <si>
    <t>OC-FAD-150713-50</t>
  </si>
  <si>
    <t>OC-FPS-121111-01</t>
  </si>
  <si>
    <t>OC-FPS-121111-02</t>
  </si>
  <si>
    <t>OC-FPS-121111-03</t>
  </si>
  <si>
    <t>OC-FPS-121111-05</t>
  </si>
  <si>
    <t>OC-FPS-121111-10</t>
  </si>
  <si>
    <t>OC-FPS-121114-01</t>
  </si>
  <si>
    <t>OC-FPS-121114-02</t>
  </si>
  <si>
    <t>OC-FPS-121114-03</t>
  </si>
  <si>
    <t>OC-FPS-121114-05</t>
  </si>
  <si>
    <t>OC-FPS-121114-10</t>
  </si>
  <si>
    <t>YSKCMC4A</t>
  </si>
  <si>
    <t>OC-FPS-121212-01</t>
  </si>
  <si>
    <t>OC-FPS-121212-02</t>
  </si>
  <si>
    <t>OC-FPS-121212-03</t>
  </si>
  <si>
    <t>OC-FPS-121212-05</t>
  </si>
  <si>
    <t>OC-FPS-121212-10</t>
  </si>
  <si>
    <t>OC-FPS-121213-01</t>
  </si>
  <si>
    <t>OC-FPS-121213-02</t>
  </si>
  <si>
    <t>OC-FPS-121213-03</t>
  </si>
  <si>
    <t>OC-FPS-121213-05</t>
  </si>
  <si>
    <t>OC-FPS-121213-10</t>
  </si>
  <si>
    <t>OC-FPS-AF-FPS-MM</t>
  </si>
  <si>
    <t>OC-FPS-AF-FPS-SM</t>
  </si>
  <si>
    <t>OC-FPS-121112-01</t>
  </si>
  <si>
    <t>OC-FPS-121112-02</t>
  </si>
  <si>
    <t>OC-FPS-121112-03</t>
  </si>
  <si>
    <t>OC-FPS-121112-05</t>
  </si>
  <si>
    <t>OC-FPS-121112-10</t>
  </si>
  <si>
    <t>OC-FPS-121113-01</t>
  </si>
  <si>
    <t>OC-FPS-121113-02</t>
  </si>
  <si>
    <t>OC-FPS-121113-03</t>
  </si>
  <si>
    <t>OC-FPS-121113-05</t>
  </si>
  <si>
    <t>OC-FPS-121113-10</t>
  </si>
  <si>
    <t>OC-FPS-122211-01</t>
  </si>
  <si>
    <t>OC-FPS-122211-02</t>
  </si>
  <si>
    <t>OC-FPS-122211-03</t>
  </si>
  <si>
    <t>OC-FPS-122211-05</t>
  </si>
  <si>
    <t>OC-FPS-122211-10</t>
  </si>
  <si>
    <t>OC-FPS-122214-01</t>
  </si>
  <si>
    <t>OC-FPS-122214-02</t>
  </si>
  <si>
    <t>OC-FPS-122214-03</t>
  </si>
  <si>
    <t>OC-FPS-122214-05</t>
  </si>
  <si>
    <t>OC-FPS-122214-10</t>
  </si>
  <si>
    <t>OC-FPS-122212-01</t>
  </si>
  <si>
    <t>OC-FPS-122212-02</t>
  </si>
  <si>
    <t>OC-FPS-122212-03</t>
  </si>
  <si>
    <t>OC-FPS-122212-05</t>
  </si>
  <si>
    <t>OC-FPS-122212-10</t>
  </si>
  <si>
    <t>OC-FPS-122213-01</t>
  </si>
  <si>
    <t>OC-FPS-122213-02</t>
  </si>
  <si>
    <t>OC-FPS-122213-03</t>
  </si>
  <si>
    <t>OC-FPS-122213-05</t>
  </si>
  <si>
    <t>OC-FPS-122213-10</t>
  </si>
  <si>
    <t>OC-FPS-121211-01</t>
  </si>
  <si>
    <t>OC-FPS-121211-02</t>
  </si>
  <si>
    <t>OC-FPS-121211-03</t>
  </si>
  <si>
    <t>OC-FPS-121211-05</t>
  </si>
  <si>
    <t>OC-FPS-121211-10</t>
  </si>
  <si>
    <t>OC-FPS-121214-01</t>
  </si>
  <si>
    <t>OC-FPS-121214-02</t>
  </si>
  <si>
    <t>YBYM10AA</t>
  </si>
  <si>
    <t>OC-ACC-286000-02</t>
  </si>
  <si>
    <t>OC-ACC-286000-06</t>
  </si>
  <si>
    <t>ACCESSORI</t>
  </si>
  <si>
    <t>OC-FPP-170310-24</t>
  </si>
  <si>
    <t>OC-FPP-170311-12</t>
  </si>
  <si>
    <t>OC-FPP-170311-24</t>
  </si>
  <si>
    <t>OC-FPP-170330-06</t>
  </si>
  <si>
    <t>OC-FPP-170330-12</t>
  </si>
  <si>
    <t>OC-FPP-170330-24</t>
  </si>
  <si>
    <t>OC-FPP-170331-12</t>
  </si>
  <si>
    <t>OC-FPP-170331-24</t>
  </si>
  <si>
    <t>OC-FPP-170110-02</t>
  </si>
  <si>
    <t>OC-FPP-171000-24</t>
  </si>
  <si>
    <t>OC-FPP-171100-08</t>
  </si>
  <si>
    <t>OC-FTL-150013-00</t>
  </si>
  <si>
    <t>YBYM16AA</t>
  </si>
  <si>
    <t>YBYR16AA</t>
  </si>
  <si>
    <t>YMOD56KA</t>
  </si>
  <si>
    <t>Serie iPLUG</t>
  </si>
  <si>
    <t xml:space="preserve">iPLUG (iPLUG / Rapido) - IPG </t>
  </si>
  <si>
    <t>AIPG600IRU</t>
  </si>
  <si>
    <t>Serie Iplug e Dialog</t>
  </si>
  <si>
    <t>Software e Accessori</t>
  </si>
  <si>
    <t>Serie Vision e Sentinel</t>
  </si>
  <si>
    <t>OC-FTL-150014-00</t>
  </si>
  <si>
    <t>OC-FTL-150015-00</t>
  </si>
  <si>
    <t>OC-FTL-160002-00</t>
  </si>
  <si>
    <t>OC-FTL-160003-00</t>
  </si>
  <si>
    <t>OC-FTL-160004-00</t>
  </si>
  <si>
    <t>OC-FTL-160006-01</t>
  </si>
  <si>
    <t>OC-FTL-160013-00</t>
  </si>
  <si>
    <t>OC-FTL-160014-00</t>
  </si>
  <si>
    <t>OC-FTL-160015-00</t>
  </si>
  <si>
    <t>OC-FTL-160016-00</t>
  </si>
  <si>
    <t>OC-FTL-160017-00</t>
  </si>
  <si>
    <t>OC-FTL-160022-00</t>
  </si>
  <si>
    <t>OC-FTL-160023-00</t>
  </si>
  <si>
    <t>AIPG800IRU</t>
  </si>
  <si>
    <t>Serie iDIALOG</t>
  </si>
  <si>
    <t>iDIALOG (iDIALOG / Alfa) - IDG</t>
  </si>
  <si>
    <t>AIDG4001RU</t>
  </si>
  <si>
    <t>AIDG6001RU</t>
  </si>
  <si>
    <t>AIDG8001RU</t>
  </si>
  <si>
    <t>AIDG1K21RU</t>
  </si>
  <si>
    <t>AIDG1K61RU</t>
  </si>
  <si>
    <t>Serie Win DIALOG</t>
  </si>
  <si>
    <t>Categoria6,6A</t>
  </si>
  <si>
    <t>Fibra Ottica</t>
  </si>
  <si>
    <t>Connettori,Pigtail, Bussole, Bretelle</t>
  </si>
  <si>
    <t>Multi Sentry MST 60KVA</t>
  </si>
  <si>
    <t>Multi Sentry MST 80KVA</t>
  </si>
  <si>
    <t>Multi Sentry MST 100KVA</t>
  </si>
  <si>
    <t>OC-FPP-170130-24</t>
  </si>
  <si>
    <t>OC-FPP-170310-06</t>
  </si>
  <si>
    <t>OC-FPP-170310-12</t>
  </si>
  <si>
    <t>Montanti e Canale</t>
  </si>
  <si>
    <t>Ripiani</t>
  </si>
  <si>
    <t>Serie Dialog VISION Rack</t>
  </si>
  <si>
    <t>Serie Dialog VISION Dual</t>
  </si>
  <si>
    <t>OC-CVF-111111-04</t>
  </si>
  <si>
    <t>OC-CVF-111114-04</t>
  </si>
  <si>
    <t>OC-CVF-111112-04</t>
  </si>
  <si>
    <t>OC-CVF-111113-04</t>
  </si>
  <si>
    <t>OC-CVF-111111-06</t>
  </si>
  <si>
    <t>OC-CVF-111114-06</t>
  </si>
  <si>
    <t>OC-CVF-111112-06</t>
  </si>
  <si>
    <t>OC-CVF-111113-06</t>
  </si>
  <si>
    <t>OC-CVF-111111-08</t>
  </si>
  <si>
    <t>OC-CVF-111114-08</t>
  </si>
  <si>
    <t>OC-CVF-111112-08</t>
  </si>
  <si>
    <t>OC-CVF-111113-08</t>
  </si>
  <si>
    <t>OC-CVF-111111-12</t>
  </si>
  <si>
    <t>OC-CVF-111114-12</t>
  </si>
  <si>
    <t>OC-CVF-111112-12</t>
  </si>
  <si>
    <t>OC-CVF-111113-12</t>
  </si>
  <si>
    <t>OC-CVF-111111-24</t>
  </si>
  <si>
    <t>OC-CVF-111114-24</t>
  </si>
  <si>
    <t>OC-CVF-111112-24</t>
  </si>
  <si>
    <t>OC-CVF-111113-24</t>
  </si>
  <si>
    <t>OC-FPP-170510-06</t>
  </si>
  <si>
    <t>OC-FPP-170510-12</t>
  </si>
  <si>
    <t>SOCIETA'</t>
  </si>
  <si>
    <t>RIFERIMENTO</t>
  </si>
  <si>
    <t>TELEFONO</t>
  </si>
  <si>
    <t>E-MAIL</t>
  </si>
  <si>
    <t xml:space="preserve">         * dopo 8gg dalla consegna</t>
  </si>
  <si>
    <t>CODICE</t>
  </si>
  <si>
    <t>YSKCMC2A</t>
  </si>
  <si>
    <t>OC-FPM-124113-01</t>
  </si>
  <si>
    <t>OC-FPM-124113-02</t>
  </si>
  <si>
    <t>OC-FPM-124113-03</t>
  </si>
  <si>
    <t>OC-FPM-124113-05</t>
  </si>
  <si>
    <t>OC-FPM-124311-01</t>
  </si>
  <si>
    <t>OC-FPM-124311-02</t>
  </si>
  <si>
    <t>OC-FPM-124311-03</t>
  </si>
  <si>
    <t>OC-FPM-124311-05</t>
  </si>
  <si>
    <t>OC-FPM-124313-01</t>
  </si>
  <si>
    <t>OC-FPM-124313-02</t>
  </si>
  <si>
    <t>OC-FPM-124313-03</t>
  </si>
  <si>
    <t>OC-FPM-124313-05</t>
  </si>
  <si>
    <t>OC-FPL-123311-01</t>
  </si>
  <si>
    <t>OC-FPL-123311-02</t>
  </si>
  <si>
    <t>OC-FPL-123311-03</t>
  </si>
  <si>
    <t>OC-FPL-123311-05</t>
  </si>
  <si>
    <t>OC-FPL-123311-10</t>
  </si>
  <si>
    <t>OC-FPL-123314-01</t>
  </si>
  <si>
    <t>OC-FPL-123314-02</t>
  </si>
  <si>
    <t>OC-FPL-123314-03</t>
  </si>
  <si>
    <t>OC-FPL-123314-05</t>
  </si>
  <si>
    <t>OC-FPL-123314-10</t>
  </si>
  <si>
    <t>OC-FPL-123312-01</t>
  </si>
  <si>
    <t>OC-FPL-123312-02</t>
  </si>
  <si>
    <t>OC-FPL-123312-03</t>
  </si>
  <si>
    <t>OC-FPL-123312-05</t>
  </si>
  <si>
    <t>OC-FPL-123312-10</t>
  </si>
  <si>
    <t>OC-FPL-123313-01</t>
  </si>
  <si>
    <t>OC-FPL-123313-02</t>
  </si>
  <si>
    <t>OC-FPL-123313-03</t>
  </si>
  <si>
    <t>OC-FPL-123313-05</t>
  </si>
  <si>
    <t>OC-FPL-123313-10</t>
  </si>
  <si>
    <t>OC-FPL-123211-01</t>
  </si>
  <si>
    <t>OC-FPL-123211-02</t>
  </si>
  <si>
    <t>OC-FPL-123211-03</t>
  </si>
  <si>
    <t>OC-FPL-123211-05</t>
  </si>
  <si>
    <t>OC-FPL-123211-10</t>
  </si>
  <si>
    <t>OC-FPL-123214-01</t>
  </si>
  <si>
    <t>OC-FPL-123214-02</t>
  </si>
  <si>
    <t>OC-FPL-123214-03</t>
  </si>
  <si>
    <t>OC-FPL-123214-05</t>
  </si>
  <si>
    <t>OC-FPL-123214-10</t>
  </si>
  <si>
    <t>OC-FPL-123212-01</t>
  </si>
  <si>
    <t>OC-FPL-123212-02</t>
  </si>
  <si>
    <t>OC-FPL-123212-03</t>
  </si>
  <si>
    <t>OC-FPL-123212-05</t>
  </si>
  <si>
    <t>OC-FPL-123212-10</t>
  </si>
  <si>
    <t>OC-FPL-123213-01</t>
  </si>
  <si>
    <t>OC-FPL-123213-02</t>
  </si>
  <si>
    <t>OC-FPL-123213-03</t>
  </si>
  <si>
    <t>OC-FPL-123213-05</t>
  </si>
  <si>
    <t>OC-FPL-123213-10</t>
  </si>
  <si>
    <t>OC-FPL-123111-01</t>
  </si>
  <si>
    <t>OC-FPL-123111-02</t>
  </si>
  <si>
    <t>OC-FPL-123111-03</t>
  </si>
  <si>
    <t>OC-FPL-123111-05</t>
  </si>
  <si>
    <t>OC-FPL-123111-10</t>
  </si>
  <si>
    <t>DATA COMPILAZIONE</t>
  </si>
  <si>
    <t>FIRMA</t>
  </si>
  <si>
    <t>COMMERCIALE</t>
  </si>
  <si>
    <t>OC-ACC-288000-00</t>
  </si>
  <si>
    <t>OC-ACC-288000-04</t>
  </si>
  <si>
    <t>59100 Prato (PO)</t>
  </si>
  <si>
    <t>Serie Multi Switch</t>
  </si>
  <si>
    <t>Serie Multi Switch ATS</t>
  </si>
  <si>
    <t>Multi Switch ATS (- / -) - Msa</t>
  </si>
  <si>
    <t>WMTA016091P0</t>
  </si>
  <si>
    <t>Serie Master Switch</t>
  </si>
  <si>
    <t>Master Switch (Master Switch / Sentry STS) - MTS</t>
  </si>
  <si>
    <t>WMTS100013P0</t>
  </si>
  <si>
    <t>WMTS150013P0</t>
  </si>
  <si>
    <t>WMTS200013P0</t>
  </si>
  <si>
    <t>WMTS250013P0</t>
  </si>
  <si>
    <t>WMTS300013P0</t>
  </si>
  <si>
    <t>WMTS400013P0</t>
  </si>
  <si>
    <t>BATTERY BOX per Sentinel DUAL</t>
  </si>
  <si>
    <t>JSDH036PA3</t>
  </si>
  <si>
    <t>OC-FPL-AF-FPL-MM</t>
  </si>
  <si>
    <t>OC-FPS-TEF-FSTD-MM</t>
  </si>
  <si>
    <t>OC-FPS-TEF-FSTD-M3</t>
  </si>
  <si>
    <t>OC-FPS-TEF-FSTD-SM</t>
  </si>
  <si>
    <t>OC-FPM-124411-01</t>
  </si>
  <si>
    <t>OC-FPM-124411-02</t>
  </si>
  <si>
    <t>OC-FPM-124411-03</t>
  </si>
  <si>
    <t>Serie VISION</t>
  </si>
  <si>
    <t>VISION ( / ) - VST NEWS DATA RILASCIO DA COMUNICARE</t>
  </si>
  <si>
    <t>BVST8001RU</t>
  </si>
  <si>
    <t>BVST1K11RU</t>
  </si>
  <si>
    <t>BVST1K51RU</t>
  </si>
  <si>
    <t>BVST2K01RU</t>
  </si>
  <si>
    <t>Serie Sentinel PRO</t>
  </si>
  <si>
    <t>Sentinel PRO (Premium PRO / Sentinel 7) - SEP</t>
  </si>
  <si>
    <t>BATTERY BOX per Sentinel PRO</t>
  </si>
  <si>
    <t>JSEP036PA3</t>
  </si>
  <si>
    <t>JSEP036PM1</t>
  </si>
  <si>
    <t>JSEP036PB1</t>
  </si>
  <si>
    <t>JSEP072PA3</t>
  </si>
  <si>
    <t>JSEP072PM1</t>
  </si>
  <si>
    <t>JSEP072PB1</t>
  </si>
  <si>
    <t>Serie Sentinel DUAL</t>
  </si>
  <si>
    <t>Sentinel DUAL (Premium Dual / Sentinel 7 RT) - SDH</t>
  </si>
  <si>
    <t>OC-FPP-170110-06</t>
  </si>
  <si>
    <t>OC-FPP-170110-12</t>
  </si>
  <si>
    <t>OC-FPP-170110-24</t>
  </si>
  <si>
    <t>OC-FPP-170130-06</t>
  </si>
  <si>
    <t>OC-FPP-170130-12</t>
  </si>
  <si>
    <t>WMTS250014P0</t>
  </si>
  <si>
    <t>WMTS300014P0</t>
  </si>
  <si>
    <t>WMTS400014P0</t>
  </si>
  <si>
    <t>WMTS600014P0</t>
  </si>
  <si>
    <t>JSDH072PA3</t>
  </si>
  <si>
    <t>JSDH072PM1</t>
  </si>
  <si>
    <t>WMTS600013P0</t>
  </si>
  <si>
    <t>WMTS100014P0</t>
  </si>
  <si>
    <t>WMTS150014P0</t>
  </si>
  <si>
    <t>WMTS200014P0</t>
  </si>
  <si>
    <t>OC-PC3-226107-03</t>
  </si>
  <si>
    <t>OC-PC3-226107-05</t>
  </si>
  <si>
    <t>OC-PC3-226108-A0</t>
  </si>
  <si>
    <t>OC-PC3-226108-01</t>
  </si>
  <si>
    <t>OC-PC3-226108-A1</t>
  </si>
  <si>
    <t>OC-PC3-226108-02</t>
  </si>
  <si>
    <t>OC-PC3-226108-03</t>
  </si>
  <si>
    <t>OC-LAN-481210-01</t>
  </si>
  <si>
    <t>OC-LAN-482210-01</t>
  </si>
  <si>
    <t>OC-LAN-481210-02</t>
  </si>
  <si>
    <t>OC-LAN-481220-01</t>
  </si>
  <si>
    <t>OC-LAN-481220-02</t>
  </si>
  <si>
    <t>OC-ACC-251005-01</t>
  </si>
  <si>
    <t>OC-ACC-251005-02</t>
  </si>
  <si>
    <t>OC-PLT-250001-02</t>
  </si>
  <si>
    <t>OC-PLT-250002-02</t>
  </si>
  <si>
    <t>OC-PLT-250003-02</t>
  </si>
  <si>
    <t>OC-PLT-250004-02</t>
  </si>
  <si>
    <t>OC-PLT-250000-02</t>
  </si>
  <si>
    <t>OC-PLT-250001-01</t>
  </si>
  <si>
    <t>OC-PLT-250002-01</t>
  </si>
  <si>
    <t>OC-PLT-250003-01</t>
  </si>
  <si>
    <t>OC-PLT-250000-01</t>
  </si>
  <si>
    <t>OC-ACC-288000-02</t>
  </si>
  <si>
    <t>OC-ACC-281000-08</t>
  </si>
  <si>
    <t>OC-ACC-281000-10</t>
  </si>
  <si>
    <t>OC-ACC-288000-03</t>
  </si>
  <si>
    <t>OC-ACC-288000-01</t>
  </si>
  <si>
    <t>OC-FPS-121214-03</t>
  </si>
  <si>
    <t>OC-FPS-121214-05</t>
  </si>
  <si>
    <t>OC-FPS-121214-10</t>
  </si>
  <si>
    <t>Serie Multi Sentry</t>
  </si>
  <si>
    <t>OC-MPO-128313-01</t>
  </si>
  <si>
    <t>OC-MPO-CVF-MPO-50</t>
  </si>
  <si>
    <t>OC-MPO-CVF-MPO-503</t>
  </si>
  <si>
    <t>ORCA - Cavo telefonico per esterno</t>
  </si>
  <si>
    <t>OC-CVR-312020-10</t>
  </si>
  <si>
    <t>OC-CVR-312020-20</t>
  </si>
  <si>
    <t>OC-CVR-312020-30</t>
  </si>
  <si>
    <t>OC-CVR-312020-50</t>
  </si>
  <si>
    <t>OC-CVR-312020-E0</t>
  </si>
  <si>
    <t>OC-FTL-160008-00</t>
  </si>
  <si>
    <t>OC-FTL-160009-00</t>
  </si>
  <si>
    <t>OC-FTL-160011-00</t>
  </si>
  <si>
    <t>OC-FTL-160011-01</t>
  </si>
  <si>
    <t>OC-FTL-160012-00</t>
  </si>
  <si>
    <t>ORCA - Lame di ricambio per Buffer tube stripper (3 pz.)</t>
  </si>
  <si>
    <t>OC-MPO-128311-01</t>
  </si>
  <si>
    <t>OC-MPO-120814-01</t>
  </si>
  <si>
    <t>OC-MPO-128114-01</t>
  </si>
  <si>
    <t>OC-MPO-128214-01</t>
  </si>
  <si>
    <t>OC-MPO-128314-01</t>
  </si>
  <si>
    <t>OC-MPO-120812-01</t>
  </si>
  <si>
    <t>OC-MPO-128112-01</t>
  </si>
  <si>
    <t>OC-MPO-128212-01</t>
  </si>
  <si>
    <t>OC-MPO-128312-01</t>
  </si>
  <si>
    <t>OC-MPO-120813-01</t>
  </si>
  <si>
    <t>OC-MPO-128113-01</t>
  </si>
  <si>
    <t>OC-MPO-128213-01</t>
  </si>
  <si>
    <t>OC-FPP-170510-24</t>
  </si>
  <si>
    <t>OC-FPP-170530-06</t>
  </si>
  <si>
    <t>OC-FPP-170530-12</t>
  </si>
  <si>
    <t>OC-FPP-170530-24</t>
  </si>
  <si>
    <t>OC-FPM-124411-05</t>
  </si>
  <si>
    <t>OC-FPM-124413-01</t>
  </si>
  <si>
    <t>OC-FPM-124413-02</t>
  </si>
  <si>
    <t>OC-FPM-124413-03</t>
  </si>
  <si>
    <t>OC-FPM-124413-05</t>
  </si>
  <si>
    <t>OC-FPM-124211-01</t>
  </si>
  <si>
    <t>OC-FPM-124211-02</t>
  </si>
  <si>
    <t>OC-FPM-124211-03</t>
  </si>
  <si>
    <t>OC-FPM-124211-05</t>
  </si>
  <si>
    <t>OC-FPM-124213-01</t>
  </si>
  <si>
    <t>OC-FPM-124213-02</t>
  </si>
  <si>
    <t>OC-FPM-124213-03</t>
  </si>
  <si>
    <t>OC-FPM-124213-05</t>
  </si>
  <si>
    <t>OC-FPM-124111-01</t>
  </si>
  <si>
    <t>OC-FPM-124111-02</t>
  </si>
  <si>
    <t>OC-FPM-124111-03</t>
  </si>
  <si>
    <t>OC-FPM-124111-05</t>
  </si>
  <si>
    <t>Panduit</t>
  </si>
  <si>
    <t>PANDUIT</t>
  </si>
  <si>
    <t>Cablaggio rame</t>
  </si>
  <si>
    <t>Cablaggio fibra</t>
  </si>
  <si>
    <t>Sistema PAN-NET</t>
  </si>
  <si>
    <t>Sistema NET-KEY</t>
  </si>
  <si>
    <t>Connettori</t>
  </si>
  <si>
    <t>Cavo ottico</t>
  </si>
  <si>
    <t>Rack e Accessori</t>
  </si>
  <si>
    <t>OC-FPL-123114-01</t>
  </si>
  <si>
    <t>Serie Multi Switch e Master Switch</t>
  </si>
  <si>
    <t>Serie Multi Sentry e Multi Guard</t>
  </si>
  <si>
    <t>OC-CVR-211011-00</t>
  </si>
  <si>
    <t>OC-CVR-211011-01</t>
  </si>
  <si>
    <t>OC-CVR-211013-07</t>
  </si>
  <si>
    <t>OC-CVR-211212-07</t>
  </si>
  <si>
    <t>OC-CVR-311200-06</t>
  </si>
  <si>
    <t>OC-CVR-311200-04</t>
  </si>
  <si>
    <t>OC-CVR-312009-00</t>
  </si>
  <si>
    <t>OC-CVR-312008-00</t>
  </si>
  <si>
    <t>OC-CVR-312007-00</t>
  </si>
  <si>
    <t>OC-CVR-312006-00</t>
  </si>
  <si>
    <t>OC-CVR-312010-00</t>
  </si>
  <si>
    <t>OC-CVR-312010-01</t>
  </si>
  <si>
    <t>OC-PC3-226108-05</t>
  </si>
  <si>
    <t>PA-PP-CPP24WBLY</t>
  </si>
  <si>
    <t>CPP24WBLY</t>
  </si>
  <si>
    <t>PA-PP-CPPL24WBLY</t>
  </si>
  <si>
    <t>CPPL24WBLY</t>
  </si>
  <si>
    <t>PA-PP-CPPLA24WBLY</t>
  </si>
  <si>
    <t>CPPLA24WBLY</t>
  </si>
  <si>
    <t>PA-PP-CP24BLY</t>
  </si>
  <si>
    <t>CP24BLY</t>
  </si>
  <si>
    <t>PA-PP-CPA24BLY</t>
  </si>
  <si>
    <t>CPA24BLY</t>
  </si>
  <si>
    <t>PA-PP-CP24WSBLY</t>
  </si>
  <si>
    <t>CP24WSBLY</t>
  </si>
  <si>
    <t>Pannelli ciechi 19"</t>
  </si>
  <si>
    <t>PA-PP-DPFP1</t>
  </si>
  <si>
    <t>DPFP1</t>
  </si>
  <si>
    <t>PA-PP-TLBP1S-V</t>
  </si>
  <si>
    <t>TLBP1S-V</t>
  </si>
  <si>
    <t>PA-ACC-CMBBL-X</t>
  </si>
  <si>
    <t>CMBBL-X</t>
  </si>
  <si>
    <t>PA-MJ6-CJ688TGBL</t>
  </si>
  <si>
    <t>CJ688TGBL</t>
  </si>
  <si>
    <t>PA-MJ6-CJ688TGIW</t>
  </si>
  <si>
    <t>CJ688TGIW</t>
  </si>
  <si>
    <t>PA-MJ6-CJS688TGY</t>
  </si>
  <si>
    <t>CJS688TGY</t>
  </si>
  <si>
    <t>PA-PP6-DP24688TGY</t>
  </si>
  <si>
    <t>DP24688TGY</t>
  </si>
  <si>
    <t>STP6X1MIG</t>
  </si>
  <si>
    <t>STP6X2MIG</t>
  </si>
  <si>
    <t>STP6X3MIG</t>
  </si>
  <si>
    <t>STP6X5MIG</t>
  </si>
  <si>
    <t>STP6X10MIG</t>
  </si>
  <si>
    <t>PA-MJ6A-CJ6X88TGBL</t>
  </si>
  <si>
    <t>CJ6X88TGBL</t>
  </si>
  <si>
    <t>PA-MJ6A-CJ6X88TGIW</t>
  </si>
  <si>
    <t>CJ6X88TGIW</t>
  </si>
  <si>
    <t>PA-MJ6A-CJS6X88TGY</t>
  </si>
  <si>
    <t>CJS6X88TGY</t>
  </si>
  <si>
    <t>PA-PP6A-DPA246X88TGY</t>
  </si>
  <si>
    <t>DPA246X88TGY</t>
  </si>
  <si>
    <t>PA-PC6A-UTP6ASD1M</t>
  </si>
  <si>
    <t>UTP6ASD1M</t>
  </si>
  <si>
    <t>PA-PC6A-UTP6ASD3M</t>
  </si>
  <si>
    <t>UTP6ASD3M</t>
  </si>
  <si>
    <t>PA-PC6A-STP6X1MIG</t>
  </si>
  <si>
    <t>PA-PC6A-STP6X2MIG</t>
  </si>
  <si>
    <t>PA-PC6A-STP6X3MIG</t>
  </si>
  <si>
    <t>PA-PC6A-STP6X5MIG</t>
  </si>
  <si>
    <t>PA-PC6A-STP6X10MIG</t>
  </si>
  <si>
    <t>PA-RAC-CFPH2IW</t>
  </si>
  <si>
    <t>CFPH2IW</t>
  </si>
  <si>
    <t>PA-RAC-CMBIW-X</t>
  </si>
  <si>
    <t>CMBIW-X</t>
  </si>
  <si>
    <t>PA-RAC-CBX1IW-A</t>
  </si>
  <si>
    <t>CBX1IW-A</t>
  </si>
  <si>
    <t>PA-RAC-CBX2IW-AY</t>
  </si>
  <si>
    <t>CBX2IW-AY</t>
  </si>
  <si>
    <t>PA-RAC-CBX4IW-AY</t>
  </si>
  <si>
    <t>CBX4IW-AY</t>
  </si>
  <si>
    <t>PA-CVR-NUL5C04BU-CE</t>
  </si>
  <si>
    <t>NUL5C04BU-CE</t>
  </si>
  <si>
    <t>PA-MJ5-NK5E88MIWY</t>
  </si>
  <si>
    <t>NK5E88MIWY</t>
  </si>
  <si>
    <t>PA-MJ5-NK5E88MBLY</t>
  </si>
  <si>
    <t>NK5E88MBLY</t>
  </si>
  <si>
    <t>PA-PP5-NK5EPPG24Y</t>
  </si>
  <si>
    <t>NK5EPPG24Y</t>
  </si>
  <si>
    <t>PA-PC5-NK5EPC1MY</t>
  </si>
  <si>
    <t>NK5EPC1MY</t>
  </si>
  <si>
    <t>PA-PC5-NK5EPC2MY</t>
  </si>
  <si>
    <t>NK5EPC2MY</t>
  </si>
  <si>
    <t>PA-PC5-NK5EPC3MY</t>
  </si>
  <si>
    <t>NK5EPC3MY</t>
  </si>
  <si>
    <t>PA-PC5-NK5EPC5MY</t>
  </si>
  <si>
    <t>NK5EPC5MY</t>
  </si>
  <si>
    <t>PA-MJ6-NK6TMBL</t>
  </si>
  <si>
    <t>NK6TMBL</t>
  </si>
  <si>
    <t>PA-PP6-NK6PPG24Y</t>
  </si>
  <si>
    <t>NK6PPG24Y</t>
  </si>
  <si>
    <t>PA-PC6-NK6PC1MY</t>
  </si>
  <si>
    <t>NK6PC1MY</t>
  </si>
  <si>
    <t>PA-PC6-NK6PC2MY</t>
  </si>
  <si>
    <t>NK6PC2MY</t>
  </si>
  <si>
    <t>PA-PC6-NK6PC3MY</t>
  </si>
  <si>
    <t>NK6PC3MY</t>
  </si>
  <si>
    <t>PA-PP-NKFP24Y</t>
  </si>
  <si>
    <t>NKFP24Y</t>
  </si>
  <si>
    <t>PA-ACC-NKBMBL-X</t>
  </si>
  <si>
    <t>NKBMBL-X</t>
  </si>
  <si>
    <t>PA-PLT-NK2HSFIWY</t>
  </si>
  <si>
    <t>NK2HSFIWY</t>
  </si>
  <si>
    <t>PA-PLT-NK4HSFIWY</t>
  </si>
  <si>
    <t>NK4HSFIWY</t>
  </si>
  <si>
    <t>NKBMIW-X</t>
  </si>
  <si>
    <t>PA-PLT-NK2BXIW-A</t>
  </si>
  <si>
    <t>NK2BXIW-A</t>
  </si>
  <si>
    <t>PA-PLT-NK4BXIW-AY</t>
  </si>
  <si>
    <t>NK4BXIW-AY</t>
  </si>
  <si>
    <t>PA-TL-CGJT</t>
  </si>
  <si>
    <t>CGJT</t>
  </si>
  <si>
    <t>PA-TL-CJT-X</t>
  </si>
  <si>
    <t>CJT-X</t>
  </si>
  <si>
    <t>Etichette</t>
  </si>
  <si>
    <t>PA-ACC-S100X150VAC</t>
  </si>
  <si>
    <t>S100X150VAC</t>
  </si>
  <si>
    <t>PA-FCL-FLCSSCBUY</t>
  </si>
  <si>
    <t>FLCSSCBUY</t>
  </si>
  <si>
    <t>PA-FCL-FLCSMCXAQY</t>
  </si>
  <si>
    <t>FLCSMCXAQY</t>
  </si>
  <si>
    <t>Connettori multimodali 50/125 OM2</t>
  </si>
  <si>
    <t>PA-FCL-FLCSMC5BLY</t>
  </si>
  <si>
    <t>FLCSMC5BLY</t>
  </si>
  <si>
    <t>Connettori multimodali 62,5/125  OM1</t>
  </si>
  <si>
    <t>PA-FCL-FLCSMC6BLY</t>
  </si>
  <si>
    <t>FLCSMC6BLY</t>
  </si>
  <si>
    <t>PA-FPP-FMT1</t>
  </si>
  <si>
    <t>FMT1</t>
  </si>
  <si>
    <t>PA-FPP-CFAPPBL1</t>
  </si>
  <si>
    <t>CFAPPBL1</t>
  </si>
  <si>
    <t>PA-FPP-FAP3WAQDSCZ</t>
  </si>
  <si>
    <t>FAP3WAQDSCZ</t>
  </si>
  <si>
    <t>PA-FPP-FAP4WAQDSCZ</t>
  </si>
  <si>
    <t>FAP4WAQDSCZ</t>
  </si>
  <si>
    <t>PA-FPP-FAP6WAQDSCZ</t>
  </si>
  <si>
    <t>FAP6WAQDSCZ</t>
  </si>
  <si>
    <t>PA-FPP-FAP6WAQSCZ</t>
  </si>
  <si>
    <t>FAP6WAQSCZ</t>
  </si>
  <si>
    <t>PA-FPP-FAP3WBUDSCZ</t>
  </si>
  <si>
    <t>FAP3WBUDSCZ</t>
  </si>
  <si>
    <t>PA-FPP-FAP4WBUDSCZ</t>
  </si>
  <si>
    <t>FAP4WBUDSCZ</t>
  </si>
  <si>
    <t>PA-FPP-FAP6WBUDSCZ</t>
  </si>
  <si>
    <t>FAP6WBUDSCZ</t>
  </si>
  <si>
    <t>PA-FPP-FAP6WBUSCZ</t>
  </si>
  <si>
    <t>FAP6WBUSCZ</t>
  </si>
  <si>
    <t>PA-FPP-FAP6WAQDLCZ</t>
  </si>
  <si>
    <t>FAP6WAQDLCZ</t>
  </si>
  <si>
    <t>PA-FPP-FAP8WAQDLCZ</t>
  </si>
  <si>
    <t>FAP8WAQDLCZ</t>
  </si>
  <si>
    <t>PA-FPP-FAP12WAQDLCZ</t>
  </si>
  <si>
    <t>FAP12WAQDLCZ</t>
  </si>
  <si>
    <t>PA-FPP-FAP12WAQLCZ</t>
  </si>
  <si>
    <t>FAP12WAQLCZ</t>
  </si>
  <si>
    <t>PA-FPP-FAP6WBUDLCZ</t>
  </si>
  <si>
    <t>FAP6WBUDLCZ</t>
  </si>
  <si>
    <t>PA-FPP-FAP8WBUDLCZ</t>
  </si>
  <si>
    <t>FAP8WBUDLCZ</t>
  </si>
  <si>
    <t>PA-FPP-FAP12WBUDLCZ</t>
  </si>
  <si>
    <t>FAP12WBUDLCZ</t>
  </si>
  <si>
    <t>PA-FPP-FAP12WBULCZ</t>
  </si>
  <si>
    <t>FAP12WBULCZ</t>
  </si>
  <si>
    <t>PA-FPP-FMP6</t>
  </si>
  <si>
    <t>FMP6</t>
  </si>
  <si>
    <t>PA-FPP-FAPB</t>
  </si>
  <si>
    <t>FAPB</t>
  </si>
  <si>
    <t>PA-FPP-FD1W6BUDSCZ</t>
  </si>
  <si>
    <t>FD1W6BUDSCZ</t>
  </si>
  <si>
    <t>PA-FPP-FD1W12BUDSCZ</t>
  </si>
  <si>
    <t>FD1W12BUDSCZ</t>
  </si>
  <si>
    <t>Armadi e Accessori</t>
  </si>
  <si>
    <t>PDU</t>
  </si>
  <si>
    <t>Passacavi orizzontali a canalina</t>
  </si>
  <si>
    <t>PA-RAC-WMPFSE</t>
  </si>
  <si>
    <t>WMPFSE</t>
  </si>
  <si>
    <t>PA-RAC-WMP1E</t>
  </si>
  <si>
    <t>WMP1E</t>
  </si>
  <si>
    <t>Passacavi orizzontali ad anelli</t>
  </si>
  <si>
    <t>CMPHF1</t>
  </si>
  <si>
    <t>PA-RAC-CMPHF2</t>
  </si>
  <si>
    <t>CMPHF2</t>
  </si>
  <si>
    <t>Stampante per Identificazione</t>
  </si>
  <si>
    <t>AV 5831</t>
  </si>
  <si>
    <t>AV 5852</t>
  </si>
  <si>
    <t>AV 5873</t>
  </si>
  <si>
    <t>AV 5894</t>
  </si>
  <si>
    <t>BT 3870</t>
  </si>
  <si>
    <t>BT 3871</t>
  </si>
  <si>
    <t>BT 3872</t>
  </si>
  <si>
    <t>BT 3881</t>
  </si>
  <si>
    <t>BT 3882</t>
  </si>
  <si>
    <t>BT 3883</t>
  </si>
  <si>
    <t>BT 3884</t>
  </si>
  <si>
    <t>BT 3885</t>
  </si>
  <si>
    <t>BT 3887</t>
  </si>
  <si>
    <t>BT 3889</t>
  </si>
  <si>
    <t>GW 4010</t>
  </si>
  <si>
    <t>GW 4012</t>
  </si>
  <si>
    <t>GW 4014</t>
  </si>
  <si>
    <t>GW 4800</t>
  </si>
  <si>
    <t>GW 4801</t>
  </si>
  <si>
    <t>VM 6434</t>
  </si>
  <si>
    <t>VM 6435</t>
  </si>
  <si>
    <t>Bretelle e Pigtail</t>
  </si>
  <si>
    <t>Cod. Compass</t>
  </si>
  <si>
    <t>VISITA IL NOSTRO SITO!!!</t>
  </si>
  <si>
    <t>BY-R-6000</t>
  </si>
  <si>
    <t>066202</t>
  </si>
  <si>
    <t>014385</t>
  </si>
  <si>
    <t>029856</t>
  </si>
  <si>
    <t>029857</t>
  </si>
  <si>
    <t>014386</t>
  </si>
  <si>
    <t>217062</t>
  </si>
  <si>
    <t>217061</t>
  </si>
  <si>
    <t>110416</t>
  </si>
  <si>
    <t>110896</t>
  </si>
  <si>
    <t>110899</t>
  </si>
  <si>
    <t>110934</t>
  </si>
  <si>
    <t>110893</t>
  </si>
  <si>
    <t>BY-M21-375-595-WT</t>
  </si>
  <si>
    <t>142800</t>
  </si>
  <si>
    <t>BY-M21-375-595-YL</t>
  </si>
  <si>
    <t>142803</t>
  </si>
  <si>
    <t>BY-M21-375-595-BL</t>
  </si>
  <si>
    <t>142806</t>
  </si>
  <si>
    <t>BY-M21-375-595-GN</t>
  </si>
  <si>
    <t>142802</t>
  </si>
  <si>
    <t>BY-M21-375-595-OR</t>
  </si>
  <si>
    <t>142809</t>
  </si>
  <si>
    <t>BY-M21-375-595-RD</t>
  </si>
  <si>
    <t>142810</t>
  </si>
  <si>
    <t>110897</t>
  </si>
  <si>
    <t>110900</t>
  </si>
  <si>
    <t>110935</t>
  </si>
  <si>
    <t>110894</t>
  </si>
  <si>
    <t>BY-M21-500-595-BL</t>
  </si>
  <si>
    <t>142798</t>
  </si>
  <si>
    <t>BY-M21-500-595-GN</t>
  </si>
  <si>
    <t>142805</t>
  </si>
  <si>
    <t>BY-M21-500-595-OR</t>
  </si>
  <si>
    <t>142796</t>
  </si>
  <si>
    <t>BY-M21-500-595-RD</t>
  </si>
  <si>
    <t>142795</t>
  </si>
  <si>
    <t>BY-M21-500-595-WT</t>
  </si>
  <si>
    <t>142807</t>
  </si>
  <si>
    <t>BY-M21-500-595-YL</t>
  </si>
  <si>
    <t>142799</t>
  </si>
  <si>
    <t>110898</t>
  </si>
  <si>
    <t>110927</t>
  </si>
  <si>
    <t>110901</t>
  </si>
  <si>
    <t>110936</t>
  </si>
  <si>
    <t>110895</t>
  </si>
  <si>
    <t>BY-M21-750-595-BL</t>
  </si>
  <si>
    <t>142794</t>
  </si>
  <si>
    <t>BY-M21-750-595-GN</t>
  </si>
  <si>
    <t>142808</t>
  </si>
  <si>
    <t>BY-M21-750-595-OR</t>
  </si>
  <si>
    <t>142804</t>
  </si>
  <si>
    <t>BY-M21-750-595-RD</t>
  </si>
  <si>
    <t>142801</t>
  </si>
  <si>
    <t>BY-M21-750-595-WT</t>
  </si>
  <si>
    <t>142797</t>
  </si>
  <si>
    <t>BY-M21-750-595-YL</t>
  </si>
  <si>
    <t>142811</t>
  </si>
  <si>
    <t>110928</t>
  </si>
  <si>
    <t>110929</t>
  </si>
  <si>
    <t>110930</t>
  </si>
  <si>
    <t>ORCA - Bretella di permutazione Cat6 FTP colore grigio L. 0,5mt</t>
  </si>
  <si>
    <t>PA-ACC-NKBMIW-X</t>
  </si>
  <si>
    <t>Net POWER -  NPW</t>
  </si>
  <si>
    <t>ANPW600AA3</t>
  </si>
  <si>
    <t>ANPW800AA5</t>
  </si>
  <si>
    <t>OFP-MM</t>
  </si>
  <si>
    <t>OFP-SM</t>
  </si>
  <si>
    <t>OFP-QUAD</t>
  </si>
  <si>
    <t>GLD-OFP-100-Q</t>
  </si>
  <si>
    <t>GLD-OFP-100-QI</t>
  </si>
  <si>
    <t>GLD3-OFP-100-Q</t>
  </si>
  <si>
    <t>GLD3-OFP-100-QI</t>
  </si>
  <si>
    <t>FK-STR-OFP-MM</t>
  </si>
  <si>
    <t>FK-STR-OFP-SM</t>
  </si>
  <si>
    <t>FK-STR-OFP-QUAD</t>
  </si>
  <si>
    <t>FK-ACC-GLD-OFP-100-Q</t>
  </si>
  <si>
    <t>FK-ACC-GLD-OFP-100-QI</t>
  </si>
  <si>
    <t>FK-ACC-GLD3-OFP-100-Q</t>
  </si>
  <si>
    <t>LS Cable &amp; System</t>
  </si>
  <si>
    <t>ORCA - Vassoio SLIM per 12 giunti termorestingenti (24 metallici)</t>
  </si>
  <si>
    <t>OC-FPP-170600-00</t>
  </si>
  <si>
    <t>ORCA - Modulo di connessione a 10 coppie</t>
  </si>
  <si>
    <t>ORCA - Modulo di terra a 10 coppie</t>
  </si>
  <si>
    <t>ORCA - Portaetichette per moduli a 10 coppie</t>
  </si>
  <si>
    <t>ORCA - Portaetichette per moduli a 10 coppie per testata armadio</t>
  </si>
  <si>
    <t>ORCA - Supporto per modulo a 10 coppie (porta fino a 10 strisce)</t>
  </si>
  <si>
    <t>ORCA - Coperchio trasparente per modulo a 10 coppie</t>
  </si>
  <si>
    <t>ORCA - Giunto termorestringente x cavi in rame 600-1000cp  in AL</t>
  </si>
  <si>
    <t>ORCA - Box di distribuzione 30 cp (max 3moduli non inclusi) chius a vite</t>
  </si>
  <si>
    <t>ORCA - Box di distribuzione 50 cp (max 5moduli non inclusi) chius a vite</t>
  </si>
  <si>
    <t>ORCA - Box di distribuzione 30 cp (max 3 moduli non inclusi) per esterno</t>
  </si>
  <si>
    <t>ORCA - Box di distribuzione 50 cp (max 5 moduli non inclusi) per esterno</t>
  </si>
  <si>
    <t>ORCA - Box di distribuzione 200 cp (max 20 moduli non inclusi) metallo</t>
  </si>
  <si>
    <t>ORCA - Box di distribuzione 400 cp (max 40 moduli non inclusi) metallo</t>
  </si>
  <si>
    <t>ORCA - Cavo Lan UTP 1 coppia per bretelle Cat5E (Matassa 100mt)</t>
  </si>
  <si>
    <t>ORCA - Cavo Lan UTP 2 coppia per bretelle Cat5E (Matassa da 100mt)</t>
  </si>
  <si>
    <t>ORCA - Cavo piatto 6 conduttori, guaina nera (Matassa da 100mt)</t>
  </si>
  <si>
    <t>ORCA - Cavo piatto 4 conduttori, guaina nera (Matassa da 100mt)</t>
  </si>
  <si>
    <t>ORCA - Kit staffe arretrate dx/sx gestcavi oriz nero lucido AR800</t>
  </si>
  <si>
    <t>ORCA - Bretella Cat. 3 RJ45/RJ45 1 Cp. L. 0,5 Mt. Verde</t>
  </si>
  <si>
    <t>ORCA - Bretella Cat. 3 RJ45/RJ45 1 Cp. L. 1 Mt. Verde</t>
  </si>
  <si>
    <t>ORCA - Bretella Cat. 3 RJ45/RJ45 1 Cp. L. 1,5 Mt. Verde</t>
  </si>
  <si>
    <t>ORCA - Bretella Cat. 3 RJ45/RJ45 1 Cp. L. 2 Mt. Verde</t>
  </si>
  <si>
    <t>ORCA - Bretella Cat. 3 RJ45/RJ45 1 Cp. L. 3 Mt. Verde</t>
  </si>
  <si>
    <t>ORCA - Bretella Cat. 3 RJ45/RJ45 1 Cp. L. 5 Mt. Verde</t>
  </si>
  <si>
    <t>ORCA - Bretella Cat. 3 RJ45/RJ45 1 Cp. L. 0,5 Mt. Blu</t>
  </si>
  <si>
    <t>ORCA - Bretella Cat. 3 RJ45/RJ45 1 Cp. L. 1 Mt. Blu</t>
  </si>
  <si>
    <t>ORCA - Bretella Cat. 3 RJ45/RJ45 1 Cp. L. 1,5 Mt. Blu</t>
  </si>
  <si>
    <t>ORCA - Bretella Cat. 3 RJ45/RJ45 1 Cp. L. 2 Mt. Blu</t>
  </si>
  <si>
    <t>ORCA - Bretella Cat. 3 RJ45/RJ45 1 Cp. L. 3 Mt. Blu</t>
  </si>
  <si>
    <t>ORCA - Bretella Cat. 3 RJ45/RJ45 1 Cp. L. 5 Mt. Blu</t>
  </si>
  <si>
    <t>ORCA - Bretella Cat. 3 RJ45/RJ45 1 Cp. L. 0,5 Mt. Rosso</t>
  </si>
  <si>
    <t>ORCA - Bretella Cat. 3 RJ45/RJ45 1 Cp. L. 1 Mt. Rosso</t>
  </si>
  <si>
    <t>ORCA - Bretella Cat. 3 RJ45/RJ45 1 Cp. L. 1,5 Mt. Rosso</t>
  </si>
  <si>
    <t>ORCA - Bretella Cat. 3 RJ45/RJ45 1 Cp. L. 2 Mt. Rosso</t>
  </si>
  <si>
    <t>ORCA - Bretella Cat. 3 RJ45/RJ45 1 Cp. L. 3 Mt. Rosso</t>
  </si>
  <si>
    <t>ORCA - Bretella Cat. 3 RJ45/RJ45 1 Cp. L. 5 Mt. Rosso</t>
  </si>
  <si>
    <t>ORCA - Bretella Cat. 3 RJ45/RJ45 1 Cp. L. 0,5 Mt. Giallo</t>
  </si>
  <si>
    <t>ORCA - Bretella Cat. 3 RJ45/RJ45 1 Cp. L. 1 Mt. Giallo</t>
  </si>
  <si>
    <t>ORCA - Bretella Cat. 3 RJ45/RJ45 1 Cp. L. 1,5 Mt. Giallo</t>
  </si>
  <si>
    <t>ORCA - Bretella Cat. 3 RJ45/RJ45 1 Cp. L. 2 Mt. Giallo</t>
  </si>
  <si>
    <t>ORCA - Bretella Cat. 3 RJ45/RJ45 1 Cp. L. 3 Mt. Giallo</t>
  </si>
  <si>
    <t>ORCA - Bretella Cat. 3 RJ45/RJ45 1 Cp. L. 5 Mt. Giallo</t>
  </si>
  <si>
    <t>ORCA - Modulo di sezionamento a 10 coppie</t>
  </si>
  <si>
    <t>ORCA - Pannello PCB Cat5E 48 porte UTP iconab, etichettab 1U</t>
  </si>
  <si>
    <t>ORCA -  Cat6A</t>
  </si>
  <si>
    <t>OC-PP5-272121-48</t>
  </si>
  <si>
    <t>OC-MJ6-233224-00</t>
  </si>
  <si>
    <t>OC-PP6-273124-24</t>
  </si>
  <si>
    <t>ORCA - Bretella ottica SC-SC DPX LSZH 50/125um OM3 L. 1 mt Acqua</t>
  </si>
  <si>
    <t>ORCA - Bretella ottica SC-SC DPX LSZH 50/125um OM3 L. 2 mt Acqua</t>
  </si>
  <si>
    <t>ORCA - Bretella ottica SC-SC DPX LSZH 50/125um OM3 L. 3 mt Acqua</t>
  </si>
  <si>
    <t>ORCA - Bretella ottica SC-SC DPX LSZH 50/125um OM3 L. 5 mt Acqua</t>
  </si>
  <si>
    <t>ORCA - Bretella ottica SC-SC DPX LSZH 50/125um OM3 L. 10 mt Acqua</t>
  </si>
  <si>
    <t>ORCA - Bretella ottica SC-SC DPX LSZH 50/125um OM4 L. 1 mt Acqua</t>
  </si>
  <si>
    <t>ORCA - Bretella ottica SC-SC DPX LSZH 50/125um OM4 L. 2 mt Acqua</t>
  </si>
  <si>
    <t>ORCA - Bretella ottica SC-SC DPX LSZH 50/125um OM4 L. 3 mt Acqua</t>
  </si>
  <si>
    <t>ORCA - Bretella ottica SC-SC DPX LSZH 50/125um OM4 L. 5 mt Acqua</t>
  </si>
  <si>
    <t>ORCA - Bretella ottica SC-SC DPX LSZH 50/125um OM4 L. 10 mt Acqua</t>
  </si>
  <si>
    <t xml:space="preserve">ORCA - Bretella ottica SC/ST DPX LSZH MM L. 1 mt </t>
  </si>
  <si>
    <t xml:space="preserve">ORCA - Bretella ottica SC/ST DPX LSZH SM L. 1 mt </t>
  </si>
  <si>
    <t xml:space="preserve">ORCA - Bretella ottica LC/SC/ST DPX LSZH MM L. 1 mt </t>
  </si>
  <si>
    <t xml:space="preserve">ORCA - Bretella ottica LC/SC/ST DPX LSZH SM L. 1 mt </t>
  </si>
  <si>
    <t>ORCA - Metro aggiuntivo per lunghezze diverse Multimodale (-X = lungh.)</t>
  </si>
  <si>
    <t>ORCA - Metro aggiuntivo x lunghezze diverse MM OM3 (-X = lungh.)</t>
  </si>
  <si>
    <t>ORCA - Metro aggiuntivo per lunghezze diverse Monomodale (-X = lungh.)</t>
  </si>
  <si>
    <t>ORCA - Bretella ottica LC-LC DPX LSZH 50/125um OM3 L. 1 mt Acqua</t>
  </si>
  <si>
    <t>ORCA - Bretella ottica LC-LC DPX LSZH 50/125um OM3 L. 2 mt Acqua</t>
  </si>
  <si>
    <t>ORCA - Bretella ottica LC-LC DPX LSZH 50/125um OM3 L. 3 mt Acqua</t>
  </si>
  <si>
    <t>ORCA - Bretella ottica LC-LC DPX LSZH 50/125um OM3 L. 5 mt Acqua</t>
  </si>
  <si>
    <t>ORCA - Bretella ottica LC-LC DPX LSZH 50/125um OM3 L. 10 mt Acqua</t>
  </si>
  <si>
    <t>ORCA - Bretella ottica LC-LC DPX LSZH 50/125um OM4 L. 1 mt Acqua</t>
  </si>
  <si>
    <t>ORCA - Bretella ottica LC-LC DPX LSZH 50/125um OM4 L. 2 mt Acqua</t>
  </si>
  <si>
    <t>ORCA - Bretella ottica LC-LC DPX LSZH 50/125um OM4 L. 3 mt Acqua</t>
  </si>
  <si>
    <t>ORCA - Bretella ottica LC-LC DPX LSZH 50/125um OM4 L. 5 mt Acqua</t>
  </si>
  <si>
    <t>ORCA - Bretella ottica LC-LC DPX LSZH 50/125um OM4 L. 10 mt Acqua</t>
  </si>
  <si>
    <t>ORCA - Metro aggiuntivo cavo armato Multimodale (-X = lungh.)</t>
  </si>
  <si>
    <t>ORCA - Metro aggiuntivo cavo armato Multimodale OM3 (-X = lungh.)</t>
  </si>
  <si>
    <t>ORCA - Metro aggiuntivo cavo armato Monomodale (-X = lungh.)</t>
  </si>
  <si>
    <t>ORCA - Metro aggiuntivo fibra Ribbon 50/125um Multimodale per MPO</t>
  </si>
  <si>
    <t>ORCA - Metro aggiuntivo fibra Ribbon 50/125um OM3 Multimodale per MPO</t>
  </si>
  <si>
    <t>ORCA - Metro aggiuntivo fibra Ribbon 62/125um Multimodale per MPO</t>
  </si>
  <si>
    <t>Dialog VISION Dual (Dialog VISION / SPRING) - VSD</t>
  </si>
  <si>
    <t>BVSD1K1AA3</t>
  </si>
  <si>
    <t>BVSD1K5AA5</t>
  </si>
  <si>
    <t>BVSD2K2AA3</t>
  </si>
  <si>
    <t>BVSD3K0AA5</t>
  </si>
  <si>
    <t>OC-MJ5-232140-00</t>
  </si>
  <si>
    <t>OC-MJ5-232230-00</t>
  </si>
  <si>
    <t>OC-MJ6-233140-00</t>
  </si>
  <si>
    <t>MILANO</t>
  </si>
  <si>
    <t xml:space="preserve">  FAENZA</t>
  </si>
  <si>
    <t xml:space="preserve">  Via Gentili,22</t>
  </si>
  <si>
    <t xml:space="preserve">  48018 Faenza (RA)</t>
  </si>
  <si>
    <t>Zona Ind. Macrolotto 2</t>
  </si>
  <si>
    <t>Listino Generale Sirius SPA</t>
  </si>
  <si>
    <t>PA-ST</t>
  </si>
  <si>
    <t>PA-FC</t>
  </si>
  <si>
    <t>MMC-50-SCSC</t>
  </si>
  <si>
    <t>MMC-50-SCST</t>
  </si>
  <si>
    <t>MMC-50-SCE2K</t>
  </si>
  <si>
    <t>MMC-50-SCFC</t>
  </si>
  <si>
    <t>SMC-9-SCSC</t>
  </si>
  <si>
    <t>SMC-9-SCST</t>
  </si>
  <si>
    <t>SMC-9-SCFC</t>
  </si>
  <si>
    <t>FK-ACC-PA-ST</t>
  </si>
  <si>
    <t>FK-ACC-PA-FC</t>
  </si>
  <si>
    <t>FK-ACC-MMC-50-SCSC</t>
  </si>
  <si>
    <t>FK-ACC-MMC-50-SCST</t>
  </si>
  <si>
    <t>FK-ACC-MMC-50-SCE2K</t>
  </si>
  <si>
    <t>FK-ACC-MMC-50-SCFC</t>
  </si>
  <si>
    <t>FK-ACC-SMC-9-SCSC</t>
  </si>
  <si>
    <t>FK-ACC-SMC-9-SCST</t>
  </si>
  <si>
    <t>FK-ACC-SMC-9-SCFC</t>
  </si>
  <si>
    <t>ORCA - Connettori prelappati Fast Connector</t>
  </si>
  <si>
    <t>OC-FCE-131111-00</t>
  </si>
  <si>
    <t>OC-FCE-131311-02</t>
  </si>
  <si>
    <t>OC-FCE-131311-03</t>
  </si>
  <si>
    <t>OC-FCE-131313-02</t>
  </si>
  <si>
    <t>OC-FPL-AF-FPL-SM</t>
  </si>
  <si>
    <t>RUCKUS</t>
  </si>
  <si>
    <t>Snom</t>
  </si>
  <si>
    <t>SNOM</t>
  </si>
  <si>
    <t>SNOM - M9r</t>
  </si>
  <si>
    <t>SNOM - M9r w/o BS</t>
  </si>
  <si>
    <t>SNOM - HS-MM2 3[27]0-7xx-8xx</t>
  </si>
  <si>
    <t>BT</t>
  </si>
  <si>
    <t>SNOM - BT Headset</t>
  </si>
  <si>
    <t>Accessori per terminali</t>
  </si>
  <si>
    <t>SNOM - Vision grey</t>
  </si>
  <si>
    <t>SNOM - Vision black</t>
  </si>
  <si>
    <t>SNOM - KlarVOICE 3xx</t>
  </si>
  <si>
    <t>SNOM - Handset 3xx</t>
  </si>
  <si>
    <t>SNOM - Cable for 7xx with EHS</t>
  </si>
  <si>
    <t>SNOM - Handset wire 3xx black</t>
  </si>
  <si>
    <t>SNOM - Wireless Headset Adapt.</t>
  </si>
  <si>
    <t>Accessori per DECT</t>
  </si>
  <si>
    <t>SNOM - SCT Welcome KIT</t>
  </si>
  <si>
    <t>SN-TIP-2346</t>
  </si>
  <si>
    <t>SN-ADC-2040</t>
  </si>
  <si>
    <t>SN-DCT-3097</t>
  </si>
  <si>
    <t>SN-DCT-3101</t>
  </si>
  <si>
    <t>SN-CFF-1122</t>
  </si>
  <si>
    <t>SN-CFF-2592</t>
  </si>
  <si>
    <t>SN-ACC-2092</t>
  </si>
  <si>
    <t>SN-ACC-2291</t>
  </si>
  <si>
    <t>SN-ACC-1772</t>
  </si>
  <si>
    <t>SN-ACC-888</t>
  </si>
  <si>
    <t>SN-ACC-3383</t>
  </si>
  <si>
    <t>SN-ACC-896</t>
  </si>
  <si>
    <t>SN-ACC-2362</t>
  </si>
  <si>
    <t>SN-KIT-2988</t>
  </si>
  <si>
    <t>Dect e Cuffie</t>
  </si>
  <si>
    <t>Centralini e Terminali</t>
  </si>
  <si>
    <t>ANPW1K0AA3</t>
  </si>
  <si>
    <t>ANPW1K5AA5</t>
  </si>
  <si>
    <t>ANPW2K0AA5</t>
  </si>
  <si>
    <t>ORCA - Kit connettori prelappati  SC, LC fast connector</t>
  </si>
  <si>
    <t>OC-ACC-160028-01 </t>
  </si>
  <si>
    <t>Armadi a pavimento Tecnosteel ad alto grado di protezione IP55</t>
  </si>
  <si>
    <t>F8710IPV</t>
  </si>
  <si>
    <t>F8710IPM</t>
  </si>
  <si>
    <t>F8710IP2M</t>
  </si>
  <si>
    <t>F8710IPVM</t>
  </si>
  <si>
    <t>F8711IPV</t>
  </si>
  <si>
    <t>F8711IPM</t>
  </si>
  <si>
    <t>F8711IP2M</t>
  </si>
  <si>
    <t>F8711IPVM</t>
  </si>
  <si>
    <t>F8712IPM</t>
  </si>
  <si>
    <t>F8712IP2M</t>
  </si>
  <si>
    <t>F8712IPVM</t>
  </si>
  <si>
    <t>F8713IPM</t>
  </si>
  <si>
    <t>F8713IP2M</t>
  </si>
  <si>
    <t>F8713IPVM</t>
  </si>
  <si>
    <t>F8714IPV</t>
  </si>
  <si>
    <t>F8714IPM</t>
  </si>
  <si>
    <t>F8714IP2M</t>
  </si>
  <si>
    <t>F8714IPVM</t>
  </si>
  <si>
    <t>F8715IPV</t>
  </si>
  <si>
    <t>F8715IPM</t>
  </si>
  <si>
    <t>F8715IP2M</t>
  </si>
  <si>
    <t>F8715IPVM</t>
  </si>
  <si>
    <t>F8716IPV</t>
  </si>
  <si>
    <t>F8716IPM</t>
  </si>
  <si>
    <t>F8716IP2M</t>
  </si>
  <si>
    <t>F8716IPVM</t>
  </si>
  <si>
    <t>Armadi a parete Tecnosteel ad alto grado di protezione</t>
  </si>
  <si>
    <t>F1410</t>
  </si>
  <si>
    <t>F1410M</t>
  </si>
  <si>
    <t>F1510</t>
  </si>
  <si>
    <t>F1510M</t>
  </si>
  <si>
    <t>F1413</t>
  </si>
  <si>
    <t>F1413M</t>
  </si>
  <si>
    <t>F1513</t>
  </si>
  <si>
    <t>F1513M</t>
  </si>
  <si>
    <t>F1813</t>
  </si>
  <si>
    <t>F1813M</t>
  </si>
  <si>
    <t>F1417</t>
  </si>
  <si>
    <t>F1417M</t>
  </si>
  <si>
    <t>F1517</t>
  </si>
  <si>
    <t>F1517M</t>
  </si>
  <si>
    <t>F1817</t>
  </si>
  <si>
    <t>F1817M</t>
  </si>
  <si>
    <t>TS-RKF-F8710IPV</t>
  </si>
  <si>
    <t>TS-RKF-F8710IPM</t>
  </si>
  <si>
    <t>TS-RKF-F8710IP2M</t>
  </si>
  <si>
    <t>TS-RKF-F8710IPVM</t>
  </si>
  <si>
    <t>TS-RKF-F8711IPV</t>
  </si>
  <si>
    <t>TS-RKF-F8711IPM</t>
  </si>
  <si>
    <t>TS-RKF-F8711IP2M</t>
  </si>
  <si>
    <t>TS-RKF-F8711IPVM</t>
  </si>
  <si>
    <t>TS-RKF-F8712IPM</t>
  </si>
  <si>
    <t>TS-RKF-F8712IP2M</t>
  </si>
  <si>
    <t>TS-RKF-F8712IPVM</t>
  </si>
  <si>
    <t>TS-RKF-F8713IPM</t>
  </si>
  <si>
    <t>TS-RKF-F8713IP2M</t>
  </si>
  <si>
    <t>TS-RKF-F8713IPVM</t>
  </si>
  <si>
    <t>TS-RKF-F8714IPV</t>
  </si>
  <si>
    <t>TS-RKF-F8714IPM</t>
  </si>
  <si>
    <t>TS-RKF-F8714IP2M</t>
  </si>
  <si>
    <t>TS-RKF-F8714IPVM</t>
  </si>
  <si>
    <t>TS-RKF-F8715IPV</t>
  </si>
  <si>
    <t>TS-RKF-F8715IPM</t>
  </si>
  <si>
    <t>TS-RKF-F8715IP2M</t>
  </si>
  <si>
    <t>TS-RKF-F8715IPVM</t>
  </si>
  <si>
    <t>TS-RKF-F8716IPV</t>
  </si>
  <si>
    <t>TS-RKF-F8716IPM</t>
  </si>
  <si>
    <t>TS-RKF-F8716IP2M</t>
  </si>
  <si>
    <t>TS-RKF-F8716IPVM</t>
  </si>
  <si>
    <t>TS-RKW-F1410</t>
  </si>
  <si>
    <t>TS-RKW-F1410M</t>
  </si>
  <si>
    <t>TS-RKW-F1510</t>
  </si>
  <si>
    <t>TS-RKW-F1510M</t>
  </si>
  <si>
    <t>TS-RKW-F1413</t>
  </si>
  <si>
    <t>TS-RKW-F1413M</t>
  </si>
  <si>
    <t>TS-RKW-F1513</t>
  </si>
  <si>
    <t>TS-RKW-F1513M</t>
  </si>
  <si>
    <t>TS-RKW-F1813</t>
  </si>
  <si>
    <t>TS-RKW-F1813M</t>
  </si>
  <si>
    <t>TS-RKW-F1417</t>
  </si>
  <si>
    <t>TS-RKW-F1417M</t>
  </si>
  <si>
    <t>TS-RKW-F1517</t>
  </si>
  <si>
    <t>TS-RKW-F1517M</t>
  </si>
  <si>
    <t>TS-RKW-F1817</t>
  </si>
  <si>
    <t>TS-RKW-F1817M</t>
  </si>
  <si>
    <t>Inserti, Pannelli, Patch, Placche, Plug</t>
  </si>
  <si>
    <t>DSX-ADD</t>
  </si>
  <si>
    <t>OFP-Q-ADD</t>
  </si>
  <si>
    <t>CFP-Q-ADD</t>
  </si>
  <si>
    <t>CFP-MM-ADD</t>
  </si>
  <si>
    <t>CFP-SM-ADD</t>
  </si>
  <si>
    <t>DSX-5000 Mod</t>
  </si>
  <si>
    <t>DSX-PLA004S</t>
  </si>
  <si>
    <t>DSX-CHA004S</t>
  </si>
  <si>
    <t>DSX-REFMOD</t>
  </si>
  <si>
    <t>TRC-CASE</t>
  </si>
  <si>
    <t>SRC-9-SCSC-KIT</t>
  </si>
  <si>
    <t>SRC-9-SCFC-KIT</t>
  </si>
  <si>
    <t>SRC-9-SCST-KIT</t>
  </si>
  <si>
    <t>SRC-9-SCSC</t>
  </si>
  <si>
    <t>SRC-9-SCFC</t>
  </si>
  <si>
    <t>SRC-9-SCST</t>
  </si>
  <si>
    <t>SRC-9-FCFC</t>
  </si>
  <si>
    <t>SRC-9-STST</t>
  </si>
  <si>
    <t>MRC-50-EFC-SCSC</t>
  </si>
  <si>
    <t>MRC-50-EFC-SCST</t>
  </si>
  <si>
    <t>MRC-50-SCSC</t>
  </si>
  <si>
    <t>MRC-50-FCFC</t>
  </si>
  <si>
    <t>MRC-50-STST</t>
  </si>
  <si>
    <t>GLD-DSX-5000</t>
  </si>
  <si>
    <t>GLD-DSX-5000Qi</t>
  </si>
  <si>
    <t>GLD-DSX-5000QOi</t>
  </si>
  <si>
    <t>GLD-DSX-5000Mi</t>
  </si>
  <si>
    <t>GLD-DSX-CFP-Q-ADDR</t>
  </si>
  <si>
    <t>GLD-DSX-OFP-Q-ADD</t>
  </si>
  <si>
    <t>GLD-DSX-ADD</t>
  </si>
  <si>
    <t>GLD3-DSX-5000</t>
  </si>
  <si>
    <t>GLD3-DSX-5000Qi</t>
  </si>
  <si>
    <t>GLD3-DSX-5000QOi</t>
  </si>
  <si>
    <t>GLD3-DSX-5000Mi</t>
  </si>
  <si>
    <t>GLD-CFP-100-Q</t>
  </si>
  <si>
    <t>GLD-OFP-CFP-QI</t>
  </si>
  <si>
    <t>GLD-OFP-Q-ADD</t>
  </si>
  <si>
    <t>GLD-CFP-Q-ADD-R</t>
  </si>
  <si>
    <t>GLD-CFP-Q-ADD</t>
  </si>
  <si>
    <t>GLD3-CFP-100-Q</t>
  </si>
  <si>
    <t>GLD3-OFP-CFP-QI</t>
  </si>
  <si>
    <t>FK-STR-DSX-ADD</t>
  </si>
  <si>
    <t>FK-STR-OFP-Q-ADD</t>
  </si>
  <si>
    <t>FK-STR-CFP-Q-ADD</t>
  </si>
  <si>
    <t>FK-STR-CFP-MM-ADD</t>
  </si>
  <si>
    <t>FK-STR-CFP-SM-ADD</t>
  </si>
  <si>
    <t>FK-STR-DSX-5000 Mod</t>
  </si>
  <si>
    <t>FK-ACC-DSX-PLA004S</t>
  </si>
  <si>
    <t>FK-ACC-DSX-CHA004S</t>
  </si>
  <si>
    <t>FK-ACC-DSX-REFMOD</t>
  </si>
  <si>
    <t>FK-ACC-TRC-CASE</t>
  </si>
  <si>
    <t>FK-ACC-SRC-9-SCSC-KIT</t>
  </si>
  <si>
    <t>FK-ACC-SRC-9-SCFC-KIT</t>
  </si>
  <si>
    <t>FK-ACC-SRC-9-SCST-KIT</t>
  </si>
  <si>
    <t>FK-ACC-SRC-9-SCSC</t>
  </si>
  <si>
    <t>FK-ACC-SRC-9-SCFC</t>
  </si>
  <si>
    <t>FK-ACC-SRC-9-SCST</t>
  </si>
  <si>
    <t>FK-ACC-SRC-9-FCFC</t>
  </si>
  <si>
    <t>FK-ACC-SRC-9-STST</t>
  </si>
  <si>
    <t>FK-ACC-MRC-50-SCSC</t>
  </si>
  <si>
    <t>FK-ACC-MRC-50-FCFC</t>
  </si>
  <si>
    <t>FK-ACC-MRC-50-STST</t>
  </si>
  <si>
    <t>FK-ACC-GLD-DSX-5000</t>
  </si>
  <si>
    <t>FK-ACC-GLD-DSX-5000Qi</t>
  </si>
  <si>
    <t>FK-ACC-GLD-DSX-5000Mi</t>
  </si>
  <si>
    <t>FK-ACC-GLD-DSX-ADD</t>
  </si>
  <si>
    <t>FK-ACC-GLD3-DSX-5000</t>
  </si>
  <si>
    <t>FK-ACC-GLD-CFP-100-Q</t>
  </si>
  <si>
    <t>FK-ACC-GLD-OFP-CFP-QI</t>
  </si>
  <si>
    <t>FK-ACC-GLD-OFP-Q-ADD</t>
  </si>
  <si>
    <t>FK-ACC-GLD-CFP-Q-ADD</t>
  </si>
  <si>
    <t>FK-ACC-GLD3-CFP-100-Q</t>
  </si>
  <si>
    <t>FK-ACC-MRC-50-EFCSCSC</t>
  </si>
  <si>
    <t>FK-ACC-MRC-50-EFCSCST</t>
  </si>
  <si>
    <t>FK-ACC-GLD-DSX-5000QO</t>
  </si>
  <si>
    <t>FK-ACC-GLD-DSX-CFPQAD</t>
  </si>
  <si>
    <t>FK-ACC-GLD-DSXOFPQADD</t>
  </si>
  <si>
    <t>FK-ACC-GLD3-DSX-5000Q</t>
  </si>
  <si>
    <t>FK-ACC-GLD3-DSX5000QO</t>
  </si>
  <si>
    <t>FK-ACC-GLD3-DSX-5000M</t>
  </si>
  <si>
    <t>FK-ACC-GLD-CFP-Q-ADDR</t>
  </si>
  <si>
    <t>FK-ACC-GLD3-OFP-CFPQI</t>
  </si>
  <si>
    <t>PA-ACC-AV 5831</t>
  </si>
  <si>
    <t>PA-ACC-AV 5852</t>
  </si>
  <si>
    <t>PA-ACC-AV 5873</t>
  </si>
  <si>
    <t>PA-ACC-AV 5894</t>
  </si>
  <si>
    <t>PA-ACC-BT 3870</t>
  </si>
  <si>
    <t>PA-ACC-BT 3871</t>
  </si>
  <si>
    <t>PA-ACC-BT 3872</t>
  </si>
  <si>
    <t>PA-ACC-BT 3881</t>
  </si>
  <si>
    <t>PA-ACC-BT 3882</t>
  </si>
  <si>
    <t>PA-ACC-BT 3883</t>
  </si>
  <si>
    <t>PA-ACC-BT 3884</t>
  </si>
  <si>
    <t>PA-ACC-BT 3885</t>
  </si>
  <si>
    <t>PA-ACC-BT 3887</t>
  </si>
  <si>
    <t>PA-ACC-BT 3889</t>
  </si>
  <si>
    <t>PA-ACC-GW 4010</t>
  </si>
  <si>
    <t>PA-ACC-GW 4012</t>
  </si>
  <si>
    <t>PA-ACC-GW 4014</t>
  </si>
  <si>
    <t>PA-ACC-GW 4800</t>
  </si>
  <si>
    <t>PA-ACC-GW 4801</t>
  </si>
  <si>
    <t>PA-ACC-VM 6434</t>
  </si>
  <si>
    <t>PA-ACC-VM 6435</t>
  </si>
  <si>
    <t>AM-FPL-216004601</t>
  </si>
  <si>
    <t>AM-FPL-216004602</t>
  </si>
  <si>
    <t>AM-FPL-216004603</t>
  </si>
  <si>
    <t>AM-FPL-216004605</t>
  </si>
  <si>
    <t>AM-FPL-216004610</t>
  </si>
  <si>
    <t>ORCA - Splitter  metallico con codolo per trunk cable 7-12 fibre con modulo di protezione</t>
  </si>
  <si>
    <t>OC-TL-269000-00</t>
  </si>
  <si>
    <t>TIMBRO</t>
  </si>
  <si>
    <t xml:space="preserve">MODULO DI RICHIESTA RESO/RMA MATERIALE </t>
  </si>
  <si>
    <t>NUMERO FATTURA</t>
  </si>
  <si>
    <t>DESCRIZIONE</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</si>
  <si>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</si>
  <si>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</si>
  <si>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</si>
  <si>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</si>
  <si>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</si>
  <si>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</si>
  <si>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</si>
  <si>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</si>
  <si>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</si>
  <si>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</si>
  <si>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</si>
  <si>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</si>
  <si>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</si>
  <si>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</si>
  <si>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</si>
  <si>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</si>
  <si>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</si>
  <si>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</si>
  <si>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RISERVATO AL PERSONALE COMPASS</t>
  </si>
  <si>
    <t xml:space="preserve">Condizioni Generali </t>
  </si>
  <si>
    <t>Visualizza Condizioni di Reso</t>
  </si>
  <si>
    <t>Q.TA</t>
  </si>
  <si>
    <t xml:space="preserve">     NOTE:</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</si>
  <si>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</si>
  <si>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</si>
  <si>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</si>
  <si>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</si>
  <si>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</si>
  <si>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</si>
  <si>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</si>
  <si>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</si>
  <si>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</si>
  <si>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</si>
  <si>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</si>
  <si>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</si>
  <si>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</si>
  <si>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</si>
  <si>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</si>
  <si>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</si>
  <si>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</si>
  <si>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</si>
  <si>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</si>
  <si>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</si>
  <si>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</si>
  <si>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</si>
  <si>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</si>
  <si>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</si>
  <si>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</si>
  <si>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</si>
  <si>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r>
      <t>Condizioni di Reso Prodotto per cause non imputabili a Sirius SPA e/o divisioni controllate dalla stessa. Estensione delle “Condizioni generali di vendita</t>
    </r>
    <r>
      <rPr>
        <sz val="10"/>
        <color indexed="9"/>
        <rFont val="Calibri"/>
        <family val="2"/>
      </rPr>
      <t xml:space="preserve">” </t>
    </r>
  </si>
  <si>
    <t>OC-CVF-115123-12</t>
  </si>
  <si>
    <t>ORCA - Universal Multitube loose cable 12fo - 9/125 OS2 - PE</t>
  </si>
  <si>
    <t>OC-CVF-115122-12</t>
  </si>
  <si>
    <t>ORCA - Universal Multitube loose cable 12fo - 62,5/125 OM1 - PE</t>
  </si>
  <si>
    <t>OC-CVF-115121-12</t>
  </si>
  <si>
    <t>ORCA - Universal Multitube loose cable 12fo - 50/125 OM2 - PE</t>
  </si>
  <si>
    <t>OC-CVF-115124-12</t>
  </si>
  <si>
    <t>ORCA - Universal Multitube loose cable 12fo - 50/125 OM3 - PE</t>
  </si>
  <si>
    <t>OC-CVF-115125-12</t>
  </si>
  <si>
    <t>ORCA - Universal Multitube loose cable 12fo - 50/125 OM4 - PE</t>
  </si>
  <si>
    <t>OC-CVF-115123-24</t>
  </si>
  <si>
    <t>ORCA - Universal Multitube loose cable 24fo - 9/125 OS2 - PE</t>
  </si>
  <si>
    <t>OC-CVF-115122-24</t>
  </si>
  <si>
    <t>ORCA - Universal Multitube loose cable 24fo - 62,5/125 OM1 - PE</t>
  </si>
  <si>
    <t>OC-CVF-115121-24</t>
  </si>
  <si>
    <t>ORCA - Universal Multitube loose cable 24fo - 50/125 OM2 - PE</t>
  </si>
  <si>
    <t>OC-CVF-115124-24</t>
  </si>
  <si>
    <t>ORCA - Universal Multitube loose cable 24fo - 50/125 OM3 - PE</t>
  </si>
  <si>
    <t>OC-CVF-115125-24</t>
  </si>
  <si>
    <t>ORCA - Universal Multitube loose cable 24fo - 50/125 OM4 - PE</t>
  </si>
  <si>
    <t>OC-CVF-115123-48</t>
  </si>
  <si>
    <t>ORCA - Universal Multitube loose cable 36fo - 9/125 OS2 - PE</t>
  </si>
  <si>
    <t>OC-CVF-115122-48</t>
  </si>
  <si>
    <t>ORCA - Universal Multitube loose cable 36fo - 62,5/125 OM1 - PE</t>
  </si>
  <si>
    <t>OC-CVF-115121-48</t>
  </si>
  <si>
    <t>ORCA - Universal Multitube loose cable 36fo - 50/125 OM2 - PE</t>
  </si>
  <si>
    <t>OC-CVF-115124-48</t>
  </si>
  <si>
    <t>ORCA - Universal Multitube loose cable 36fo - 50/125 OM3 - PE</t>
  </si>
  <si>
    <t>OC-CVF-115125-48</t>
  </si>
  <si>
    <t>ORCA - Universal Multitube loose cable 36fo - 50/125 OM4 - PE</t>
  </si>
  <si>
    <t>OC-CVF-112223-12</t>
  </si>
  <si>
    <t>ORCA -  Universal Multitube loose cable CST Armoured  12fo - 9/125 - OS2 - PE</t>
  </si>
  <si>
    <t>OC-CVF-112222-12</t>
  </si>
  <si>
    <t>ORCA -  Universal Multitube loose cable CST Armoured  12fo - 62,5/125 - OM1 - PE</t>
  </si>
  <si>
    <t>OC-CVF-112221-12</t>
  </si>
  <si>
    <t>ORCA -  Universal Multitube loose cable CST Armoured  12fo - 50/125 - OM2 - PE</t>
  </si>
  <si>
    <t>OC-CVF-112224-12</t>
  </si>
  <si>
    <t>ORCA -  Universal Multitube loose cable CST Armoured  12fo - 50/125 - OM3 - PE</t>
  </si>
  <si>
    <t>OC-CVF-112225-12</t>
  </si>
  <si>
    <t>ORCA -  Universal Multitube loose cable CST Armoured  12fo - 50/125 - OM4 - PE</t>
  </si>
  <si>
    <t>OC-CVF-112223-24</t>
  </si>
  <si>
    <t>ORCA -  Universal Multitube loose cable CST Armoured  24fo - 9/125 - OS2 - PE</t>
  </si>
  <si>
    <t>OC-CVF-112222-24</t>
  </si>
  <si>
    <t>ORCA -  Universal Multitube loose cable CST Armoured  24fo - 62,5/125 - OM1 - PE</t>
  </si>
  <si>
    <t>OC-CVF-112221-24</t>
  </si>
  <si>
    <t>ORCA -  Universal Multitube loose cable CST Armoured  24fo - 50/125 - OM2 - PE</t>
  </si>
  <si>
    <t>OC-CVF-112224-24</t>
  </si>
  <si>
    <t>ORCA -  Universal Multitube loose cable CST Armoured  24fo - 50/125 - OM3 - PE</t>
  </si>
  <si>
    <t>OC-CVF-112225-24</t>
  </si>
  <si>
    <t>ORCA -  Universal Multitube loose cable CST Armoured  24fo - 50/125 - OM4 - PE</t>
  </si>
  <si>
    <t>OC-CVF-112223-36</t>
  </si>
  <si>
    <t>ORCA -  Universal Multitube loose cable CST Armoured  36fo - 9/125 - OS2 - PE</t>
  </si>
  <si>
    <t>OC-CVF-112222-36</t>
  </si>
  <si>
    <t>ORCA -  Universal Multitube loose cable CST Armoured  36fo - 62,5/125 - OM1 - PE</t>
  </si>
  <si>
    <t>OC-CVF-112221-36</t>
  </si>
  <si>
    <t>ORCA -  Universal Multitube loose cable CST Armoured  36fo - 50/125 - OM2 - PE</t>
  </si>
  <si>
    <t>OC-CVF-112224-36</t>
  </si>
  <si>
    <t>ORCA -  Universal Multitube loose cable CST Armoured  36fo - 50/125 - OM3 - PE</t>
  </si>
  <si>
    <t>OC-CVF-112225-36</t>
  </si>
  <si>
    <t>ORCA -  Universal Multitube loose cable CST Armoured  36fo - 50/125 - OM4 - PE</t>
  </si>
  <si>
    <t>OC-CVF-112223-48</t>
  </si>
  <si>
    <t>ORCA -  Universal Multitube loose cable CST Armoured  48fo - 9/125 - OS2 - PE</t>
  </si>
  <si>
    <t>OC-CVF-112222-48</t>
  </si>
  <si>
    <t>ORCA -  Universal Multitube loose cable CST Armoured  48fo - 62,5/125 - OM1 - PE</t>
  </si>
  <si>
    <t>OC-CVF-112221-48</t>
  </si>
  <si>
    <t>ORCA -  Universal Multitube loose cable CST Armoured  48fo - 50/125 - OM2 - PE</t>
  </si>
  <si>
    <t>OC-CVF-112224-48</t>
  </si>
  <si>
    <t>ORCA -  Universal Multitube loose cable CST Armoured  48fo - 50/125 - OM3 - PE</t>
  </si>
  <si>
    <t>OC-CVF-112225-48</t>
  </si>
  <si>
    <t>ORCA -  Universal Multitube loose cable CST Armoured  48fo - 50/125 - OM4 - PE</t>
  </si>
  <si>
    <t>OC-CVF-112223-60</t>
  </si>
  <si>
    <t>ORCA -  Universal Multitube loose cable CST Armoured  60fo - 9/125 - OS2 - PE</t>
  </si>
  <si>
    <t>OC-CVF-112222-60</t>
  </si>
  <si>
    <t>ORCA -  Universal Multitube loose cable CST Armoured  60fo - 62,5/125 - OM1 - PE</t>
  </si>
  <si>
    <t>OC-CVF-112221-60</t>
  </si>
  <si>
    <t>ORCA -  Universal Multitube loose cable CST Armoured  60fo - 50/125 - OM2 - PE</t>
  </si>
  <si>
    <t>OC-CVF-112224-60</t>
  </si>
  <si>
    <t>ORCA -  Universal Multitube loose cable CST Armoured  60fo - 50/125 - OM3 - PE</t>
  </si>
  <si>
    <t>OC-CVF-112225-60</t>
  </si>
  <si>
    <t>ORCA -  Universal Multitube loose cable CST Armoured  60fo - 50/125 - OM4 - PE</t>
  </si>
  <si>
    <t>OC-CVF-112223-72</t>
  </si>
  <si>
    <t>ORCA -  Universal Multitube loose cable CST Armoured  72fo - 9/125 - OS2 - PE</t>
  </si>
  <si>
    <t>OC-CVF-112222-72</t>
  </si>
  <si>
    <t>ORCA -  Universal Multitube loose cable CST Armoured  72fo - 62,5/125 - OM1 - PE</t>
  </si>
  <si>
    <t>OC-CVF-112221-72</t>
  </si>
  <si>
    <t>ORCA -  Universal Multitube loose cable CST Armoured  72fo - 50/125 - OM2 - PE</t>
  </si>
  <si>
    <t>OC-CVF-112224-72</t>
  </si>
  <si>
    <t>ORCA -  Universal Multitube loose cable CST Armoured  72fo - 50/125 - OM3 - PE</t>
  </si>
  <si>
    <t>OC-CVF-112225-72</t>
  </si>
  <si>
    <t>ORCA -  Universal Multitube loose cable CST Armoured  72fo - 50/125 - OM4 - PE</t>
  </si>
  <si>
    <t>OC-CVF-114213-02</t>
  </si>
  <si>
    <t>ORCA - Universal Loose Unitube CST  Armoured Twin  2fo - 9/125 - OS2 - PE</t>
  </si>
  <si>
    <t>OC-CVF-114212-02</t>
  </si>
  <si>
    <t>ORCA - Universal Loose Unitube CST  Armoured Twin  2fo - 62,5/125 - OM1 - PE</t>
  </si>
  <si>
    <t>OC-CVF-114211-02</t>
  </si>
  <si>
    <t>ORCA - Universal Loose Unitube CST  Armoured Twin  2fo - 50/125 - OM2 - PE</t>
  </si>
  <si>
    <t>OC-CVF-114214-02</t>
  </si>
  <si>
    <t>ORCA - Universal Loose Unitube CST  Armoured Twin  2fo - 50/125 - OM3 - PE</t>
  </si>
  <si>
    <t>OC-CVF-114215-02</t>
  </si>
  <si>
    <t>ORCA - Universal Loose Unitube CST  Armoured Twin  2fo - 50/125 - OM4 - PE</t>
  </si>
  <si>
    <t>OC-CVF-212113-12</t>
  </si>
  <si>
    <t>ORCA -  Aerial Cable Unitube ADDS -  12fo - 9/125 - OS2 - PE</t>
  </si>
  <si>
    <t>OC-CVF-212112-12</t>
  </si>
  <si>
    <t>ORCA -  Aerial Cable Unitube ADDS -  12fo - 62,5/125 - OM1 - PE</t>
  </si>
  <si>
    <t>OC-CVF-212111-12</t>
  </si>
  <si>
    <t>ORCA -  Aerial Cable Unitube ADDS -  12fo - 50/125 - OM2 - PE</t>
  </si>
  <si>
    <t>OC-CVF-212114-12</t>
  </si>
  <si>
    <t>ORCA -  Aerial Cable Unitube ADDS -  12fo - 50/125 - OM3 - PE</t>
  </si>
  <si>
    <t>OC-CVF-212115-12</t>
  </si>
  <si>
    <t>ORCA -  Aerial Cable Unitube ADDS -  12fo - 50/125 - OM4 - PE</t>
  </si>
  <si>
    <t>OC-CVF-212113-24</t>
  </si>
  <si>
    <t>ORCA -  Aerial Cable Unitube ADDS -  24fo - 9/125 - OS2 - PE</t>
  </si>
  <si>
    <t>OC-CVF-212112-24</t>
  </si>
  <si>
    <t>ORCA -  Aerial Cable Unitube ADDS -  24fo - 62,5/125 - OM1 - PE</t>
  </si>
  <si>
    <t>OC-CVF-212111-24</t>
  </si>
  <si>
    <t>ORCA -  Aerial Cable Unitube ADDS -  24fo - 50/125 - OM2 - PE</t>
  </si>
  <si>
    <t>OC-CVF-212114-24</t>
  </si>
  <si>
    <t>ORCA -  Aerial Cable Unitube ADDS -  24fo - 50/125 - OM3 - PE</t>
  </si>
  <si>
    <t>OC-CVF-212115-24</t>
  </si>
  <si>
    <t>ORCA -  Aerial Cable Unitube ADDS -  24fo - 50/125 - OM4 - PE</t>
  </si>
  <si>
    <t>OC-CVF-212113-36</t>
  </si>
  <si>
    <t>ORCA -  Aerial Cable Unitube ADDS -  36fo - 9/125 - OS2 - PE</t>
  </si>
  <si>
    <t>OC-CVF-212112-36</t>
  </si>
  <si>
    <t>ORCA -  Aerial Cable Unitube ADDS -  36fo - 62,5/125 - OM1 - PE</t>
  </si>
  <si>
    <t>OC-CVF-212111-36</t>
  </si>
  <si>
    <t>ORCA -  Aerial Cable Unitube ADDS -  36fo - 50/125 - OM2 - PE</t>
  </si>
  <si>
    <t>OC-CVF-212114-36</t>
  </si>
  <si>
    <t>ORCA -  Aerial Cable Unitube ADDS -  36fo - 50/125 - OM3 - PE</t>
  </si>
  <si>
    <t>OC-CVF-212115-36</t>
  </si>
  <si>
    <t>ORCA -  Aerial Cable Unitube ADDS -  36fo - 50/125 - OM4 - PE</t>
  </si>
  <si>
    <t>OC-CVF-212113-48</t>
  </si>
  <si>
    <t>ORCA -  Aerial Cable Unitube ADDS -  48fo - 9/125 - OS2 - PE</t>
  </si>
  <si>
    <t>OC-CVF-212112-48</t>
  </si>
  <si>
    <t>ORCA -  Aerial Cable Unitube ADDS -  48fo - 62,5/125 - OM1 - PE</t>
  </si>
  <si>
    <t>OC-CVF-212111-48</t>
  </si>
  <si>
    <t>ORCA -  Aerial Cable Unitube ADDS -  48fo - 50/125 - OM2 - PE</t>
  </si>
  <si>
    <t>OC-CVF-212114-48</t>
  </si>
  <si>
    <t>ORCA -  Aerial Cable Unitube ADDS -  48fo - 50/125 - OM3 - PE</t>
  </si>
  <si>
    <t>OC-CVF-212115-48</t>
  </si>
  <si>
    <t>ORCA -  Aerial Cable Unitube ADDS -  48fo - 50/125 - OM4 - PE</t>
  </si>
  <si>
    <t>OC-CVF-212113-60</t>
  </si>
  <si>
    <t>ORCA -  Aerial Cable Unitube ADDS -  60fo - 9/125 - OS2 - PE</t>
  </si>
  <si>
    <t>OC-CVF-212112-60</t>
  </si>
  <si>
    <t>ORCA -  Aerial Cable Unitube ADDS -  60fo - 62,5/125 - OM1 - PE</t>
  </si>
  <si>
    <t>OC-CVF-212111-60</t>
  </si>
  <si>
    <t>ORCA -  Aerial Cable Unitube ADDS -  60fo - 50/125 - OM2 - PE</t>
  </si>
  <si>
    <t>OC-CVF-212114-60</t>
  </si>
  <si>
    <t>ORCA -  Aerial Cable Unitube ADDS -  60fo - 50/125 - OM3 - PE</t>
  </si>
  <si>
    <t>OC-CVF-212115-60</t>
  </si>
  <si>
    <t>ORCA -  Aerial Cable Unitube ADDS -  60fo - 50/125 - OM4 - PE</t>
  </si>
  <si>
    <t>OC-CVF-212113-72</t>
  </si>
  <si>
    <t>ORCA -  Aerial Cable Unitube ADDS -  72fo - 9/125 - OS2 - PE</t>
  </si>
  <si>
    <t>OC-CVF-212112-72</t>
  </si>
  <si>
    <t>ORCA -  Aerial Cable Unitube ADDS -  72fo - 62,5/125 - OM1 - PE</t>
  </si>
  <si>
    <t>OC-CVF-212111-72</t>
  </si>
  <si>
    <t>ORCA -  Aerial Cable Unitube ADDS -  72fo - 50/125 - OM2 - PE</t>
  </si>
  <si>
    <t>OC-CVF-212114-72</t>
  </si>
  <si>
    <t>ORCA -  Aerial Cable Unitube ADDS -  72fo - 50/125 - OM3 - PE</t>
  </si>
  <si>
    <t>OC-CVF-212115-72</t>
  </si>
  <si>
    <t>ORCA -  Aerial Cable Unitube ADDS -  72fo - 50/125 - OM4 - PE</t>
  </si>
  <si>
    <t>OC-CVF-213113-12</t>
  </si>
  <si>
    <t>ORCA - Aerial outdoor cable -  12fo - 9/125 - OS2 - PE</t>
  </si>
  <si>
    <t>OC-CVF-213112-12</t>
  </si>
  <si>
    <t>ORCA - Aerial outdoor cable -  12fo - 62,5/125 - OM1 - PE</t>
  </si>
  <si>
    <t>OC-CVF-213111-12</t>
  </si>
  <si>
    <t>ORCA - Aerial outdoor cable -  12fo - 50/125 - OM2 - PE</t>
  </si>
  <si>
    <t>OC-CVF-213114-12</t>
  </si>
  <si>
    <t>ORCA - Aerial outdoor cable -  12fo - 50/125 - OM3 - PE</t>
  </si>
  <si>
    <t>OC-CVF-213115-12</t>
  </si>
  <si>
    <t>ORCA - Aerial outdoor cable -  12fo - 50/125 - OM4 - PE</t>
  </si>
  <si>
    <t>OC-CVF-213113-24</t>
  </si>
  <si>
    <t>ORCA - Aerial outdoor cable -  24fo - 9/125 - OS2 - PE</t>
  </si>
  <si>
    <t>OC-CVF-213112-24</t>
  </si>
  <si>
    <t>ORCA - Aerial outdoor cable -  24fo - 62,5/125 - OM1 - PE</t>
  </si>
  <si>
    <t>OC-CVF-213111-24</t>
  </si>
  <si>
    <t>ORCA - Aerial outdoor cable -  24fo - 50/125 - OM2 - PE</t>
  </si>
  <si>
    <t>OC-CVF-213114-24</t>
  </si>
  <si>
    <t>ORCA - Aerial outdoor cable -  24fo - 50/125 - OM3 - PE</t>
  </si>
  <si>
    <t>OC-CVF-213115-24</t>
  </si>
  <si>
    <t>ORCA - Aerial outdoor cable -  24fo - 50/125 - OM4 - PE</t>
  </si>
  <si>
    <t>OC-CVF-213113-36</t>
  </si>
  <si>
    <t>ORCA - Aerial outdoor cable -  36fo - 9/125 - OS2 - PE</t>
  </si>
  <si>
    <t>OC-CVF-213112-36</t>
  </si>
  <si>
    <t>ORCA - Aerial outdoor cable -  36fo - 62,5/125 - OM1 - PE</t>
  </si>
  <si>
    <t>OC-CVF-213111-36</t>
  </si>
  <si>
    <t>ORCA - Aerial outdoor cable -  36fo - 50/125 - OM2 - PE</t>
  </si>
  <si>
    <t>OC-CVF-213114-36</t>
  </si>
  <si>
    <t>ORCA - Aerial outdoor cable -  36fo - 50/125 - OM3 - PE</t>
  </si>
  <si>
    <t>OC-CVF-213115-36</t>
  </si>
  <si>
    <t>ORCA - Aerial outdoor cable -  36fo - 50/125 - OM4 - PE</t>
  </si>
  <si>
    <t>OC-CVF-213113-48</t>
  </si>
  <si>
    <t>ORCA - Aerial outdoor cable -  48fo - 9/125 - OS2 - PE</t>
  </si>
  <si>
    <t>OC-CVF-213112-48</t>
  </si>
  <si>
    <t>ORCA - Aerial outdoor cable -  48fo - 62,5/125 - OM1 - PE</t>
  </si>
  <si>
    <t>OC-CVF-213111-48</t>
  </si>
  <si>
    <t>ORCA - Aerial outdoor cable -  48fo - 50/125 - OM2 - PE</t>
  </si>
  <si>
    <t>OC-CVF-213114-48</t>
  </si>
  <si>
    <t>ORCA - Aerial outdoor cable -  48fo - 50/125 - OM3 - PE</t>
  </si>
  <si>
    <t>OC-CVF-213115-48</t>
  </si>
  <si>
    <t>ORCA - Aerial outdoor cable -  48fo - 50/125 - OM4 - PE</t>
  </si>
  <si>
    <t>OC-CVF-213113-60</t>
  </si>
  <si>
    <t>ORCA - Aerial outdoor cable -  60fo - 9/125 - OS2 - PE</t>
  </si>
  <si>
    <t>OC-CVF-213112-60</t>
  </si>
  <si>
    <t>ORCA - Aerial outdoor cable -  60fo - 62,5/125 - OM1 - PE</t>
  </si>
  <si>
    <t>OC-CVF-213111-60</t>
  </si>
  <si>
    <t>ORCA - Aerial outdoor cable -  60fo - 50/125 - OM2 - PE</t>
  </si>
  <si>
    <t>OC-CVF-213114-60</t>
  </si>
  <si>
    <t>ORCA - Aerial outdoor cable -  60fo - 50/125 - OM3 - PE</t>
  </si>
  <si>
    <t>OC-CVF-213115-60</t>
  </si>
  <si>
    <t>ORCA - Aerial outdoor cable -  60fo - 50/125 - OM4 - PE</t>
  </si>
  <si>
    <t>OC-CVF-213113-72</t>
  </si>
  <si>
    <t>ORCA - Aerial outdoor cable -  72fo - 9/125 - OS2 - PE</t>
  </si>
  <si>
    <t>OC-CVF-213112-72</t>
  </si>
  <si>
    <t>ORCA - Aerial outdoor cable -  72fo - 62,5/125 - OM1 - PE</t>
  </si>
  <si>
    <t>OC-CVF-213111-72</t>
  </si>
  <si>
    <t>ORCA - Aerial outdoor cable -  72fo - 50/125 - OM2 - PE</t>
  </si>
  <si>
    <t>OC-CVF-213114-72</t>
  </si>
  <si>
    <t>ORCA - Aerial outdoor cable -  72fo - 50/125 - OM3 - PE</t>
  </si>
  <si>
    <t>OC-CVF-213115-72</t>
  </si>
  <si>
    <t>ORCA - Aerial outdoor cable -  72fo - 50/125 - OM4 - PE</t>
  </si>
  <si>
    <t>OC-CVF-225133-04</t>
  </si>
  <si>
    <t>ORCA - Aerial DROP cable -  4fo - 9/125 - OS2 - PE</t>
  </si>
  <si>
    <t>OC-CVF-225132-04</t>
  </si>
  <si>
    <t>ORCA - Aerial DROP cable -  4fo - 62,5/125 - OM1 - PE</t>
  </si>
  <si>
    <t>OC-CVF-225131-04</t>
  </si>
  <si>
    <t>ORCA - Aerial DROP cable -  4fo - 50/125 - OM2 - PE</t>
  </si>
  <si>
    <t>OC-CVF-225134-04</t>
  </si>
  <si>
    <t>ORCA - Aerial DROP cable -  4fo - 50/125 - OM3 - PE</t>
  </si>
  <si>
    <t>OC-CVF-225135-04</t>
  </si>
  <si>
    <t>ORCA - Aerial DROP cable -  4fo - 50/125 - OM4 - PE</t>
  </si>
  <si>
    <t>OC-CVF-225133-06</t>
  </si>
  <si>
    <t>ORCA - Aerial DROP cable -  6fo - 9/125 - OS2 - PE</t>
  </si>
  <si>
    <t>OC-CVF-225132-06</t>
  </si>
  <si>
    <t>ORCA - Aerial DROP cable -  6fo - 62,5/125 - OM1 - PE</t>
  </si>
  <si>
    <t>OC-CVF-225131-06</t>
  </si>
  <si>
    <t>ORCA - Aerial DROP cable -  6fo - 50/125 - OM2 - PE</t>
  </si>
  <si>
    <t>OC-CVF-225134-06</t>
  </si>
  <si>
    <t>ORCA - Aerial DROP cable -  6fo - 50/125 - OM3 - PE</t>
  </si>
  <si>
    <t>OC-CVF-225135-06</t>
  </si>
  <si>
    <t>ORCA - Aerial DROP cable -  6fo - 50/125 - OM4 - PE</t>
  </si>
  <si>
    <t>OC-CVF-225133-08</t>
  </si>
  <si>
    <t>ORCA - Aerial DROP cable -  8fo - 9/125 - OS2 - PE</t>
  </si>
  <si>
    <t>OC-CVF-225132-08</t>
  </si>
  <si>
    <t>ORCA - Aerial DROP cable -  8fo - 62,5/125 - OM1 - PE</t>
  </si>
  <si>
    <t>OC-CVF-225131-08</t>
  </si>
  <si>
    <t>ORCA - Aerial DROP cable -  8fo - 50/125 - OM2 - PE</t>
  </si>
  <si>
    <t>OC-CVF-225134-08</t>
  </si>
  <si>
    <t>ORCA - Aerial DROP cable -  8fo - 50/125 - OM3 - PE</t>
  </si>
  <si>
    <t>OC-CVF-225135-08</t>
  </si>
  <si>
    <t>ORCA - Aerial DROP cable -  8fo - 50/125 - OM4 - PE</t>
  </si>
  <si>
    <t>OC-CVF-225133-12</t>
  </si>
  <si>
    <t>ORCA - Aerial DROP cable -  12fo - 9/125 - OS2 - PE</t>
  </si>
  <si>
    <t>OC-CVF-225132-12</t>
  </si>
  <si>
    <t>ORCA - Aerial DROP cable -  12fo - 62,5/125 - OM1 - PE</t>
  </si>
  <si>
    <t>OC-CVF-225131-12</t>
  </si>
  <si>
    <t>ORCA - Aerial DROP cable -  12fo - 50/125 - OM2 - PE</t>
  </si>
  <si>
    <t>OC-CVF-225134-12</t>
  </si>
  <si>
    <t>ORCA - Aerial DROP cable -  12fo - 50/125 - OM3 - PE</t>
  </si>
  <si>
    <t>OC-CVF-225135-12</t>
  </si>
  <si>
    <t>ORCA - Aerial DROP cable -  12fo - 50/125 - OM4 - PE</t>
  </si>
  <si>
    <t>OC-CVF-135133-12</t>
  </si>
  <si>
    <t>OC-CVF-135132-12</t>
  </si>
  <si>
    <t>ORCA - Outdoor Hybrid cable -  12fo - 50/125 - OM2 - PE</t>
  </si>
  <si>
    <t>OC-CVF-135131-12</t>
  </si>
  <si>
    <t>ORCA - Outdoor Hybrid cable -  12fo - 50/125 - OM3 - PE</t>
  </si>
  <si>
    <t>OC-CVF-135134-12</t>
  </si>
  <si>
    <t>ORCA - Outdoor Hybrid cable -  12fo - 50/125 - OM4 - PE</t>
  </si>
  <si>
    <t>OC-CVF-135135-12</t>
  </si>
  <si>
    <t>OC-CVF-135133-24</t>
  </si>
  <si>
    <t>ORCA - Outdoor Hybrid cable -  24fo - 9/125 - OS2 - PE</t>
  </si>
  <si>
    <t>OC-CVF-135132-24</t>
  </si>
  <si>
    <t>OC-CVF-135131-24</t>
  </si>
  <si>
    <t>ORCA - Outdoor Hybrid cable -  24fo - 50/125 - OM2 - PE</t>
  </si>
  <si>
    <t>OC-CVF-135134-24</t>
  </si>
  <si>
    <t>ORCA - Outdoor Hybrid cable -  24fo - 50/125 - OM3 - PE</t>
  </si>
  <si>
    <t>OC-CVF-135135-24</t>
  </si>
  <si>
    <t>ORCA - Outdoor Hybrid cable -  24fo - 50/125 - OM4 - PE</t>
  </si>
  <si>
    <t>OC-CVF-135233-12</t>
  </si>
  <si>
    <t>OC-CVF-135232-12</t>
  </si>
  <si>
    <t>OC-CVF-135231-12</t>
  </si>
  <si>
    <t>OC-CVF-135234-12</t>
  </si>
  <si>
    <t>OC-CVF-135235-12</t>
  </si>
  <si>
    <t>OC-CVF-135233-24</t>
  </si>
  <si>
    <t>OC-CVF-135232-24</t>
  </si>
  <si>
    <t>OC-CVF-135231-24</t>
  </si>
  <si>
    <t>OC-CVF-135234-24</t>
  </si>
  <si>
    <t>OC-CVF-135235-24</t>
  </si>
  <si>
    <t>OC-CVF-111313-02</t>
  </si>
  <si>
    <t>OC-CVF-111312-02</t>
  </si>
  <si>
    <t>OC-CVF-111311-02</t>
  </si>
  <si>
    <t>OC-CVF-111314-02</t>
  </si>
  <si>
    <t>OC-CVF-111315-02</t>
  </si>
  <si>
    <t>OC-CVF-114123-24</t>
  </si>
  <si>
    <t>ORCA -  Universal loose cable double sheat (unitube) -  24fo - 9/125 - OS2 - PE</t>
  </si>
  <si>
    <t>OC-CVF-114122-24</t>
  </si>
  <si>
    <t>ORCA -  Universal loose cable double sheat (unitube) -  24fo - 62,5/125 - OM1 - PE</t>
  </si>
  <si>
    <t>OC-CVF-114121-24</t>
  </si>
  <si>
    <t>ORCA -  Universal loose cable double sheat (unitube) -  24fo - 50/125 - OM2 - PE</t>
  </si>
  <si>
    <t>OC-CVF-114124-24</t>
  </si>
  <si>
    <t>ORCA -  Universal loose cable double sheat (unitube) -  24fo - 50/125 - OM3 - PE</t>
  </si>
  <si>
    <t>OC-CVF-114125-24</t>
  </si>
  <si>
    <t>ORCA -  Universal loose cable double sheat (unitube) -  24fo - 50/125 - OM4 - PE</t>
  </si>
  <si>
    <t>OC-CVF-114123-48</t>
  </si>
  <si>
    <t>ORCA -  Universal loose cable double sheat (unitube) -  48fo - 9/125 - OS2 - PE</t>
  </si>
  <si>
    <t>OC-CVF-114122-48</t>
  </si>
  <si>
    <t>ORCA -  Universal loose cable double sheat (unitube) -  48fo - 62,5/125 - OM1 - PE</t>
  </si>
  <si>
    <t>OC-CVF-114121-48</t>
  </si>
  <si>
    <t>ORCA -  Universal loose cable double sheat (unitube) -  48fo - 50/125 - OM2 - PE</t>
  </si>
  <si>
    <t>OC-CVF-114124-48</t>
  </si>
  <si>
    <t>ORCA -  Universal loose cable double sheat (unitube) -  48fo - 50/125 - OM3 - PE</t>
  </si>
  <si>
    <t>OC-CVF-114125-48</t>
  </si>
  <si>
    <t>ORCA -  Universal loose cable double sheat (unitube) -  48fo - 50/125 - OM4 - PE</t>
  </si>
  <si>
    <t>OC-CVF-113123-12</t>
  </si>
  <si>
    <t>ORCA - Outdoor fiber stranded tube - 12fo - 9/125 - OS2 - PE</t>
  </si>
  <si>
    <t>OC-CVF-113122-12</t>
  </si>
  <si>
    <t>ORCA - Outdoor fiber stranded tube - 12fo - 62,5/125 - OM1 - PE</t>
  </si>
  <si>
    <t>OC-CVF-113121-12</t>
  </si>
  <si>
    <t>ORCA - Outdoor fiber stranded tube -  12fo - 50/125 - OM2 - PE</t>
  </si>
  <si>
    <t>OC-CVF-113124-12</t>
  </si>
  <si>
    <t>ORCA - Outdoor fiber stranded tube-  12fo  - 50/125 - OM3 - PE</t>
  </si>
  <si>
    <t>OC-CVF-113125-12</t>
  </si>
  <si>
    <t>ORCA - Outdoor fiber stranded tube-  12fo  - 50/125 - OM4 - PE</t>
  </si>
  <si>
    <t>OC-CVF-113123-24</t>
  </si>
  <si>
    <t>ORCA - Outdoor fiber stranded tube - 24fo - 9/125 - OS2 - PE</t>
  </si>
  <si>
    <t>OC-CVF-113122-24</t>
  </si>
  <si>
    <t>ORCA - Outdoor fiber stranded tube - 24fo - 62,5/125 - OM1 - PE</t>
  </si>
  <si>
    <t>OC-CVF-113121-24</t>
  </si>
  <si>
    <t>ORCA - Outdoor fiber stranded tube -  24fo - 50/125 - OM2 - PE</t>
  </si>
  <si>
    <t>OC-CVF-113124-24</t>
  </si>
  <si>
    <t>ORCA - Outdoor fiber stranded tube-  24fo  - 50/125 - OM3 - PE</t>
  </si>
  <si>
    <t>OC-CVF-113125-24</t>
  </si>
  <si>
    <t>ORCA - Outdoor fiber stranded tube-  24fo  - 50/125 - OM4 - PE</t>
  </si>
  <si>
    <t>OC-CVF-113123-36</t>
  </si>
  <si>
    <t>ORCA - Outdoor fiber stranded tube - 36fo - 9/125 - OS2 - PE</t>
  </si>
  <si>
    <t>OC-CVF-113122-36</t>
  </si>
  <si>
    <t>ORCA - Outdoor fiber stranded tube - 36fo - 62,5/125 - OM1 - PE</t>
  </si>
  <si>
    <t>OC-CVF-113121-36</t>
  </si>
  <si>
    <t>ORCA - Outdoor fiber stranded tube -  36fo - 50/125 - OM2 - PE</t>
  </si>
  <si>
    <t>OC-CVF-113124-36</t>
  </si>
  <si>
    <t>ORCA - Outdoor fiber stranded tube-  36fo  - 50/125 - OM3 - PE</t>
  </si>
  <si>
    <t>OC-CVF-113125-36</t>
  </si>
  <si>
    <t>ORCA - Outdoor fiber stranded tube-  36fo  - 50/125 - OM4 - PE</t>
  </si>
  <si>
    <t>OC-CVF-113123-48</t>
  </si>
  <si>
    <t>ORCA - Outdoor fiber stranded tube - 48fo - 9/125 - OS2 - PE</t>
  </si>
  <si>
    <t>OC-CVF-113122-48</t>
  </si>
  <si>
    <t>ORCA - Outdoor fiber stranded tube - 48fo - 62,5/125 - OM1 - PE</t>
  </si>
  <si>
    <t>OC-CVF-113121-48</t>
  </si>
  <si>
    <t>ORCA - Outdoor fiber stranded tube  -  48fo - 50/125 - OM2 - PE</t>
  </si>
  <si>
    <t>OC-CVF-113124-48</t>
  </si>
  <si>
    <t>ORCA - Outdoor fiber stranded tube -  48fo  - 50/125 - OM3 - PE</t>
  </si>
  <si>
    <t>OC-CVF-113125-48</t>
  </si>
  <si>
    <t>ORCA - Outdoor fiber stranded tube -  48fo  - 50/125 - OM4 - PE</t>
  </si>
  <si>
    <t>OC-CVF-113123-60</t>
  </si>
  <si>
    <t>ORCA - Outdoor fiber stranded tube - 60fo - 9/125 - OS2 - PE</t>
  </si>
  <si>
    <t>OC-CVF-113122-60</t>
  </si>
  <si>
    <t>ORCA - Outdoor fiber stranded tube - 60fo - 62,5/125 - OM1 - PE</t>
  </si>
  <si>
    <t>OC-CVF-113121-60</t>
  </si>
  <si>
    <t>ORCA - Outdoor fiber stranded tube -  60fo - 50/125 - OM2 - PE</t>
  </si>
  <si>
    <t>OC-CVF-113124-60</t>
  </si>
  <si>
    <t>ORCA - Outdoor fiber stranded tube -  60fo  - 50/125 - OM3 - PE</t>
  </si>
  <si>
    <t>OC-CVF-113125-60</t>
  </si>
  <si>
    <t>ORCA - Outdoor fiber stranded tube -  60fo  - 50/125 - OM4 - PE</t>
  </si>
  <si>
    <t>OC-CVF-114113-04</t>
  </si>
  <si>
    <t>ORCA - Fire Survival Cable 4fo 9/125 - OS2- LSZH</t>
  </si>
  <si>
    <t>OC-CVF-114112-04</t>
  </si>
  <si>
    <t>ORCA - Fire Survival Cable 4fo 62,5/125 - OM1 - LSZH</t>
  </si>
  <si>
    <t>OC-CVF-114111-04</t>
  </si>
  <si>
    <t>ORCA - Fire Survival Cable 4fo 50/125 - OM2 - LSZH</t>
  </si>
  <si>
    <t>OC-CVF-114114-04</t>
  </si>
  <si>
    <t>ORCA - Fire Survival Cable 4fo 50/125 - OM3 - LSZH</t>
  </si>
  <si>
    <t>OC-CVF-114115-04</t>
  </si>
  <si>
    <t>ORCA - Fire Survival Cable 4fo 50/125 - OM4 - LSZH</t>
  </si>
  <si>
    <t>OC-CVF-114113-06</t>
  </si>
  <si>
    <t>ORCA - Fire Survival Cable 6fo 9/125 - OS2- LSZH</t>
  </si>
  <si>
    <t>OC-CVF-114112-06</t>
  </si>
  <si>
    <t>ORCA - Fire Survival Cable 6fo 62,5/125 - OM1 - LSZH</t>
  </si>
  <si>
    <t>OC-CVF-114111-06</t>
  </si>
  <si>
    <t>ORCA - Fire Survival Cable 6fo 50/125 - OM2 - LSZH</t>
  </si>
  <si>
    <t>OC-CVF-114114-06</t>
  </si>
  <si>
    <t>ORCA - Fire Survival Cable 6fo 50/125 - OM3 - LSZH</t>
  </si>
  <si>
    <t>OC-CVF-114115-06</t>
  </si>
  <si>
    <t>ORCA - Fire Survival Cable 6fo 50/125 - OM4 - LSZH</t>
  </si>
  <si>
    <t>OC-CVF-114113-08</t>
  </si>
  <si>
    <t>ORCA - Fire Survival Cable 8fo 9/125 - OS2- LSZH</t>
  </si>
  <si>
    <t>OC-CVF-114112-08</t>
  </si>
  <si>
    <t>ORCA - Fire Survival Cable 8fo 62,5/125 - OM1 - LSZH</t>
  </si>
  <si>
    <t>OC-CVF-114111-08</t>
  </si>
  <si>
    <t>ORCA - Fire Survival Cable 8fo 50/125 - OM2 - LSZH</t>
  </si>
  <si>
    <t>OC-CVF-114114-08</t>
  </si>
  <si>
    <t>ORCA - Fire Survival Cable 8fo 50/125 - OM3 - LSZH</t>
  </si>
  <si>
    <t>OC-CVF-114115-08</t>
  </si>
  <si>
    <t>ORCA - Fire Survival Cable 8fo 50/125 - OM4 - LSZH</t>
  </si>
  <si>
    <t>OC-CVF-114113-12</t>
  </si>
  <si>
    <t>ORCA - Fire Survival Cable 12fo 9/125 - OS2- LSZH</t>
  </si>
  <si>
    <t>OC-CVF-114112-12</t>
  </si>
  <si>
    <t>ORCA - Fire Survival Cable 12fo 62,5/125 - OM1 - LSZH</t>
  </si>
  <si>
    <t>OC-CVF-114111-12</t>
  </si>
  <si>
    <t>ORCA - Fire Survival Cable 12fo 50/125 - OM2 - LSZH</t>
  </si>
  <si>
    <t>OC-CVF-114114-12</t>
  </si>
  <si>
    <t>ORCA - Fire Survival Cable 12fo 50/125 - OM3 - LSZH</t>
  </si>
  <si>
    <t>OC-CVF-114115-12</t>
  </si>
  <si>
    <t>ORCA - Fire Survival Cable 12fo 50/125 - OM4 - LSZH</t>
  </si>
  <si>
    <t>OC-CVF-114113-16</t>
  </si>
  <si>
    <t>ORCA - Fire Survival Cable 16fo 9/125 - OS2- LSZH</t>
  </si>
  <si>
    <t>OC-CVF-114112-16</t>
  </si>
  <si>
    <t>ORCA - Fire Survival Cable 16fo 62,5/125 - OM1 - LSZH</t>
  </si>
  <si>
    <t>OC-CVF-114111-16</t>
  </si>
  <si>
    <t>ORCA - Fire Survival Cable 16fo 50/125 - OM2 - LSZH</t>
  </si>
  <si>
    <t>OC-CVF-114114-16</t>
  </si>
  <si>
    <t>ORCA - Fire Survival Cable 16fo 50/125 - OM3 - LSZH</t>
  </si>
  <si>
    <t>OC-CVF-114115-16</t>
  </si>
  <si>
    <t>ORCA - Fire Survival Cable 16fo 50/125 - OM4 - LSZH</t>
  </si>
  <si>
    <t>OC-CVF-114113-24</t>
  </si>
  <si>
    <t>ORCA - Fire Survival Cable 24fo 9/125 - OS2- LSZH</t>
  </si>
  <si>
    <t>OC-CVF-114112-24</t>
  </si>
  <si>
    <t>ORCA - Fire Survival Cable 24fo 62,5/125 - OM1 - LSZH</t>
  </si>
  <si>
    <t>OC-CVF-114111-24</t>
  </si>
  <si>
    <t>OC-CVF-114114-24</t>
  </si>
  <si>
    <t>ORCA - Fire Survival Cable 24fo 50/125 - OM3 - LSZH</t>
  </si>
  <si>
    <t>OC-CVF-114115-24</t>
  </si>
  <si>
    <t>ORCA - Fire Survival Cable 24fo 50/125 - OM4 - LSZH</t>
  </si>
  <si>
    <t>ORCA - Universal Multitube loose cable 48fo - 9/125 OS2 - PE</t>
  </si>
  <si>
    <t>ORCA - Universal Multitube loose cable 48fo - 62,5/125 OM1 - PE</t>
  </si>
  <si>
    <t>ORCA - Universal Multitube loose cable 48fo - 50/125 OM2 - PE</t>
  </si>
  <si>
    <t>ORCA - Universal Multitube loose cable 48fo - 50/125 OM3 - PE</t>
  </si>
  <si>
    <t>ORCA - Universal Multitube loose cable 48fo - 50/125 OM4 - PE</t>
  </si>
  <si>
    <t>ORCA - Universal Multitube loose cable 60fo - 9/125 OS2 - PE</t>
  </si>
  <si>
    <t>ORCA - Universal Multitube loose cable 60fo - 62,5/125 OM1 - PE</t>
  </si>
  <si>
    <t>ORCA - Universal Multitube loose cable 60fo - 50/125 OM2 - PE</t>
  </si>
  <si>
    <t>ORCA - Universal Multitube loose cable 60fo - 50/125 OM3 - PE</t>
  </si>
  <si>
    <t>ORCA - Universal Multitube loose cable 60fo - 50/125 OM4 - PE</t>
  </si>
  <si>
    <t>OC-CVF-115123-36</t>
  </si>
  <si>
    <t>OC-CVF-115122-36</t>
  </si>
  <si>
    <t>OC-CVF-115121-36</t>
  </si>
  <si>
    <t>OC-CVF-115124-36</t>
  </si>
  <si>
    <t>OC-CVF-115125-36</t>
  </si>
  <si>
    <t>OC-CVF-115123-60</t>
  </si>
  <si>
    <t>OC-CVF-115122-60</t>
  </si>
  <si>
    <t>OC-CVF-115121-60</t>
  </si>
  <si>
    <t>OC-CVF-115124-60</t>
  </si>
  <si>
    <t>OC-CVF-115125-60</t>
  </si>
  <si>
    <t>Armadi da parete serie TECNO OFFICE Nero</t>
  </si>
  <si>
    <t>F9378N</t>
  </si>
  <si>
    <t>F9315N</t>
  </si>
  <si>
    <t>F9294N</t>
  </si>
  <si>
    <t>Scambiatori di Calore</t>
  </si>
  <si>
    <t>F9200</t>
  </si>
  <si>
    <t>F9201</t>
  </si>
  <si>
    <t>Condizionatori</t>
  </si>
  <si>
    <t>F9209</t>
  </si>
  <si>
    <t>F2261</t>
  </si>
  <si>
    <t>F2260</t>
  </si>
  <si>
    <t>F9857N</t>
  </si>
  <si>
    <t>F9808N</t>
  </si>
  <si>
    <t>F9816N</t>
  </si>
  <si>
    <t>F8712IPV</t>
  </si>
  <si>
    <t>F8713IPV</t>
  </si>
  <si>
    <t>F1510MEST</t>
  </si>
  <si>
    <t>F1413MEST</t>
  </si>
  <si>
    <t>F1513MEST</t>
  </si>
  <si>
    <t>F1417MEST</t>
  </si>
  <si>
    <t>F1517MEST</t>
  </si>
  <si>
    <t>F1817MEST</t>
  </si>
  <si>
    <t>TS-RKW-F2507N</t>
  </si>
  <si>
    <t>TS-RKW-F2508N</t>
  </si>
  <si>
    <t>TS-RKW-F2509N</t>
  </si>
  <si>
    <t>TS-RKW-F2512KSN</t>
  </si>
  <si>
    <t>TS-RKW-F2516N</t>
  </si>
  <si>
    <t>TS-RAC-F9378N</t>
  </si>
  <si>
    <t>TS-RAC-F9315N</t>
  </si>
  <si>
    <t>TS-RAC-F9294N</t>
  </si>
  <si>
    <t>TS-CLI-F9200</t>
  </si>
  <si>
    <t>TS-CLI-F9201</t>
  </si>
  <si>
    <t>TS-CLI-F9209</t>
  </si>
  <si>
    <t>TS-CLI-F2261</t>
  </si>
  <si>
    <t>TS-CLI-F2260</t>
  </si>
  <si>
    <t>TS-VDR-F9857N</t>
  </si>
  <si>
    <t>TS-VDR-F9808N</t>
  </si>
  <si>
    <t>TS-VDR-F9816N</t>
  </si>
  <si>
    <t>TS-RKF-F8712IPV</t>
  </si>
  <si>
    <t>TS-RKF-F8713IPV</t>
  </si>
  <si>
    <t>TS-RKW-F1510MEST</t>
  </si>
  <si>
    <t>TS-RKW-F1413MEST</t>
  </si>
  <si>
    <t>TS-RKW-F1513MEST</t>
  </si>
  <si>
    <t>TS-RKW-F1417MEST</t>
  </si>
  <si>
    <t>TS-RKW-F1517MEST</t>
  </si>
  <si>
    <t>TS-RKW-F1817MEST</t>
  </si>
  <si>
    <t>ORCA - Fazzoletti per pulizia fibra ottica (Conf. Da 200 pz.)</t>
  </si>
  <si>
    <t>Accessori per Armadi ad alto grado di protezione</t>
  </si>
  <si>
    <t>F8740</t>
  </si>
  <si>
    <t>F8741</t>
  </si>
  <si>
    <t>F8743</t>
  </si>
  <si>
    <t>F8745</t>
  </si>
  <si>
    <t>F8746</t>
  </si>
  <si>
    <t>F8747</t>
  </si>
  <si>
    <t>F9272</t>
  </si>
  <si>
    <t>F8750</t>
  </si>
  <si>
    <t>F8751</t>
  </si>
  <si>
    <t>TS-RAC-F8740</t>
  </si>
  <si>
    <t>TS-RAC-F8741</t>
  </si>
  <si>
    <t>TS-RAC-F8743</t>
  </si>
  <si>
    <t>TS-RAC-F8745</t>
  </si>
  <si>
    <t>TS-RAC-F8746</t>
  </si>
  <si>
    <t>TS-RAC-F8747</t>
  </si>
  <si>
    <t>TS-RAC-F9272</t>
  </si>
  <si>
    <t>TS-RAC-F8750</t>
  </si>
  <si>
    <t>TS-RAC-F8751</t>
  </si>
  <si>
    <t>OC-FCE-131115-00</t>
  </si>
  <si>
    <t>OC-FCE-131115-03</t>
  </si>
  <si>
    <t>OC-FCE-131115-01</t>
  </si>
  <si>
    <t>OC-FCE-131115-02</t>
  </si>
  <si>
    <t>OC-FCE-131116-00</t>
  </si>
  <si>
    <t>OC-FCE-131116-03</t>
  </si>
  <si>
    <t>OC-FCE-131116-01</t>
  </si>
  <si>
    <t>OC-FCE-131116-02</t>
  </si>
  <si>
    <t>Strumenti, adattatori, sdoppiatori</t>
  </si>
  <si>
    <t>ORCA - Ventola Singola da tetto per armadio con gliglia di protezione</t>
  </si>
  <si>
    <t>ORCA - Rack</t>
  </si>
  <si>
    <t>ADP-DUPLEXSC</t>
  </si>
  <si>
    <t>ADP-DUPLEXLC</t>
  </si>
  <si>
    <t>FK-ACC-ADP-DUPLEXSC</t>
  </si>
  <si>
    <t>FK-ACC-ADP-DUPLEXLC</t>
  </si>
  <si>
    <t>MMC-50-FCFC</t>
  </si>
  <si>
    <t>MMC-50-STST</t>
  </si>
  <si>
    <t>FK-ACC-MMC-50-FCFC</t>
  </si>
  <si>
    <t>FK-ACC-MMC-50-STST</t>
  </si>
  <si>
    <t>Serie Idialog Rack</t>
  </si>
  <si>
    <t>iDIALOG Rack - IDR</t>
  </si>
  <si>
    <t>SNOM - D7 grey</t>
  </si>
  <si>
    <t>SN-DCT-3930</t>
  </si>
  <si>
    <t>SN-ACC-3924</t>
  </si>
  <si>
    <t>BVSR800AA1</t>
  </si>
  <si>
    <t>BVSR1K1AA2</t>
  </si>
  <si>
    <t>SNOM - D725 w/o PS black</t>
  </si>
  <si>
    <t>SN-TIP-3916</t>
  </si>
  <si>
    <t>OC-FTL-160018-02</t>
  </si>
  <si>
    <t>F9858</t>
  </si>
  <si>
    <t>TS-VDR-F9858</t>
  </si>
  <si>
    <t>F2501NS</t>
  </si>
  <si>
    <t>F1540</t>
  </si>
  <si>
    <t>F1541</t>
  </si>
  <si>
    <t>F1544</t>
  </si>
  <si>
    <t>F1545</t>
  </si>
  <si>
    <t>F1546</t>
  </si>
  <si>
    <t>F1550</t>
  </si>
  <si>
    <t>F1551</t>
  </si>
  <si>
    <t>F1552</t>
  </si>
  <si>
    <t>F5531</t>
  </si>
  <si>
    <t>F5532</t>
  </si>
  <si>
    <t>F9214</t>
  </si>
  <si>
    <t>TS-RAC-F9214</t>
  </si>
  <si>
    <t>TS-RAC-F1540</t>
  </si>
  <si>
    <t>TS-RAC-F1541</t>
  </si>
  <si>
    <t>TS-RAC-F1544</t>
  </si>
  <si>
    <t>TS-RAC-F1545</t>
  </si>
  <si>
    <t>TS-RAC-F1546</t>
  </si>
  <si>
    <t>TS-RAC-F1550</t>
  </si>
  <si>
    <t>TS-RAC-F1551</t>
  </si>
  <si>
    <t>TS-RAC-F1552</t>
  </si>
  <si>
    <t>TS-RAC-F5531</t>
  </si>
  <si>
    <t>TS-RAC-F5532</t>
  </si>
  <si>
    <t>Zyxel</t>
  </si>
  <si>
    <t>Wireless Lan Solutions</t>
  </si>
  <si>
    <t>ZYXEL</t>
  </si>
  <si>
    <t>ORCA - Pannello precaricato Cat5E 48 porte UTP iconab, etichettab 2U</t>
  </si>
  <si>
    <t>ORCA - Bretella di permutazione Cat5E UTP colore grigio L. 1,5mt</t>
  </si>
  <si>
    <t>ORCA - Tester Analogico per RJ45, RJ12, BNC, USB</t>
  </si>
  <si>
    <t>ORCA - Outdoor metallic armored hybid cable CST - 12fo - 9/125 - OS2 - PE</t>
  </si>
  <si>
    <t>ORCA - Outdoor metallic armored hybid cable CST -  12fo - 62,5/125 - OM1 - PE</t>
  </si>
  <si>
    <t>ORCA - Outdoor metallic armored hybid cable  CST -  12fo - 50/125 - OM2 - PE</t>
  </si>
  <si>
    <t>ORCA - Outdoor metallic armored hybid cable CST -  12fo - 50/125 - OM3 - PE</t>
  </si>
  <si>
    <t>ORCA - Outdoor metallic armored hybid cable CST -  12fo - 50/125 - OM4 - PE</t>
  </si>
  <si>
    <t>ORCA - Outdoor metallic armored hybid cable CST - 24fo - 9/125 - OS2 - PE</t>
  </si>
  <si>
    <t>ORCA - Outdoor metallic armored hybid cable CST-  24fo - 62,5/125 - OM1 - PE</t>
  </si>
  <si>
    <t>ORCA - Outdoor metallic armored hybid cable CST -  24fo - 50/125 - OM2 - PE</t>
  </si>
  <si>
    <t>ORCA - Outdoor metallic armored hybid cable CST -  24fo - 50/125 - OM3 - PE</t>
  </si>
  <si>
    <t>ORCA - Outdoor metallic armored hybid cable CST -  24fo - 50/125 - OM4 - PE</t>
  </si>
  <si>
    <t>ORCA - Terminal Box ottico 8 porte SC SPX (bussole SM)</t>
  </si>
  <si>
    <t>OC-ACC-150001-00</t>
  </si>
  <si>
    <t>Corning</t>
  </si>
  <si>
    <t>CAXCSN-00000-C008</t>
  </si>
  <si>
    <t>CAXCSN-00000-C011</t>
  </si>
  <si>
    <t>CCXEDB-D0047-C001-L7</t>
  </si>
  <si>
    <t>CCXEDR-D0047-C003-L7</t>
  </si>
  <si>
    <t>CCXDDA-D0047-C001-L7</t>
  </si>
  <si>
    <t>CCXEDA-D0047-C001-L6</t>
  </si>
  <si>
    <t>CCXDDA-D0047-C001-L6</t>
  </si>
  <si>
    <t>CCXEDB-D0047-C001-L6</t>
  </si>
  <si>
    <t>CCAAGB-G2002-A020-C0</t>
  </si>
  <si>
    <t>CCAAGB-G2002-A030-C0</t>
  </si>
  <si>
    <t>CCAAGB-G1002-A010-C0</t>
  </si>
  <si>
    <t>CCAAGB-G1002-A020-C0</t>
  </si>
  <si>
    <t>CCAAGB-G1002-A030-C0</t>
  </si>
  <si>
    <t>CCAAGB-G1002-A050-C0</t>
  </si>
  <si>
    <t>CCAEIA-DP002-A020-C0</t>
  </si>
  <si>
    <t>CCAEIA-DP002-A030-C0</t>
  </si>
  <si>
    <t>CCAAGB-G2002-A010-C0</t>
  </si>
  <si>
    <t>CCAAGB-G2002-A050-C0</t>
  </si>
  <si>
    <t>CCAAGB-G1002-A005-C0</t>
  </si>
  <si>
    <t>CCAAGB-G2002-A005-C0</t>
  </si>
  <si>
    <t>CAXXSM-00104-C011-BP</t>
  </si>
  <si>
    <t>CCH-CS</t>
  </si>
  <si>
    <t>CAXFSN-00000-C001</t>
  </si>
  <si>
    <t>LAN CORE - Cavi Fibra Ottica</t>
  </si>
  <si>
    <t>012T8X-32188E2G</t>
  </si>
  <si>
    <t>024T8X-32198E2G</t>
  </si>
  <si>
    <t>012T8X-32198E2G</t>
  </si>
  <si>
    <t>E787802GNZ20002M</t>
  </si>
  <si>
    <t>E787802GNZ20003M</t>
  </si>
  <si>
    <t>E797902QNZ20002M</t>
  </si>
  <si>
    <t>E797902QNZ20003M</t>
  </si>
  <si>
    <t>E797902QNZ20005M</t>
  </si>
  <si>
    <t>E787802GNZ20001M</t>
  </si>
  <si>
    <t>E787802GNZ20005M</t>
  </si>
  <si>
    <t>E787802GNZ20004M</t>
  </si>
  <si>
    <t>E797902QNZ20001M</t>
  </si>
  <si>
    <t>E797902QNZ20004M</t>
  </si>
  <si>
    <t>E797902QNZ20010M</t>
  </si>
  <si>
    <t>E787802GNZ20010M</t>
  </si>
  <si>
    <t>CCH-01U</t>
  </si>
  <si>
    <t>CCH-04U</t>
  </si>
  <si>
    <t>CCHE-CP24-E4</t>
  </si>
  <si>
    <t>SPH-01P</t>
  </si>
  <si>
    <t>CCHE-CP12-E7</t>
  </si>
  <si>
    <t>CCHE-CP24-04</t>
  </si>
  <si>
    <t>CCHE-CP12-72</t>
  </si>
  <si>
    <t>CCHE-CP24-AE</t>
  </si>
  <si>
    <t>CCH-02U</t>
  </si>
  <si>
    <t>CCH-03U</t>
  </si>
  <si>
    <t>CCH-CF</t>
  </si>
  <si>
    <t>CCHE-CP24-AD</t>
  </si>
  <si>
    <t>CCHE-CP24-AV</t>
  </si>
  <si>
    <t>95-050-41-X</t>
  </si>
  <si>
    <t>95-050-99</t>
  </si>
  <si>
    <t>95-050-99-X</t>
  </si>
  <si>
    <t>95-200-41</t>
  </si>
  <si>
    <t>95-200-99</t>
  </si>
  <si>
    <t>TKT-UNICAM-PFC</t>
  </si>
  <si>
    <t>95-050-40</t>
  </si>
  <si>
    <t>95-050-41</t>
  </si>
  <si>
    <t>95-050-51</t>
  </si>
  <si>
    <t>95-200-51</t>
  </si>
  <si>
    <t>95-050-50</t>
  </si>
  <si>
    <t>FAN-BT25-12</t>
  </si>
  <si>
    <t>FAN-BT-3CM-25</t>
  </si>
  <si>
    <t>FAN-BT25-06</t>
  </si>
  <si>
    <t>CCH-CS24-A9-P00RE</t>
  </si>
  <si>
    <t>SP12-02R-S8</t>
  </si>
  <si>
    <t>SP12-03T-S8</t>
  </si>
  <si>
    <t>CCH-CS12-E7-P00TE</t>
  </si>
  <si>
    <t>SP12-03B-S8</t>
  </si>
  <si>
    <t>SP12-39T-S8</t>
  </si>
  <si>
    <t>CCH-CS24-AE-P00RE</t>
  </si>
  <si>
    <t>CCH-CS24-E4-P00QE</t>
  </si>
  <si>
    <t>SP12-03Q-S8</t>
  </si>
  <si>
    <t>CCH-CS24-AD-P00QE</t>
  </si>
  <si>
    <t>CSP-1</t>
  </si>
  <si>
    <t>HSP-60S100-1</t>
  </si>
  <si>
    <t>CG-CAXCSN-00000-C008</t>
  </si>
  <si>
    <t>CG-CAXCSN-00000-C011</t>
  </si>
  <si>
    <t>CG-CCH-CS</t>
  </si>
  <si>
    <t>CG-CAXFSN-00000-C001</t>
  </si>
  <si>
    <t>CG-012T8X-32188E2G</t>
  </si>
  <si>
    <t>CG-024T8X-32198E2G</t>
  </si>
  <si>
    <t>CG-012T8X-32198E2G</t>
  </si>
  <si>
    <t>CG-E787802GNZ20002M</t>
  </si>
  <si>
    <t>CG-E787802GNZ20003M</t>
  </si>
  <si>
    <t>CG-E797902QNZ20002M</t>
  </si>
  <si>
    <t>CG-E797902QNZ20003M</t>
  </si>
  <si>
    <t>CG-E797902QNZ20005M</t>
  </si>
  <si>
    <t>CG-E787802GNZ20001M</t>
  </si>
  <si>
    <t>CG-E787802GNZ20005M</t>
  </si>
  <si>
    <t>CG-E787802GNZ20004M</t>
  </si>
  <si>
    <t>CG-E797902QNZ20001M</t>
  </si>
  <si>
    <t>CG-E797902QNZ20004M</t>
  </si>
  <si>
    <t>CG-E797902QNZ20010M</t>
  </si>
  <si>
    <t>CG-E787802GNZ20010M</t>
  </si>
  <si>
    <t>CG-CCH-01U</t>
  </si>
  <si>
    <t>CG-CCH-04U</t>
  </si>
  <si>
    <t>CG-CCHE-CP24-E4</t>
  </si>
  <si>
    <t>CG-SPH-01P</t>
  </si>
  <si>
    <t>CG-CCHE-CP12-E7</t>
  </si>
  <si>
    <t>CG-CCHE-CP24-04</t>
  </si>
  <si>
    <t>CG-CCHE-CP12-72</t>
  </si>
  <si>
    <t>CG-CCHE-CP24-AE</t>
  </si>
  <si>
    <t>CG-CCH-02U</t>
  </si>
  <si>
    <t>CG-CCH-03U</t>
  </si>
  <si>
    <t>CG-CCH-CF</t>
  </si>
  <si>
    <t>CG-CCHE-CP24-AD</t>
  </si>
  <si>
    <t>CG-CCHE-CP24-AV</t>
  </si>
  <si>
    <t>CG-95-050-41-X</t>
  </si>
  <si>
    <t>CG-95-050-99</t>
  </si>
  <si>
    <t>CG-95-050-99-X</t>
  </si>
  <si>
    <t>CG-95-200-41</t>
  </si>
  <si>
    <t>CG-95-200-99</t>
  </si>
  <si>
    <t>CG-TKT-UNICAM-PFC</t>
  </si>
  <si>
    <t>CG-95-050-40</t>
  </si>
  <si>
    <t>CG-95-050-41</t>
  </si>
  <si>
    <t>CG-95-050-51</t>
  </si>
  <si>
    <t>CG-95-200-51</t>
  </si>
  <si>
    <t>CG-95-050-50</t>
  </si>
  <si>
    <t>CG-FAN-BT25-12</t>
  </si>
  <si>
    <t>CG-FAN-BT-3CM-25</t>
  </si>
  <si>
    <t>CG-FAN-BT25-06</t>
  </si>
  <si>
    <t>CG-CCH-CS24-A9-P00RE</t>
  </si>
  <si>
    <t>CG-SP12-02R-S8</t>
  </si>
  <si>
    <t>CG-SP12-03T-S8</t>
  </si>
  <si>
    <t>CG-CCH-CS12-E7-P00TE</t>
  </si>
  <si>
    <t>CG-SP12-03B-S8</t>
  </si>
  <si>
    <t>CG-SP12-39T-S8</t>
  </si>
  <si>
    <t>CG-CCH-CS24-AE-P00RE</t>
  </si>
  <si>
    <t>CG-CCH-CS24-E4-P00QE</t>
  </si>
  <si>
    <t>CG-SP12-03Q-S8</t>
  </si>
  <si>
    <t>CG-CCH-CS24-AD-P00QE</t>
  </si>
  <si>
    <t>CG-CSP-1</t>
  </si>
  <si>
    <t>CG-HSP-60S100-1</t>
  </si>
  <si>
    <t>Soluzione Unicam</t>
  </si>
  <si>
    <t>050502Q5Z20001M</t>
  </si>
  <si>
    <t>050502Q5Z20002M</t>
  </si>
  <si>
    <t>050502Q5Z20003M</t>
  </si>
  <si>
    <t>050502Q5Z20005M</t>
  </si>
  <si>
    <t>050502Q5Z20010M</t>
  </si>
  <si>
    <t>ECM-UM12-05-93Q</t>
  </si>
  <si>
    <t>EDGE-CP24-E3</t>
  </si>
  <si>
    <t>EDGE-CP48-E3</t>
  </si>
  <si>
    <t>EDGE-CP24-90</t>
  </si>
  <si>
    <t>CCHE-CP12-E4</t>
  </si>
  <si>
    <t>CCHE-CP12-04</t>
  </si>
  <si>
    <t>EDGE-01U-SP</t>
  </si>
  <si>
    <t>CAXBSM-00104-C001</t>
  </si>
  <si>
    <t>CG-CCAAGB-G1002A010C0</t>
  </si>
  <si>
    <t>CG-CCAAGB-G1002A020C0</t>
  </si>
  <si>
    <t>CG-CCAAGB-G1002A030C0</t>
  </si>
  <si>
    <t>CG-CCAAGB-G1002A050C0</t>
  </si>
  <si>
    <t>CG-CCAAGB-G2002A010C0</t>
  </si>
  <si>
    <t>CG-CCAAGB-G2002A020C0</t>
  </si>
  <si>
    <t>CG-CCAAGB-G2002A030C0</t>
  </si>
  <si>
    <t>CG-CCAAGB-G2002A050C0</t>
  </si>
  <si>
    <t>CG-CCXEDR-D0047C003L7</t>
  </si>
  <si>
    <t>CG-CCXEDB-D0047C001L7</t>
  </si>
  <si>
    <t>CG-CCXDDA-D0047C001L7</t>
  </si>
  <si>
    <t>CG-CCXEDA-D0047C001L6</t>
  </si>
  <si>
    <t>CG-CCXDDA-D0047C001L6</t>
  </si>
  <si>
    <t>CG-CCXEDB-D0047C001L6</t>
  </si>
  <si>
    <t>CG-CCAEIA-DP002A020C0</t>
  </si>
  <si>
    <t>CG-CCAEIA-DP002A030C0</t>
  </si>
  <si>
    <t>CG-CCAAGB-G1002A005C0</t>
  </si>
  <si>
    <t>CG-CCAAGB-G2002A005C0</t>
  </si>
  <si>
    <t>CG-CAXXSM-00104C011BP</t>
  </si>
  <si>
    <t>CG-050502Q5Z20001M</t>
  </si>
  <si>
    <t>CG-050502Q5Z20002M</t>
  </si>
  <si>
    <t>CG-050502Q5Z20003M</t>
  </si>
  <si>
    <t>CG-050502Q5Z20005M</t>
  </si>
  <si>
    <t>CG-050502Q5Z20010M</t>
  </si>
  <si>
    <t>CG-ECM-UM12-05-93Q</t>
  </si>
  <si>
    <t>CG-EDGE-CP24-E3</t>
  </si>
  <si>
    <t>CG-EDGE-CP48-E3</t>
  </si>
  <si>
    <t>CG-EDGE-CP24-90</t>
  </si>
  <si>
    <t>CG-CCHE-CP12-E4</t>
  </si>
  <si>
    <t>CG-CCHE-CP12-04</t>
  </si>
  <si>
    <t>CG-EDGE-01U-SP</t>
  </si>
  <si>
    <t>CG-CAXBSM-00104-C001</t>
  </si>
  <si>
    <t>DC CORE - Bretelle Fibra Ottica</t>
  </si>
  <si>
    <t>DC Core</t>
  </si>
  <si>
    <t>LAN Core</t>
  </si>
  <si>
    <t>Lan Core</t>
  </si>
  <si>
    <t>Armadi IP</t>
  </si>
  <si>
    <t>2-599622-2</t>
  </si>
  <si>
    <t>2-599625-2</t>
  </si>
  <si>
    <t>2-599683-2</t>
  </si>
  <si>
    <t>2-599690-2</t>
  </si>
  <si>
    <t>AM-CVF-59962222</t>
  </si>
  <si>
    <t>AM-CVF-59962522</t>
  </si>
  <si>
    <t>AM-CVF-59968322</t>
  </si>
  <si>
    <t>AM-CVF-59969022</t>
  </si>
  <si>
    <t>Dialog VISION Rack (Dialog VISION / SPRING)</t>
  </si>
  <si>
    <t>Multi Switch MSW</t>
  </si>
  <si>
    <t>WMSW00408000</t>
  </si>
  <si>
    <t>DMSTK60BNB00</t>
  </si>
  <si>
    <t>DMSTK80BNB00</t>
  </si>
  <si>
    <t>DMSTM10BNB00</t>
  </si>
  <si>
    <t>F9040N</t>
  </si>
  <si>
    <t>F9041N</t>
  </si>
  <si>
    <t>F9478</t>
  </si>
  <si>
    <t>F9478N</t>
  </si>
  <si>
    <t>F9482</t>
  </si>
  <si>
    <t>F9482N</t>
  </si>
  <si>
    <t>TS-RAC-F9040N</t>
  </si>
  <si>
    <t>TS-RAC-F9041N</t>
  </si>
  <si>
    <t>TS-RAC-F9478</t>
  </si>
  <si>
    <t>TS-RAC-F9478N</t>
  </si>
  <si>
    <t>TS-RAC-F9482</t>
  </si>
  <si>
    <t>TS-RAC-F9482N</t>
  </si>
  <si>
    <t>F9440N</t>
  </si>
  <si>
    <t>TS-RAC-F9440N</t>
  </si>
  <si>
    <t>Armadi a Pavimento</t>
  </si>
  <si>
    <t>Armadi a Parete</t>
  </si>
  <si>
    <t>LS CABLE</t>
  </si>
  <si>
    <t>ORCA - Attenuatore Monomodale 30dB di tipo ST</t>
  </si>
  <si>
    <t>ORCA - Attenuatore Monomodale 30dB di tipo SC</t>
  </si>
  <si>
    <t>ORCA - Attenuatore Monomodale 30dB di tipo LC</t>
  </si>
  <si>
    <t>ORCA - Attenuatore Monomodale 30dB di tipo FC</t>
  </si>
  <si>
    <t>ORCA - Attenuatore Monomodale 30dB di tipo SC APC</t>
  </si>
  <si>
    <t>ORCA - Attenuatore Monomodale 30dB di tipo FC APC</t>
  </si>
  <si>
    <t>OC-FPP-170150-06</t>
  </si>
  <si>
    <t>OC-FPP-170150-12</t>
  </si>
  <si>
    <t>OC-FPP-170150-24</t>
  </si>
  <si>
    <t>OC-FPP-170151-06</t>
  </si>
  <si>
    <t>OC-FPP-170151-12</t>
  </si>
  <si>
    <t>OC-FPP-170151-24</t>
  </si>
  <si>
    <t>Multi Sentry MST 200KVA</t>
  </si>
  <si>
    <t>EMSTM20ANB00</t>
  </si>
  <si>
    <t>YSKCMC9A</t>
  </si>
  <si>
    <t>FP4007</t>
  </si>
  <si>
    <t>FPA4007</t>
  </si>
  <si>
    <t>FP4010</t>
  </si>
  <si>
    <t>FPA4010</t>
  </si>
  <si>
    <t>FP4013</t>
  </si>
  <si>
    <t>FPA4013</t>
  </si>
  <si>
    <t>FP4016</t>
  </si>
  <si>
    <t>FPA4016</t>
  </si>
  <si>
    <t>TS-RKW-FP4007</t>
  </si>
  <si>
    <t>TS-RKW-FPA4007</t>
  </si>
  <si>
    <t>TS-RKW-FP4010</t>
  </si>
  <si>
    <t>TS-RKW-FPA4010</t>
  </si>
  <si>
    <t>TS-RKW-FP4013</t>
  </si>
  <si>
    <t>TS-RKW-FPA4013</t>
  </si>
  <si>
    <t>TS-RKW-FP4016</t>
  </si>
  <si>
    <t>TS-RKW-FPA4016</t>
  </si>
  <si>
    <t>FP5007</t>
  </si>
  <si>
    <t>FPA5007</t>
  </si>
  <si>
    <t>FP5010</t>
  </si>
  <si>
    <t>FPA5010</t>
  </si>
  <si>
    <t>FP5013</t>
  </si>
  <si>
    <t>FPA5013</t>
  </si>
  <si>
    <t>FP5016</t>
  </si>
  <si>
    <t>FPA5016</t>
  </si>
  <si>
    <t>FP5022</t>
  </si>
  <si>
    <t>FPA5022</t>
  </si>
  <si>
    <t>FP6010</t>
  </si>
  <si>
    <t>FPA6010</t>
  </si>
  <si>
    <t>FP6013</t>
  </si>
  <si>
    <t>FPA6013</t>
  </si>
  <si>
    <t>FP6016</t>
  </si>
  <si>
    <t>FPA6016</t>
  </si>
  <si>
    <t>FP6022</t>
  </si>
  <si>
    <t>FPA6022</t>
  </si>
  <si>
    <t>TS-RKW-FP6010</t>
  </si>
  <si>
    <t>TS-RKW-FPA6010</t>
  </si>
  <si>
    <t>TS-RKW-FP6013</t>
  </si>
  <si>
    <t>TS-RKW-FPA6013</t>
  </si>
  <si>
    <t>TS-RKW-FP6016</t>
  </si>
  <si>
    <t>TS-RKW-FPA6016</t>
  </si>
  <si>
    <t>TS-RKW-FP6022</t>
  </si>
  <si>
    <t>TS-RKW-FPA6022</t>
  </si>
  <si>
    <t>TS-RKW-FP4010N</t>
  </si>
  <si>
    <t>TS-RKW-FPA4010N</t>
  </si>
  <si>
    <t>TS-RKW-FP4013N</t>
  </si>
  <si>
    <t>TS-RKW-FPA4013N</t>
  </si>
  <si>
    <t>TS-RKW-FP4016N</t>
  </si>
  <si>
    <t>TS-RKW-FPA4016N</t>
  </si>
  <si>
    <t>TS-RKW-FP6010N</t>
  </si>
  <si>
    <t>TS-RKW-FPA6010N</t>
  </si>
  <si>
    <t>TS-RKW-FP6013N</t>
  </si>
  <si>
    <t>TS-RKW-FPA6013N</t>
  </si>
  <si>
    <t>TS-RKW-FP6016N</t>
  </si>
  <si>
    <t>TS-RKW-FPA6016N</t>
  </si>
  <si>
    <t>TS-RKW-FP6022N</t>
  </si>
  <si>
    <t>TS-RKW-FPA6022N</t>
  </si>
  <si>
    <t>TS-RKW-FP5007</t>
  </si>
  <si>
    <t>TS-RKW-FPA5007</t>
  </si>
  <si>
    <t>TS-RKW-FP5010</t>
  </si>
  <si>
    <t>TS-RKW-FPA5010</t>
  </si>
  <si>
    <t>TS-RKW-FP5013</t>
  </si>
  <si>
    <t>TS-RKW-FPA5013</t>
  </si>
  <si>
    <t>TS-RKW-FP5016</t>
  </si>
  <si>
    <t>TS-RKW-FPA5016</t>
  </si>
  <si>
    <t>TS-RKW-FP5022</t>
  </si>
  <si>
    <t>TS-RKW-FPA5022</t>
  </si>
  <si>
    <t>TS-RKW-FP5007N</t>
  </si>
  <si>
    <t>TS-RKW-FPA5007N</t>
  </si>
  <si>
    <t>TS-RKW-FP5010N</t>
  </si>
  <si>
    <t>TS-RKW-FPA5010N</t>
  </si>
  <si>
    <t>TS-RKW-FP5013N</t>
  </si>
  <si>
    <t>TS-RKW-FPA5013N</t>
  </si>
  <si>
    <t>TS-RKW-FP5016N</t>
  </si>
  <si>
    <t>TS-RKW-FPA5016N</t>
  </si>
  <si>
    <t>TS-RKW-FP5022N</t>
  </si>
  <si>
    <t>TS-RKW-FPA5022N</t>
  </si>
  <si>
    <t>Armadi da parete serie CompactNet 600</t>
  </si>
  <si>
    <t>Armadi da parete serie CompactNet 500</t>
  </si>
  <si>
    <t>Armadi da parete serie CompactNet 400</t>
  </si>
  <si>
    <t>Armadi PROGRESS A PAVIMENTO</t>
  </si>
  <si>
    <t>Armadi da parete serie CompactNet 400 Nero</t>
  </si>
  <si>
    <t>Armadi da parete serie CompactNet 500 Nero</t>
  </si>
  <si>
    <t>Armadi da parete serie CompactNet 600 Nero</t>
  </si>
  <si>
    <t>TS-RKF-P6442</t>
  </si>
  <si>
    <t>TS-RKF-P6620</t>
  </si>
  <si>
    <t>TS-RKF-P6624</t>
  </si>
  <si>
    <t>TS-RKF-P6627</t>
  </si>
  <si>
    <t>TS-RKF-P6633</t>
  </si>
  <si>
    <t>TS-RKF-P6638</t>
  </si>
  <si>
    <t>TS-RKF-P6642</t>
  </si>
  <si>
    <t>TS-RKF-P6647</t>
  </si>
  <si>
    <t>TS-RKF-P6820</t>
  </si>
  <si>
    <t>TS-RKF-P6827</t>
  </si>
  <si>
    <t>TS-RKF-P6833</t>
  </si>
  <si>
    <t>TS-RKF-P6838</t>
  </si>
  <si>
    <t>TS-RKF-P6842</t>
  </si>
  <si>
    <t>TS-RKF-P6847</t>
  </si>
  <si>
    <t>TS-RKF-P8633</t>
  </si>
  <si>
    <t>TS-RKF-P8638</t>
  </si>
  <si>
    <t>TS-RKF-P8642</t>
  </si>
  <si>
    <t>TS-RKF-P8647</t>
  </si>
  <si>
    <t>TS-RKF-P8833</t>
  </si>
  <si>
    <t>TS-RKF-P8838</t>
  </si>
  <si>
    <t>TS-RKF-P8842</t>
  </si>
  <si>
    <t>TS-RKF-P8847</t>
  </si>
  <si>
    <t>Armadi PROGRESS A PAVIMENTO Nero</t>
  </si>
  <si>
    <t>Armadi PROGRESS SUPER SERVER</t>
  </si>
  <si>
    <t>Armadi PROGRESS SUPER SERVER Nero</t>
  </si>
  <si>
    <t>Armadi PROGRESS SUPERSERVER con PORTE GRIGLIATE</t>
  </si>
  <si>
    <t>Armadi PROGRESS SUPERSERVER con PORTE GRIGLIATE Nero</t>
  </si>
  <si>
    <t>TS-RKF-P6427N</t>
  </si>
  <si>
    <t>TS-RKF-P6442N</t>
  </si>
  <si>
    <t>TS-RKF-P6620N</t>
  </si>
  <si>
    <t>TS-RKF-P6624N</t>
  </si>
  <si>
    <t>TS-RKF-P6627N</t>
  </si>
  <si>
    <t>TS-RKF-P6633N</t>
  </si>
  <si>
    <t>TS-RKF-P6638N</t>
  </si>
  <si>
    <t>TS-RKF-P6642N</t>
  </si>
  <si>
    <t>TS-RKF-P6647N</t>
  </si>
  <si>
    <t>TS-RKF-P6820N</t>
  </si>
  <si>
    <t>TS-RKF-P6827N</t>
  </si>
  <si>
    <t>TS-RKF-P6833N</t>
  </si>
  <si>
    <t>TS-RKF-P6838N</t>
  </si>
  <si>
    <t>TS-RKF-P6842N</t>
  </si>
  <si>
    <t>TS-RKF-P6847N</t>
  </si>
  <si>
    <t>TS-RKF-P8633N</t>
  </si>
  <si>
    <t>TS-RKF-P8638N</t>
  </si>
  <si>
    <t>TS-RKF-P8642N</t>
  </si>
  <si>
    <t>TS-RKF-P8647N</t>
  </si>
  <si>
    <t>TS-RKF-P8833N</t>
  </si>
  <si>
    <t>TS-RKF-P8838N</t>
  </si>
  <si>
    <t>TS-RKF-P8842N</t>
  </si>
  <si>
    <t>TS-RKF-P8847N</t>
  </si>
  <si>
    <t>TS-RKF-P6127</t>
  </si>
  <si>
    <t>TS-RKF-P6142</t>
  </si>
  <si>
    <t>TS-RKF-P6147</t>
  </si>
  <si>
    <t>TS-RKF-P8127</t>
  </si>
  <si>
    <t>TS-RKF-P8142</t>
  </si>
  <si>
    <t>TS-RKF-P8147</t>
  </si>
  <si>
    <t>TS-RKF-P6127N</t>
  </si>
  <si>
    <t>TS-RKF-P6142N</t>
  </si>
  <si>
    <t>TS-RKF-P6147N</t>
  </si>
  <si>
    <t>TS-RKF-P8127N</t>
  </si>
  <si>
    <t>TS-RKF-P8142N</t>
  </si>
  <si>
    <t>TS-RKF-P8147N</t>
  </si>
  <si>
    <t>TS-RKF-P6142AP75</t>
  </si>
  <si>
    <t>TS-RKF-P6142A2P75</t>
  </si>
  <si>
    <t>TS-RKF-P6147AP75</t>
  </si>
  <si>
    <t>TS-RKF-P6147A2P75</t>
  </si>
  <si>
    <t>TS-RKF-P8142AP75</t>
  </si>
  <si>
    <t>TS-RKF-P8142A2P75</t>
  </si>
  <si>
    <t>TS-RKF-P8147AP75</t>
  </si>
  <si>
    <t>TS-RKF-P8147A2P75</t>
  </si>
  <si>
    <t>TS-RKF-P6142NAP75</t>
  </si>
  <si>
    <t>TS-RKF-P6142NA2P75</t>
  </si>
  <si>
    <t>TS-RKF-P6147NAP75</t>
  </si>
  <si>
    <t>TS-RKF-P6147NA2P75</t>
  </si>
  <si>
    <t>TS-RKF-P8142NAP75</t>
  </si>
  <si>
    <t>TS-RKF-P8142NA2P75</t>
  </si>
  <si>
    <t>TS-RKF-P8147NAP75</t>
  </si>
  <si>
    <t>TS-RKF-P8147NA2P75</t>
  </si>
  <si>
    <t>F8717IPV</t>
  </si>
  <si>
    <t>F8717IPM</t>
  </si>
  <si>
    <t>F8717IP2M</t>
  </si>
  <si>
    <t>F8717IPVM</t>
  </si>
  <si>
    <t>F8718IPV</t>
  </si>
  <si>
    <t>F8718IPM</t>
  </si>
  <si>
    <t>F8718IP2M</t>
  </si>
  <si>
    <t>F8718IPVM</t>
  </si>
  <si>
    <t>F1407</t>
  </si>
  <si>
    <t>F1407M</t>
  </si>
  <si>
    <t>F1407MEST</t>
  </si>
  <si>
    <t>F1410MEST</t>
  </si>
  <si>
    <t>F1507</t>
  </si>
  <si>
    <t>F1507M</t>
  </si>
  <si>
    <t>F1507MEST</t>
  </si>
  <si>
    <t>F1813MEST</t>
  </si>
  <si>
    <t>F1820</t>
  </si>
  <si>
    <t>F1820M</t>
  </si>
  <si>
    <t>F1820MEST</t>
  </si>
  <si>
    <t>TS-RKF-F8717IPV</t>
  </si>
  <si>
    <t>TS-RKF-F8717IPM</t>
  </si>
  <si>
    <t>TS-RKF-F8717IP2M</t>
  </si>
  <si>
    <t>TS-RKF-F8717IPVM</t>
  </si>
  <si>
    <t>TS-RKF-F8718IPV</t>
  </si>
  <si>
    <t>TS-RKF-F8718IPM</t>
  </si>
  <si>
    <t>TS-RKF-F8718IP2M</t>
  </si>
  <si>
    <t>TS-RKF-F8718IPVM</t>
  </si>
  <si>
    <t>TS-RKW-F1407</t>
  </si>
  <si>
    <t>TS-RKW-F1407M</t>
  </si>
  <si>
    <t>TS-RKW-F1407MEST</t>
  </si>
  <si>
    <t>TS-RKW-F1410MEST</t>
  </si>
  <si>
    <t>TS-RKW-F1507</t>
  </si>
  <si>
    <t>TS-RKW-F1507M</t>
  </si>
  <si>
    <t>TS-RKW-F1507MEST</t>
  </si>
  <si>
    <t>TS-RKW-F1813MEST</t>
  </si>
  <si>
    <t>TS-RKW-F1820</t>
  </si>
  <si>
    <t>TS-RKW-F1820M</t>
  </si>
  <si>
    <t>TS-RKW-F1820MEST</t>
  </si>
  <si>
    <t>CompactNet Accessori</t>
  </si>
  <si>
    <t>F9820</t>
  </si>
  <si>
    <t>F9821</t>
  </si>
  <si>
    <t>F9822</t>
  </si>
  <si>
    <t>F9823</t>
  </si>
  <si>
    <t>F9825</t>
  </si>
  <si>
    <t>F9826</t>
  </si>
  <si>
    <t>F9827</t>
  </si>
  <si>
    <t>F9828</t>
  </si>
  <si>
    <t>F9829</t>
  </si>
  <si>
    <t>Ripiani fissi ed estraibili Grigi</t>
  </si>
  <si>
    <t>F9100</t>
  </si>
  <si>
    <t>F9002</t>
  </si>
  <si>
    <t>F9089</t>
  </si>
  <si>
    <t>F9008</t>
  </si>
  <si>
    <t>F9103</t>
  </si>
  <si>
    <t>F9224</t>
  </si>
  <si>
    <t>F9094</t>
  </si>
  <si>
    <t>F9105</t>
  </si>
  <si>
    <t>P9070</t>
  </si>
  <si>
    <t>P9071</t>
  </si>
  <si>
    <t>P9072</t>
  </si>
  <si>
    <t>P9073</t>
  </si>
  <si>
    <t>P9074</t>
  </si>
  <si>
    <t>P9075</t>
  </si>
  <si>
    <t>Coppie Canale Grigie</t>
  </si>
  <si>
    <t>P9091</t>
  </si>
  <si>
    <t>P9098</t>
  </si>
  <si>
    <t>F9032</t>
  </si>
  <si>
    <t>F9009</t>
  </si>
  <si>
    <t>F9273</t>
  </si>
  <si>
    <t>F9274</t>
  </si>
  <si>
    <t>F9275</t>
  </si>
  <si>
    <t>P9091N</t>
  </si>
  <si>
    <t>P9098N</t>
  </si>
  <si>
    <t>Accessori Vari  Grigi</t>
  </si>
  <si>
    <t>F9226</t>
  </si>
  <si>
    <t>F9271</t>
  </si>
  <si>
    <t>F9270</t>
  </si>
  <si>
    <t>F3030</t>
  </si>
  <si>
    <t>F9324</t>
  </si>
  <si>
    <t>F9297</t>
  </si>
  <si>
    <t>F9306</t>
  </si>
  <si>
    <t>F9366</t>
  </si>
  <si>
    <t>F9215</t>
  </si>
  <si>
    <t>F9216</t>
  </si>
  <si>
    <t>Pannelli ottici</t>
  </si>
  <si>
    <t>Pannelli Grigi</t>
  </si>
  <si>
    <t>F9251</t>
  </si>
  <si>
    <t>F9015</t>
  </si>
  <si>
    <t>F9016</t>
  </si>
  <si>
    <t>F9012</t>
  </si>
  <si>
    <t>F9102</t>
  </si>
  <si>
    <t>F9013</t>
  </si>
  <si>
    <t>F9253</t>
  </si>
  <si>
    <t>F9011</t>
  </si>
  <si>
    <t>F9369</t>
  </si>
  <si>
    <t>F9298</t>
  </si>
  <si>
    <t>F9030</t>
  </si>
  <si>
    <t>F9031</t>
  </si>
  <si>
    <t>F9061</t>
  </si>
  <si>
    <t>F8735</t>
  </si>
  <si>
    <t>F8736</t>
  </si>
  <si>
    <t>F9530</t>
  </si>
  <si>
    <t>F9465</t>
  </si>
  <si>
    <t>F9466</t>
  </si>
  <si>
    <t>F9467</t>
  </si>
  <si>
    <t>TS-RAC-F9820</t>
  </si>
  <si>
    <t>TS-RAC-F9821</t>
  </si>
  <si>
    <t>TS-RAC-F9822</t>
  </si>
  <si>
    <t>TS-RAC-F9823</t>
  </si>
  <si>
    <t>TS-RKW-F9825</t>
  </si>
  <si>
    <t>TS-RKW-F9826</t>
  </si>
  <si>
    <t>TS-RKW-F9827</t>
  </si>
  <si>
    <t>TS-RKW-F9828</t>
  </si>
  <si>
    <t>TS-RKW-F9829</t>
  </si>
  <si>
    <t>TS-RAC-F9100</t>
  </si>
  <si>
    <t>TS-RAC-F9002</t>
  </si>
  <si>
    <t>TS-RAC-F9089</t>
  </si>
  <si>
    <t>TS-RAC-F9008</t>
  </si>
  <si>
    <t>TS-RAC-F9103</t>
  </si>
  <si>
    <t>TS-RAC-F9224</t>
  </si>
  <si>
    <t>TS-RAC-F9094</t>
  </si>
  <si>
    <t>TS-RAC-F9105</t>
  </si>
  <si>
    <t>TS-RAC-P9070</t>
  </si>
  <si>
    <t>TS-RAC-P9071</t>
  </si>
  <si>
    <t>TS-RAC-P9072</t>
  </si>
  <si>
    <t>TS-RAC-P9073</t>
  </si>
  <si>
    <t>TS-RAC-P9074</t>
  </si>
  <si>
    <t>TS-RAC-P9075</t>
  </si>
  <si>
    <t>TS-RAC-P9091</t>
  </si>
  <si>
    <t>TS-RAC-P9098</t>
  </si>
  <si>
    <t>TS-RAC-F9032</t>
  </si>
  <si>
    <t>TS-RAC-F9009</t>
  </si>
  <si>
    <t>TS-RAC-F9273</t>
  </si>
  <si>
    <t>TS-RAC-F9274</t>
  </si>
  <si>
    <t>TS-RAC-F9275</t>
  </si>
  <si>
    <t>TS-RAC-P9091N</t>
  </si>
  <si>
    <t>TS-RAC-P9098N</t>
  </si>
  <si>
    <t>TS-RAC-F9226</t>
  </si>
  <si>
    <t>TS-RAC-F9271</t>
  </si>
  <si>
    <t>TS-RAC-F9270</t>
  </si>
  <si>
    <t>TS-RAC-F3030</t>
  </si>
  <si>
    <t>TS-RAC-F9324</t>
  </si>
  <si>
    <t>TS-RAC-F9297</t>
  </si>
  <si>
    <t>TS-RAC-F9306</t>
  </si>
  <si>
    <t>TS-RAC-F9366</t>
  </si>
  <si>
    <t>TS-CLI-F9215</t>
  </si>
  <si>
    <t>TS-CLI-F9216</t>
  </si>
  <si>
    <t>TS-RAC-F9251</t>
  </si>
  <si>
    <t>TS-RAC-F9015</t>
  </si>
  <si>
    <t>TS-RAC-F9016</t>
  </si>
  <si>
    <t>TS-RAC-F9012</t>
  </si>
  <si>
    <t>TS-RAC-F9102</t>
  </si>
  <si>
    <t>TS-RAC-F9013</t>
  </si>
  <si>
    <t>TS-RAC-F9253</t>
  </si>
  <si>
    <t>TS-RAC-F9011</t>
  </si>
  <si>
    <t>TS-RAC-F9369</t>
  </si>
  <si>
    <t>TS-RAC-F9298</t>
  </si>
  <si>
    <t>TS-RAC-F9030</t>
  </si>
  <si>
    <t>TS-RAC-F9031</t>
  </si>
  <si>
    <t>TS-CLI-F9061</t>
  </si>
  <si>
    <t>TS-RAC-F8735</t>
  </si>
  <si>
    <t>TS-RAC-F8736</t>
  </si>
  <si>
    <t>TS-RAC-F9530</t>
  </si>
  <si>
    <t>TS-RAC-F9465</t>
  </si>
  <si>
    <t>TS-RAC-F9466</t>
  </si>
  <si>
    <t>TS-RAC-F9467</t>
  </si>
  <si>
    <t>Gruppi Tecnoclima di ventilazione Progress Silver</t>
  </si>
  <si>
    <t>P9062</t>
  </si>
  <si>
    <t>P9062T</t>
  </si>
  <si>
    <t>P9063</t>
  </si>
  <si>
    <t>P9063T</t>
  </si>
  <si>
    <t>P9064</t>
  </si>
  <si>
    <t>P9064T</t>
  </si>
  <si>
    <t>TS-CLI-P9062</t>
  </si>
  <si>
    <t>TS-CLI-P9062T</t>
  </si>
  <si>
    <t>TS-CLI-P9063</t>
  </si>
  <si>
    <t>TS-CLI-P9063T</t>
  </si>
  <si>
    <t>TS-CLI-P9064</t>
  </si>
  <si>
    <t>TS-CLI-P9064T</t>
  </si>
  <si>
    <t>ORCA - Spela fibra per rivestimento 3mm, 250um e 900um</t>
  </si>
  <si>
    <t>P9094</t>
  </si>
  <si>
    <t>P9090</t>
  </si>
  <si>
    <t>TS-RAC-P9094</t>
  </si>
  <si>
    <t>TS-RAC-P9090</t>
  </si>
  <si>
    <t>P9094N</t>
  </si>
  <si>
    <t>P9090N</t>
  </si>
  <si>
    <t>TS-RAC-P9094N</t>
  </si>
  <si>
    <t>TS-RAC-P9090N</t>
  </si>
  <si>
    <t>Krone Cat.3</t>
  </si>
  <si>
    <t>Krone Cat.5E</t>
  </si>
  <si>
    <t>krone Cat.6/7</t>
  </si>
  <si>
    <t>Krone Fibra</t>
  </si>
  <si>
    <t>SNOM - D375 w/o PS</t>
  </si>
  <si>
    <t>SNOM -  D710 w/o PS black</t>
  </si>
  <si>
    <t>SNOM - A665 - Battery for M65/M85</t>
  </si>
  <si>
    <t>SN-TIP-4141</t>
  </si>
  <si>
    <t>SN-TIP-4235</t>
  </si>
  <si>
    <t>SN-ACC-3932</t>
  </si>
  <si>
    <t>FK-ACC-GLD-DSX-ADD-R</t>
  </si>
  <si>
    <t>GLD-DSX-ADD-R</t>
  </si>
  <si>
    <t>SFMULTIMODESOURCE</t>
  </si>
  <si>
    <t>SFPOWERMETER</t>
  </si>
  <si>
    <t>SFSINGLEMODESOURCE</t>
  </si>
  <si>
    <t>MT-8200-60-KIT</t>
  </si>
  <si>
    <t>MT-8200-61-TNR</t>
  </si>
  <si>
    <t>FK-ACC-GLD3-OFP100-QI</t>
  </si>
  <si>
    <t>FK-ACC-SMC-9-SCE2KAPC</t>
  </si>
  <si>
    <t>FK-STR-SFPOWERMETER</t>
  </si>
  <si>
    <t>FK-STR-MT-8200-60-KIT</t>
  </si>
  <si>
    <t>FK-STR-MT-8200-61-TNR</t>
  </si>
  <si>
    <t>AM-FPG-523358201</t>
  </si>
  <si>
    <t>AM-FPG-523358202</t>
  </si>
  <si>
    <t>F9366N</t>
  </si>
  <si>
    <t>F9215N</t>
  </si>
  <si>
    <t>TS-RAC-F9366N</t>
  </si>
  <si>
    <t>TS-CLI-F9215N</t>
  </si>
  <si>
    <t>AM-FAD-CS2725-000</t>
  </si>
  <si>
    <t>CS2725-000</t>
  </si>
  <si>
    <t>AM-FAD-A14037-000</t>
  </si>
  <si>
    <t>A14037-000</t>
  </si>
  <si>
    <t>T3101H</t>
  </si>
  <si>
    <t>T3102H</t>
  </si>
  <si>
    <t>F3560</t>
  </si>
  <si>
    <t>F3561</t>
  </si>
  <si>
    <t>TS-PWR-T3101H</t>
  </si>
  <si>
    <t>TS-PWR-T3102H</t>
  </si>
  <si>
    <t>TS-PWR-F3560</t>
  </si>
  <si>
    <t>TS-PWR-F3561</t>
  </si>
  <si>
    <t>COMMSCOPE</t>
  </si>
  <si>
    <t>ORCA - Staffe DX e SX gestione cavi nero lucido Ar 800</t>
  </si>
  <si>
    <t>OC-RAC-550280-00</t>
  </si>
  <si>
    <t>ORCA - Switch Industriali</t>
  </si>
  <si>
    <t>OC-PC6-224230-01</t>
  </si>
  <si>
    <t>OC-PC6-224230-02</t>
  </si>
  <si>
    <t>OC-PC6-224230-03</t>
  </si>
  <si>
    <t>OC-PC6-224230-05</t>
  </si>
  <si>
    <t>OC-PC6-224230-10</t>
  </si>
  <si>
    <t>OC-PC6-224130-01</t>
  </si>
  <si>
    <t>OC-PC6-224130-02</t>
  </si>
  <si>
    <t>OC-PC6-224130-03</t>
  </si>
  <si>
    <t>OC-PC6-224130-05</t>
  </si>
  <si>
    <t>OC-PC6-224130-10</t>
  </si>
  <si>
    <t>OC-LAN-481214-04</t>
  </si>
  <si>
    <t>OC-LAN-481214-08</t>
  </si>
  <si>
    <t>OC-LAN-481212-04</t>
  </si>
  <si>
    <t>OC-LAN-481212-08</t>
  </si>
  <si>
    <t>OC-LAN-481212-24</t>
  </si>
  <si>
    <t>SNOM - D315 w/o PS</t>
  </si>
  <si>
    <t>SNOM - D305 w/o PS</t>
  </si>
  <si>
    <t>SNOM - D745 w/o PS black</t>
  </si>
  <si>
    <t>SN-TIP-4258</t>
  </si>
  <si>
    <t>SN-TIP-4257</t>
  </si>
  <si>
    <t>SN-TIP-4259</t>
  </si>
  <si>
    <t>End User</t>
  </si>
  <si>
    <t>SN-DCT-3987</t>
  </si>
  <si>
    <t>SN-DCT-4189</t>
  </si>
  <si>
    <t>ORCA - Moduli SFP</t>
  </si>
  <si>
    <t>OC-LAN-SFP-20</t>
  </si>
  <si>
    <t>OC-LAN-SFP-550</t>
  </si>
  <si>
    <t>OC-LAN-SFP-TX-RX</t>
  </si>
  <si>
    <t>Richiedere</t>
  </si>
  <si>
    <t>OC-ACC-281000-07</t>
  </si>
  <si>
    <t>AM-PP-215343701</t>
  </si>
  <si>
    <t>TORINO</t>
  </si>
  <si>
    <t>ORCA - Cavi Ottici non armati (PE)</t>
  </si>
  <si>
    <t>ORCA - Cavi Ottici non armati (LSZH)</t>
  </si>
  <si>
    <t>OC-CVF-112111-04</t>
  </si>
  <si>
    <t>OC-CVF-112111-08</t>
  </si>
  <si>
    <t>OC-CVF-112111-12</t>
  </si>
  <si>
    <t>OC-CVF-112111-24</t>
  </si>
  <si>
    <t>OC-CVF-112112-04</t>
  </si>
  <si>
    <t>OC-CVF-112112-08</t>
  </si>
  <si>
    <t>OC-CVF-112112-12</t>
  </si>
  <si>
    <t>OC-CVF-112112-24</t>
  </si>
  <si>
    <t>OC-CVF-112113-04</t>
  </si>
  <si>
    <t>OC-CVF-112113-12</t>
  </si>
  <si>
    <t>OC-CVF-112113-24</t>
  </si>
  <si>
    <t>OC-CVF-112114-04</t>
  </si>
  <si>
    <t>OC-CVF-112114-08</t>
  </si>
  <si>
    <t>OC-CVF-112114-12</t>
  </si>
  <si>
    <t>OC-CVF-112114-24</t>
  </si>
  <si>
    <t>OC-CVF-112113-08</t>
  </si>
  <si>
    <t>ORCA - Metro aggiuntivo bretelle fuori standard Multimodale (-X = lungh.)</t>
  </si>
  <si>
    <t>ORCA - Metro aggiuntivo bretelle fuori standard Multimodale OM3 (-X = lungh.)</t>
  </si>
  <si>
    <t>ORCA - Metro aggiuntivo  bretelle fuori standard Monomodale (-X = lungh.)</t>
  </si>
  <si>
    <t>BY-M61-R6610</t>
  </si>
  <si>
    <t>BY-M61-R6010</t>
  </si>
  <si>
    <t>BY-M61-R6410</t>
  </si>
  <si>
    <t>BY-M61-R4310</t>
  </si>
  <si>
    <t>BY-M61-R6210</t>
  </si>
  <si>
    <t>BY-M61-R4410-WT</t>
  </si>
  <si>
    <t>BY-M61-R4410-RD</t>
  </si>
  <si>
    <t>BY-M61-R4410-BL</t>
  </si>
  <si>
    <t>BY-M61-R6810-WT</t>
  </si>
  <si>
    <t>BY-M61-R6710-WT</t>
  </si>
  <si>
    <t>SYSTIMAX</t>
  </si>
  <si>
    <t>SX-PLT-108258427</t>
  </si>
  <si>
    <t>Sistema Cat6A U/UTP</t>
  </si>
  <si>
    <t>Cavi in Rame Cat6A SYSTIMAX 360 GigaSPEED X10D U/UTP 3091B LSZH</t>
  </si>
  <si>
    <t>Pannelli di permutazione Cat6A SYSTIMAX 360 GigaSPEED X10D 1100GS6</t>
  </si>
  <si>
    <t>Prese RJ45 Cat6A SYSTIMAX 360 GigaSPEED X10D serie MGS600</t>
  </si>
  <si>
    <t>Bretelle di permutazione Cat6A SYSTIMAX 360 GigaSPEED X10D 360GS10E</t>
  </si>
  <si>
    <t>CPCSSZ2-08F003</t>
  </si>
  <si>
    <t>CPCSSZ2-08F005</t>
  </si>
  <si>
    <t>CPCSSZ2-08F007</t>
  </si>
  <si>
    <t>CPCSSZ2-08F010</t>
  </si>
  <si>
    <t>CPCSSZ2-08F020</t>
  </si>
  <si>
    <t>Sistema Cat6 U/UTP</t>
  </si>
  <si>
    <t>Cavi in Rame Cat6 SYSTIMAX 360 GigaSPEED XL U/UTP 3071E LSZH</t>
  </si>
  <si>
    <t>Pannelli di permutazione SYSTIMAX 360 GigaSPEED XL 1100GS3</t>
  </si>
  <si>
    <t>Prese RJ45 Cat6 SYSTIMAX 360 GigaSPEED XL</t>
  </si>
  <si>
    <t>Bretelle di permutazione Cat6 SYSTIMAX 360 GigaSPEED XL GS8E</t>
  </si>
  <si>
    <t>CPC3392-08F003</t>
  </si>
  <si>
    <t>Pannelli di permutazione modulari</t>
  </si>
  <si>
    <t>Pannelli di permutazione scarichi SYSTIMAX 360</t>
  </si>
  <si>
    <t>Cavi in fibra ottica</t>
  </si>
  <si>
    <t>Cavi ottici tight di distribuzione da interno LSZH</t>
  </si>
  <si>
    <t>Cavi ottici Interno/Esterno, Loose Tube, Non-Armati, dielettrici LSZH</t>
  </si>
  <si>
    <t xml:space="preserve">Cassetti ottici Modulari per sistema SYSTIMAX 360G2 </t>
  </si>
  <si>
    <t>Bussole</t>
  </si>
  <si>
    <t>FFWLCLC42-JXF003</t>
  </si>
  <si>
    <t>FFWLCLC42-JXF005</t>
  </si>
  <si>
    <t>FFWLCLC42-JXF007</t>
  </si>
  <si>
    <t>FFWLCLC42-JXF010</t>
  </si>
  <si>
    <t>FFWLCLC42-JXF016</t>
  </si>
  <si>
    <t>FFWLCSC42-JXF003</t>
  </si>
  <si>
    <t>FFWLCSC42-JXF005</t>
  </si>
  <si>
    <t>FFWLCSC42-JXF007</t>
  </si>
  <si>
    <t>FFWLCSC42-JXF010</t>
  </si>
  <si>
    <t>FFWLCSC42-JXF016</t>
  </si>
  <si>
    <t>FFWSCSC42-JXF003</t>
  </si>
  <si>
    <t>FFWSCSC42-JXF005</t>
  </si>
  <si>
    <t>FFWSCSC42-JXF007</t>
  </si>
  <si>
    <t>FFWSCSC42-JXF010</t>
  </si>
  <si>
    <t>FFWSCSC42-JXF016</t>
  </si>
  <si>
    <t>Bretelle ottiche LazrSPEED 550, OM4</t>
  </si>
  <si>
    <t>FFXLCLC42-MXF003</t>
  </si>
  <si>
    <t>FFXLCLC42-MXF005</t>
  </si>
  <si>
    <t>FFXLCLC42-MXF007</t>
  </si>
  <si>
    <t>FFXLCLC42-MXF010</t>
  </si>
  <si>
    <t>FFXLCLC42-MXF016</t>
  </si>
  <si>
    <t>FFXLCSC42-MXF003</t>
  </si>
  <si>
    <t>FFXLCSC42-MXF005</t>
  </si>
  <si>
    <t>FFXLCSC42-MXF007</t>
  </si>
  <si>
    <t>FFXLCSC42-MXF010</t>
  </si>
  <si>
    <t>FFXLCSC42-MXF016</t>
  </si>
  <si>
    <t>FFXSCSC42-MXF003</t>
  </si>
  <si>
    <t>FFXSCSC42-MXF005</t>
  </si>
  <si>
    <t>FFXSCSC42-MXF007</t>
  </si>
  <si>
    <t>FFXSCSC42-MXF010</t>
  </si>
  <si>
    <t>FFXSCSC42-MXF016</t>
  </si>
  <si>
    <t>FBWLCUC11-JXF005</t>
  </si>
  <si>
    <t>FBWSCUC11-JXF005</t>
  </si>
  <si>
    <t>Pigtail LazrSPEED, OM4</t>
  </si>
  <si>
    <t>FBXLCUC11-MXF005</t>
  </si>
  <si>
    <t>FBXSCUC11-MXF005</t>
  </si>
  <si>
    <t>Vassoio portagiunti per pannelli SYSTIMAX 360G2 e G2</t>
  </si>
  <si>
    <t>Pannelli di permutazione iPatch Infrastructure Management in rame</t>
  </si>
  <si>
    <t>Pannelli di permutazione iPatch Infrastructure Management in fibra</t>
  </si>
  <si>
    <t>Gestione delle permutazioni</t>
  </si>
  <si>
    <t>Sistema InstaPATCH in fibra ottica</t>
  </si>
  <si>
    <t>SX-PLT-108168469</t>
  </si>
  <si>
    <t>SX-PLT-108168543</t>
  </si>
  <si>
    <t>SX-PLT-108168477</t>
  </si>
  <si>
    <t>SX-PLT-108168550</t>
  </si>
  <si>
    <t>SX-PLT-107067928</t>
  </si>
  <si>
    <t>SX-PLT-107067860</t>
  </si>
  <si>
    <t>SX-PLT-107065583</t>
  </si>
  <si>
    <t>Placche, pannelli scarichi, Modular plug</t>
  </si>
  <si>
    <t>UTP-FTP Cavi Rame,Jack,Pannelli,Bretelle</t>
  </si>
  <si>
    <t>Reti Fonia, Soluzione LSA, Box, Scaricatori</t>
  </si>
  <si>
    <t>Cassetti,Bussole,Bretelle,Cavi,Pigtail</t>
  </si>
  <si>
    <t>Cavi Rame,Prese RJ SL,Pannelli,Bretelle</t>
  </si>
  <si>
    <t>Bretelle ottiche,Pigtail,Cassetti,Bussole</t>
  </si>
  <si>
    <t>Categoria 6A</t>
  </si>
  <si>
    <t>Categoria 6</t>
  </si>
  <si>
    <t>Cavi in Fibra</t>
  </si>
  <si>
    <t>Pannelli, Prese, Bretelle</t>
  </si>
  <si>
    <t>Bretelle, Pigtail</t>
  </si>
  <si>
    <t>Cassetti, Moduli, Bussole, Connettori</t>
  </si>
  <si>
    <t>Cavi Rame</t>
  </si>
  <si>
    <t>Pannelli Mod</t>
  </si>
  <si>
    <t>Commscope AMP</t>
  </si>
  <si>
    <t>CPC3392-08F005</t>
  </si>
  <si>
    <t>CPC3392-08F007</t>
  </si>
  <si>
    <t>CPC3392-08F010</t>
  </si>
  <si>
    <t>CPC3392-08F020</t>
  </si>
  <si>
    <t>FK-STR-SFMULTIMODESOU</t>
  </si>
  <si>
    <t>FK-STR-SFSINGLEMODESO</t>
  </si>
  <si>
    <t>OC-ACC-286000-08</t>
  </si>
  <si>
    <t>APRP850AA5</t>
  </si>
  <si>
    <t>CSEP1K0AA3</t>
  </si>
  <si>
    <t>CSEP2K2AA3</t>
  </si>
  <si>
    <t>CSEP3K0AA5</t>
  </si>
  <si>
    <t>Serie PROTECT Plus</t>
  </si>
  <si>
    <t>APRP650AA3</t>
  </si>
  <si>
    <t>FK-STR-DSX-8000-MOD</t>
  </si>
  <si>
    <t>DSX-8000-MOD</t>
  </si>
  <si>
    <t>FK-STR-DSX-CHA804S</t>
  </si>
  <si>
    <t>DSX-CHA804S</t>
  </si>
  <si>
    <t>FK-STR-DSX-PLA804S</t>
  </si>
  <si>
    <t>DSX-PLA804S</t>
  </si>
  <si>
    <t>FK-ACC-GLD-DSX-8000</t>
  </si>
  <si>
    <t>GLD-DSX-8000</t>
  </si>
  <si>
    <t>FK-ACC-GLD3-DSX-8000</t>
  </si>
  <si>
    <t>GLD3-DSX-8000</t>
  </si>
  <si>
    <t>FK-ACC-GLD-DSX-8000MI</t>
  </si>
  <si>
    <t>GLD-DSX-8000MI</t>
  </si>
  <si>
    <t>GLD3-DSX-8000MI</t>
  </si>
  <si>
    <t>FK-ACC-GLD-DSX-8000OI</t>
  </si>
  <si>
    <t>GLD-DSX-8000OI</t>
  </si>
  <si>
    <t>GLD-DSX-8000QI</t>
  </si>
  <si>
    <t>FK-ACC-GLD-DSX-8-ADD</t>
  </si>
  <si>
    <t>GLD-DSX-8-ADD</t>
  </si>
  <si>
    <t>OC-ACC-285000-02</t>
  </si>
  <si>
    <t>Rack con porta anteriore 1 battente e posteriore 2 battenti - grigliate - Serie "PLUS"</t>
  </si>
  <si>
    <t>TX6142N1G2G</t>
  </si>
  <si>
    <t>TX8142N1G2G</t>
  </si>
  <si>
    <t>TX6148N1G2G</t>
  </si>
  <si>
    <t>TX8148N1G2G</t>
  </si>
  <si>
    <t>TX6242N1G2G</t>
  </si>
  <si>
    <t>TX8242N1G2G</t>
  </si>
  <si>
    <t>TX6248N1G2G</t>
  </si>
  <si>
    <t>TX8248N1G2G</t>
  </si>
  <si>
    <t>TX8842N1G2G</t>
  </si>
  <si>
    <t>TX8848N1G2G</t>
  </si>
  <si>
    <t>Rack con porta anteriore 1 battente in vetro e posteriore 2 battenti cieca - Serie "PLUS"</t>
  </si>
  <si>
    <t>TX6142N1V2M</t>
  </si>
  <si>
    <t>TX8142N1V2M</t>
  </si>
  <si>
    <t>TX6148N1V2M</t>
  </si>
  <si>
    <t>TX6242N1V2M</t>
  </si>
  <si>
    <t>TX8242N1V2M</t>
  </si>
  <si>
    <t>TX6248N1V2M</t>
  </si>
  <si>
    <t>TX8842N1V2M</t>
  </si>
  <si>
    <t>TX8848N1V2M</t>
  </si>
  <si>
    <t>TX6242N1V2MCL</t>
  </si>
  <si>
    <t>TX8242N1V2MCL</t>
  </si>
  <si>
    <t>TX6248N1V2MCL</t>
  </si>
  <si>
    <t>TX8248N1V2MCL</t>
  </si>
  <si>
    <t>Pannelli di Chiusura</t>
  </si>
  <si>
    <t>TX2142N</t>
  </si>
  <si>
    <t>TX2148N</t>
  </si>
  <si>
    <t>TX2242N</t>
  </si>
  <si>
    <t>TX2248N</t>
  </si>
  <si>
    <t>TX2842N</t>
  </si>
  <si>
    <t>TX2848N</t>
  </si>
  <si>
    <t>TX2142N1</t>
  </si>
  <si>
    <t>TX2148N1</t>
  </si>
  <si>
    <t>TX2242N1</t>
  </si>
  <si>
    <t>TX2248N1</t>
  </si>
  <si>
    <t>T2148NGU</t>
  </si>
  <si>
    <t>T2248NGU</t>
  </si>
  <si>
    <t>Sistemi Chiusi ad Espansione Diretta</t>
  </si>
  <si>
    <t>TC3242NCLG4</t>
  </si>
  <si>
    <t>TC3242NCLG8</t>
  </si>
  <si>
    <t>TC3242NCLG12</t>
  </si>
  <si>
    <t>TC3242NCLG20</t>
  </si>
  <si>
    <t>T2242TNTCCL</t>
  </si>
  <si>
    <t>TC3248NCLG4</t>
  </si>
  <si>
    <t>TC3248NCLG8</t>
  </si>
  <si>
    <t>TC3248NCLG12</t>
  </si>
  <si>
    <t>TC3248NCLG20</t>
  </si>
  <si>
    <t>T2248TNTCCL</t>
  </si>
  <si>
    <t>Sistemi Aperti ad Espansione Diretta</t>
  </si>
  <si>
    <t>TC3142NOLG4</t>
  </si>
  <si>
    <t>TC3142NOLG8</t>
  </si>
  <si>
    <t>TC3142NOLG12</t>
  </si>
  <si>
    <t>TC3142NOLG20</t>
  </si>
  <si>
    <t>T2142TNTCOL</t>
  </si>
  <si>
    <t>TC3148NOLG4</t>
  </si>
  <si>
    <t>TC3148NOLG8</t>
  </si>
  <si>
    <t>TC3148NOLG12</t>
  </si>
  <si>
    <t>TC3148NOLG20</t>
  </si>
  <si>
    <t>T2148TNTCOL</t>
  </si>
  <si>
    <t>TC3242NOLG4</t>
  </si>
  <si>
    <t>TC3242NOLG8</t>
  </si>
  <si>
    <t>TC3242NOLG12</t>
  </si>
  <si>
    <t>TC3242NOLG20</t>
  </si>
  <si>
    <t>T2242TNTCOL</t>
  </si>
  <si>
    <t>TC3248NOLG4</t>
  </si>
  <si>
    <t>TC3248NOLG8</t>
  </si>
  <si>
    <t>TC3248NOLG12</t>
  </si>
  <si>
    <t>TC3248NOLG20</t>
  </si>
  <si>
    <t>T2248TNTCOL</t>
  </si>
  <si>
    <t>Sistemi Chiusi ad Acqua</t>
  </si>
  <si>
    <t>TC3242NCLW22</t>
  </si>
  <si>
    <t>TC3242NCLW30</t>
  </si>
  <si>
    <t>TC3242NCLW36</t>
  </si>
  <si>
    <t>TC6242NCLW60</t>
  </si>
  <si>
    <t>TC3248NCLW22</t>
  </si>
  <si>
    <t>TC3248NCLW30</t>
  </si>
  <si>
    <t>TC3248NCLW36</t>
  </si>
  <si>
    <t>TC6248NCLW60</t>
  </si>
  <si>
    <t>Sistemi Aperti ad Acqua</t>
  </si>
  <si>
    <t>TC3142NOLW12</t>
  </si>
  <si>
    <t>TC3142NOLW22</t>
  </si>
  <si>
    <t>TC3142NOLW30</t>
  </si>
  <si>
    <t>TC6142NOLW42</t>
  </si>
  <si>
    <t>TC3148NOLW12</t>
  </si>
  <si>
    <t>TC3148NOLW22</t>
  </si>
  <si>
    <t>TC3148NOLW30</t>
  </si>
  <si>
    <t>TC3242NOLW12</t>
  </si>
  <si>
    <t>TC3242NOLW22</t>
  </si>
  <si>
    <t>TC3242NOLW30</t>
  </si>
  <si>
    <t>TC3248NOLW22</t>
  </si>
  <si>
    <t>TC3248NOLW30</t>
  </si>
  <si>
    <t>System Management</t>
  </si>
  <si>
    <t>T3980</t>
  </si>
  <si>
    <t>Gestione Cavi Avanzata</t>
  </si>
  <si>
    <t>Bladerunner - Moduli per tetto</t>
  </si>
  <si>
    <t>TTC31N</t>
  </si>
  <si>
    <t>TTC32N</t>
  </si>
  <si>
    <t>TTC31NEST</t>
  </si>
  <si>
    <t>TTC32NEST</t>
  </si>
  <si>
    <t>TQE31N</t>
  </si>
  <si>
    <t>TQE32N</t>
  </si>
  <si>
    <t>TQE31NEST</t>
  </si>
  <si>
    <t>TQE32NEST</t>
  </si>
  <si>
    <t>TTX61N</t>
  </si>
  <si>
    <t>TTX62N</t>
  </si>
  <si>
    <t>TTX61NEST</t>
  </si>
  <si>
    <t>TTX62NEST</t>
  </si>
  <si>
    <t>TTX81N</t>
  </si>
  <si>
    <t>TTX82N</t>
  </si>
  <si>
    <t>TTX81NEST</t>
  </si>
  <si>
    <t>TTX82NEST</t>
  </si>
  <si>
    <t>Bladerunner - Ponte</t>
  </si>
  <si>
    <t>T1584N</t>
  </si>
  <si>
    <t>T1581N</t>
  </si>
  <si>
    <t>T1582N</t>
  </si>
  <si>
    <t>Porte Scorrevoli</t>
  </si>
  <si>
    <t>T1042N</t>
  </si>
  <si>
    <t>T1142N</t>
  </si>
  <si>
    <t>T1052N</t>
  </si>
  <si>
    <t>T1053N</t>
  </si>
  <si>
    <t>T1242N</t>
  </si>
  <si>
    <t>T1248N</t>
  </si>
  <si>
    <t>T1342N</t>
  </si>
  <si>
    <t>T1442N</t>
  </si>
  <si>
    <t>T1542N</t>
  </si>
  <si>
    <t>T1562N</t>
  </si>
  <si>
    <t>T1563N</t>
  </si>
  <si>
    <t>T1564N</t>
  </si>
  <si>
    <t>Pannelli di chiusura Corridoio</t>
  </si>
  <si>
    <t>T1730N</t>
  </si>
  <si>
    <t>T1731N</t>
  </si>
  <si>
    <t>T1732N</t>
  </si>
  <si>
    <t>T1733N</t>
  </si>
  <si>
    <t>Moduli tetto</t>
  </si>
  <si>
    <t>T1709N</t>
  </si>
  <si>
    <t>T1709TN</t>
  </si>
  <si>
    <t>T1701N</t>
  </si>
  <si>
    <t>T1722N</t>
  </si>
  <si>
    <t>T1710N</t>
  </si>
  <si>
    <t>T1710NP</t>
  </si>
  <si>
    <t>T1710TN</t>
  </si>
  <si>
    <t>T1700N</t>
  </si>
  <si>
    <t>T1700NP</t>
  </si>
  <si>
    <t>T1720N</t>
  </si>
  <si>
    <t>T1720NF</t>
  </si>
  <si>
    <t>T1720NP</t>
  </si>
  <si>
    <t>T1725N</t>
  </si>
  <si>
    <t>T1721N</t>
  </si>
  <si>
    <t>Zoccolini Antimiscelazione</t>
  </si>
  <si>
    <t>T9053N</t>
  </si>
  <si>
    <t>T9051N</t>
  </si>
  <si>
    <t>T9052N</t>
  </si>
  <si>
    <t>T9052NLAT</t>
  </si>
  <si>
    <t>T9054N</t>
  </si>
  <si>
    <t>T9055N</t>
  </si>
  <si>
    <t>AirDUCT e Ventilazione</t>
  </si>
  <si>
    <t>T9180N</t>
  </si>
  <si>
    <t>T9182N</t>
  </si>
  <si>
    <t>T9184N</t>
  </si>
  <si>
    <t>Illuminazione</t>
  </si>
  <si>
    <t>T9190N</t>
  </si>
  <si>
    <t>T9191</t>
  </si>
  <si>
    <t>T9192</t>
  </si>
  <si>
    <t>PDU Standard</t>
  </si>
  <si>
    <t>F3041NS</t>
  </si>
  <si>
    <t>OneView</t>
  </si>
  <si>
    <t>T9065N</t>
  </si>
  <si>
    <t>TS-RK7-TX6142N1G2G</t>
  </si>
  <si>
    <t>TS-RK7-TX8142N1G2G</t>
  </si>
  <si>
    <t>TS-RK7-TX6148N1G2G</t>
  </si>
  <si>
    <t>TS-RK7-TX8148N1G2G</t>
  </si>
  <si>
    <t>TS-RK7-TX6242N1G2G</t>
  </si>
  <si>
    <t>TS-RK7-TX8242N1G2G</t>
  </si>
  <si>
    <t>TS-RK7-TX6248N1G2G</t>
  </si>
  <si>
    <t>TS-RK7-TX8248N1G2G</t>
  </si>
  <si>
    <t>TS-RK7-TX8842N1G2G</t>
  </si>
  <si>
    <t>TS-RK7-TX8848N1G2G</t>
  </si>
  <si>
    <t>TS-RK7-TX6142N1V2M</t>
  </si>
  <si>
    <t>TS-RK7-TX8142N1V2M</t>
  </si>
  <si>
    <t>TS-RK7-TX6148N1V2M</t>
  </si>
  <si>
    <t>TS-RK7-TX6242N1V2M</t>
  </si>
  <si>
    <t>TS-RK7-TX8242N1V2M</t>
  </si>
  <si>
    <t>TS-RK7-TX6248N1V2M</t>
  </si>
  <si>
    <t>TS-RK7-TX8842N1V2M</t>
  </si>
  <si>
    <t>TS-RK7-TX8848N1V2M</t>
  </si>
  <si>
    <t>TS-RK7-TX6242N1V2MCL</t>
  </si>
  <si>
    <t>TS-RK7-TX8242N1V2MCL</t>
  </si>
  <si>
    <t>TS-RK7-TX6248N1V2MCL</t>
  </si>
  <si>
    <t>TS-RK7-TX8248N1V2MCL</t>
  </si>
  <si>
    <t>TS-RK7-TX2142N</t>
  </si>
  <si>
    <t>TS-RK7-TX2148N</t>
  </si>
  <si>
    <t>TS-RK7-TX2242N</t>
  </si>
  <si>
    <t>TS-RK7-TX2248N</t>
  </si>
  <si>
    <t>TS-RK7-TX2842N</t>
  </si>
  <si>
    <t>TS-RK7-TX2848N</t>
  </si>
  <si>
    <t>TS-RK7-TX2142N1</t>
  </si>
  <si>
    <t>TS-RK7-TX2148N1</t>
  </si>
  <si>
    <t>TS-RK7-TX2242N1</t>
  </si>
  <si>
    <t>TS-RK7-TX2248N1</t>
  </si>
  <si>
    <t>TS-RK7-T2148NGU</t>
  </si>
  <si>
    <t>TS-RK7-T2248NGU</t>
  </si>
  <si>
    <t>TS-RK7-TC3242NCLG4</t>
  </si>
  <si>
    <t>TS-RK7-TC3242NCLG8</t>
  </si>
  <si>
    <t>TS-RK7-TC3242NCLG12</t>
  </si>
  <si>
    <t>TS-RK7-TC3242NCLG20</t>
  </si>
  <si>
    <t>TS-RK7-T2242TNTCCL</t>
  </si>
  <si>
    <t>TS-RK7-TC3248NCLG4</t>
  </si>
  <si>
    <t>TS-RK7-TC3248NCLG8</t>
  </si>
  <si>
    <t>TS-RK7-TC3248NCLG12</t>
  </si>
  <si>
    <t>TS-RK7-TC3248NCLG20</t>
  </si>
  <si>
    <t>TS-RK7-T2248TNTCCL</t>
  </si>
  <si>
    <t>TS-RK7-TC3142NOLG4</t>
  </si>
  <si>
    <t>TS-RK7-TC3142NOLG8</t>
  </si>
  <si>
    <t>TS-RK7-TC3142NOLG12</t>
  </si>
  <si>
    <t>TS-RK7-TC3142NOLG20</t>
  </si>
  <si>
    <t>TS-RK7-T2142TNTCOL</t>
  </si>
  <si>
    <t>TS-RK7-TC3148NOLG4</t>
  </si>
  <si>
    <t>TS-RK7-TC3148NOLG8</t>
  </si>
  <si>
    <t>TS-RK7-TC3148NOLG12</t>
  </si>
  <si>
    <t>TS-RK7-TC3148NOLG20</t>
  </si>
  <si>
    <t>TS-RK7-T2148TNTCOL</t>
  </si>
  <si>
    <t>TS-RK7-TC3242NOLG4</t>
  </si>
  <si>
    <t>TS-RK7-TC3242NOLG8</t>
  </si>
  <si>
    <t>TS-RK7-TC3242NOLG12</t>
  </si>
  <si>
    <t>TS-RK7-TC3242NOLG20</t>
  </si>
  <si>
    <t>TS-RK7-T2242TNTCOL</t>
  </si>
  <si>
    <t>TS-RK7-TC3248NOLG4</t>
  </si>
  <si>
    <t>TS-RK7-TC3248NOLG8</t>
  </si>
  <si>
    <t>TS-RK7-TC3248NOLG12</t>
  </si>
  <si>
    <t>TS-RK7-TC3248NOLG20</t>
  </si>
  <si>
    <t>TS-RK7-T2248TNTCOL</t>
  </si>
  <si>
    <t>TS-RK7-TC3242NCLW22</t>
  </si>
  <si>
    <t>TS-RK7-TC3242NCLW30</t>
  </si>
  <si>
    <t>TS-RK7-TC3242NCLW36</t>
  </si>
  <si>
    <t>TS-RK7-TC6242NCLW60</t>
  </si>
  <si>
    <t>TS-RK7-TC3248NCLW22</t>
  </si>
  <si>
    <t>TS-RK7-TC3248NCLW30</t>
  </si>
  <si>
    <t>TS-RK7-TC3248NCLW36</t>
  </si>
  <si>
    <t>TS-RK7-TC6248NCLW60</t>
  </si>
  <si>
    <t>TS-RK7-TC3142NOLW12</t>
  </si>
  <si>
    <t>TS-RK7-TC3142NOLW22</t>
  </si>
  <si>
    <t>TS-RK7-TC3142NOLW30</t>
  </si>
  <si>
    <t>TS-RK7-TC6142NOLW42</t>
  </si>
  <si>
    <t>TS-RK7-TC3148NOLW12</t>
  </si>
  <si>
    <t>TS-RK7-TC3148NOLW22</t>
  </si>
  <si>
    <t>TS-RK7-TC3148NOLW30</t>
  </si>
  <si>
    <t>TS-RK7-TC3242NOLW12</t>
  </si>
  <si>
    <t>TS-RK7-TC3242NOLW22</t>
  </si>
  <si>
    <t>TS-RK7-TC3242NOLW30</t>
  </si>
  <si>
    <t>TS-RK7-TC3248NOLW22</t>
  </si>
  <si>
    <t>TS-RK7-TC3248NOLW30</t>
  </si>
  <si>
    <t>TS-RK7-T3980</t>
  </si>
  <si>
    <t>TS-RK7-TTC31N</t>
  </si>
  <si>
    <t>TS-RK7-TTC32N</t>
  </si>
  <si>
    <t>TS-RK7-TTC31NEST</t>
  </si>
  <si>
    <t>TS-RK7-TTC32NEST</t>
  </si>
  <si>
    <t>TS-RK7-TQE31N</t>
  </si>
  <si>
    <t>TS-RK7-TQE32N</t>
  </si>
  <si>
    <t>TS-RK7-TQE31NEST</t>
  </si>
  <si>
    <t>TS-RK7-TQE32NEST</t>
  </si>
  <si>
    <t>TS-RK7-TTX61N</t>
  </si>
  <si>
    <t>TS-RK7-TTX62N</t>
  </si>
  <si>
    <t>TS-RK7-TTX61NEST</t>
  </si>
  <si>
    <t>TS-RK7-TTX62NEST</t>
  </si>
  <si>
    <t>TS-RK7-TTX81N</t>
  </si>
  <si>
    <t>TS-RK7-TTX82N</t>
  </si>
  <si>
    <t>TS-RK7-TTX81NEST</t>
  </si>
  <si>
    <t>TS-RK7-TTX82NEST</t>
  </si>
  <si>
    <t>TS-RK7-T1584N</t>
  </si>
  <si>
    <t>TS-RK7-T1581N</t>
  </si>
  <si>
    <t>TS-RK7-T1582N</t>
  </si>
  <si>
    <t>TS-RK7-T1042N</t>
  </si>
  <si>
    <t>TS-RK7-T1142N</t>
  </si>
  <si>
    <t>TS-RK7-T1052N</t>
  </si>
  <si>
    <t>TS-RK7-T1053N</t>
  </si>
  <si>
    <t>TS-RK7-T1242N</t>
  </si>
  <si>
    <t>TS-RK7-T1248N</t>
  </si>
  <si>
    <t>TS-RK7-T1342N</t>
  </si>
  <si>
    <t>TS-RK7-T1442N</t>
  </si>
  <si>
    <t>TS-RK7-T1542N</t>
  </si>
  <si>
    <t>TS-RK7-T1562N</t>
  </si>
  <si>
    <t>TS-RK7-T1563N</t>
  </si>
  <si>
    <t>TS-RK7-T1564N</t>
  </si>
  <si>
    <t>TS-RK7-T1730N</t>
  </si>
  <si>
    <t>TS-RK7-T1731N</t>
  </si>
  <si>
    <t>TS-RK7-T1732N</t>
  </si>
  <si>
    <t>TS-RK7-T1733N</t>
  </si>
  <si>
    <t>TS-RK7-T1709N</t>
  </si>
  <si>
    <t>TS-RK7-T1709TN</t>
  </si>
  <si>
    <t>TS-RK7-T1701N</t>
  </si>
  <si>
    <t>TS-RK7-T1722N</t>
  </si>
  <si>
    <t>TS-RK7-T1710N</t>
  </si>
  <si>
    <t>TS-RK7-T1710NP</t>
  </si>
  <si>
    <t>TS-RK7-T1710TN</t>
  </si>
  <si>
    <t>TS-RK7-T1700N</t>
  </si>
  <si>
    <t>TS-RK7-T1700NP</t>
  </si>
  <si>
    <t>TS-RK7-T1720N</t>
  </si>
  <si>
    <t>TS-RK7-T1720NF</t>
  </si>
  <si>
    <t>TS-RK7-T1720NP</t>
  </si>
  <si>
    <t>TS-RK7-T1725N</t>
  </si>
  <si>
    <t>TS-RK7-T1721N</t>
  </si>
  <si>
    <t>TS-RK7-T9053N</t>
  </si>
  <si>
    <t>TS-RK7-T9051N</t>
  </si>
  <si>
    <t>TS-RK7-T9052N</t>
  </si>
  <si>
    <t>TS-RK7-T9052NLAT</t>
  </si>
  <si>
    <t>TS-RK7-T9054N</t>
  </si>
  <si>
    <t>TS-RK7-T9055N</t>
  </si>
  <si>
    <t>TS-RK7-T9180N</t>
  </si>
  <si>
    <t>TS-RK7-T9182N</t>
  </si>
  <si>
    <t>TS-RK7-T9184N</t>
  </si>
  <si>
    <t>TS-RK7-T9190N</t>
  </si>
  <si>
    <t>TS-RK7-T9191</t>
  </si>
  <si>
    <t>TS-RK7-T9192</t>
  </si>
  <si>
    <t>TS-RK7-T9065N</t>
  </si>
  <si>
    <t>Canaline e One View System</t>
  </si>
  <si>
    <t>Kit e Pannelli</t>
  </si>
  <si>
    <t>T7 Profondità 800,1030,1200 e Accessori</t>
  </si>
  <si>
    <t>ETA</t>
  </si>
  <si>
    <t>AEP0251</t>
  </si>
  <si>
    <t>AEP0252</t>
  </si>
  <si>
    <t>AEP0253</t>
  </si>
  <si>
    <t>AEP0255</t>
  </si>
  <si>
    <t>AEMK422000</t>
  </si>
  <si>
    <t>AERU-001</t>
  </si>
  <si>
    <t>AEKU-005</t>
  </si>
  <si>
    <t>ET-CLI-AEP0251</t>
  </si>
  <si>
    <t>ET-CLI-AEP0252</t>
  </si>
  <si>
    <t>ET-CLI-AEP0253</t>
  </si>
  <si>
    <t>ET-CLI-AEP0255</t>
  </si>
  <si>
    <t>Servizi Logistici, Modulo di reso, Condizioni di vendita</t>
  </si>
  <si>
    <t>LG-310854</t>
  </si>
  <si>
    <t>LG-310805</t>
  </si>
  <si>
    <t>LG-310760</t>
  </si>
  <si>
    <t>LG-310806</t>
  </si>
  <si>
    <t>LG-310761</t>
  </si>
  <si>
    <t>LG-310762</t>
  </si>
  <si>
    <t>LG-310763</t>
  </si>
  <si>
    <t>LG-310764</t>
  </si>
  <si>
    <t>LG-310422</t>
  </si>
  <si>
    <t>LG-310431</t>
  </si>
  <si>
    <t>LG-310423</t>
  </si>
  <si>
    <t>LG-310433</t>
  </si>
  <si>
    <t>LG-310432</t>
  </si>
  <si>
    <t>LG-310434</t>
  </si>
  <si>
    <t>LG-310425</t>
  </si>
  <si>
    <t>LG-310424</t>
  </si>
  <si>
    <t>LG-310426</t>
  </si>
  <si>
    <t>LG-310427</t>
  </si>
  <si>
    <t>LG-310869</t>
  </si>
  <si>
    <t>LG-310871</t>
  </si>
  <si>
    <t>LG-310873</t>
  </si>
  <si>
    <t>LG-310396</t>
  </si>
  <si>
    <t>LG-310442</t>
  </si>
  <si>
    <t>LG-310443</t>
  </si>
  <si>
    <t>LG-310444</t>
  </si>
  <si>
    <t>LG-310397</t>
  </si>
  <si>
    <t>LG-310402</t>
  </si>
  <si>
    <t>LG-310408</t>
  </si>
  <si>
    <t>LG-310445</t>
  </si>
  <si>
    <t>LG-310446</t>
  </si>
  <si>
    <t>LG-310403</t>
  </si>
  <si>
    <t>LG-310407</t>
  </si>
  <si>
    <t>LG-310414</t>
  </si>
  <si>
    <t>LG-310448</t>
  </si>
  <si>
    <t>LG-310447</t>
  </si>
  <si>
    <t>LG-310409</t>
  </si>
  <si>
    <t>LG-310413</t>
  </si>
  <si>
    <t>LG-310418</t>
  </si>
  <si>
    <t>LG-310417</t>
  </si>
  <si>
    <t>LG-310415</t>
  </si>
  <si>
    <t>LG-310419</t>
  </si>
  <si>
    <t>LG-310420</t>
  </si>
  <si>
    <t>SW</t>
  </si>
  <si>
    <t>LG-310899</t>
  </si>
  <si>
    <t>LG-310902</t>
  </si>
  <si>
    <t>LG-310903</t>
  </si>
  <si>
    <t>LG-310900</t>
  </si>
  <si>
    <t>LG-310897</t>
  </si>
  <si>
    <t>LG-310901</t>
  </si>
  <si>
    <t>LG-310898</t>
  </si>
  <si>
    <t>LG-310932</t>
  </si>
  <si>
    <t>LG-310935</t>
  </si>
  <si>
    <t>LG-310934</t>
  </si>
  <si>
    <t>LG-310930</t>
  </si>
  <si>
    <t>LG-310931</t>
  </si>
  <si>
    <t>SERVIZI</t>
  </si>
  <si>
    <t>LG-310700</t>
  </si>
  <si>
    <t>LG-310701</t>
  </si>
  <si>
    <t>LG-310702</t>
  </si>
  <si>
    <t>LG-310703</t>
  </si>
  <si>
    <t>LG-310704</t>
  </si>
  <si>
    <t>LG-310705</t>
  </si>
  <si>
    <t>LG-310706</t>
  </si>
  <si>
    <t>LG-310707</t>
  </si>
  <si>
    <t>LG-310708</t>
  </si>
  <si>
    <t>LG-310709</t>
  </si>
  <si>
    <t>LG-310680</t>
  </si>
  <si>
    <t>LG-310681</t>
  </si>
  <si>
    <t>LG-310682</t>
  </si>
  <si>
    <t>LG-310683</t>
  </si>
  <si>
    <t>LG-310684</t>
  </si>
  <si>
    <t>LG-310685</t>
  </si>
  <si>
    <t>LG-310686</t>
  </si>
  <si>
    <t>LG-310687</t>
  </si>
  <si>
    <t>LG-310688</t>
  </si>
  <si>
    <t>LG-310689</t>
  </si>
  <si>
    <t>LG-310690</t>
  </si>
  <si>
    <t>LG-310691</t>
  </si>
  <si>
    <t>LG-310692</t>
  </si>
  <si>
    <t>LG-310693</t>
  </si>
  <si>
    <t>LG-310694</t>
  </si>
  <si>
    <t>LG-310695</t>
  </si>
  <si>
    <t>LG-310696</t>
  </si>
  <si>
    <t>LG-310697</t>
  </si>
  <si>
    <t>LG-310698</t>
  </si>
  <si>
    <t>LG-310699</t>
  </si>
  <si>
    <t>LG-310485</t>
  </si>
  <si>
    <t>LG-310486</t>
  </si>
  <si>
    <t>LG-310487</t>
  </si>
  <si>
    <t>LG-310488</t>
  </si>
  <si>
    <t>LG-310489</t>
  </si>
  <si>
    <t>LG-310490</t>
  </si>
  <si>
    <t>LG-310491</t>
  </si>
  <si>
    <t>LG-310492</t>
  </si>
  <si>
    <t>LG-310493</t>
  </si>
  <si>
    <t>LG-310494</t>
  </si>
  <si>
    <t>LG-310495</t>
  </si>
  <si>
    <t>LG-310496</t>
  </si>
  <si>
    <t>LG-310497</t>
  </si>
  <si>
    <t>LG-310498</t>
  </si>
  <si>
    <t>LG-310499</t>
  </si>
  <si>
    <t>LG-310500</t>
  </si>
  <si>
    <t>LG-310501</t>
  </si>
  <si>
    <t>LG-310502</t>
  </si>
  <si>
    <t>LG-310503</t>
  </si>
  <si>
    <t>LG-310504</t>
  </si>
  <si>
    <t>LG-310505</t>
  </si>
  <si>
    <t>LG-310506</t>
  </si>
  <si>
    <t>LG-310507</t>
  </si>
  <si>
    <t>LG-310508</t>
  </si>
  <si>
    <t>LG-310509</t>
  </si>
  <si>
    <t>LG-310510</t>
  </si>
  <si>
    <t>LG-310511</t>
  </si>
  <si>
    <t>LG-310512</t>
  </si>
  <si>
    <t>LG-310513</t>
  </si>
  <si>
    <t>LG-310514</t>
  </si>
  <si>
    <t>LG-310520</t>
  </si>
  <si>
    <t>LG-310522</t>
  </si>
  <si>
    <t>LG-310515</t>
  </si>
  <si>
    <t>LG-310516</t>
  </si>
  <si>
    <t>LG-310517</t>
  </si>
  <si>
    <t>LG-310518</t>
  </si>
  <si>
    <t>LG-310519</t>
  </si>
  <si>
    <t>LG-310521</t>
  </si>
  <si>
    <t>LG-310523</t>
  </si>
  <si>
    <t>LG-310524</t>
  </si>
  <si>
    <t>LG-310525</t>
  </si>
  <si>
    <t>LG-310527</t>
  </si>
  <si>
    <t xml:space="preserve">ONLINE </t>
  </si>
  <si>
    <t>LG-310050</t>
  </si>
  <si>
    <t>LG-310953</t>
  </si>
  <si>
    <t>LG-310952</t>
  </si>
  <si>
    <t>LG-310969</t>
  </si>
  <si>
    <t>LG-310118</t>
  </si>
  <si>
    <t>LG-310117</t>
  </si>
  <si>
    <t>LG-310096</t>
  </si>
  <si>
    <t>LG-310097</t>
  </si>
  <si>
    <t>LG-310161</t>
  </si>
  <si>
    <t>LG-310164</t>
  </si>
  <si>
    <t>LG-310162</t>
  </si>
  <si>
    <t>LG-310165</t>
  </si>
  <si>
    <t>LG-310163</t>
  </si>
  <si>
    <t>LG-310160</t>
  </si>
  <si>
    <t>LG-310977</t>
  </si>
  <si>
    <t>LG-310971</t>
  </si>
  <si>
    <t>LG-310972</t>
  </si>
  <si>
    <t>LG-310774</t>
  </si>
  <si>
    <t>LG-310820</t>
  </si>
  <si>
    <t>MEGALINE_TOWER</t>
  </si>
  <si>
    <t>LG-310877</t>
  </si>
  <si>
    <t>LG-310878</t>
  </si>
  <si>
    <t>LG-310785</t>
  </si>
  <si>
    <t>LG-310860</t>
  </si>
  <si>
    <t>LG-310835</t>
  </si>
  <si>
    <t>LG-310861</t>
  </si>
  <si>
    <t>LG-310857</t>
  </si>
  <si>
    <t>LG-310858</t>
  </si>
  <si>
    <t>LG-310775</t>
  </si>
  <si>
    <t>LG-310786</t>
  </si>
  <si>
    <t>LG-310784</t>
  </si>
  <si>
    <t>LG-310795</t>
  </si>
  <si>
    <t>LG-310776</t>
  </si>
  <si>
    <t>LG-310787</t>
  </si>
  <si>
    <t>LG-310777</t>
  </si>
  <si>
    <t>LG-310788</t>
  </si>
  <si>
    <t>LG-310778</t>
  </si>
  <si>
    <t>LG-310789</t>
  </si>
  <si>
    <t>LG-310779</t>
  </si>
  <si>
    <t>LG-310790</t>
  </si>
  <si>
    <t>LG-310780</t>
  </si>
  <si>
    <t>LG-310791</t>
  </si>
  <si>
    <t>LG-310781</t>
  </si>
  <si>
    <t>LG-310792</t>
  </si>
  <si>
    <t>LG-310782</t>
  </si>
  <si>
    <t>LG-310793</t>
  </si>
  <si>
    <t>LG-310783</t>
  </si>
  <si>
    <t>LG-310794</t>
  </si>
  <si>
    <t>LG-310859</t>
  </si>
  <si>
    <t>LG-310350</t>
  </si>
  <si>
    <t>LG-310373</t>
  </si>
  <si>
    <t>LG-310374</t>
  </si>
  <si>
    <t>LG-310375</t>
  </si>
  <si>
    <t>LG-310372</t>
  </si>
  <si>
    <t>LG-310352</t>
  </si>
  <si>
    <t>LG-310376</t>
  </si>
  <si>
    <t>LG-310377</t>
  </si>
  <si>
    <t>LG-310354</t>
  </si>
  <si>
    <t>LG-310378</t>
  </si>
  <si>
    <t>LG-310356</t>
  </si>
  <si>
    <t>LG-310360</t>
  </si>
  <si>
    <t>LG-310363</t>
  </si>
  <si>
    <t>LG-310366</t>
  </si>
  <si>
    <t>LG-310369</t>
  </si>
  <si>
    <t>MEGALINE_RACK</t>
  </si>
  <si>
    <t>LG-310973</t>
  </si>
  <si>
    <t>LG-310796</t>
  </si>
  <si>
    <t>LG-310800</t>
  </si>
  <si>
    <t>LG-310797</t>
  </si>
  <si>
    <t>LG-310801</t>
  </si>
  <si>
    <t>LG-310798</t>
  </si>
  <si>
    <t>LG-310802</t>
  </si>
  <si>
    <t>LG-310799</t>
  </si>
  <si>
    <t>LG-310803</t>
  </si>
  <si>
    <t>LG-310804</t>
  </si>
  <si>
    <t>LG-310379</t>
  </si>
  <si>
    <t>LG-310387</t>
  </si>
  <si>
    <t>LG-310388</t>
  </si>
  <si>
    <t>LG-310389</t>
  </si>
  <si>
    <t>LG-310381</t>
  </si>
  <si>
    <t>LG-310390</t>
  </si>
  <si>
    <t>LG-310391</t>
  </si>
  <si>
    <t>LG-310383</t>
  </si>
  <si>
    <t>LG-310392</t>
  </si>
  <si>
    <t>LG-310385</t>
  </si>
  <si>
    <t>INTERACTIVE</t>
  </si>
  <si>
    <t>LG-310979</t>
  </si>
  <si>
    <t>LG-310004</t>
  </si>
  <si>
    <t>LG-310002</t>
  </si>
  <si>
    <t>BT-UPS-LG-310854</t>
  </si>
  <si>
    <t>BT-UPS-LG-310805</t>
  </si>
  <si>
    <t>BT-UPS-LG-310760</t>
  </si>
  <si>
    <t>BT-UPS-LG-310806</t>
  </si>
  <si>
    <t>BT-UPS-LG-310761</t>
  </si>
  <si>
    <t>BT-UPS-LG-310762</t>
  </si>
  <si>
    <t>BT-UPS-LG-310763</t>
  </si>
  <si>
    <t>BT-UPS-LG-310764</t>
  </si>
  <si>
    <t>BT-UPS-LG-310422</t>
  </si>
  <si>
    <t>BT-UPS-LG-310431</t>
  </si>
  <si>
    <t>BT-UPS-LG-310423</t>
  </si>
  <si>
    <t>BT-UPS-LG-310433</t>
  </si>
  <si>
    <t>BT-UPS-LG-310432</t>
  </si>
  <si>
    <t>BT-UPS-LG-310434</t>
  </si>
  <si>
    <t>BT-UPS-LG-310425</t>
  </si>
  <si>
    <t>BT-UPS-LG-310424</t>
  </si>
  <si>
    <t>BT-UPS-LG-310426</t>
  </si>
  <si>
    <t>BT-UPS-LG-310427</t>
  </si>
  <si>
    <t>BT-UPS-LG-310869</t>
  </si>
  <si>
    <t>BT-UPS-LG-310871</t>
  </si>
  <si>
    <t>BT-UPS-LG-310873</t>
  </si>
  <si>
    <t>BT-UPS-LG-310396</t>
  </si>
  <si>
    <t>BT-UPS-LG-310442</t>
  </si>
  <si>
    <t>BT-UPS-LG-310443</t>
  </si>
  <si>
    <t>BT-UPS-LG-310444</t>
  </si>
  <si>
    <t>BT-UPS-LG-310397</t>
  </si>
  <si>
    <t>BT-UPS-LG-310402</t>
  </si>
  <si>
    <t>BT-UPS-LG-310408</t>
  </si>
  <si>
    <t>BT-UPS-LG-310445</t>
  </si>
  <si>
    <t>BT-UPS-LG-310446</t>
  </si>
  <si>
    <t>BT-UPS-LG-310403</t>
  </si>
  <si>
    <t>BT-UPS-LG-310407</t>
  </si>
  <si>
    <t>BT-UPS-LG-310414</t>
  </si>
  <si>
    <t>BT-UPS-LG-310448</t>
  </si>
  <si>
    <t>BT-UPS-LG-310447</t>
  </si>
  <si>
    <t>BT-UPS-LG-310409</t>
  </si>
  <si>
    <t>BT-UPS-LG-310413</t>
  </si>
  <si>
    <t>BT-UPS-LG-310418</t>
  </si>
  <si>
    <t>BT-UPS-LG-310417</t>
  </si>
  <si>
    <t>BT-UPS-LG-310415</t>
  </si>
  <si>
    <t>BT-UPS-LG-310419</t>
  </si>
  <si>
    <t>BT-UPS-LG-310420</t>
  </si>
  <si>
    <t>BT-UPS-LG-310899</t>
  </si>
  <si>
    <t>BT-UPS-LG-310902</t>
  </si>
  <si>
    <t>BT-UPS-LG-310903</t>
  </si>
  <si>
    <t>BT-UPS-LG-310900</t>
  </si>
  <si>
    <t>BT-UPS-LG-310897</t>
  </si>
  <si>
    <t>BT-UPS-LG-310901</t>
  </si>
  <si>
    <t>BT-UPS-LG-310898</t>
  </si>
  <si>
    <t>BT-UPS-LG-310932</t>
  </si>
  <si>
    <t>BT-UPS-LG-310935</t>
  </si>
  <si>
    <t>BT-UPS-LG-310934</t>
  </si>
  <si>
    <t>BT-UPS-LG-310930</t>
  </si>
  <si>
    <t>BT-UPS-LG-310931</t>
  </si>
  <si>
    <t>BT-UPS-LG-310050</t>
  </si>
  <si>
    <t>BT-UPS-LG-310953</t>
  </si>
  <si>
    <t>BT-UPS-LG-310952</t>
  </si>
  <si>
    <t>BT-UPS-LG-310969</t>
  </si>
  <si>
    <t>BT-UPS-LG-310118</t>
  </si>
  <si>
    <t>BT-UPS-LG-310117</t>
  </si>
  <si>
    <t>BT-UPS-LG-310096</t>
  </si>
  <si>
    <t>BT-UPS-LG-310097</t>
  </si>
  <si>
    <t>BT-UPS-LG-310161</t>
  </si>
  <si>
    <t>BT-UPS-LG-310164</t>
  </si>
  <si>
    <t>BT-UPS-LG-310162</t>
  </si>
  <si>
    <t>BT-UPS-LG-310165</t>
  </si>
  <si>
    <t>BT-UPS-LG-310163</t>
  </si>
  <si>
    <t>BT-UPS-LG-310160</t>
  </si>
  <si>
    <t>BT-UPS-LG-310977</t>
  </si>
  <si>
    <t>BT-UPS-LG-310971</t>
  </si>
  <si>
    <t>BT-UPS-LG-310972</t>
  </si>
  <si>
    <t>BT-UPS-LG-310774</t>
  </si>
  <si>
    <t>BT-UPS-LG-310820</t>
  </si>
  <si>
    <t>BT-UPS-LG-310877</t>
  </si>
  <si>
    <t>BT-UPS-LG-310878</t>
  </si>
  <si>
    <t>BT-UPS-LG-310785</t>
  </si>
  <si>
    <t>BT-UPS-LG-310860</t>
  </si>
  <si>
    <t>BT-UPS-LG-310835</t>
  </si>
  <si>
    <t>BT-UPS-LG-310861</t>
  </si>
  <si>
    <t>BT-UPS-LG-310857</t>
  </si>
  <si>
    <t>BT-UPS-LG-310858</t>
  </si>
  <si>
    <t>BT-UPS-LG-310775</t>
  </si>
  <si>
    <t>BT-UPS-LG-310786</t>
  </si>
  <si>
    <t>BT-UPS-LG-310784</t>
  </si>
  <si>
    <t>BT-UPS-LG-310795</t>
  </si>
  <si>
    <t>BT-UPS-LG-310776</t>
  </si>
  <si>
    <t>BT-UPS-LG-310787</t>
  </si>
  <si>
    <t>BT-UPS-LG-310777</t>
  </si>
  <si>
    <t>BT-UPS-LG-310788</t>
  </si>
  <si>
    <t>BT-UPS-LG-310778</t>
  </si>
  <si>
    <t>BT-UPS-LG-310789</t>
  </si>
  <si>
    <t>BT-UPS-LG-310779</t>
  </si>
  <si>
    <t>BT-UPS-LG-310790</t>
  </si>
  <si>
    <t>BT-UPS-LG-310780</t>
  </si>
  <si>
    <t>BT-UPS-LG-310791</t>
  </si>
  <si>
    <t>BT-UPS-LG-310781</t>
  </si>
  <si>
    <t>BT-UPS-LG-310792</t>
  </si>
  <si>
    <t>BT-UPS-LG-310782</t>
  </si>
  <si>
    <t>BT-UPS-LG-310793</t>
  </si>
  <si>
    <t>BT-UPS-LG-310783</t>
  </si>
  <si>
    <t>BT-UPS-LG-310794</t>
  </si>
  <si>
    <t>BT-UPS-LG-310859</t>
  </si>
  <si>
    <t>BT-UPS-LG-310350</t>
  </si>
  <si>
    <t>BT-UPS-LG-310373</t>
  </si>
  <si>
    <t>BT-UPS-LG-310374</t>
  </si>
  <si>
    <t>BT-UPS-LG-310375</t>
  </si>
  <si>
    <t>BT-UPS-LG-310372</t>
  </si>
  <si>
    <t>BT-UPS-LG-310352</t>
  </si>
  <si>
    <t>BT-UPS-LG-310376</t>
  </si>
  <si>
    <t>BT-UPS-LG-310377</t>
  </si>
  <si>
    <t>BT-UPS-LG-310354</t>
  </si>
  <si>
    <t>BT-UPS-LG-310378</t>
  </si>
  <si>
    <t>BT-UPS-LG-310356</t>
  </si>
  <si>
    <t>BT-UPS-LG-310360</t>
  </si>
  <si>
    <t>BT-UPS-LG-310363</t>
  </si>
  <si>
    <t>BT-UPS-LG-310366</t>
  </si>
  <si>
    <t>BT-UPS-LG-310369</t>
  </si>
  <si>
    <t>BT-UPS-LG-310973</t>
  </si>
  <si>
    <t>BT-UPS-LG-310796</t>
  </si>
  <si>
    <t>BT-UPS-LG-310800</t>
  </si>
  <si>
    <t>BT-UPS-LG-310797</t>
  </si>
  <si>
    <t>BT-UPS-LG-310801</t>
  </si>
  <si>
    <t>BT-UPS-LG-310798</t>
  </si>
  <si>
    <t>BT-UPS-LG-310802</t>
  </si>
  <si>
    <t>BT-UPS-LG-310799</t>
  </si>
  <si>
    <t>BT-UPS-LG-310803</t>
  </si>
  <si>
    <t>BT-UPS-LG-310804</t>
  </si>
  <si>
    <t>BT-UPS-LG-310379</t>
  </si>
  <si>
    <t>BT-UPS-LG-310387</t>
  </si>
  <si>
    <t>BT-UPS-LG-310388</t>
  </si>
  <si>
    <t>BT-UPS-LG-310389</t>
  </si>
  <si>
    <t>BT-UPS-LG-310381</t>
  </si>
  <si>
    <t>BT-UPS-LG-310390</t>
  </si>
  <si>
    <t>BT-UPS-LG-310391</t>
  </si>
  <si>
    <t>BT-UPS-LG-310383</t>
  </si>
  <si>
    <t>BT-UPS-LG-310392</t>
  </si>
  <si>
    <t>BT-UPS-LG-310385</t>
  </si>
  <si>
    <t>LG-310851</t>
  </si>
  <si>
    <t>BT-UPS-LG-310851</t>
  </si>
  <si>
    <t>ACCESSORI RACK</t>
  </si>
  <si>
    <t>BRACKET-PDU</t>
  </si>
  <si>
    <t>BT-PWR-646815</t>
  </si>
  <si>
    <t>BT-PWR-646861</t>
  </si>
  <si>
    <t>BT-RKF-646764</t>
  </si>
  <si>
    <t>BT-RKF-646760</t>
  </si>
  <si>
    <t>BT-RKF-646750</t>
  </si>
  <si>
    <t>BT-RAC-646403</t>
  </si>
  <si>
    <t>BT-RAC-646342</t>
  </si>
  <si>
    <t>BT-RAC-646340</t>
  </si>
  <si>
    <t>BT-RAC-646430</t>
  </si>
  <si>
    <t>BT-RAC-646431</t>
  </si>
  <si>
    <t>BT-RAC-646505</t>
  </si>
  <si>
    <t>BT-RAC-646506</t>
  </si>
  <si>
    <t>BT-RAC-646507</t>
  </si>
  <si>
    <t>BT-RAC-646508</t>
  </si>
  <si>
    <t>BT-RAC-646509</t>
  </si>
  <si>
    <t>BT-RAC-646510</t>
  </si>
  <si>
    <t>BT-RAC-646520</t>
  </si>
  <si>
    <t>BT-RAC-046482</t>
  </si>
  <si>
    <t>BT-RAC-BRACKET-PDU</t>
  </si>
  <si>
    <t>BT-RAC-646425</t>
  </si>
  <si>
    <t>BT-RAC-646421</t>
  </si>
  <si>
    <t>Trimod, Sw, Sinewave</t>
  </si>
  <si>
    <t>Servizi, Online, Megaline</t>
  </si>
  <si>
    <t>Keor, Interactive, Archimod</t>
  </si>
  <si>
    <t>Legrand</t>
  </si>
  <si>
    <t>SX-PLT-760157719</t>
  </si>
  <si>
    <t>SX-PLT-760157727</t>
  </si>
  <si>
    <t>SX-PLT-760157701</t>
  </si>
  <si>
    <t>SYSTIMAX imVision Software &amp; Controller</t>
  </si>
  <si>
    <t>CPCSSZ2-03F005</t>
  </si>
  <si>
    <t>CPCSSZ2-03F007</t>
  </si>
  <si>
    <t>CPCSSZ2-03F010</t>
  </si>
  <si>
    <t>CPCSSZ2-03F020</t>
  </si>
  <si>
    <t>CPC3392-03F003</t>
  </si>
  <si>
    <t>CPC3392-03F005</t>
  </si>
  <si>
    <t>CPC3392-03F007</t>
  </si>
  <si>
    <t>CPC3392-03F010</t>
  </si>
  <si>
    <t>SX-PLT-108168519</t>
  </si>
  <si>
    <t>ORCA - Metro aggiuntivo x lunghezze diverse MM OM4 (-X = lungh.)</t>
  </si>
  <si>
    <t>OC-FPM-TEF001124</t>
  </si>
  <si>
    <t>OC-FTL-160001-00</t>
  </si>
  <si>
    <t>OC-FPP-170510-00N</t>
  </si>
  <si>
    <t>OC-FPP-170110-00N</t>
  </si>
  <si>
    <t>OC-FPP-170310-00N</t>
  </si>
  <si>
    <t>TS-RKF-P8827N</t>
  </si>
  <si>
    <t>TS-RKF-P8827</t>
  </si>
  <si>
    <t>LG-310166</t>
  </si>
  <si>
    <t>LG-310167</t>
  </si>
  <si>
    <t>LG-310168</t>
  </si>
  <si>
    <t>LG-310169</t>
  </si>
  <si>
    <t>BT-UPS-LG-310166</t>
  </si>
  <si>
    <t>BT-UPS-LG-310167</t>
  </si>
  <si>
    <t>BT-UPS-LG-310168</t>
  </si>
  <si>
    <t>BT-UPS-LG-310169</t>
  </si>
  <si>
    <t>BT-RKF-646751</t>
  </si>
  <si>
    <t>BT-RAC-646400</t>
  </si>
  <si>
    <t>ET-RAC-AEMK422000</t>
  </si>
  <si>
    <t>ET-RAC-AERU-001</t>
  </si>
  <si>
    <t>ET-RAC-AEKU-005</t>
  </si>
  <si>
    <t>AM-MJ6-137505513</t>
  </si>
  <si>
    <t>1-1375055-3</t>
  </si>
  <si>
    <t>ORCA - Armadio a pavimento 600x600x27U, smontabile, piedini (zoccolo optional), portata 500 kg Nero</t>
  </si>
  <si>
    <t>ORCA - Armadio a pavimento 600X600X42U, smontabile, piedini (zoccolo optional), portata 500 kg Nero</t>
  </si>
  <si>
    <t>ORCA - Kit 50 viti e dadi oscillanti M6 - colore silver</t>
  </si>
  <si>
    <t>ORCA - Kit 50 viti e dadi oscillanti M6 - colore nero</t>
  </si>
  <si>
    <t>ORCA - Kit 50 viti, rondelle e dadi oscillanti M6 - Colore silver</t>
  </si>
  <si>
    <t>ORCA - Kit 50 viti, rondelle e dadi oscillanti M6 - Colore nero</t>
  </si>
  <si>
    <t>OC-RAC-572200-27N</t>
  </si>
  <si>
    <t>OC-RAC-572200-33N</t>
  </si>
  <si>
    <t>OC-RAC-572200-42N</t>
  </si>
  <si>
    <t>OC-RAC-576800-27N</t>
  </si>
  <si>
    <t>OC-RAC-576800-33N</t>
  </si>
  <si>
    <t>OC-RAC-576800-42N</t>
  </si>
  <si>
    <t>OC-RAC-576800-47N</t>
  </si>
  <si>
    <t>OC-RAC-571055-02N</t>
  </si>
  <si>
    <t>OC-RAC-550230-01S</t>
  </si>
  <si>
    <t>OC-RAC-550230-01N</t>
  </si>
  <si>
    <t>OC-RAC-550230-00S</t>
  </si>
  <si>
    <t>OC-RAC-550230-00N</t>
  </si>
  <si>
    <t>OC-RAC-550100-01N</t>
  </si>
  <si>
    <t>OC-RAC-550101-00N</t>
  </si>
  <si>
    <t>OC-RAC-550270-09N</t>
  </si>
  <si>
    <t>OC-RAC-550642-00N</t>
  </si>
  <si>
    <t>OC-RAC-550633-00N</t>
  </si>
  <si>
    <t>OC-RAC-556642-01N</t>
  </si>
  <si>
    <t>OC-RAC-558642-01N</t>
  </si>
  <si>
    <t>OC-RAC-558842-01N</t>
  </si>
  <si>
    <t>OC-RAC-558142-01N</t>
  </si>
  <si>
    <t>OC-RAC-550080-02N</t>
  </si>
  <si>
    <t>OC-RAC-550090-02N</t>
  </si>
  <si>
    <t>OC-RAC-550100-00N</t>
  </si>
  <si>
    <t>OC-RAC-550100-00NT</t>
  </si>
  <si>
    <t>OC-RAC-550100-02N</t>
  </si>
  <si>
    <t>OC-RAC-550100-02NT</t>
  </si>
  <si>
    <t>OC-RAC-550100-04N</t>
  </si>
  <si>
    <t>OC-RAC-550100-04NT</t>
  </si>
  <si>
    <t>OC-PWR-485000-06</t>
  </si>
  <si>
    <t>OC-PWR-495000-06</t>
  </si>
  <si>
    <t>OC-PWR-495000-08</t>
  </si>
  <si>
    <t>OC-PWR-495000-09</t>
  </si>
  <si>
    <t>OC-PWR-495000-12</t>
  </si>
  <si>
    <t>OC-PWR-495000-13</t>
  </si>
  <si>
    <t>CSEP1K0LNB</t>
  </si>
  <si>
    <t>CSEP2K2LNB</t>
  </si>
  <si>
    <t>CSEP3K0LNB</t>
  </si>
  <si>
    <t>CSDH1K0AA3</t>
  </si>
  <si>
    <t>CSDH1K5AA5</t>
  </si>
  <si>
    <t>CSDH2K2AA3</t>
  </si>
  <si>
    <t>Sentinel DUAL - SDU</t>
  </si>
  <si>
    <t>CSDU5K0AA7U0RUA</t>
  </si>
  <si>
    <t>CSDU6K0AA7U0RUA</t>
  </si>
  <si>
    <t>CSDU5K0AA700RUA</t>
  </si>
  <si>
    <t>CSDU6K0AA700RUA</t>
  </si>
  <si>
    <t>CSDU6K0ANBERRUA</t>
  </si>
  <si>
    <t>CSDUK10AA5DIRUA</t>
  </si>
  <si>
    <t>CSDUK10ANBEDRUA</t>
  </si>
  <si>
    <t>KSDU240PA300NPA</t>
  </si>
  <si>
    <t>K132180PB12F</t>
  </si>
  <si>
    <t>K132240PB12F</t>
  </si>
  <si>
    <t>YSDUP00A</t>
  </si>
  <si>
    <t>ZDVD001B</t>
  </si>
  <si>
    <t>SN-CFF-4341</t>
  </si>
  <si>
    <t>SN-CFF-4342</t>
  </si>
  <si>
    <t>SN-CFF-4343</t>
  </si>
  <si>
    <t>SN-CFF-4344</t>
  </si>
  <si>
    <t>SN-CFF-4371</t>
  </si>
  <si>
    <t>SN-ACC-4356</t>
  </si>
  <si>
    <t>SN-ACC-4357</t>
  </si>
  <si>
    <t>SX-PLT-108168501</t>
  </si>
  <si>
    <t>CPCSSZ2-08F016</t>
  </si>
  <si>
    <t>CPCSSZ2-03F003</t>
  </si>
  <si>
    <t>CPCSSZ2-03F016</t>
  </si>
  <si>
    <t>Sistema Cat6A FTP</t>
  </si>
  <si>
    <t>Prese RJ45 Cat6A FTP SYSTIMAX 360 GigaSPEED X10D serie MGS600</t>
  </si>
  <si>
    <t xml:space="preserve">Pannelli di permutazione SYSTIMAX 360 GigaSPEED X10D </t>
  </si>
  <si>
    <t>CPC3392-08F016</t>
  </si>
  <si>
    <t>CPC3392-03F016</t>
  </si>
  <si>
    <t>SX-FPG-FBWLCUC11JXF05</t>
  </si>
  <si>
    <t>SX-FPG-FBXSCUC11MXF05</t>
  </si>
  <si>
    <t>AM-CVR-88403231410</t>
  </si>
  <si>
    <t>AM-CVR-88402480410</t>
  </si>
  <si>
    <t>AM-CVR-88404845816</t>
  </si>
  <si>
    <t>AM-CVR-88401085816</t>
  </si>
  <si>
    <t>AM-CVR-88402135816</t>
  </si>
  <si>
    <t>AM-CVR-88404905816</t>
  </si>
  <si>
    <t>OC-LAN-SFP-2</t>
  </si>
  <si>
    <t>BY-THT-17-422-3</t>
  </si>
  <si>
    <t>BY-THT-1-423-10</t>
  </si>
  <si>
    <t>BY-THT-55-424-1</t>
  </si>
  <si>
    <t>BY-M71-BATT</t>
  </si>
  <si>
    <t>BY-M71-ADAPT-BK</t>
  </si>
  <si>
    <t>Nastri di stampa per BMP71</t>
  </si>
  <si>
    <t>014942</t>
  </si>
  <si>
    <t>030105</t>
  </si>
  <si>
    <t>030246</t>
  </si>
  <si>
    <t>146233</t>
  </si>
  <si>
    <t>148134</t>
  </si>
  <si>
    <t>148128</t>
  </si>
  <si>
    <t>148135</t>
  </si>
  <si>
    <t>148129</t>
  </si>
  <si>
    <t>148130</t>
  </si>
  <si>
    <t>148131</t>
  </si>
  <si>
    <t>148132</t>
  </si>
  <si>
    <t>148133</t>
  </si>
  <si>
    <t>148136</t>
  </si>
  <si>
    <t>148086</t>
  </si>
  <si>
    <t>114885</t>
  </si>
  <si>
    <t>147998</t>
  </si>
  <si>
    <t>040402G5Z20002M</t>
  </si>
  <si>
    <t>040402G5Z20003M</t>
  </si>
  <si>
    <t>CG-CCXERA-BC047C001L7</t>
  </si>
  <si>
    <t>CG-CCXEDB-DC047C001L7</t>
  </si>
  <si>
    <t>CCXEDB-DC047-C001-L7</t>
  </si>
  <si>
    <t>CG-CCXEDA-DC047C001L7</t>
  </si>
  <si>
    <t>727202G5Z31001M</t>
  </si>
  <si>
    <t>727202G5Z31002M</t>
  </si>
  <si>
    <t>727202G5Z31003M</t>
  </si>
  <si>
    <t>727202G5Z31005M</t>
  </si>
  <si>
    <t>727202G5Z31010M</t>
  </si>
  <si>
    <t>CG-040402G5Z20002M</t>
  </si>
  <si>
    <t>CG-040402G5Z20003M</t>
  </si>
  <si>
    <t>CG-727202G5Z31001M</t>
  </si>
  <si>
    <t>CG-727202G5Z31002M</t>
  </si>
  <si>
    <t>CG-727202G5Z31003M</t>
  </si>
  <si>
    <t>CG-727202G5Z31005M</t>
  </si>
  <si>
    <t>CG-727202G5Z31010M</t>
  </si>
  <si>
    <t>NFC-SWABS-1.25MM</t>
  </si>
  <si>
    <t>NFC-SWABS-2.5MM</t>
  </si>
  <si>
    <t>SMC-9-SCE2KAPC</t>
  </si>
  <si>
    <t>SN-TIP-4361</t>
  </si>
  <si>
    <t>SN-TIP-4349</t>
  </si>
  <si>
    <t>Power Over Fiber Extender e  Cavi Ibridi</t>
  </si>
  <si>
    <t>AM-POF-PCO-060-01</t>
  </si>
  <si>
    <t>PFU-P-C-O-060-01</t>
  </si>
  <si>
    <t>AM-POF-PCO-060-02</t>
  </si>
  <si>
    <t>PFU-P-C-O-060-02</t>
  </si>
  <si>
    <t>AM-POF-PFC-304O12</t>
  </si>
  <si>
    <t>PFC-304O12</t>
  </si>
  <si>
    <t>AM-POF-PFC-304O16</t>
  </si>
  <si>
    <t>PFC-304O16</t>
  </si>
  <si>
    <t>AM-POF-PFC-S04O12</t>
  </si>
  <si>
    <t>PFC-S04O12</t>
  </si>
  <si>
    <t>AM-POF-PFC-S04O16</t>
  </si>
  <si>
    <t>PFC-S04O16</t>
  </si>
  <si>
    <t>PUW6C04WH-CE</t>
  </si>
  <si>
    <t>PUY6C04WH-CE</t>
  </si>
  <si>
    <t>PUO6C04BL-CEG</t>
  </si>
  <si>
    <t>FACCX12-40</t>
  </si>
  <si>
    <t>FACCZ12-40</t>
  </si>
  <si>
    <t>FACCZ24-40</t>
  </si>
  <si>
    <t>FACC912-40</t>
  </si>
  <si>
    <t>FACC924-40</t>
  </si>
  <si>
    <t>PA-CVR-PUW6C04WH-CE</t>
  </si>
  <si>
    <t>PA-CVR-PUY6C04WH-CE</t>
  </si>
  <si>
    <t>PA-CVR-PUO6C04BL-CEG</t>
  </si>
  <si>
    <t>PA-CVF-FACCX12-40</t>
  </si>
  <si>
    <t>PA-CVF-FACCZ12-40</t>
  </si>
  <si>
    <t>PA-CVF-FACCZ24-40</t>
  </si>
  <si>
    <t>PA-CVF-FACC912-40</t>
  </si>
  <si>
    <t>PA-CVF-FACC924-40</t>
  </si>
  <si>
    <t>Cavi ottici Interno/Esterno, Loose Tube, Gel free, Armati metallici, Cca LSZH, elevata resistenza alla trazione</t>
  </si>
  <si>
    <t>FK-STR-DSX2-5000 INT</t>
  </si>
  <si>
    <t>DSX2-5000 INT</t>
  </si>
  <si>
    <t>FK-STR-DSX2-5000QIINT</t>
  </si>
  <si>
    <t>DSX2-5000QI INT</t>
  </si>
  <si>
    <t>FK-STR-DSX25000GLDINT</t>
  </si>
  <si>
    <t>DSX2-5000/GLD INT</t>
  </si>
  <si>
    <t>FK-STR-DSX25000QIGINT</t>
  </si>
  <si>
    <t>DSX2-5000QI/G INT</t>
  </si>
  <si>
    <t>FK-STR-VERSIV2-M INTL</t>
  </si>
  <si>
    <t>VERSIV2-M INTL</t>
  </si>
  <si>
    <t>FK-STR-CFP2-100-M INT</t>
  </si>
  <si>
    <t>CFP2-100-M INT</t>
  </si>
  <si>
    <t>FK-STR-CFP2-100-S INT</t>
  </si>
  <si>
    <t>CFP2-100-S INT</t>
  </si>
  <si>
    <t>FK-STR-CFP2-100-Q INT</t>
  </si>
  <si>
    <t>CFP2-100-Q INT</t>
  </si>
  <si>
    <t>FK-STR-OFP2-CFP-QIINT</t>
  </si>
  <si>
    <t>OFP2-CFP-QI INT</t>
  </si>
  <si>
    <t>FK-STR-DSX2-ADD-R</t>
  </si>
  <si>
    <t>DSX2-ADD-R</t>
  </si>
  <si>
    <t>FK-STR-DSX2-CFP-QADDR</t>
  </si>
  <si>
    <t>DSX2-CFP-Q-ADD-R</t>
  </si>
  <si>
    <t>FK-STR-CFP2-Q-ADD-R</t>
  </si>
  <si>
    <t>CFP2-Q-ADD-R</t>
  </si>
  <si>
    <t>FK-ACC-VERSIV2-RU</t>
  </si>
  <si>
    <t>VERSIV2-RU</t>
  </si>
  <si>
    <t>FK-STR-DSX2-8000 INT</t>
  </si>
  <si>
    <t>DSX2-8000 INT</t>
  </si>
  <si>
    <t>FK-STR-DSX28000GLDINT</t>
  </si>
  <si>
    <t>DSX2-8000/GLD INT</t>
  </si>
  <si>
    <t>DSX2-8000MI INT</t>
  </si>
  <si>
    <t>FK-STR-DSX28000MIGINT</t>
  </si>
  <si>
    <t>DSX2-8000MI/G INT</t>
  </si>
  <si>
    <t>FK-STR-DSX2-8000QIINT</t>
  </si>
  <si>
    <t>DSX2-8000QI INT</t>
  </si>
  <si>
    <t>FK-STR-DSX28000QOIINT</t>
  </si>
  <si>
    <t>DSX2-8000QOI INT</t>
  </si>
  <si>
    <t>FK-STR-DSX2-8000-ADDR</t>
  </si>
  <si>
    <t>DSX2-8000-ADD-R</t>
  </si>
  <si>
    <t>FK-STR-DSX2-8CFPQADDR</t>
  </si>
  <si>
    <t>DSX2-8-CFP-Q-ADD-R</t>
  </si>
  <si>
    <t>FK-ACC-GLD3-DSX-8000M</t>
  </si>
  <si>
    <t>FK-ACC-FI2-7000 INT</t>
  </si>
  <si>
    <t>FI2-7000 INT</t>
  </si>
  <si>
    <t>FK-STR-OFP2-100-Q INT</t>
  </si>
  <si>
    <t>OFP2-100-Q INT</t>
  </si>
  <si>
    <t>FK-STR-OFP2-100-QIINT</t>
  </si>
  <si>
    <t>OFP2-100-QI INT</t>
  </si>
  <si>
    <t>FK-STR-OFP2-100-M INT</t>
  </si>
  <si>
    <t>OFP2-100-M INT</t>
  </si>
  <si>
    <t>OFP2-100-MI INT</t>
  </si>
  <si>
    <t>FK-STR-OFP2-100-S INT</t>
  </si>
  <si>
    <t>OFP2-100-S INT</t>
  </si>
  <si>
    <t>FK-STR-OFP2-100-SIINT</t>
  </si>
  <si>
    <t>OFP2-100-SI INT</t>
  </si>
  <si>
    <t>FK-ACC-MFTK1200</t>
  </si>
  <si>
    <t>MFTK1200</t>
  </si>
  <si>
    <t>AM-TL-23165220</t>
  </si>
  <si>
    <t>2-231652-0</t>
  </si>
  <si>
    <t>K</t>
  </si>
  <si>
    <t>SYSTIMAX - Cavo Cat.6A Gigaspeed X10D U/UTP 23AWG Dca LSZH IEC 332.3 bianco (box 305m) p/n 3091B WH 4/23 W1000</t>
  </si>
  <si>
    <t>SYSTIMAX - Modulo 6 porte Cat.6A U/UTP 360 Gigaspeed X10D 1100GS6 Evolve (per pannelli 360-E-KIT) p/n 360-IPR-1100-GS6-DM6</t>
  </si>
  <si>
    <t>SYSTIMAX - Presa RJ45 Cat.6A U/UTP Gigaspeed X10D serie MGS600 -nera- p/n MGS600-003</t>
  </si>
  <si>
    <t>SYSTIMAX - Presa RJ45 Cat.6A U/UTP Gigaspeed X10D serie MGS600 -bianca- p/n MGS600-262</t>
  </si>
  <si>
    <t>SYSTIMAX - Presa RJ45 Cat.6A U/UTP Gigaspeed X10D serie MGS600 -avorio- p/n MGS600-246</t>
  </si>
  <si>
    <t>SYSTIMAX - Presa RJ45 Cat.6A U/UTP Gigaspeed X10D serie MGS600 -rossa- p/n MGS600-317</t>
  </si>
  <si>
    <t>SYSTIMAX - Presa RJ45 Cat.6A U/UTP Gigaspeed X10D serie MGS600 -verde- p/n MGS600-226</t>
  </si>
  <si>
    <t>SYSTIMAX - Presa RJ45 Cat.6A U/UTP Gigaspeed X10D serie MGS600 -blu- p/n MGS600-318</t>
  </si>
  <si>
    <t>SYSTIMAX - Presa RJ45 Cat.6A U/UTP Gigaspeed X10D serie MGS600 -gialla- p/n MGS600-123</t>
  </si>
  <si>
    <t>SYSTIMAX - Bretella di permutazione Cat.6A U/UTP Gigaspeed X10D LSZH 0,9m -bianca-p/n 360GS10E-L-WH</t>
  </si>
  <si>
    <t>SYSTIMAX - Bretella di permutazione Cat.6A U/UTP Gigaspeed X10D LSZH 1,52m -bianca-p/n 360GS10E-L-WH</t>
  </si>
  <si>
    <t>SYSTIMAX - Bretella di permutazione Cat.6A U/UTP Gigaspeed X10D LSZH 2,13m -bianca-p/n 360GS10E-L-WH</t>
  </si>
  <si>
    <t>SYSTIMAX - Bretella di permutazione Cat.6A U/UTP Gigaspeed X10D LSZH 3,05m -bianca- p/n 360GS10E-L-WH</t>
  </si>
  <si>
    <t>SYSTIMAX - Bretella di permutazione Cat.6A U/UTP Gigaspeed X10D LSZH 4,88m -bianca- p/n 360GS10E-L-WH</t>
  </si>
  <si>
    <t>SYSTIMAX - Bretella di permutazione Cat.6A U/UTP Gigaspeed X10D LSZH 6,09m -bianca- p/n 360GS10E-L-WH</t>
  </si>
  <si>
    <t>SYSTIMAX - Bretella di permutazione Cat.6A U/UTP Gigaspeed X10D LSZH 0,91m -grigio scuro-p/n 360GS10E-L-DG</t>
  </si>
  <si>
    <t>SYSTIMAX - Bretella di permutazione Cat.6A U/UTP Gigaspeed X10D LSZH 1,52m -grigio scuro-p/n 360GS10E-L-DG</t>
  </si>
  <si>
    <t>SYSTIMAX - Bretella di permutazione Cat.6A U/UTP Gigaspeed X10D LSZH 2,13m -grigio scuro-p/n 360GS10E-L-DG</t>
  </si>
  <si>
    <t>SYSTIMAX - Bretella di permutazione Cat.6A U/UTP Gigaspeed X10D LSZH 3,05m -grigio scuro- p/n 360GS10E-L-DG</t>
  </si>
  <si>
    <t>SYSTIMAX - Bretella di permutazione Cat.6A U/UTP Gigaspeed X10D LSZH 4,88m -grigio scuro- p/n 360GS10E-L-DG</t>
  </si>
  <si>
    <t>SYSTIMAX - Bretella di permutazione Cat.6A U/UTP Gigaspeed X10D LSZH 6,09m -grigio scuro- p/n 360GS10E-L-DG</t>
  </si>
  <si>
    <t>SYSTIMAX - Cavo Cat. 6A F/UTP 24AWG doppia guaina PE da esterno -nero- (reel 305m) p/n1592A BK 4/24 R1000</t>
  </si>
  <si>
    <t>SYSTIMAX - Cavo Cat. 6 Gigaspeed XL U/UTP 23AWG Dca LSZH IEC 332.3 bianco (box 305m) p/n 3071E WH 4/23 W1000</t>
  </si>
  <si>
    <t>SYSTIMAX - Cavo Cat. 6 Gigaspeed XL U/UTP 23AWG per posa esterna, guaina nera (bobina 305m) p/n 1571A BK 4/24 R1000</t>
  </si>
  <si>
    <t>SYSTIMAX - Presa RJ45 Cat.6 U/UTP Gigaspeed XL serie MGS400 -bianca- p/n MGS400-262</t>
  </si>
  <si>
    <t>SYSTIMAX - Presa RJ45 Cat.6 U/UTP Gigaspeed XL serie MGS400 -nera- p/n MGS400-003</t>
  </si>
  <si>
    <t>SYSTIMAX - Presa RJ45 Cat.6 U/UTP Gigaspeed XL serie MGS400 -avorio- p/n MGS400-246</t>
  </si>
  <si>
    <t>SYSTIMAX - Presa RJ45 Cat.6 U/UTP Gigaspeed XL serie MGS400 -rossa- p/n MGS400-317</t>
  </si>
  <si>
    <t>SYSTIMAX - Presa RJ45 Cat.6 U/UTP Gigaspeed XL serie MGS400 -verde- p/n MGS400-226</t>
  </si>
  <si>
    <t>SYSTIMAX - Presa RJ45 Cat.6 U/UTP Gigaspeed XL serie MGS400 -blu- p/n MGS400-318</t>
  </si>
  <si>
    <t>SYSTIMAX - Presa RJ45 Cat.6 U/UTP Gigaspeed XL serie MGS400 -gialla- p/n MGS400-123</t>
  </si>
  <si>
    <t>SYSTIMAX - Bretella di permutazione Cat.6 U/UTP Gigaspeed XL LSZH 0,91m -bianca- p/n GS8E-L-WH-3FT</t>
  </si>
  <si>
    <t>SYSTIMAX - Bretella di permutazione Cat.6 U/UTP Gigaspeed XL LSZH 1,52m -bianca- p/n GS8E-L-WH-5FT</t>
  </si>
  <si>
    <t>SYSTIMAX - Bretella di permutazione Cat.6 U/UTP Gigaspeed XL LSZH 2,13m -bianca- p/n GS8E-L-WH-7FT</t>
  </si>
  <si>
    <t>SYSTIMAX - Bretella di permutazione Cat.6 U/UTP Gigaspeed XL LSZH 3,05m -bianca- p/n GS8E-L-WH-10FT</t>
  </si>
  <si>
    <t>SYSTIMAX - Bretella di permutazione Cat.6 U/UTP Gigaspeed XL LSZH 4,88m -bianca- p/n GS8E-L-WH-16FT</t>
  </si>
  <si>
    <t>SYSTIMAX - Bretella di permutazione Cat.6 U/UTP Gigaspeed XL LSZH 6,09m -bianca- p/n GS8E-L-WH-20FT</t>
  </si>
  <si>
    <t>SYSTIMAX - Bretella di permutazione Cat.6 U/UTP Gigaspeed XL LSZH 0,91m -grigio scuro- p/n GS8E-L-DG-3FT</t>
  </si>
  <si>
    <t>SYSTIMAX - Bretella di permutazione Cat.6 U/UTP Gigaspeed XL LSZH 1,52m -grigio scuro- p/n GS8E-L-DG-5FT</t>
  </si>
  <si>
    <t>SYSTIMAX - Bretella di permutazione Cat.6 U/UTP Gigaspeed XL LSZH 2,13m -grigio scuro- p/n GS8E-L-DG-7FT</t>
  </si>
  <si>
    <t>SYSTIMAX - Bretella di permutazione Cat.6 U/UTP Gigaspeed XL LSZH 3,05m -grigio scuro- p/n GS8E-L-DG-10FT</t>
  </si>
  <si>
    <t>SYSTIMAX - Bretella di permutazione Cat.6 U/UTP Gigaspeed XL LSZH 4,88m -grigio scuro- p/n GS8E-L-DG-16FT</t>
  </si>
  <si>
    <t>SYSTIMAX - Bretella di permutazione Cat.6 U/UTP Gigaspeed XL LSZH 6,09m -grigio scuro- p/n GS8E-L-DG-20FT</t>
  </si>
  <si>
    <t xml:space="preserve">SYSTIMAX - Pannello di permutazione 24 porte 1U scarico 360 Evolve 1U p/n 360-E-MOD-1U-24 </t>
  </si>
  <si>
    <t>SYSTIMAX - Pannello di permutazione 48 porte 2U scarico360 Evolve 2U p/n 360-E-MOD-2U-48</t>
  </si>
  <si>
    <t>SYSTIMAX - Pannello di permutazione 24 porte 360 Evolve, angolato, 1U scarico p/n 360-E-ANG-MOD-1U-24</t>
  </si>
  <si>
    <t>SYSTIMAX - Pannello di permutazione 48 porte 360 Evolve, angolato 2U scarico p/n 360-E-ANG-MOD-2U-48</t>
  </si>
  <si>
    <t>SYSTIMAX - Cassetto ottico high density iPatch 1U estraibile 96F-LC Lazrspeed p/n HD-iP-1U-96F-LC-DM-LS-SD</t>
  </si>
  <si>
    <t>SYSTIMAX - Cassetto ottico high density iPatch 1U estraibile 96F-LC Lazrspeed p/n HD-iP-1U-96F-LC-DM-TS-SD</t>
  </si>
  <si>
    <t>SYSTIMAX - Cassetto ottico high density iPatch 2U estraibile 192F-LC Lazrspeed p/n HD-iP-2U-192F-LC-DM-LS-SD</t>
  </si>
  <si>
    <t>SYSTIMAX - Cassetto ottico high density iPatch 2U estraibile 192F-LC Lazrspeed p/n HD-iP-2U-192F-LC-DM-TS-SD</t>
  </si>
  <si>
    <t>SYSTIMAX - Pannello 24 porte Cat. 6 360 iPatch 1100GS3 Evolve U/UTP p/n 360-iP-1100-E-GS3-1U-24</t>
  </si>
  <si>
    <t>SYSTIMAX - Pannello 48 porte Cat. 6 360 iPatch 1100GS3 Evolve U/UTP p/n 360-iP-1100-E-GS3-2U-48</t>
  </si>
  <si>
    <t>SYSTIMAX - Pannello 24 porte Cat. 6A 360 iPatch 1100GS6 Evolve U/UTP p/n 360-iP-1100-E-GS6-1U-24</t>
  </si>
  <si>
    <t>SYSTIMAX - Pannello 48 porte Cat. 6A 360 iPatch 1100GS6 Evolve U/UTP p/n 360-iP-1100-E-GS6-2U-48</t>
  </si>
  <si>
    <t>SYSTIMAX - Pannello 24 porte Cat. 6A angolato 360 iPatch 1100GS6 Evolve U/UTP p/n 360-iP-1100A-E-GS6-1U-24</t>
  </si>
  <si>
    <t>SYSTIMAX - Pannello 48 porte Cat. 6A angolato 360 iPatch 1100GS6 Evolve U/UTP p/n 360-iP-1100A-E-GS6-2U-48</t>
  </si>
  <si>
    <t>ORCA - Universal Loose tube (MULTITUBE)</t>
  </si>
  <si>
    <t>ORCA - Universal Tube Armored CST (multitube)</t>
  </si>
  <si>
    <t>ORCA - Universal Loose Tube (Unitube) CST Twin</t>
  </si>
  <si>
    <t>ORCA - ADSS Aerial Cable Unitube</t>
  </si>
  <si>
    <t xml:space="preserve">ORCA - Aerial outdoor cable </t>
  </si>
  <si>
    <t>ORCA - Aerial DROP Cable</t>
  </si>
  <si>
    <t>ORCA - Outodoor hybrid cable</t>
  </si>
  <si>
    <t>ORCA - Outdoor metallic armored hybid cable</t>
  </si>
  <si>
    <t>ORCA - Universal loose tube double sheat</t>
  </si>
  <si>
    <t>ORCA - Outdoor Fiber stranded tubeE</t>
  </si>
  <si>
    <t>ORCA - FIRE SURVIVAL CABLE</t>
  </si>
  <si>
    <t xml:space="preserve">ORCA - Lunghezze fuori standard </t>
  </si>
  <si>
    <t>ORCA - Lunghezze fuori standard MT-RJ/LC</t>
  </si>
  <si>
    <t>ORCA - Lunghezze fuori standard HRC</t>
  </si>
  <si>
    <t>ORCA - Lunghezze fuori standard MPO</t>
  </si>
  <si>
    <t>ORCA - Varie</t>
  </si>
  <si>
    <t>OC-ACC-290000-00</t>
  </si>
  <si>
    <t>OC-ACC-290000-01</t>
  </si>
  <si>
    <t>OC-ACC-290000-02</t>
  </si>
  <si>
    <t>OC-ACC-290000-03</t>
  </si>
  <si>
    <t>OC-ACC-290000-04</t>
  </si>
  <si>
    <t>OC-ACC-290000-05</t>
  </si>
  <si>
    <t>OC-ACC-291000-01</t>
  </si>
  <si>
    <t>OC-ACC-291000-05</t>
  </si>
  <si>
    <t>OC-ACC-291000-06</t>
  </si>
  <si>
    <t>OC-ACC-291000-07</t>
  </si>
  <si>
    <t>OC-ACC-291000-02</t>
  </si>
  <si>
    <t>OC-ACC-291000-04</t>
  </si>
  <si>
    <t>ORCA - Presa telefonica tripolare da esterno tipo Telecom</t>
  </si>
  <si>
    <t>OC-ACC-550240-00</t>
  </si>
  <si>
    <t>OC-ACC-550240-05</t>
  </si>
  <si>
    <t>ORCA - Ripiani</t>
  </si>
  <si>
    <t>SICILIA</t>
  </si>
  <si>
    <t>Sergio Scaffidi</t>
  </si>
  <si>
    <t>Cell.  335/307 262</t>
  </si>
  <si>
    <t>CORNING - Nastro conduttore adesivo in rame 9x45mm per prese FutureCom</t>
  </si>
  <si>
    <t>CG-012T8J-32188E2G</t>
  </si>
  <si>
    <t>012T8J-32188E2G</t>
  </si>
  <si>
    <t xml:space="preserve">Bretelle di permutazione PanNet Cat6 U/UTP </t>
  </si>
  <si>
    <t>PANDUIT - Bretella di permutazione PanNet U/UTP Cat6, LSZH 1 m, bianca</t>
  </si>
  <si>
    <t>PANDUIT - Bretella di permutazione PanNet U/UTP Cat6, LSZH 2 m, bianca</t>
  </si>
  <si>
    <t>PANDUIT - Bretella di permutazione PanNet U/UTP Cat6, LSZH 3 m, bianca</t>
  </si>
  <si>
    <t>PANDUIT - Bretella di permutazione PanNet U/UTP Cat6, LSZH 5 m, bianca</t>
  </si>
  <si>
    <t>PANDUIT - Bretella di permutazione PanNet U/UTP Cat6, LSZH 10 m, bianca</t>
  </si>
  <si>
    <t>Categoria 6A PanNet</t>
  </si>
  <si>
    <t>Cavo Cat6A PanNet</t>
  </si>
  <si>
    <t>PA-PP6A-DP246X88TGY</t>
  </si>
  <si>
    <t>DP246X88TGY</t>
  </si>
  <si>
    <t xml:space="preserve">Bretelle di permutazione PanNet Cat6A U/UTP </t>
  </si>
  <si>
    <t xml:space="preserve">Bretelle di permutazione PanNet Cat6A S/FTP </t>
  </si>
  <si>
    <t>Accessori PanNet MiniCom</t>
  </si>
  <si>
    <t>Pannelli di permutazione PanNet MiniCom scarichi</t>
  </si>
  <si>
    <t xml:space="preserve">Pannelli di permutazione PanNet MiniCom scarichi in metallo </t>
  </si>
  <si>
    <t>Adattatori PanNet MiniCom</t>
  </si>
  <si>
    <t>Placche 503 e scatole di superficie PanNet MiniCom</t>
  </si>
  <si>
    <t>PANDUIT - Placca MiniCom 503 orizzontale 2 posizioni, bianca</t>
  </si>
  <si>
    <t>PA-RAC-CFPHSL4IW</t>
  </si>
  <si>
    <t>CFPHSL4IW</t>
  </si>
  <si>
    <t>PANDUIT - Placca MiniCom 503 orizzontale 4 posizioni inclinata, bianca</t>
  </si>
  <si>
    <t>PA-RAC-CFPWR4CIG</t>
  </si>
  <si>
    <t>CFPWR4CIG</t>
  </si>
  <si>
    <t>PANDUIT - Placca MiniCom 503 verticale 4 posizioni, bianca con sportello trasparente IP 56</t>
  </si>
  <si>
    <t>PANDUIT - Inserto cieco MiniCom nero, confezione da 10pz</t>
  </si>
  <si>
    <t>Scatole da superficie PanNet MiniCom</t>
  </si>
  <si>
    <t>PANDUIT - Scatola di superficie MiniCom 2 posizioni (27h x 50w x 93l mm), bianca</t>
  </si>
  <si>
    <t>PANDUIT - Scatola di superficie MiniCom 4 posizioni (22,8h x 74w x 114l mm), bianca</t>
  </si>
  <si>
    <t>PANDUIT - Scatola di superficie MiniCom 6 posizioni (26,3h x 125,7w x 96,2l mm), bianca</t>
  </si>
  <si>
    <t>Utensili PanNet</t>
  </si>
  <si>
    <t>PA-TL-EGJT-1</t>
  </si>
  <si>
    <t>EGJT-1</t>
  </si>
  <si>
    <t>Sistema di cablaggio Stutturato NetKey</t>
  </si>
  <si>
    <t>Cavo Cat5e NetKey</t>
  </si>
  <si>
    <t xml:space="preserve">Bretelle di permutazione NetKey Cat5e UTP </t>
  </si>
  <si>
    <t>Cavo Cat6 NetKey</t>
  </si>
  <si>
    <t xml:space="preserve">Bretelle di permutazione NetKey Cat6 UTP </t>
  </si>
  <si>
    <t>Accessori NetKey</t>
  </si>
  <si>
    <t>Pannelli di permutazione NetKey scarichi</t>
  </si>
  <si>
    <t>Placche 503 e scatole di superficie NetKey</t>
  </si>
  <si>
    <t>PANDUIT - Placca NetKey 503 orizzontale 2 posizioni inclinata, bianca</t>
  </si>
  <si>
    <t>PANDUIT - Placca NetKey 503 orizzontale 4 posizioni inclinata, bianca</t>
  </si>
  <si>
    <t>PANDUIT - Scatola di superficie NetKey 2 posizioni con viti e adesivo, bianca</t>
  </si>
  <si>
    <t>PANDUIT - Scatola di superficie NetKey 4 posizioni con viti e adesivo, bianca</t>
  </si>
  <si>
    <t>PANDUIT - Inserto cieco NetKey bianco, confezione da 10pz</t>
  </si>
  <si>
    <t>Attrezzi per la terminazione NetKey</t>
  </si>
  <si>
    <t>PANDUIT - Attrezzo per terminazione connettori NetKey Cat6 Giga TX</t>
  </si>
  <si>
    <t>PANDUIT - Attrezzo per terminazione connettori NetKey Cat5e</t>
  </si>
  <si>
    <t>Sistema di cablaggio industriale</t>
  </si>
  <si>
    <t>Sistema in rame</t>
  </si>
  <si>
    <t>PA-ACC-CDPP8RG</t>
  </si>
  <si>
    <t>CDPP8RG</t>
  </si>
  <si>
    <t>PA-ACC-CADIN1IG</t>
  </si>
  <si>
    <t>CADIN1IG</t>
  </si>
  <si>
    <t>Sistema ottico</t>
  </si>
  <si>
    <t>PA-FPP-FDME8RG</t>
  </si>
  <si>
    <t>FDME8RG</t>
  </si>
  <si>
    <t>PANDUIT - Pannello di permutazione 8 porte in fibra MiniCom con guida DIN</t>
  </si>
  <si>
    <t>PA-ACC-CMDSLCZIW</t>
  </si>
  <si>
    <t>CMDSLCZIW</t>
  </si>
  <si>
    <t>Connettori Prelappati Opticam® (LC, SC, ST)</t>
  </si>
  <si>
    <t>Connettori monomodali 9/125 OS2</t>
  </si>
  <si>
    <t>Connettori multimodali 50/125 10GIG™ OM3/OM4</t>
  </si>
  <si>
    <t>Kit di Terminazione Opticam per connettori SC, LC e ST</t>
  </si>
  <si>
    <t>PANDUIT - Cassetto ottico fisso nero da associare al frontale CFAPPBL1 per alloggiare 4 moduli FAP/FMP</t>
  </si>
  <si>
    <t>PANDUIT - Modulo FAP vuoto accetta 6 moduli Mini Com</t>
  </si>
  <si>
    <t>PANDUIT - Modulo FAP cieco</t>
  </si>
  <si>
    <t>PA-FPP-FD1W12BUDLCZ</t>
  </si>
  <si>
    <t>FD1W12BUDLCZ</t>
  </si>
  <si>
    <t>PA-FPP-FD1W24BUDLCZ</t>
  </si>
  <si>
    <t>FD1W24BUDLCZ</t>
  </si>
  <si>
    <t>Sistema PanNet: Bretelle Ottiche</t>
  </si>
  <si>
    <t>Sistema PanNet: Bretelle Ottiche Monomodali OS2</t>
  </si>
  <si>
    <t>F92ELLNLNSNM001</t>
  </si>
  <si>
    <t>F92ELLNLNSNM002</t>
  </si>
  <si>
    <t>F92ELLNLNSNM003</t>
  </si>
  <si>
    <t>F92ELLNSNSNM001</t>
  </si>
  <si>
    <t>F92ELLNSNSNM002</t>
  </si>
  <si>
    <t>F92ELLNSNSNM003</t>
  </si>
  <si>
    <t>PA-FPS-F923LSNSNSNM01</t>
  </si>
  <si>
    <t>F923LSNSNSNM001</t>
  </si>
  <si>
    <t>PA-FPS-F923LSNSNSNM02</t>
  </si>
  <si>
    <t>F923LSNSNSNM002</t>
  </si>
  <si>
    <t>PA-FPS-F923LSNSNSNM03</t>
  </si>
  <si>
    <t>F923LSNSNSNM003</t>
  </si>
  <si>
    <t>Sistema PanNet: Bretelle Ottiche Multimodali 50/125 OM3</t>
  </si>
  <si>
    <t>PA-FPL-FX2ELLNLNSNM01</t>
  </si>
  <si>
    <t>FX2ELLNLNSNM001</t>
  </si>
  <si>
    <t>PA-FPL-FX2ELLNLNSNM02</t>
  </si>
  <si>
    <t>FX2ELLNLNSNM002</t>
  </si>
  <si>
    <t>PA-FPL-FX2ELLNLNSNM03</t>
  </si>
  <si>
    <t>FX2ELLNLNSNM003</t>
  </si>
  <si>
    <t>PA-FPL-FX2ELLNSNSNM01</t>
  </si>
  <si>
    <t>FX2ELLNSNSNM001</t>
  </si>
  <si>
    <t>PA-FPL-FX2ELLNSNSNM02</t>
  </si>
  <si>
    <t>FX2ELLNSNSNM002</t>
  </si>
  <si>
    <t>PA-FPL-FX2ELLNSNSNM03</t>
  </si>
  <si>
    <t>FX2ELLNSNSNM003</t>
  </si>
  <si>
    <t>FX23LSNSNSNM001</t>
  </si>
  <si>
    <t>FX23LSNSNSNM002</t>
  </si>
  <si>
    <t>FX23LSNSNSNM003</t>
  </si>
  <si>
    <t>Sistema PanNet: Bretelle Ottiche Multimodali 50/125 OM4</t>
  </si>
  <si>
    <t>PA-FPL-FZ2ELLNLNSNM01</t>
  </si>
  <si>
    <t>FZ2ELLNLNSNM001</t>
  </si>
  <si>
    <t>PA-FPL-FZ2ELLNLNSNM02</t>
  </si>
  <si>
    <t>FZ2ELLNLNSNM002</t>
  </si>
  <si>
    <t>PA-FPL-FZ2ELLNLNSNM03</t>
  </si>
  <si>
    <t>FZ2ELLNLNSNM003</t>
  </si>
  <si>
    <t>PA-FPL-FZ2ELLNSNSNM01</t>
  </si>
  <si>
    <t>FZ2ELLNSNSNM001</t>
  </si>
  <si>
    <t>PA-FPL-FZ2ELLNSNSNM02</t>
  </si>
  <si>
    <t>FZ2ELLNSNSNM002</t>
  </si>
  <si>
    <t>PA-FPL-FZ2ELLNSNSNM03</t>
  </si>
  <si>
    <t>FZ2ELLNSNSNM003</t>
  </si>
  <si>
    <t>FZ23LSNSNSNM001</t>
  </si>
  <si>
    <t>FZ23LSNSNSNM002</t>
  </si>
  <si>
    <t>FZ23LSNSNSNM003</t>
  </si>
  <si>
    <t>Sistema PanNet: Pigtails</t>
  </si>
  <si>
    <t>PA-FPG-F91BN1NNNSNM01</t>
  </si>
  <si>
    <t>F91BN1NNNSNM001</t>
  </si>
  <si>
    <t>PA-FPG-F91BN3NNNSNM01</t>
  </si>
  <si>
    <t>F91BN3NNNSNM001</t>
  </si>
  <si>
    <t>PA-FPG-FX1BN1NNNSNM01</t>
  </si>
  <si>
    <t>FX1BN1NNNSNM001</t>
  </si>
  <si>
    <t>PA-FPG-FX1BN3NNNSNM01</t>
  </si>
  <si>
    <t>FX1BN3NNNSNM001</t>
  </si>
  <si>
    <t>PA-FPG-FZ1BN1NNNSNM01</t>
  </si>
  <si>
    <t>FZ1BN1NNNSNM001</t>
  </si>
  <si>
    <t>PA-FPG-FZ1BN3NNNSNM01</t>
  </si>
  <si>
    <t>FZ1BN3NNNSNM001</t>
  </si>
  <si>
    <t>Sistema PanNet: Cavo in fibra Opti-Core loose int/ext non armato</t>
  </si>
  <si>
    <t>PANDUIT - Etichetta per stampante LS8 identificazione cavi diametro da 4 a 8,1 mm, 200 pz</t>
  </si>
  <si>
    <t>OC-MJ3-231131-00</t>
  </si>
  <si>
    <t>ORCA - Spela fibra per rivestimento 250um e 900um</t>
  </si>
  <si>
    <t>OC-PWR-482000-24</t>
  </si>
  <si>
    <t>ORCA - IP PDU - Canalina installazione verticale - 32A, 18xC13 + 6xC19</t>
  </si>
  <si>
    <t xml:space="preserve">Via Vincenzo Monti 74 </t>
  </si>
  <si>
    <t>20832 Desio (MB)</t>
  </si>
  <si>
    <t>Fax +39 02 25459101</t>
  </si>
  <si>
    <t>Tel. +39 02 27307144</t>
  </si>
  <si>
    <t>Via di Valle Lupara, 10</t>
  </si>
  <si>
    <t>00148 Roma</t>
  </si>
  <si>
    <t>196516</t>
  </si>
  <si>
    <t>SYSTIMAX - Presa RJ45 Cat.6A FTP Gigaspeed X10D serie HGS620 p/n HGS620</t>
  </si>
  <si>
    <t>CA111K2-08F003</t>
  </si>
  <si>
    <t>SYSTIMAX - Bretella di permutazione Cat.6A S/FTP Gigaspeed 26 AWG X10D LSZH 0,91m -bianca- p/n G10SP-L-WH-3FT</t>
  </si>
  <si>
    <t>CA111K2-08F005</t>
  </si>
  <si>
    <t>SYSTIMAX - Bretella di permutazione Cat.6A S/FTP Gigaspeed 26 AWG X10D LSZH 1,52m -bianca- p/n G10SP-L-WH-5FT</t>
  </si>
  <si>
    <t>CA111K2-08F007</t>
  </si>
  <si>
    <t>SYSTIMAX - Bretella di permutazione Cat.6A S/FTP Gigaspeed 26 AWG X10D LSZH 2,13m -bianca- p/n G10SP-L-WH-7FT</t>
  </si>
  <si>
    <t>CA111K2-08F010</t>
  </si>
  <si>
    <t>SYSTIMAX - Bretella di permutazione Cat.6A S/FTP Gigaspeed 26 AWG X10D LSZH 3,05m -bianca- p/n G10SP-L-WH-10FT</t>
  </si>
  <si>
    <t>CA111K2-08F016</t>
  </si>
  <si>
    <t>SYSTIMAX - Bretella di permutazione Cat.6A S/FTP Gigaspeed 26 AWG X10D LSZH 4,88m -bianca- p/n G10SP-L-WH-16FT</t>
  </si>
  <si>
    <t>CA111K2-08F020</t>
  </si>
  <si>
    <t>SYSTIMAX - Bretella di permutazione Cat.6A S/FTP Gigaspeed 26 AWG X10D LSZH 6,09m -bianca- p/n G10SP-L-WH-20FT</t>
  </si>
  <si>
    <t>CA111K2-03F003</t>
  </si>
  <si>
    <t>SYSTIMAX - Bretella di permutazione Cat.6A S/FTP Gigaspeed 26 AWG X10D LSZH 0,91m -grigio scuro- p/n G10SP-L-DGL-3FT</t>
  </si>
  <si>
    <t>CA111K2-03F005</t>
  </si>
  <si>
    <t>SYSTIMAX - Bretella di permutazione Cat.6A S/FTP Gigaspeed 26 AWG X10D LSZH 1,52m -grigio scuro- p/n G10SP-L-DGL-5FT</t>
  </si>
  <si>
    <t>CA111K2-03F007</t>
  </si>
  <si>
    <t>SYSTIMAX - Bretella di permutazione Cat.6A S/FTP Gigaspeed 26 AWG X10D LSZH 2,13m -grigio scuro- p/n G10SP-L-DGL-7FT</t>
  </si>
  <si>
    <t>CA111K2-03F010</t>
  </si>
  <si>
    <t>SYSTIMAX - Bretella di permutazione Cat.6A S/FTP Gigaspeed 26 AWG X10D LSZH 3,05m -grigio scuro- p/n G10SP-L-DGL-10FT</t>
  </si>
  <si>
    <t>CA111K2-03F016</t>
  </si>
  <si>
    <t>SYSTIMAX - Bretella di permutazione Cat.6A S/FTP Gigaspeed 26 AWG X10D LSZH 4,87m -grigio scuro- p/n G10SP-L-DGL-16FT</t>
  </si>
  <si>
    <t>CA111K2-03F020</t>
  </si>
  <si>
    <t>SYSTIMAX - Bretella di permutazione Cat.6A S/FTP Gigaspeed 26 AWG X10D LSZH 6,09m -grigio scuro- p/n G10SP-L-DGL-20FT</t>
  </si>
  <si>
    <t>PA-MJ6-CJH688TGIW</t>
  </si>
  <si>
    <t>CJH688TGIW</t>
  </si>
  <si>
    <t>PA-MJ6-CJH688TGBL</t>
  </si>
  <si>
    <t>CJH688TGBL</t>
  </si>
  <si>
    <t>PA-PC6-UTPSPL1MY</t>
  </si>
  <si>
    <t>UTPSPL1MY</t>
  </si>
  <si>
    <t>PA-PC6-UTPSPL2MY</t>
  </si>
  <si>
    <t>UTPSPL2MY</t>
  </si>
  <si>
    <t>PA-PC6-UTPSPL3MY</t>
  </si>
  <si>
    <t>UTPSPL3MY</t>
  </si>
  <si>
    <t>PA-PC6-UTPSPL5MY</t>
  </si>
  <si>
    <t>UTPSPL5MY</t>
  </si>
  <si>
    <t>PA-PC6-UTPSPL10MY</t>
  </si>
  <si>
    <t>UTPSPL10MY</t>
  </si>
  <si>
    <t>Bretelle di permutazione PanNet Cat6 U/UTP a diametro ridotto</t>
  </si>
  <si>
    <t>PA-PC6-UTP28SP1M</t>
  </si>
  <si>
    <t>UTP28SP1M</t>
  </si>
  <si>
    <t>PANDUIT - Bretella di permutazione PanNet U/UTP Cat6, diametro ridotto 3,8 mm, 28 AWG, LSZH 1 m, bianca</t>
  </si>
  <si>
    <t>PA-PC6-UTP28SP1.5M</t>
  </si>
  <si>
    <t>UTP28SP1.5M</t>
  </si>
  <si>
    <t>PANDUIT - Bretella di permutazione PanNet U/UTP Cat6, diametro ridotto 3,8 mm, 28 AWG, LSZH 1,5 m, bianca</t>
  </si>
  <si>
    <t>PA-PC6-UTP28SP2M</t>
  </si>
  <si>
    <t>UTP28SP2M</t>
  </si>
  <si>
    <t>PANDUIT - Bretella di permutazione PanNet U/UTP Cat6, diametro ridotto 3,8 mm, 28 AWG, LSZH 2 m, bianca</t>
  </si>
  <si>
    <t>PA-PC6-UTP28SP3M</t>
  </si>
  <si>
    <t>UTP28SP3M</t>
  </si>
  <si>
    <t>PANDUIT - Bretella di permutazione PanNet U/UTP Cat6, diametro ridotto 3,8 mm, 28 AWG, LSZH 3 m, bianca</t>
  </si>
  <si>
    <t>PA-PC6-UTP28SP4M</t>
  </si>
  <si>
    <t>UTP28SP4M</t>
  </si>
  <si>
    <t>PANDUIT - Bretella di permutazione PanNet U/UTP Cat6, diametro ridotto 3,8 mm, 28 AWG, LSZH 4 m, bianca</t>
  </si>
  <si>
    <t>PA-PC6-UTP28SP5M</t>
  </si>
  <si>
    <t>UTP28SP5M</t>
  </si>
  <si>
    <t>PANDUIT - Bretella di permutazione PanNet U/UTP Cat6, diametro ridotto 3,8 mm, 28 AWG, LSZH 5 m, bianca</t>
  </si>
  <si>
    <t>PA-PC6-UTP28SP1MRD</t>
  </si>
  <si>
    <t>UTP28SP1MRD</t>
  </si>
  <si>
    <t>PANDUIT - Bretella di permutazione PanNet U/UTP Cat6, diametro ridotto 3,8 mm, 28 AWG, LSZH 1 m, rossa</t>
  </si>
  <si>
    <t>PA-PC6-UTP28SP2MRD</t>
  </si>
  <si>
    <t>UTP28SP2MRD</t>
  </si>
  <si>
    <t>PANDUIT - Bretella di permutazione PanNet U/UTP Cat6, diametro ridotto 3,8 mm, 28 AWG, LSZH 2 m, rossa</t>
  </si>
  <si>
    <t>PA-PC6-UTP28SP3MRD</t>
  </si>
  <si>
    <t>UTP28SP3MRD</t>
  </si>
  <si>
    <t>PANDUIT - Bretella di permutazione PanNet U/UTP Cat6, diametro ridotto 3,8 mm, 28 AWG, LSZH 3 m, rossa</t>
  </si>
  <si>
    <t>PA-PC6-UTP28SP5MRD</t>
  </si>
  <si>
    <t>UTP28SP5MRD</t>
  </si>
  <si>
    <t>PANDUIT - Bretella di permutazione PanNet U/UTP Cat6, diametro ridotto 3,8 mm, 28 AWG, LSZH 5 m, rossa</t>
  </si>
  <si>
    <t>PA-PC6-UTP28SP1MGR</t>
  </si>
  <si>
    <t>UTP28SP1MGR</t>
  </si>
  <si>
    <t>PANDUIT - Bretella di permutazione PanNet U/UTP Cat6, diametro ridotto 3,8 mm, 28 AWG, LSZH 1 m, verde</t>
  </si>
  <si>
    <t>PA-PC6-UTP28SP2MGR</t>
  </si>
  <si>
    <t>UTP28SP2MGR</t>
  </si>
  <si>
    <t>PANDUIT - Bretella di permutazione PanNet U/UTP Cat6, diametro ridotto 3,8 mm, 28 AWG, LSZH 2 m, verde</t>
  </si>
  <si>
    <t>PA-PC6-UTP28SP3MGR</t>
  </si>
  <si>
    <t>UTP28SP3MGR</t>
  </si>
  <si>
    <t>PANDUIT - Bretella di permutazione PanNet U/UTP Cat6, diametro ridotto 3,8 mm, 28 AWG, LSZH 3 m, verde</t>
  </si>
  <si>
    <t>PA-PC6-UTP28SP5MGR</t>
  </si>
  <si>
    <t>UTP28SP5MGR</t>
  </si>
  <si>
    <t>PANDUIT - Bretella di permutazione PanNet U/UTP Cat6, diametro ridotto 3,8 mm, 28 AWG, LSZH 5 m, verde</t>
  </si>
  <si>
    <t>PA-PC6-UTP28SP1MBU</t>
  </si>
  <si>
    <t>UTP28SP1MBU</t>
  </si>
  <si>
    <t>PANDUIT - Bretella di permutazione PanNet U/UTP Cat6, diametro ridotto 3,8 mm, 28 AWG, LSZH 1 m, blu</t>
  </si>
  <si>
    <t>PA-PC6-UTP28SP2MBU</t>
  </si>
  <si>
    <t>UTP28SP2MBU</t>
  </si>
  <si>
    <t>PANDUIT - Bretella di permutazione PanNet U/UTP Cat6, diametro ridotto 3,8 mm, 28 AWG, LSZH 2 m, blu</t>
  </si>
  <si>
    <t>PA-PC6-UTP28SP3MBU</t>
  </si>
  <si>
    <t>UTP28SP3MBU</t>
  </si>
  <si>
    <t>PANDUIT - Bretella di permutazione PanNet U/UTP Cat6, diametro ridotto 3,8 mm, 28 AWG, LSZH 3 m, blu</t>
  </si>
  <si>
    <t>PA-PC6-UTP28SP5MBU</t>
  </si>
  <si>
    <t>UTP28SP5MBU</t>
  </si>
  <si>
    <t>PANDUIT - Bretella di permutazione PanNet U/UTP Cat6, diametro ridotto 3,8 mm, 28 AWG, LSZH 5 m, blu</t>
  </si>
  <si>
    <t>PA-PC6-UTP28SP1MYL</t>
  </si>
  <si>
    <t>UTP28SP1MYL</t>
  </si>
  <si>
    <t>PANDUIT - Bretella di permutazione PanNet U/UTP Cat6, diametro ridotto 3,8 mm, 28 AWG, LSZH 1 m, gialla</t>
  </si>
  <si>
    <t>PA-PC6-UTP28SP2MYL</t>
  </si>
  <si>
    <t>UTP28SP2MYL</t>
  </si>
  <si>
    <t>PANDUIT - Bretella di permutazione PanNet U/UTP Cat6, diametro ridotto 3,8 mm, 28 AWG, LSZH 2 m, gialla</t>
  </si>
  <si>
    <t>PA-PC6-UTP28SP3MYL</t>
  </si>
  <si>
    <t>UTP28SP3MYL</t>
  </si>
  <si>
    <t>PANDUIT - Bretella di permutazione PanNet U/UTP Cat6, diametro ridotto 3,8 mm, 28 AWG, LSZH 3 m, gialla</t>
  </si>
  <si>
    <t>PA-PC6-UTP28SP5MYL</t>
  </si>
  <si>
    <t>UTP28SP5MYL</t>
  </si>
  <si>
    <t>PANDUIT - Bretella di permutazione PanNet U/UTP Cat6, diametro ridotto 3,8 mm, 28 AWG, LSZH 5 m, gialla</t>
  </si>
  <si>
    <t>PA-CVR-PSW7004WH-HED</t>
  </si>
  <si>
    <t>PSW7004WH-HED</t>
  </si>
  <si>
    <t>PA-MJ6A-CJH6X88TGBL</t>
  </si>
  <si>
    <t>CJH6X88TGBL</t>
  </si>
  <si>
    <t>PA-MJ6A-CJH6X88TGIW</t>
  </si>
  <si>
    <t>CJH6X88TGIW</t>
  </si>
  <si>
    <t>PA-MJ6A-FP6X88MTG</t>
  </si>
  <si>
    <t>FP6X88MTG</t>
  </si>
  <si>
    <t>PA-MJ6A-FPUD6X88MTG</t>
  </si>
  <si>
    <t>FPUD6X88MTG</t>
  </si>
  <si>
    <t>PA-PC6A-UTP6AL1M</t>
  </si>
  <si>
    <t>UTP6AL1M</t>
  </si>
  <si>
    <t>PA-PC6A-UTP6AL2M</t>
  </si>
  <si>
    <t>UTP6AL2M</t>
  </si>
  <si>
    <t>PA-PC6A-UTP6AL3M</t>
  </si>
  <si>
    <t>UTP6AL3M</t>
  </si>
  <si>
    <t>PA-PC6A-UTP6AL5M</t>
  </si>
  <si>
    <t>UTP6AL5M</t>
  </si>
  <si>
    <t>PA-PC6A-UTP6AL10M</t>
  </si>
  <si>
    <t>UTP6AL10M</t>
  </si>
  <si>
    <t>PA-PC6A-STP28X1MIG</t>
  </si>
  <si>
    <t>STP28X1MIG</t>
  </si>
  <si>
    <t>PA-PC6A-STP28X2MIG</t>
  </si>
  <si>
    <t>STP28X2MIG</t>
  </si>
  <si>
    <t>PA-PC6A-STP28X3MIG</t>
  </si>
  <si>
    <t>STP28X3MIG</t>
  </si>
  <si>
    <t>PA-PC6A-STP28X5MIG</t>
  </si>
  <si>
    <t>STP28X5MIG</t>
  </si>
  <si>
    <t>PA-RAC-CBXQ6IW-A</t>
  </si>
  <si>
    <t>CBXQ6IW-A</t>
  </si>
  <si>
    <t>PA-TL-EGPT</t>
  </si>
  <si>
    <t>EGPT</t>
  </si>
  <si>
    <t>PANDUIT - Presa NetKey RJ45 UTP Cat5e keystone, terminabile con CJT-X, bianca</t>
  </si>
  <si>
    <t>PANDUIT - Presa NetKey RJ45 UTP Cat5e keystone, terminabile con CJT-X, nera</t>
  </si>
  <si>
    <t>PANDUIT - Presa NetKey RJ45 UTP Cat6 Giga TX keystone, terminabile con CGJT, nera</t>
  </si>
  <si>
    <t>PA-ACC-FSC24</t>
  </si>
  <si>
    <t>FSC24</t>
  </si>
  <si>
    <t>PANDUIT - Cartolina porta giunti accetta fino a 24 giunzioni a fusione, compreso coperchio di adesivo</t>
  </si>
  <si>
    <t>Componenti per il cablaggio in fibra ottica NetKey</t>
  </si>
  <si>
    <t>OC-RAC-550627-00N</t>
  </si>
  <si>
    <t>PANDUIT - Cavo PanNet Cat6 U/UTP LSFRZH AWG 24 Classe B2ca-s1a-d1-a1 -bianco- box 305m</t>
  </si>
  <si>
    <t>PANDUIT - Cavo PanNet Cat6 U/UTP LSFRZH AWG 24 Classe Cca-s1a-d1-a1 -bianco- box 305m</t>
  </si>
  <si>
    <t>PANDUIT - Cavo PanNet Cat6 U/UTP LSZH1 AWG 23 Classe Dca-s2-d2-a1 -bianco- box 305m</t>
  </si>
  <si>
    <t>PANDUIT - Cavo PanNet Cat6 U/UTP HDPE posa esterna AWG 23 Classe Fca -nero- bobina 305m</t>
  </si>
  <si>
    <t xml:space="preserve">Prese PanNet MiniCom Cat6 modulari RJ45 UTP e FTP </t>
  </si>
  <si>
    <t>PANDUIT - Presa PanNet MiniCom RJ45 UTP Cat6 nera con sportello a molla</t>
  </si>
  <si>
    <t>PANDUIT - Presa PanNet MiniCom RJ45 UTP Cat6 bianca con sportello a molla</t>
  </si>
  <si>
    <t>PANDUIT - Presa PanNet MiniCom RJ45 FTP Cat6</t>
  </si>
  <si>
    <t>Pannelli di permutazione precaricati PanNet MiniCom Cat6</t>
  </si>
  <si>
    <t>PANDUIT - Pannello PanNet Cat6 UTP 24 porte RJ45 schema TIA 568A/B, terminazione 110</t>
  </si>
  <si>
    <t>CP24688BL</t>
  </si>
  <si>
    <t>PANDUIT - Pannello PanNet Cat6 UTP con 24 adattatori RJ45/RJ45</t>
  </si>
  <si>
    <t>PUY6X04BU-HEG</t>
  </si>
  <si>
    <t>PANDUIT - Cavo PanNet Cat6A U/FTP LSZH1 AWG 23 Classe Cca-s1a-d1-a1 -bianco- bobina 500 m</t>
  </si>
  <si>
    <t>PANDUIT - Cavo PanNet Cat6A F/FTP LSZH AWG 23 Classe Cca-s1-d1-a1 -bianco- bobina 500 m</t>
  </si>
  <si>
    <t>Prese PanNet MiniCom Cat6A modulari RJ45 UTP e FTP</t>
  </si>
  <si>
    <t>PANDUIT - Presa PanNet MiniCom RJ45 FTP Cat6A</t>
  </si>
  <si>
    <t>Pannelli di permutazione precaricati PanNet MiniCom Cat6A</t>
  </si>
  <si>
    <t>PANDUIT - Pannello PanNet Cat6A UTP 24 porte RJ45 schema TIA 568A/B, terminazione 110</t>
  </si>
  <si>
    <t>PANDUIT - Pannello PanNet Cat6A UTP 24 porte RJ45 angolato, schema TIA 568A/B, terminazione 110</t>
  </si>
  <si>
    <t>PANDUIT - Bretella di permutazione PanNet U/UTP Cat6A, LSZH 1m, bianca</t>
  </si>
  <si>
    <t>PANDUIT - Bretella di permutazione PanNet U/UTP Cat6A, LSZH 2m, bianca</t>
  </si>
  <si>
    <t>PANDUIT - Bretella di permutazione PanNet U/UTP Cat6A, LSZH 3m, bianca</t>
  </si>
  <si>
    <t>PANDUIT - Bretella di permutazione PanNet U/UTP Cat6A, LSZH 5m, bianca</t>
  </si>
  <si>
    <t>PANDUIT - Bretella di permutazione PanNet U/UTP Cat6A, LSZH 10m, bianca</t>
  </si>
  <si>
    <t>PANDUIT - Bretella di permutazione PanNet U/UTP Cat6A, diametro ridotto 6,1 mm, 26 AWG, LSZH 1m, bianca</t>
  </si>
  <si>
    <t>PANDUIT - Bretella di permutazione PanNet U/UTP Cat6A, diametro ridotto 6,1 mm, 26 AWG, LSZH 3m, bianca</t>
  </si>
  <si>
    <t>PANDUIT - Bretella di permutazione PanNet F/UTP Cat6A, diametro ridotto 4,7 mm, 28 AWG, LSZH 1m, grigia</t>
  </si>
  <si>
    <t>PANDUIT - Bretella di permutazione PanNet F/UTP Cat6A, diametro ridotto 4,7 mm, 28 AWG, LSZH 2m, grigia</t>
  </si>
  <si>
    <t>PANDUIT - Bretella di permutazione PanNet F/UTP Cat6A, diametro ridotto 4,7 mm, 28 AWG, LSZH 3m, grigia</t>
  </si>
  <si>
    <t>PANDUIT - Bretella di permutazione PanNet F/UTP Cat6A, diametro ridotto 4,7 mm, 28 AWG, LSZH 5m, grigia</t>
  </si>
  <si>
    <t>CP48BLY</t>
  </si>
  <si>
    <t>PANDUIT - Pannello metallico MiniCom scarico 48 porte schermato 2U, nero</t>
  </si>
  <si>
    <t>Categoria 5e UTP NetKey</t>
  </si>
  <si>
    <t>Prese NetKey Cat5e modulari RJ45 UTP Toolless</t>
  </si>
  <si>
    <t>Pannelli di permutazione precaricati NetKey Cat5e</t>
  </si>
  <si>
    <t>PANDUIT - Pannello NetKey Cat5e UTP 24 porte RJ45 schema TIA 568A/B, terminazione 110, etichette adesive</t>
  </si>
  <si>
    <t>PANDUIT - Bretella di permutazione NetKey U/UTP Cat5e, 1m, bianca</t>
  </si>
  <si>
    <t>PANDUIT - Bretella di permutazione NetKey U/UTP Cat5e, 2m, bianca</t>
  </si>
  <si>
    <t>PANDUIT - Bretella di permutazione NetKey U/UTP Cat5e, 3m, bianca</t>
  </si>
  <si>
    <t>PANDUIT - Bretella di permutazione NetKey U/UTP Cat5e, 5m, bianca</t>
  </si>
  <si>
    <t>Categoria 6 UTP NetKey</t>
  </si>
  <si>
    <t>PANDUIT - Cavo NetKey Cat6 U/UTP LSZH AWG 24 Classe Cca-s1a-d1-a1 -blu- box 305m</t>
  </si>
  <si>
    <t>PANDUIT - Cavo NetKey Cat6 U/UTP LSZH1 AWG 24 Classe Dca-s2-d2-a1 -blu- box 305m</t>
  </si>
  <si>
    <t>Prese NetKey Cat6 modulari RJ45 UTP Toolless</t>
  </si>
  <si>
    <t>Pannelli di permutazione precaricati NetKey Cat6</t>
  </si>
  <si>
    <t>PANDUIT - Pannello NetKey Cat6 UTP 24 porte RJ45 schema TIA 568A/B, terminazione 110, etichette adesive</t>
  </si>
  <si>
    <t>PANDUIT - Bretella di permutazione NetKey U/UTP Cat6, 1m, bianca</t>
  </si>
  <si>
    <t>PANDUIT - Bretella di permutazione NetKey U/UTP Cat6, 2m, bianca</t>
  </si>
  <si>
    <t>PANDUIT - Bretella di permutazione NetKey U/UTP Cat6, 3m, bianca</t>
  </si>
  <si>
    <t>Componenti per il cablaggio in fibra ottica Opticom</t>
  </si>
  <si>
    <t xml:space="preserve">PANDUIT - Connettore ottico OptiCam LC simplex 9/125 OS2 per cavi 900μm </t>
  </si>
  <si>
    <t>FSC2SCBU</t>
  </si>
  <si>
    <t>PANDUIT - Connettore ottico OptiCam SC2 simplex 9/125 OS2 per cavi 900μm e attrezzatura OCTT2</t>
  </si>
  <si>
    <t>PANDUIT - Connettore ottico OptiCam LC simplex 50/125 OM3/OM4 per cavi 900μm</t>
  </si>
  <si>
    <t>FSC2MCXAQ</t>
  </si>
  <si>
    <t>PANDUIT - Connettore ottico OptiCam SC2 simplex 50/125 OM3/OM4 per cavi 900μm e attrezzatura OCTT2</t>
  </si>
  <si>
    <t>FSC2MC5BL</t>
  </si>
  <si>
    <t>PANDUIT - Connettore ottico OptiCam SC2 simplex 50/125 OM2 per cavi 900μm e attrezzatura OCTT2</t>
  </si>
  <si>
    <t>FSC2MC6EI</t>
  </si>
  <si>
    <t>PANDUIT - Connettore ottico OptiCam SC2 simplex 62,5/125 OM1 per cavi 900μm e attrezzatura OCTT2</t>
  </si>
  <si>
    <t>Sistema Opticom: cassetti ottici di terminazione</t>
  </si>
  <si>
    <t>Sistema Opticom: Moduli FAP SC (Fiber Adapter Panel) per vassoio FMT1 e cassetto FMD1</t>
  </si>
  <si>
    <t>PANDUIT - Modulo FAP precaricato con 4 bussole SC duplex 50/125 OM3/OM4 acqua</t>
  </si>
  <si>
    <t>PANDUIT - Modulo FAP precaricato con 6 bussole SC duplex 50/125 OM3/OM4 acqua</t>
  </si>
  <si>
    <t>PANDUIT - Modulo FAP precaricato con 6 bussole SC simplex 50/125 OM3/OM4 acqua</t>
  </si>
  <si>
    <t>PANDUIT - Modulo FAP precaricato con 3 bussole SC duplex 9/125 OS2 blu</t>
  </si>
  <si>
    <t>PANDUIT - Modulo FAP precaricato con 4 bussole SC duplex 9/125 OS2 blu</t>
  </si>
  <si>
    <t>PANDUIT - Modulo FAP precaricato con 6 bussole SC duplex 9/125 OS2 blu</t>
  </si>
  <si>
    <t>PANDUIT - Modulo FAP precaricato con 6 bussole SC simplex 9/125 OS2 blu</t>
  </si>
  <si>
    <t>Sistema Opticom: Moduli FAP LC (Fiber Adapter Panel) per vassoio FMT1 e cassetto FMD1</t>
  </si>
  <si>
    <t>PANDUIT - Modulo FAP precaricato con 6 bussole LC duplex 50/125 OM3/OM4 acqua</t>
  </si>
  <si>
    <t>PANDUIT - Modulo FAP precaricato con 8 bussole LC duplex 50/125 OM3/OM4 acqua</t>
  </si>
  <si>
    <t>PANDUIT - Modulo FAP precaricato con 12 bussole LC duplex 50/125 OM3/OM4 acqua</t>
  </si>
  <si>
    <t>PANDUIT - Modulo FAP precaricato con 12 bussole LC simplex 50/125 OM3/OM4 acqua</t>
  </si>
  <si>
    <t>PANDUIT - Modulo FAP precaricato con 6 bussole LC duplex 9/125 OS2 blu</t>
  </si>
  <si>
    <t>PANDUIT - Modulo FAP precaricato con 8 bussole LC duplex 9/125 OS2 blu</t>
  </si>
  <si>
    <t>PANDUIT - Modulo FAP precaricato con 12 bussole LC duplex 9/125 OS2 blu</t>
  </si>
  <si>
    <t>PANDUIT - Modulo FAP precaricato con 12 bussole LC simplex 9/125 OS2 blu</t>
  </si>
  <si>
    <t>Sistema Opticom: Cassetti Ottici precaricati Opticom</t>
  </si>
  <si>
    <t>PANDUIT - Pannello ottico estraibile precaricato con 6 bussole SC duplex 50/125 OM3/OM4</t>
  </si>
  <si>
    <t>PANDUIT - Pannello ottico estraibile precaricato con 12 bussole SC duplex 50/125 OM3/OM4</t>
  </si>
  <si>
    <t>PANDUIT - Pannello ottico estraibile precaricato con 24 bussole SC duplex 50/125 OM3/OM4</t>
  </si>
  <si>
    <t>PANDUIT - Pannello ottico estraibile precaricato con 12 bussole LC duplex 50/125 OM3/OM4</t>
  </si>
  <si>
    <t>PANDUIT - Pannello ottico estraibile precaricato con 24 bussole LC duplex 50/125 OM3/OM4</t>
  </si>
  <si>
    <t>FD1W6AQDSCZ</t>
  </si>
  <si>
    <t>FD1W12AQDSCZ</t>
  </si>
  <si>
    <t>FD1W24AQDSCZ</t>
  </si>
  <si>
    <t>FD1W12AQDLCZ</t>
  </si>
  <si>
    <t>FD1W24AQDLCZ</t>
  </si>
  <si>
    <t>PANDUIT - Pannello ottico estraibile precaricato con 6 bussole SC duplex 9/125 OS2</t>
  </si>
  <si>
    <t>FD1W24BUDSCZ</t>
  </si>
  <si>
    <t>PA-FPL-F92ELLNLNSNM01</t>
  </si>
  <si>
    <t>PANDUIT - Bretella ottica LC/LC duplex 9/125 OS2 1.6mm LSZH 1 m</t>
  </si>
  <si>
    <t>PA-FPL-F92ELLNLNSNM02</t>
  </si>
  <si>
    <t>PANDUIT - Bretella ottica LC/LC duplex 9/125 OS2 1.6mm LSZH 2 m</t>
  </si>
  <si>
    <t>PA-FPL-F92ELLNLNSNM03</t>
  </si>
  <si>
    <t>PANDUIT - Bretella ottica LC/LC duplex 9/125 OS2 1.6mm LSZH 3 m</t>
  </si>
  <si>
    <t>PA-FPL-F92ELLNSNSNM01</t>
  </si>
  <si>
    <t>PANDUIT - Bretella ottica LC/SC duplex 9/125 OS2 1.6mm LSZH 1 m</t>
  </si>
  <si>
    <t>PA-FPL-F92ELLNSNSNM02</t>
  </si>
  <si>
    <t>PANDUIT - Bretella ottica LC/SC duplex 9/125 OS2 1.6mm LSZH 2 m</t>
  </si>
  <si>
    <t>PA-FPL-F92ELLNSNSNM03</t>
  </si>
  <si>
    <t>PANDUIT - Bretella ottica LC/SC duplex 9/125 OS2 1.6mm LSZH 3 m</t>
  </si>
  <si>
    <t>PANDUIT - Bretella ottica SC/SC duplex 9/125 OS2 3.0mm LSZH 1 m</t>
  </si>
  <si>
    <t>PANDUIT - Bretella ottica SC/SC duplex 9/125 OS2 3.0mm LSZH 2 m</t>
  </si>
  <si>
    <t>PANDUIT - Bretella ottica SC/SC duplex 9/125 OS2 3.0mm LSZH 3m</t>
  </si>
  <si>
    <t>PANDUIT - Bretella ottica LC/LC duplex 50/125 OM3 1.6mm LSZH 1 m</t>
  </si>
  <si>
    <t>PANDUIT - Bretella ottica LC/LC duplex 50/125 OM3 1.6mm LSZH 2 m</t>
  </si>
  <si>
    <t>PANDUIT - Bretella ottica LC/LC duplex 50/125 OM3 1.6mm LSZH 3 m</t>
  </si>
  <si>
    <t>PANDUIT - Bretella ottica LC/SC duplex 50/125 OM3 3.0mm LSZH 1 m</t>
  </si>
  <si>
    <t>PANDUIT - Bretella ottica LC/SC duplex 50/125 OM3 3.0mm LSZH 2 m</t>
  </si>
  <si>
    <t>PANDUIT - Bretella ottica LC/SC duplex 50/125 OM3 3.0mm LSZH 3 m</t>
  </si>
  <si>
    <t>PA-FPS-FX23LSNSNSNM01</t>
  </si>
  <si>
    <t>PANDUIT - Bretella ottica SC/SC duplex 50/125 OM3 3.0mm LSZH 1 m</t>
  </si>
  <si>
    <t>PA-FPS-FX23LSNSNSNM02</t>
  </si>
  <si>
    <t>PANDUIT - Bretella ottica SC/SC duplex 50/125 OM3 3.0mm LSZH 2 m</t>
  </si>
  <si>
    <t>PA-FPS-FX23LSNSNSNM03</t>
  </si>
  <si>
    <t>PANDUIT - Bretella ottica SC/SC duplex 50/125 OM3 3.0mm LSZH 3 m</t>
  </si>
  <si>
    <t>PANDUIT - Bretella ottica LC/LC duplex 50/125 OM4 1.6mm LSZH 1 m</t>
  </si>
  <si>
    <t>PANDUIT - Bretella ottica LC/LC duplex 50/125 OM4 1.6mm LSZH 2 m</t>
  </si>
  <si>
    <t>PANDUIT - Bretella ottica LC/LC duplex 50/125 OM4 1.6mm LSZH 3 m</t>
  </si>
  <si>
    <t>PANDUIT - Bretella ottica LC/SC duplex 50/125 OM4 1.6mm LSZH 1 m</t>
  </si>
  <si>
    <t>PANDUIT - Bretella ottica LC/SC duplex 50/125 OM4 1.6mm LSZH 2 m</t>
  </si>
  <si>
    <t>PANDUIT - Bretella ottica LC/SC duplex 50/125 OM4 1.6mm LSZH 3 m</t>
  </si>
  <si>
    <t>PANDUIT - Bretella ottica SC/SC duplex 50/125 OM4 3.0mm LSZH 1 m</t>
  </si>
  <si>
    <t>PANDUIT - Bretella ottica SC/SC duplex 50/125 OM4 3.0mm LSZH 2 m</t>
  </si>
  <si>
    <t>PANDUIT - Bretella ottica SC/SC duplex 50/125 OM4 3.0mm LSZH 3 m</t>
  </si>
  <si>
    <t>PANDUIT - Pigtail LC simplex 9/125 buffer 900mic. OS1/OS2 1m</t>
  </si>
  <si>
    <t>PANDUIT - Pigtail SC simplex 9/125 buffer 900mic. OS1/OS2 1m</t>
  </si>
  <si>
    <t>PANDUIT - Pigtail LC simplex 50/125 buffer 900mic. OM3 1m</t>
  </si>
  <si>
    <t>PANDUIT - Pigtail SC simplex 50/125 buffer 900mic. OM3 1m</t>
  </si>
  <si>
    <t>PANDUIT - Pigtail LC simplex 50/125 buffer 900mic. OM4 1m</t>
  </si>
  <si>
    <t>PANDUIT - Pigtail SC simplex 50/125 buffer 900mic. OM4 1m</t>
  </si>
  <si>
    <t>FACC912-14</t>
  </si>
  <si>
    <t>FACC924-14</t>
  </si>
  <si>
    <t>FACC912-24</t>
  </si>
  <si>
    <t>FACC924-24</t>
  </si>
  <si>
    <t>FACCX12-24</t>
  </si>
  <si>
    <t>FACCX24-24</t>
  </si>
  <si>
    <t>FACCX24-40</t>
  </si>
  <si>
    <t>Sistema NetKey: Bretelle Ottiche</t>
  </si>
  <si>
    <t>Sistema NetKey: Bretelle Ottiche Monomodali OS2</t>
  </si>
  <si>
    <t>NKFP92ELLLSM001</t>
  </si>
  <si>
    <t>PANDUIT - Bretella ottica NetKey LC/LC duplex 9/125 OS2 1.6mm LSZH 1 m</t>
  </si>
  <si>
    <t>NKFP92ELLLSM002</t>
  </si>
  <si>
    <t>PANDUIT - Bretella ottica NetKey LC/LC duplex 9/125 OS2 1.6mm LSZH 2 m</t>
  </si>
  <si>
    <t>NKFP92ELLLSM003</t>
  </si>
  <si>
    <t>PANDUIT - Bretella ottica NetKey LC/LC duplex 9/125 OS2 1.6mm LSZH 3 m</t>
  </si>
  <si>
    <t>NKFP92ELLSSM001</t>
  </si>
  <si>
    <t>PANDUIT - Bretella ottica NetKey LC/SC duplex 9/125 OS2 1.6mm LSZH 1 m</t>
  </si>
  <si>
    <t>NKFP92ELLSSM002</t>
  </si>
  <si>
    <t>PANDUIT - Bretella ottica NetKey LC/SC duplex 9/125 OS2 1.6mm LSZH 2 m</t>
  </si>
  <si>
    <t>NKFP92ELLSSM003</t>
  </si>
  <si>
    <t>PANDUIT - Bretella ottica NetKey LC/SC duplex 9/125 OS2 1.6mm LSZH 3 m</t>
  </si>
  <si>
    <t>NKFP923LSSSM001</t>
  </si>
  <si>
    <t>PANDUIT - Bretella ottica NetKey SC/SC duplex 9/125 OS2 3.0mm LSZH 1 m</t>
  </si>
  <si>
    <t>NKFP923LSSSM002</t>
  </si>
  <si>
    <t>PANDUIT - Bretella ottica NetKey SC/SC duplex 9/125 OS2 3.0mm LSZH 2 m</t>
  </si>
  <si>
    <t>NKFP923LSSSM003</t>
  </si>
  <si>
    <t>PANDUIT - Bretella ottica NetKey SC/SC duplex 9/125 OS2 3.0mm LSZH 3 m</t>
  </si>
  <si>
    <t>Sistema NetKey: Bretelle Ottiche Multimodali OM3</t>
  </si>
  <si>
    <t>NKFPX2ELLLSM001</t>
  </si>
  <si>
    <t>PANDUIT - Bretella ottica NetKey LC/LC duplex 50/125 OM3 1.6mm LSZH 1 m</t>
  </si>
  <si>
    <t>NKFPX2ELLLSM002</t>
  </si>
  <si>
    <t>PANDUIT - Bretella ottica NetKey LC/LC duplex 50/125 OM3 1.6mm LSZH 2 m</t>
  </si>
  <si>
    <t>NKFPX2ELLLSM003</t>
  </si>
  <si>
    <t>PANDUIT - Bretella ottica NetKey LC/LC duplex 50/125 OM3 1.6mm LSZH 3 m</t>
  </si>
  <si>
    <t>NKFPX2ELLSSM001</t>
  </si>
  <si>
    <t>PANDUIT - Bretella ottica NetKey LC/SC duplex 50/125 OM3 1.6mm LSZH 1 m</t>
  </si>
  <si>
    <t>NKFPX2ELLSSM002</t>
  </si>
  <si>
    <t>PANDUIT - Bretella ottica NetKey LC/SC duplex 50/125 OM3 1.6mm LSZH 2 m</t>
  </si>
  <si>
    <t>NKFPX2ELLSSM003</t>
  </si>
  <si>
    <t>PANDUIT - Bretella ottica NetKey LC/SC duplex 50/125 OM3 1.6mm LSZH 3 m</t>
  </si>
  <si>
    <t>NKFPX23LSSSM001</t>
  </si>
  <si>
    <t>PANDUIT - Bretella ottica NetKey SC/SC duplex 50/125 OM3 3.0mm LSZH 1 m</t>
  </si>
  <si>
    <t>NKFPX23LSSSM002</t>
  </si>
  <si>
    <t>PANDUIT - Bretella ottica NetKey SC/SC duplex 50/125 OM3 3.0mm LSZH 2 m</t>
  </si>
  <si>
    <t>NKFPX23LSSSM003</t>
  </si>
  <si>
    <t>PANDUIT - Bretella ottica NetKey SC/SC duplex 50/125 OM3 3.0mm LSZH 3 m</t>
  </si>
  <si>
    <t>Sistema NetKey: Bretelle Ottiche Multimodali OM4</t>
  </si>
  <si>
    <t>NKFPZ22LLLSM001</t>
  </si>
  <si>
    <t>PANDUIT - Bretella ottica NetKey LC/LC duplex 50/125 OM4 1.6mm LSZH 1 m</t>
  </si>
  <si>
    <t>NKFPZ22LLLSM002</t>
  </si>
  <si>
    <t>PANDUIT - Bretella ottica NetKey LC/LC duplex 50/125 OM4 1.6mm LSZH 2 m</t>
  </si>
  <si>
    <t>NKFPZ22LLLSM003</t>
  </si>
  <si>
    <t>PANDUIT - Bretella ottica NetKey LC/LC duplex 50/125 OM4 1.6mm LSZH 3 m</t>
  </si>
  <si>
    <t>Sistema NetKey: Pigtails</t>
  </si>
  <si>
    <t>NKFP91BN1NNM001</t>
  </si>
  <si>
    <t>PANDUIT - Pigtail NetKey LC simplex 9/125 OS2 1 m</t>
  </si>
  <si>
    <t>NKFP91BN3NNM001</t>
  </si>
  <si>
    <t>PANDUIT - Pigtail NetKey SC simplex 9/125 OS2 1 m</t>
  </si>
  <si>
    <t>NKFPX1BN1NNM001</t>
  </si>
  <si>
    <t>PANDUIT - Pigtail NetKey LC simplex 50/125 OM3 1 m</t>
  </si>
  <si>
    <t>NKFPX1BN3NNM001</t>
  </si>
  <si>
    <t>PANDUIT - Pigtail NetKey SC simplex 50/125 OM3 1 m</t>
  </si>
  <si>
    <t>NKFPZ1BN1NNM001</t>
  </si>
  <si>
    <t>PANDUIT - Pigtail NetKey LC simplex 50/125 OM4 1 m</t>
  </si>
  <si>
    <t>Sistema NetKey: Adattatori per connettività ottica</t>
  </si>
  <si>
    <t>NKSCMZIW</t>
  </si>
  <si>
    <t>NKDLCMZIW</t>
  </si>
  <si>
    <t>PA-PP6-CP24688BL</t>
  </si>
  <si>
    <t>PA-CVR-PUY6X04BU-HEG</t>
  </si>
  <si>
    <t>PA-PP-CP48BLY</t>
  </si>
  <si>
    <t>PA-FCL-FSC2SCBU</t>
  </si>
  <si>
    <t>PA-FCL-FSC2MCXAQ</t>
  </si>
  <si>
    <t>PA-FCL-FSC2MC5BL</t>
  </si>
  <si>
    <t>PA-FCL-FSC2MC6EI</t>
  </si>
  <si>
    <t>PA-FPP-FD1W6AQDSCZ</t>
  </si>
  <si>
    <t>PA-FPP-FD1W12AQDSCZ</t>
  </si>
  <si>
    <t>PA-FPP-FD1W24AQDSCZ</t>
  </si>
  <si>
    <t>PA-FPP-FD1W12AQDLCZ</t>
  </si>
  <si>
    <t>PA-FPP-FD1W24AQDLCZ</t>
  </si>
  <si>
    <t>PA-FPP-FD1W24BUDSCZ</t>
  </si>
  <si>
    <t>PA-CVF-FACC912-14</t>
  </si>
  <si>
    <t>PA-CVF-FACC924-14</t>
  </si>
  <si>
    <t>PA-CVF-FACC912-24</t>
  </si>
  <si>
    <t>PA-CVF-FACC924-24</t>
  </si>
  <si>
    <t>PA-CVF-FACCX12-24</t>
  </si>
  <si>
    <t>PA-CVF-FACCX24-24</t>
  </si>
  <si>
    <t>PA-CVF-FACCX24-40</t>
  </si>
  <si>
    <t>PA-ACC-NKSCMZIW</t>
  </si>
  <si>
    <t>PA-ACC-NKDLCMZIW</t>
  </si>
  <si>
    <t>Listino install.</t>
  </si>
  <si>
    <t>1-1116412-3</t>
  </si>
  <si>
    <t>1-1375187-3</t>
  </si>
  <si>
    <t>AM-PC6-NPC06UZDBWT01M</t>
  </si>
  <si>
    <t>NPC06UZDB-WT001M</t>
  </si>
  <si>
    <t>AM-PC6-NPC06UZDBWT02M</t>
  </si>
  <si>
    <t>NPC06UZDB-WT002M</t>
  </si>
  <si>
    <t>AM-PC6-NPC06UZDBWT03M</t>
  </si>
  <si>
    <t>NPC06UZDB-WT003M</t>
  </si>
  <si>
    <t>AM-PC6-NPC06UZDBWT05M</t>
  </si>
  <si>
    <t>NPC06UZDB-WT005M</t>
  </si>
  <si>
    <t>AM-PC6-NPC06UZDBBL01M</t>
  </si>
  <si>
    <t>NPC06UZDB-BL001M</t>
  </si>
  <si>
    <t>AM-PC6-NPC06UZDBBL02M</t>
  </si>
  <si>
    <t>NPC06UZDB-BL002M</t>
  </si>
  <si>
    <t>AM-PC6-NPC06UZDBBL03M</t>
  </si>
  <si>
    <t>NPC06UZDB-BL003M</t>
  </si>
  <si>
    <t>AM-PC6-NPC06UZDBBL05M</t>
  </si>
  <si>
    <t>NPC06UZDB-BL005M</t>
  </si>
  <si>
    <t>AM-PC6-NPC06UZDBGN01M</t>
  </si>
  <si>
    <t>NPC06UZDB-GN001M</t>
  </si>
  <si>
    <t>AM-PC6-NPC06UZDBGN02M</t>
  </si>
  <si>
    <t>NPC06UZDB-GN002M</t>
  </si>
  <si>
    <t>AM-PC6-NPC06UZDBGN03M</t>
  </si>
  <si>
    <t>NPC06UZDB-GN003M</t>
  </si>
  <si>
    <t>AM-PC6-NPC06UZDBGN05M</t>
  </si>
  <si>
    <t>NPC06UZDB-GN005M</t>
  </si>
  <si>
    <t>AM-PC6-NPC06UZDBRD01M</t>
  </si>
  <si>
    <t>NPC06UZDB-RD001M</t>
  </si>
  <si>
    <t>AM-PC6-NPC06UZDBRD02M</t>
  </si>
  <si>
    <t>NPC06UZDB-RD002M</t>
  </si>
  <si>
    <t>AM-PC6-NPC06UZDBRD03M</t>
  </si>
  <si>
    <t>NPC06UZDB-RD003M</t>
  </si>
  <si>
    <t>AM-PC6-NPC06UZDBRD05M</t>
  </si>
  <si>
    <t>NPC06UZDB-RD005M</t>
  </si>
  <si>
    <t>AM-PC6-NPC06UZDBYL01M</t>
  </si>
  <si>
    <t>NPC06UZDB-YL001M</t>
  </si>
  <si>
    <t>AM-PC6-NPC06UZDBYL02M</t>
  </si>
  <si>
    <t>NPC06UZDB-YL002M</t>
  </si>
  <si>
    <t>AM-PC6-NPC06UZDBYL03M</t>
  </si>
  <si>
    <t>NPC06UZDB-YL003M</t>
  </si>
  <si>
    <t>AM-PC6-NPC06UZDBYL05M</t>
  </si>
  <si>
    <t>NPC06UZDB-YL005M</t>
  </si>
  <si>
    <t>AM-PC6-NPC06SZDBWT01M</t>
  </si>
  <si>
    <t>NPC06SZDB-WT001M</t>
  </si>
  <si>
    <t>AM-PC6-NPC06SZDBWT02M</t>
  </si>
  <si>
    <t>NPC06SZDB-WT002M</t>
  </si>
  <si>
    <t>AM-PC6-NPC06SZDBWT03M</t>
  </si>
  <si>
    <t>NPC06SZDB-WT003M</t>
  </si>
  <si>
    <t>AM-PC6-NPC06SZDBWT05M</t>
  </si>
  <si>
    <t>NPC06SZDB-WT005M</t>
  </si>
  <si>
    <t>AM-PC6-NPC06SZDBGN01M</t>
  </si>
  <si>
    <t>NPC06SZDB-GN001M</t>
  </si>
  <si>
    <t>AM-PC6-NPC06SZDBGN02M</t>
  </si>
  <si>
    <t>NPC06SZDB-GN002M</t>
  </si>
  <si>
    <t>AM-PC6-NPC06SZDBGN03M</t>
  </si>
  <si>
    <t>NPC06SZDB-GN003M</t>
  </si>
  <si>
    <t>AM-PC6-NPC06SZDBGN05M</t>
  </si>
  <si>
    <t>NPC06SZDB-GN005M</t>
  </si>
  <si>
    <t>AM-PC6-NPC06SZDBYL01M</t>
  </si>
  <si>
    <t>NPC06SZDB-YL001M</t>
  </si>
  <si>
    <t>AM-PC6-NPC06SZDBYL02M</t>
  </si>
  <si>
    <t>NPC06SZDB-YL002M</t>
  </si>
  <si>
    <t>AM-PC6-NPC06SZDBYL03M</t>
  </si>
  <si>
    <t>NPC06SZDB-YL003M</t>
  </si>
  <si>
    <t>AM-PC6-NPC06SZDBYL05M</t>
  </si>
  <si>
    <t>NPC06SZDB-YL005M</t>
  </si>
  <si>
    <t>AM-PC6-NPC06SZDBBL01M</t>
  </si>
  <si>
    <t>NPC06SZDB-BL001M</t>
  </si>
  <si>
    <t>AM-PC6-NPC06SZDBBL02M</t>
  </si>
  <si>
    <t>NPC06SZDB-BL002M</t>
  </si>
  <si>
    <t>AM-PC6-NPC06SZDBBL03M</t>
  </si>
  <si>
    <t>NPC06SZDB-BL003M</t>
  </si>
  <si>
    <t>AM-PC6-NPC06SZDBBL05M</t>
  </si>
  <si>
    <t>NPC06SZDB-BL005M</t>
  </si>
  <si>
    <t>AM-PC6-NPC06SZDBRD01M</t>
  </si>
  <si>
    <t>NPC06SZDB-RD001M</t>
  </si>
  <si>
    <t>AM-PC6-NPC06SZDBRD02M</t>
  </si>
  <si>
    <t>NPC06SZDB-RD002M</t>
  </si>
  <si>
    <t>AM-PC6-NPC06SZDBRD03M</t>
  </si>
  <si>
    <t>NPC06SZDB-RD003M</t>
  </si>
  <si>
    <t>AM-PC6-NPC06SZDBRD05M</t>
  </si>
  <si>
    <t>NPC06SZDB-RD005M</t>
  </si>
  <si>
    <t>AM-PC6A-NPC6ASZDBWT01</t>
  </si>
  <si>
    <t>NPC6ASZDB-WT001M</t>
  </si>
  <si>
    <t>AM-PC6A-NPC6ASZDBWT02</t>
  </si>
  <si>
    <t>NPC6ASZDB-WT002M</t>
  </si>
  <si>
    <t>AM-PC6A-NPC6ASZDBWT03</t>
  </si>
  <si>
    <t>NPC6ASZDB-WT003M</t>
  </si>
  <si>
    <t>AM-PC6A-NPC6ASZDBWT05</t>
  </si>
  <si>
    <t>NPC6ASZDB-WT005M</t>
  </si>
  <si>
    <t>AM-PLT-111641213</t>
  </si>
  <si>
    <t>AM-MJ6-137518713</t>
  </si>
  <si>
    <t>TECNOSTEEL - Armadio a parete porta in vetro, pannelli laterali amovibili, fornito assemblato grigio largh 600 Prof 420 H 387 7U</t>
  </si>
  <si>
    <t>TECNOSTEEL - Armadio a parete porta in vetro, pannelli laterali amovibili, fornito Flat Pack grigio largh 600 Prof 420 H 520 10U</t>
  </si>
  <si>
    <t>TECNOSTEEL - Armadio a parete porta in vetro, pannelli laterali amovibili, fornito assemblato grigio larg 600 Prof 420 H 520 10U</t>
  </si>
  <si>
    <t>TECNOSTEEL - Armadio a parete porta in vetro, pannelli laterali amovibili, fornito Flat Pack grigio largh 600 Prof 420 H 655 13U</t>
  </si>
  <si>
    <t>TECNOSTEEL - Armadio a parete porta in vetro, pannelli laterali amovibili, fornito assemblato grigio larg 600 Prof 420 H 655 13U</t>
  </si>
  <si>
    <t>TECNOSTEEL - Armadio a parete porta in vetro, pannelli laterali amovibili, fornito Flat Pack grigio largh 600 Prof 420 H 787 16U</t>
  </si>
  <si>
    <t>TECNOSTEEL - Armadio a parete porta in vetro, pannelli laterali amovibili, fornito assemblato grigio larg 600 Prof 420 H 787 16U</t>
  </si>
  <si>
    <t>TECNOSTEEL - Armadio a parete porta in vetro, pannelli laterali amovibili, fornito Flat Pack grigio largh 600 Prof 520 H 387 7U</t>
  </si>
  <si>
    <t>TECNOSTEEL - Armadio a parete porta in vetro, pannelli laterali amovibili, fornito assemblato grigio largh 600 Prof 520 H 387 7U</t>
  </si>
  <si>
    <t>TECNOSTEEL - Armadio a parete porta in vetro, pannelli laterali amovibili, fornito Flat Pack grigio largh 600 Prof 520 H 520 10U</t>
  </si>
  <si>
    <t>TECNOSTEEL - Armadio a parete porta in vetro, pannelli laterali amovibili, fornito assemblato grigio larg 600 Prof 520 H 520 10U</t>
  </si>
  <si>
    <t>TECNOSTEEL - Armadio a parete porta in vetro, pannelli laterali amovibili, fornito Flat Pack grigio largh 600 Prof 520 H 655 13U</t>
  </si>
  <si>
    <t>TECNOSTEEL - Armadio a parete porta in vetro, pannelli laterali amovibili, fornito assemblato grigio larg 600 Prof 520 H 655 13U</t>
  </si>
  <si>
    <t>TECNOSTEEL - Armadio a parete porta in vetro, pannelli laterali amovibili, fornito Flat Pack grigio largh 600 Prof 520 H 787 16U</t>
  </si>
  <si>
    <t>TECNOSTEEL - Armadio a parete porta in vetro, pannelli laterali amovibili, fornito assemblato grigio larg 600 Prof 520 H 787 16U</t>
  </si>
  <si>
    <t>TECNOSTEEL - Armadio a parete porta in vetro, pannelli laterali amovibili, fornito Flat Pack grigio larg 600 Prof 520 H 1054 22U</t>
  </si>
  <si>
    <t>TECNOSTEEL - Armadio a parete porta vetro, pannelli laterali amovibili, fornito assemblato grigio larg 600 Prof 520 H 1054 22U</t>
  </si>
  <si>
    <t>TECNOSTEEL - Armadio a parete porta in vetro, pannelli laterali amovibili, fornito Flat Pack grigio largh 600 Prof 620 H 520 10U</t>
  </si>
  <si>
    <t>TECNOSTEEL - Armadio a parete porta in vetro, pannelli laterali amovibili, fornito assemblato grigio larg 600 Prof 620 H 520 10U</t>
  </si>
  <si>
    <t>TECNOSTEEL - Armadio a parete porta in vetro, pannelli laterali amovibili, fornito Flat Pack grigio largh 600 Prof 620 H 655 13U</t>
  </si>
  <si>
    <t>TECNOSTEEL - Armadio a parete porta in vetro, pannelli laterali amovibili, fornito assemblato grigio larg 600 Prof 620 H 655 13U</t>
  </si>
  <si>
    <t>TECNOSTEEL - Armadio a parete porta in vetro, pannelli laterali amovibili, fornito Flat Pack grigio largh 600 Prof 620 H 787 16U</t>
  </si>
  <si>
    <t>TECNOSTEEL - Armadio a parete porta in vetro, pannelli laterali amovibili, fornito assemblato grigio larg 600 Prof 620 H 787 16U</t>
  </si>
  <si>
    <t>TECNOSTEEL - Armadio a parete porta in vetro, pannelli laterali amovibili, fornito Flat Pack grigio larg 600 Prof 620 H 1054 22U</t>
  </si>
  <si>
    <t>TECNOSTEEL - Armadio a parete porta vetro, pannelli laterali amovibili, fornito assemblato grigio larg 600 Prof 620 H 1054 22U</t>
  </si>
  <si>
    <t>TECNOSTEEL - Pannello passapermute - 2 anelli - per TecnoOffice</t>
  </si>
  <si>
    <t>TECNOSTEEL - Ripiano fisso per TecnoOffice</t>
  </si>
  <si>
    <t>TECNOSTEEL - Pannello cieco per TecnoOffice</t>
  </si>
  <si>
    <t>TECNOSTEEL - Pannello RJ45 - 8 porte per connettori dim.: mm 14,9x20,3h</t>
  </si>
  <si>
    <t>TECNOSTEEL - Scatola fibra ottica - 8 SC - per TecnoOffice</t>
  </si>
  <si>
    <t>TS-RKW-F3033</t>
  </si>
  <si>
    <t>F3033</t>
  </si>
  <si>
    <t>TECNOSTEEL - Armadio a parete - pannelli fissi - tecno 300 - 3u 600x320x185h</t>
  </si>
  <si>
    <t>TS-RKW-F3006</t>
  </si>
  <si>
    <t>F3006</t>
  </si>
  <si>
    <t>TECNOSTEEL - Armadio a parete - pannelli fissi - tecno 300 - 6u 600x320x387h</t>
  </si>
  <si>
    <t>TS-RKW-F5009</t>
  </si>
  <si>
    <t>F5009</t>
  </si>
  <si>
    <t>TECNOSTEEL - Armadio a parete - 3 sezioni - tecno 500 - 10u 600x520x520h</t>
  </si>
  <si>
    <t>TS-RKW-F5012</t>
  </si>
  <si>
    <t>F5012</t>
  </si>
  <si>
    <t>TECNOSTEEL - Armadio a parete - 3 sezioni - tecno 500 - 13u 600x520x655h</t>
  </si>
  <si>
    <t>TS-RKW-F5015</t>
  </si>
  <si>
    <t>F5015</t>
  </si>
  <si>
    <t>TECNOSTEEL - Armadio a parete - 3 sezioni - tecno 500 - 16u 600x520x787h</t>
  </si>
  <si>
    <t>TS-RKW-F5021</t>
  </si>
  <si>
    <t>F5021</t>
  </si>
  <si>
    <t>TECNOSTEEL - Armadio a parete - 3 sezioni - tecno 500 - 22u 600x520x1054h</t>
  </si>
  <si>
    <t>TS-RKW-F0615</t>
  </si>
  <si>
    <t>F0615</t>
  </si>
  <si>
    <t>TECNOSTEEL - Rack 6u 600x150x387h</t>
  </si>
  <si>
    <t>TS-RKW-F1215</t>
  </si>
  <si>
    <t>F1215</t>
  </si>
  <si>
    <t>TECNOSTEEL - Rack 12u 600x150x610h</t>
  </si>
  <si>
    <t>TS-RKW-F0630</t>
  </si>
  <si>
    <t>F0630</t>
  </si>
  <si>
    <t>TECNOSTEEL - Rack 6u 600x300x387h</t>
  </si>
  <si>
    <t>TS-RKW-F1230</t>
  </si>
  <si>
    <t>F1230</t>
  </si>
  <si>
    <t>TECNOSTEEL - Rack 12u 600x300x610h</t>
  </si>
  <si>
    <t>TS-RKW-F3099N</t>
  </si>
  <si>
    <t>F3099N</t>
  </si>
  <si>
    <t>TECNOSTEEL - Armadio per la custodia e la ricarica di 36 dispositivi, prese protette contro i sovraccarichi, su ruote bloccabili, con ventilazione e termostato</t>
  </si>
  <si>
    <t>TECNOSTEEL - Armadio Progress a pavimento - 27U 600x400 - Grigio RAL 7035</t>
  </si>
  <si>
    <t>TECNOSTEEL - Armadio Progress a pavimento - 42U 600x400 - Grigio RAL 7035</t>
  </si>
  <si>
    <t>TECNOSTEEL - Armadio Progress a pavimento - 20U 600x600 - Grigio RAL 7035</t>
  </si>
  <si>
    <t>TECNOSTEEL - Armadio Progress a pavimento - 24U 600x600 - Grigio RAL 7035</t>
  </si>
  <si>
    <t>TECNOSTEEL - Armadio Progress a pavimento - 27U 600x600 - Grigio RAL 7035</t>
  </si>
  <si>
    <t>TECNOSTEEL - Armadio Progress a pavimento - 33U 600x600 - Grigio RAL 7035</t>
  </si>
  <si>
    <t>TECNOSTEEL - Armadio Progress a pavimento - 38U 600x600 - Grigio RAL 7035</t>
  </si>
  <si>
    <t>TECNOSTEEL - Armadio Progress a pavimento - 42U 600x600 - Grigio RAL 7035</t>
  </si>
  <si>
    <t>TECNOSTEEL - Armadio Progress a pavimento - 47U 600x600 - Grigio RAL 7035</t>
  </si>
  <si>
    <t>TECNOSTEEL - Armadio Progress a pavimento - 20U 600x800 - Grigio RAL 7035 doppi montanti</t>
  </si>
  <si>
    <t>TECNOSTEEL - Armadio Progress a pavimento - 27U 600x800 - Grigio RAL 7035 doppi montanti</t>
  </si>
  <si>
    <t>TECNOSTEEL - Armadio Progress a pavimento - 33U 600x800 - Grigio RAL 7035 doppi montanti</t>
  </si>
  <si>
    <t>TECNOSTEEL - Armadio Progress a pavimento - 38U 600x800 - Grigio RAL 7035 doppi montanti</t>
  </si>
  <si>
    <t>TECNOSTEEL - Armadio Progress a pavimento - 42U 600x800 - Grigio RAL 7035 doppi montanti</t>
  </si>
  <si>
    <t>TECNOSTEEL - Armadio Progress a pavimento - 47U 600x800 - Grigio RAL 7035 doppi montanti</t>
  </si>
  <si>
    <t>TS-RKF-P8627</t>
  </si>
  <si>
    <t>TECNOSTEEL - Armadio Progress a pavimento - 27U 800x600 - Grigio RAL 7035</t>
  </si>
  <si>
    <t>TECNOSTEEL - Armadio Progress a pavimento - 33U 800x600 - Grigio RAL 7035</t>
  </si>
  <si>
    <t>TECNOSTEEL - Armadio Progress a pavimento - 38U 800x600 - Grigio RAL 7035</t>
  </si>
  <si>
    <t>TECNOSTEEL - Armadio Progress a pavimento - 42U 800x600 - Grigio RAL 7035</t>
  </si>
  <si>
    <t>TECNOSTEEL - Armadio Progress a pavimento - 47U 800x600 - Grigio RAL 7035</t>
  </si>
  <si>
    <t>TECNOSTEEL - Armadio Progress a pavimento - 27U 800x800 - Grigio RAL 7035 doppi montanti</t>
  </si>
  <si>
    <t>TECNOSTEEL - Armadio Progress a pavimento - 33U 800x800 - Grigio RAL 7035 doppi montanti</t>
  </si>
  <si>
    <t>TECNOSTEEL - Armadio Progress a pavimento - 38U 800x800 - Grigio RAL 7035 doppi montanti</t>
  </si>
  <si>
    <t>TECNOSTEEL - Armadio Progress a pavimento - 42U 800x800 - Grigio RAL 7035 doppi montanti</t>
  </si>
  <si>
    <t>TECNOSTEEL - Armadio Progress a pavimento - 47U 800x800 - Grigio RAL 7035 doppi montanti</t>
  </si>
  <si>
    <t>TECNOSTEEL - Armadio a pavimento 600x600x1257  24U resist alle vibraz EN54-16</t>
  </si>
  <si>
    <t>TECNOSTEEL - Armadio a pavimento 600 x600 x1656 33U resist alle vibraz EN54-16</t>
  </si>
  <si>
    <t>TECNOSTEEL - Armadio a pavimento 600x600x2057  42U  resist alle vibraz EN54-16</t>
  </si>
  <si>
    <t>TECNOSTEEL - Armadio a pavimento 600x800x2057  42U  resist alle vibraz EN54-16</t>
  </si>
  <si>
    <t>TECNOSTEEL - Armadio a parete porta in vetro, pannelli laterali amovibili, fornito Flat Pack - nero largh 600 Prof 420 H 387 7U</t>
  </si>
  <si>
    <t>TECNOSTEEL - Armadio a parete porta in vetro, pannelli laterali amovibili, fornito Assemblato - nero largh 600 Prof 420 H 387 7U</t>
  </si>
  <si>
    <t>TECNOSTEEL - Armadio a parete porta in vetro, pannelli laterali amovibili, fornito Flat Pack - nero largh 600 Prof 420 H 520 10U</t>
  </si>
  <si>
    <t>TECNOSTEEL - Armadio a parete porta in vetro, pannelli laterali amovibili, fornito Assemblato nero largh 600 Prof 420 H 520 10U</t>
  </si>
  <si>
    <t>TECNOSTEEL - Armadio a parete porta in vetro, pannelli laterali amovibili, fornito Flat Pack - nero largh 600 Prof 420 H 655 13U</t>
  </si>
  <si>
    <t>TECNOSTEEL - Armadio a parete porta in vetro, pannelli laterali amovibili, fornito Assemblato nero largh 600 Prof 420 H 655 13U</t>
  </si>
  <si>
    <t>TECNOSTEEL - Armadio a parete porta in vetro, pannelli laterali amovibili, fornito Flat Pack - nero largh 600 Prof 420 H 787 16U</t>
  </si>
  <si>
    <t>TECNOSTEEL - Armadio a parete porta in vetro, pannelli laterali amovibili, fornito Assemblato nero largh 600 Prof 420 H 787 16U</t>
  </si>
  <si>
    <t>TECNOSTEEL - Armadio a parete porta in vetro, pannelli laterali amovibili, fornito Flat Pack - nero largh 600 Prof 520 H 387 7U</t>
  </si>
  <si>
    <t>TECNOSTEEL - Armadio a parete porta in vetro, pannelli laterali amovibili, fornito Assemblato - nero largh 600 Prof 520 H 387 7U</t>
  </si>
  <si>
    <t>TECNOSTEEL - Armadio a parete porta in vetro, pannelli laterali amovibili, fornito Flat Pack - nero largh 600 Prof 520 H 520 10U</t>
  </si>
  <si>
    <t>TECNOSTEEL - Armadio a parete porta in vetro, pannelli laterali amovibili, fornito Assemblato nero largh 600 Prof 520 H 520 10U</t>
  </si>
  <si>
    <t>TECNOSTEEL - Armadio a parete porta in vetro, pannelli laterali amovibili, fornito Flat Pack - nero largh 600 Prof 520 H 655 13U</t>
  </si>
  <si>
    <t>TECNOSTEEL - Armadio a parete porta in vetro, pannelli laterali amovibili, fornito Assemblato nero largh 600 Prof 520 H 655 13U</t>
  </si>
  <si>
    <t>TECNOSTEEL - Armadio a parete porta in vetro, pannelli laterali amovibili, fornito Flat Pack - nero largh 600 Prof 520 H 787 16U</t>
  </si>
  <si>
    <t>TECNOSTEEL - Armadio a parete porta in vetro, pannelli laterali amovibili, fornito Assemblato nero largh 600 Prof 520 H 787 16U</t>
  </si>
  <si>
    <t>TECNOSTEEL - Armadio a parete porta in vetro, pannelli laterali amovibili, fornito Flat Pack nero largh 600 Prof 520 H 1054 22U</t>
  </si>
  <si>
    <t>TECNOSTEEL - Armadio a parete porta in vetro, pannelli laterali amovibili, fornito assemblato nero largh 600 Prof 520 H 1054 22U</t>
  </si>
  <si>
    <t>TECNOSTEEL - Armadio a parete porta in vetro, pannelli laterali amovibili, fornito Flat Pack - nero largh 600 Prof 620 H 520 10U</t>
  </si>
  <si>
    <t>TECNOSTEEL - Armadio a parete porta in vetro, pannelli laterali amovibili, fornito Assemblato nero largh 600 Prof 620 H 520 10U</t>
  </si>
  <si>
    <t>TECNOSTEEL - Armadio a parete porta in vetro, pannelli laterali amovibili, fornito Flat Pack - nero largh 600 Prof 620 H 655 13U</t>
  </si>
  <si>
    <t>TECNOSTEEL - Armadio a parete porta in vetro, pannelli laterali amovibili, fornito Assemblato nero largh 600 Prof 620 H 655 13U</t>
  </si>
  <si>
    <t>TECNOSTEEL - Armadio a parete porta in vetro, pannelli laterali amovibili, fornito Flat Pack - nero largh 600 Prof 620 H 787 16U</t>
  </si>
  <si>
    <t>TECNOSTEEL - Armadio a parete porta in vetro, pannelli laterali amovibili, fornito Assemblato nero largh 600 Prof 620 H 787 16U</t>
  </si>
  <si>
    <t>TECNOSTEEL - Armadio a parete porta in vetro, pannelli laterali amovibili, fornito Flat Pack nero largh 600 Prof 620 H 1054 22U</t>
  </si>
  <si>
    <t>TECNOSTEEL - Armadio a parete porta in vetro, pannelli laterali amovibili, fornito assemblato nero largh 600 Prof 620 H 1054 22U</t>
  </si>
  <si>
    <t>TECNOSTEEL - Pannello passapermute - 2 anelli - per TecnoOffice Nero</t>
  </si>
  <si>
    <t>TECNOSTEEL - Ripiano fisso per TecnoOffice Nero</t>
  </si>
  <si>
    <t>TECNOSTEEL - Canalina 10'' 2 prese universali con interruttore luminoso Nera</t>
  </si>
  <si>
    <t>TECNOSTEEL - Pannello RJ45 - 8 porte per connettori dim.: mm 14,9x20,3h Nero</t>
  </si>
  <si>
    <t>TECNOSTEEL - Scatola fibra ottica - 8 SC - per TecnoOffice Nero</t>
  </si>
  <si>
    <t>TECNOSTEEL - Armadio Progress a pavimento - 27U 600x400 - Nero</t>
  </si>
  <si>
    <t>TECNOSTEEL - Armadio Progress a pavimento - 42U 600x400 - Nero</t>
  </si>
  <si>
    <t>TECNOSTEEL - Armadio Progress a pavimento - 20U 600x600 - Nero</t>
  </si>
  <si>
    <t>TECNOSTEEL - Armadio Progress a pavimento - 24U 600x600 - Nero</t>
  </si>
  <si>
    <t>TECNOSTEEL - Armadio Progress a pavimento - 27U 600x600 - Nero</t>
  </si>
  <si>
    <t>TECNOSTEEL - Armadio Progress a pavimento - 33U 600x600 - Nero</t>
  </si>
  <si>
    <t>TECNOSTEEL - Armadio Progress a pavimento - 38U 600x600 - Nero</t>
  </si>
  <si>
    <t>TECNOSTEEL - Armadio Progress a pavimento - 42U 600x600 - Nero</t>
  </si>
  <si>
    <t>TECNOSTEEL - Armadio Progress a pavimento - 47U 600x600 - Nero</t>
  </si>
  <si>
    <t>TECNOSTEEL - Armadio Progress a pavimento - 20U 600x800 - Nero doppi montanti</t>
  </si>
  <si>
    <t>TECNOSTEEL - Armadio Progress a pavimento - 27U 600x800 - Nero doppi montanti</t>
  </si>
  <si>
    <t>TECNOSTEEL - Armadio Progress a pavimento - 33U 600x800 - Nero doppi montanti</t>
  </si>
  <si>
    <t>TECNOSTEEL - Armadio Progress a pavimento - 38U 600x800 - Nero doppi montanti</t>
  </si>
  <si>
    <t>TECNOSTEEL - Armadio Progress a pavimento - 42U 600x800 - Nero doppi montanti</t>
  </si>
  <si>
    <t>TECNOSTEEL - Armadio Progress a pavimento - 47U 600x800 - Nero doppi montanti</t>
  </si>
  <si>
    <t>TS-RKF-P8627N</t>
  </si>
  <si>
    <t>TECNOSTEEL - Armadio Progress a pavimento - 27U 800x600 - Nero</t>
  </si>
  <si>
    <t>TECNOSTEEL - Armadio Progress a pavimento - 33U 800x600 - Nero</t>
  </si>
  <si>
    <t>TECNOSTEEL - Armadio Progress a pavimento - 38U 800x600 - Nero</t>
  </si>
  <si>
    <t>TECNOSTEEL - Armadio Progress a pavimento - 42U 800x600 - Nero</t>
  </si>
  <si>
    <t>TECNOSTEEL - Armadio Progress a pavimento - 47U 800x600 - Nero</t>
  </si>
  <si>
    <t>TECNOSTEEL - Armadio Progress a pavimento - 27U 800x800 - Nero doppi montanti</t>
  </si>
  <si>
    <t>TECNOSTEEL - Armadio Progress a pavimento - 33U 800x800 - Nero doppi montanti</t>
  </si>
  <si>
    <t>TECNOSTEEL - Armadio Progress a pavimento - 38U 800x800 - Nero doppi montanti</t>
  </si>
  <si>
    <t>TECNOSTEEL - Armadio Progress a pavimento - 42U 800x800 - Nero doppi montanti</t>
  </si>
  <si>
    <t>TECNOSTEEL - Armadio Progress a pavimento - 47U 800x800 - Nero doppi montanti</t>
  </si>
  <si>
    <t>TECNOSTEEL - Armadio Progress Server porta vetro - 27U 600x1000 - Grigio RAL 7035</t>
  </si>
  <si>
    <t>TECNOSTEEL - Armadio Progress Server porta vetro - 42U 600x1000 - Grigio RAL 7035</t>
  </si>
  <si>
    <t>TECNOSTEEL - Armadio Progress Server porta vetro - 47U 600x1000 - Grigio RAL 7035</t>
  </si>
  <si>
    <t>TECNOSTEEL - Armadio Progress Server porta vetro - 27U 800x1000 - Grigio RAL 7035</t>
  </si>
  <si>
    <t>TECNOSTEEL - Armadio Progress Server porta vetro - 42U 800x1000 - Grigio RAL 7035</t>
  </si>
  <si>
    <t>TECNOSTEEL - Armadio Progress Server porta vetro - 47U 800x1000 - Grigio RAL 7035</t>
  </si>
  <si>
    <t>TECNOSTEEL - Armadio Progress Server porta vetro - 27U 600x1000 - Nero RAL 9005</t>
  </si>
  <si>
    <t>TECNOSTEEL - Armadio Progress Server porta vetro - 42U 600x1000 - Nero RAL 9005</t>
  </si>
  <si>
    <t>TECNOSTEEL - Armadio Progress Server porta vetro - 47U 600x1000 - Nero RAL 9005</t>
  </si>
  <si>
    <t>TECNOSTEEL - Armadio Progress Server porta vetro - 27U 800x1000 - Nero RAL 9005</t>
  </si>
  <si>
    <t>TECNOSTEEL - Armadio Progress Server porta vetro - 42U 800x1000 - Nero RAL 9005</t>
  </si>
  <si>
    <t>TECNOSTEEL - Armadio Progress Server porta vetro - 47U 800x1000 - Nero RAL 9005</t>
  </si>
  <si>
    <t>TECNOSTEEL - Armadio Progress Server con porta anteriore e posteriore 1b. grigliate 75% - 42U 600x1000 - Grigio RAL 7035</t>
  </si>
  <si>
    <t>TECNOSTEEL - Armadio Progress Server con porta anteriore 1b. posteriore 2b. grigliate 75% - 42U 600x1000 - Grigio RAL 7035</t>
  </si>
  <si>
    <t>TECNOSTEEL - Armadio Progress Server con porta anteriore e posteriore 1b. grigliate 75% - 47U 600x1000 - Grigio RAL 7035</t>
  </si>
  <si>
    <t>TECNOSTEEL - Armadio Progress Server con porta anteriore 1b. posteriore 2b. grigliate 75% - 47U 600x1000 - Grigio RAL 7035</t>
  </si>
  <si>
    <t>TECNOSTEEL - Armadio Progress Server con porta anteriore e posteriore 1b. grigliate 75% - 42U 800x1000 - Grigio RAL 7035</t>
  </si>
  <si>
    <t>TECNOSTEEL - Armadio Progress Server con porta anteriore 1b. posteriore 2b. grigliate 75% - 42U 800x1000 - Grigio RAL 7035</t>
  </si>
  <si>
    <t>TECNOSTEEL - Armadio Progress Server con porta anteriore e posteriore 1b. grigliate 75% - 47U 800x1000 - Grigio RAL 7035</t>
  </si>
  <si>
    <t>TECNOSTEEL - Armadio Progress Server con porta anteriore 1b. posteriore 2b. grigliate 75% - 47U 800x1000 - Grigio RAL 7035</t>
  </si>
  <si>
    <t>TECNOSTEEL - Armadio Progress Server con porta anteriore e posteriore 1b. grigliate 75% - 42U 600x1000 - Nero</t>
  </si>
  <si>
    <t>TECNOSTEEL - Armadio Progress Server con porta anteriore 1b. posteriore 2b. grigliate 75% - 42U 600x1000 - Nero</t>
  </si>
  <si>
    <t>TECNOSTEEL - Armadio Progress Server con porta anteriore e posteriore 1b. grigliate 75% - 47U 600x1000 - Nero</t>
  </si>
  <si>
    <t>TECNOSTEEL - Armadio Progress Server con porta anteriore 1b. posteriore 2b. grigliate 75% - 47U 600x1000 - Nero</t>
  </si>
  <si>
    <t>TECNOSTEEL - Armadio Progress Server con porta anteriore e posteriore 1b. grigliate 75% - 42U 800x1000 - Nero</t>
  </si>
  <si>
    <t>TECNOSTEEL - Armadio Progress Server con porta anteriore 1b. posteriore 2b. grigliate 75% - 42U 800x1000 - Nero</t>
  </si>
  <si>
    <t>TECNOSTEEL - Armadio Progress Server con porta anteriore e posteriore 1b. grigliate 75% - 47U 800x1000 - Nero</t>
  </si>
  <si>
    <t>TECNOSTEEL - Armadio Progress Server con porta anteriore 1b. posteriore 2b. grigliate 75% - 47U 800x1000 - Nero</t>
  </si>
  <si>
    <t>TECNOSTEEL - Armadio a parete porta in vetro, pannelli laterali amovibili, fornito Flat Pack grigio largh 600 Prof 420 H 387 7U</t>
  </si>
  <si>
    <t>TECNOSTEEL - Armadio IP55 600x1200x600 24U porta vetro anteriore, retro posteriore Grigio RAL 7035</t>
  </si>
  <si>
    <t>TECNOSTEEL - Armadio IP55 600x1200x600 24U doppia porta cieca anteriore e posteriore Grigio RAL 7035</t>
  </si>
  <si>
    <t>TECNOSTEEL - Armadio IP55 600x1200x600 24U porta vetro anteriore, porta cieca posteriore Grigio RAL 7035</t>
  </si>
  <si>
    <t>TECNOSTEEL - Armadio IP55 600x1200x800 24U porta vetro anteriore, retro posteriore Grigio RAL 7035</t>
  </si>
  <si>
    <t>TECNOSTEEL - Armadio IP55 600x1200x800 24U porta cieca anteriore, retro posteriore Grigio RAL 7035</t>
  </si>
  <si>
    <t>TECNOSTEEL - Armadio IP55 600x1200x800 24U doppia porta cieca anteriore e posteriore Grigio RAL 7035</t>
  </si>
  <si>
    <t>TECNOSTEEL - Armadio IP55 600x1200x800 24U porta vetro anteriore, porta cieca posteriore Grigio RAL 7035</t>
  </si>
  <si>
    <t>TECNOSTEEL - Armadio IP55 con porta anteriore in vetro, pannelli laterali e posteriore ciechi - 24U 800x800</t>
  </si>
  <si>
    <t>TECNOSTEEL - Armadio IP55 800x1200x800 24U porta cieca anteriore, retro posteriore Grigio RAL 7035</t>
  </si>
  <si>
    <t>TECNOSTEEL - Armadio IP55 800x1200x800 24U doppia porta cieca Grigio RAL 7035</t>
  </si>
  <si>
    <t>TECNOSTEEL - Armadio IP55 800x1200x800 24U porta vetro anteriore, porta cieca posteriore Grigio RAL 7035</t>
  </si>
  <si>
    <t>TECNOSTEEL - Armadio IP55 600x2000x600 42U porta cieca anteriore, retro posteriore Grigio RAL 7035</t>
  </si>
  <si>
    <t>TECNOSTEEL - Armadio IP55 600x2000x600 42U doppia porta cieca anteriore e posteriore Grigio RAL 7035</t>
  </si>
  <si>
    <t>TECNOSTEEL - Armadio IP55 600x2000x600 42U porta vetro anteriore e cieca posteriore Grigio RAL 7035</t>
  </si>
  <si>
    <t>TECNOSTEEL - Armadio IP55 600x2000x800 42U porta vetro anteriore, retro posteriore Grigio RAL 7035</t>
  </si>
  <si>
    <t>TECNOSTEEL - Armadio IP55 600x2000x800 42U porta cieca anteriore, retro posteriore Grigio RAL 7035</t>
  </si>
  <si>
    <t>TECNOSTEEL - Armadio IP55 600x2000x800 42U doppia porta cieca anteriore e posteriore Grigio RAL 7035</t>
  </si>
  <si>
    <t>TECNOSTEEL - Armadio IP55 600x2000x800 42U porta vetro anteriore e cieca posteriore Grigio RAL 7035</t>
  </si>
  <si>
    <t>TECNOSTEEL - Armadio IP55 800x2000x600 42U porta vetro anteriore, retro posteriore Grigio RAL 7035</t>
  </si>
  <si>
    <t>TECNOSTEEL - Armadio IP55 800x2000x600 42U porta cieca anteriore, retro posteriore Grigio RAL 7035</t>
  </si>
  <si>
    <t>TECNOSTEEL - Armadio IP55 800x2000x600 42U doppia porta cieca anteriore e posteriore Grigio RAL 7035</t>
  </si>
  <si>
    <t>TECNOSTEEL - Armadio IP55 800x2000x600 42U porta vetro anteriore e cieca posteriore Grigio RAL 7035</t>
  </si>
  <si>
    <t>TECNOSTEEL - Armadio IP55 800x2000x800 42U porta vetro anteriore, retro posteriore Grigio RAL 7035</t>
  </si>
  <si>
    <t>TECNOSTEEL - Armadio IP55 800x2000x800 42U porta cieca anteriore, retro posteriore Grigio RAL 7035</t>
  </si>
  <si>
    <t>TECNOSTEEL - Armadio IP55 800x2000x800 42U doppia porta cieca anteriore e posteriore Grigio RAL 7035</t>
  </si>
  <si>
    <t>TECNOSTEEL - Armadio IP55 800x2000x800 42U porta vetro anteriore e cieca posteriore Grigio RAL 7035</t>
  </si>
  <si>
    <t>TECNOSTEEL - Armadio IP55 con porta anteriore in vetro, pannelli laterali e posteriore ciechi - 800x1000x2000h - 42U</t>
  </si>
  <si>
    <t>TECNOSTEEL - Armadio IP55 con porta anteriore cieca, pannelli laterali e posteriore ciechi - 800x1000x2000h - 42U</t>
  </si>
  <si>
    <t>TECNOSTEEL - Armadio IP55 con porta anteriore e posteriore cieche, pannelli laterali ciechi - 800x1000x2000h - 42U</t>
  </si>
  <si>
    <t>TECNOSTEEL - Armadio IP55 con porta anteriore in vetro, porta posteriore cieca e pannelli laterali ciechi - 800x1000x2000h - 42U</t>
  </si>
  <si>
    <t>TECNOSTEEL - Armadio IP55 con porta anteriore in vetro, pannelli laterali e posteriore ciechi - 600x1000x2000h - 42U</t>
  </si>
  <si>
    <t>TECNOSTEEL - Armadio IP55 con porta anteriore cieca, pannelli laterali e posteriore ciechi - 600x1000x2000h - 42U</t>
  </si>
  <si>
    <t>TECNOSTEEL - Armadio IP55 con porta anteriore e posteriore cieche, pannelli laterali ciechi - 600x1000x2000h - 42U</t>
  </si>
  <si>
    <t>TECNOSTEEL - Armadio IP55 con porta anteriore in vetro, porta posteriore cieca e pannelli laterali ciechi - 600x1000x2000h - 42U</t>
  </si>
  <si>
    <t>TECNOSTEEL - Armadio IP65 a parete con porta in vetro - 7U 600x400</t>
  </si>
  <si>
    <t>TECNOSTEEL - Armadio IP65 a parete con porta cieca - 7U 600x400</t>
  </si>
  <si>
    <t>TECNOSTEEL - Armadio IP65 a parete da esterno con tettuccio parapioggia - 7U 600x400</t>
  </si>
  <si>
    <t>TECNOSTEEL - Armadio IP65 a parete da esterno con tettuccio parapioggia - 10U 600x400</t>
  </si>
  <si>
    <t>TECNOSTEEL - Armadio IP65 a parete con porta in vetro - 7U 600x500</t>
  </si>
  <si>
    <t>TECNOSTEEL - Armadio IP65 a parete con porta cieca - 7U 600x500</t>
  </si>
  <si>
    <t>TECNOSTEEL - Armadio IP65 a parete da esterno con tettuccio parapioggia - 7U 600x500</t>
  </si>
  <si>
    <t>TECNOSTEEL - Armadio IP65 a parete da esterno con tettuccio parapioggia - 10U 600x500</t>
  </si>
  <si>
    <t>TECNOSTEEL - Armadio IP65 a parete da esterno con tettuccio parapioggia - 13U 600x400</t>
  </si>
  <si>
    <t>TECNOSTEEL - Armadio IP65 a parete da esterno con tettuccio parapioggia - 13U 600x500</t>
  </si>
  <si>
    <t>TECNOSTEEL - Armadio IP65 a parete da esterno con tettuccio parapioggia - 13U 600x600</t>
  </si>
  <si>
    <t>TECNOSTEEL - Armadio IP65 a parete da esterno con tettuccio parapioggia - 17U 600x400</t>
  </si>
  <si>
    <t>TECNOSTEEL - Armadio IP65 a parete da esterno con tettuccio parapioggia - 17U 600x500</t>
  </si>
  <si>
    <t>TECNOSTEEL - Armadio IP65 a parete da esterno con tettuccio parapioggia - 17U 600x600</t>
  </si>
  <si>
    <t>TECNOSTEEL - Armadio IP65 a parete con porta in vetro - 20U 600x600</t>
  </si>
  <si>
    <t>TECNOSTEEL - Armadio IP65 a parete con porta cieca - 20U 600x600</t>
  </si>
  <si>
    <t>TECNOSTEEL - Armadio IP65 a parete da esterno con tettuccio parapioggia - 20U 600x600</t>
  </si>
  <si>
    <t>F3040N</t>
  </si>
  <si>
    <t>TECNOSTEEL - Barra di alim 9 prese, interruttore magnetotermico 1P+N, colore nero - Lung. cavo 2 mt. - 1U</t>
  </si>
  <si>
    <t>TECNOSTEEL - Barra di alim 32A 220V-6+6 prese IEC320 C13-2termici e 2spie luminose,c/spina industriale - 1U</t>
  </si>
  <si>
    <t>TS-PWR-F3068N</t>
  </si>
  <si>
    <t>F3068N</t>
  </si>
  <si>
    <t>TECNOSTEEL - Barra di alimentazione 32a 220v-4 prese c19 4termici e 4spie luminose,c/cavo 3m. e spina 60309 - 1u</t>
  </si>
  <si>
    <t>TS-PWR-F3069N</t>
  </si>
  <si>
    <t>F3069N</t>
  </si>
  <si>
    <t>TECNOSTEEL - Barra di alim 16A 250V-12 prese IEC320 C13-magnetormico 16A,spia LED,modulo input IEC320 C20,cavo da acquistarsi separ 1U</t>
  </si>
  <si>
    <t>TECNOSTEEL - Barra di alim 16A 250V-6 prese IEC320 C19-magnetormico 16A,spia LED, modulo input IEC320 C20,cavo da acquistarsi separ 1U</t>
  </si>
  <si>
    <t>TECNOSTEEL - Cavo di alim C19=&amp;gt.C20, 2,5 metri, diametro 3x1,5mm2 - 0U</t>
  </si>
  <si>
    <t>TECNOSTEEL - Unita' KVM - monitor 17'''', tastiera italiana e touch pad mouse con switch intercambiabile</t>
  </si>
  <si>
    <t>TECNOSTEEL - Modulo switch da 8 porte con cavi combi  USB&amp;PS/2 inclusi, alimentatore escluso</t>
  </si>
  <si>
    <t>TECNOSTEEL - Modulo switch da 16 porte con cavi combi  USB&amp;PS/2 inclusi, senza alimentatore</t>
  </si>
  <si>
    <t>TECNOSTEEL - Cavo 5 metri per switch KVM</t>
  </si>
  <si>
    <t>TECNOSTEEL - Coppia supplementare montanti per armadi CompactNet a parete 10U Zincata</t>
  </si>
  <si>
    <t>TECNOSTEEL - Coppia supplementare montanti per armadi CompactNet a parete 13U Zincata</t>
  </si>
  <si>
    <t>TECNOSTEEL - Coppia supplementare montanti per armadi CompactNet a parete 16U Zincata</t>
  </si>
  <si>
    <t>TECNOSTEEL - Piastra posteriore di chiusura per CompactNet a parete 7U Zincata</t>
  </si>
  <si>
    <t>TECNOSTEEL - Piastra posteriore di chiusura per CompactNet a parete 10U Zincata</t>
  </si>
  <si>
    <t>TECNOSTEEL - Piastra posteriore di chiusura per CompactNet a parete 13U Zincata</t>
  </si>
  <si>
    <t>TECNOSTEEL - Piastra posteriore di chiusura per CompactNet a parete 16U Zincata</t>
  </si>
  <si>
    <t>TECNOSTEEL - Piastra posteriore di chiusura per CompactNet a parete 22U Zincata</t>
  </si>
  <si>
    <t>TECNOSTEEL - Ripiano - 2U 19"x470mm - Portata max 80Kg - Montaggio 4 montanti</t>
  </si>
  <si>
    <t>TECNOSTEEL - Ripiano fisso 2U 19"x600mm Portata max 80Kg -Montaggio 4 montanti</t>
  </si>
  <si>
    <t>TECNOSTEEL - Ripiano fisso 2U 19"x750mm -Portata max 80Kg Montaggio 4 montanti</t>
  </si>
  <si>
    <t>TECNOSTEEL - Ripiano estensibile (427 a 755mm) 1U max. 30Kg - Mont.4 montanti</t>
  </si>
  <si>
    <t>TECNOSTEEL - Ripiano estraibile 2U 19"x350mm Portata 25Kg - Montaggio a sbalzo</t>
  </si>
  <si>
    <t>TECNOSTEEL - Ripiano estraibile tastiera e mouse 2U x470mm max25Kg  4 montanti</t>
  </si>
  <si>
    <t>TECNOSTEEL - Ripiano estraibile 2U 19"x470mm Portata 25Kg Montaggio 4 montanti</t>
  </si>
  <si>
    <t>TECNOSTEEL - Ripiano estraibile 2U 19"x600mm max. 40Kg - Montaggio  4 montanti</t>
  </si>
  <si>
    <t>TECNOSTEEL - Ripiano - 2U 19"x470mm -max 80Kg - mont. 4 montanti Nero</t>
  </si>
  <si>
    <t>TECNOSTEEL - Ripiano fisso 2U 19"x600mm Port. max 80Kg -mont. 4 montanti Nero</t>
  </si>
  <si>
    <t>TECNOSTEEL - Ripiano fisso 2U 19"x750mm -Port. max 80Kg mont. 4 montanti Nero</t>
  </si>
  <si>
    <t>TECNOSTEEL - Ripiano estensibile (427 a 755mm) 1U max 30Kg - Mont.4 Mont. Nero</t>
  </si>
  <si>
    <t>TECNOSTEEL - Ripiano estraibile 2U 19"x350mm Port. 25Kg - mont. a sbalzo Nero</t>
  </si>
  <si>
    <t>TECNOSTEEL - Ripiano estraibile tastiera e mouse 2Ux470mm max25Kg  4 Mont.Nero</t>
  </si>
  <si>
    <t>TECNOSTEEL - Ripiano estraibile 2U 19"x470mm Port. 25Kg mont. 4 Mont. Nero</t>
  </si>
  <si>
    <t>TECNOSTEEL - Ripiano estraibile 2U 19"x600mm max. 40Kg - mont.  4 Mont. Nero</t>
  </si>
  <si>
    <t>TECNOSTEEL - Ripiano adatt x rack min 800(prof.da 550 a 788mm)-1Umax150Kg Nero</t>
  </si>
  <si>
    <t>TECNOSTEEL - Coppia supplementare montanti 19" - 47U SPECIFICO PROGRESS</t>
  </si>
  <si>
    <t>TECNOSTEEL - Coppia supplementare montanti 19" - 42U SPECIFICO PROGRESS</t>
  </si>
  <si>
    <t>TECNOSTEEL - Coppia supplementare montanti 19" - 38U SPECIFICO PROGRESS</t>
  </si>
  <si>
    <t>TECNOSTEEL - Coppia supplementare montanti 19" - 33U SPECIFICO PROGRESS</t>
  </si>
  <si>
    <t>TECNOSTEEL - Coppia supplementare montanti 19" - 27U SPECIFICO PROGRESS</t>
  </si>
  <si>
    <t>TECNOSTEEL - Coppia supplementare montanti 19" - 20U SPECIFICO PROGRESS</t>
  </si>
  <si>
    <t>TS-RAC-P9076</t>
  </si>
  <si>
    <t>P9076</t>
  </si>
  <si>
    <t>TECNOSTEEL - Coppia montanti server 19" - 42U</t>
  </si>
  <si>
    <t>TECNOSTEEL - Kit conta Unità fino a 42U</t>
  </si>
  <si>
    <t>TS-RAC-P9890</t>
  </si>
  <si>
    <t>P9890</t>
  </si>
  <si>
    <t>TECNOSTEEL - Coppia canala con 6 slot 19" verticali e traverse di fissaggio prof.1000mm - 47U</t>
  </si>
  <si>
    <t>TS-RAC-P9891</t>
  </si>
  <si>
    <t>P9891</t>
  </si>
  <si>
    <t>TECNOSTEEL - Coppia canala con 6 slot 19" verticali e traverse di fissaggio prof.1000mm - 42U</t>
  </si>
  <si>
    <t>TECNOSTEEL - Coppia canala gestione cavi verticale - 27U SPECIFICO PROGRESS</t>
  </si>
  <si>
    <t>TS-RAC-P9079</t>
  </si>
  <si>
    <t>P9079</t>
  </si>
  <si>
    <t>TECNOSTEEL - Coppia canala gestione cavi verticale - 38U SPECIFICO PROGRESS</t>
  </si>
  <si>
    <t>TECNOSTEEL - Coppia canala gestione cavi verticale - 42U SPECIFICO PROGRESS</t>
  </si>
  <si>
    <t>TECNOSTEEL - Coppia canala gestione cavi verticale - 47U SPECIFICO PROGRESS</t>
  </si>
  <si>
    <t>TECNOSTEEL - Anello laterale gestione cavi per montanti 19"</t>
  </si>
  <si>
    <t>TECNOSTEEL - Anello laterale largo gest.cavi su mont.19" (o canale verticali)</t>
  </si>
  <si>
    <t>TS-RAC-F9832</t>
  </si>
  <si>
    <t>F9832</t>
  </si>
  <si>
    <t>TECNOSTEEL - Anello reversibile singolo, prof.55mm - 1u</t>
  </si>
  <si>
    <t>TS-RAC-F9833</t>
  </si>
  <si>
    <t>F9833</t>
  </si>
  <si>
    <t>TECNOSTEEL - Anello reversibile singolo, prof.98mm - 1u</t>
  </si>
  <si>
    <t>TS-RAC-F9834</t>
  </si>
  <si>
    <t>F9834</t>
  </si>
  <si>
    <t>TECNOSTEEL - Anello reversibile doppio, prof.55mm - 2u</t>
  </si>
  <si>
    <t>TS-RAC-F9835</t>
  </si>
  <si>
    <t>F9835</t>
  </si>
  <si>
    <t>TECNOSTEEL - Anello reversibile doppio, prof.98mm - 2u</t>
  </si>
  <si>
    <t>TS-RAC-F9836</t>
  </si>
  <si>
    <t>F9836</t>
  </si>
  <si>
    <t>TECNOSTEEL - Anello reversibile triplo, prof.55mm - 3u</t>
  </si>
  <si>
    <t>TS-RAC-F9837</t>
  </si>
  <si>
    <t>F9837</t>
  </si>
  <si>
    <t>TECNOSTEEL - Anello reversibile triplo, prof.98mm - 3u</t>
  </si>
  <si>
    <t>TS-RAC-F9838</t>
  </si>
  <si>
    <t>F9838</t>
  </si>
  <si>
    <t>TECNOSTEEL - Anello reversibile quadruplo, prof.55mm - 4u</t>
  </si>
  <si>
    <t>TS-RAC-F9839</t>
  </si>
  <si>
    <t>F9839</t>
  </si>
  <si>
    <t>TECNOSTEEL - Anello reversibile quadruplo, prof.98mm - 4u</t>
  </si>
  <si>
    <t>TS-RAC-P9861</t>
  </si>
  <si>
    <t>P9861</t>
  </si>
  <si>
    <t>TECNOSTEEL - Kit canala discesa cavi mm 300x20 e 2 traverse di fiss. 800X42U</t>
  </si>
  <si>
    <t>TS-RAC-P9860</t>
  </si>
  <si>
    <t>P9860</t>
  </si>
  <si>
    <t>TECNOSTEEL - Kit canala discesa cavi mm 300x20 e 2 traverse di fiss. 800X47U</t>
  </si>
  <si>
    <t>TS-RAC-P9868</t>
  </si>
  <si>
    <t>P9868</t>
  </si>
  <si>
    <t>TECNOSTEEL - Kit canala discesa cavi mm 300x20 e 2 traverse di fiss. 1000X42U</t>
  </si>
  <si>
    <t>TS-RAC-P9867</t>
  </si>
  <si>
    <t>P9867</t>
  </si>
  <si>
    <t>TECNOSTEEL - Kit canala discesa cavi mm 300x20 e 2 traverse di fiss. 1000X47U</t>
  </si>
  <si>
    <t>TS-RAC-P9087</t>
  </si>
  <si>
    <t>P9087</t>
  </si>
  <si>
    <t>TS-RAC-P9088</t>
  </si>
  <si>
    <t>P9088</t>
  </si>
  <si>
    <t>TECNOSTEEL - Traversa fissaggio cavi per armadi profondità 800 mm.</t>
  </si>
  <si>
    <t>TS-RAC-P9417</t>
  </si>
  <si>
    <t>P9417</t>
  </si>
  <si>
    <t>TECNOSTEEL - Traversa fissaggio cavi per armadi larghezza o profondita' 1000mm.</t>
  </si>
  <si>
    <t>TECNOSTEEL - Coppia guide fissaggio rap x prof.600 -365mm-max 80Kg (4mont)</t>
  </si>
  <si>
    <t>TECNOSTEEL - Coppia guide fissaggio rap x prof.800 -555mm-max 80Kg (4mont)</t>
  </si>
  <si>
    <t>TECNOSTEEL - Coppia guide fissaggio rap x prof.990-685mm-max 80Kg (4mont)</t>
  </si>
  <si>
    <t>TS-RAC-P9260</t>
  </si>
  <si>
    <t>P9260</t>
  </si>
  <si>
    <t>TECNOSTEEL - Coppia traverse rinforzo montanti per armadi server 800x990mm.</t>
  </si>
  <si>
    <t>TS-RAC-P9261</t>
  </si>
  <si>
    <t>P9261</t>
  </si>
  <si>
    <t>TECNOSTEEL - Coppia traverse rinforzo montanti armadi a pavimento 800x600mm.</t>
  </si>
  <si>
    <t>TS-RAC-P9620</t>
  </si>
  <si>
    <t>P9620</t>
  </si>
  <si>
    <t>TECNOSTEEL - Kit 4 angolari Zoccolo progress</t>
  </si>
  <si>
    <t>TS-RAC-P9621</t>
  </si>
  <si>
    <t>P9621</t>
  </si>
  <si>
    <t>TECNOSTEEL - Zoccolo in lamiera di acciaio con 4 angolari spessore mm 2 e da 4 pannelli ciechi spessore mm 1 - 600x600x100h</t>
  </si>
  <si>
    <t>TS-RAC-P9622</t>
  </si>
  <si>
    <t>P9622</t>
  </si>
  <si>
    <t>TECNOSTEEL - Zoccolo in lamiera acciaio con 4 angolari spessore mm 2 e da 4 pannelli ciechi spessore mm 1 - 600x800/800x600x100h</t>
  </si>
  <si>
    <t>TS-RAC-P9623</t>
  </si>
  <si>
    <t>P9623</t>
  </si>
  <si>
    <t>TECNOSTEEL - Zoccolo in lamiera di acciaio con 4 angolari spessore mm 6 e da 4 pannelli ciechi spessore mm 1 - 800x800x100h</t>
  </si>
  <si>
    <t>TS-RAC-P9624</t>
  </si>
  <si>
    <t>P9624</t>
  </si>
  <si>
    <t>TECNOSTEEL - Zoccolo in lamiera di acciaio con 4 angolari spessore mm 2 e da 4 pannelli ciechi spessore mm 1 - 600x1000x100h</t>
  </si>
  <si>
    <t>TS-RAC-P9625</t>
  </si>
  <si>
    <t>P9625</t>
  </si>
  <si>
    <t>TECNOSTEEL - Zoccolo in lamiera di acciaio con 4 angolari spessore mm 2 e da 4 pannelli ciechi spessore mm 1 - 800x1000x100h</t>
  </si>
  <si>
    <t>TS-RAC-P9626</t>
  </si>
  <si>
    <t>P9626</t>
  </si>
  <si>
    <t>TECNOSTEEL - Zoccolo in lamiera di acciaio con 4 angolari spessore mm 2 e da 4 pannelli areati spessore mm 1 - 600x600x100h</t>
  </si>
  <si>
    <t>TS-RAC-P9627</t>
  </si>
  <si>
    <t>P9627</t>
  </si>
  <si>
    <t>TECNOSTEEL - Zoccolo in lamiera acciaio con 4 angolari spessore mm 2 e da 4 pannelli areati spessore mm 1 - 600x800/800x600x100h</t>
  </si>
  <si>
    <t>TS-RAC-P9628</t>
  </si>
  <si>
    <t>P9628</t>
  </si>
  <si>
    <t>TECNOSTEEL - Zoccolo in lamiera di acciaio con 4 angolari spessore mm&amp;nbsp2 e da 4 pannelli areati spessore mm 1- 800x800x100h</t>
  </si>
  <si>
    <t>TS-RAC-P9629</t>
  </si>
  <si>
    <t>P9629</t>
  </si>
  <si>
    <t>TECNOSTEEL - Zoccolo in lamiera di acciaio con 4 angolari spessore mm 2 e da 4 pannelli areati spessore mm 1 - 600x1000x100h</t>
  </si>
  <si>
    <t>TS-RAC-P9630</t>
  </si>
  <si>
    <t>P9630</t>
  </si>
  <si>
    <t>TECNOSTEEL - Zoccolo in lamiera di acciaio con 4 angolari spessore mm 2 e da 4 pannelli areati spessore mm 1 - 800x1000x100h</t>
  </si>
  <si>
    <t>TS-RAC-P9890N</t>
  </si>
  <si>
    <t>P9890N</t>
  </si>
  <si>
    <t>TECNOSTEEL - Coppia canala con 6 slot 19" verticali e traverse di fissaggio prof.1000mm - 47U Nero</t>
  </si>
  <si>
    <t>TS-RAC-P9891N</t>
  </si>
  <si>
    <t>P9891N</t>
  </si>
  <si>
    <t>TECNOSTEEL - Coppia canala con 6 slot 19" verticali e traverse di fissaggio prof.1000mm - 42U Nero</t>
  </si>
  <si>
    <t>TECNOSTEEL - Coppia canala gestione cavi verticale - 27U Nero SPECIFICO PROGRESS</t>
  </si>
  <si>
    <t>TECNOSTEEL - Coppia canala gestione cavi verticale - 38U Nero SPECIFICO PROGRESS</t>
  </si>
  <si>
    <t>TECNOSTEEL - Coppia canala gestione cavi verticale - 42U Nero SPECIFICO PROGRESS</t>
  </si>
  <si>
    <t>TECNOSTEEL - Coppia canala gestione cavi verticale - 47U Nero SPECIFICO PROGRESS</t>
  </si>
  <si>
    <t>TECNOSTEEL - Anello laterale gestione cavi per montanti 19" Nero</t>
  </si>
  <si>
    <t>TECNOSTEEL - Anello laterale largo gest.cavi su mont.19" (o canale vert.) Nero</t>
  </si>
  <si>
    <t>TS-RAC-P9861N</t>
  </si>
  <si>
    <t>P9861N</t>
  </si>
  <si>
    <t>TECNOSTEEL - Kit canala discesa cavi mm 300x20 e 2 trav. di fiss. 800X42U Nero</t>
  </si>
  <si>
    <t>TS-RAC-P9860N</t>
  </si>
  <si>
    <t>P9860N</t>
  </si>
  <si>
    <t>TECNOSTEEL - Kit canala discesa cavi mm 300x20 e 2 trav. di fiss. 800X47U Nero</t>
  </si>
  <si>
    <t>TS-RAC-P9868N</t>
  </si>
  <si>
    <t>P9868N</t>
  </si>
  <si>
    <t>TECNOSTEEL - Kit canala discesa cavi mm 300x20 e 2 trav. di fiss.1000X42U Nero</t>
  </si>
  <si>
    <t>TS-RAC-P9867N</t>
  </si>
  <si>
    <t>P9867N</t>
  </si>
  <si>
    <t>TECNOSTEEL - Kit canala discesa cavi mm 300x20 e 2 trav. di fiss.1000X47U Nero</t>
  </si>
  <si>
    <t>TS-RAC-P9260N</t>
  </si>
  <si>
    <t>P9260N</t>
  </si>
  <si>
    <t>TECNOSTEEL - Coppia traverse rinforzo montanti x armadi server 800x990mm. Nero</t>
  </si>
  <si>
    <t>TS-RAC-P9261N</t>
  </si>
  <si>
    <t>P9261N</t>
  </si>
  <si>
    <t>TECNOSTEEL - Coppia traverse rinforzo montanti armadi a pavim. 800x600mm. Nero</t>
  </si>
  <si>
    <t>TECNOSTEEL - Kit montaggio piedini M10  zoccolo (4 piedini+adattatori+viteria)</t>
  </si>
  <si>
    <t>TECNOSTEEL - Kit 4 piedini di livellamento M10</t>
  </si>
  <si>
    <t>TECNOSTEEL - Kit di 4 ruote di cui 2 con freno</t>
  </si>
  <si>
    <t>TS-RAC-P9099</t>
  </si>
  <si>
    <t>P9099</t>
  </si>
  <si>
    <t>TECNOSTEEL - Kit 4 ruote girevoli Portata 700 Kg (solo x armadi server)</t>
  </si>
  <si>
    <t>TECNOSTEEL - Kit dadi e viti M6 (50 pz/cad.)</t>
  </si>
  <si>
    <t>TECNOSTEEL - Kit dadi e viti M6 nero (50 pz/cad.)</t>
  </si>
  <si>
    <t>TECNOSTEEL - Kit dadi, viti M6 e rondelle (50pz/cad.)</t>
  </si>
  <si>
    <t>TECNOSTEEL - Kit dadi, viti M6 e rondelle nero(50pz/cad.)</t>
  </si>
  <si>
    <t>TECNOSTEEL - Kit 4 dadi e 4 viti M6</t>
  </si>
  <si>
    <t>TECNOSTEEL - Kit 4 dadi e 4 viti M6 nero</t>
  </si>
  <si>
    <t>TECNOSTEEL - Kit 4 dadi, 4 viti M6 e 4 rondelle</t>
  </si>
  <si>
    <t>TECNOSTEEL - Kit nero di 4 dadi, 4 viti M6 e 4 rondelle</t>
  </si>
  <si>
    <t>TECNOSTEEL - Kit di M/T 10 cavetti g/v - mm 250 - 4 mm²</t>
  </si>
  <si>
    <t>TECNOSTEEL - Kit di M/T 10 cavetti g/v - mm 250 - 6 mm²</t>
  </si>
  <si>
    <t>TECNOSTEEL - Kit M/Terra 10 fori M6 L.240mm (1 barra di rame 25x3, 2 isolatori)</t>
  </si>
  <si>
    <t>TECNOSTEEL - Kit M/Terra 15 fori M6 L.390mm (1 barra di rame 25x3, 2 isolatori)</t>
  </si>
  <si>
    <t>TECNOSTEEL - Lampada ad ancoraggio magnetico</t>
  </si>
  <si>
    <t>TECNOSTEEL - Lampada neon 30W + Kit di fissaggio</t>
  </si>
  <si>
    <t>TECNOSTEEL - Blocchetto di chiusura x pannelli con serratura a chiave azzurro</t>
  </si>
  <si>
    <t>TS-RAC-P9042</t>
  </si>
  <si>
    <t>TECNOSTEEL - Kit giunto di unione (pz. 4)</t>
  </si>
  <si>
    <t>TS-RAC-P9042J</t>
  </si>
  <si>
    <t>P9042J</t>
  </si>
  <si>
    <t>TECNOSTEEL - Kit giunto di unione per armadi progress su piedini di livellamento, senza Zoccolo</t>
  </si>
  <si>
    <t>TECNOSTEEL - Tasca porta documenti</t>
  </si>
  <si>
    <t>TECNOSTEEL - Cassetto porta documenti</t>
  </si>
  <si>
    <t>TECNOSTEEL - Maniglia a combinazione</t>
  </si>
  <si>
    <t>TS-RAC-P9095</t>
  </si>
  <si>
    <t>P9095</t>
  </si>
  <si>
    <t>TECNOSTEEL - Dispositivo antiribaltamento</t>
  </si>
  <si>
    <t>TS-RAC-P9240</t>
  </si>
  <si>
    <t>P9240</t>
  </si>
  <si>
    <t>TS-RAC-P9489</t>
  </si>
  <si>
    <t>P9489</t>
  </si>
  <si>
    <t>TECNOSTEEL - Maniglia girevole per porta</t>
  </si>
  <si>
    <t>TECNOSTEEL - Contenitore 19" per apparecchiature su guida DIN</t>
  </si>
  <si>
    <t>TS-RAC-F3027</t>
  </si>
  <si>
    <t>F3027</t>
  </si>
  <si>
    <t>TECNOSTEEL - Guida din con supporto arretrato 19'', 1u</t>
  </si>
  <si>
    <t>TECNOSTEEL - Spazzola ingresso cavi per tetto</t>
  </si>
  <si>
    <t>TECNOSTEEL - Spazzola ingresso cavi per base per armadi prof.600mm</t>
  </si>
  <si>
    <t>TECNOSTEEL - Spazzola ingresso cavi per base per armadi prof.800mm</t>
  </si>
  <si>
    <t>TECNOSTEEL - Spazzola ingresso cavi per base per armadi prof.1000mm (3 kit)</t>
  </si>
  <si>
    <t>TS-RAC-P9093</t>
  </si>
  <si>
    <t>P9093</t>
  </si>
  <si>
    <t>TECNOSTEEL - Coppia canala gestione cavi verticale, con sportello chiusura a scatto in lamiera di acciaio spessore mm 1,5 - 24u</t>
  </si>
  <si>
    <t>TECNOSTEEL - Filtro antipolvere per base x Prof. 600</t>
  </si>
  <si>
    <t>TECNOSTEEL - Filtro antipolvere per base x Prof. 800</t>
  </si>
  <si>
    <t>TS-CLI-F9217</t>
  </si>
  <si>
    <t>F9217</t>
  </si>
  <si>
    <t>TECNOSTEEL - Filtro antipolvere per base prof.1000 m</t>
  </si>
  <si>
    <t>TS-RAC-P9042N</t>
  </si>
  <si>
    <t>TECNOSTEEL - Kit giunto di unione (pz. 4) Nero</t>
  </si>
  <si>
    <t>TECNOSTEEL - Tasca porta documenti Nero</t>
  </si>
  <si>
    <t>TECNOSTEEL - Cassetto porta documenti Nero</t>
  </si>
  <si>
    <t>TECNOSTEEL - Contenitore 19" per apparecchiature su guida DIN Nero</t>
  </si>
  <si>
    <t>TECNOSTEEL - Spazzola ingresso cavi per tetto Nero</t>
  </si>
  <si>
    <t>TECNOSTEEL - Spazzola ingresso cavi per base per armadi prof.600mm Nero</t>
  </si>
  <si>
    <t>TECNOSTEEL - Spazzola ingresso cavi per base per armadi prof.800mm Nero</t>
  </si>
  <si>
    <t>TECNOSTEEL - Spazzola ingresso cavi per base per armadi prof.1000mm (3 kit) Nero</t>
  </si>
  <si>
    <t>TECNOSTEEL - Filtro antipolvere per base Nero x Prof. 600</t>
  </si>
  <si>
    <t>TECNOSTEEL - Filtro antipolvere per base Nero x Prof. 800</t>
  </si>
  <si>
    <t>TECNOSTEEL - Cassetto estraibile fibra ottica - 24SC SMPLX - Colore nero - 1U</t>
  </si>
  <si>
    <t>TECNOSTEEL - Cassetto estraibile  fibra ottica - 24SC DPLX - Colore nero - 1U</t>
  </si>
  <si>
    <t>TECNOSTEEL - Cassetto estraibile per fibra ottica - 12ST SMPLX - 1U</t>
  </si>
  <si>
    <t>TECNOSTEEL - Cassetto estraibile per fibra ottica - 12SC SPX/12LC DPX - 1U</t>
  </si>
  <si>
    <t>TECNOSTEEL - Cassetto estraibile per fibra ottica - 12SC DPLX - 1U</t>
  </si>
  <si>
    <t>TECNOSTEEL - Kit cassetto ottico - cbl mng, pressacavi, viti bussole</t>
  </si>
  <si>
    <t>TECNOSTEEL - Tappo cieco per connettore ST</t>
  </si>
  <si>
    <t>TECNOSTEEL - Tappo cieco per connettore SC DPX</t>
  </si>
  <si>
    <t>TECNOSTEEL - Tappo cieco per connettore SC SPX / LC DPX</t>
  </si>
  <si>
    <t>TECNOSTEEL - Pannello RJ45 - 24 porte Toolless</t>
  </si>
  <si>
    <t>TECNOSTEEL - Pannello arretrato 4U per blocchi 110</t>
  </si>
  <si>
    <t>TECNOSTEEL - Pannello piano 2U per blocchi 110</t>
  </si>
  <si>
    <t>TECNOSTEEL - Pannello cieco 1U</t>
  </si>
  <si>
    <t>TECNOSTEEL - Pannello cieco 2U</t>
  </si>
  <si>
    <t>TECNOSTEEL - Pannello cieco 3U</t>
  </si>
  <si>
    <t>TECNOSTEEL - Pannello cieco 4U</t>
  </si>
  <si>
    <t>TECNOSTEEL - Pannello 1U con asola passacavi</t>
  </si>
  <si>
    <t>TECNOSTEEL - Pannello passapermute 1U - 4 anelli metallo</t>
  </si>
  <si>
    <t>TECNOSTEEL - Pannello passapermute 2U - 4 anelli metallo</t>
  </si>
  <si>
    <t xml:space="preserve">TECNOSTEEL - Pannello passapermute 1U - 4 anelli corti </t>
  </si>
  <si>
    <t>TECNOSTEEL - Pannello passapermute 1U - 4 anelli lunghi</t>
  </si>
  <si>
    <t>TECNOSTEEL - Pannello RJ45 - 24 porte Toolless Nero</t>
  </si>
  <si>
    <t>TECNOSTEEL - Pannello arretrato 4U per blocchi 110 Nero</t>
  </si>
  <si>
    <t>TECNOSTEEL - Pannello piano 2U per blocchi 110 Nero</t>
  </si>
  <si>
    <t>TECNOSTEEL - Pannello cieco 1U Nero</t>
  </si>
  <si>
    <t>TECNOSTEEL - Pannello cieco 2U Nero</t>
  </si>
  <si>
    <t>TECNOSTEEL - Pannello cieco 3U Nero</t>
  </si>
  <si>
    <t>TECNOSTEEL - Pannello cieco 4U Nero</t>
  </si>
  <si>
    <t>TECNOSTEEL - Pannello 1U con asola passacavi Nero</t>
  </si>
  <si>
    <t>TECNOSTEEL - Pannello passacavi con spazzola 1U  Nero</t>
  </si>
  <si>
    <t>TECNOSTEEL - Pannello passapermute 1U - 4 anelli metallo Nero</t>
  </si>
  <si>
    <t>TECNOSTEEL - Pannello passapermute 2U - 4 anelli metallo Nero</t>
  </si>
  <si>
    <t>TECNOSTEEL - Pannello passapermute 1U - 4 anelli corti  Nero</t>
  </si>
  <si>
    <t>TECNOSTEEL - Pannello passapermute 1U - 4 anelli lunghi Nero</t>
  </si>
  <si>
    <t>TECNOSTEEL - Pannello gestione cavi con coperchio, 19'', 1U, di colore Nero RAL 9005</t>
  </si>
  <si>
    <t xml:space="preserve">TECNOSTEEL - Ventilatore assiale - Montaggio a tetto </t>
  </si>
  <si>
    <t>TECNOSTEEL - Gruppo 2 ventole Progress - Silver</t>
  </si>
  <si>
    <t>TECNOSTEEL - Gruppo 2 ventole con Termostato Progress - Silver</t>
  </si>
  <si>
    <t>TECNOSTEEL - Gruppo 3 ventole Progress - Silver</t>
  </si>
  <si>
    <t>TECNOSTEEL - Gruppo 3 ventole con Termostato Progress - Silver</t>
  </si>
  <si>
    <t>TECNOSTEEL - Gruppo 4 ventole Progress - Silver</t>
  </si>
  <si>
    <t>TECNOSTEEL - Gruppo 4 ventole con Termostato Progress - Silver</t>
  </si>
  <si>
    <t>TS-CLI-P9092T</t>
  </si>
  <si>
    <t>P9092T</t>
  </si>
  <si>
    <t>TECNOSTEEL - Cassetto 2 ventole con interruttore luminoso e termostato - montaggio Rack 19''</t>
  </si>
  <si>
    <t>TS-CLI-P9130T</t>
  </si>
  <si>
    <t>P9130T</t>
  </si>
  <si>
    <t>TECNOSTEEL - Cassetto 4 ventole con interruttore luminoso e termostato - montaggio Rack 19''</t>
  </si>
  <si>
    <t>TS-CLI-P9133T</t>
  </si>
  <si>
    <t>P9133T</t>
  </si>
  <si>
    <t>TECNOSTEEL - Cassetto 3 ventole con interruttore luminoso e termostato - montaggio Rack 19''</t>
  </si>
  <si>
    <t>TECNOSTEEL - Scambiatore a parete 35W - 325x144x780h</t>
  </si>
  <si>
    <t>TECNOSTEEL - Scambiatore a parete 70W - 450x144x1480h</t>
  </si>
  <si>
    <t>TS-CLI-F9368</t>
  </si>
  <si>
    <t>F9368</t>
  </si>
  <si>
    <t>TECNOSTEEL - Condizionatore a parete 380w - 324x206x443 mm</t>
  </si>
  <si>
    <t>TS-CLI-F9367</t>
  </si>
  <si>
    <t>F9367</t>
  </si>
  <si>
    <t>TECNOSTEEL - Condizionatore a parete 850w - 324x206x443 mm</t>
  </si>
  <si>
    <t>TS-CLI-F9207</t>
  </si>
  <si>
    <t>F9207</t>
  </si>
  <si>
    <t>TECNOSTEEL - Condizionatore a parete 1,4kw - 410x248x913 mm</t>
  </si>
  <si>
    <t>TECNOSTEEL - Condizionatore a parete 2kW - 406x244x934 mm</t>
  </si>
  <si>
    <t>TECNOSTEEL - Condizionatore a parete 2,8kW - 508x375x1234 mm</t>
  </si>
  <si>
    <t>TECNOSTEEL - Condizionatore a parete 4kW - 508x375x1234 mm</t>
  </si>
  <si>
    <t>TS-CLI-F9218</t>
  </si>
  <si>
    <t>F9218</t>
  </si>
  <si>
    <t>TECNOSTEEL - Condizionatore a tetto 600w - 600x325x325 mm</t>
  </si>
  <si>
    <t>TS-CLI-F9204</t>
  </si>
  <si>
    <t>F9204</t>
  </si>
  <si>
    <t>TECNOSTEEL - Condizionatore a tetto 900w - 600x325x325 mm</t>
  </si>
  <si>
    <t>TS-CLI-F9208</t>
  </si>
  <si>
    <t>F9208</t>
  </si>
  <si>
    <t>TECNOSTEEL - Condizionatore a tetto 1,4kw - 800x600x550 mm</t>
  </si>
  <si>
    <t>TS-CLI-F9205</t>
  </si>
  <si>
    <t>F9205</t>
  </si>
  <si>
    <t>TECNOSTEEL - Condizionatore a tetto 2kw - 600x400x400 mm</t>
  </si>
  <si>
    <t>TS-CLI-F9206</t>
  </si>
  <si>
    <t>F9206</t>
  </si>
  <si>
    <t>TECNOSTEEL - Condizionatore a tetto 3,8kw - 800x600x550 mm</t>
  </si>
  <si>
    <t>TS-CLI-T4381</t>
  </si>
  <si>
    <t>T4381</t>
  </si>
  <si>
    <t>TECNOSTEEL - Condizionatore a tetto 5,2kw - 800x600x550 mm</t>
  </si>
  <si>
    <t>Tecno LIM</t>
  </si>
  <si>
    <t>TS-VDR-F4250</t>
  </si>
  <si>
    <t>F4250</t>
  </si>
  <si>
    <t>TECNOSTEEL - Porta NoteBook Potection</t>
  </si>
  <si>
    <t>TS-VDR-F4255</t>
  </si>
  <si>
    <t>F4255</t>
  </si>
  <si>
    <t>TECNOSTEEL - Porta NoteBook Security</t>
  </si>
  <si>
    <t>TS-VDR-F4260</t>
  </si>
  <si>
    <t>F4260</t>
  </si>
  <si>
    <t>TECNOSTEEL - PDU 4 prese universali per porta NoteBook</t>
  </si>
  <si>
    <t>TS-VDR-F4265</t>
  </si>
  <si>
    <t>F4265</t>
  </si>
  <si>
    <t>TECNOSTEEL - Kit di sicurezza per porta NoteBook composto da 2 serrature e 1 chiave tubolare</t>
  </si>
  <si>
    <t>TECNOSTEEL - Filtro entrata aria - mm. 148,5x148,5 - IP55</t>
  </si>
  <si>
    <t>TECNOSTEEL - Ventilatore 65mc/h - mm. 148,5x148,5 - IP55</t>
  </si>
  <si>
    <t>TECNOSTEEL - Filtro entrata aria - mm. 320x320 - IP55</t>
  </si>
  <si>
    <t>TECNOSTEEL - Ventilatore 520mc/h - mm. 320x320 - IP55</t>
  </si>
  <si>
    <t>TECNOSTEEL - Riscaldatore anticondensa 50W</t>
  </si>
  <si>
    <t>TECNOSTEEL - Tettuccio parapioggia profondità 400mm</t>
  </si>
  <si>
    <t>TECNOSTEEL - Tettuccio parapioggia profondità 500mm</t>
  </si>
  <si>
    <t>TECNOSTEEL - Tettuccio parapioggia profondità 600mm</t>
  </si>
  <si>
    <t>TECNOSTEEL - Ventilatore 140mc/h - mm. 204x204 - IP55</t>
  </si>
  <si>
    <t>TECNOSTEEL - Filtro entrata aria - mm. 204x204 - IP55</t>
  </si>
  <si>
    <t>TECNOSTEEL - Zoccolo A=100  600x600</t>
  </si>
  <si>
    <t>TECNOSTEEL - Zoccolo h.100 - 600x800 - 800x600</t>
  </si>
  <si>
    <t>TECNOSTEEL - Zoccolo A=100  800x800</t>
  </si>
  <si>
    <t>TECNOSTEEL - Zoccolo A=100 800x1000</t>
  </si>
  <si>
    <t>TECNOSTEEL - Zoccolo A=100 600x1000</t>
  </si>
  <si>
    <t>TECNOSTEEL - Zoccolo A=100 800x800</t>
  </si>
  <si>
    <t>TECNOSTEEL - Termostato doppio per comando ventola e riscaldatore</t>
  </si>
  <si>
    <t>TECNOSTEEL - Termostato analogico</t>
  </si>
  <si>
    <t>TECNOSTEEL - Staffe per fissaggio a parete (4pz.)</t>
  </si>
  <si>
    <t>TS-RAC-F9460</t>
  </si>
  <si>
    <t>F9460</t>
  </si>
  <si>
    <t>TECNOSTEEL - Membrana passacavi ip65 su Piastra zincata,22 fori diversi per cavi da 3 a 12,5mm per rack a pavimento largh.600mm</t>
  </si>
  <si>
    <t>TS-RAC-F9461</t>
  </si>
  <si>
    <t>F9461</t>
  </si>
  <si>
    <t>TECNOSTEEL - Membrana passacavi ip65 su Piastra zincata,tonda,19 fori per cavi ø da 3 a 5 mm per rack a pavimento largh.600mm</t>
  </si>
  <si>
    <t>TS-RAC-F9462</t>
  </si>
  <si>
    <t>F9462</t>
  </si>
  <si>
    <t>TECNOSTEEL - Membrana passacavi ip65 su Piastra zincata,tonda,8 fori per cavi ø da 3 a 15,9mm per rack a pavimento largh.600mm</t>
  </si>
  <si>
    <t>TS-RAC-F9525</t>
  </si>
  <si>
    <t>F9525</t>
  </si>
  <si>
    <t>TECNOSTEEL - Membrana passacavi ip65 su Piastra zincata,22 fori diversi per cavi da 3 a 12,5mm per rack a pavimento largh.800mm</t>
  </si>
  <si>
    <t>TS-RAC-F9526</t>
  </si>
  <si>
    <t>F9526</t>
  </si>
  <si>
    <t>TECNOSTEEL - Membrana passacavi ip65 su Piastra zincata,tonda,19 fori per cavi ø da 3 a 5 mm per rack a pavimento largh.800mm</t>
  </si>
  <si>
    <t>TS-RAC-F9527</t>
  </si>
  <si>
    <t>F9527</t>
  </si>
  <si>
    <t>TECNOSTEEL - Membrana passacavi ip65 su Piastra zincata,tonda,8 fori per cavi ø da 3 a 15,9mm per rack a pavimento largh.800mm</t>
  </si>
  <si>
    <t>TECNOSTEEL - Coppia di montanti posteriori 19" - 25U</t>
  </si>
  <si>
    <t>TECNOSTEEL - Coppia di montanti posteriori 19" - 42U</t>
  </si>
  <si>
    <t>TECNOSTEEL - Maniglia girevole cromata per porta con chiave 333</t>
  </si>
  <si>
    <t>TECNOSTEEL - Membrana passacavi rettangolare 22 fori diversi per cavi ø da 3 a 12,5mm</t>
  </si>
  <si>
    <t>TECNOSTEEL - Membrana passacavi tonda 19 fori per cavi ø da 3 a 5 mm</t>
  </si>
  <si>
    <t>TECNOSTEEL - Membrana passacavi tonda 8 fori per cavi ø da 3 a 15,9mm</t>
  </si>
  <si>
    <t>TECNOSTEEL - Rack porta ant 1 batt vetro e porta post dbatt cieca no pann lat nero - c/ruote e piedini di livell - 42U 600x1030</t>
  </si>
  <si>
    <t>TECNOSTEEL - Rack porta ant 1 batt vetro e porta post dbatt cieca no pann lat nero - c/ruote e piedini di livell - 42U 800x1030</t>
  </si>
  <si>
    <t>TECNOSTEEL - Rack porta ant 1 batt vetro e porta post dbatt cieca no pann lat nero - c/ruote e piedini di livell - 48U 600x1030</t>
  </si>
  <si>
    <t>TECNOSTEEL - Rack porta ant 1 batt vetro e porta post dbatt cieca no pann lat nero - c/ruote e piedini di livell - 42U 600x1200</t>
  </si>
  <si>
    <t>TECNOSTEEL - Rack porta ant 1 batt vetro e porta post dbatt cieca no pann lat nero - c/ruote e piedini di livell - 42U 800x1200</t>
  </si>
  <si>
    <t>TECNOSTEEL - Rack porta ant 1 batt vetro e porta post dbatt cieca no pann lat nero - c/ruote e piedini di livell - 48U 600x1200</t>
  </si>
  <si>
    <t>TECNOSTEEL - Rack porta ant 1 batt in vetro e porta post dbatt cieca no pann lat nero - c/ruote e piedini di livel - 42U 800x800</t>
  </si>
  <si>
    <t>TECNOSTEEL - Rack porta ant 1 batt in vetro e porta post dbatt cieca no pann lat nero - c/ruote e piedini di livel - 48U 800x800</t>
  </si>
  <si>
    <t>TECNOSTEEL - Rack porta ant 1batt vetro e porta post dbatt cieca,no pann lat,nero,c/ruote e piedini vers x TCooling 42U 600x1200</t>
  </si>
  <si>
    <t>TECNOSTEEL - Rack porta ant 1batt vetro e porta post dbatt cieca,no pann lat,nero,c/ruote e piedini vers x TCooling 42U 800x1200</t>
  </si>
  <si>
    <t>TECNOSTEEL - Rack porta ant 1batt vetro e porta post dbatt cieca,no pann lat,nero,c/ruote e piedini vers x TCooling 48U 600x1200</t>
  </si>
  <si>
    <t>TECNOSTEEL - Rack porta ant 1batt vetro e porta post dbatt cieca,no pann lat,nero,c/ruote e piedini vers x TCooling 48U 800x1200</t>
  </si>
  <si>
    <t>TECNOSTEEL - Coppia pannelli laterali doppi T7X Nero mm 1030 Unità 42</t>
  </si>
  <si>
    <t>TECNOSTEEL - Coppia pannelli laterali doppi T7X Nero mm 1030 Unità 48</t>
  </si>
  <si>
    <t>TECNOSTEEL - Coppia pannelli laterali doppi T7X Nero mm 1200 Unità 42</t>
  </si>
  <si>
    <t>TECNOSTEEL - Coppia pannelli laterali doppi T7X Nero mm 1200 Unità 48</t>
  </si>
  <si>
    <t>TECNOSTEEL - Coppia pannelli laterali doppi T7X Nero mm 800 Unità 42</t>
  </si>
  <si>
    <t>TECNOSTEEL - Coppia pannelli laterali doppi T7X Nero mm 800 Unità 48</t>
  </si>
  <si>
    <t>TECNOSTEEL - Pannello laterale intero T7X Nero mm 1030 Unità 42</t>
  </si>
  <si>
    <t>TECNOSTEEL - Pannello laterale intero T7X Nero mm 1030 Unità 48</t>
  </si>
  <si>
    <t>TECNOSTEEL - Pannello laterale intero T7X Nero mm 1200 Unità 42</t>
  </si>
  <si>
    <t>TECNOSTEEL - Pannello laterale intero T7X Nero mm 1200 Unità 48</t>
  </si>
  <si>
    <t>TECNOSTEEL - Pannello intermedio per armadi in batteria Nero mm 1030 Unità 42</t>
  </si>
  <si>
    <t>TECNOSTEEL - Pannello intermedio per armadi in batteria Nero mm 1030 Unità 48</t>
  </si>
  <si>
    <t>TECNOSTEEL - Pannello intermedio per armadi in batteria Nero mm 1200 Unità 42</t>
  </si>
  <si>
    <t>TECNOSTEEL - Pannello intermedio per armadi in batteria Nero mm 1200 Unità 48</t>
  </si>
  <si>
    <t>TECNOSTEEL - Modulo Side Bladecooling3 gas c/motocondensante est 4,7 kW senza pann lat interfaccia Web 42U 300x1200</t>
  </si>
  <si>
    <t>TECNOSTEEL - Modulo Side Bladecooling3 - Gas - c/motocondensante esterna 8 kW - senza pann lat - Interfaccia Web - 42U 300x1200</t>
  </si>
  <si>
    <t>TECNOSTEEL - Modulo Side Bladecooling3 - Gas - c/motocondensante esterna 12 kW - senza pann lat - Interfaccia Web - 42U 300x1200</t>
  </si>
  <si>
    <t>TECNOSTEEL - Modulo Side Bladecooling3 - Gas - c/motocondensante esterna 20 kW - senza pann lat - Interfaccia Web - 42U 300x1200</t>
  </si>
  <si>
    <t>TECNOSTEEL - Pannello intermedio con passaggio flussi aria - 42U 1200 mm.</t>
  </si>
  <si>
    <t>TECNOSTEEL - Modulo Side Bladecooling3 gas c/motocondensante est 4,7 kW senza pann lat interfaccia Web 48U 300x1200</t>
  </si>
  <si>
    <t>TECNOSTEEL - Modulo Side Bladecooling3 - Gas - c/motocondensante esterna 8 kW - senza pann lat - Interfaccia Web - 48U 300x1200</t>
  </si>
  <si>
    <t>TECNOSTEEL - Modulo Side Bladecooling3 - Gas - c/motocondensante esterna 12 kW - senza pann lat - Interfaccia Web - 48U 300x1200</t>
  </si>
  <si>
    <t>TECNOSTEEL - Modulo Side Bladecooling3 - Gas - c/motocondensante esterna 20 kW - senza pann lat - Interfaccia Web - 48U 300x1200</t>
  </si>
  <si>
    <t>TECNOSTEEL - Pannello intermedio con passaggio flussi aria - 48U 1200 mm.</t>
  </si>
  <si>
    <t>TECNOSTEEL - Modulo Side Bladecooling3 gas c/motocondensante est 4,7 kW senza pann lat, con filtri interfaccia Web 42U 300x1030</t>
  </si>
  <si>
    <t>TECNOSTEEL - Modulo Side Bladecooling3 gas c/motocondensante est 8 kW senza pann lat, con filtri interfaccia Web 42U 300x1030</t>
  </si>
  <si>
    <t>TECNOSTEEL - Modulo Side Bladecooling3 gas c/motocondensante est 12 kW senza pann lat, con filtri interfaccia Web 42U 300x1030</t>
  </si>
  <si>
    <t>TECNOSTEEL - Modulo Side Bladecooling3 gas c/motocondensante est 20 kW senza pann lat, con filtri interfaccia Web 42U 300x1030</t>
  </si>
  <si>
    <t>TECNOSTEEL - Pannello Laterale p/sitemi BladeCooling Open Loop - 42U 1030 mm.</t>
  </si>
  <si>
    <t>TECNOSTEEL - Modulo Side Bladecooling3 gas c/motocondensante est 4,7 kW senza pann lat, con filtri interfaccia Web 48U 300x1030</t>
  </si>
  <si>
    <t>TECNOSTEEL - Modulo Side Bladecooling3 gas c/motocondensante est 8 kW senza pann lat, con filtri interfaccia Web 48U 300x1030</t>
  </si>
  <si>
    <t>TECNOSTEEL - Modulo Side Bladecooling3 gas c/motocondensante est 12 kW senza pann lat, con filtri interfaccia Web 48U 300x1030</t>
  </si>
  <si>
    <t>TECNOSTEEL - Modulo Side Bladecooling3 gas c/motocondensante est 20 kW senza pann lat, con filtri interfaccia Web 48U 300x1030</t>
  </si>
  <si>
    <t>TECNOSTEEL - Pannello Laterale p/sitemi BladeCooling Open Loop - 48U 1030 mm.</t>
  </si>
  <si>
    <t>TECNOSTEEL - Modulo Side Bladecooling3 gas c/motocondensante est 4,7 kW senza pann lat, con filtri interfaccia Web 42U 300x1200</t>
  </si>
  <si>
    <t>TECNOSTEEL - Modulo Side Bladecooling3 gas c/motocondensante est 8 kW senza pann lat, con filtri interfaccia Web 42U 300x1200</t>
  </si>
  <si>
    <t>TECNOSTEEL - Modulo Side Bladecooling3 gas c/motocondensante est 12 kW senza pann lat, con filtri interfaccia Web 42U 300x1200</t>
  </si>
  <si>
    <t>TECNOSTEEL - Modulo Side Bladecooling3 gas c/motocondensante est 20 kW senza pann lat, con filtri interfaccia Web 42U 300x1200</t>
  </si>
  <si>
    <t>TECNOSTEEL - Pannello Laterale p/sitemi BladeCooling Open Loop - 42U 1200 mm.</t>
  </si>
  <si>
    <t>TECNOSTEEL - Modulo Side Bladecooling3 gas c/motocondensante est 4,7 kW senza pann lat, con filtri interfaccia Web 48U 300x1200</t>
  </si>
  <si>
    <t>TECNOSTEEL - Modulo Side Bladecooling3 gas c/motocondensante est 8 kW senza pann lat, con filtri interfaccia Web 48U 300x1200</t>
  </si>
  <si>
    <t>TECNOSTEEL - Modulo Side Bladecooling3 gas c/motocondensante est 12 kW senza pann lat, con filtri interfaccia Web 48U 300x1200</t>
  </si>
  <si>
    <t>TECNOSTEEL - Modulo Side Bladecooling3 gas c/motocondensante est 20 kW senza pann lat, con filtri interfaccia Web 48U 300x1200</t>
  </si>
  <si>
    <t>TECNOSTEEL - Pannello Laterale p/sitemi BladeCooling Open Loop - 48U 1200 mm.</t>
  </si>
  <si>
    <t>TECNOSTEEL - Modulo Side Bladecooling3 - Acqua - fino a 22 kW - senza pann lat - Interfaccia Web - 42U 300x1200</t>
  </si>
  <si>
    <t>TECNOSTEEL - Modulo Side Bladecooling3 - Acqua - fino a 30 kW - senza pann lat - Interfaccia Web - 42U 300x1200</t>
  </si>
  <si>
    <t>TECNOSTEEL - Modulo Side Bladecooling3 - Acqua - fino a 36 kW - senza pann lat - Interfaccia Web - 42U 300x1200</t>
  </si>
  <si>
    <t>TECNOSTEEL - Modulo Side Bladecooling3 - Acqua - fino a 60 kW - senza pann lat - Interfaccia Web - 42U 600x1200</t>
  </si>
  <si>
    <t>TECNOSTEEL - Modulo Side Bladecooling3 - Acqua - fino a 22 kW - senza pann lat - Interfaccia Web - 48U 300x1200</t>
  </si>
  <si>
    <t>TECNOSTEEL - Modulo Side Bladecooling3 - Acqua - fino a 30 kW - senza pann lat - Interfaccia Web - 48U 300x1200</t>
  </si>
  <si>
    <t>TECNOSTEEL - Modulo Side Bladecooling3 - Acqua - fino a 36 kW - senza pann lat - Interfaccia Web - 48U 300x1200</t>
  </si>
  <si>
    <t>TECNOSTEEL - Modulo Side Bladecooling3 - Acqua - fino a 60 kW - senza pann lat - Interfaccia Web - 48U 600x1200</t>
  </si>
  <si>
    <t>TECNOSTEEL - Modulo Side Bladecooling3 - Acqua - fino a 12 kW - senza pann lat - Interfaccia Web - 42U 300x1030</t>
  </si>
  <si>
    <t>TECNOSTEEL - Modulo Side Bladecooling3 - Acqua - fino a 22 kW - senza pann lat - Interfaccia Web - 42U 300x1030</t>
  </si>
  <si>
    <t>TECNOSTEEL - Modulo Side Bladecooling3 - Acqua - fino a 30 kW - senza pann lat - Interfaccia Web - 42U 300x1030</t>
  </si>
  <si>
    <t>TECNOSTEEL - Modulo Side Bladecooling3 - Acqua - fino a 42 kW - senza pann lat - Interfaccia Web - 42U 600x1030</t>
  </si>
  <si>
    <t>TECNOSTEEL - Modulo Side Bladecooling3 - Acqua - fino a 12 kW - senza pann lat - Interfaccia Web - 48U 300x1030</t>
  </si>
  <si>
    <t>TECNOSTEEL - Modulo Side Bladecooling3 - Acqua - fino a 22 kW - senza pann lat - Interfaccia Web - 48U 300x1030</t>
  </si>
  <si>
    <t>TECNOSTEEL - Modulo Side Bladecooling3 - Acqua - fino a 30 kW - senza pann lat - Interfaccia Web - 48U 300x1030</t>
  </si>
  <si>
    <t>TECNOSTEEL - Modulo Side Bladecooling3 - Acqua - fino a 12 kW - senza pann lat - Interfaccia Web - 42U 300x1200</t>
  </si>
  <si>
    <t>TECNOSTEEL - Sistema BaldeShelter Infrastructure Management</t>
  </si>
  <si>
    <t>TECNOSTEEL - Modulo passaggio cavi intermedio per tetti BladeCooling</t>
  </si>
  <si>
    <t>TECNOSTEEL - Modulo passaggio cavi di testa per tetti BladeCooling</t>
  </si>
  <si>
    <t>TECNOSTEEL - Modulo passaggio cavi intermedio per tetti Quadri Elettrici</t>
  </si>
  <si>
    <t>TECNOSTEEL - Modulo passaggio cavi di testa per tetti Quadri Elettrici</t>
  </si>
  <si>
    <t>TECNOSTEEL - Modulo passaggio cavi intermedio per tetti T7 ''''PLUS''''</t>
  </si>
  <si>
    <t>TECNOSTEEL - Modulo passaggio cavi di testa per tetti T7 ''''PLUS''''</t>
  </si>
  <si>
    <t>TECNOSTEEL - Ponte passagio cavi per Corridoio profondita' da 940 a 1200mm</t>
  </si>
  <si>
    <t>TECNOSTEEL - Ponte passagio cavi per Corridoio profondita' 1500mm</t>
  </si>
  <si>
    <t>TECNOSTEEL - Coppia porte scorrevoli per Corridoio composto da armadi profondi 1030mm - 42U x 1000mm.</t>
  </si>
  <si>
    <t>TECNOSTEEL - Coppia porte scorrevoli per Corridoio composto da armadi profondi 1030mm - 48U x 1000mm.</t>
  </si>
  <si>
    <t>TECNOSTEEL - Coppia porte scorrevoli per Corridoio composto da armadi profondi 1200mm - 42U x 1000mm.</t>
  </si>
  <si>
    <t>TECNOSTEEL - Coppia porte scorrevoli per Corridoio composto da armadi profondi 1200mm - 48U x 1000mm.</t>
  </si>
  <si>
    <t>TECNOSTEEL - Coppia porte scorrevoli per Corridoio composto da armadi profondi 1030mm - 42U x 1200mm.</t>
  </si>
  <si>
    <t>TECNOSTEEL - Coppia porte scorrevoli per Corridoio composto da armadi profondi 1030mm - 48U x 1200mm.</t>
  </si>
  <si>
    <t>TECNOSTEEL - Coppia porte scorrevoli per Corridoio composto da armadi profondi 1200mm - 42U x 1200mm.</t>
  </si>
  <si>
    <t>TECNOSTEEL - Coppia porte scorrevoli per Corridoio composto da armadi profondi 1200mm - 48U x 1200mm.</t>
  </si>
  <si>
    <t>TECNOSTEEL - Coppia porte scorrevoli per Corridoio composto da armadi profondi 1030mm - 42U x 1500mm.</t>
  </si>
  <si>
    <t>TECNOSTEEL - Coppia porte scorrevoli per Corridoio composto da armadi profondi 1030mm - 48U x 1500mm.</t>
  </si>
  <si>
    <t>TECNOSTEEL - Coppia porte scorrevoli per Corridoio composto da armadi profondi 1200mm - 42U x 1500mm.</t>
  </si>
  <si>
    <t>TECNOSTEEL - Coppia porte scorrevoli per Corridoio composto da armadi profondi 1200mm - 48U x 1500mm.</t>
  </si>
  <si>
    <t>TECNOSTEEL - Pannello di chiusura Corridoio - 42U x 1000mm.</t>
  </si>
  <si>
    <t>TECNOSTEEL - Pannello di chiusura Corridoio - 42U x 1200mm.</t>
  </si>
  <si>
    <t>TECNOSTEEL - Pannello di chiusura Corridoio - 48U x 1200mm.</t>
  </si>
  <si>
    <t>TECNOSTEEL - Pannello di chiusura Corridoio - 42U x 1500mm.</t>
  </si>
  <si>
    <t>TECNOSTEEL - Modulo tetto per Corridoio per Quadro Elettrico - 300 x 1000 mm.</t>
  </si>
  <si>
    <t>TECNOSTEEL - Modulo tetto per Corridoio per BladeCooling - 300 x 1000 mm.</t>
  </si>
  <si>
    <t>TECNOSTEEL - Modulo tetto per Corridoio - 600 x 1000 mm.</t>
  </si>
  <si>
    <t>TECNOSTEEL - Modulo tetto per Corridoio - 800 x 1000 mm.</t>
  </si>
  <si>
    <t>TECNOSTEEL - Modulo tetto per Corridoio per Quadro Elettrico - 300 x 1200 mm.</t>
  </si>
  <si>
    <t>TECNOSTEEL - Modulo tetto in Policarbonato per Corridoio, per BladeCooling - 300 x 1200 mm.</t>
  </si>
  <si>
    <t>TECNOSTEEL - Modulo tetto per Corridoio per BladeCooling - 300 x 1200 mm.</t>
  </si>
  <si>
    <t>TECNOSTEEL - Modulo tetto per Corridoio - 600 x 1200 mm.</t>
  </si>
  <si>
    <t>TECNOSTEEL - Modulo tetto in Policarbonato per Corridoio - 600 x 1200 mm.</t>
  </si>
  <si>
    <t>TECNOSTEEL - Modulo tetto per Corridoio - 800 x 1200 mm.</t>
  </si>
  <si>
    <t>TECNOSTEEL - Modulo tetto per Corridoio, per Antincendio - 800 x 1200 mm.</t>
  </si>
  <si>
    <t>TECNOSTEEL - Modulo tetto in Policarbonato per Corridoio - 800 x 1200 mm.</t>
  </si>
  <si>
    <t>TECNOSTEEL - Modulo tetto ispezionabile per Corridoio - 800 x 1200 mm.</t>
  </si>
  <si>
    <t>TECNOSTEEL - Modulo tetto per Corridoio - 800 x 1500 mm.</t>
  </si>
  <si>
    <t>TECNOSTEEL - Pannello antimiscelazione/compartimentazione per BladeCooling e/o Quadri Elettrici - 300 mm.</t>
  </si>
  <si>
    <t>TECNOSTEEL - Pannello antimiscelazione/compartimentazione per rack - 600 mm.</t>
  </si>
  <si>
    <t>TECNOSTEEL - Pannello antimiscelazione/compartimentazione per rack - 800 mm.</t>
  </si>
  <si>
    <t>TECNOSTEEL - Pannello antimiscelazione/compartimentazione per rack - 1030 mm.</t>
  </si>
  <si>
    <t>TECNOSTEEL - Pannello antimiscelazione/compartimentazione per rack - 1200 mm.</t>
  </si>
  <si>
    <t>TECNOSTEEL - Air Duct per sistemi con canalizzazione aria laterale</t>
  </si>
  <si>
    <t>TECNOSTEEL - Pannello di illuminazione a LED a rifrazione luminosa-600x300mm.</t>
  </si>
  <si>
    <t>TECNOSTEEL - Alimentatore per pann di illuminazione a LED</t>
  </si>
  <si>
    <t>TECNOSTEEL - Sensore di presenza per accensione e spegnimento luci corridoio</t>
  </si>
  <si>
    <t>TECNOSTEEL - Sistema di ventilazione automatica in caso di malfunzionamento cooling</t>
  </si>
  <si>
    <t>FK-ACC-GLD-DSX-8000QI</t>
  </si>
  <si>
    <t>BY-R-6000HF</t>
  </si>
  <si>
    <t>CG-040402G5Z20001M</t>
  </si>
  <si>
    <t>040402G5Z20001M</t>
  </si>
  <si>
    <t>SYSTIMAX - Cavo Cat.6A Gigaspeed X10D U/UTP 23AWG B2ca, s1, d0, a1 LSZH IEC 332.3 bianco (box 305m) p/n 3091B-B WH 4/23 W1000</t>
  </si>
  <si>
    <t>SYSTIMAX - Cavo Cat.6A Gigaspeed X10D U/UTP 23AWG Cca, s1, d1, a1 LSZH IEC 332.3 bianco (box 305m) p/n 3091B-C WH 4/23 W1000</t>
  </si>
  <si>
    <t>SYSTIMAX - Cavo Cat.6A Gigaspeed X10D U/UTP 23AWG Dca LSZH IEC 332.3 bianco (bobina 914m) p/n 3091B WH 4/23 R3000</t>
  </si>
  <si>
    <t>AM-MJ6-215336404</t>
  </si>
  <si>
    <t>AM-MJ6-215344804</t>
  </si>
  <si>
    <t>AM-CVR-88403611410</t>
  </si>
  <si>
    <t>NPC6ASZDB-WT150C</t>
  </si>
  <si>
    <t>AM-PLG-284300761</t>
  </si>
  <si>
    <t>6-2843007-1</t>
  </si>
  <si>
    <t>AM-PC6A-NPC6ASZDBW1.5</t>
  </si>
  <si>
    <t>TY-CVF-159445599</t>
  </si>
  <si>
    <t>9-1594455-9</t>
  </si>
  <si>
    <t>SN-TIP-4340</t>
  </si>
  <si>
    <t>SN-TIP-4382</t>
  </si>
  <si>
    <t>SN-TIP-4389</t>
  </si>
  <si>
    <t>SN-TIP-4396</t>
  </si>
  <si>
    <t>SN-TIP-4392</t>
  </si>
  <si>
    <t>CG-012T8J-32198E2G</t>
  </si>
  <si>
    <t>012T8J-32198E2G</t>
  </si>
  <si>
    <t>CG-024E8J-32125E2G</t>
  </si>
  <si>
    <t>024E8J-32125E2G</t>
  </si>
  <si>
    <t>LAN CORE - Attrezzatura e connettori pre-terminati UniCam</t>
  </si>
  <si>
    <t>CORNING - Kit di terminazione UniCam high-performance per terminazione connettori LC, SC e ST</t>
  </si>
  <si>
    <t>CG-95-000-50</t>
  </si>
  <si>
    <t>95-000-50</t>
  </si>
  <si>
    <t>CG-95-000-51</t>
  </si>
  <si>
    <t>95-000-51</t>
  </si>
  <si>
    <t>CORNING - Connettore Unicam ST OM2 standard performance</t>
  </si>
  <si>
    <t>CG-95-050-51-X</t>
  </si>
  <si>
    <t>95-050-51-X</t>
  </si>
  <si>
    <t>CORNING - Connettore Unicam ST OM3/OM4 high performance</t>
  </si>
  <si>
    <t>CORNING - Connettore Unicam ST OS2 UPC high performance</t>
  </si>
  <si>
    <t>CG-95-000-40</t>
  </si>
  <si>
    <t>95-000-40</t>
  </si>
  <si>
    <t>CORNING - Connettore Unicam SC OM1 standard performance</t>
  </si>
  <si>
    <t>CG-95-000-41</t>
  </si>
  <si>
    <t>95-000-41</t>
  </si>
  <si>
    <t>CORNING - Connettore Unicam SC OM1 high performance</t>
  </si>
  <si>
    <t>CORNING - Connettore Unicam SC OM3/OM4 high performance</t>
  </si>
  <si>
    <t>CORNING - Connettore Unicam SC OS2 UPC high performance</t>
  </si>
  <si>
    <t>CG-95-200-44</t>
  </si>
  <si>
    <t>95-200-44</t>
  </si>
  <si>
    <t>CORNING - Connettore Unicam SC OS2 APC standard performance</t>
  </si>
  <si>
    <t>CG-95-000-99</t>
  </si>
  <si>
    <t>95-000-99</t>
  </si>
  <si>
    <t>CORNING - Connettore Unicam LC OM1 high performance</t>
  </si>
  <si>
    <t>CG-95-050-90</t>
  </si>
  <si>
    <t>95-050-90</t>
  </si>
  <si>
    <t>CORNING - Connettore Unicam LC OM2 standard performance</t>
  </si>
  <si>
    <t>CORNING - Connettore Unicam LC OM2 high performance</t>
  </si>
  <si>
    <t>CORNING - Connettore Unicam LC OS2 UPC high performance</t>
  </si>
  <si>
    <t>CG-INS-06F-250-2-O</t>
  </si>
  <si>
    <t>INS-06F-250-2-O</t>
  </si>
  <si>
    <t>PANDUIT - Cavo PanNet Cat6A U/UTP LSZH1 AWG 23 con nastro soppressione ANEXT, Classe Cca-s1b-d1-a1 -blu- bobina 305 m</t>
  </si>
  <si>
    <t>Categoria 6A UTP NetKey</t>
  </si>
  <si>
    <t>Cavo Cat6A NetKey</t>
  </si>
  <si>
    <t>PA-CVR-NUY6X04BU-HEG</t>
  </si>
  <si>
    <t>NUY6X04BU-HEG</t>
  </si>
  <si>
    <t>PANDUIT - Cavo NetKey Cat6A U/UTP LSFRZH a singole coppie protette, AWG 23 Classe Cca-s1a-d1-a1 -blu- box 305m</t>
  </si>
  <si>
    <t>PA-CVR-NUL6X04WH-CEG</t>
  </si>
  <si>
    <t>NUL6X04WH-CEG</t>
  </si>
  <si>
    <t>PANDUIT - Cavo NetKey Cat6A U/UTP LSZH AWG 23 con nastro soppressione ANEXT, Classe Dca-s2-d2-a1 -bianco- box 305m</t>
  </si>
  <si>
    <t>Prese NetKey Cat6A modulari RJ45 UTP</t>
  </si>
  <si>
    <t>PA-MJ6A-NK6X88MIW</t>
  </si>
  <si>
    <t>NK6X88MIW</t>
  </si>
  <si>
    <t>PANDUIT - Presa NetKey RJ45 UTP Cat6A keystone, terminazione 110, bianca</t>
  </si>
  <si>
    <t>Pannelli di permutazione precaricati NetKey Cat6A</t>
  </si>
  <si>
    <t>PA-PP6A-NK6XPPG24Y</t>
  </si>
  <si>
    <t>NK6XPPG24Y</t>
  </si>
  <si>
    <t>PANDUIT - Pannello NetKey Cat6A UTP 24 porte RJ45 schema TIA 568A/B, terminazione 110, etichette adesive</t>
  </si>
  <si>
    <t>PA-PP6A-NK6XPPG48Y</t>
  </si>
  <si>
    <t>NK6XPPG48Y</t>
  </si>
  <si>
    <t>PANDUIT - Pannello NetKey Cat6A UTP 48 porte RJ45 schema TIA 568A/B, terminazione 110, etichette adesive</t>
  </si>
  <si>
    <t xml:space="preserve">Bretelle di permutazione NetKey Cat6A UTP </t>
  </si>
  <si>
    <t>PA-PC6A-NK6APC1M</t>
  </si>
  <si>
    <t>NK6APC1M</t>
  </si>
  <si>
    <t>PA-PC6A-NK6APC2M</t>
  </si>
  <si>
    <t>NK6APC2M</t>
  </si>
  <si>
    <t>PA-PC6A-NK6APC3M</t>
  </si>
  <si>
    <t>NK6APC3M</t>
  </si>
  <si>
    <t>PA-PC6A-NK6APC5M</t>
  </si>
  <si>
    <t>NK6APC5M</t>
  </si>
  <si>
    <t>PANDUIT - Inserto cieco NetKey nero, confezione da 10pz</t>
  </si>
  <si>
    <t>PANDUIT - Pannello cieco 19'' 1U</t>
  </si>
  <si>
    <t>PANDUIT - Pannello cieco 19'' 1U montaggio senza viti</t>
  </si>
  <si>
    <t>SX-PLT-700016488</t>
  </si>
  <si>
    <t>SX-PLT-107984015</t>
  </si>
  <si>
    <t>SX-PLT-107952459</t>
  </si>
  <si>
    <t>SYSTIMAX - Cavo Cat. 6A Gigaspeed XL F/UTP 23AWG B2ca bianco (bobina 305m) p/n 3291B-B WH 4/23 R1000</t>
  </si>
  <si>
    <t>SYSTIMAX - Cavo Cat. 6A Gigaspeed XL F/UTP 23AWG Cca bianco (bobina 305m) p/n 3291B-C WH 4/23 R1000</t>
  </si>
  <si>
    <t>SYSTIMAX - Cavo Cat. 6A Gigaspeed XL F/UTP 23AWG Dca bianco (bobina 305m) p/n 3291B WH 4/23 R1000</t>
  </si>
  <si>
    <t>SX-CVR-760240767</t>
  </si>
  <si>
    <t>SX-CVR-760240843</t>
  </si>
  <si>
    <t>SX-CVR-760107318</t>
  </si>
  <si>
    <t>SX-CVR-760106054</t>
  </si>
  <si>
    <t>SX-PP6-760152587</t>
  </si>
  <si>
    <t>SX-PP6-760152595</t>
  </si>
  <si>
    <t>SX-PP6-760151324</t>
  </si>
  <si>
    <t>SX-PP6-760151779</t>
  </si>
  <si>
    <t>SX-PP-760151183</t>
  </si>
  <si>
    <t>SX-MJ6-760092361</t>
  </si>
  <si>
    <t>SX-MJ6-760092429</t>
  </si>
  <si>
    <t>SX-MJ6-760092411</t>
  </si>
  <si>
    <t>SX-MJ6-760092445</t>
  </si>
  <si>
    <t>SX-MJ6-760092403</t>
  </si>
  <si>
    <t>SX-MJ6-760092452</t>
  </si>
  <si>
    <t>SX-MJ6-760092387</t>
  </si>
  <si>
    <t>SX-PC6-CPCSSZ2-08F003</t>
  </si>
  <si>
    <t>SX-PC6-CPCSSZ2-08F005</t>
  </si>
  <si>
    <t>SX-PC6-CPCSSZ2-08F007</t>
  </si>
  <si>
    <t>SX-PC6-CPCSSZ2-08F010</t>
  </si>
  <si>
    <t>SX-PC6-CPCSSZ2-08F016</t>
  </si>
  <si>
    <t>SX-PC6-CPCSSZ2-08F020</t>
  </si>
  <si>
    <t>SX-PC6-CPCSSZ2-03F003</t>
  </si>
  <si>
    <t>SX-PC6-CPCSSZ2-03F005</t>
  </si>
  <si>
    <t>SX-PC6-CPCSSZ2-03F007</t>
  </si>
  <si>
    <t>SX-PC6-CPCSSZ2-03F010</t>
  </si>
  <si>
    <t>SX-PC6-CPCSSZ2-03F016</t>
  </si>
  <si>
    <t>SX-PC6-CPCSSZ2-03F020</t>
  </si>
  <si>
    <t>SX-CVR-760237886</t>
  </si>
  <si>
    <t>SX-CVR-760237885</t>
  </si>
  <si>
    <t>SX-CVR-760081323</t>
  </si>
  <si>
    <t>SX-CVR-760178129</t>
  </si>
  <si>
    <t>SX-MJ6-760152801</t>
  </si>
  <si>
    <t>SX-ACC-760152827</t>
  </si>
  <si>
    <t>SX-PP6-760150144</t>
  </si>
  <si>
    <t>SX-PP6-760151498</t>
  </si>
  <si>
    <t>SX-PC6-CA111K2-08F003</t>
  </si>
  <si>
    <t>SX-PC6-CA111K2-08F005</t>
  </si>
  <si>
    <t>SX-PC6-CA111K2-08F007</t>
  </si>
  <si>
    <t>SX-PC6-CA111K2-08F010</t>
  </si>
  <si>
    <t>SX-PC6-CA111K2-08F016</t>
  </si>
  <si>
    <t>SX-PC6-CA111K2-08F020</t>
  </si>
  <si>
    <t>SX-PC6-CA111K2-03F003</t>
  </si>
  <si>
    <t>SX-PC6-CA111K2-03F005</t>
  </si>
  <si>
    <t>SX-PC6-CA111K2-03F007</t>
  </si>
  <si>
    <t>SX-PC6-CA111K2-03F010</t>
  </si>
  <si>
    <t>SX-PC6-CA111K2-03F016</t>
  </si>
  <si>
    <t>SX-PC6-CA111K2-03F020</t>
  </si>
  <si>
    <t>SX-CVR-760237883</t>
  </si>
  <si>
    <t>SX-CVR-760237882</t>
  </si>
  <si>
    <t>SX-CVR-700216450</t>
  </si>
  <si>
    <t>SX-CVR-760008888</t>
  </si>
  <si>
    <t>SX-PP6-760152561</t>
  </si>
  <si>
    <t>SX-PP6-760152579</t>
  </si>
  <si>
    <t>SX-PP6-760151308</t>
  </si>
  <si>
    <t>SX-PP6-760151753</t>
  </si>
  <si>
    <t>SX-PP6-760151167</t>
  </si>
  <si>
    <t>SX-MJ6-700206725</t>
  </si>
  <si>
    <t>SX-MJ6-700206667</t>
  </si>
  <si>
    <t>SX-MJ6-700206717</t>
  </si>
  <si>
    <t>SX-MJ6-700206741</t>
  </si>
  <si>
    <t>SX-MJ6-700206709</t>
  </si>
  <si>
    <t>SX-MJ6-700206758</t>
  </si>
  <si>
    <t>SX-MJ6-700206691</t>
  </si>
  <si>
    <t>SX-PC6-CPC3392-08F003</t>
  </si>
  <si>
    <t>SX-PC6-CPC3392-08F005</t>
  </si>
  <si>
    <t>SX-PC6-CPC3392-08F007</t>
  </si>
  <si>
    <t>SX-PC6-CPC3392-08F010</t>
  </si>
  <si>
    <t>SX-PC6-CPC3392-08F016</t>
  </si>
  <si>
    <t>SX-PC6-CPC3392-08F020</t>
  </si>
  <si>
    <t>SX-PC6-CPC3392-03F003</t>
  </si>
  <si>
    <t>SX-PC6-CPC3392-03F005</t>
  </si>
  <si>
    <t>SX-PC6-CPC3392-03F007</t>
  </si>
  <si>
    <t>SX-PC6-CPC3392-03F010</t>
  </si>
  <si>
    <t>SX-PC6-CPC3392-03F016</t>
  </si>
  <si>
    <t>SX-PP-760184507</t>
  </si>
  <si>
    <t>SX-PP-760187187</t>
  </si>
  <si>
    <t>SX-PP-760187195</t>
  </si>
  <si>
    <t>SX-PP-760187203</t>
  </si>
  <si>
    <t>SX-PP-760187211</t>
  </si>
  <si>
    <t>SX-PP-760187179</t>
  </si>
  <si>
    <t>SX-CVF-760091835</t>
  </si>
  <si>
    <t>SX-CVF-760218529</t>
  </si>
  <si>
    <t>SX-CVF-760239011</t>
  </si>
  <si>
    <t>SX-CVF-760154963</t>
  </si>
  <si>
    <t>SX-CVF-760154971</t>
  </si>
  <si>
    <t>SX-CVF-760154997</t>
  </si>
  <si>
    <t>SX-FPP-760193771</t>
  </si>
  <si>
    <t>SX-FPP-760193839</t>
  </si>
  <si>
    <t>SX-FPP-760193821</t>
  </si>
  <si>
    <t>SX-FPP-760033860</t>
  </si>
  <si>
    <t>SX-FPP-760227306</t>
  </si>
  <si>
    <t>SX-FPP-760193755</t>
  </si>
  <si>
    <t>SX-FPP-760217414</t>
  </si>
  <si>
    <t>SX-FPP-760217422</t>
  </si>
  <si>
    <t>SX-FPP-760217448</t>
  </si>
  <si>
    <t>SX-FPP-760217455</t>
  </si>
  <si>
    <t>SX-FPP-760039867</t>
  </si>
  <si>
    <t>SX-FPP-760031856</t>
  </si>
  <si>
    <t>SX-FPP-760057075</t>
  </si>
  <si>
    <t>SX-FPP-760031054</t>
  </si>
  <si>
    <t>SX-FPP-760148502</t>
  </si>
  <si>
    <t>SX-FAD-760109462</t>
  </si>
  <si>
    <t>SX-FAD-760115907</t>
  </si>
  <si>
    <t>SX-FAD-700002215</t>
  </si>
  <si>
    <t>SX-FAD-700004815</t>
  </si>
  <si>
    <t>SX-FAD-108622895</t>
  </si>
  <si>
    <t>SX-ACC-760161380</t>
  </si>
  <si>
    <t>SX-PP-760201137</t>
  </si>
  <si>
    <t>SX-PP-760201111</t>
  </si>
  <si>
    <t>SX-PP-760201145</t>
  </si>
  <si>
    <t>SX-PP-760201129</t>
  </si>
  <si>
    <t>SX-PP-760202556</t>
  </si>
  <si>
    <t>SX-PP-760202572</t>
  </si>
  <si>
    <t>SX-PP-760201178</t>
  </si>
  <si>
    <t>SX-PP-760201186</t>
  </si>
  <si>
    <t>SX-PP-760198747</t>
  </si>
  <si>
    <t>SX-PP-760198754</t>
  </si>
  <si>
    <t>SX-PP-760198762</t>
  </si>
  <si>
    <t>SX-PP-760201244</t>
  </si>
  <si>
    <t>SX-PP-760201210</t>
  </si>
  <si>
    <t>SX-PP-760201269</t>
  </si>
  <si>
    <t>SX-PP-760201236</t>
  </si>
  <si>
    <t>SX-PP-760201152</t>
  </si>
  <si>
    <t>SX-PP-760201160</t>
  </si>
  <si>
    <t>SX-PP-760073866</t>
  </si>
  <si>
    <t>SX-PP-760201194</t>
  </si>
  <si>
    <t>SX-PP-760201202</t>
  </si>
  <si>
    <t>SX-FPP-760193789</t>
  </si>
  <si>
    <t>SX-FPP-760193797</t>
  </si>
  <si>
    <t>SX-FPP-760105148</t>
  </si>
  <si>
    <t>SX-FPP-760168443</t>
  </si>
  <si>
    <t>SX-FPP-760168419</t>
  </si>
  <si>
    <t>SX-FPP-760188326</t>
  </si>
  <si>
    <t>SX-FPP-760168435</t>
  </si>
  <si>
    <t>SX-FPP-760188375</t>
  </si>
  <si>
    <t>SX-FPP-760188391</t>
  </si>
  <si>
    <t>SX-FPP-760188383</t>
  </si>
  <si>
    <t>SX-ACC-760072942</t>
  </si>
  <si>
    <t>SX-ACC-760072959</t>
  </si>
  <si>
    <t>SX-ACC-760072967</t>
  </si>
  <si>
    <t>SX-ACC-760038240</t>
  </si>
  <si>
    <t>SX-ACC-760038257</t>
  </si>
  <si>
    <t>CORNING - Pinza a crimpare per prese xs500 (Cat.6A) e S1200 (Cat.7A)</t>
  </si>
  <si>
    <t>CORNING - Attrezzo preparazione cavi S/FTP e F/FTP</t>
  </si>
  <si>
    <t>Sistema di terminazione ottica LANscape</t>
  </si>
  <si>
    <t>LANscape - Vassoi di giunzione con pigtail e accessori</t>
  </si>
  <si>
    <t>CG-SP12-39Q-S8</t>
  </si>
  <si>
    <t>SP12-39Q-S8</t>
  </si>
  <si>
    <t>CORNING - Tubetti di protezione 250 - 900 micron, 3cm (conf. 25 pz)</t>
  </si>
  <si>
    <t>CORNING - Elemento di protezione meccanico per giunti a fusione lungh. 30mm (conf. 150 pz)</t>
  </si>
  <si>
    <t>CG-000301Q4Z80002M</t>
  </si>
  <si>
    <t>000301Q4Z80002M</t>
  </si>
  <si>
    <t>CG-004T8X-32198E2G</t>
  </si>
  <si>
    <t>004T8X-32198E2G</t>
  </si>
  <si>
    <t>CG-008T8X-32198E2G</t>
  </si>
  <si>
    <t>008T8X-32198E2G</t>
  </si>
  <si>
    <t>CG-004E8J-32125E2G</t>
  </si>
  <si>
    <t>004E8J-32125E2G</t>
  </si>
  <si>
    <t>CG-004T8J-32198E2G</t>
  </si>
  <si>
    <t>004T8J-32198E2G</t>
  </si>
  <si>
    <t>CG-012E8J-32125E2G</t>
  </si>
  <si>
    <t>012E8J-32125E2G</t>
  </si>
  <si>
    <t>CG-024T8J-32198E2G</t>
  </si>
  <si>
    <t>024T8J-32198E2G</t>
  </si>
  <si>
    <t>DC CORE - Sistema precablato MTP</t>
  </si>
  <si>
    <t>Sistema EDGE: Moduli e e Cassetti Ottici</t>
  </si>
  <si>
    <t>CG-EDGE-01U</t>
  </si>
  <si>
    <t>EDGE-01U</t>
  </si>
  <si>
    <t>CG-EDGE-02U</t>
  </si>
  <si>
    <t>EDGE-02U</t>
  </si>
  <si>
    <t>CG-EDGE-04U</t>
  </si>
  <si>
    <t>EDGE-04U</t>
  </si>
  <si>
    <t>CG-EDGE-02U-FP</t>
  </si>
  <si>
    <t>EDGE-02U-FP</t>
  </si>
  <si>
    <t>CG-EMOD-CP12-AE</t>
  </si>
  <si>
    <t>EMOD-CP12-AE</t>
  </si>
  <si>
    <t>CG-EMOD-CP12-AD</t>
  </si>
  <si>
    <t>EMOD-CP12-AD</t>
  </si>
  <si>
    <t>CG-ECM-UM12-04-89G</t>
  </si>
  <si>
    <t>ECM-UM12-04-89G</t>
  </si>
  <si>
    <t>CG-ECM-UM12-04-89GULL</t>
  </si>
  <si>
    <t>ECM-UM12-04-89G-ULL</t>
  </si>
  <si>
    <t>CG-ECM-UM12-05-93QULL</t>
  </si>
  <si>
    <t>ECM-UM12-05-93Q-ULL</t>
  </si>
  <si>
    <t>Sistema Plug &amp; Play: Moduli Ottici</t>
  </si>
  <si>
    <t>CG-CCHE-CP12-AD</t>
  </si>
  <si>
    <t>CCHE-CP12-AD</t>
  </si>
  <si>
    <t>CORNING - Modulo di giunzione scarico, accetta 1 frontale Plug &amp; Play CCH fino a 24 giunzioni con 12 termorestringenti</t>
  </si>
  <si>
    <t>CG-CCH-BLNK</t>
  </si>
  <si>
    <t>CCH-BLNK</t>
  </si>
  <si>
    <t>CORNING - Modulo cieco</t>
  </si>
  <si>
    <t>Sistema Plug &amp; Play: Moduli di Giunzione</t>
  </si>
  <si>
    <t>CORNING - Modulo di giunzione 24 fibre, terminazione 12 LC duplex OS2 con pigtail e termorestringenti</t>
  </si>
  <si>
    <t>CORNING - Modulo di giunzione 24 fibre, terminazione 12 LC duplex OS2 con sportello, pigtail e termorestringenti</t>
  </si>
  <si>
    <t>CORNING - Modulo di giunzione 24 fibre, terminazione 12 LC duplex OM4 con sportello, pigtail e termorestringenti</t>
  </si>
  <si>
    <t>CORNING - Modulo di giunzione 24 fibre, terminazione 12 LC duplex OM4 con pigtail e termorestringenti</t>
  </si>
  <si>
    <t>CG-CCH-CS12-A9-P00RE</t>
  </si>
  <si>
    <t>CCH-CS12-A9-P00RE</t>
  </si>
  <si>
    <t>CORNING - Modulo di giunzione 12 fibre, terminazione 6 LC duplex OS2 con pigtail e termorestringenti</t>
  </si>
  <si>
    <t>CORNING - Modulo di giunzione 12 fibre, terminazione 6 SC duplex OS2 con pigtail e termorestringenti</t>
  </si>
  <si>
    <t>CORNING - Modulo di giunzione 12 fibre, terminazione 6 SC duplex OM3/OM4 con pigtail e termorestringenti</t>
  </si>
  <si>
    <t>Sistema Plug &amp; Play: Cassetti Ottici e Accessori</t>
  </si>
  <si>
    <t>Sistema Plug &amp; Play: Cassetta a muro e barra DIN</t>
  </si>
  <si>
    <t>CG-SPH-DIN-KIT</t>
  </si>
  <si>
    <t>SPH-DIN-KIT</t>
  </si>
  <si>
    <t>CORNING - Staffa per montaggio a barra DIN per cassetta SPH-01P</t>
  </si>
  <si>
    <t>Bretelle in Fibra Ottica zipcord</t>
  </si>
  <si>
    <t>CG-040402R5Z20005M</t>
  </si>
  <si>
    <t>040402R5Z20005M</t>
  </si>
  <si>
    <t>Bretelle in Fibra Ottica bend insensitive cavo tondo 2 mm</t>
  </si>
  <si>
    <t>Pannelli scarichi non schermati</t>
  </si>
  <si>
    <t>AM-PP6-760237040</t>
  </si>
  <si>
    <t>AM-PP6-760237041</t>
  </si>
  <si>
    <t>Pannelli scarichi schermati</t>
  </si>
  <si>
    <t>AM-PP6-760237046</t>
  </si>
  <si>
    <t>AM-PLG-211197963</t>
  </si>
  <si>
    <t>6-2111979-3</t>
  </si>
  <si>
    <t>Sistema Cat.6 non schermato</t>
  </si>
  <si>
    <t>Sistema Cat.6 non schermato: Cavi in Rame</t>
  </si>
  <si>
    <t>Sistema Cat.6 non schermato: Pannelli di permutazione SL</t>
  </si>
  <si>
    <t>AM-PP6-760237024</t>
  </si>
  <si>
    <t>AM-PP6-760237025</t>
  </si>
  <si>
    <t>Sistema Cat6 non schermato: Bretelle di permutazione LSZH</t>
  </si>
  <si>
    <t>Sistema Cat6 schermato</t>
  </si>
  <si>
    <t>Sistema Cat6 schermato: Prese RJ45 SL</t>
  </si>
  <si>
    <t>Sistema Cat6 schermato: Bretelle di permutazione S/FTP LSZH</t>
  </si>
  <si>
    <t>Sistema Cat 6A non schermato</t>
  </si>
  <si>
    <t>Sistema Cat6A non schermato: Cavi in Rame</t>
  </si>
  <si>
    <t>AM-CVR-88402721410</t>
  </si>
  <si>
    <t>Sistema Cat6A non schermato: Pannelli di permutazione 110 Connect SL</t>
  </si>
  <si>
    <t>AM-PP6A-760237032</t>
  </si>
  <si>
    <t>AM-PP6A-760237033</t>
  </si>
  <si>
    <t>Sistema Cat6A non schermato: Bretelle di permutazione U/UTP LSZH</t>
  </si>
  <si>
    <t>AM-PC6A-NPC6AUZDBWT01</t>
  </si>
  <si>
    <t>NPC6AUZDB-WT001M</t>
  </si>
  <si>
    <t>AM-PC6A-NPC6AUZDBWT02</t>
  </si>
  <si>
    <t>NPC6AUZDB-WT002M</t>
  </si>
  <si>
    <t>AM-PC6A-NPC6AUZDBWT03</t>
  </si>
  <si>
    <t>NPC6AUZDB-WT003M</t>
  </si>
  <si>
    <t>AM-PC6A-NPC6AUZDBWT05</t>
  </si>
  <si>
    <t>NPC6AUZDB-WT005M</t>
  </si>
  <si>
    <t>Sistema Cat 6A schermato</t>
  </si>
  <si>
    <t>Sistema Cat6A schermato: Cavi in Rame</t>
  </si>
  <si>
    <t>Sistema Cat6A schermato: Prese RJ45 SL</t>
  </si>
  <si>
    <t>Sistema Cat7 e Cat7A schermato: Cavi in Rame</t>
  </si>
  <si>
    <t>AM-FPP-167100022</t>
  </si>
  <si>
    <t>2-1671000-2</t>
  </si>
  <si>
    <t>AM-FPP-167100042</t>
  </si>
  <si>
    <t>4-1671000-2</t>
  </si>
  <si>
    <t>Attrezzatura per le connessioni in Rame</t>
  </si>
  <si>
    <t>Accessori e PDU</t>
  </si>
  <si>
    <t>Planet</t>
  </si>
  <si>
    <t>POWER OVER ETHERNET</t>
  </si>
  <si>
    <t>SOLUZIONI POE SU LUNGA DISTANZA</t>
  </si>
  <si>
    <t>SOLUZIONI ETHERNET INDUSTRIALI</t>
  </si>
  <si>
    <t>SWITCH INDUSTRIALI NON GESTITI.</t>
  </si>
  <si>
    <t>SWITCH INDUSTRIALI POWER OVER ETHERNET</t>
  </si>
  <si>
    <t>GATEWAY INDUSTRIALI LTE</t>
  </si>
  <si>
    <t>PERIFERICHE INTERNET/ETHERNET</t>
  </si>
  <si>
    <t>Switch,Gateway,Mediaconv,Tranceiver</t>
  </si>
  <si>
    <t>PLANET</t>
  </si>
  <si>
    <t xml:space="preserve">PLANET - 40G QSFP+ Direct Attach Copper Cable for XGS3-24242(v2) hardware stacking port - 0.5 Meters </t>
  </si>
  <si>
    <t>Switch gestiti, Layer 3 IPv4/IPv6, Routing Statico, Stack su IP.</t>
  </si>
  <si>
    <t>PN-SWT-XGS635012X8TR</t>
  </si>
  <si>
    <t>XGS-6350-12X8TR</t>
  </si>
  <si>
    <t>SGS-6341-24T4X</t>
  </si>
  <si>
    <t>PN-SWT-GS634116S8C4XR</t>
  </si>
  <si>
    <t>SGS-6341-16S8C4XR</t>
  </si>
  <si>
    <t>SGS-6341-24P4X</t>
  </si>
  <si>
    <t>SGS-6341-48T4X</t>
  </si>
  <si>
    <t>Switch gestiti, Layer 2+ / 4 10/100/1000Mbps e 10G, routing statico.</t>
  </si>
  <si>
    <t>GS-5220-16S8CR</t>
  </si>
  <si>
    <t>Switch gestiti Metro, Layer 2+ / 4 10/100/1000Mbps e 10G routing statico, ring, doppia alimentazione AC/DC, allarmi.</t>
  </si>
  <si>
    <t>MGSD-10080F</t>
  </si>
  <si>
    <t>MGSW-24160F</t>
  </si>
  <si>
    <t>MGSW-28240F</t>
  </si>
  <si>
    <t>Switch gestiti, Display LCD, Layer 2+ / 4 10/100/1000Mbps e 10G, routing statico, stack hardware.</t>
  </si>
  <si>
    <t>PLANET - 10G SFP+ Direct Attach Copper Cable - 0.5 Meters</t>
  </si>
  <si>
    <t>CB-DASFP-2M</t>
  </si>
  <si>
    <t>PLANET - 10G SFP+ Direct Attach Copper Cable - 2 Meters</t>
  </si>
  <si>
    <t>Switch con gestione Lite, Layer 2+ / 4 10/100/1000Mbps</t>
  </si>
  <si>
    <t>GSD-1002M</t>
  </si>
  <si>
    <t>GS-4210-16T2S</t>
  </si>
  <si>
    <t>GS-4210-24T2S</t>
  </si>
  <si>
    <t>GSW-1601</t>
  </si>
  <si>
    <t>GSW-2401</t>
  </si>
  <si>
    <t xml:space="preserve">Switch Desktop non gestiti con alimentatore esterno. </t>
  </si>
  <si>
    <t>FSD-503</t>
  </si>
  <si>
    <t>FSD-803</t>
  </si>
  <si>
    <t>GSD-503</t>
  </si>
  <si>
    <t>GSD-803</t>
  </si>
  <si>
    <t>GSD-805</t>
  </si>
  <si>
    <t>Kit per montaggio rack</t>
  </si>
  <si>
    <t>RKE-10A</t>
  </si>
  <si>
    <t>RKE-10B</t>
  </si>
  <si>
    <t>Switch gestiti POE++</t>
  </si>
  <si>
    <t>Switch gestiti, POE+ Display LCD, Layer 2+ / 4 10/100/1000Mbps e 10G, routing statico.</t>
  </si>
  <si>
    <t>Switch gestiti, POE+, Display LCD, Layer 2+ / 4 10/100/1000Mbps e 10G, routing statico, stack hardware.</t>
  </si>
  <si>
    <t>GS-5220-8P2T2S</t>
  </si>
  <si>
    <t>GS-4210-48P4S</t>
  </si>
  <si>
    <t>GS-4210-24P4C</t>
  </si>
  <si>
    <t>GS-4210-24PL4C</t>
  </si>
  <si>
    <t>GS-4210-24P2S</t>
  </si>
  <si>
    <t>GS-4210-16P4C</t>
  </si>
  <si>
    <t>GS-4210-8P2S</t>
  </si>
  <si>
    <t>GS-4210-16P2S</t>
  </si>
  <si>
    <t>FGSW-2624HPS</t>
  </si>
  <si>
    <t>Switch con gestione Lite, POE std.</t>
  </si>
  <si>
    <t>Switch non gestiti POE+</t>
  </si>
  <si>
    <t>FGSW-2622VHP</t>
  </si>
  <si>
    <t>GSD-1222VHP</t>
  </si>
  <si>
    <t>GSW-1820VHP</t>
  </si>
  <si>
    <t>GSW-2620VHP</t>
  </si>
  <si>
    <t>GSW-2620HP</t>
  </si>
  <si>
    <t>GSD-1008HP</t>
  </si>
  <si>
    <t>GSD-908HP</t>
  </si>
  <si>
    <t>GSD-604HP</t>
  </si>
  <si>
    <t>FSD-1008HP</t>
  </si>
  <si>
    <t>FGSD-1011HP</t>
  </si>
  <si>
    <t>FSD-604HP</t>
  </si>
  <si>
    <t>Iniettori Poe e Hub non gestiti 802.3af /at PoE.</t>
  </si>
  <si>
    <t>HPOE-2400G</t>
  </si>
  <si>
    <t>HPOE-1200G</t>
  </si>
  <si>
    <t>HPOE-460</t>
  </si>
  <si>
    <t>POE-2400G</t>
  </si>
  <si>
    <t>POE-1200G</t>
  </si>
  <si>
    <t>Iniettori e splitter POE++.</t>
  </si>
  <si>
    <t>UPOE-800G</t>
  </si>
  <si>
    <t>UPOE-1600G</t>
  </si>
  <si>
    <t>UPOE-2400G</t>
  </si>
  <si>
    <t>POE-173</t>
  </si>
  <si>
    <t>POE-172</t>
  </si>
  <si>
    <t>POE-171A-60</t>
  </si>
  <si>
    <t>POE-171A-95</t>
  </si>
  <si>
    <t>POE-171S</t>
  </si>
  <si>
    <t>POE-172S</t>
  </si>
  <si>
    <t>POE-E304</t>
  </si>
  <si>
    <t>Iniettori, Splitter, Extender POE+</t>
  </si>
  <si>
    <t>POE-163</t>
  </si>
  <si>
    <t>PLANET - IEEE802.3at High Power PoE+ Gigabit Ethernet Injector - 30W (All-in-one Pack), PoE Output 53VDC</t>
  </si>
  <si>
    <t>POE-161S</t>
  </si>
  <si>
    <t>PLANET - Gigabit IEEE802.3at High Power PoE  Splitter - 5V/12V</t>
  </si>
  <si>
    <t>POE-162S</t>
  </si>
  <si>
    <t>PLANET - IEEE802.3at High Power PoE  Splitter - 12V/24V</t>
  </si>
  <si>
    <t>POE-E201</t>
  </si>
  <si>
    <t>PLANET - IEEE802.3at POE+ Repeater (Extender) - High Power POE</t>
  </si>
  <si>
    <t>POE-E202</t>
  </si>
  <si>
    <t>Iniettori POE su cavo coassiale</t>
  </si>
  <si>
    <t>Trasmissione POE fino a 1 km su cavo coassiale e fino a 500m su UTP</t>
  </si>
  <si>
    <t>LRP-101C-KIT</t>
  </si>
  <si>
    <t>LRP-101CH</t>
  </si>
  <si>
    <t>LRP-101U-KIT</t>
  </si>
  <si>
    <t>LRP-101CE</t>
  </si>
  <si>
    <t>LRP-101UH</t>
  </si>
  <si>
    <t>PWR-65-56</t>
  </si>
  <si>
    <t>PLANET - 65W AC to DC Power Adapter (100-240VAC to 56VDC) - for LRP-101 series</t>
  </si>
  <si>
    <t>PN-SWT-IGS632520T4C4X</t>
  </si>
  <si>
    <t>IGS-6325-20T4C4X</t>
  </si>
  <si>
    <t>IGSW-24040T</t>
  </si>
  <si>
    <t>IGS-5225-16T4S</t>
  </si>
  <si>
    <t>IGS-20040MT</t>
  </si>
  <si>
    <t>IGS-10080MFT</t>
  </si>
  <si>
    <t>IGS-12040MT</t>
  </si>
  <si>
    <t>IGS-5225-4T2S</t>
  </si>
  <si>
    <t>PN-SWT-IGS52258T2S2X</t>
  </si>
  <si>
    <t>IGS-5225-8T2S2X</t>
  </si>
  <si>
    <t>IGS-801M</t>
  </si>
  <si>
    <t>Switch Gigabit da Barra Din</t>
  </si>
  <si>
    <t>IGS-1020TF</t>
  </si>
  <si>
    <t>IGS-620TF</t>
  </si>
  <si>
    <t>IGS-801T</t>
  </si>
  <si>
    <t>IGS-501T</t>
  </si>
  <si>
    <t>IGS-500T</t>
  </si>
  <si>
    <t>Switch Fast Ethernet da barra Din</t>
  </si>
  <si>
    <t>ISW-500T</t>
  </si>
  <si>
    <t>ISW-501T</t>
  </si>
  <si>
    <t>ISW-800T</t>
  </si>
  <si>
    <t>ISW-801T</t>
  </si>
  <si>
    <t>ISW-621T</t>
  </si>
  <si>
    <t>ISW-621TS15</t>
  </si>
  <si>
    <t>ISW-621TF</t>
  </si>
  <si>
    <t>ISW-511</t>
  </si>
  <si>
    <t>ISW-511T</t>
  </si>
  <si>
    <t>ISW-511TS15</t>
  </si>
  <si>
    <t>Switch Industriali Gigabit POE+ da Barra Din</t>
  </si>
  <si>
    <t>IGS-20160HPT</t>
  </si>
  <si>
    <t>IGS-10020HPT</t>
  </si>
  <si>
    <t>IGS-10020PT</t>
  </si>
  <si>
    <t>IGS-4215-4P4T</t>
  </si>
  <si>
    <t>PN-SWT-IGS42154P4T2S</t>
  </si>
  <si>
    <t>IGS-4215-4P4T2S</t>
  </si>
  <si>
    <t>PN-SWT-IGS42158P2T2S</t>
  </si>
  <si>
    <t>IGS-4215-8P2T2S</t>
  </si>
  <si>
    <t>PN-SWT-IGS52254U1T2S</t>
  </si>
  <si>
    <t>IGS-5225-4UP1T2S</t>
  </si>
  <si>
    <t>IGS-5225-8P4S</t>
  </si>
  <si>
    <t>PLANET - IP30 Industrial L2+/L4 8-Port 10/100/1000T 802.3at PoE+ 4-port 100/1000X SFP Full Managed Switch (-40 to 75 C, dual redundant power input on 48~56VDC terminal block, DIDO, ERPS Ring Supported, 1588), ModBus TCP</t>
  </si>
  <si>
    <t>PN-SWT-IGS52258P2S2X</t>
  </si>
  <si>
    <t>IGS-5225-8P2S2X</t>
  </si>
  <si>
    <t>IGS-624HPT</t>
  </si>
  <si>
    <t>IGS-504HPT</t>
  </si>
  <si>
    <t>Switch Industriali Fast Ethernet POE+ da Barra Din</t>
  </si>
  <si>
    <t>ISW-504PT</t>
  </si>
  <si>
    <t>ISW-514PTF</t>
  </si>
  <si>
    <t>IFGS-1022HPT</t>
  </si>
  <si>
    <t>Solar Power Poe Convertion</t>
  </si>
  <si>
    <t>BSP-360</t>
  </si>
  <si>
    <t>Iniettori e Splitter Industriali</t>
  </si>
  <si>
    <t>IPOE-162S</t>
  </si>
  <si>
    <t>IPOE-171-60W</t>
  </si>
  <si>
    <t>IPOE-171-95W</t>
  </si>
  <si>
    <t>IPOE-E174</t>
  </si>
  <si>
    <t>Soluzioni Industriali Flat Non Gestite</t>
  </si>
  <si>
    <t>WGS-803</t>
  </si>
  <si>
    <t>WGS-804HP</t>
  </si>
  <si>
    <t>WGS-804HPT</t>
  </si>
  <si>
    <t>WGS-4215-8T</t>
  </si>
  <si>
    <t>WGS-4215-8T2S</t>
  </si>
  <si>
    <t>WGS-5225-8T2SV</t>
  </si>
  <si>
    <t>WGS-4215-8P2S</t>
  </si>
  <si>
    <t>WGS-5225-8P2S</t>
  </si>
  <si>
    <t>WGS-5225-8P2SV</t>
  </si>
  <si>
    <t>Media Converter Industriali 10G</t>
  </si>
  <si>
    <t>IXT-705AT</t>
  </si>
  <si>
    <t>Mediaconverter Barra Din</t>
  </si>
  <si>
    <t>IGT-1205AT</t>
  </si>
  <si>
    <t>IGT-805AT</t>
  </si>
  <si>
    <t>IGTP-802T</t>
  </si>
  <si>
    <t>IGTP-802TS</t>
  </si>
  <si>
    <t>PLANET - IP30 Industrial 10/100/1000BASE-T to 100/1000BASE-LX Converter with 802.3at PoE+ (Single mode, 10km, -40 to 75C, 12V~48V DC power boost)</t>
  </si>
  <si>
    <t>IGTP-805AT</t>
  </si>
  <si>
    <t>PLANET - IP30 Industrial 10/100/1000Base-T to Gigabit SFP Converter with 802.3at POE+ (-40 to 75C)</t>
  </si>
  <si>
    <t>IFT-802T</t>
  </si>
  <si>
    <t>PLANET - IP30 Slim type Industrial Fast Ethernet Media Converter SC MM (-40 to 75 degree C)</t>
  </si>
  <si>
    <t>IFT-802TS15</t>
  </si>
  <si>
    <t>PLANET - IP30 Slim type Industrial Fast Ethernet Media Converter SC SM-15KM (-40 to 75 degree C)</t>
  </si>
  <si>
    <t>IFT-805AT</t>
  </si>
  <si>
    <t>PLANET - IP30 Slim type Industrial Fast Ethernet Media Converter SFP (-40 to 75 degree C)</t>
  </si>
  <si>
    <t>IVC-234GT</t>
  </si>
  <si>
    <t>PLANET - IP30 Industrial Gigabit Ethernet Extender w/ G.vectoring, 4-Port 10/100/1000T RJ45 (LAN), 1-Port BNC, 1-Port RJ11 (-40 to 75C)</t>
  </si>
  <si>
    <t>MTB-TSR</t>
  </si>
  <si>
    <t>PLANET - 10G SFP+ Fiber Transceiver (Multi-mode, DDM, -40~75 degrees C) -300M</t>
  </si>
  <si>
    <t>MTB-TLR</t>
  </si>
  <si>
    <t>PLANET - 10G SFP+ Fiber Transceiver (Single-mode, DDM, -40~75 degrees C) -10KM</t>
  </si>
  <si>
    <t>MGB-TSX</t>
  </si>
  <si>
    <t>MGB-TSX2</t>
  </si>
  <si>
    <t>MGB-TLX</t>
  </si>
  <si>
    <t>MGB-TLA10</t>
  </si>
  <si>
    <t>PLANET - Mini GBIC WDM TX1310 Module - 10KM (-40 to 75C), DDM Supported, Single Fiber</t>
  </si>
  <si>
    <t>MGB-TLB10</t>
  </si>
  <si>
    <t>PLANET - Mini GBIC WDM TX1550 Module - 10KM (-40 to 75C), DDM Supported, Single Fiber</t>
  </si>
  <si>
    <t>MGB-TLA20</t>
  </si>
  <si>
    <t>PLANET - Mini GBIC WDM TX1310 Module - 20KM (-40 to 75C), DDM Supported, Single Fiber</t>
  </si>
  <si>
    <t>MGB-TLB20</t>
  </si>
  <si>
    <t>PLANET - Mini GBIC WDM TX1550 Module - 20KM (-40 to 75C), DDM Supported, Single Fiber</t>
  </si>
  <si>
    <t>MGB-TLA40</t>
  </si>
  <si>
    <t>PLANET - Mini GBIC WDM TX1310 Module - 40KM (-40 to 75C), DDM Supported, Single Fiber</t>
  </si>
  <si>
    <t>MGB-TLB40</t>
  </si>
  <si>
    <t>PLANET - Mini GBIC WDM TX1550 Module - 40KM (-40 to 75C), DDM Supported, Single Fiber</t>
  </si>
  <si>
    <t>MFB-TFX</t>
  </si>
  <si>
    <t>PLANET - 100Mbps SFP fiber transceiver (Multi-mode) (2KM)  (-40 to 75 C)</t>
  </si>
  <si>
    <t>MFB-TF20</t>
  </si>
  <si>
    <t>PLANET - 20KM, 100Mbps SFP fiber transceiver  - (-40 to 75 C)</t>
  </si>
  <si>
    <t>MFB-TFA20</t>
  </si>
  <si>
    <t>PLANET - WDM Tx-1310,  20KM, 100Mbps SFP fiber transceiver (-40 to 75C), Single Fiber</t>
  </si>
  <si>
    <t>MFB-TFB20</t>
  </si>
  <si>
    <t>PLANET - WDM Tx-1550,  20KM, 100Mbps SFP fiber transceiver  (-40 to 75C), Single Fiber</t>
  </si>
  <si>
    <t>MFB-TFA40</t>
  </si>
  <si>
    <t>PLANET - WDM Tx-1310,  40KM, 100Mbps SFP fiber transceiver (-40 to 75C), Single Fiber</t>
  </si>
  <si>
    <t>MFB-TFB40</t>
  </si>
  <si>
    <t>PLANET - WDM Tx-1550,  40KM, 100Mbps SFP fiber transceiver  (-40 to 75C), Single Fiber</t>
  </si>
  <si>
    <t>MFB-TSA</t>
  </si>
  <si>
    <t>PLANET - Multi-mode WDM Tx-1310,  2KM, 100Mbps SFP fiber transceiver (-40 to 75C), DDM supported</t>
  </si>
  <si>
    <t>MFB-TSB</t>
  </si>
  <si>
    <t>PLANET - Multi-mode WDM Tx-1550,  2KM, 100Mbps SFP fiber transceiver (-40 to 75C) , DDM supported</t>
  </si>
  <si>
    <t>Armadi Standard per Media Converter</t>
  </si>
  <si>
    <t>MC-700</t>
  </si>
  <si>
    <t>MC-1500</t>
  </si>
  <si>
    <t>MC-1500R</t>
  </si>
  <si>
    <t>MC-1500R48</t>
  </si>
  <si>
    <t>Media Converter 10G</t>
  </si>
  <si>
    <t>XT-705A</t>
  </si>
  <si>
    <t>PLANET - 10G/5G/2.5G/1G/100M Copper to 10GBASE-X SFP+ Media Converter</t>
  </si>
  <si>
    <t>Gigabit Media Converter</t>
  </si>
  <si>
    <t>GT-802</t>
  </si>
  <si>
    <t>PLANET - 10/100/1000Base-T to 1000Base-SX Gigabit Converter</t>
  </si>
  <si>
    <t>GT-802S</t>
  </si>
  <si>
    <t>PLANET - 10/100/1000Base-T to 1000Base-LX Gigabit Converter (Single Mode)</t>
  </si>
  <si>
    <t>GT-806A15</t>
  </si>
  <si>
    <t>PLANET - 10/100/1000Base-T to WDM Bi-directional Fiber Converter - 1310nm - 15KM</t>
  </si>
  <si>
    <t>GT-806B15</t>
  </si>
  <si>
    <t>PLANET - 10/100/1000Base-T to WDM Bi-directional Fiber Converter - 1550nm - 15KM</t>
  </si>
  <si>
    <t>GT-806A60</t>
  </si>
  <si>
    <t>PLANET - 10/100/1000Base-T to WDM Bi-directional Fiber Converter - 1310nm - 60KM</t>
  </si>
  <si>
    <t>GT-806B60</t>
  </si>
  <si>
    <t>PLANET - 10/100/1000Base-T to WDM Bi-directional Fiber Converter - 1550nm - 60KM</t>
  </si>
  <si>
    <t>GT-805A</t>
  </si>
  <si>
    <t>PLANET - 10/100/1000Base-T to miniGBIC (SFP) Converter</t>
  </si>
  <si>
    <t>GT-1205A</t>
  </si>
  <si>
    <t>PLANET - 1-Port 10/100/1000Base-T - 2-Port Gigabit SFP Switch/Redundant Media Converter</t>
  </si>
  <si>
    <t>Fast Ethernet Media Converter</t>
  </si>
  <si>
    <t>FT-801</t>
  </si>
  <si>
    <t>PLANET - 10/100Base-TX to 100Base-FX (ST) Bridge Media Converter, LFPT Supported</t>
  </si>
  <si>
    <t>FT-802</t>
  </si>
  <si>
    <t>PLANET - 10/100Base-TX to 100Base-FX (SC) Bridge Media Converter, LFPT Supported</t>
  </si>
  <si>
    <t>FT-802S15</t>
  </si>
  <si>
    <t>PLANET - 10/100TX - 100Base-FX (SC) Single Mode Bridge Fiber Converter - 15KM, LFPT</t>
  </si>
  <si>
    <t>FT-802S35</t>
  </si>
  <si>
    <t>PLANET - 10/100TX - 100Base-FX (SC) Single Mode Bridge Fiber Converter - 35KM, LFPT</t>
  </si>
  <si>
    <t>FT-802S50</t>
  </si>
  <si>
    <t>PLANET - 10/100TX - 100Base-FX (SC) Single Bridge Mode Fiber Converter - 50KM, LFPT</t>
  </si>
  <si>
    <t>FT-806A20</t>
  </si>
  <si>
    <t>PLANET - 10/100TX - 100Base-FX (WDM) Bi-directional Fiber Converter - 1310nm - 20KM, LFPT</t>
  </si>
  <si>
    <t>FT-806B20</t>
  </si>
  <si>
    <t>PLANET - 10/100TX - 100Base-FX (WDM) Bi-directional Fiber Converter - 1550nm - 20KM, LFPT</t>
  </si>
  <si>
    <t>Convertitore Video su Fibra Ottica</t>
  </si>
  <si>
    <t>VF-101G-KIT</t>
  </si>
  <si>
    <t>PLANET - 1-Channel 4-in-1 Video over Gigabit Fiber(ST) converter up to 20KM, a pair include Tx &amp; Rx in package (TVI/CVI/AHD/CVBS)</t>
  </si>
  <si>
    <t>VF-102G-KIT</t>
  </si>
  <si>
    <t>PLANET - 1-Channel 4-in-1 Video over Gigabit Fiber(FC) converter up to 20KM, a pair include Tx &amp; Rx in package (TVI/CVI/AHD/CVBS)</t>
  </si>
  <si>
    <t>VF-106G-KIT</t>
  </si>
  <si>
    <t>PLANET - 1-Channel 4-in-1 Video over Gigabit Fiber(SC WDM) converter up to 20KM, a pair include Tx &amp; Rx in package (TVI/CVI/AHD/CVBS)</t>
  </si>
  <si>
    <t>VF-402-KIT</t>
  </si>
  <si>
    <t>PLANET - 4-Channel 4-in-1 Video over Fiber(FC) converter up to 20KM, a pair include Tx &amp; Rx in package (TVI/CVI/AHD/CVBS)</t>
  </si>
  <si>
    <t>Media Converter Gestiti</t>
  </si>
  <si>
    <t>Armadi per Media Converter Gestiti</t>
  </si>
  <si>
    <t>MC-1610MR</t>
  </si>
  <si>
    <t>MC-1610MR48</t>
  </si>
  <si>
    <t>MC-RPS48</t>
  </si>
  <si>
    <t xml:space="preserve">PLANET - 130W Redundant Power Supply, DC -48V for MC-1610MR/48 </t>
  </si>
  <si>
    <t>Media Converter Gigabit con gestione Lite</t>
  </si>
  <si>
    <t>GST-802</t>
  </si>
  <si>
    <t>PLANET - 10/100/1000Base-T to 1000Base-SX Smart Gigabit Converter</t>
  </si>
  <si>
    <t>GST-802S</t>
  </si>
  <si>
    <t>PLANET - 10/100/1000Base-T to 1000Base-LX Smart Gigabit Converter (Single Mode)</t>
  </si>
  <si>
    <t>GST-805A</t>
  </si>
  <si>
    <t xml:space="preserve">PLANET - 10/100/1000Base-T to Mini-GBIC Smart Gigabit Converter </t>
  </si>
  <si>
    <t>GST-806A15</t>
  </si>
  <si>
    <t>PLANET - 10/100/1000Base-T to WDM  Bi-directional Smart Fiber Converter - 1310nm - 15KM</t>
  </si>
  <si>
    <t>GST-806B15</t>
  </si>
  <si>
    <t>PLANET - 10/100/1000Base-T to WDM  Bi-directional Smart Fiber Converter - 1550nm - 15KM</t>
  </si>
  <si>
    <t>GST-806A60</t>
  </si>
  <si>
    <t>PLANET - 10/100/1000Base-T to WDM  Bi-directional Smart Fiber Converter - 1310nm - 60KM</t>
  </si>
  <si>
    <t>GST-806B60</t>
  </si>
  <si>
    <t>PLANET - 10/100/1000Base-T to WDM  Bi-directional Smart Fiber Converter - 1550nm - 60KM</t>
  </si>
  <si>
    <t>Media Converter Fast Ethernet con gestione Lite</t>
  </si>
  <si>
    <t>FST-801</t>
  </si>
  <si>
    <t>PLANET - 10/100Base-TX to 100Base-FX (ST) Smart Media Converter</t>
  </si>
  <si>
    <t>FST-802</t>
  </si>
  <si>
    <t>PLANET - 10/100Base-TX to 100Base-FX (SC) Smart Media Converter</t>
  </si>
  <si>
    <t>FST-802S15</t>
  </si>
  <si>
    <t>PLANET - 10/100Base-TX to 100Base-FX (SC) Smart Media Converter - Single Mode 15KM</t>
  </si>
  <si>
    <t>FST-802S35</t>
  </si>
  <si>
    <t>PLANET - 10/100Base-TX to 100Base-FX (SC) Smart Media Converter - Single Mode 35KM</t>
  </si>
  <si>
    <t>FST-802S50</t>
  </si>
  <si>
    <t>PLANET - 10/100Base-TX to 100Base-FX (SC) Smart Media Converter - Single Mode 50KM</t>
  </si>
  <si>
    <t>Media Converter POE</t>
  </si>
  <si>
    <t>GTP-805A</t>
  </si>
  <si>
    <t>PLANET - IEEE802.3af/at PoE 10/100/1000Base-T to MiniGBIC (SFP) Converter</t>
  </si>
  <si>
    <t>FTP-802</t>
  </si>
  <si>
    <t>PLANET - IEEE802.3af PoE 10/100Base-TX to 100Base-FX (SC) Media Converter</t>
  </si>
  <si>
    <t>FTP-802S15</t>
  </si>
  <si>
    <t>PLANET - IEEE802.3af PoE 10/100TX - 100Base-FX (SC) Single Mode Fiber Converter - 15KM</t>
  </si>
  <si>
    <t>Passive Optical Network (PON)</t>
  </si>
  <si>
    <t>MTB-RJ</t>
  </si>
  <si>
    <t xml:space="preserve">PLANET - 10GBASE-T SFP+ Copper RJ45  Transceiver </t>
  </si>
  <si>
    <t>MTB-SR</t>
  </si>
  <si>
    <t>MTB-LR</t>
  </si>
  <si>
    <t>MTB-LA20</t>
  </si>
  <si>
    <t>PLANET - 10G SFP+ Fiber Transceiver (WDM, TX:1270nm, RX:1330nm) - 20KM , Single Fiber</t>
  </si>
  <si>
    <t>MTB-LB20</t>
  </si>
  <si>
    <t>PLANET - 10G SFP+ Fiber Transceiver (WDM, TX:1330nm, RX:1270nm) - 20KM , Single Fiber</t>
  </si>
  <si>
    <t>MTB-LA40</t>
  </si>
  <si>
    <t>PLANET - 10G SFP+ Fiber Transceiver (WDM, TX:1270nm, RX:1330nm) - 40KM , Single Fiber</t>
  </si>
  <si>
    <t>MTB-LB40</t>
  </si>
  <si>
    <t>PLANET - 10G SFP+ Fiber Transceiver (WDM, TX:1330nm, RX:1270nm) - 40KM , Single Fiber</t>
  </si>
  <si>
    <t>MTB-LA60</t>
  </si>
  <si>
    <t>PLANET - 10G SFP+ Fiber Transceiver (WDM, TX:1270nm, RX:1330nm) - 60KM , Single Fiber</t>
  </si>
  <si>
    <t>MTB-LB60</t>
  </si>
  <si>
    <t>PLANET - 10G SFP+ Fiber Transceiver (WDM, TX:1330nm, RX:1270nm) - 60KM , Single Fiber</t>
  </si>
  <si>
    <t>MGB-GT</t>
  </si>
  <si>
    <t>PLANET - Mini GBIC TP Module (Copper), Distance 100 MT</t>
  </si>
  <si>
    <t>MGB-SX</t>
  </si>
  <si>
    <t>PLANET - Mini GBIC SX Module  (Multi-mode, 550 MT)</t>
  </si>
  <si>
    <t>MGB-SX2</t>
  </si>
  <si>
    <t>PLANET - Mini GBIC SX Module - up to 2KM  (Multi-mode)</t>
  </si>
  <si>
    <t>MGB-LX</t>
  </si>
  <si>
    <t>MGB-L120</t>
  </si>
  <si>
    <t>PLANET - Mini GBIC LX Module - 120KM</t>
  </si>
  <si>
    <t>MGB-LA10</t>
  </si>
  <si>
    <t>PLANET - Mini GBIC WDM TX1310 Module - 10KM , Single Fiber</t>
  </si>
  <si>
    <t>MGB-LB10</t>
  </si>
  <si>
    <t>PLANET - Mini GBIC WDM TX1550 Module - 10KM, Single Fiber</t>
  </si>
  <si>
    <t>MGB-LA20</t>
  </si>
  <si>
    <t>PLANET - Mini GBIC WDM TX1310 Module - 20KM , Single Fiber</t>
  </si>
  <si>
    <t>MGB-LB20</t>
  </si>
  <si>
    <t>PLANET - Mini GBIC WDM TX1550 Module - 20KM , Single Fiber</t>
  </si>
  <si>
    <t>MGB-LA40</t>
  </si>
  <si>
    <t>PLANET - Mini GBIC WDM TX1310 Module - 40KM, Single Fiber</t>
  </si>
  <si>
    <t>MGB-LB40</t>
  </si>
  <si>
    <t>PLANET - Mini GBIC WDM TX1550 Module - 40KM, Single Fiber</t>
  </si>
  <si>
    <t>MFB-FX</t>
  </si>
  <si>
    <t>PLANET - Multi-mode 100Mbps SFP fiber transceiver (Multi-mode)(2KM)</t>
  </si>
  <si>
    <t>MFB-F20</t>
  </si>
  <si>
    <t xml:space="preserve">PLANET - Single Mode 20KM, 100Mbps SFP fiber transceiver </t>
  </si>
  <si>
    <t>MFB-F40</t>
  </si>
  <si>
    <t xml:space="preserve">PLANET - Single Mode 40KM, 100Mbps SFP fiber transceiver </t>
  </si>
  <si>
    <t>MFB-F60</t>
  </si>
  <si>
    <t xml:space="preserve">PLANET - Single Mode 60KM, 100Mbps SFP fiber transceiver </t>
  </si>
  <si>
    <t>MFB-F120</t>
  </si>
  <si>
    <t xml:space="preserve">PLANET - Single Mode 120KM, 100Mbps SFP fiber transceiver </t>
  </si>
  <si>
    <t>MFB-FA20</t>
  </si>
  <si>
    <t>PLANET - WDM Tx-1310,  20KM, 100Mbps SFP fiber transceiver , Single Fiber</t>
  </si>
  <si>
    <t>MFB-FB20</t>
  </si>
  <si>
    <t>PLANET - WDM Tx-1550,  20KM, 100Mbps SFP fiber transceiver  , Single Fiber</t>
  </si>
  <si>
    <t>ADSL / ADSL 2/2+ IP DSLAM</t>
  </si>
  <si>
    <t>VDSL2 Switch / IP DSLAM</t>
  </si>
  <si>
    <t>Ethernet Over VDSL2 Converter, Router</t>
  </si>
  <si>
    <t>PN-SWT-CB-DAQSFP-0.5M</t>
  </si>
  <si>
    <t>PN-SWT-SGS-6341-24T4X</t>
  </si>
  <si>
    <t>PN-SWT-SGS-6341-24P4X</t>
  </si>
  <si>
    <t>PN-SWT-SGS-6341-48T4X</t>
  </si>
  <si>
    <t>PN-SWT-GS-5220-16S8CR</t>
  </si>
  <si>
    <t>PN-SWT-MGSD-10080F</t>
  </si>
  <si>
    <t>PN-SWT-MGSW-24160F</t>
  </si>
  <si>
    <t>PN-SWT-MGSW-28240F</t>
  </si>
  <si>
    <t>PN-SWT-CB-DASFP-0.5</t>
  </si>
  <si>
    <t>PN-SWT-CB-DASFP-2M</t>
  </si>
  <si>
    <t>PN-SWT-GSD-1002M</t>
  </si>
  <si>
    <t>PN-SWT-GS-4210-16T2S</t>
  </si>
  <si>
    <t>PN-SWT-GS-4210-24T2S</t>
  </si>
  <si>
    <t>PN-SWT-GSW-1601</t>
  </si>
  <si>
    <t>PN-SWT-GSW-2401</t>
  </si>
  <si>
    <t>PN-SWT-FSD-503</t>
  </si>
  <si>
    <t>PN-SWT-FSD-803</t>
  </si>
  <si>
    <t>PN-SWT-GSD-503</t>
  </si>
  <si>
    <t>PN-SWT-GSD-803</t>
  </si>
  <si>
    <t>PN-SWT-GSD-805</t>
  </si>
  <si>
    <t>PN-SWT-RKE-10A</t>
  </si>
  <si>
    <t>PN-ACC-RKE-10B</t>
  </si>
  <si>
    <t>PN-SWT-GS-5220-8P2T2S</t>
  </si>
  <si>
    <t>PN-SWT-GS-4210-48P4S</t>
  </si>
  <si>
    <t>PN-SWT-GS-4210-24P4C</t>
  </si>
  <si>
    <t>PN-SWT-GS-4210-24PL4C</t>
  </si>
  <si>
    <t>PN-SWT-GS-4210-24P2S</t>
  </si>
  <si>
    <t>PN-SWT-GS-4210-16P4C</t>
  </si>
  <si>
    <t>PN-SWT-GS-4210-8P2S</t>
  </si>
  <si>
    <t>PN-SWT-GS-4210-16P2S</t>
  </si>
  <si>
    <t>PN-SWT-FGSW-2624HPS</t>
  </si>
  <si>
    <t>PN-SWT-FGSW-2622VHP</t>
  </si>
  <si>
    <t>PN-SWT-GSD-1222VHP</t>
  </si>
  <si>
    <t>PN-SWT-GSW-1820VHP</t>
  </si>
  <si>
    <t>PN-SWT-GSW-2620VHP</t>
  </si>
  <si>
    <t>PN-SWT-GSW-2620HP</t>
  </si>
  <si>
    <t>PN-SWT-GSD-1008HP</t>
  </si>
  <si>
    <t>PN-SWT-GSD-908HP</t>
  </si>
  <si>
    <t>PN-SWT-GSD-604HP</t>
  </si>
  <si>
    <t>PN-SWT-FSD-1008HP</t>
  </si>
  <si>
    <t>PN-SWT-FGSD-1011HP</t>
  </si>
  <si>
    <t>PN-SWT-FSD-604HP</t>
  </si>
  <si>
    <t>PN-SWT-HPOE-2400G</t>
  </si>
  <si>
    <t>PN-SWT-HPOE-1200G</t>
  </si>
  <si>
    <t>PN-SWT-HPOE-460</t>
  </si>
  <si>
    <t>PN-SWT-POE-2400G</t>
  </si>
  <si>
    <t>PN-SWT-POE-1200G</t>
  </si>
  <si>
    <t>PN-ACC-UPOE-800G</t>
  </si>
  <si>
    <t>PN-ACC-UPOE-1600G</t>
  </si>
  <si>
    <t>PN-ACC-UPOE-2400G</t>
  </si>
  <si>
    <t>PN-ACC-POE-173</t>
  </si>
  <si>
    <t>PN-ACC-POE-172</t>
  </si>
  <si>
    <t>PN-ACC-POE-171A-60</t>
  </si>
  <si>
    <t>PN-ACC-POE-171A-95</t>
  </si>
  <si>
    <t>PN-ACC-POE-171S</t>
  </si>
  <si>
    <t>PN-ACC-POE-172S</t>
  </si>
  <si>
    <t>PN-EXT-POE-E304</t>
  </si>
  <si>
    <t>PN-ACC-POE-163</t>
  </si>
  <si>
    <t>PN-ACC-POE-161S</t>
  </si>
  <si>
    <t>PN-ACC-POE-162S</t>
  </si>
  <si>
    <t>PN-ACC-POE-E201</t>
  </si>
  <si>
    <t>PN-ACC-POE-E202</t>
  </si>
  <si>
    <t>PN-EXT-LRP-101C-KIT</t>
  </si>
  <si>
    <t>PN-EXT-LRP-101CH</t>
  </si>
  <si>
    <t>PN-EXT-LRP-101U-KIT</t>
  </si>
  <si>
    <t>PN-EXT-LRP-101CE</t>
  </si>
  <si>
    <t>PN-EXT-LRP-101UH</t>
  </si>
  <si>
    <t>PN-EXT-PWR-65-56</t>
  </si>
  <si>
    <t>PN-SWT-IGSW-24040T</t>
  </si>
  <si>
    <t>PN-SWT-IGS-5225-16T4S</t>
  </si>
  <si>
    <t>PN-SWT-IGS-20040MT</t>
  </si>
  <si>
    <t>PN-SWT-IGS-10080MFT</t>
  </si>
  <si>
    <t>PN-SWT-IGS-12040MT</t>
  </si>
  <si>
    <t>PN-SWT-IGS-5225-4T2S</t>
  </si>
  <si>
    <t>PN-SWT-IGS-801M</t>
  </si>
  <si>
    <t>PN-SWT-IGS-1020TF</t>
  </si>
  <si>
    <t>PN-SWT-IGS-620TF</t>
  </si>
  <si>
    <t>PN-SWT-IGS-801T</t>
  </si>
  <si>
    <t>PN-SWT-IGS-501T</t>
  </si>
  <si>
    <t>PN-SWT-IGS-500T</t>
  </si>
  <si>
    <t>PN-SWT-ISW-500T</t>
  </si>
  <si>
    <t>PN-SWT-ISW-501T</t>
  </si>
  <si>
    <t>PN-SWT-ISW-800T</t>
  </si>
  <si>
    <t>PN-SWT-ISW-801T</t>
  </si>
  <si>
    <t>PN-SWT-ISW-621T</t>
  </si>
  <si>
    <t>PN-SWT-ISW-621TS15</t>
  </si>
  <si>
    <t>PN-SWT-ISW-621TF</t>
  </si>
  <si>
    <t>PN-SWT-ISW-511</t>
  </si>
  <si>
    <t>PN-SWT-ISW-511T</t>
  </si>
  <si>
    <t>PN-SWT-ISW-511TS15</t>
  </si>
  <si>
    <t>PN-SWT-IGS-20160HPT</t>
  </si>
  <si>
    <t>PN-SWT-IGS-10020HPT</t>
  </si>
  <si>
    <t>PN-SWT-IGS-10020PT</t>
  </si>
  <si>
    <t>PN-SWT-IGS-4215-4P4T</t>
  </si>
  <si>
    <t>PN-SWT-IGS-5225-8P4S</t>
  </si>
  <si>
    <t>PN-SWT-IGS-624HPT</t>
  </si>
  <si>
    <t>PN-SWT-IGS-504HPT</t>
  </si>
  <si>
    <t>PN-SWT-ISW-504PT</t>
  </si>
  <si>
    <t>PN-SWT-ISW-514PTF</t>
  </si>
  <si>
    <t>PN-SWT-IFGS-1022HPT</t>
  </si>
  <si>
    <t>PN-SWT-BSP-360</t>
  </si>
  <si>
    <t>PN-ACC-IPOE-162S</t>
  </si>
  <si>
    <t>PN-ACC-IPOE-171-60W</t>
  </si>
  <si>
    <t>PN-ACC-IPOE-171-95W</t>
  </si>
  <si>
    <t>PN-EXT-IPOE-E174</t>
  </si>
  <si>
    <t>PN-SWT-WGS-803</t>
  </si>
  <si>
    <t>PN-SWT-WGS-804HP</t>
  </si>
  <si>
    <t>PN-SWT-WGS-804HPT</t>
  </si>
  <si>
    <t>PN-SWT-WGS-4215-8T</t>
  </si>
  <si>
    <t>PN-SWT-WGS-4215-8T2S</t>
  </si>
  <si>
    <t>PN-SWT-WGS-5225-8T2SV</t>
  </si>
  <si>
    <t>PN-SWT-WGS-4215-8P2S</t>
  </si>
  <si>
    <t>PN-SWT-WGS-5225-8P2S</t>
  </si>
  <si>
    <t>PN-SWT-WGS-5225-8P2SV</t>
  </si>
  <si>
    <t>PN-CNV-IXT-705AT</t>
  </si>
  <si>
    <t>PN-CNV-IGT-1205AT</t>
  </si>
  <si>
    <t>PN-CNV-IGT-805AT</t>
  </si>
  <si>
    <t>PN-CNV-IGTP-802T</t>
  </si>
  <si>
    <t>PN-CNV-IGTP-802TS</t>
  </si>
  <si>
    <t>PN-CNV-IGTP-805AT</t>
  </si>
  <si>
    <t>PN-CNV-IFT-802T</t>
  </si>
  <si>
    <t>PN-CNV-IFT-802TS15</t>
  </si>
  <si>
    <t>PN-CNV-IFT-805AT</t>
  </si>
  <si>
    <t>PN-EXT-IVC-234GT</t>
  </si>
  <si>
    <t>PN-ACC-MTB-TSR</t>
  </si>
  <si>
    <t>PN-ACC-MTB-TLR</t>
  </si>
  <si>
    <t>PN-ACC-MGB-TSX</t>
  </si>
  <si>
    <t>PN-ACC-MGB-TSX2</t>
  </si>
  <si>
    <t>PN-ACC-MGB-TLX</t>
  </si>
  <si>
    <t>PN-ACC-MGB-TLA10</t>
  </si>
  <si>
    <t>PN-ACC-MGB-TLB10</t>
  </si>
  <si>
    <t>PN-ACC-MGB-TLA20</t>
  </si>
  <si>
    <t>PN-ACC-MGB-TLB20</t>
  </si>
  <si>
    <t>PN-ACC-MGB-TLA40</t>
  </si>
  <si>
    <t>PN-ACC-MGB-TLB40</t>
  </si>
  <si>
    <t>PN-ACC-MFB-TFX</t>
  </si>
  <si>
    <t>PN-ACC-MFB-TF20</t>
  </si>
  <si>
    <t>PN-ACC-MFB-TFA20</t>
  </si>
  <si>
    <t>PN-ACC-MFB-TFB20</t>
  </si>
  <si>
    <t>PN-ACC-MFB-TFA40</t>
  </si>
  <si>
    <t>PN-ACC-MFB-TFB40</t>
  </si>
  <si>
    <t>PN-ACC-MFB-TSA</t>
  </si>
  <si>
    <t>PN-ACC-MFB-TSB</t>
  </si>
  <si>
    <t>PN-CNV-MC-700</t>
  </si>
  <si>
    <t>PN-CNV-MC-1500</t>
  </si>
  <si>
    <t>PN-CNV-MC-1500R</t>
  </si>
  <si>
    <t>PN-CNV-MC-1500R48</t>
  </si>
  <si>
    <t>PN-CNV-XT-705A</t>
  </si>
  <si>
    <t>PN-CNV-GT-802</t>
  </si>
  <si>
    <t>PN-CNV-GT-802S</t>
  </si>
  <si>
    <t>PN-CNV-GT-806A15</t>
  </si>
  <si>
    <t>PN-CNV-GT-806B15</t>
  </si>
  <si>
    <t>PN-CNV-GT-806A60</t>
  </si>
  <si>
    <t>PN-CNV-GT-806B60</t>
  </si>
  <si>
    <t>PN-CNV-GT-805A</t>
  </si>
  <si>
    <t>PN-CNV-GT-1205A</t>
  </si>
  <si>
    <t>PN-CNV-FT-801</t>
  </si>
  <si>
    <t>PN-CNV-FT-802</t>
  </si>
  <si>
    <t>PN-CNV-FT-802S15</t>
  </si>
  <si>
    <t>PN-CNV-FT-802S35</t>
  </si>
  <si>
    <t>PN-CNV-FT-802S50</t>
  </si>
  <si>
    <t>PN-CNV-FT-806A20</t>
  </si>
  <si>
    <t>PN-CNV-FT-806B20</t>
  </si>
  <si>
    <t>PN-CNV-VF-101G-KIT</t>
  </si>
  <si>
    <t>PN-CNV-VF-102G-KIT</t>
  </si>
  <si>
    <t>PN-CNV-VF-106G-KIT</t>
  </si>
  <si>
    <t>PN-CNV-VF-402-KIT</t>
  </si>
  <si>
    <t>PN-CNV-MC-1610MR</t>
  </si>
  <si>
    <t>PN-CNV-MC-1610MR48</t>
  </si>
  <si>
    <t>PN-ACC-MC-RPS48</t>
  </si>
  <si>
    <t>PN-CNV-GST-802</t>
  </si>
  <si>
    <t>PN-CNV-GST-802S</t>
  </si>
  <si>
    <t>PN-CNV-GST-805A</t>
  </si>
  <si>
    <t>PN-CNV-GST-806A15</t>
  </si>
  <si>
    <t>PN-CNV-GST-806B15</t>
  </si>
  <si>
    <t>PN-CNV-GST-806A60</t>
  </si>
  <si>
    <t>PN-CNV-GST-806B60</t>
  </si>
  <si>
    <t>PN-CNV-FST-801</t>
  </si>
  <si>
    <t>PN-CNV-FST-802</t>
  </si>
  <si>
    <t>PN-CNV-FST-802S15</t>
  </si>
  <si>
    <t>PN-CNV-FST-802S35</t>
  </si>
  <si>
    <t>PN-CNV-FST-802S50</t>
  </si>
  <si>
    <t>PN-CNV-GTP-805A</t>
  </si>
  <si>
    <t>PN-CNV-FTP-802</t>
  </si>
  <si>
    <t>PN-CNV-FTP-802S15</t>
  </si>
  <si>
    <t>PN-ACC-MTB-RJ</t>
  </si>
  <si>
    <t>PN-ACC-MTB-SR</t>
  </si>
  <si>
    <t>PN-ACC-MTB-LR</t>
  </si>
  <si>
    <t>PN-ACC-MTB-LA20</t>
  </si>
  <si>
    <t>PN-ACC-MTB-LB20</t>
  </si>
  <si>
    <t>PN-ACC-MTB-LA40</t>
  </si>
  <si>
    <t>PN-ACC-MTB-LB40</t>
  </si>
  <si>
    <t>PN-ACC-MTB-LA60</t>
  </si>
  <si>
    <t>PN-ACC-MTB-LB60</t>
  </si>
  <si>
    <t>PN-ACC-MGB-GT</t>
  </si>
  <si>
    <t>PN-ACC-MGB-SX</t>
  </si>
  <si>
    <t>PN-ACC-MGB-SX2</t>
  </si>
  <si>
    <t>PN-ACC-MGB-LX</t>
  </si>
  <si>
    <t>PN-ACC-MGB-L120</t>
  </si>
  <si>
    <t>PN-ACC-MGB-LA10</t>
  </si>
  <si>
    <t>PN-ACC-MGB-LB10</t>
  </si>
  <si>
    <t>PN-ACC-MGB-LA20</t>
  </si>
  <si>
    <t>PN-ACC-MGB-LB20</t>
  </si>
  <si>
    <t>PN-ACC-MGB-LA40</t>
  </si>
  <si>
    <t>PN-ACC-MGB-LB40</t>
  </si>
  <si>
    <t>PN-ACC-MFB-FX</t>
  </si>
  <si>
    <t>PN-ACC-MFB-F20</t>
  </si>
  <si>
    <t>PN-ACC-MFB-F40</t>
  </si>
  <si>
    <t>PN-ACC-MFB-F60</t>
  </si>
  <si>
    <t>PN-ACC-MFB-F120</t>
  </si>
  <si>
    <t>PN-ACC-MFB-FA20</t>
  </si>
  <si>
    <t>PN-ACC-MFB-FB20</t>
  </si>
  <si>
    <t>PFFY6X04WH-HED</t>
  </si>
  <si>
    <t>PANDUIT - Cavo NetKey Cat6 U/UTP LSZH AWG 24 Classe Cca-s1a-d1-a1 -bianco- box 305m</t>
  </si>
  <si>
    <t>NK6APC1MBU</t>
  </si>
  <si>
    <t>NK6APC2MBU</t>
  </si>
  <si>
    <t>NK6APC3MBU</t>
  </si>
  <si>
    <t>NK6APC5MBU</t>
  </si>
  <si>
    <t>PANDUIT - Pannello plastico NetKey non schermato, scarico 24 porte keystone con frontalino estraibile 1U, nero</t>
  </si>
  <si>
    <t>FST2MCXAQ</t>
  </si>
  <si>
    <t>PANDUIT - Connettore ottico OptiCam ST2 simplex 50/125 OM3/OM4 per cavi 900μm e attrezzatura OCTT2</t>
  </si>
  <si>
    <t>WMPVF45E</t>
  </si>
  <si>
    <t>FLBSIM-51</t>
  </si>
  <si>
    <t xml:space="preserve">PANDUIT - Pannello cieco a tendina da 4 a 51U consecutive su guide verticali 19'' </t>
  </si>
  <si>
    <t>PA-CVR-PFFY6X04WH-HED</t>
  </si>
  <si>
    <t>PA-PC6A-NK6APC1MBU</t>
  </si>
  <si>
    <t>PA-PC6A-NK6APC2MBU</t>
  </si>
  <si>
    <t>PA-PC6A-NK6APC3MBU</t>
  </si>
  <si>
    <t>PA-PC6A-NK6APC5MBU</t>
  </si>
  <si>
    <t>PA-FCL-FST2MCXAQ</t>
  </si>
  <si>
    <t>PA-RAC-WMPVF45E</t>
  </si>
  <si>
    <t>PA-RAC-FLBSIM-51</t>
  </si>
  <si>
    <t>6-2111984-3</t>
  </si>
  <si>
    <t>1-790163-1</t>
  </si>
  <si>
    <t>AM-PLG-211198463</t>
  </si>
  <si>
    <t>AM-TL-79016311</t>
  </si>
  <si>
    <t>SYSTIMAX - Adattatore pannello 360 Evolve, 6-porte per prese M-series (4 pz) p/n 360 Evolve M-Series Bezel</t>
  </si>
  <si>
    <t>COMMSCOPE - Cavo ottico Lazrspeed 300, 12 FO OM3, int/ext, loose tube, gel filled, Eca LSZH -nero- p/n Z-012-LN-5L-F12BK/20G/E</t>
  </si>
  <si>
    <t>COMMSCOPE - Cavo ottico Lazrspeed 550, 24 FO OM4, int/ext arm. met. loose, Cca s1b d2 a1 LSZH -nero- p/n Z-024-LA-5K-F12BK/25D/C</t>
  </si>
  <si>
    <t>COMMSCOPE - Cavo ottico Teraspeed, 12 FO OS2 ZWP, int/ext, arm. met. loose, Cca s1b d2 a1 LSZH nero- p/n Z-012-LA-8W-F12BK/25D/C</t>
  </si>
  <si>
    <t>COMMSCOPE - Cavo ottico Teraspeed, 24 FO OS2 ZWP, int/ext, arm. met. loose, Cca s1b d2 a1 LSZH nero- p/n Z-024-LA-8W-F12BK/25D/C</t>
  </si>
  <si>
    <t>COMMSCOPE - Cavo ottico Teraspeed, 48 FO OS2 ZWP, int/ext, arm. met. loose, Cca s1b d2 a1 LSZH nero- p/n Z-048-LA-8W-F12BK/25D/C</t>
  </si>
  <si>
    <t>SX-PLT-106658156</t>
  </si>
  <si>
    <t>OC-ACC-3AX6S-EL</t>
  </si>
  <si>
    <t>OC-PC6-223170-A1</t>
  </si>
  <si>
    <t>ORCA - Bretella di permutazione Cat6 UTP colore rosso L. 1,5mt</t>
  </si>
  <si>
    <t>OC-PC6-223190-A1</t>
  </si>
  <si>
    <t>OC-PC6-223160-A1</t>
  </si>
  <si>
    <t>OC-PC6-223180-A1</t>
  </si>
  <si>
    <t>ORCA - Bretella di permutazione Cat6 UTP colore giallo L. 1,5mt</t>
  </si>
  <si>
    <t>TECNOSTEEL - Cavo di alim C19 SCHUKO 2,5 metri, diametro 3x1,5mm2 - 0U</t>
  </si>
  <si>
    <t>SYSTIMAX - Cavo Cat. 6 Gigaspeed XL U/UTP 23AWG B2ca LSZH IEC 332.3 bianco (bobina 305m) p/n 3071E-B WHT C6 4/23 U/UTP R1000</t>
  </si>
  <si>
    <t>SYSTIMAX - Cavo Cat. 6 Gigaspeed XL U/UTP 23AWG B2ca LSZH IEC 332.3 bianco (box 305m) p/n 3071E-B WHT C6 4/23 U/UTP W1000</t>
  </si>
  <si>
    <t>SYSTIMAX - Cavo Cat. 6 Gigaspeed XL U/UTP 23AWG Cca LSZH IEC 332.3 bianco (bobina 305m) p/n 3071E-C WHT C6 4/23 U/UTP R1000</t>
  </si>
  <si>
    <t>SX-CVR-760241923</t>
  </si>
  <si>
    <t>SX-CVR-760241924</t>
  </si>
  <si>
    <t>AM-CVR-88401571410</t>
  </si>
  <si>
    <t>AM-MJ6A-215336504</t>
  </si>
  <si>
    <t>AM-MJ6A-215344904</t>
  </si>
  <si>
    <t>PA-MJ6A-NK6X88MBL</t>
  </si>
  <si>
    <t>NK6X88MBL</t>
  </si>
  <si>
    <t>PANDUIT - Presa NetKey RJ45 UTP Cat6A keystone, terminazione 110, nera</t>
  </si>
  <si>
    <t>PA-ACC-UPS00100DC</t>
  </si>
  <si>
    <t>UPS00100DC</t>
  </si>
  <si>
    <t>BY-M21-375-430-WT-CL</t>
  </si>
  <si>
    <t>139748</t>
  </si>
  <si>
    <t>TECNOSTEEL - Sistema di fissaggio a palo con due punti di ancoraggio (uno superiore e uno inferiore)</t>
  </si>
  <si>
    <t>LANscape - Pannelli ottici precaricati LAN1, connettività LC duplex</t>
  </si>
  <si>
    <t>CG-LAN1-12AE-ADPT-B</t>
  </si>
  <si>
    <t>LAN1-12AE-ADPT-B</t>
  </si>
  <si>
    <t>CG-LAN1-24AE-ADPT-B</t>
  </si>
  <si>
    <t>LAN1-24AE-ADPT-B</t>
  </si>
  <si>
    <t>CG-LAN1-48AE-ADPT-B</t>
  </si>
  <si>
    <t>LAN1-48AE-ADPT-B</t>
  </si>
  <si>
    <t>CG-LAN1-12AE-PGTL-B</t>
  </si>
  <si>
    <t>LAN1-12AE-PGTL-B</t>
  </si>
  <si>
    <t>CG-LAN1-24AE-PGTL-B</t>
  </si>
  <si>
    <t>LAN1-24AE-PGTL-B</t>
  </si>
  <si>
    <t>CG-LAN1-48AE-PGTL-B</t>
  </si>
  <si>
    <t>LAN1-48AE-PGTL-B</t>
  </si>
  <si>
    <t>CG-LAN1-12AD-ADPT-B</t>
  </si>
  <si>
    <t>LAN1-12AD-ADPT-B</t>
  </si>
  <si>
    <t>CG-LAN1-24AD-ADPT-B</t>
  </si>
  <si>
    <t>LAN1-24AD-ADPT-B</t>
  </si>
  <si>
    <t>CG-LAN1-48AD-ADPT-B</t>
  </si>
  <si>
    <t>LAN1-48AD-ADPT-B</t>
  </si>
  <si>
    <t>CG-LAN1-12AD-PGTL-B</t>
  </si>
  <si>
    <t>LAN1-12AD-PGTL-B</t>
  </si>
  <si>
    <t>CG-LAN1-24AD-PGTL-B</t>
  </si>
  <si>
    <t>LAN1-24AD-PGTL-B</t>
  </si>
  <si>
    <t>CG-LAN1-48AD-PGTL-B</t>
  </si>
  <si>
    <t>LAN1-48AD-PGTL-B</t>
  </si>
  <si>
    <t>LANscape - Pannelli ottici precaricati LAN1, connettività SC duplex</t>
  </si>
  <si>
    <t>CG-LAN1-1272-ADPT-B</t>
  </si>
  <si>
    <t>LAN1-1272-ADPT-B</t>
  </si>
  <si>
    <t>CG-LAN1-2472-ADPT-B</t>
  </si>
  <si>
    <t>LAN1-2472-ADPT-B</t>
  </si>
  <si>
    <t>CG-LAN1-1272-PGTL-B</t>
  </si>
  <si>
    <t>LAN1-1272-PGTL-B</t>
  </si>
  <si>
    <t>CG-LAN1-2472-PGTL-B</t>
  </si>
  <si>
    <t>LAN1-2472-PGTL-B</t>
  </si>
  <si>
    <t>CG-LAN1-12E7-ADPT-B</t>
  </si>
  <si>
    <t>CG-LAN1-24E7-ADPT-B</t>
  </si>
  <si>
    <t>LAN1-24E7-ADPT-B</t>
  </si>
  <si>
    <t>CG-LAN1-12E7-PGTL-B</t>
  </si>
  <si>
    <t>LAN1-12E7-PGTL-B</t>
  </si>
  <si>
    <t>CG-LAN1-24E7-PGTL-B</t>
  </si>
  <si>
    <t>LAN1-24E7-PGTL-B</t>
  </si>
  <si>
    <t>Sistema non schermato in rame</t>
  </si>
  <si>
    <t>CG-VOL-PPUD-F24K</t>
  </si>
  <si>
    <t>CG-VOL-OCK6-U8</t>
  </si>
  <si>
    <t>CG-VOL-OCK6-U-BK</t>
  </si>
  <si>
    <t>CG-VOLOCK6UH8</t>
  </si>
  <si>
    <t>CG-VOLOCK6AUN8</t>
  </si>
  <si>
    <t>CG-VOL-6AULN4-C</t>
  </si>
  <si>
    <t>CG-VOL-6UDL-L1T</t>
  </si>
  <si>
    <t>CG-VOL-6UDL-L3T</t>
  </si>
  <si>
    <t>CG-VOL6AULL1</t>
  </si>
  <si>
    <t>CG-VOL6AULL2</t>
  </si>
  <si>
    <t>PA-FPS-FZ23LSNSNSNM01</t>
  </si>
  <si>
    <t>PA-FPS-FZ23LSNSNSNM02</t>
  </si>
  <si>
    <t>PA-FPS-FZ23LSNSNSNM03</t>
  </si>
  <si>
    <t>804465</t>
  </si>
  <si>
    <t>710612</t>
  </si>
  <si>
    <t>↓</t>
  </si>
  <si>
    <t>Prese, pannello e bretelle Cat6A Keystone</t>
  </si>
  <si>
    <t>PA-MJ6A-KJS6X88TC</t>
  </si>
  <si>
    <t>KJS6X88TC</t>
  </si>
  <si>
    <t>PANDUIT - Presa keystone RJ45 Cat6A schermata per cavo solido o trefolato da 22 a 24 AWG</t>
  </si>
  <si>
    <t>PANDUIT - Pannello metallico keystone scarico 24 porte schermato 1U, con barra di sostegno e etichette, nero</t>
  </si>
  <si>
    <t>PA-CVR-PUFY6X04WH-HED</t>
  </si>
  <si>
    <t>PUFY6X04WH-HED</t>
  </si>
  <si>
    <t>PA-CVR-PSW7A04WH-HED</t>
  </si>
  <si>
    <t>PSW7A04WH-HED</t>
  </si>
  <si>
    <t>PANDUIT - Cavo PanNet Cat7A S/FTP LSFRZH AWG 23 Classe B2ca-s1a-d1-a1 -bianco- bobina 500 m</t>
  </si>
  <si>
    <t>PA-RAC-CMPHF1</t>
  </si>
  <si>
    <t>SYSTIMAX - Pannello 24 porte Cat.6A U/UTP 360 Gigaspeed X10D 1100GS6 Evolve (iPatch ready) p/n 360-IPR-1100-E-GS6-1U-24</t>
  </si>
  <si>
    <t>SYSTIMAX - Pannello 48 porte Cat.6A U/UTP 360 Gigaspeed X10D 1100GS6 Evolve (iPatch ready) p/n 360-IPR-1100-E-GS6-2U-48</t>
  </si>
  <si>
    <t>SYSTIMAX - Pannello 24 porte Cat.6A U/UTP 360 Gigaspeed X10D 1100GS6 Evolve Angled (iPatch ready) p/n 360-IPR-1100A-E-GS6-1U-24</t>
  </si>
  <si>
    <t>SYSTIMAX - Pannello 48 porte Cat.6A U/UTP 360 Gigaspeed X10D 1100GS6 Evolve Angled (iPatch ready) p/n 360-IPR-1100A-E-GS6-2U-48</t>
  </si>
  <si>
    <t>SYSTIMAX - Pannello 24 porte Cat.6A F/UTP 360 Gigaspeed X10D 1100GS6 Evolve (iPatch ready) scarico p/n 360-IPR-MFTP-E-HD6B-1U-24</t>
  </si>
  <si>
    <t>SYSTIMAX - Pannello 48 porte Cat.6A F/UTP 360 Gigaspeed X10D 1100GS6 Evolve (iPatch ready) scarico p/n 360-IPR-MFTP-E-HD6B-2U-48</t>
  </si>
  <si>
    <t>SYSTIMAX - Cavo Cat. 6 Gigaspeed XL U/UTP 23AWG Cca LSZH IEC 332.3 bianco (box 305m) p/n 3071E-C WHT C6 4/23 U/UTP W1000</t>
  </si>
  <si>
    <t>SX-PC6-CPC3392-03F020</t>
  </si>
  <si>
    <t>CPC3392-03F020</t>
  </si>
  <si>
    <t>Bretelle di permutazione Cat6 MiNO6 a diametro ridotto</t>
  </si>
  <si>
    <t>CO166S2-08F003</t>
  </si>
  <si>
    <t>CO166S2-08F005</t>
  </si>
  <si>
    <t>COMMSCOPE - Bretella di permutazione Cat.6 U/UTP, diametro ridotto 28 AWG, LSZH 1,52m -bianca- p/n MINO6-WH-5FT</t>
  </si>
  <si>
    <t>CO166S2-08F007</t>
  </si>
  <si>
    <t>COMMSCOPE - Bretella di permutazione Cat.6 U/UTP, diametro ridotto 28 AWG, LSZH 2,13m -bianca- p/n MINO6-WH-7FT</t>
  </si>
  <si>
    <t>CO166S2-08F010</t>
  </si>
  <si>
    <t>COMMSCOPE - Bretella di permutazione Cat.6 U/UTP, diametro ridotto 28 AWG, LSZH 3,05m -bianca- p/n MINO6-WH-10FT</t>
  </si>
  <si>
    <t>SX-CVF-760241762</t>
  </si>
  <si>
    <t xml:space="preserve">COMMSCOPE - Cavo ottico Lazrspeed 550, 12 FO tight OM4, distrib. da interno, Cca s1a d1 a1 LSZH -aqua- p/n N-012-DS-5K-FSUAQ/C </t>
  </si>
  <si>
    <t>SYSTIMAX - 360 imVision controller p/n 360-iMV-CNTRLR</t>
  </si>
  <si>
    <t>OC-RAC-572201-20N</t>
  </si>
  <si>
    <t>OC-RAC-572200-24N</t>
  </si>
  <si>
    <t>ORCA - Armadio a pavimento 600x600x24U, smontabile, piedini (zoccolo optional), portata 500 kg Nero</t>
  </si>
  <si>
    <t>BY-NET-LAN</t>
  </si>
  <si>
    <t>142267</t>
  </si>
  <si>
    <t>Stampanti M611</t>
  </si>
  <si>
    <t>BY-M611-EU-BT-W</t>
  </si>
  <si>
    <t>Accessori per M611</t>
  </si>
  <si>
    <t>BY-BMP-STRAP-1</t>
  </si>
  <si>
    <t>BY-PCK-5</t>
  </si>
  <si>
    <t>PANDUIT - Pannello plastico MiniCom scarico 24 porte non schermato 1U con frontalino estraibile, nero</t>
  </si>
  <si>
    <t>PANDUIT - Pannello plastico MiniCom scarico 24 porte non schermato 1U con frontalino estraibile e porta etichette, nero</t>
  </si>
  <si>
    <t>PANDUIT - Pannello metallico MiniCom scarico 24 porte schermato 1U, nero</t>
  </si>
  <si>
    <t>PANDUIT - Pannello metallico MiniCom scarico 24 porte schermato, angolato 1U, nero</t>
  </si>
  <si>
    <t>PANDUIT - Pannello metallico MiniCom scarico 24 porte schermato 1U, con barra posteriore, nero</t>
  </si>
  <si>
    <t>PA-RAC-UICFPHSE2IW</t>
  </si>
  <si>
    <t>UICFPHSE2IW</t>
  </si>
  <si>
    <t>PANDUIT - Placca MiniCom 503 executive orizzontale 2 posizioni inclinata, bianca</t>
  </si>
  <si>
    <t>PA-FPL-NKFP92ELLLSM01</t>
  </si>
  <si>
    <t>PA-FPL-NKFP92ELLLSM02</t>
  </si>
  <si>
    <t>PA-FPL-NKFP92ELLLSM03</t>
  </si>
  <si>
    <t>PA-FPL-NKFP92ELLSSM01</t>
  </si>
  <si>
    <t>PA-FPL-NKFP92ELLSSM02</t>
  </si>
  <si>
    <t>PA-FPL-NKFP92ELLSSM03</t>
  </si>
  <si>
    <t>PA-FPS-NKFP923LSSSM01</t>
  </si>
  <si>
    <t>PA-FPS-NKFP923LSSSM02</t>
  </si>
  <si>
    <t>PA-FPS-NKFP923LSSSM03</t>
  </si>
  <si>
    <t>PA-FPL-NKFPX2ELLLSM01</t>
  </si>
  <si>
    <t>PA-FPL-NKFPX2ELLLSM02</t>
  </si>
  <si>
    <t>PA-FPL-NKFPX2ELLLSM03</t>
  </si>
  <si>
    <t>PA-FPL-NKFPX2ELLSSM01</t>
  </si>
  <si>
    <t>PA-FPL-NKFPX2ELLSSM02</t>
  </si>
  <si>
    <t>PA-FPL-NKFPX2ELLSSM03</t>
  </si>
  <si>
    <t>PA-FPS-NKFPX23LSSSM01</t>
  </si>
  <si>
    <t>PA-FPS-NKFPX23LSSSM02</t>
  </si>
  <si>
    <t>PA-FPS-NKFPX23LSSSM03</t>
  </si>
  <si>
    <t>PA-FPL-NKFPZ22LLLSM01</t>
  </si>
  <si>
    <t>PA-FPL-NKFPZ22LLLSM02</t>
  </si>
  <si>
    <t>PA-FPL-NKFPZ22LLLSM03</t>
  </si>
  <si>
    <t>PA-FPG-NKFP91BN1NNM01</t>
  </si>
  <si>
    <t>PA-FPG-NKFP91BN3NNM01</t>
  </si>
  <si>
    <t>PA-FPG-NKFPX1BN1NNM01</t>
  </si>
  <si>
    <t>PA-FPG-NKFPX1BN3NNM01</t>
  </si>
  <si>
    <t>PA-FPG-NKFPZ1BN1NNM01</t>
  </si>
  <si>
    <t>AM-CVR-88404695416</t>
  </si>
  <si>
    <t>AM-MJ6A-215344901</t>
  </si>
  <si>
    <t>AM-MJ6A-215344902</t>
  </si>
  <si>
    <t>Adattatori</t>
  </si>
  <si>
    <t>SX-PLT-BT 3270SY</t>
  </si>
  <si>
    <t>SX-PLT-BT 3271SY</t>
  </si>
  <si>
    <t>SX-PLT-BT 3272SY</t>
  </si>
  <si>
    <t>SX-PLT-BT 3281SY</t>
  </si>
  <si>
    <t>SX-PLT-BT 3282SY</t>
  </si>
  <si>
    <t>SX-PLT-BT 3284SY</t>
  </si>
  <si>
    <t>SX-PLT-BT 3287SY</t>
  </si>
  <si>
    <t>SX-PLT-BT 3289SY</t>
  </si>
  <si>
    <t>SX-PLT-GW 4200SY</t>
  </si>
  <si>
    <t>SX-PLT-GW 4201SY</t>
  </si>
  <si>
    <t>SX-PLT-GW 4210SY</t>
  </si>
  <si>
    <t>SX-PLT-GW 4212SY</t>
  </si>
  <si>
    <t>SX-PLT-GW 4214SY</t>
  </si>
  <si>
    <t>SX-PLT-LG 6050SY</t>
  </si>
  <si>
    <t>SX-PLT-LG 6060SY</t>
  </si>
  <si>
    <t>SX-PLT-VM 6234SY</t>
  </si>
  <si>
    <t>SX-PLT-VM 6235SY</t>
  </si>
  <si>
    <t>CO199K2-08F003</t>
  </si>
  <si>
    <t>COMMSCOPE - Bretella di permutazione Cat.6A U/UTP, diametro ridotto 28 AWG, LSZH 0,91m -bianca- p/n MiNo6A-WH-3FT</t>
  </si>
  <si>
    <t>CO199K2-08F005</t>
  </si>
  <si>
    <t>COMMSCOPE - Bretella di permutazione Cat.6A U/UTP, diametro ridotto 28 AWG, LSZH 1,52m -bianca- p/n MiNo6A-WH-5FT</t>
  </si>
  <si>
    <t>CO199K2-08F007</t>
  </si>
  <si>
    <t>COMMSCOPE - Bretella di permutazione Cat.6A U/UTP, diametro ridotto 28 AWG, LSZH 2,13m -bianca- p/n MiNo6A-WH-7FT</t>
  </si>
  <si>
    <t>CO199K2-08F010</t>
  </si>
  <si>
    <t>COMMSCOPE - Bretella di permutazione Cat.6A U/UTP, diametro ridotto 28 AWG, LSZH 3,05m -bianca- p/n MiNo6A-WH-10FT</t>
  </si>
  <si>
    <t>COMMSCOPE - Cavo ottico Lazrspeed 550, 12 FO OM4, int/ext arm. met. loose, Cca s1b d2 a1 LSZH -nero- p/n Z-012-LA-5K-F12BK/25D/C</t>
  </si>
  <si>
    <t>SX-FAD-760216762</t>
  </si>
  <si>
    <t>SX-FAD-760230946</t>
  </si>
  <si>
    <t>SX-FAD-760216754</t>
  </si>
  <si>
    <t>SX-FAD-760230938</t>
  </si>
  <si>
    <t>SYSTIMAX - Cassetto ottico 360 iPatch G2, 1U 24 porte LC precaricato, fisso p/n 360-iP-G2-1U-LC-FX</t>
  </si>
  <si>
    <t>SYSTIMAX - Cassetto ottico 360 iPatch G2, 1U 24 porte LC precaricato, scorrevole p/n 360-iP-G2-1U-LC-SD</t>
  </si>
  <si>
    <t>SYSTIMAX - Cassetto ottico 360 iPatch G2 precaricato, 1U 48 porte LC, scorrevole p/n 360G2-iP-1U-96F-LC-DP-SD</t>
  </si>
  <si>
    <t>SYSTIMAX - Cassetto ottico 360 iPatch G2, InstaPatch Teraspeed 1U 48 porte LC, scorrevole p/n 360G2-iP-1U-96F-LC-DM-TS-SD</t>
  </si>
  <si>
    <t>SYSTIMAX - Cassetto ottico 360 iPatch G2, InstaPatch Lazrspeed 1U 48 porte LC, scorrevole p/n 360G2-iP-1U-96F-LC-DM-LS-SD</t>
  </si>
  <si>
    <t>SYSTIMAX - Cassetto ottico 360 iPatch G2 precaricato, 2U 96 porte LC, scorrevole p/n 360G2-iP-2U-192F-LC-DP-SD</t>
  </si>
  <si>
    <t>SYSTIMAX - Cassetto ottico 360 iPatch G2, InstaPatch Teraspeed 1U 96 porte LC, scorrevole p/n 360G2-iP 2U 192F LC DM TS SD</t>
  </si>
  <si>
    <t>SYSTIMAX - Cassetto ottico 360 iPatch G2, InstaPatch Lazrspeed 1U 96 porte LC, scorrevole p/n 360G2-iP 2U 192F LC DM LS SD</t>
  </si>
  <si>
    <t>SN-TIP-4384</t>
  </si>
  <si>
    <t>SNOM - A210 USB WiFi Dongle</t>
  </si>
  <si>
    <t>SNOM - A230 USB DECT Dongle</t>
  </si>
  <si>
    <t>ORCA - Bretella di permutazione Cat6 UTP colore verde L. 1,5mt</t>
  </si>
  <si>
    <t>ORCA - Bretella di permutazione Cat6 UTP colore blu L. 1,5mt</t>
  </si>
  <si>
    <t>ORCA - Cavi Ottici Loose classe B2ca - d0 - a1</t>
  </si>
  <si>
    <t>OC-CVF-111120-08</t>
  </si>
  <si>
    <t>OC-CVF-111120-12</t>
  </si>
  <si>
    <t>OC-CVF-111120-24</t>
  </si>
  <si>
    <t>OC-CVF-111130-08</t>
  </si>
  <si>
    <t>OC-CVF-111130-12</t>
  </si>
  <si>
    <t>OC-CVF-111130-24</t>
  </si>
  <si>
    <t>OC-CVF-111150-12</t>
  </si>
  <si>
    <t>OC-ACC-6S-BATT</t>
  </si>
  <si>
    <t>OC-CVR-212214-22</t>
  </si>
  <si>
    <t>PN-ACC-MGB-TL40</t>
  </si>
  <si>
    <t>MGB-TL40</t>
  </si>
  <si>
    <t>PLANET - Mini GBIC Single Mode LX Module - 40KM, DDM Supported (-40 to 75 C)</t>
  </si>
  <si>
    <t>PA-PP-NKFP48Y</t>
  </si>
  <si>
    <t>NKFP48Y</t>
  </si>
  <si>
    <t>PANDUIT - Pannello plastico NetKey non schermato, scarico 48 porte keystone con frontalino estraibile 1U, nero</t>
  </si>
  <si>
    <t>LS-PP5-UC5E-24P</t>
  </si>
  <si>
    <t>LS-PP-UC5E-24P-EX</t>
  </si>
  <si>
    <t>LS - Pannello di permutazione Categoria 5 enhanced precaricato UTP a 24 porte (PCB)</t>
  </si>
  <si>
    <t>LS-PP5-UC5E-48P</t>
  </si>
  <si>
    <t>LS-PP-UC5E-48P-EX</t>
  </si>
  <si>
    <t>LS - Pannello di permutazione Categoria 5 enhanced precaricato UTP a 48 porte (PCB)</t>
  </si>
  <si>
    <t>LS-MJ5-UC5E-WH-RIDC</t>
  </si>
  <si>
    <t>LS-MJ-UC5E-WH-RIDC-EX</t>
  </si>
  <si>
    <t>LS - Jack Categoria 5 enhanced non schermato, 180 gradi colore bianco</t>
  </si>
  <si>
    <t>LS-MJ5-UC5E-WH-ERI</t>
  </si>
  <si>
    <t>LS-MJ-UC5E-WH-ERI</t>
  </si>
  <si>
    <t>LS - Jack Categoria 5 enhanced non schermato, slim body colore bianco serie ERI</t>
  </si>
  <si>
    <t>LS-MJ5-UC5E-BK-RIDC</t>
  </si>
  <si>
    <t>LS-MJ-UC5E-BK-RIDC-E</t>
  </si>
  <si>
    <t>LS - Jack Categoria 5 enhanced non schermato, 180 gradi colore nero</t>
  </si>
  <si>
    <t>Bretelle di permutazione Categoria 5e UTP</t>
  </si>
  <si>
    <t>LS-PC5-UC5E-WH-0.5</t>
  </si>
  <si>
    <t>LS-PC-UC5E-WH-005</t>
  </si>
  <si>
    <t>LS - Bretella di permutazione UTP Categoria 5 enhanced bianca, 0,5 m</t>
  </si>
  <si>
    <t>LS-PC5-UC5E-WH-002</t>
  </si>
  <si>
    <t>LS-PC-UC5E-WH-020</t>
  </si>
  <si>
    <t xml:space="preserve">LS - Bretella di permutazione UTP Categoria 5 enhanced bianca, 2 m </t>
  </si>
  <si>
    <t>LS-PC5-UC5E-WH-003</t>
  </si>
  <si>
    <t>LS-PC-UC5E-WH-030</t>
  </si>
  <si>
    <t xml:space="preserve">LS - Bretella di permutazione UTP Categoria 5 enhanced bianca, 3 m </t>
  </si>
  <si>
    <t>LS-PC5-UC5E-WH-005</t>
  </si>
  <si>
    <t>LS-PC-UC5E-WH-050</t>
  </si>
  <si>
    <t>LS - Bretella di permutazione UTP Categoria 5 enhanced bianca, 5 m</t>
  </si>
  <si>
    <t>LS-PC5-UC5E-WH-010</t>
  </si>
  <si>
    <t>LS-PC-UC5E-WH-100</t>
  </si>
  <si>
    <t xml:space="preserve">LS - Bretella di permutazione UTP Categoria 5 enhanced bianca, 10 m </t>
  </si>
  <si>
    <t>Bretelle di permutazione Categoria 5e UTP colorate</t>
  </si>
  <si>
    <t>LS-PC5-UC5E-BL-0.5</t>
  </si>
  <si>
    <t>LS-PC-UC5E-BL-005</t>
  </si>
  <si>
    <t>LS - Bretella di permutazione UTP Categoria 5 enhanced blu, 0,5 m</t>
  </si>
  <si>
    <t>LS-PC5-UC5E-BL-001</t>
  </si>
  <si>
    <t>LS-PC-UC5E-BL-010</t>
  </si>
  <si>
    <t>LS - Bretella di permutazione UTP Categoria 5 enhanced blu, 1 m</t>
  </si>
  <si>
    <t>LS-PC5-UC5E-BL-002</t>
  </si>
  <si>
    <t>LS-PC-UC5E-BL-020</t>
  </si>
  <si>
    <t>LS - Bretella di permutazione UTP Categoria 5 enhanced blu, 2 m</t>
  </si>
  <si>
    <t>LS-PC5-UC5E-BL-003</t>
  </si>
  <si>
    <t>LS-PC-UC5E-BL-030</t>
  </si>
  <si>
    <t>LS - Bretella di permutazione UTP Categoria 5 enhanced blu, 3 m</t>
  </si>
  <si>
    <t>LS-PC5-UC5E-BL-005</t>
  </si>
  <si>
    <t>LS-PC-UC5E-BL-050</t>
  </si>
  <si>
    <t>LS - Bretella di permutazione UTP Categoria 5 enhanced blu, 5 m</t>
  </si>
  <si>
    <t>LS-PC5-UC5E-YL-0.5</t>
  </si>
  <si>
    <t>LS-PC-UC5E-YL-005</t>
  </si>
  <si>
    <t>LS - Bretella di permutazione UTP Categoria 5 enhanced giallo, 0,5m</t>
  </si>
  <si>
    <t>LS-PC5-UC5E-YL-001</t>
  </si>
  <si>
    <t>LS-PC-UC5E-YL-010</t>
  </si>
  <si>
    <t>LS - Bretella di permutazione UTP Categoria 5 enhanced giallo, 1 m</t>
  </si>
  <si>
    <t>LS-PC5-UC5E-YL-002</t>
  </si>
  <si>
    <t>LS-PC-UC5E-YL-020</t>
  </si>
  <si>
    <t>LS - Bretella di permutazione UTP Categoria 5 enhanced giallo, 2 m</t>
  </si>
  <si>
    <t>LS-PC5-UC5E-YL-003</t>
  </si>
  <si>
    <t>LS-PC-UC5E-YL-030</t>
  </si>
  <si>
    <t>LS - Bretella di permutazione UTP Categoria 5 enhanced giallo, 3 m</t>
  </si>
  <si>
    <t>LS-PC5-UC5E-YL-005</t>
  </si>
  <si>
    <t>LS-PC-UC5E-YL-050</t>
  </si>
  <si>
    <t>LS - Bretella di permutazione UTP Categoria 5 enhanced giallo, 5 m</t>
  </si>
  <si>
    <t>LS-PC5-UC5E-RD-0.5</t>
  </si>
  <si>
    <t>LS-PC-UC5E-RD-005</t>
  </si>
  <si>
    <t>LS - Bretella di permutazione UTP Categoria 5 enhanced rosso, 0,5 m</t>
  </si>
  <si>
    <t>LS-PC5-UC5E-RD-001</t>
  </si>
  <si>
    <t>LS-PC-UC5E-RD-010</t>
  </si>
  <si>
    <t>LS - Bretella di permutazione UTP Categoria 5 enhanced rosso, 1 m</t>
  </si>
  <si>
    <t>LS-PC5-UC5E-RD-002</t>
  </si>
  <si>
    <t>LS-PC-UC5E-RD-020</t>
  </si>
  <si>
    <t>LS - Bretella di permutazione UTP Categoria 5 enhanced rosso, 2 m</t>
  </si>
  <si>
    <t>LS-PC5-UC5E-RD-003</t>
  </si>
  <si>
    <t>LS-PC-UC5E-RD-030</t>
  </si>
  <si>
    <t>LS - Bretella di permutazione UTP Categoria 5 enhanced rosso, 3 m</t>
  </si>
  <si>
    <t>LS-PC5-UC5E-RD-005</t>
  </si>
  <si>
    <t>LS-PC-UC5E-RD-050</t>
  </si>
  <si>
    <t>LS - Bretella di permutazione UTP Categoria 5 enhanced rosso, 5 m</t>
  </si>
  <si>
    <t>LS-PC5-UC5E-GR-0.5</t>
  </si>
  <si>
    <t>LS-PC-UC5E-GN-005</t>
  </si>
  <si>
    <t>LS - Bretella di permutazione UTP Categoria 5 enhanced verde, 0,5 m</t>
  </si>
  <si>
    <t>LS-PC5-UC5E-GR-001</t>
  </si>
  <si>
    <t>LS-PC-UC5E-GN-010</t>
  </si>
  <si>
    <t xml:space="preserve">LS - Bretella di permutazione UTP Categoria 5 enhanced verde, 1 m </t>
  </si>
  <si>
    <t>LS-PC5-UC5E-GR-002</t>
  </si>
  <si>
    <t>LS-PC-UC5E-GN-020</t>
  </si>
  <si>
    <t>LS - Bretella di permutazione UTP Categoria 5 enhanced verde, 2 m</t>
  </si>
  <si>
    <t>LS-PC5-UC5E-GR-003</t>
  </si>
  <si>
    <t>LS-PC-UC5E-GN-030</t>
  </si>
  <si>
    <t>LS - Bretella di permutazione UTP Categoria 5 enhanced verde, 3 m</t>
  </si>
  <si>
    <t>LS-PC5-UC5E-GR-005</t>
  </si>
  <si>
    <t>LS-PC-UC5E-GN-050</t>
  </si>
  <si>
    <t>LS - Bretella di permutazione UTP Categoria 5 enhanced verde, 5 m</t>
  </si>
  <si>
    <t>Categoria 5e FTP</t>
  </si>
  <si>
    <t>LS-PP5-SC5E-24P</t>
  </si>
  <si>
    <t>LS-PP-SC5E-24P</t>
  </si>
  <si>
    <t>LS - Pannello di permutazione Categoria 5 enhanced schermato precaricato 24 porte (PCB)</t>
  </si>
  <si>
    <t>LS-MJ5-SC5E-WH-RIDC</t>
  </si>
  <si>
    <t>LS-MJ-SC5E-WH-RIDC</t>
  </si>
  <si>
    <t>LS - Jack Categoria 5 enhanced schermato slim body 180 gradi serie RIDC</t>
  </si>
  <si>
    <t>Bretelle di permutazione Categoria 5e schermate</t>
  </si>
  <si>
    <t>LS-PC5-SC5E-WH-0.5</t>
  </si>
  <si>
    <t>LS-PC-SC5E-WH-005</t>
  </si>
  <si>
    <t>LS - Bretella di permutazione Categoria 5 enhanced S/FTP schermata bianca, 0,5 m</t>
  </si>
  <si>
    <t>LS-PC5-SC5E-WH-001</t>
  </si>
  <si>
    <t>LS-PC-SC5E-WH-010</t>
  </si>
  <si>
    <t>LS - Bretella di permutazione Categoria 5 enhanced S/FTP schermata bianca, 1 m</t>
  </si>
  <si>
    <t>LS-PC5-SC5E-WH-002</t>
  </si>
  <si>
    <t>LS-PC-SC5E-WH-020</t>
  </si>
  <si>
    <t>LS - Bretella di permutazione Categoria 5 enhanced S/FTP schermata bianca, 2 m</t>
  </si>
  <si>
    <t>LS-PC5-SC5E-WH-003</t>
  </si>
  <si>
    <t>LS-PC-SC5E-WH-030</t>
  </si>
  <si>
    <t>LS - Bretella di permutazione Categoria 5 enhanced S/FTP schermata bianca, 3 m</t>
  </si>
  <si>
    <t>LS-PC5-SC5E-WH-005</t>
  </si>
  <si>
    <t>LS-PC-SC5E-WH-050</t>
  </si>
  <si>
    <t>LS - Bretella di permutazione Categoria 5 enhanced S/FTP schermata bianca, 5 m</t>
  </si>
  <si>
    <t>LS-PC5-SC5E-WH-010</t>
  </si>
  <si>
    <t>LS-PC-SC5E-WH-100</t>
  </si>
  <si>
    <t>LS - Bretella di permutazione Categoria 5 enhanced S/FTP schermata bianca, 10 m</t>
  </si>
  <si>
    <t>Categoria 6 UTP</t>
  </si>
  <si>
    <t>LS-PP6-UC6-24P</t>
  </si>
  <si>
    <t>LS-PP-UC6-24P-WM-EX</t>
  </si>
  <si>
    <t>LS - Pannello di permutazione Categoria 6 precaricato UTP a 24 porte (PCB) con barra di supporto posteriore</t>
  </si>
  <si>
    <t>LS-MJ6-UC6-WH-RIDC</t>
  </si>
  <si>
    <t>LS-MJ-UC6-WH-RIDC-EX</t>
  </si>
  <si>
    <t xml:space="preserve">LS - Jack Categoria 6 non schermato, 180 gradi colore bianco </t>
  </si>
  <si>
    <t>LS-MJ6-UC6-WH-ERI</t>
  </si>
  <si>
    <t>LS-MJ-UC6-WH-ERI</t>
  </si>
  <si>
    <t>LS - Jack Categoria 6 non schermato, slim body colore bianco serie ERI</t>
  </si>
  <si>
    <t>LS-MJ6-UCC6-WH-ERI</t>
  </si>
  <si>
    <t>LS-MJ-UCC6-WH-ERI</t>
  </si>
  <si>
    <t>LS - Jack Categoria 6 keystone non schermato, slim body colore bianco serie ERI, tipo RIDC migliorato</t>
  </si>
  <si>
    <t>Bretelle di permutazione Categoria 6 UTP</t>
  </si>
  <si>
    <t>LS-PC6-UC6-WH-0.5</t>
  </si>
  <si>
    <t>LS-PC-UC6-WH-005</t>
  </si>
  <si>
    <t xml:space="preserve">LS - Bretella di permutazione UTP Categoria 6 bianca, 0,5 m </t>
  </si>
  <si>
    <t>LS-PC6-UC6-WH-003</t>
  </si>
  <si>
    <t>LS-PC-UC6-WH-030</t>
  </si>
  <si>
    <t xml:space="preserve">LS - Bretella di permutazione UTP Categoria 6 bianca, 3 m </t>
  </si>
  <si>
    <t>LS-PC6-UC6-WH-005</t>
  </si>
  <si>
    <t>LS-PC-UC6-WH-050</t>
  </si>
  <si>
    <t xml:space="preserve">LS - Bretella di permutazione UTP Categoria 6 bianca, 5 m </t>
  </si>
  <si>
    <t>Bretelle di permutazione Categoria 6 UTP colorate</t>
  </si>
  <si>
    <t>LS-PC6-UC6-BL-0.5</t>
  </si>
  <si>
    <t>LS-PC-UC6-BL-005</t>
  </si>
  <si>
    <t xml:space="preserve">LS - Bretella di permutazione UTP Categoria 6 blu, 0,5 m </t>
  </si>
  <si>
    <t>LS-PC6-UC6-BL-003</t>
  </si>
  <si>
    <t>LS-PC-UC6-BL-030</t>
  </si>
  <si>
    <t xml:space="preserve">LS - Bretella di permutazione UTP Categoria 6 blu, 3 m </t>
  </si>
  <si>
    <t>LS-PC6-UC6-BL-005</t>
  </si>
  <si>
    <t>LS-PC-UC6-BL-050</t>
  </si>
  <si>
    <t xml:space="preserve">LS - Bretella di permutazione UTP Categoria 6 blu, 5 m </t>
  </si>
  <si>
    <t>LS-PC6-UC6-YL-0.5</t>
  </si>
  <si>
    <t>LS-PC-UC6-YL-005</t>
  </si>
  <si>
    <t>LS - Bretella di permutazione UTP Categoria 6 giallo, 0,5 m</t>
  </si>
  <si>
    <t>LS-PC6-UC6-YL-001</t>
  </si>
  <si>
    <t>LS-PC-UC6-YL-010</t>
  </si>
  <si>
    <t xml:space="preserve">LS - Bretella di permutazione UTP Categoria 6 giallo, 1 m </t>
  </si>
  <si>
    <t>LS-PC6-UC6-YL-002</t>
  </si>
  <si>
    <t>LS-PC-UC6-YL-020</t>
  </si>
  <si>
    <t xml:space="preserve">LS - Bretella di permutazione UTP Categoria 6 giallo, 2 m </t>
  </si>
  <si>
    <t>LS-PC6-UC6-YL-003</t>
  </si>
  <si>
    <t>LS-PC-UC6-YL-030</t>
  </si>
  <si>
    <t>LS - Bretella di permutazione UTP Categoria 6 giallo, 3 m</t>
  </si>
  <si>
    <t>LS-PC6-UC6-YL-005</t>
  </si>
  <si>
    <t>LS-PC-UC6-YL-050</t>
  </si>
  <si>
    <t xml:space="preserve">LS - Bretella di permutazione UTP Categoria 6 giallo, 5 m </t>
  </si>
  <si>
    <t>LS-PC6-UC6-RD-0.5</t>
  </si>
  <si>
    <t>LS-PC-UC6-RD-005</t>
  </si>
  <si>
    <t xml:space="preserve">LS - Bretella di permutazione UTP Categoria 6 rosso, 0,5 m </t>
  </si>
  <si>
    <t>LS-PC6-UC6-RD-003</t>
  </si>
  <si>
    <t>LS-PC-UC6-RD-030</t>
  </si>
  <si>
    <t xml:space="preserve">LS - Bretella di permutazione UTP Categoria 6 rosso, 3 m </t>
  </si>
  <si>
    <t>LS-PC6-UC6-RD-005</t>
  </si>
  <si>
    <t>LS-PC-UC6-RD-050</t>
  </si>
  <si>
    <t xml:space="preserve">LS - Bretella di permutazione UTP Categoria 6 rosso, 5 m </t>
  </si>
  <si>
    <t>LS-PC6-UC6-GR-0.5</t>
  </si>
  <si>
    <t>LS-PC-UC6-GN-005</t>
  </si>
  <si>
    <t xml:space="preserve">LS - Bretella di permutazione UTP Categoria 6 verde, 0,5 m </t>
  </si>
  <si>
    <t>LS-PC6-UC6-GR-001</t>
  </si>
  <si>
    <t>LS-PC-UC6-GN-010</t>
  </si>
  <si>
    <t xml:space="preserve">LS - Bretella di permutazione UTP Categoria 6 verde, 1 m </t>
  </si>
  <si>
    <t>LS-PC6-UC6-GR-002</t>
  </si>
  <si>
    <t>LS-PC-UC6-GN-020</t>
  </si>
  <si>
    <t xml:space="preserve">LS - Bretella di permutazione UTP Categoria 6 verde, 2 m </t>
  </si>
  <si>
    <t>LS-PC6-UC6-GR-003</t>
  </si>
  <si>
    <t>LS-PC-UC6-GN-030</t>
  </si>
  <si>
    <t xml:space="preserve">LS - Bretella di permutazione UTP Categoria 6 verde, 3 m </t>
  </si>
  <si>
    <t>LS-PC6-UC6-GR-005</t>
  </si>
  <si>
    <t>LS-PC-UC6-GN-050</t>
  </si>
  <si>
    <t>LS - Bretella di permutazione UTP Categoria 6 verde, 5 m</t>
  </si>
  <si>
    <t>Categoria 6 Schermato</t>
  </si>
  <si>
    <t>LS-PP6-SC6-24P</t>
  </si>
  <si>
    <t>LS-PP-SC6-24P</t>
  </si>
  <si>
    <t>LS - Pannello permutazione Categoria 6 schermato precaricato 24 porte (PCB)</t>
  </si>
  <si>
    <t>LS-MJ6-SC6-WH-RIDC</t>
  </si>
  <si>
    <t>LS-MJ-SC6-RIDC</t>
  </si>
  <si>
    <t>LS - Jack Categoria 6 schermato 180 gradi slim body serie RIDC</t>
  </si>
  <si>
    <t>Bretelle di permutazione Categoria 6 schermate</t>
  </si>
  <si>
    <t>LS-PC6-SC6-WH-002</t>
  </si>
  <si>
    <t>LS-PC-SC6-WH-020</t>
  </si>
  <si>
    <t>LS - Bretella di permutazione S/STP Categoria 6 bianca, 2 m</t>
  </si>
  <si>
    <t>LS-PC6-SC6-WH-003</t>
  </si>
  <si>
    <t>LS-PC-SC6-WH-030</t>
  </si>
  <si>
    <t>LS - Bretella di permutazione S/STP Categoria 6 bianca, 3 m</t>
  </si>
  <si>
    <t>LS-PC6-SC6-WH-005</t>
  </si>
  <si>
    <t>LS-PC-SC6-WH-050</t>
  </si>
  <si>
    <t>LS - Bretella di permutazione S/STP Categoria 6 bianca, 5 m</t>
  </si>
  <si>
    <t>LS-PC6-SC6-WH-010</t>
  </si>
  <si>
    <t>LS-PC-SC6-WH-100</t>
  </si>
  <si>
    <t>LS - Bretella di permutazione S/STP Categoria 6 bianca, 10 m</t>
  </si>
  <si>
    <t>Categoria 6A UTP</t>
  </si>
  <si>
    <t>LS-CVR-U6AL04-01</t>
  </si>
  <si>
    <t>LS - Cavo non schermato U/UTP Categoria 6A, AWG 23, guaina LSZH diametro esterno: 9 mm Classe CPR Eca</t>
  </si>
  <si>
    <t>LS-MJ6-UC6A-WH-ERI</t>
  </si>
  <si>
    <t>LS-MJ-UC6A-WH-ERI</t>
  </si>
  <si>
    <t>LS - Jack Categoria 6A non schermato slim body colore bianco serie ERI</t>
  </si>
  <si>
    <t>Bretelle di permutazione Categoria 6A UTP</t>
  </si>
  <si>
    <t>LS-PC6-UC6A-WH-001</t>
  </si>
  <si>
    <t>LS-PC-UC6AL-WH-010</t>
  </si>
  <si>
    <t xml:space="preserve">LS - Bretella permutazione UTP Categoria 6A LSZH bianca, 1 m </t>
  </si>
  <si>
    <t>LS-PC6-UC6A-WH-002</t>
  </si>
  <si>
    <t>LS-PC-UC6AL-WH-020</t>
  </si>
  <si>
    <t>LS - Bretella permutazione UTP Categoria 6A LSZH bianca, 2 m</t>
  </si>
  <si>
    <t>LS-PC6-UC6A-WH-003</t>
  </si>
  <si>
    <t>LS-PC-UC6AL-WH-030</t>
  </si>
  <si>
    <t>LS - Bretella permutazione UTP Categoria 6A LSZH bianca, 3 m</t>
  </si>
  <si>
    <t>LS-PC6-UC6A-WH-005</t>
  </si>
  <si>
    <t>LS-PC-UC6AL-WH-050</t>
  </si>
  <si>
    <t>LS - Bretella permutazione UTP Categoria 6A LSZH bianca, 5 m</t>
  </si>
  <si>
    <t>LS-PC6-UC6A-WH-010</t>
  </si>
  <si>
    <t>LS-PC-UC6AL-WH-100</t>
  </si>
  <si>
    <t>LS - Bretella permutazione UTP Categoria 6A LSZH bianca, 10 m</t>
  </si>
  <si>
    <t>Categoria 6A FTP</t>
  </si>
  <si>
    <t>LS-MJ6-SC6A-WH-RIDC</t>
  </si>
  <si>
    <t>LS-MJ-SC6A-RIDC</t>
  </si>
  <si>
    <t>LS - Jack Categoria 6A schermato serie RIDC toolless</t>
  </si>
  <si>
    <t>LS-MJ6-SC6A-WH-ERI</t>
  </si>
  <si>
    <t>LS-MJ-SC6A-ERI</t>
  </si>
  <si>
    <t xml:space="preserve">LS - Jack Categoria 6A schermato slim body serie ERI </t>
  </si>
  <si>
    <t>Bretelle di permutazione Categoria 6A FTP</t>
  </si>
  <si>
    <t>LS-PC6-SC6A-WH-001</t>
  </si>
  <si>
    <t>LS-PC-SC6AL-WH-010</t>
  </si>
  <si>
    <t xml:space="preserve">LS - Bretella permutazione FTP Categoria 6A LSZH bianca, 1 m </t>
  </si>
  <si>
    <t>LS-PC6-SC6A-WH-002</t>
  </si>
  <si>
    <t>LS-PC-SC6AL-WH-020</t>
  </si>
  <si>
    <t>LS - Bretella permutazione FTP Categoria 6A LSZH bianca, 2 m</t>
  </si>
  <si>
    <t>LS-PC6-SC6A-WH-003</t>
  </si>
  <si>
    <t>LS-PC-SC6AL-WH-030</t>
  </si>
  <si>
    <t>LS - Bretella permutazione FTP Categoria 6A LSZH bianca, 3 m</t>
  </si>
  <si>
    <t>LS-PC6-SC6A-WH-005</t>
  </si>
  <si>
    <t>LS-PC-SC6AL-WH-050</t>
  </si>
  <si>
    <t>LS - Bretella permutazione FTP Categoria 6A LSZH bianca, 5 m</t>
  </si>
  <si>
    <t>Telefonia</t>
  </si>
  <si>
    <t>LS-PPT-25TEL</t>
  </si>
  <si>
    <t>TELEPHONE PATCH PANEL LS-TPP-25P</t>
  </si>
  <si>
    <t>LS - Pannello telefonico a 25 porte non schermato</t>
  </si>
  <si>
    <t>LS-PPT-50TEL</t>
  </si>
  <si>
    <t>TELEPHONE PATCH PANEL  LS-TPP-50P</t>
  </si>
  <si>
    <t>LS - Pannello telefonico a 50 porte non schermato</t>
  </si>
  <si>
    <t>Pannelli di permutazione scarichi modulari ed attrezzi di attestazione prese RJ45</t>
  </si>
  <si>
    <t>LS-PP-48P-E-WM</t>
  </si>
  <si>
    <t>LS-CBL-L4</t>
  </si>
  <si>
    <t>LS - Pannello passapermute 1U 4 anelli lunghi in metallo -nero-</t>
  </si>
  <si>
    <t>LS-CBL-S4</t>
  </si>
  <si>
    <t>LS - Pannello passapermute 1U 4 anelli corti in metallo -nero-</t>
  </si>
  <si>
    <t>LS-PLT-1W</t>
  </si>
  <si>
    <t>LS - Placca utente ad una posizione colore bianco</t>
  </si>
  <si>
    <t>LS-PLT-1B</t>
  </si>
  <si>
    <t>LS - Placca utente ad una posizione colore nero</t>
  </si>
  <si>
    <t>LS-PLT-2B</t>
  </si>
  <si>
    <t>LS - Placca utente a due posizioni colore nero</t>
  </si>
  <si>
    <t>LS-PLT-3B</t>
  </si>
  <si>
    <t>LS - Placca utente a tre posizioni colore nero</t>
  </si>
  <si>
    <t>LS-PLT-BL-B</t>
  </si>
  <si>
    <t>LS - Inserto cieco per placca colore nero</t>
  </si>
  <si>
    <t>LS-ACC-WH</t>
  </si>
  <si>
    <t>LS - Icone per pannelli colore bianco (10 pezzi)</t>
  </si>
  <si>
    <t>LS-ACC-BL</t>
  </si>
  <si>
    <t>LS - Icone per pannelli colore blu (10 pezzi)</t>
  </si>
  <si>
    <t>LS-ACC-RD</t>
  </si>
  <si>
    <t>LS - Icone per pannelli colore rosso (10 pezzi)</t>
  </si>
  <si>
    <t>LS-ACC-YL</t>
  </si>
  <si>
    <t>LS - Icone per pannelli colore giallo (10 pezzi)</t>
  </si>
  <si>
    <t>LS-EZT-TOOL-FR</t>
  </si>
  <si>
    <t>LS - Attrezzo ad impatto per la connettorizzazione RIDC 180 gradi</t>
  </si>
  <si>
    <t>LS-EZT-TOOL-ER</t>
  </si>
  <si>
    <t>LS - Attrezzo ad impatto per la connettorizzazione ERI</t>
  </si>
  <si>
    <t>Connettori ottici prelappati</t>
  </si>
  <si>
    <t>LS-FCE-SC/PC-SMBLFI09</t>
  </si>
  <si>
    <t>LS-FC-SC/PC-SM-BL-FI-09</t>
  </si>
  <si>
    <t>LS - Connettore ottico prelappato SC/PC singlemode, 250um &amp; 900um colore blu</t>
  </si>
  <si>
    <t>Connettori Ottici a resinare Multimodali</t>
  </si>
  <si>
    <t>LS-FCE-SCSXMM</t>
  </si>
  <si>
    <t>LS-FC-SC/PC-MM-1-BG</t>
  </si>
  <si>
    <t xml:space="preserve">LS - Connettore ottico a resinare SC simplex multimodale </t>
  </si>
  <si>
    <t>LS-FCE-LCSXMM-28</t>
  </si>
  <si>
    <t>LS-FC-LC/PC-MM-2-BG</t>
  </si>
  <si>
    <t xml:space="preserve">LS - Connettore ottico a resinare LC duplex multimodale </t>
  </si>
  <si>
    <t xml:space="preserve">Bussole per cassetti ottici </t>
  </si>
  <si>
    <t>LS-FAD-SCDXSM</t>
  </si>
  <si>
    <t>LS-FA-SC-SM-C-2-BL-W</t>
  </si>
  <si>
    <t>LS - Bussola SC duplex SM, slitta ceramica, corpo plastico</t>
  </si>
  <si>
    <t>LS-FAD-LCDXSM</t>
  </si>
  <si>
    <t>LS-FA-LC-SM-C-2-BL-W</t>
  </si>
  <si>
    <t>LS - Bussola LC duplex SM, slitta ceramica, corpo plastico</t>
  </si>
  <si>
    <t>Cassetti ottici Estraibili per bussole LC Multi e Mono</t>
  </si>
  <si>
    <t>LS-FDF-LC-EP-048-SL</t>
  </si>
  <si>
    <t>LS-FDF-SC-EP-048-H</t>
  </si>
  <si>
    <t>LS - Cassetto ottico estraibile scarico 1U predisposto fino a 24 bussole LC duplex dotato di vassoio portagiunti ed accessori</t>
  </si>
  <si>
    <t>Bretelle in Fibra ottica SC-SC duplex</t>
  </si>
  <si>
    <t>LS-FPS-SC50-1</t>
  </si>
  <si>
    <t>LS-JC-SC/SC-M2-20DPZ-010</t>
  </si>
  <si>
    <t>LS - Bretella ottica SC-SC duplex LSZH 50/125um, 1 m</t>
  </si>
  <si>
    <t>LS-FPS-SC50-2</t>
  </si>
  <si>
    <t>LS-JC-SC/SC-M2-20DPZ-020</t>
  </si>
  <si>
    <t>LS - Bretella ottica SC-SC duplex LSZH 50/125um, 2 m</t>
  </si>
  <si>
    <t>LS-FPS-SC503-1</t>
  </si>
  <si>
    <t>LS-JC-SC/SC-M3-20DPZ-010</t>
  </si>
  <si>
    <t>LS - Bretella ottica SC-SC duplex LSZH 50/125um OM3, 1 m</t>
  </si>
  <si>
    <t>LS-FPS-SC503-2</t>
  </si>
  <si>
    <t>LS-JC-SC/SC-M3-20DPZ-020</t>
  </si>
  <si>
    <t>LS - Bretella ottica SC-SC duplex LSZH 50/125um OM3, 2 m</t>
  </si>
  <si>
    <t>LS-FPS-SC503-3</t>
  </si>
  <si>
    <t>LS-JC-SC/SC-M3-20DPZ-030</t>
  </si>
  <si>
    <t>LS - Bretella ottica SC-SC duplex LSZH 50/125um OM3, 3 m</t>
  </si>
  <si>
    <t>LS-FPS-SC503-5</t>
  </si>
  <si>
    <t>LS-JC-SC/SC-M3-20DPZ-050</t>
  </si>
  <si>
    <t>LS - Bretella ottica SC-SC duplex LSZH 50/125um OM3, 5 m</t>
  </si>
  <si>
    <t>LS-FPS-SC09-1</t>
  </si>
  <si>
    <t>LS-JC-SC/SC-SM-20DPZ-010</t>
  </si>
  <si>
    <t>LS - Bretella ottica SC-SC duplex LSZH 9/125um, 1 m</t>
  </si>
  <si>
    <t>LS-FPS-SC09-2</t>
  </si>
  <si>
    <t>LS-JC-SC/SC-SM-20DPZ-020</t>
  </si>
  <si>
    <t>LS - Bretella ottica SC-SC duplex LSZH 9/125um, 2 m</t>
  </si>
  <si>
    <t>LS-FPS-SC09-3</t>
  </si>
  <si>
    <t>LS-JC-SC/SC-SM-20DPZ-030</t>
  </si>
  <si>
    <t>LS - Bretella ottica SC-SC duplex LSZH 9/125um, 3 m</t>
  </si>
  <si>
    <t>LS-FPS-SC09-5</t>
  </si>
  <si>
    <t>LS-JC-SC/SC-SM-20DPZ-050</t>
  </si>
  <si>
    <t>LS - Bretella ottica SC-SC duplex LSZH 9/125um, 5 m</t>
  </si>
  <si>
    <t>Bretelle in Fibra ottica LC Duplex</t>
  </si>
  <si>
    <t>LS-FPL-LC50-1</t>
  </si>
  <si>
    <t>LS-JC-LC/LC-M2-20DPZ-010</t>
  </si>
  <si>
    <t>LS - Bretella ottica LC-LC duplex LSZH 50/125um, 1 m</t>
  </si>
  <si>
    <t>LS-FPL-LC50-2</t>
  </si>
  <si>
    <t>LS-JC-LC/LC-M2-20DPZ-020</t>
  </si>
  <si>
    <t>LS - Bretella ottica LC-LC duplex LSZH 50/125um, 2m</t>
  </si>
  <si>
    <t>LS-FPL-LC50-3</t>
  </si>
  <si>
    <t>LS-JC-LC/LC-M2-20DPZ-030</t>
  </si>
  <si>
    <t>LS - Bretella ottica LC-LC duplex LSZH 50/125um, 3m</t>
  </si>
  <si>
    <t>LS-FPL-LC50-5</t>
  </si>
  <si>
    <t>LS-JC-LC/LC-M2-20DPZ-050</t>
  </si>
  <si>
    <t>LS - Bretella ottica LC-LC duplex LSZH 50/125um, 5m</t>
  </si>
  <si>
    <t>LS-FPL-LC503-1</t>
  </si>
  <si>
    <t>LS-JC-LC/LC-M3-20DPZ-010</t>
  </si>
  <si>
    <t xml:space="preserve">LS - Bretella ottica LC-LC duplex LSZH 50/125um OM3, 1 m </t>
  </si>
  <si>
    <t>LS-FPL-LC503-2</t>
  </si>
  <si>
    <t>LS-JC-LC/LC-M3-20DPZ-020</t>
  </si>
  <si>
    <t xml:space="preserve">LS - Bretella ottica LC-LC duplex LSZH 50/125um OM3, 2 m </t>
  </si>
  <si>
    <t>LS-FPL-LC503-3</t>
  </si>
  <si>
    <t>LS-JC-LC/LC-M3-20DPZ-030</t>
  </si>
  <si>
    <t xml:space="preserve">LS - Bretella ottica LC-LC duplex LSZH 50/125um OM3, 3 m </t>
  </si>
  <si>
    <t>LS-FPL-LC09-1</t>
  </si>
  <si>
    <t>LS-JC-LC/LC-SM-20DPZ-010</t>
  </si>
  <si>
    <t>LS - Bretella ottica LC-LC duplex LSZH 09/125um, 1 m</t>
  </si>
  <si>
    <t>LS-FPL-LC09-2</t>
  </si>
  <si>
    <t>LS-JC-LC/LC-SM-20DPZ-020</t>
  </si>
  <si>
    <t>LS - Bretella ottica LC-LC duplex LSZH 09/125um, 2 m</t>
  </si>
  <si>
    <t>LS-FPL-LC09-3</t>
  </si>
  <si>
    <t>LS-JC-LC/LC-SM-20DPZ-030</t>
  </si>
  <si>
    <t>LS - Bretella ottica LC-LC duplex LSZH 09/125um, 3 m</t>
  </si>
  <si>
    <t>LS-FPL-LC09-5</t>
  </si>
  <si>
    <t>LS-JC-LC/LC-SM-20DPZ-050</t>
  </si>
  <si>
    <t>LS - Bretella ottica LC-LC duplex LSZH 09/125um, 5 m</t>
  </si>
  <si>
    <t>Bretelle in Fibra ottica LC-SC Duplex</t>
  </si>
  <si>
    <t>LS-FPL-LCSC50-1</t>
  </si>
  <si>
    <t>LS-JC-LC/SC-M2-20DPZ-010</t>
  </si>
  <si>
    <t>LS - Bretella ottica LC-SC duplex LSZH 50/125um, 1 m</t>
  </si>
  <si>
    <t>LS-FPL-LCSC50-2</t>
  </si>
  <si>
    <t>LS-JC-LC/SC-M2-20DPZ-020</t>
  </si>
  <si>
    <t>LS - Bretella ottica LC-SC duplex LSZH 50/125um, 2m</t>
  </si>
  <si>
    <t>LS-FPL-LCSC50-3</t>
  </si>
  <si>
    <t>LS-JC-LC/SC-M2-20DPZ-030</t>
  </si>
  <si>
    <t>LS - Bretella ottica LC-SC duplex LSZH 50/125um, 3m</t>
  </si>
  <si>
    <t>LS-FPL-LCSC50-5</t>
  </si>
  <si>
    <t>LS-JC-LC/SC-M2-20DPZ-050</t>
  </si>
  <si>
    <t>LS - Bretella ottica LC-SC duplex LSZH 50/125um, 5m</t>
  </si>
  <si>
    <t>LS-FPL-LCSC503-1</t>
  </si>
  <si>
    <t>LS-JC-LC/SC-M3-20DPZ-010</t>
  </si>
  <si>
    <t>LS - Bretella ottica LC-SC duplex LSZH 50/125um OM3, 1 m</t>
  </si>
  <si>
    <t>LS-FPL-LCSC503-3</t>
  </si>
  <si>
    <t>LS-JC-LC/SC-M3-20DPZ-030</t>
  </si>
  <si>
    <t>LS - Bretella ottica LC-SC duplex LSZH 50/125um OM3, 3 m</t>
  </si>
  <si>
    <t>LS-FPL-LCSC503-5</t>
  </si>
  <si>
    <t>LS-JC-LC/SC-M3-20DPZ-050</t>
  </si>
  <si>
    <t>LS - Bretella ottica LC-SC duplex LSZH 50/125um OM3, 5 m</t>
  </si>
  <si>
    <t>CG-CCH-CP12-5C</t>
  </si>
  <si>
    <t>CCH-CP12-5C</t>
  </si>
  <si>
    <t>406185-1</t>
  </si>
  <si>
    <t>558251-1</t>
  </si>
  <si>
    <t>1116412-1</t>
  </si>
  <si>
    <t>1116412-2</t>
  </si>
  <si>
    <t>558856-1</t>
  </si>
  <si>
    <t>2153437-1</t>
  </si>
  <si>
    <t>1933671-1</t>
  </si>
  <si>
    <t>1933674-1</t>
  </si>
  <si>
    <t>884015714/10</t>
  </si>
  <si>
    <t>884032314/10</t>
  </si>
  <si>
    <t>1375055-1</t>
  </si>
  <si>
    <t>1375055-2</t>
  </si>
  <si>
    <t>1375187-1</t>
  </si>
  <si>
    <t>1375187-2</t>
  </si>
  <si>
    <t>AM-PP6-760237060</t>
  </si>
  <si>
    <t>2153364-4</t>
  </si>
  <si>
    <t>2153448-4</t>
  </si>
  <si>
    <t>884027214/10</t>
  </si>
  <si>
    <t>884036114/10</t>
  </si>
  <si>
    <t>884048458/16</t>
  </si>
  <si>
    <t>884024804/10</t>
  </si>
  <si>
    <t>884046954/16</t>
  </si>
  <si>
    <t>2153449-1</t>
  </si>
  <si>
    <t>2153449-2</t>
  </si>
  <si>
    <t>2153449-4</t>
  </si>
  <si>
    <t>2153365-4</t>
  </si>
  <si>
    <t>884049058/16</t>
  </si>
  <si>
    <t>884010858/16</t>
  </si>
  <si>
    <t>884021358/16</t>
  </si>
  <si>
    <t>1671000-8</t>
  </si>
  <si>
    <t>5504640-2</t>
  </si>
  <si>
    <t>5504663-4</t>
  </si>
  <si>
    <t>1671273-1</t>
  </si>
  <si>
    <t>1671281-1</t>
  </si>
  <si>
    <t>1671281-2</t>
  </si>
  <si>
    <t>2160046-1</t>
  </si>
  <si>
    <t>2160046-2</t>
  </si>
  <si>
    <t>2160046-3</t>
  </si>
  <si>
    <t>2160046-5</t>
  </si>
  <si>
    <t>6536501-1</t>
  </si>
  <si>
    <t>6536501-2</t>
  </si>
  <si>
    <t>6536501-3</t>
  </si>
  <si>
    <t>6536501-5</t>
  </si>
  <si>
    <t>2160043-2</t>
  </si>
  <si>
    <t>5233582-1</t>
  </si>
  <si>
    <t>5233582-2</t>
  </si>
  <si>
    <t>2160042-2</t>
  </si>
  <si>
    <t>6536880-2</t>
  </si>
  <si>
    <t>790163-1</t>
  </si>
  <si>
    <t>853400-3</t>
  </si>
  <si>
    <t>853400-8</t>
  </si>
  <si>
    <t>853400-1</t>
  </si>
  <si>
    <t>AM-TL-172515006</t>
  </si>
  <si>
    <t>1725150-6</t>
  </si>
  <si>
    <t>569949-1</t>
  </si>
  <si>
    <t>FK-STR-MS-POE</t>
  </si>
  <si>
    <t>MS-POE</t>
  </si>
  <si>
    <t>FK-STR-MS-POE-KIT</t>
  </si>
  <si>
    <t>MS-POE-KIT</t>
  </si>
  <si>
    <t>FK-STR-MS-POE-WM</t>
  </si>
  <si>
    <t>MS-POE-WM</t>
  </si>
  <si>
    <t>AIDR600AA3</t>
  </si>
  <si>
    <t>AIDR1K2AA3</t>
  </si>
  <si>
    <t>Cassetti ottici Modulari sistema AGILE per moduli G2 e adapter pack</t>
  </si>
  <si>
    <t xml:space="preserve">COMMSCOPE - Pannello ottico Agile aperto 19'' 1U fisso, accetta 4 moduli G2 p/n AGL-1U-FX </t>
  </si>
  <si>
    <t>COMMSCOPE - Cassetto ottico Agile con coperchio metallico 19'' 1U scorrevole, accetta 4 moduli G2 p/n AGL-1U-DRW-SL</t>
  </si>
  <si>
    <t>COMMSCOPE - Pannello ottico Agile aperto inclinato 19'' 1U fisso, accetta 4 moduli G2 p/nAGL-1U-ANG-FX</t>
  </si>
  <si>
    <t>COMMSCOPE - Pannello ottico Agile aperto inclinato 19'' 1U scorrevole, accetta 4 moduli G2 p/nAGL-1U-ANG-SL</t>
  </si>
  <si>
    <t>FutureCom Solution - Attrezzature per la terminazione</t>
  </si>
  <si>
    <t>BY-R4300 83mmx300m /O</t>
  </si>
  <si>
    <t>035243</t>
  </si>
  <si>
    <t>BY-THT-67-427-1.5</t>
  </si>
  <si>
    <t>030541</t>
  </si>
  <si>
    <t>PA-MJ6-CJ688TGAW</t>
  </si>
  <si>
    <t>CJ688TGAW</t>
  </si>
  <si>
    <t>PA-CVR-PFL6X04WH-CEG</t>
  </si>
  <si>
    <t>PFL6X04WH-CEG</t>
  </si>
  <si>
    <t>PANDUIT - Cavo PanNet Cat6A F/UTP LSZH1 AWG 23 Classe Dca-s2-d2-a1 -bianco- bobina 305 m</t>
  </si>
  <si>
    <t>PA-MJ6A-CJ6X88TGWH</t>
  </si>
  <si>
    <t>CJ6X88TGWH</t>
  </si>
  <si>
    <t>PA-RAC-CBXF6IW-AY</t>
  </si>
  <si>
    <t>CBXF6IW-AY</t>
  </si>
  <si>
    <t>PANDUIT - Scatola di superficie MiniCom 6 posizioni allungata con gestore fibra (25h x 119,4w x 169,2l mm), bianca</t>
  </si>
  <si>
    <t>PA-PLT-NK2HSFAWY</t>
  </si>
  <si>
    <t>NK2HSFAWY</t>
  </si>
  <si>
    <t>PANDUIT - Placca NetKey 503 orizzontale 2 posizioni inclinata, bianco artico</t>
  </si>
  <si>
    <t>PA-PLT-NK4HSFAWY</t>
  </si>
  <si>
    <t>NK4HSFAWY</t>
  </si>
  <si>
    <t>PANDUIT - Placca NetKey 503 orizzontale 4 posizioni inclinata, bianco artico</t>
  </si>
  <si>
    <t>AM-ACC-193367113</t>
  </si>
  <si>
    <t>1-1933671-3</t>
  </si>
  <si>
    <t>AM-ACC-193367413</t>
  </si>
  <si>
    <t>1-1933674-3</t>
  </si>
  <si>
    <t>AM-MJ6-215344801</t>
  </si>
  <si>
    <t>2153448-1</t>
  </si>
  <si>
    <t>AM-MJ6-215344802</t>
  </si>
  <si>
    <t>2153448-2</t>
  </si>
  <si>
    <t>AM-MJ6A-760241184</t>
  </si>
  <si>
    <t>AM-MJ6A-760241194</t>
  </si>
  <si>
    <t>AM-MJ6A-760241185</t>
  </si>
  <si>
    <t>AM-MJ6A-215336502</t>
  </si>
  <si>
    <t>2153365-2</t>
  </si>
  <si>
    <t>AM-PP6A-760237066</t>
  </si>
  <si>
    <t>COMMSCOPE - Pinza per la connessione dei jack SL e AMP Twist per cavi a diametro maggiorato</t>
  </si>
  <si>
    <t>AM-TL-167395606</t>
  </si>
  <si>
    <t>1673956-6</t>
  </si>
  <si>
    <t>COMMSCOPE - Matrice per pinza 1725150-6 a diametro maggiorato fino a 7,24 mm</t>
  </si>
  <si>
    <t>TY-CVF-159213999</t>
  </si>
  <si>
    <t>9-1592139-9</t>
  </si>
  <si>
    <t xml:space="preserve">ORCA - Cavo telefonico per esterno TEGHE 10 coppie schermato guaina PE </t>
  </si>
  <si>
    <t>ORCA - Cavo telefonico per esterno TEGHE 30 coppie schermato guaina PE</t>
  </si>
  <si>
    <t>ORCA - Cavo telefonico per esterno TEGHE 50 coppie schermato guaina PE</t>
  </si>
  <si>
    <t>ORCA - Cavo telefonico per esterno TEGHE 100 coppie schermato guaina PE</t>
  </si>
  <si>
    <t>ORCA - Pannello precaricato Cat6 24 pt prec UTP icon, etich</t>
  </si>
  <si>
    <t>OC-CVR-212012-32</t>
  </si>
  <si>
    <t>OC-CVR-212215-22</t>
  </si>
  <si>
    <t>OC-CVF-111150-08</t>
  </si>
  <si>
    <t>OC-CVF-111150-24</t>
  </si>
  <si>
    <t>PA-CVR-PUD6C2804WH-CE</t>
  </si>
  <si>
    <t>PUD6C2804WH-CE</t>
  </si>
  <si>
    <t>PANDUIT - Cavo PanNet Cat6 U/UTP LSZH3 AWG 28 Classe Eca -bianco- bobina 305m</t>
  </si>
  <si>
    <t>PA-CVR-NUY6X04WH-HEG</t>
  </si>
  <si>
    <t>NUY6X04WH-HEG</t>
  </si>
  <si>
    <t>PANDUIT - Cavo NetKey Cat6A U/UTP LSFRZH a singole coppie protette, AWG 23 Classe Cca-s1a-d1-a1 -bianco- box 305m</t>
  </si>
  <si>
    <t>PA-CVF-FACCZ12-24</t>
  </si>
  <si>
    <t>FACCZ12-24</t>
  </si>
  <si>
    <t>CG-C46197-A7-A66</t>
  </si>
  <si>
    <t>CORNING - Vassoio di giunzione standard per 12 fibre senza portagiunti e coperchio, confezione 10 pz.</t>
  </si>
  <si>
    <t>CG-C46197-A7-A70</t>
  </si>
  <si>
    <t>CORNING - Vassoio di giunzione standard per 12 fibre senza portagiunti e coperchio, confezione 2 pz.</t>
  </si>
  <si>
    <t>CG-S46998-A4-A1</t>
  </si>
  <si>
    <t>CG-S46998-A4-A2</t>
  </si>
  <si>
    <t>CORNING - Vassoio di giunzione standard per 12 fibre con coperchio senza portagiunti, confezione 10 pz.</t>
  </si>
  <si>
    <t>CG-S46999-Z12-A1</t>
  </si>
  <si>
    <t>HSP-45S100-1</t>
  </si>
  <si>
    <t>UU001622867</t>
  </si>
  <si>
    <t>FQ100031258</t>
  </si>
  <si>
    <t>FQ100031209</t>
  </si>
  <si>
    <t>XF500006432</t>
  </si>
  <si>
    <t>XF500006457</t>
  </si>
  <si>
    <t>UU009161587</t>
  </si>
  <si>
    <t>UU009161595</t>
  </si>
  <si>
    <t>UU008073957</t>
  </si>
  <si>
    <t>UU008074435</t>
  </si>
  <si>
    <t>UU001074879</t>
  </si>
  <si>
    <t>UU001075009</t>
  </si>
  <si>
    <t>CG-HSP-45S100-1</t>
  </si>
  <si>
    <t>AM-PC6-760235586</t>
  </si>
  <si>
    <t>COMMSCOPE - Bretella di collegamento CCA per sistemi a soffitto, LSZH RJ45/terminazione 110 UTP bianca, Cat.6,  1,5m</t>
  </si>
  <si>
    <t>AM-PC6A760235590</t>
  </si>
  <si>
    <t>COMMSCOPE - Bretella di collegamento CCA per sistemi a soffitto, LSZH RJ45/terminazione 110 UTP bianca, Cat.6A,  1,5m</t>
  </si>
  <si>
    <t>AM-ACC-760234921</t>
  </si>
  <si>
    <t>AM-FPP-760241517</t>
  </si>
  <si>
    <t>AM-FPP-760242455</t>
  </si>
  <si>
    <t>AM-FPP-760241518</t>
  </si>
  <si>
    <t>AM-FPP-760242454</t>
  </si>
  <si>
    <t>AM-FPP-760241378</t>
  </si>
  <si>
    <t>COMMSCOPE - Vassoio portagiunti per 48 giunti di tipo SMOUV p/n AGL-SPLICE-48</t>
  </si>
  <si>
    <t>LS-MJ5-SC5E-WH</t>
  </si>
  <si>
    <t>LS - Jack Categoria 5 Enhanced schermato</t>
  </si>
  <si>
    <t>CG-VOL-OCK6S-H8</t>
  </si>
  <si>
    <t>XF500006010</t>
  </si>
  <si>
    <t>CG-XF500003553</t>
  </si>
  <si>
    <t>XF500003553</t>
  </si>
  <si>
    <t>CG-80611127574</t>
  </si>
  <si>
    <t>CG-80610755896</t>
  </si>
  <si>
    <t>CG-JE421001619</t>
  </si>
  <si>
    <t>JE421001619</t>
  </si>
  <si>
    <t>CG-80610581870</t>
  </si>
  <si>
    <t>COMMSCOPE - Cassetto ottico high density 1U estraibile 4 pos. iPatch ready x moduli 360G2/360DM/360DP p/n HD-1U</t>
  </si>
  <si>
    <t>COMMSCOPE - Cassetto ottico high density 2U estraibile 8 pos. iPatch ready x moduli 360G2/360DM/360DP p/n HD-2U</t>
  </si>
  <si>
    <t>COMMSCOPE - Kit vassoio 2 portagiunti a fusione (32 splices) RoloSplice per cassetti G2 p/n RS-2AF-16SF</t>
  </si>
  <si>
    <t>COMMSCOPE - Kit vassoio 4 portagiunti a fusione (64 splices) RoloSplice per cassetti G2 p/n RS-4AF-16SF</t>
  </si>
  <si>
    <t>COMMSCOPE - Kit vassoio 3 portagiunti a fusione (48 splices) a portafoglio per cassetti G2 4U p/n SW-03-FUS</t>
  </si>
  <si>
    <t>COMMSCOPE - Kit vassoio 6 portagiunti a fusione (96 splices) a portafoglio per cassetti G2 4U p/n SW-6AF-16SF</t>
  </si>
  <si>
    <t>COMMSCOPE - Kit vassoio per cassetti 360G2 e G2 impilabile (48 splices) p/n 360-LP-STACK-SPT</t>
  </si>
  <si>
    <t>COMMSCOPE - Bussola Teraspeed LC duplex - SM blu p/n SFA-LC02-BL (JR/SR)</t>
  </si>
  <si>
    <t>COMMSCOPE - Bussola Teraspeed SC duplex - SM blu p/n SFA-SC02-BL</t>
  </si>
  <si>
    <t>COMMSCOPE - Bussola Lazrspeed SC duplex - MM aqua p/n MFA-SC02-AQ</t>
  </si>
  <si>
    <t>COMMSCOPE - Passacavi orizzontale, kit di gestione retrocessa, 1U, lato singolo p/n HTK-19-SS-1U</t>
  </si>
  <si>
    <t>COMMSCOPE - Passacavi orizzontale, kit di gestione retrocessa, 2U, lato singolo p/n HTK-19-SS-2U</t>
  </si>
  <si>
    <t>COMMSCOPE - Passacavi orizzontale, kit di gestione retrocessa, 3U, lato singolo p/n HTK-19-SS-3U</t>
  </si>
  <si>
    <t>COMMSCOPE - Passacavi orizzontale, 1U p/n HCM-19-SS-1U-EMEA</t>
  </si>
  <si>
    <t>COMMSCOPE - Passacavi orizzontale, 2U p/n HCM-19-SS-2U-EMEA</t>
  </si>
  <si>
    <t>Commscope Cavi ottici Tight interno/esterno rodent resistant Cca</t>
  </si>
  <si>
    <t>OC-PC3-226104-A0</t>
  </si>
  <si>
    <t>ORCA - Bretella Cat. 3 RJ45/RJ45 1 Cp. L. 0,5Mt. Grigio</t>
  </si>
  <si>
    <t>OC-PC3-226104-01</t>
  </si>
  <si>
    <t>ORCA - Bretella Cat. 3 RJ45/RJ45 1 Cp. L. 1 Mt. Grigio</t>
  </si>
  <si>
    <t>OC-PC3-226104-A1</t>
  </si>
  <si>
    <t>ORCA - Bretella Cat. 3 RJ45/RJ45 1 Cp. L. 1,5 Mt. Grigio</t>
  </si>
  <si>
    <t>OC-PC3-226104-02</t>
  </si>
  <si>
    <t>ORCA - Bretella Cat. 3 RJ45/RJ45 1 Cp. L. 2 Mt. Grigio</t>
  </si>
  <si>
    <t>OC-PC3-226104-03</t>
  </si>
  <si>
    <t>ORCA - Bretella Cat. 3 RJ45/RJ45 1 Cp. L. 3 Mt. Grigio</t>
  </si>
  <si>
    <t>OC-PC3-226104-05</t>
  </si>
  <si>
    <t>ORCA - Bretella Cat. 3 RJ45/RJ45 1 Cp. L. 5 Mt. Grigio</t>
  </si>
  <si>
    <t>COMMSCOPE - Placca autoportante 2 porte RJ45 con porta etichette -bianca- p/n M12L-262</t>
  </si>
  <si>
    <t>COMMSCOPE - Placca autoportante 3 porte RJ45 con porta etichette -bianca- p/n M13L-262</t>
  </si>
  <si>
    <t>COMMSCOPE - Placca autoportante 4 porte RJ45 con porta etichette -bianca- p/n M14L-262</t>
  </si>
  <si>
    <t>COMMSCOPE - Placca autoportante 2 porte RJ45 con porta etichette -avorio- p/n M12L-246</t>
  </si>
  <si>
    <t>COMMSCOPE - Placca autoportante 3 porta RJ45 con porta etichette -avorio- p/n M13L-246</t>
  </si>
  <si>
    <t>COMMSCOPE - Placca autoportante 4 porte RJ45 con porta etichette -avorio- p/n M14L-246</t>
  </si>
  <si>
    <t>COMMSCOPE - Adattatore Bticino International - nero- p/n LF85IT-003</t>
  </si>
  <si>
    <t>COMMSCOPE - Adattatore Bticino International - bianco- p/n LF85IT-262</t>
  </si>
  <si>
    <t>COMMSCOPE - Adattatore Bticino Matix - bianco- p/n LF84IT-262</t>
  </si>
  <si>
    <t>ADMK - Adattatore Bticino Axolute per presa MGS -bianco-</t>
  </si>
  <si>
    <t>ADMK - Adattatore Bticino Axolute per presa MGS -HS Dark-</t>
  </si>
  <si>
    <t>ADMK - Adattatore Bticino Axolute per presa MGS -HC Clear-</t>
  </si>
  <si>
    <t>ADMK - Adattatore Bticino Living Light per presa MGS -antracite-</t>
  </si>
  <si>
    <t>ADMK - Adattatore Bticino Living Light per presa MGS -bianco-</t>
  </si>
  <si>
    <t>ADMK - Adattatore Bticino Living Light per presa MGS -silver-</t>
  </si>
  <si>
    <t>ADMK - Adattatore Bticino Magic TT per presa MGS -avorio-</t>
  </si>
  <si>
    <t>ADMK - Adattatore Bticino Matix per presa MGS -bianco-</t>
  </si>
  <si>
    <t>ADMK - Adattatore Gewiss System per presa MGS -nero-</t>
  </si>
  <si>
    <t>ADMK - Adattatore Gewiss System per presa MGS -bianco-</t>
  </si>
  <si>
    <t>ADMK - Adattatore Gewiss Chorus per presa MGS -bianco-</t>
  </si>
  <si>
    <t>ADMK - Adattatore Gewiss Chorus per presa MGS -nero-</t>
  </si>
  <si>
    <t>ADMK - Adattatore Gewiss Chorus per presa MGS -titanio-</t>
  </si>
  <si>
    <t>ADMK - Adattatore Legrand Arteor per presa MGS -bianco-</t>
  </si>
  <si>
    <t>ADMK - Adattatore Legrand Arteor per presa MGS -magnesium-</t>
  </si>
  <si>
    <t>ADMK - Adattatore Vimar Plana per presa MGS-bianco-</t>
  </si>
  <si>
    <t>ADMK - Adattatore Vimar Plana per presa MGS -silver-</t>
  </si>
  <si>
    <t>COMMSCOPE - Scatola di superficie a una porta, bianca p/n M101SMB-B-262</t>
  </si>
  <si>
    <t>COMMSCOPE - Scatola di superficie a quattro porte, bianca p/n M104SMB-A-262</t>
  </si>
  <si>
    <t xml:space="preserve">COMMSCOPE - Pannello scarico a 24 porte 1U, per jack SL non schermati p/n CPP-UDDM-SL-1U-24 </t>
  </si>
  <si>
    <t xml:space="preserve">COMMSCOPE - Pannello scarico a 48 porte 2U, per jack SL non schermati p/n CPP-UDDM-SL-2U-48 </t>
  </si>
  <si>
    <t xml:space="preserve">COMMSCOPE - Pannello scarico a 24 porte 1U, per jack SL schermati p/n CPP-SDDM-SL-1U-24 </t>
  </si>
  <si>
    <t>COMMSCOPE - Pannello precaricato Cat.6A a 48 porte 1U, STP con jack SL p/n CPP-6A-SDDM-SL-1U-48</t>
  </si>
  <si>
    <t>COMMSCOPE - PoE extender, staffa universale, 1 porta posa da esterno, 60 Watt</t>
  </si>
  <si>
    <t>COMMSCOPE - PoE extender, staffa universale, 2 porte posa da esterno, 60 Watt</t>
  </si>
  <si>
    <t>COMMSCOPE - Cavo ibrido rame/FO - 2 conduttori rame 12 AWG / 4 fibre ottiche OM3, guaina PE applicazioni da esterno</t>
  </si>
  <si>
    <t>COMMSCOPE - Cavo ibrido rame/FO - 2 conduttori rame 16 AWG / 4 fibre ottiche OM3, guaina PE applicazioni da esterno</t>
  </si>
  <si>
    <t>COMMSCOPE - Cavo ibrido rame/FO - 2 conduttori rame 12 AWG / 4 fibre ottiche OS2, guaina PE applicazioni da esterno</t>
  </si>
  <si>
    <t>COMMSCOPE - Cavo ibrido rame/FO - 2 conduttori rame 16 AWG / 4 fibre ottiche OS2, guaina PE applicazioni da esterno</t>
  </si>
  <si>
    <t>COMMSCOPE - Pro-Installer - pinza con matrice modular plug 8 posizioni</t>
  </si>
  <si>
    <t>COMMSCOPE - Pro-Installer -Pinza senza matrici</t>
  </si>
  <si>
    <t>COMMSCOPE - Pro-Crimper con matrice per modular plug schermati B size (5,1-6,0 mm)</t>
  </si>
  <si>
    <t>COMMSCOPE - Pro-Crimper con matrice per modular plug schermati C size (5,7-7,0 mm)</t>
  </si>
  <si>
    <t>COMMSCOPE - Supporto per connettorizzazione frutti 110Connect, SL e ACO 110</t>
  </si>
  <si>
    <t>OC-RAC-550620-00N</t>
  </si>
  <si>
    <t>OC-RAC-550624-00N</t>
  </si>
  <si>
    <t>TECNOSTEEL - Coppia supplementare montanti per armadi CompactNet a parete 7U Zincata</t>
  </si>
  <si>
    <t>AM-CVR-88401990410</t>
  </si>
  <si>
    <t>884019904/10</t>
  </si>
  <si>
    <t>COMMSCOPE - Cavo non schermato Cat.6, solido AWG 24, 4cp da posa esterna, guaina PE UV resistant,  reel 305m -nero- p/n CS34O BLK C6 4/24</t>
  </si>
  <si>
    <t>AM-MJ6-229121613</t>
  </si>
  <si>
    <t>1-2291216-3</t>
  </si>
  <si>
    <t>AM-MJ6-229121602</t>
  </si>
  <si>
    <t>2291216-2</t>
  </si>
  <si>
    <t>Bretelle di permutazione Cat6 MiNo6 a diametro ridotto</t>
  </si>
  <si>
    <t>AM-PC6-CO166S2-08F003</t>
  </si>
  <si>
    <t>COMMSCOPE - Bretella di permutazione Cat.6 U/UTP, diametro ridotto 28 AWG, LSZH 0,91m -bianca- p/n MINO6-WH-3F</t>
  </si>
  <si>
    <t>AM-PC6-CO166S2-08F005</t>
  </si>
  <si>
    <t>AM-PC6-CO166S2-08F007</t>
  </si>
  <si>
    <t>AM-PC6-CO166S2-08F010</t>
  </si>
  <si>
    <t>Bretelle di permutazione Cat6A MiNo6 a diametro ridotto</t>
  </si>
  <si>
    <t>AM-PC6A-CO199K2-08F03</t>
  </si>
  <si>
    <t>AM-PC6A-CO199K2-08F05</t>
  </si>
  <si>
    <t>AM-PC6A-CO199K2-08F07</t>
  </si>
  <si>
    <t>AM-PC6A-CO199K2-08F10</t>
  </si>
  <si>
    <t>Bretelle Ottiche SC - LC</t>
  </si>
  <si>
    <t>Bretelle Ottiche Duplex monomodali OS2</t>
  </si>
  <si>
    <t>AM-FPL-FFWLCLC42JXF03</t>
  </si>
  <si>
    <t>COMMSCOPE - Bretella ottica Teraspeed LC-LC duplex OS2, LSZH, 1,6 mm zipcord, gialla, 0,91 m</t>
  </si>
  <si>
    <t>AM-FPL-FFWLCLC42JXF05</t>
  </si>
  <si>
    <t>COMMSCOPE - Bretella ottica Teraspeed LC-LC duplex OS2, LSZH, 1,6 mm zipcord, gialla, 1,52 m</t>
  </si>
  <si>
    <t>AM-FPL-FFWLCLC42JXF07</t>
  </si>
  <si>
    <t>COMMSCOPE - Bretella ottica Teraspeed LC-LC duplex OS2, LSZH, 1,6 mm zipcord, gialla, 2,13 m</t>
  </si>
  <si>
    <t>AM-FPL-FFWLCLC42JXF10</t>
  </si>
  <si>
    <t>COMMSCOPE - Bretella ottica Teraspeed LC-LC duplex OS2, LSZH, 1,6 mm zipcord, gialla, 3,05 m</t>
  </si>
  <si>
    <t>AM-FPL-FFWLCLC42JXF16</t>
  </si>
  <si>
    <t>COMMSCOPE - Bretella ottica Teraspeed LC-LC duplex OS2, LSZH, 1,6 mm zipcord, gialla, 4,88 m</t>
  </si>
  <si>
    <t>AM-FPL-FFWLCSC42JXF03</t>
  </si>
  <si>
    <t>COMMSCOPE - Bretella ottica Teraspeed LC-SC duplex OS2, LSZH, 1,6 mm zipcord, gialla, 0,91 m</t>
  </si>
  <si>
    <t>AM-FPL-FFWLCSC42JXF05</t>
  </si>
  <si>
    <t>COMMSCOPE - Bretella ottica Teraspeed LC-SC duplex OS2, LSZH, 1,6 mm zipcord, gialla, 1,52 m</t>
  </si>
  <si>
    <t>AM-FPL-FFWLCSC42JXF07</t>
  </si>
  <si>
    <t>COMMSCOPE - Bretella ottica Teraspeed LC-SC duplex OS2, LSZH, 1,6 mm zipcord, gialla, 2,13 m</t>
  </si>
  <si>
    <t>AM-FPL-FFWLCSC42JXF10</t>
  </si>
  <si>
    <t>COMMSCOPE - Bretella ottica Teraspeed LC-SC duplex OS2, LSZH, 1,6 mm zipcord, gialla, 3,05 m</t>
  </si>
  <si>
    <t>AM-FPL-FFWLCSC42JXF16</t>
  </si>
  <si>
    <t>COMMSCOPE - Bretella ottica Teraspeed LC-SC duplex OS2, LSZH, 1,6 mm zipcord, gialla, 4,88 m</t>
  </si>
  <si>
    <t>AM-FPS-FFWSCSC42JXF03</t>
  </si>
  <si>
    <t>COMMSCOPE - Bretella ottica Teraspeed SC-SC duplex OS2, LSZH, 1,6 mm zipcord, gialla, 0,91 m</t>
  </si>
  <si>
    <t>AM-FPS-FFWSCSC42JXF05</t>
  </si>
  <si>
    <t>COMMSCOPE - Bretella ottica Teraspeed SC-SC duplex OS2, LSZH, 1,6 mm zipcord, gialla, 1,52 m</t>
  </si>
  <si>
    <t>AM-FPS-FFWSCSC42JXF07</t>
  </si>
  <si>
    <t>COMMSCOPE - Bretella ottica Teraspeed SC-SC duplex OS2, LSZH, 1,6 mm zipcord, gialla, 2,13 m</t>
  </si>
  <si>
    <t>AM-FPS-FFWSCSC42JXF10</t>
  </si>
  <si>
    <t>COMMSCOPE - Bretella ottica Teraspeed SC-SC duplex OS2, LSZH, 1,6 mm zipcord, gialla, 3,05 m</t>
  </si>
  <si>
    <t>AM-FPS-FFWSCSC42JXF16</t>
  </si>
  <si>
    <t>COMMSCOPE - Bretella ottica Teraspeed SC-SC duplex OS2, LSZH, 1,6 mm zipcord, gialla, 4,88 m</t>
  </si>
  <si>
    <t>Bretelle Ottiche Duplex multimodali OM4</t>
  </si>
  <si>
    <t>AM-FPL-FFXLCLC42MXF03</t>
  </si>
  <si>
    <t>COMMSCOPE - Bretella ottica Lazrspeed 550 LC-LC duplex OM4, LSZH, 1,6 mm zipcord, aqua, 0,91 m</t>
  </si>
  <si>
    <t>AM-FPL-FFXLCLC42MXF05</t>
  </si>
  <si>
    <t>COMMSCOPE - Bretella ottica Lazrspeed 550 LC-LC duplex OM4, LSZH, 1,6 mm zipcord, aqua, 1,52 m</t>
  </si>
  <si>
    <t>AM-FPL-FFXLCLC42MXF07</t>
  </si>
  <si>
    <t>COMMSCOPE - Bretella ottica Lazrspeed 550 LC-LC duplex OM4, LSZH, 1,6 mm zipcord, aqua, 2,13 m</t>
  </si>
  <si>
    <t>AM-FPL-FFXLCLC42MXF10</t>
  </si>
  <si>
    <t>COMMSCOPE - Bretella ottica Lazrspeed 550 LC-LC duplex OM4, LSZH, 1,6 mm zipcord, aqua, 3,05 m</t>
  </si>
  <si>
    <t>AM-FPL-FFXLCLC42MXF16</t>
  </si>
  <si>
    <t>COMMSCOPE - Bretella ottica Lazrspeed 550 LC-LC duplex OM4, LSZH, 1,6 mm zipcord, aqua, 4,88 m</t>
  </si>
  <si>
    <t>AM-FPL-FFXLCSC42MXF03</t>
  </si>
  <si>
    <t>COMMSCOPE - Bretella ottica Lazrspeed 550 LC-SC duplex OM4, LSZH, 1,6 mm zipcord, aqua, 0,91 m</t>
  </si>
  <si>
    <t>AM-FPL-FFXLCSC42MXF05</t>
  </si>
  <si>
    <t>COMMSCOPE - Bretella ottica Lazrspeed 550 LC-SC duplex OM4, LSZH, 1,6 mm zipcord, aqua, 1,52 m</t>
  </si>
  <si>
    <t>AM-FPL-FFXLCSC42MXF07</t>
  </si>
  <si>
    <t>COMMSCOPE - Bretella ottica Lazrspeed 550 LC-SC duplex OM4, LSZH, 1,6 mm zipcord, aqua, 2,13 m</t>
  </si>
  <si>
    <t>AM-FPL-FFXLCSC42MXF10</t>
  </si>
  <si>
    <t>COMMSCOPE - Bretella ottica Lazrspeed 550 LC-SC duplex OM4, LSZH, 1,6 mm zipcord, aqua, 3,05 m</t>
  </si>
  <si>
    <t>AM-FPL-FFXLCSC42MXF16</t>
  </si>
  <si>
    <t>COMMSCOPE - Bretella ottica Lazrspeed 550 LC-SC duplex OM4, LSZH, 1,6 mm zipcord, aqua, 4,88 m</t>
  </si>
  <si>
    <t>AM-FPS-FFXSCSC42MXF03</t>
  </si>
  <si>
    <t>COMMSCOPE - Bretella ottica Lazrspeed 550 SC-SC duplex OM4, LSZH, 1,6 mm zipcord, aqua, 0,91 m</t>
  </si>
  <si>
    <t>AM-FPS-FFXSCSC42MXF05</t>
  </si>
  <si>
    <t>COMMSCOPE - Bretella ottica Lazrspeed 550 SC-SC duplex OM4, LSZH, 1,6 mm zipcord, aqua, 1,52 m</t>
  </si>
  <si>
    <t>AM-FPS-FFXSCSC42MXF07</t>
  </si>
  <si>
    <t>COMMSCOPE - Bretella ottica Lazrspeed 550 SC-SC duplex OM4, LSZH, 1,6 mm zipcord, aqua, 2,13 m</t>
  </si>
  <si>
    <t>AM-FPS-FFXSCSC42MXF10</t>
  </si>
  <si>
    <t>COMMSCOPE - Bretella ottica Lazrspeed 550 SC-SC duplex OM4, LSZH, 1,6 mm zipcord, aqua, 3,05 m</t>
  </si>
  <si>
    <t>AM-FPS-FFXSCSC42MXF16</t>
  </si>
  <si>
    <t>COMMSCOPE - Bretella ottica Lazrspeed 550 SC-SC duplex OM4, LSZH, 1,6 mm zipcord, aqua, 4,88 m</t>
  </si>
  <si>
    <t>AM-FPG-FBWLCUC11JXF05</t>
  </si>
  <si>
    <t>AM-FPG-FBWSCUC11JXF05</t>
  </si>
  <si>
    <t>AM-FPG-FBXLCUC11MXF05</t>
  </si>
  <si>
    <t>AM-FPG-FBXSCUC11MXF05</t>
  </si>
  <si>
    <t>COMMSCOPE - Consolidation point box 12 posizioni per serie M, bianco p/n M112SMB-262</t>
  </si>
  <si>
    <t>COMMSCOPE - Adattatore keystone per presa HGS, confezione 25 pz. p/n HGS-A-KS-BK</t>
  </si>
  <si>
    <t>COMMSCOPE - Modulo per cassetto 360G2 con 6 bussole LC dpx, OM4 Lazrspeed con sportello interno aqua p/n 360DPis-12LC-LS</t>
  </si>
  <si>
    <t>COMMSCOPE - Modulo per cassetto 360G2 con 12 bussole LC dpx, OM4 Lazrspeed con sportello interno aqua p/n 360DPis-24LC-LS</t>
  </si>
  <si>
    <t>COMMSCOPE - Modulo per cassetto 360G2 con 6 bussole LC dpx, OS2 Teraspeed con sportello interno blu p/n 360DPis-12LC-SM</t>
  </si>
  <si>
    <t>COMMSCOPE - Modulo per cassetto 360G2 con 12 bussole LC dpx, OS2 Teraspeed con sportello interno blu p/n 360DPis-24LC-SM</t>
  </si>
  <si>
    <t>COMMSCOPE - Modulo per cassetto 360DP 24 LC, OM3/4 Lazrspeed (iPatch Ready) aqua p/n 360DP-24LC-LS</t>
  </si>
  <si>
    <t>Bretelle ottiche TeraSPEED, OS2 (zero water peak singlemode fiber G.652.D, G.657.A1)</t>
  </si>
  <si>
    <t>Pigtail TeraSPEED, OS2 (zero water peak singlemode fiber G.652.D, G.657.A1)</t>
  </si>
  <si>
    <t>COMMSCOPE - Pigtail Teraspeed LC OS2, 0,9 mm giallo, riser, 1,52 m p/n FBWLCUC11-JX</t>
  </si>
  <si>
    <t>CORNING - Coperchio per vassoio di giunzione standard per 12 fibre S46999-Z12-A1, confezione 10 pz.</t>
  </si>
  <si>
    <t>CG-008EEG-13122A20</t>
  </si>
  <si>
    <t>008EEG-13122A20</t>
  </si>
  <si>
    <t>CORNING - Cavo 8 FO OS2 SST loose tube gel filled, posa esterna, armatura dielettrica, UV resistant, LDPE -nero-</t>
  </si>
  <si>
    <t>CG-012EEG-13122A20</t>
  </si>
  <si>
    <t>012EEG-13122A20</t>
  </si>
  <si>
    <t>CG-PCH-01U</t>
  </si>
  <si>
    <t>PCH-01U</t>
  </si>
  <si>
    <t>CG-UU001520574</t>
  </si>
  <si>
    <t>UU001520574</t>
  </si>
  <si>
    <t>CG-DE010022734</t>
  </si>
  <si>
    <t>DE010022734</t>
  </si>
  <si>
    <t>FK-ACC-GLD3-DSX8000QI</t>
  </si>
  <si>
    <t>GLD3-DSX-8000QI</t>
  </si>
  <si>
    <t>SN-DCT-4397</t>
  </si>
  <si>
    <t>SN-DCT-4398</t>
  </si>
  <si>
    <t>SN-DCT-4444</t>
  </si>
  <si>
    <t>SN-DCT-4445</t>
  </si>
  <si>
    <t>SN-DCT-4426</t>
  </si>
  <si>
    <t>SN-DCT-4423</t>
  </si>
  <si>
    <t>SN-DCT-4424</t>
  </si>
  <si>
    <t>SN-DCT-4425</t>
  </si>
  <si>
    <t>BY-TS-8/12-26</t>
  </si>
  <si>
    <t>PA-RAC-CBXF12IW-AY</t>
  </si>
  <si>
    <t>CBXF12IW-AY</t>
  </si>
  <si>
    <t>PANDUIT - Scatola di superficie MiniCom 12 posizioni allungata con gestore fibra (46,1h x 120,0w x 170,0l mm), bianca</t>
  </si>
  <si>
    <t>PANDUIT - Plug RJ45 modulare Cat6A UTP TX6A terminabile in campo</t>
  </si>
  <si>
    <t>PANDUIT - Plug RJ45 modulare Cat6A UTP TX6A terminabile in campo angolato 45 grsdi</t>
  </si>
  <si>
    <t>PA-ACC-CMDSAQLCZBL</t>
  </si>
  <si>
    <t>CMDSAQLCZBL</t>
  </si>
  <si>
    <t>PANDUIT - Adattatore MiniCom LC duplex aqua, slitta ceramica</t>
  </si>
  <si>
    <t>PA-ACC-CMDBUSCZEI</t>
  </si>
  <si>
    <t>CMDBUSCZEI</t>
  </si>
  <si>
    <t>Cassetti FMD, FMRE e FMT Modulari Opticom</t>
  </si>
  <si>
    <t>PA-FPP-FST24S</t>
  </si>
  <si>
    <t>FST24S</t>
  </si>
  <si>
    <t>PANDUIT - Vassoio portagiunti per 24 fibre a fusione per pannelli FMT e FMD da utilizzare con supporto FSTHED</t>
  </si>
  <si>
    <t>Cassetti FCE Modulari Opticom</t>
  </si>
  <si>
    <t>PA-FPP-FCE1U</t>
  </si>
  <si>
    <t>FCE1U</t>
  </si>
  <si>
    <t>PANDUIT - Cassetto ottico estraibile 4 posizioni moduli FAP/FMP, 4U nero con sportello</t>
  </si>
  <si>
    <t>PA-FPP-FCE2U</t>
  </si>
  <si>
    <t>FCE2U</t>
  </si>
  <si>
    <t>PANDUIT - Cassetto ottico estraibile 8 posizioni moduli FAP/FMP, 4U nero con sportello</t>
  </si>
  <si>
    <t>PA-FPP-FCE4U</t>
  </si>
  <si>
    <t>FCE4U</t>
  </si>
  <si>
    <t>PANDUIT - Cassetto ottico estraibile 12 posizioni moduli FAP/FMP, 4U nero con sportello</t>
  </si>
  <si>
    <t>PA-FPP-FOSMF</t>
  </si>
  <si>
    <t>FOSMF</t>
  </si>
  <si>
    <t>PANDUIT - Vassoio portagiunti per 24 fibre a fusione per pannelli FCEU o FRMEU da utilizzare con supporti FOSMH</t>
  </si>
  <si>
    <t>PROMO</t>
  </si>
  <si>
    <t>ORCA - Inserto RJ45 Categoria 3 colore NERO UTP</t>
  </si>
  <si>
    <t>OC-CVR-211213-05</t>
  </si>
  <si>
    <t>OC-CVR-211213-04</t>
  </si>
  <si>
    <t>OC-CVR-211313-04</t>
  </si>
  <si>
    <t>OC-CVR-212212-12</t>
  </si>
  <si>
    <t>OC-CVR-212213-12</t>
  </si>
  <si>
    <t>DSX-8000 CableAnalyzer - Accessori -</t>
  </si>
  <si>
    <t>DSX-8000 CableAnalyzer - Contratti di Manutenzione -</t>
  </si>
  <si>
    <t>DSX-5000 CableAnalyzer</t>
  </si>
  <si>
    <t>DSX-5000 CableAnalyzer - Accessori -</t>
  </si>
  <si>
    <t>DSX-5000 CableAnalyzer - Contratti di Manutenzione -</t>
  </si>
  <si>
    <t>DSX-600 CableAnalyzer - Contratti di Manutenzione -</t>
  </si>
  <si>
    <t>DSX-8000 CableAnalyzer Kits</t>
  </si>
  <si>
    <t>DSX-5000 CableAnalyzer Kits</t>
  </si>
  <si>
    <t>SimpliFiber Pro</t>
  </si>
  <si>
    <t>Accessori fibra</t>
  </si>
  <si>
    <t>Pulizia fibra</t>
  </si>
  <si>
    <t>VisiFault</t>
  </si>
  <si>
    <t>CableIQ - Accessori -</t>
  </si>
  <si>
    <t>MicroScanner2</t>
  </si>
  <si>
    <t>MicroScanner2 - Accessori -</t>
  </si>
  <si>
    <t>MicroMapper</t>
  </si>
  <si>
    <t>Pro3000 Analog Toner &amp; Probes</t>
  </si>
  <si>
    <t>Punchdown Tools</t>
  </si>
  <si>
    <t>DSX-8000 CableAnalyzer</t>
  </si>
  <si>
    <t>CG-CCXEDB-DC047C001L6</t>
  </si>
  <si>
    <t>CCXEDB-DC047-C001-L6</t>
  </si>
  <si>
    <t>CG-S46998-A2-R135</t>
  </si>
  <si>
    <t>CORNING - Vassoi di giunzione MFT per 12+12 fibre con portagiunti e 1 coperchio, confezione 2 pz.</t>
  </si>
  <si>
    <t>012Z8J-32125E2G</t>
  </si>
  <si>
    <t>WCH-02P</t>
  </si>
  <si>
    <t>Terminazioni ottiche Hot melt - Fibrlok</t>
  </si>
  <si>
    <t>CG-012Z8J-32125E2G</t>
  </si>
  <si>
    <t>CG-WCH-02P</t>
  </si>
  <si>
    <t>PLANET - Mini GBIC LX Module (Single Mode , 20 KM) (-40 to 75 C), DDM Supported</t>
  </si>
  <si>
    <t>OC-CVR-211313-00</t>
  </si>
  <si>
    <t>ORCA - Patch Cords RJ45 Cat6A Cat. B2ca</t>
  </si>
  <si>
    <t>OC-CVR-212013-62</t>
  </si>
  <si>
    <t>OC-CVR-212013-52</t>
  </si>
  <si>
    <t>OC-MJ6-233220-00</t>
  </si>
  <si>
    <t>OC-MJ6-235220-00</t>
  </si>
  <si>
    <t>OC-PLG-233412-01</t>
  </si>
  <si>
    <t>OC-PLG-233312-01</t>
  </si>
  <si>
    <t>DSX-602 INT</t>
  </si>
  <si>
    <t>FK-STR-DSX-602-PROINT</t>
  </si>
  <si>
    <t>DSX-602-PRO INT</t>
  </si>
  <si>
    <t>GLD-DSX-602</t>
  </si>
  <si>
    <t>FK-STR-GLD-DSX-602PRO</t>
  </si>
  <si>
    <t>GLD-DSX-602-PRO</t>
  </si>
  <si>
    <t>Kit di certificazione per rame e fibra</t>
  </si>
  <si>
    <t>FK-STR-DSX2-8000MIINT</t>
  </si>
  <si>
    <t>OptiFiber Pro HDR OTDR</t>
  </si>
  <si>
    <t>OFP2-200-S INT</t>
  </si>
  <si>
    <t>FK-ACC-OFP2-200-SIINT</t>
  </si>
  <si>
    <t>OFP2-200-SI INT</t>
  </si>
  <si>
    <t>MultiFiber Pro</t>
  </si>
  <si>
    <t>MFPOWERMETER</t>
  </si>
  <si>
    <t>FK-ACC-MFMMSOURCE</t>
  </si>
  <si>
    <t>MFMULTIMODESOURCE</t>
  </si>
  <si>
    <t>MF1310SOURCE</t>
  </si>
  <si>
    <t>Fiber Inspection</t>
  </si>
  <si>
    <t>Strumenti per telecomunicazioni</t>
  </si>
  <si>
    <t>JR-PAN-2</t>
  </si>
  <si>
    <t>JR-PAN-2-H</t>
  </si>
  <si>
    <t>FK-STR-DSX-602 INT</t>
  </si>
  <si>
    <t>FK-STR-GLD-DSX-602</t>
  </si>
  <si>
    <t>FK-ACC-OFP2-200-S INT</t>
  </si>
  <si>
    <t>FK-ACC-MFPOWERMETER</t>
  </si>
  <si>
    <t>FK-ACC-MF1310SOURCE</t>
  </si>
  <si>
    <t>FK-ACC-JR-PAN-2</t>
  </si>
  <si>
    <t>FK-ACC-JR-PAN-2-H</t>
  </si>
  <si>
    <t>KP24WSBL</t>
  </si>
  <si>
    <t>NUZ6C04BU-KE</t>
  </si>
  <si>
    <t>PA-PP-KP24WSBL</t>
  </si>
  <si>
    <t>PA-CVR-NUZ6C04BU-KE</t>
  </si>
  <si>
    <t>UU009120245</t>
  </si>
  <si>
    <t>DE010012784</t>
  </si>
  <si>
    <t>CG-UU009120245</t>
  </si>
  <si>
    <t>CG-DE010012784</t>
  </si>
  <si>
    <t>AM-MJ6A-215344913</t>
  </si>
  <si>
    <t>1-2153449-3</t>
  </si>
  <si>
    <t>AM-MJ6A-215336513</t>
  </si>
  <si>
    <t>1-2153365-3</t>
  </si>
  <si>
    <t>AM-PC6A-NPC6ASZDBW0.5</t>
  </si>
  <si>
    <t>NPC6ASZDB-WT050C</t>
  </si>
  <si>
    <t>Consolidation point</t>
  </si>
  <si>
    <t>AM-ACC-167112801</t>
  </si>
  <si>
    <t>1671128-1</t>
  </si>
  <si>
    <t>AM-ACC-167116321</t>
  </si>
  <si>
    <t>2-1671163-1</t>
  </si>
  <si>
    <t>AM-ACC-167116311</t>
  </si>
  <si>
    <t>1-1671163-1</t>
  </si>
  <si>
    <t>Cassetti ottici Modulari sistema High Density Solution (HD)</t>
  </si>
  <si>
    <t>AM-FPP-760231506</t>
  </si>
  <si>
    <t>COMMSCOPE - Cassetto ottico high density 1U estraibile 4 pos. x moduli 360G2/360DM/360DP e giunzioni p/n HD-1U-SP</t>
  </si>
  <si>
    <t>AM-FPP-760231514</t>
  </si>
  <si>
    <t>COMMSCOPE - Cassetto ottico high density 2U estraibile 8 pos. x moduli 360G2/360DM/360DP e giunzioni p/n HD-2U-SP</t>
  </si>
  <si>
    <t>AM-FPP-760209940</t>
  </si>
  <si>
    <t>AM-FPP-760209957</t>
  </si>
  <si>
    <t>COMMSCOPE - Scatola di superficie a sei porte, bianca p/n M106SMB-262</t>
  </si>
  <si>
    <t>SX-ACC-CO166S2-08M007</t>
  </si>
  <si>
    <t>SX-ACC-CO166S2-08M010</t>
  </si>
  <si>
    <t>COMMSCOPE - Cassetto ottico 360G2 Modular 19" 1U estraibile (iPatch ready) 4 pos. x moduli 360G2/360DM/360DP p/n 360G2-1U-MOD-SD</t>
  </si>
  <si>
    <t>COMMSCOPE - Cassetto ottico 360G2 senza pannello frontale 19" 1U - estraibile p/n 360G2-1U-UP-SD</t>
  </si>
  <si>
    <t>COMMSCOPE - Cassetto ottico 360G2 senza pannello frontale 19" 1U -fisso p/n 360G2-1U-UP-FX</t>
  </si>
  <si>
    <t>COMMSCOPE - Pannello ottico 19'' 1U fisso, accetta 4 moduli 360DM o 360DP p/n 360MP-1U-PANEL</t>
  </si>
  <si>
    <t>SX-FPL-FFXLCLC42MXF07</t>
  </si>
  <si>
    <t>COMMSCOPE - Bretella ottica Lazrspeed 550 LC/LC duplex OM4, LSZH, 1,6 mm zipcord aqua, LSZH, 2,13 m p/n FFXLCLC42-MX</t>
  </si>
  <si>
    <t>SX-FPL-FFXLCLC42MXF10</t>
  </si>
  <si>
    <t>COMMSCOPE - Bretella ottica Lazrspeed 550 LC/LC duplex OM4, LSZH, 1,6 mm zipcord aqua, LSZH, 3,05 m p/n FFXLCLC42-MX</t>
  </si>
  <si>
    <t>SX-FPL-FFXLCLC42MXF16</t>
  </si>
  <si>
    <t>COMMSCOPE - Bretella ottica Lazrspeed 550 LC/LC duplex OM4, LSZH, 1,6 mm zipcord aqua, LSZH, 4,88 m p/n FFXLCLC42-MX</t>
  </si>
  <si>
    <t>SX-FPL-FFXLCSC42MXF07</t>
  </si>
  <si>
    <t>COMMSCOPE - Bretella ottica Lazrspeed 550 LC/SC duplex OM4, LSZH, 1,6 mm zipcord aqua, LSZH, 2,13 m p/n FFXLCSC42-MX</t>
  </si>
  <si>
    <t>SX-PLT-107431538</t>
  </si>
  <si>
    <t>Datwyler</t>
  </si>
  <si>
    <t>DATWYLER</t>
  </si>
  <si>
    <t>DT-CVR-24014100DS</t>
  </si>
  <si>
    <t>24014100DS</t>
  </si>
  <si>
    <t>DATWYLER - Cavo 662 non schermato U/UTP Cat.6, solido AWG 23, 4cp, LSZH, Dca-s2,d1,a1, reel in box 305m -arancio-</t>
  </si>
  <si>
    <t>DT-CVR-19145300CL</t>
  </si>
  <si>
    <t>19145300CL</t>
  </si>
  <si>
    <t>DATWYLER - Cavo 6502 schermato U/FTP Cat.6A, solido AWG 23, 4cp, LSZH, Cca-s1a,d1,a1, bobina 500m -arancio-</t>
  </si>
  <si>
    <t>DT-CVR-18291100CL</t>
  </si>
  <si>
    <t>18291100CL</t>
  </si>
  <si>
    <t>DATWYLER - Cavo 7080 schermato S/FTP Cat.7, solido AWG 23, 4cp, LSZH, Cca-s1a,d1,a1, bobina 500m -arancio-</t>
  </si>
  <si>
    <t>DATWYLER - Cavo 662 non schermato U/UTP Cat.6, solido AWG 23, 4cp, LSZH, B2ca-s1a,d1,a1, pull box 305m -arancio-</t>
  </si>
  <si>
    <t>Componenti rame Cat.6 UTP</t>
  </si>
  <si>
    <t>DT-PP-418022</t>
  </si>
  <si>
    <t>DATWYLER - Pannello scarico a 24 porte 1U per jack keystone KU-T / KU-TC Plus non schermati, nero</t>
  </si>
  <si>
    <t>DT-MJ6-418070</t>
  </si>
  <si>
    <t>DT-PC6-309321</t>
  </si>
  <si>
    <t>DT-PC6-309323</t>
  </si>
  <si>
    <t>DT-PC6-309325</t>
  </si>
  <si>
    <t>DT-PPT-418003</t>
  </si>
  <si>
    <t>DATWYLER - Pannello telefonico CU 50/4 in Cat.3 a 50 porte precaricato nero</t>
  </si>
  <si>
    <t>Componenti rame Cat.6A UTP</t>
  </si>
  <si>
    <t>DATWYLER - Inserto RJ45 KU-TC Plus 1/8 di Cat.6A tool-less non schermato colore bianco -conf. 12 pz-</t>
  </si>
  <si>
    <t>DATWYLER - Inserto RJ45 KU-TC Plus 1/8 di Cat.6A tool-less non schermato colore nero -conf. 12 pz-</t>
  </si>
  <si>
    <t>Componenti rame Cat.6A FTP</t>
  </si>
  <si>
    <t>DT-PP-418019</t>
  </si>
  <si>
    <t>DATWYLER - Inserto RJ45 KS-TC Plus 1/8 di Cat.6A tool-less schermato -conf. 12 pz-</t>
  </si>
  <si>
    <t>DT-PC6A-653508</t>
  </si>
  <si>
    <t>DATWYLER - Bretella di permutazione Cat.6A, S/FTP RJ45/RJ45 FR/LSZH grigia, 1m</t>
  </si>
  <si>
    <t>DATWYLER - Bretella di permutazione Cat.6A, S/FTP RJ45/RJ45 FR/LSZH grigia, 2m</t>
  </si>
  <si>
    <t>DATWYLER - Bretella di permutazione Cat.6A, S/FTP RJ45/RJ45 FR/LSZH grigia, 3m</t>
  </si>
  <si>
    <t>Cavi Fibra Ottica posa interna ZGGFR/szGGFR, loose gel free, antiroditore LSZH Cca-s1a,d1,a1 (disponibilità 4÷12 FO, multitubo fino a 144 FO anche in Dca e B2ca)</t>
  </si>
  <si>
    <t>DT-CVF-19603100CZ</t>
  </si>
  <si>
    <t>19603100CZ</t>
  </si>
  <si>
    <t>DT-CVF-19603200CZ</t>
  </si>
  <si>
    <t>19603200CZ</t>
  </si>
  <si>
    <t>DT-CVF-19456300CZ</t>
  </si>
  <si>
    <t>19456300CZ</t>
  </si>
  <si>
    <t>DT-CVF-19456400CZ</t>
  </si>
  <si>
    <t>19456400CZ</t>
  </si>
  <si>
    <t>DT-CVF-19603600CZ</t>
  </si>
  <si>
    <t>19603600CZ</t>
  </si>
  <si>
    <t>DATWYLER - Cavo ZGGFR da interno 1x4 OM4, loose dry tube, antiroditore 5,9mm, LSZH/FR Cca-s1a,d1,a1 -viola-</t>
  </si>
  <si>
    <t>DT-CVF-19603700CZ</t>
  </si>
  <si>
    <t>19603700CZ</t>
  </si>
  <si>
    <t>DATWYLER - Cavo ZGGFR da interno 1x8 OM4, loose dry tube, antiroditore 5,9mm, LSZH/FR Cca-s1a,d1,a1 -viola-</t>
  </si>
  <si>
    <t>DT-CVF-19603500CZ</t>
  </si>
  <si>
    <t>19603500CZ</t>
  </si>
  <si>
    <t>DT-CVF-19597400CZ</t>
  </si>
  <si>
    <t>19597400CZ</t>
  </si>
  <si>
    <t>DATWYLER - Cavo ZGGFR da interno 1x12 OM4, loose dry tube, antiroditore 5,9mm, LSZH/FR Cca-s1a,d1,a1 -viola-</t>
  </si>
  <si>
    <t>DT-CVF-19602500CZ</t>
  </si>
  <si>
    <t>19602500CZ</t>
  </si>
  <si>
    <t>DATWYLER - Cavo szGGFR da interno 2x12 OM4, loose dry tube, antiroditore 5,9mm, LSZH/FR Cca-s1a,d1,a1 -viola-</t>
  </si>
  <si>
    <t>DT-CVF-19618100CZ</t>
  </si>
  <si>
    <t>19618100CZ</t>
  </si>
  <si>
    <t>DT-CVF-19618500CZ</t>
  </si>
  <si>
    <t>19618500CZ</t>
  </si>
  <si>
    <t>DATWYLER - Cavo Universal DLTS ZGGFR da int/ext 1x12 OM4, loose dry tube, antiroditore 7,6mm, LSZH/FR Cca-s1a,d1,a1 -viola-</t>
  </si>
  <si>
    <t>DT-CVF-19618100BZ</t>
  </si>
  <si>
    <t>19618100BZ</t>
  </si>
  <si>
    <t>DT-CVF-19618500BZ</t>
  </si>
  <si>
    <t>19618500BZ</t>
  </si>
  <si>
    <t>DATWYLER - Cavo Universal DLTS ZGGFR da int/ext 1x12 OM4, loose dry tube, antiroditore 7,6mmm, LSZH/FR B2ca-s1a,d1,a1 -viola-</t>
  </si>
  <si>
    <t>DT-CVF-19016900FZ</t>
  </si>
  <si>
    <t>19016900FZ</t>
  </si>
  <si>
    <t>DT-CVF-18636100FZ</t>
  </si>
  <si>
    <t>18636100FZ</t>
  </si>
  <si>
    <t>DT-CVF-19261000FZ</t>
  </si>
  <si>
    <t>19261000FZ</t>
  </si>
  <si>
    <t>Cavi Fibra Ottica posa esterna ZwbKWT Basic Line, loose tube, armato in corrugato metallico HDPE Fca (disponibilità 4÷24 FO, multitubo fino a 144 FO)</t>
  </si>
  <si>
    <t>DT-CVF-19020100FZ</t>
  </si>
  <si>
    <t>19020100FZ</t>
  </si>
  <si>
    <t>DT-CVF-19020200FZ</t>
  </si>
  <si>
    <t>19020200FZ</t>
  </si>
  <si>
    <t>DT-CVF-19035500FZ</t>
  </si>
  <si>
    <t>19035500FZ</t>
  </si>
  <si>
    <t>DT-CVF-19007200FZ</t>
  </si>
  <si>
    <t>19007200FZ</t>
  </si>
  <si>
    <t>DT-CVF-19180600FZ</t>
  </si>
  <si>
    <t>19180600FZ</t>
  </si>
  <si>
    <t>DT-CVF-19268900FZ</t>
  </si>
  <si>
    <t>19268900FZ</t>
  </si>
  <si>
    <t>DT-CVF-19611400FZ</t>
  </si>
  <si>
    <t>19611400FZ</t>
  </si>
  <si>
    <t>Componenti Ottici</t>
  </si>
  <si>
    <t>DT-FPP-417374</t>
  </si>
  <si>
    <t>DT-FPP-417378</t>
  </si>
  <si>
    <t>DATWYLER - Pannello frontale per cassetto ottico OV-T/OV-S per 12 bussole SC dpx, o LC quad, nero</t>
  </si>
  <si>
    <t>DT-FAD-418513</t>
  </si>
  <si>
    <t>DATWYLER - Bussola adattatore LC duplex MM con flange, slitta ceramica, beige</t>
  </si>
  <si>
    <t>DT-FAD-418514</t>
  </si>
  <si>
    <t>DATWYLER - Bussola adattatore LC duplex SM con flange, slitta ceramica, blu</t>
  </si>
  <si>
    <t>DT-FAD-418529</t>
  </si>
  <si>
    <t>DATWYLER - Bussola adattatore SC simplex MM con flange, slitta ceramica, beige</t>
  </si>
  <si>
    <t>DT-FAD-418505</t>
  </si>
  <si>
    <t>DATWYLER - Bussola adattatore SC simplex SM con flange, slitta ceramica, blu</t>
  </si>
  <si>
    <t>DT-FAD-418507</t>
  </si>
  <si>
    <t>DATWYLER - Bussola adattatore SC duplex MM con flange, slitta ceramica, beige</t>
  </si>
  <si>
    <t>DT-FAD-418511</t>
  </si>
  <si>
    <t>DT-ACC-418596</t>
  </si>
  <si>
    <t>DATWYLER - Tappo cieco SC spx LC dpx, nero</t>
  </si>
  <si>
    <t>DT-FPP-1411150</t>
  </si>
  <si>
    <t>DATWYLER - Vassoio portagiunti senza coperchio</t>
  </si>
  <si>
    <t>DATWYLER - Coperchio per vassoio portagiunti</t>
  </si>
  <si>
    <t>DT-FPP-1411153</t>
  </si>
  <si>
    <t>DATWYLER - Supporto per 6 giunti termoretraibili</t>
  </si>
  <si>
    <t>DT-FPP-415364</t>
  </si>
  <si>
    <t>DT-FPP-415365</t>
  </si>
  <si>
    <t>DT-FPG-421121</t>
  </si>
  <si>
    <t>DT-FPG-421144</t>
  </si>
  <si>
    <t>DT-FPG-421141</t>
  </si>
  <si>
    <t>DT-FPG-423321</t>
  </si>
  <si>
    <t>DT-FPG-423348</t>
  </si>
  <si>
    <t>DT-FPG-423341</t>
  </si>
  <si>
    <t>DT-FPG-421122</t>
  </si>
  <si>
    <t>DT-FPG-421145</t>
  </si>
  <si>
    <t>DT-FPS-421112</t>
  </si>
  <si>
    <t>DATWYLER - Bretella ottica SC-SC duplex OS2, LSZH, zipcord, gialla, 2 m</t>
  </si>
  <si>
    <t>DT-FPS-431142</t>
  </si>
  <si>
    <t>DATWYLER - Bretella ottica SC-SC duplex OM4, LSZH, zipcord, viola, 2 m</t>
  </si>
  <si>
    <t>DT-FPS-421132</t>
  </si>
  <si>
    <t>DATWYLER - Bretella ottica SC-SC duplex OM3, LSZH, zipcord, aqua, 2 m</t>
  </si>
  <si>
    <t>DT-FPL-423311</t>
  </si>
  <si>
    <t>DT-FPL-423312</t>
  </si>
  <si>
    <t>DT-FPL-433341</t>
  </si>
  <si>
    <t>DT-FPL-433342</t>
  </si>
  <si>
    <t>DT-FPL-423331</t>
  </si>
  <si>
    <t>DT-FPL-423332</t>
  </si>
  <si>
    <t>DT-MJ6A-418077</t>
  </si>
  <si>
    <t>DATWYLER - Plug RJ45 Cat.6A schermato IP20 per applicazioni in campo, dritto</t>
  </si>
  <si>
    <t>DT-MJ6A-418078</t>
  </si>
  <si>
    <t>DATWYLER - Plug RJ45 Cat.6A schermato IP20 per applicazioni in campo, ingresso 90 gradi</t>
  </si>
  <si>
    <t>Accoppiatori keystone con doppia porta RJ45 con isolatore galvanico</t>
  </si>
  <si>
    <t>DT-ACC-417918</t>
  </si>
  <si>
    <t>DATWYLER - Accoppiatore keystone con doppia porta RJ45 classe D con protezione di sovratensioni e isolamento galvanico 180 gradi</t>
  </si>
  <si>
    <t>DT-ACC-417919</t>
  </si>
  <si>
    <t>DATWYLER - Accoppiatore keystone con doppia porta RJ45 classe D con protezione di sovratensioni e isolamento galvanico 90 gradi</t>
  </si>
  <si>
    <t>Armadi rack</t>
  </si>
  <si>
    <t>DT-RAC-195046</t>
  </si>
  <si>
    <t>DATWYLER - Zoccolo angolare per rack 10 cm, nero RAL 9005, confezione 4 pz</t>
  </si>
  <si>
    <t>DT-RAC-195131</t>
  </si>
  <si>
    <t>Cavi in rame</t>
  </si>
  <si>
    <t>DATWYLER - Cavo 662 non schermato U/UTP Cat.6, solido AWG 23, 4cp, LSZH, Cca-s1a,d1,a1, pull box 305m -arancio-</t>
  </si>
  <si>
    <t>OC-PP6-273220-24</t>
  </si>
  <si>
    <t>ORCA - Pannello precaricato Cat6 24 pt precaricato FTP</t>
  </si>
  <si>
    <t>ORCA - Pannelli Ottici a Muro - Desk e barra DIN</t>
  </si>
  <si>
    <t>Faceplates and Adapters</t>
  </si>
  <si>
    <t>DT-ACC-440100</t>
  </si>
  <si>
    <t>DATWYLER - Faceplate passo 503 per 1 presa keystone, sviluppo orizzontale standard italiano, bianco</t>
  </si>
  <si>
    <t>DT-ACC-440101</t>
  </si>
  <si>
    <t>DATWYLER - Faceplate passo 503 per 2 prese keystone, sviluppo orizzontale standard italiano, bianco</t>
  </si>
  <si>
    <t>DT-ACC-440102</t>
  </si>
  <si>
    <t>DATWYLER - Faceplate passo 503 per 3 prese keystone, sviluppo orizzontale standard italiano, bianco</t>
  </si>
  <si>
    <t>DT-ACC-440103</t>
  </si>
  <si>
    <t>DATWYLER - Faceplate passo 503 per 4 prese keystone, sviluppo orizzontale standard italiano, bianco</t>
  </si>
  <si>
    <t>DT-ACC-440105</t>
  </si>
  <si>
    <t>DATWYLER - Inserto cieco per faceplate, bianco</t>
  </si>
  <si>
    <t>DT-CVR-19421500FL</t>
  </si>
  <si>
    <t>19421500FL</t>
  </si>
  <si>
    <t>DATWYLER - Cavo 662 non schermato U/UTP Cat.6, solido AWG 23, 4cp, guaina PE posa esterna, Fca, bobina 500m -nero-</t>
  </si>
  <si>
    <t>DT-CVR-18292400BL</t>
  </si>
  <si>
    <t>18292400BL</t>
  </si>
  <si>
    <t>DATWYLER - Cavo 7060 schermato S/FTP Cat.6A, solido AWG 23, 4cp, LSZH, B2ca-s1a,d1,a1, bobina 500m -arancio-</t>
  </si>
  <si>
    <t>DT-PC6-309322</t>
  </si>
  <si>
    <t>DATWYLER - Bretella di permutazione Cat.6A, S/FTP RJ45/RJ45 FR/LSZH grigia, 5m</t>
  </si>
  <si>
    <t>Cavi Fibra Ottica posa interna ZGGFR/szGGFR, loose gel free, antiroditore LSZH B2ca-s1a,d1,a1 (disponibilità 4÷12 FO, multitubo fino a 144 FO anche in Dca e Cca)</t>
  </si>
  <si>
    <t>DT-CVF-19603200BZ</t>
  </si>
  <si>
    <t>19603200BZ</t>
  </si>
  <si>
    <t>DATWYLER - Cavo ZGGFR da interno 1x8 OS2 G652.D, loose dry tube, antiroditore 5,9mm, LSZH/FR B2ca-s1a,d1,a1 -giallo-</t>
  </si>
  <si>
    <t>DT-CVF-19456300BZ</t>
  </si>
  <si>
    <t>19456300BZ</t>
  </si>
  <si>
    <t>DATWYLER - Cavo ZGGFR da interno 1x12 OS2 G652.D, loose dry tube, antiroditore 5,9mm, LSZH/FR B2ca-s1a,d1,a1 -giallo-</t>
  </si>
  <si>
    <t>DT-CVF-19456400BZ</t>
  </si>
  <si>
    <t>19456400BZ</t>
  </si>
  <si>
    <t>DATWYLER - Cavo szGGFR da interno 2x12 OS2 G652.D, loose dry tube, antiroditore 5,9mm, LSZH/FR B2ca-s1a,d1,a1 -giallo-</t>
  </si>
  <si>
    <t>DATWYLER - Cavo ZGGFR da interno 1x4 OS2 G652.D, loose dry tube, antiroditore 5,9mm, LSZH/FR Cca-s1a,d1,a1 -giallo-</t>
  </si>
  <si>
    <t>DATWYLER - Cavo ZGGFR da interno 1x8 OS2 G652.D, loose dry tube, antiroditore 5,9mm, LSZH/FR Cca-s1a,d1,a1 -giallo-</t>
  </si>
  <si>
    <t>DATWYLER - Cavo ZGGFR da interno 1x12 OS2 G652.D, loose dry tube, antiroditore 5,9mm, LSZH/FR Cca-s1a,d1,a1 -giallo-</t>
  </si>
  <si>
    <t>DATWYLER - Cavo szGGFR da interno 2x12 OS2 G652.D, loose dry tube, antiroditore 5,9mm, LSZH/FR Cca-s1a,d1,a1 -giallo-</t>
  </si>
  <si>
    <t>DATWYLER - Cavo ZGGFR da interno 1x12 OM3, loose dry tube, antiroditore, LSZH/FR Cca-s1a,d1,a1 -aqua-</t>
  </si>
  <si>
    <t>DATWYLER - Cavo Universal DLTS ZGGFR da int/ext 1x12 OS2 G652D, loose dry tube, antirodit. 7,6mm, LSZH/FR Cca-s1a,d1,a1 -giallo-</t>
  </si>
  <si>
    <t>DATWYLER - Cavo Universal DLTS ZGGFR da int/ext 1x12 OS2 G652D, loose dry tube, antirod. 7,6mm, LSZH/FR B2ca-s1a,d1,a1 -giallo-</t>
  </si>
  <si>
    <t>DATWYLER - Cassetto ottico OV-S 19'' 1U estraibile, senza pannello frontale, nero</t>
  </si>
  <si>
    <t>DATWYLER - Pannello frontale per cassetto ottico OV-T/OV-S per 24 bussole SC slx, o 24 bussole LC dpx, nero</t>
  </si>
  <si>
    <t>DATWYLER - Cassetto ottico OV-S 19'' 1U estraibile con 6 adattatori SC dpx SM blu, 12 pigtail SC da 2m OS2, nero</t>
  </si>
  <si>
    <t>DATWYLER - Cassetto ottico OV-S 19'' 1U estraibile con 6 adattatori SC dpx MM viola, 12 pigtail SC da 2m OM4, nero</t>
  </si>
  <si>
    <t>DATWYLER - Pigtail SC semi tight OS2, 2m -giallo-</t>
  </si>
  <si>
    <t>DATWYLER - Pigtail SC semi tight OM4, 2m -viola-</t>
  </si>
  <si>
    <t>DATWYLER - Pigtail SC semi tight OM3, 2m -aqua-</t>
  </si>
  <si>
    <t>DATWYLER - Pigtail LC semi tight OS2, 2m -giallo-</t>
  </si>
  <si>
    <t>DATWYLER - Pigtail LC semi tight OM4, 2m -viola-</t>
  </si>
  <si>
    <t>DATWYLER - Pigtail LC semi tight OM3, 2m -aqua-</t>
  </si>
  <si>
    <t>DATWYLER - Set di 12 pigtail SC semi tight OS2, 2m -colori vari IEC-</t>
  </si>
  <si>
    <t>DATWYLER - Set di 12 pigtail SC semi tight OM4, 2m -colori vari IEC-</t>
  </si>
  <si>
    <t>Categoria 5e UTP</t>
  </si>
  <si>
    <t>Sistema di cablaggio Stutturato PanNet</t>
  </si>
  <si>
    <t>PA-CVR-PUY6004WH-HE</t>
  </si>
  <si>
    <t>PUY6004WH-HE</t>
  </si>
  <si>
    <t>PANDUIT - Cavo PanNet Cat6 U/UTP LSFRZH AWG 23 Classe Cca-s1a-d1-a1 -bianco- box 305m</t>
  </si>
  <si>
    <t>PA-PC6A-UTP28X1M</t>
  </si>
  <si>
    <t>UTP28X1M</t>
  </si>
  <si>
    <t>PA-PC6A-UTP28X2M</t>
  </si>
  <si>
    <t>UTP28X2M</t>
  </si>
  <si>
    <t>PA-PC6A-UTP28X3M</t>
  </si>
  <si>
    <t>UTP28X3M</t>
  </si>
  <si>
    <t>PA-PC6A-UTP28X5M</t>
  </si>
  <si>
    <t>UTP28X5M</t>
  </si>
  <si>
    <t>OC-PC6A-224230-02-B2</t>
  </si>
  <si>
    <t>OC-PC6A-224230-03-B2</t>
  </si>
  <si>
    <t>OC-PC6A-224230-05-B2</t>
  </si>
  <si>
    <t>ORCA - Metro aggiuntivo fibra Ribbon 09/125um Monomodale per MPO</t>
  </si>
  <si>
    <t>ORCA - Tubetto termorestringente per giunti L 40mm - in confezione da 120pz</t>
  </si>
  <si>
    <t>ORCA - Tubetto termorestringente per giunti L 60mm -  in confezione da 120pz</t>
  </si>
  <si>
    <t>DT-ACC-1401581</t>
  </si>
  <si>
    <t xml:space="preserve">DATWYLER - Protezione termoretraibile per giunti 60 mm -conf. 100 pz- </t>
  </si>
  <si>
    <t>FK-STR-DSX-8-TERA-KIT</t>
  </si>
  <si>
    <t>DSX-8-TERA-KIT</t>
  </si>
  <si>
    <t>FK-ACC-OFP2-200-S1625</t>
  </si>
  <si>
    <t>OFP2-200-S1625 INT</t>
  </si>
  <si>
    <t>COMMSCOPE - Consolidation point box 24 posizioni per serie M, bianco p/n M224SMB-262</t>
  </si>
  <si>
    <t>SX-PLT-107984007</t>
  </si>
  <si>
    <t>COMMSCOPE - Scatola di superficie a una porta, avorio p/n M101SMB-B-246</t>
  </si>
  <si>
    <t>SX-PLT-107984049</t>
  </si>
  <si>
    <t>COMMSCOPE - Scatola di superficie a due porte, avorio p/n M102SMB-B-246</t>
  </si>
  <si>
    <t>SX-PLT-107952442</t>
  </si>
  <si>
    <t>COMMSCOPE - Scatola di superficie a quattro porte, avorio p/n M104SMB-A-246</t>
  </si>
  <si>
    <t>SX-PLT-107431546</t>
  </si>
  <si>
    <t>COMMSCOPE - Scatola di superficie a sei porte, avorio p/n M106SMB-246</t>
  </si>
  <si>
    <t>COMMSCOPE - Bretella di permutazione Cat.6 U/UTP, diametro ridotto 28 AWG, LSZH 7,00m -bianca- p/n MINO6-WH-7M</t>
  </si>
  <si>
    <t>COMMSCOPE - Bretella di permutazione Cat.6 U/UTP, diametro ridotto 28 AWG, LSZH 10,00m -bianca- p/n MINO6-WH-10M</t>
  </si>
  <si>
    <t>CG-UU009161587</t>
  </si>
  <si>
    <t>PANDUIT - Gruppo di continuità industriale (UPS) senza batteria e manutenzione, 100 Watt, 24 V CC a barra DIN 80x143x169 mm</t>
  </si>
  <si>
    <t>Switch Rack 19" non gestiti</t>
  </si>
  <si>
    <t>PLANET - Rack Mount Kits for 10-inch cabinet (10" Desktop Switch)</t>
  </si>
  <si>
    <t>PLANET - Rack Mount Kits for 19-inch cabinet (10" Desktop Switch)</t>
  </si>
  <si>
    <t>Switch industriale POE da rack 19"</t>
  </si>
  <si>
    <t>PLANET - 7-Slot 10" Media Converter Chassis</t>
  </si>
  <si>
    <t xml:space="preserve">PLANET - 15-slot 19" Media Converter Chassis </t>
  </si>
  <si>
    <t>PLANET - 15-slot 19" Media Converter Chassis with Redundant Power Option</t>
  </si>
  <si>
    <t>PLANET - 19" 16-slot SNMP Managed Media Converter Chassis (AC Power) with redundant power option</t>
  </si>
  <si>
    <t>PLANET - 19" 16-slot  SNMP Managed Media Converter Chassis (-48VDC) with redundant power option</t>
  </si>
  <si>
    <t>CG-FQ100027173</t>
  </si>
  <si>
    <t>FQ100027173</t>
  </si>
  <si>
    <t>CG-FQ100029302</t>
  </si>
  <si>
    <t>FQ100029302</t>
  </si>
  <si>
    <t>CG-XF500006390</t>
  </si>
  <si>
    <t>XF500006390</t>
  </si>
  <si>
    <t>COMMSCOPE - Placca autoportante 1 porta RJ45 con porta etichette -bianca- p/n M10L-262</t>
  </si>
  <si>
    <t>ADM-BT 3270SY</t>
  </si>
  <si>
    <t>ADM-BT 3271SY</t>
  </si>
  <si>
    <t>ADM-BT 3272SY</t>
  </si>
  <si>
    <t>ADM-BT 3281SY</t>
  </si>
  <si>
    <t>ADM-BT 3282SY</t>
  </si>
  <si>
    <t>ADM-BT 3284SY</t>
  </si>
  <si>
    <t>ADM-BT 3287SY</t>
  </si>
  <si>
    <t>ADM-BT 3289SY</t>
  </si>
  <si>
    <t>ADM-GW 4200SY</t>
  </si>
  <si>
    <t>ADM-GW 4201SY</t>
  </si>
  <si>
    <t>ADM-GW 4210SY</t>
  </si>
  <si>
    <t>ADM-GW 4212SY</t>
  </si>
  <si>
    <t>ADM-GW 4214SY</t>
  </si>
  <si>
    <t>ADM-LG 6050SY</t>
  </si>
  <si>
    <t>ADM-LG 6060SY</t>
  </si>
  <si>
    <t>ADM-VM 6234SY</t>
  </si>
  <si>
    <t>ADM-VM 6235SY</t>
  </si>
  <si>
    <t>AM-PC6-NPC06UZDBWT1.5</t>
  </si>
  <si>
    <t>NPC06UZDB-WT150C</t>
  </si>
  <si>
    <t>COMMSCOPE - Pannello ottico di permutazione 24 porte SC duplex caricato con 24 bussole monomodali</t>
  </si>
  <si>
    <t>COMMSCOPE - Pannello ottico di permutazione 24 porte LC duplex, scarico</t>
  </si>
  <si>
    <t>COMMSCOPE - Pannello ottico di permutazione 24 porte LC duplex caricato con 12 bussole multimodali</t>
  </si>
  <si>
    <t>COMMSCOPE - Pannello ottico di permutazione 24 porte LC duplex caricato con 24 bussole multimodali</t>
  </si>
  <si>
    <t>COMMSCOPE - Pannello ottico di permutazione 24 porte LC duplex caricato con 12 bussole OM4 -aqua-</t>
  </si>
  <si>
    <t>COMMSCOPE - Pannello ottico di permutazione 24 porte LC duplex caricato con 24 bussole OM4 -aqua-</t>
  </si>
  <si>
    <t>COMMSCOPE - Pannello ottico di permutazione 24 porte LC duplex caricato con 24 bussole OS2 -blu-</t>
  </si>
  <si>
    <t>COMMSCOPE - Bussola MM SC duplex plastica allin.metall.avorio (pacco da 50pz)</t>
  </si>
  <si>
    <t>COMMSCOPE - Bussola MM SC/ST duplex, plastica, allineatore metallico , avorio</t>
  </si>
  <si>
    <t xml:space="preserve">COMMSCOPE - Bussola MM LC OM3/OM4 duplex, corpo plastico, allineatore ceramico, OC-ADP-L5-L5-NNCD aqua </t>
  </si>
  <si>
    <t>COMMSCOPE - Bussola MM SC OM3/OM4 duplex con flangia, allineatore ceram. aqua</t>
  </si>
  <si>
    <t>COMMSCOPE - Kit accessori pre pannello ottico - inclusi i passacavi</t>
  </si>
  <si>
    <t>COMMSCOPE - Vassoio portagiunti per 24 giunti di tipo SMOUV</t>
  </si>
  <si>
    <t>COMMSCOPE - Vassoio portagiunti per 24 giunti di tipo ANT</t>
  </si>
  <si>
    <t>OC-PC6-223150-A0</t>
  </si>
  <si>
    <t>OC-PC6-223150-01</t>
  </si>
  <si>
    <t>OC-PC6-223150-02</t>
  </si>
  <si>
    <t>OC-PC6-223150-03</t>
  </si>
  <si>
    <t>OC-PC6-223150-05</t>
  </si>
  <si>
    <t>OC-PC6-223110-A0</t>
  </si>
  <si>
    <t>OC-PC6-223110-01</t>
  </si>
  <si>
    <t>OC-PC6-223110-02</t>
  </si>
  <si>
    <t>OC-PC6-223110-03</t>
  </si>
  <si>
    <t>OC-PC6-223110-05</t>
  </si>
  <si>
    <t>ORCA - Bretella di permutazione Cat6 UTP colore viola L. 0,5mt</t>
  </si>
  <si>
    <t>ORCA - Bretella di permutazione Cat6 UTP colore viola L. 1mt</t>
  </si>
  <si>
    <t>ORCA - Bretella di permutazione Cat6 UTP colore viola L. 2mt</t>
  </si>
  <si>
    <t>ORCA - Bretella di permutazione Cat6 UTP colore viola L. 3mt</t>
  </si>
  <si>
    <t>ORCA - Bretella di permutazione Cat6 UTP colore viola L. 5mt</t>
  </si>
  <si>
    <t>ORCA - Bretella di permutazione Cat6 UTP colore nero L. 0,5mt</t>
  </si>
  <si>
    <t>ORCA - Bretella di permutazione Cat6 UTP colore nero L. 1mt</t>
  </si>
  <si>
    <t>ORCA - Bretella di permutazione Cat6 UTP colore nero L. 2mt</t>
  </si>
  <si>
    <t>ORCA - Bretella di permutazione Cat6 UTP colore nero L. 3mt</t>
  </si>
  <si>
    <t>ORCA - Bretella di permutazione Cat6 UTP colore nero L. 5mt</t>
  </si>
  <si>
    <t>19437200CL</t>
  </si>
  <si>
    <t>DATWYLER - Pannello precaricato Cat.6 a 24 porte 1U, UTP, nero</t>
  </si>
  <si>
    <t>DATWYLER - Gruppo di 2 ventole con termostato per rack profondità 600/800/1200, montaggio a tetto, nero</t>
  </si>
  <si>
    <t>DT-CVR-19437200CL</t>
  </si>
  <si>
    <t>DT-PP-418005</t>
  </si>
  <si>
    <t>OC-FTL-3AXC5+SCB</t>
  </si>
  <si>
    <t>ORCA - Penna One-click cleaner per pulizia connettori LC da 1.25mm</t>
  </si>
  <si>
    <t>ORCA - Penna One-click cleaner per pulizia connettori  SC/FC/ST/E2000 da 2.5mm</t>
  </si>
  <si>
    <t>OC-FTL-150016-01</t>
  </si>
  <si>
    <t>OC-FTL-150016-00</t>
  </si>
  <si>
    <t>OC-PC6-223240-A0</t>
  </si>
  <si>
    <t>COMMSCOPE - Modulo ottico 360G2 cieco, confezione 4 pz. p/n 360G2 MOD-BLANK-4PK</t>
  </si>
  <si>
    <t>SYSTIMAX - Upgrade kit 360 iPatch per cassetti LC 24 porte 360G2-1U-MOD, confezione 5 pz. p/n 360-iP-UP-KIT-G2-LC - 5pk</t>
  </si>
  <si>
    <t>SYSTIMAX - Upgrade kit 360 iPatch per cassetti LC 48 porte 360G2-1U-MOD confezione 5 pz. p/n 360G2-iP-96F-LC-SD-KIT - 5pk</t>
  </si>
  <si>
    <t>PA-MJ6-CC688BL</t>
  </si>
  <si>
    <t>CC688BL</t>
  </si>
  <si>
    <t>PANDUIT - Adattatore PanNet MiniCom RJ45/F-RJ45/F UTP Cat6 nero</t>
  </si>
  <si>
    <t>PA-PP-UICMPP24BLY</t>
  </si>
  <si>
    <t>UICMPP24BLY</t>
  </si>
  <si>
    <t>PANDUIT - Pannello metallico MiniCom Ultimate ID scarico 24 porte moduli UTP-FTP-fiber 1U con porta etichette, nero</t>
  </si>
  <si>
    <t>ADMK - Adattatore MiniCom compatibile per Ave Noir AX nero</t>
  </si>
  <si>
    <t>ADMK - Adattatore MiniCom compatibile per Ave Banquise bianco</t>
  </si>
  <si>
    <t>ADMK - Adattatore MiniCom compatibile per Ave Blanc avorio</t>
  </si>
  <si>
    <t>ADMK - Adattatore MiniCom compatibile per Ave Ral grigio</t>
  </si>
  <si>
    <t>ADMK - Adattatore MiniCom compatibile per BTicino Living Now sabbia</t>
  </si>
  <si>
    <t>ADMK - Adattatore MiniCom compatibile per BTicino Living Now nero</t>
  </si>
  <si>
    <t>ADMK - Adattatore MiniCom compatibile per BTicino Living Now bianco</t>
  </si>
  <si>
    <t>ADMK - Adattatore MiniCom compatibile per BTicino Axolute bianco</t>
  </si>
  <si>
    <t>ADMK - Adattatore MiniCom compatibile per BTicino Axolute HS dark</t>
  </si>
  <si>
    <t>ADMK - Adattatore MiniCom compatibile per BTicino Axolute HC clear</t>
  </si>
  <si>
    <t>ADMK - Adattatore MiniCom compatibile per BTicino Living Light antracite</t>
  </si>
  <si>
    <t>ADMK - Adattatore MiniCom compatibile per BTicino Living Light bianco</t>
  </si>
  <si>
    <t>ADMK - Adattatore MiniCom compatibile per BTicino Living nero</t>
  </si>
  <si>
    <t>ADMK - Adattatore MiniCom compatibile per BTicino Living Light argento</t>
  </si>
  <si>
    <t>ADMK - Adattatore MiniCom compatibile per BTicino Magic avorio</t>
  </si>
  <si>
    <t>ADMK - Adattatore MiniCom compatibile per BTicino Magic TT avorio</t>
  </si>
  <si>
    <t>ADMK - Adattatore MiniCom compatibile per BTicino Matix bianco</t>
  </si>
  <si>
    <t>ADMK - Adattatore MiniCom compatibile per Gewiss Chorus bianco</t>
  </si>
  <si>
    <t>ADMK - Adattatore MiniCom compatibile per Gewiss Chorus nero</t>
  </si>
  <si>
    <t>ADMK - Adattatore MiniCom compatibile per Gewiss Chorus titanio</t>
  </si>
  <si>
    <t>PA-ACC-GW 4015</t>
  </si>
  <si>
    <t>GW 4015</t>
  </si>
  <si>
    <t>ADMK - Adattatore MiniCom compatibile per Gewiss Playbus nero</t>
  </si>
  <si>
    <t>ADMK - Adattatore MiniCom compatibile per Gewiss System nero</t>
  </si>
  <si>
    <t>ADMK - Adattatore MiniCom compatibile per Gewiss System bianco</t>
  </si>
  <si>
    <t>ADMK - Adattatore MiniCom compatibile per Vimar Plana bianco</t>
  </si>
  <si>
    <t>ADMK - Adattatore MiniCom compatibile per Vimar Plana argento</t>
  </si>
  <si>
    <t>PA-PC6-NK6PC5MY</t>
  </si>
  <si>
    <t>NK6PC5MY</t>
  </si>
  <si>
    <t>PANDUIT - Bretella di permutazione NetKey U/UTP Cat6, 5m, bianca</t>
  </si>
  <si>
    <t>PA-MJ6A-FPS6X88MTG</t>
  </si>
  <si>
    <t>FPS6X88MTG</t>
  </si>
  <si>
    <t>PANDUIT - Plug RJ45 modulare Cat6A FTP TX6A terminabile in campo</t>
  </si>
  <si>
    <t>LS - Pannello permutazione scarico 48 porte con barra di supporto 2 unità -nero-</t>
  </si>
  <si>
    <t>DATWYLER - Cavo 696 U/UTP Cat.6A, solido AWG 23, 4cp con barriera, diam. 6.8mm, LSZH, Cca-s1a,d1,a1, bobina 500m -arancio-</t>
  </si>
  <si>
    <t>19557800ZY</t>
  </si>
  <si>
    <t>DATWYLER - Armadio Rack, 24U 800x800, porta in vetro, profili 19'' fronte e retro, piedini livellam. IP30, nero RAL 9005</t>
  </si>
  <si>
    <t>19670100ZY</t>
  </si>
  <si>
    <t>DATWYLER - Armadio Rack, 42U 800x800, porta in vetro, profili 19'' fronte e retro, piedini livellam. IP30, nero RAL 9005</t>
  </si>
  <si>
    <t>19557400ZY</t>
  </si>
  <si>
    <t>DATWYLER - Armadio Rack, 24U 600x600, porta in vetro, profili 19'' fronte e retro, piedini livellam. IP30, nero RAL 9005</t>
  </si>
  <si>
    <t>19559200ZY</t>
  </si>
  <si>
    <t>DATWYLER - Armadio Rack, 42U 600x600, porta in vetro, profili 19'' fronte e retro, piedini livellam. IP30, nero RAL 9005</t>
  </si>
  <si>
    <t>19683400ZY</t>
  </si>
  <si>
    <t>DATWYLER - Zoccolo per rack 800x800, altezza 10cm, nero RAL 9005</t>
  </si>
  <si>
    <t>19557100ZY</t>
  </si>
  <si>
    <t>DATWYLER - Pannello di comando per sistema di ventilazione, 1U, nero RAL 9005</t>
  </si>
  <si>
    <t>19557200ZY</t>
  </si>
  <si>
    <t>DATWYLER - Sistema di ventilazione, 2 ventole per montaggio a rack superiore-inferiore, con cavo e presa, 3U, nero RAL 9005</t>
  </si>
  <si>
    <t>19686700ZY</t>
  </si>
  <si>
    <t>DATWYLER - Sistema di ventilazione, 3 ventole per montaggio a rack superiore-inferiore, con cavo e presa, 3U, nero RAL 9005</t>
  </si>
  <si>
    <t>19550200ZY</t>
  </si>
  <si>
    <t>DATWYLER - Cavi per messa a terra, confezione di 4 pezzi</t>
  </si>
  <si>
    <t>19550300ZY</t>
  </si>
  <si>
    <t>DATWYLER - Barra in rame equipotenziale, 20 x 4 mm, fori M6</t>
  </si>
  <si>
    <t>19556500ZY</t>
  </si>
  <si>
    <t>DATWYLER - Pannello passacavi 1U con 4 anelli in plastica, nero</t>
  </si>
  <si>
    <t>DT-RAC-19557800ZY</t>
  </si>
  <si>
    <t>DT-RAC-19670100ZY</t>
  </si>
  <si>
    <t>DT-RAC-19557400ZY</t>
  </si>
  <si>
    <t>DT-RAC-19559200ZY</t>
  </si>
  <si>
    <t>DT-RAC-19683400ZY</t>
  </si>
  <si>
    <t>DT-RAC-19557100ZY</t>
  </si>
  <si>
    <t>DT-RAC-19557200ZY</t>
  </si>
  <si>
    <t>DT-RAC-19686700ZY</t>
  </si>
  <si>
    <t>DT-RAC-19550200ZY</t>
  </si>
  <si>
    <t>DT-RAC-19550300ZY</t>
  </si>
  <si>
    <t>DT-RAC-19556500ZY</t>
  </si>
  <si>
    <t>BY-R-4300</t>
  </si>
  <si>
    <t>066027</t>
  </si>
  <si>
    <t>AM-PP-760237050</t>
  </si>
  <si>
    <t>COMMSCOPE - Pannello scarico angolato 24 porte 1U STP per jack SL colore nero p/n CPPR-SDDM-SL-1U-24</t>
  </si>
  <si>
    <t>AM-PLG-760244129</t>
  </si>
  <si>
    <t>COMMSCOPE - Plug 8/8 Cat6A per terminazione da campo (std. MPTL) cavo U/UTP solido e tref. OD max 7,4 mm 26-23 AWG, conf. 100pz</t>
  </si>
  <si>
    <t>AM-PLG-760244130</t>
  </si>
  <si>
    <t>COMMSCOPE - Plug 8/8 Cat6 per terminazione da campo (std. MPTL) cavo U/UTP solido e tref. OD max 6,0 mm 26-23 AWG, conf. 100pz</t>
  </si>
  <si>
    <t>SYSTIMAX - Pannello 24 porte Cat.6A U/UTP 360 Gigaspeed X10D Patchmax GS6, iPatch ready p/n 360-PM-GS6-2U-24</t>
  </si>
  <si>
    <t>Pannelli di permutazione scarichi U/UTP</t>
  </si>
  <si>
    <t>SYSTIMAX - Upgrade Kit per pannelli Evolve e Patchmax 360 iPatch, 2U, 48 porte, confezione da 5 pz. p/n 360-iP-UP-KIT-E+PMAX-48</t>
  </si>
  <si>
    <t>SYSTIMAX - Upgrade Kit per pannelli Patchmax 360 iPatch, 2U, 24 porte, confezione da 10 pz. p/n 360-iP-UP-KIT-PMAX-2U-24</t>
  </si>
  <si>
    <t>SX-PP6-760102251</t>
  </si>
  <si>
    <t>SX-PP-760207274</t>
  </si>
  <si>
    <t>DATWYLER - Bretella ottica LC-LC duplex OS2, LSZH, zipcord, gialla, 1 m</t>
  </si>
  <si>
    <t>DATWYLER - Bretella ottica LC-LC duplex OS2, LSZH, zipcord, gialla, 2 m</t>
  </si>
  <si>
    <t>DATWYLER - Bretella ottica LC-LC duplex OM4, LSZH, zipcord, viola, 1 m</t>
  </si>
  <si>
    <t>DATWYLER - Bretella ottica LC-LC duplex OM4, LSZH, zipcord, viola, 2 m</t>
  </si>
  <si>
    <t>DATWYLER - Bretella ottica LC-LC duplex OM3, LSZH, zipcord, aqua, 1 m</t>
  </si>
  <si>
    <t>DATWYLER - Bretella ottica LC-LC duplex OM3, LSZH, zipcord, aqua, 2 m</t>
  </si>
  <si>
    <t>CG-PCH-M3-01U</t>
  </si>
  <si>
    <t>PCH-M3-01U</t>
  </si>
  <si>
    <t>CG-VOL-PPCB-F32K</t>
  </si>
  <si>
    <t>UU001622891</t>
  </si>
  <si>
    <t>COMMSCOPE - Inserto cieco per placche nero, confezione 100 pz. p/n M20AP-003</t>
  </si>
  <si>
    <t>SYSTIMAX - Presa RJ45 Cat.6A U/UTP Gigaspeed X10D serie MGS600 -grigia- p/n MGS600-270</t>
  </si>
  <si>
    <t>SX-PC6-CPC3392-03F015</t>
  </si>
  <si>
    <t>CPC3392-03F015</t>
  </si>
  <si>
    <t>SYSTIMAX - Bretella di permutazione Cat.6 U/UTP Gigaspeed XL LSZH 4,57m -grigio scuro- p/n GS8E-L-DG- 15FT</t>
  </si>
  <si>
    <t>AM-FPG-FAWLCUC01JXF05</t>
  </si>
  <si>
    <t>FAWLCUC01-JXF005</t>
  </si>
  <si>
    <t>COMMSCOPE - Pigtail Lazrspeed 550 SC OM4, LSZH, 0,9 mm reinforced tight buffered, aqua, 1,52 m</t>
  </si>
  <si>
    <t>AM-FPG-FAXLCUC01MXF05</t>
  </si>
  <si>
    <t>FAXLCUC01-MXF005</t>
  </si>
  <si>
    <t>SX-MJ6-760092437</t>
  </si>
  <si>
    <t>AM-PLG-211198163</t>
  </si>
  <si>
    <t>6-2111981-3</t>
  </si>
  <si>
    <t>AM-ACC-284802502</t>
  </si>
  <si>
    <t>2848025-2</t>
  </si>
  <si>
    <t>AM-ACC-284802503</t>
  </si>
  <si>
    <t>2848025-3</t>
  </si>
  <si>
    <t>AM-PC6A-NPC6ASZDBWT10</t>
  </si>
  <si>
    <t>NPC6ASZDB-WT010M</t>
  </si>
  <si>
    <t>SN-DCT-4478</t>
  </si>
  <si>
    <t>OC-PC6-223142-01</t>
  </si>
  <si>
    <t>OC-PC6-223142-02</t>
  </si>
  <si>
    <t>OC-PC6-223142-03</t>
  </si>
  <si>
    <t>OC-PC6-223142-05</t>
  </si>
  <si>
    <t>OC-PC6-223142-10</t>
  </si>
  <si>
    <t>OC-RAC-571055-02</t>
  </si>
  <si>
    <t>OC-ACC-286000-07</t>
  </si>
  <si>
    <t>FK-ACC-DSX-CHA8-GG45S</t>
  </si>
  <si>
    <t>DSX-CHA-8-GG45-S</t>
  </si>
  <si>
    <t>DSX-TERA-KIT</t>
  </si>
  <si>
    <t>DSX-COAX</t>
  </si>
  <si>
    <t>FK-STR-OFP2-100-MIINT</t>
  </si>
  <si>
    <t>GLD3-OFP-Q-ADD</t>
  </si>
  <si>
    <t>262003AL</t>
  </si>
  <si>
    <t>FK-STR-DSX-TERA-KIT</t>
  </si>
  <si>
    <t>FK-STR-DSX-COAX</t>
  </si>
  <si>
    <t>FK-ACC-GLD3-OFP-Q-ADD</t>
  </si>
  <si>
    <t>FK-STR-262003AL</t>
  </si>
  <si>
    <t>PA-CVR-PUL6004BU-FE</t>
  </si>
  <si>
    <t>PUL6004BU-FE</t>
  </si>
  <si>
    <t>PANDUIT - Cavo PanNet Cat6 U/UTP LSZH1 AWG 23 Classe Dca-s2-d2-a1 -blu- box 305m</t>
  </si>
  <si>
    <t>PANDUIT - Cavo PanNet Cat7 S/FTP LSZH1 AWG 23 Classe B2ca-s1a-d1-a1 -bianco- bobina 500 m</t>
  </si>
  <si>
    <t>PA-PP-CP48HDBL</t>
  </si>
  <si>
    <t>CP48HDBL</t>
  </si>
  <si>
    <t>PANDUIT - Pannello metallico MiniCom scarico 48 porte FTP 1U alta densità, etichettatura migliorata, nero</t>
  </si>
  <si>
    <t>PA-ACC-BT 3660</t>
  </si>
  <si>
    <t>PA-ACC-BT 3661</t>
  </si>
  <si>
    <t>PA-ACC-BT 3662</t>
  </si>
  <si>
    <t>PA-CVR-NUY6C04BU-FE</t>
  </si>
  <si>
    <t>NUY6C04BU-FE</t>
  </si>
  <si>
    <t>PA-CVR-NUY6C04WH-FE</t>
  </si>
  <si>
    <t>NUY6C04WH-FE</t>
  </si>
  <si>
    <t>PANDUIT - Passacavi verticale NetRunner singolo a canalina frontale in PVC con coperchio, 45U, nero</t>
  </si>
  <si>
    <t>DATWYLER - Cavo 662 non schermato U/UTP Cat.6, solido AWG 23, 4cp, LSZH, B2ca-s1a,d1,a1, bobina 500m -arancio-</t>
  </si>
  <si>
    <t>24014100EP</t>
  </si>
  <si>
    <t>DATWYLER - Cavo 662 non schermato U/UTP Cat.6, solido AWG 23, 4cp, LSZH, Eca, pullquick box 305m -arancio-</t>
  </si>
  <si>
    <t>19618100DZ</t>
  </si>
  <si>
    <t>DATWYLER - Cavo Univ.l DLTS ZGGFR da int/ext 1x12 OS2 G652.D, loose dry tube, antiroditore 7,6mm, LSZH/FR Dca-s2,d1,a1 -giallo-</t>
  </si>
  <si>
    <t>19618500DZ</t>
  </si>
  <si>
    <t>DATWYLER - Cavo Universal DLTS ZGGFR da int/ext 1x12 OM4, loose dry tube, antiroditore 7,6mm, LSZH/FR Dca-s2,d1,a1 -viola-</t>
  </si>
  <si>
    <t>19708300BZ</t>
  </si>
  <si>
    <t>DATWYLER - Cavo Universal DLTS ZGGFR da int/ext 1x12 OM3, loose dry tube, antiroditore 7,6mm, LSZH/FR B2ca–s1a,d1,a1 -aqua-</t>
  </si>
  <si>
    <t>DATWYLER - Bretella ottica LC-LC duplex OS2, LSZH, zipcord, gialla, 3 m</t>
  </si>
  <si>
    <t>19690000ZY</t>
  </si>
  <si>
    <t>DATWYLER - Box in lamiera, predisposto per 8 prese RJ45 keystone, montaggio su barra DIN, nero RAL 9005</t>
  </si>
  <si>
    <t>DT-CVR-24014100EP</t>
  </si>
  <si>
    <t>DT-CVF-19618100DZ</t>
  </si>
  <si>
    <t>DT-CVF-19618500DZ</t>
  </si>
  <si>
    <t>DT-CVF-19708300BZ</t>
  </si>
  <si>
    <t>DT-FPL-423313</t>
  </si>
  <si>
    <t>DT-ACC-19690000ZY</t>
  </si>
  <si>
    <t>PA-CVR-PUY6C04WH-FE</t>
  </si>
  <si>
    <t>PUY6C04WH-FE</t>
  </si>
  <si>
    <t>PA-CVR-PUY6004BU-HED</t>
  </si>
  <si>
    <t>PUY6004BU-HED</t>
  </si>
  <si>
    <t>PANDUIT - Cavo PanNet Cat6 U/UTP LSFRZH AWG 23 Classe Cca-s1a-d1-a1 -blu- bobina 500m</t>
  </si>
  <si>
    <t>PA-CVR-PFY6X04WH-CED</t>
  </si>
  <si>
    <t>PFY6X04WH-CED</t>
  </si>
  <si>
    <t>PANDUIT - Cavo PanNet Cat6A F/UTP LSZH1 AWG 23 Classe Cca-s1a-d1-a1 -bianco- bobina 500m</t>
  </si>
  <si>
    <t>PANDUIT - Bretella di permutazione PanNet S/FTP Cat6A con plug modulari TX6 PLUS, LSZH, 1 m, grigia</t>
  </si>
  <si>
    <t>PANDUIT - Bretella di permutazione PanNet S/FTP Cat6A con plug modulari TX6 PLUS, LSZH, 2 m, grigia</t>
  </si>
  <si>
    <t>PANDUIT - Bretella di permutazione PanNet S/FTP Cat6A con plug modulari TX6 PLUS, LSZH, 3 m, grigia</t>
  </si>
  <si>
    <t>PANDUIT - Bretella di permutazione PanNet S/FTP Cat6A con plug modulari TX6 PLUS, LSZH, 5 m, grigia</t>
  </si>
  <si>
    <t>PA-CVR-PUW6AV04WH-EG</t>
  </si>
  <si>
    <t>PUW6AV04WH-EG</t>
  </si>
  <si>
    <t>PANDUIT - Cavo PanNet Cat6A U/UTP Vari-MaTriX LSZH3 AWG 23 Classe B2ca-s1a-d1-a1 -bianco- bobina 305 m</t>
  </si>
  <si>
    <t>PA-CVR-PUY6AV04WH-EG</t>
  </si>
  <si>
    <t>PUY6AV04WH-EG</t>
  </si>
  <si>
    <t>PANDUIT - Cavo PanNet Cat6A U/UTP Vari-MaTriX LSZH3 AWG 23 Classe Cca-s1a-d1-a1 -bianco- bobina 305 m</t>
  </si>
  <si>
    <t>PA-CVR-PUFL6X04WH-HED</t>
  </si>
  <si>
    <t>PUFL6X04WH-HED</t>
  </si>
  <si>
    <t>PANDUIT - Cavo PanNet Cat6A U/FTP LSZH3 AWG 23 Classe Dca-s2-d2-a1 -bianco- bobina 500 m</t>
  </si>
  <si>
    <t>PANDUIT - Pannello plastico MiniCom scarico 24 porte UTP 1U angolato con frontalino estraibiile e porta etichette, nero</t>
  </si>
  <si>
    <t>BT 3660</t>
  </si>
  <si>
    <t>BT 3661</t>
  </si>
  <si>
    <t>BT 3662</t>
  </si>
  <si>
    <t>PA-CVR-NUL6X04WH-HEG</t>
  </si>
  <si>
    <t>NUL6X04WH-HEG</t>
  </si>
  <si>
    <t>PANDUIT - Cavo NetKey Cat6A U/UTP LSZH AWG 23 con nastro soppressione ANEXT, Classe Dca-s2-d2-a1 -bianco- bobina 305m</t>
  </si>
  <si>
    <t>PA-FPG-FX1BN1NNNSNM02</t>
  </si>
  <si>
    <t>FX1BN1NNNSNM002</t>
  </si>
  <si>
    <t>PANDUIT - Pigtail LC simplex 50/125 buffer 900mic. OM3 2m</t>
  </si>
  <si>
    <t>PANDUIT - Adattatore NetKey SC simplex multimodale, slitta in bronzo, bianco</t>
  </si>
  <si>
    <t>PANDUIT - Adattatore NetKey LC duplex multimodale, slitta ceramica, aqua</t>
  </si>
  <si>
    <t>PANDUIT - Adattatore NetKey LC duplex monomodale, slitta ceramica, blu</t>
  </si>
  <si>
    <t>Cassetti ottici</t>
  </si>
  <si>
    <t>AM-PP-760237052</t>
  </si>
  <si>
    <t>COMMSCOPE - Pannello scarico a 24 porte 1U, per jack KJ non schermati p/n CPP-UDDM-KJ-1U-24</t>
  </si>
  <si>
    <t>Cavi Fibra ottica Mini Breakout da interno</t>
  </si>
  <si>
    <t>AM-CVF-760241757</t>
  </si>
  <si>
    <t>AM-CVF-760241753</t>
  </si>
  <si>
    <t>AM-CVF-760248866</t>
  </si>
  <si>
    <t>AM-CVF-760248874</t>
  </si>
  <si>
    <t>Cavi Fibra Ottica FREEDM™ Tight Buffer per interno/esterno, resistente raggi UV, LSZH Cca-s1a,d1,a1 (disponibilità 2 ÷ 24 FO OM1, OM2, OM3, OM4, OS2)</t>
  </si>
  <si>
    <t>Cavi Fibra Ottica FREEDM™ Tight Buffer per interno/esterno, armatura dielettrica, resistente raggi UV, doppia guaina LSZH Cca-s1a,d1,a1 (disponibilità 2 ÷ 24 FO OM1, OM2, OM3, OM4, OS2)</t>
  </si>
  <si>
    <t>P8147NA2P75</t>
  </si>
  <si>
    <t>P8147NAP75</t>
  </si>
  <si>
    <t>P8142NA2P75</t>
  </si>
  <si>
    <t>P8142NAP75</t>
  </si>
  <si>
    <t>P6147NA2P75</t>
  </si>
  <si>
    <t>P6147NAP75</t>
  </si>
  <si>
    <t>P6142NA2P75</t>
  </si>
  <si>
    <t>P6142NAP75</t>
  </si>
  <si>
    <t>P8147A2P75</t>
  </si>
  <si>
    <t>P8147AP75</t>
  </si>
  <si>
    <t>P8142A2P75</t>
  </si>
  <si>
    <t>P8142AP75</t>
  </si>
  <si>
    <t>P6147A2P75</t>
  </si>
  <si>
    <t>P6147AP75</t>
  </si>
  <si>
    <t>P6142A2P75</t>
  </si>
  <si>
    <t>P6142AP75</t>
  </si>
  <si>
    <t>P8147N</t>
  </si>
  <si>
    <t>P8142N</t>
  </si>
  <si>
    <t>P8127N</t>
  </si>
  <si>
    <t>P6147N</t>
  </si>
  <si>
    <t>P6142N</t>
  </si>
  <si>
    <t>P6127N</t>
  </si>
  <si>
    <t>P8147</t>
  </si>
  <si>
    <t>P8142</t>
  </si>
  <si>
    <t>P8127</t>
  </si>
  <si>
    <t>P6147</t>
  </si>
  <si>
    <t>P6142</t>
  </si>
  <si>
    <t>P6127</t>
  </si>
  <si>
    <t>P8847N</t>
  </si>
  <si>
    <t>P8842N</t>
  </si>
  <si>
    <t>P8838N</t>
  </si>
  <si>
    <t>P8833N</t>
  </si>
  <si>
    <t>P8827N</t>
  </si>
  <si>
    <t>P8647N</t>
  </si>
  <si>
    <t>P8642N</t>
  </si>
  <si>
    <t>P8638N</t>
  </si>
  <si>
    <t>P8633N</t>
  </si>
  <si>
    <t>P8627N</t>
  </si>
  <si>
    <t>P6847N</t>
  </si>
  <si>
    <t>P6842N</t>
  </si>
  <si>
    <t>P6838N</t>
  </si>
  <si>
    <t>P6833N</t>
  </si>
  <si>
    <t>P6827N</t>
  </si>
  <si>
    <t>P6820N</t>
  </si>
  <si>
    <t>P6647N</t>
  </si>
  <si>
    <t>P6642N</t>
  </si>
  <si>
    <t>P6638N</t>
  </si>
  <si>
    <t>P6633N</t>
  </si>
  <si>
    <t>P6627N</t>
  </si>
  <si>
    <t>P6624N</t>
  </si>
  <si>
    <t>P6620N</t>
  </si>
  <si>
    <t>P6442N</t>
  </si>
  <si>
    <t>P6427N</t>
  </si>
  <si>
    <t>F2516N</t>
  </si>
  <si>
    <t>F2512KSN</t>
  </si>
  <si>
    <t>F2509N</t>
  </si>
  <si>
    <t>F2508N</t>
  </si>
  <si>
    <t>TECNOSTEEL - Armadio 10" a parete per piccole reti - 7U 358x270x387h Nero</t>
  </si>
  <si>
    <t>F2507N</t>
  </si>
  <si>
    <t>FPA6022N</t>
  </si>
  <si>
    <t>FP6022N</t>
  </si>
  <si>
    <t>FPA6016N</t>
  </si>
  <si>
    <t>FP6016N</t>
  </si>
  <si>
    <t>FPA6013N</t>
  </si>
  <si>
    <t>FP6013N</t>
  </si>
  <si>
    <t>FPA6010N</t>
  </si>
  <si>
    <t>FP6010N</t>
  </si>
  <si>
    <t>FPA5022N</t>
  </si>
  <si>
    <t>FP5022N</t>
  </si>
  <si>
    <t>FPA5016N</t>
  </si>
  <si>
    <t>FP5016N</t>
  </si>
  <si>
    <t>FPA5013N</t>
  </si>
  <si>
    <t>FP5013N</t>
  </si>
  <si>
    <t>FPA5010N</t>
  </si>
  <si>
    <t>FP5010N</t>
  </si>
  <si>
    <t>FPA5007N</t>
  </si>
  <si>
    <t>FP5007N</t>
  </si>
  <si>
    <t>FPA4016N</t>
  </si>
  <si>
    <t>FP4016N</t>
  </si>
  <si>
    <t>FPA4013N</t>
  </si>
  <si>
    <t>FP4013N</t>
  </si>
  <si>
    <t>FPA4010N</t>
  </si>
  <si>
    <t>FP4010N</t>
  </si>
  <si>
    <t>FPA4007N</t>
  </si>
  <si>
    <t>FP4007N</t>
  </si>
  <si>
    <t>P8847</t>
  </si>
  <si>
    <t>P8842</t>
  </si>
  <si>
    <t>P8838</t>
  </si>
  <si>
    <t>P8833</t>
  </si>
  <si>
    <t>P8827</t>
  </si>
  <si>
    <t>P8647</t>
  </si>
  <si>
    <t>P8642</t>
  </si>
  <si>
    <t>P8638</t>
  </si>
  <si>
    <t>P8633</t>
  </si>
  <si>
    <t>P8627</t>
  </si>
  <si>
    <t>P6847</t>
  </si>
  <si>
    <t>P6842</t>
  </si>
  <si>
    <t>P6838</t>
  </si>
  <si>
    <t>P6833</t>
  </si>
  <si>
    <t>P6827</t>
  </si>
  <si>
    <t>P6820</t>
  </si>
  <si>
    <t>P6647</t>
  </si>
  <si>
    <t>P6642</t>
  </si>
  <si>
    <t>P6638</t>
  </si>
  <si>
    <t>P6633</t>
  </si>
  <si>
    <t>P6627</t>
  </si>
  <si>
    <t>P6624</t>
  </si>
  <si>
    <t>P6620</t>
  </si>
  <si>
    <t>P6442</t>
  </si>
  <si>
    <t>P6427</t>
  </si>
  <si>
    <t>TECNOSTEEL - Armadio 10" a parete per piccole reti - 7U 358x270x387h</t>
  </si>
  <si>
    <t>TECNOSTEEL - Armadio IP65 600x500x400 10U porta vetro e 19" Grigio RAL 7035</t>
  </si>
  <si>
    <t>TECNOSTEEL - Armadio IP65 600x500x400 10U porta cieca e 19" Grigio RAL 7035</t>
  </si>
  <si>
    <t>TECNOSTEEL - Armadio IP65 600x500x500 10U porta vetro e 19" Grigio RAL 7035</t>
  </si>
  <si>
    <t>TECNOSTEEL - Armadio IP65 600x500x500 10U porta cieca e 19" Grigio RAL 7035</t>
  </si>
  <si>
    <t>TECNOSTEEL - Armadio IP65 600X600X400 13U porta vetro e 19" Grigio RAL 7035</t>
  </si>
  <si>
    <t>TECNOSTEEL - Armadio IP65 600X600X400 13U porta cieca e 19" Grigio RAL 7035</t>
  </si>
  <si>
    <t>TECNOSTEEL - Armadio IP65 600x600x500 13U porta vetro e 19" Grigio RAL 7035</t>
  </si>
  <si>
    <t>TECNOSTEEL - Armadio IP65 600x600x500 13U porta cieca e 19" Grigio RAL 7035</t>
  </si>
  <si>
    <t>TECNOSTEEL - Armadio IP65 600x600x600 13U porta vetro e 19" Grigio RAL 7035</t>
  </si>
  <si>
    <t>TECNOSTEEL - Armadio IP65 600x600x600 13U porta cieca e 19" Grigio RAL 7035</t>
  </si>
  <si>
    <t>TECNOSTEEL - Armadio IP65 600X800X400 17U porta vetro e 19" Grigio RAL 7035</t>
  </si>
  <si>
    <t>TECNOSTEEL - Armadio IP65 600X800X400 17U porta cieca e 19" Grigio RAL 7035</t>
  </si>
  <si>
    <t>TECNOSTEEL - Armadio IP65 600x800x500 17U porta vetro e 19" Grigio RAL 7035</t>
  </si>
  <si>
    <t>TECNOSTEEL - Armadio IP65 600x800x500 17U porta cieca e 19" Grigio RAL 7035</t>
  </si>
  <si>
    <t>TECNOSTEEL - Armadio IP65 600x800x600 17U porta vetro e 19" Grigio RAL 7035</t>
  </si>
  <si>
    <t>TECNOSTEEL - Armadio IP65 600x800x600 17U porta cieca e 19" Grigio RAL 7035</t>
  </si>
  <si>
    <t>TECNOSTEEL - Coppia supplementare montanti 19'' con unita' numerate - in lamiera di acciaio spessore 1,8 mm - 24u</t>
  </si>
  <si>
    <t>TECNOSTEEL - Coppia canala gestione cavi verticale, con sportello chiusura a scatto in lamiera di acciaio spessore mm 1,5 - 33u</t>
  </si>
  <si>
    <t>TECNOSTEEL - Traversa fissaggio cavi per armadi profondità 600 mm. Silver</t>
  </si>
  <si>
    <t>621978</t>
  </si>
  <si>
    <t>621980</t>
  </si>
  <si>
    <t>621981</t>
  </si>
  <si>
    <t>Software Brady Workstation Product and Wire ID Suite; licenze aggiuntive</t>
  </si>
  <si>
    <t>SN-TIP-4467</t>
  </si>
  <si>
    <t>18292400CL</t>
  </si>
  <si>
    <t>DATWYLER - Cavo 7060 schermato S/FTP Cat.6A, solido AWG 23, 4cp, LSZH, Cca-s1a,d1,a1, bobina 500m -arancio-</t>
  </si>
  <si>
    <t>18292400CK</t>
  </si>
  <si>
    <t>DATWYLER - Cavo 7060 schermato S/FTP Cat.6A, solido AWG 23, 4cp, LSZH, Cca-s1a,d1,a1, bobina 1000m -arancio-</t>
  </si>
  <si>
    <t>Cavi Fibra Ottica posa interna e esterna Universal DLTS ZGGFR, loose gel free, antiroditore LSZH Dca-s1a,d1,a1 (disponibilità 4÷24 FO, multitubo fino a 144 FO in colorazioni giallo, aqua, viola)</t>
  </si>
  <si>
    <t>Cavi Fibra Ottica posa interna e esterna Universal DLTS ZGGFR, loose gel free, antiroditore LSZH Cca-s1a,d1,a1 (disponibilità 4÷24 FO, multitubo fino a 144 FO in colorazioni giallo, aqua, viola)</t>
  </si>
  <si>
    <t>Cavi Fibra Ottica posa interna e esterna Universal DLTS ZGGFR, loose gel free, antiroditore LSZH B2ca-s1a,d1,a1 (disponibilità 4÷24 FO, multitubo fino a 144 FO in colorazioni giallo, aqua, viola)</t>
  </si>
  <si>
    <t>Cavi Fibra Ottica posa esterna ZGGT High Performance, loose tube, armato dielettrico HDPE Fca (disponibilità 4÷24 FO, multitubo wbGGT fino a 288 FO)</t>
  </si>
  <si>
    <t>DT-CVR-18292400CL</t>
  </si>
  <si>
    <t>DT-CVR-18292400CK</t>
  </si>
  <si>
    <t>LG-646815</t>
  </si>
  <si>
    <t>LG-646861</t>
  </si>
  <si>
    <t>LG-646764</t>
  </si>
  <si>
    <t>LG-646760</t>
  </si>
  <si>
    <t>LG-646751</t>
  </si>
  <si>
    <t>LG-646750</t>
  </si>
  <si>
    <t>LG-646400</t>
  </si>
  <si>
    <t>LG-646403</t>
  </si>
  <si>
    <t>LG-646342</t>
  </si>
  <si>
    <t>LG-646340</t>
  </si>
  <si>
    <t>LG-646430</t>
  </si>
  <si>
    <t>LG-646431</t>
  </si>
  <si>
    <t>LG-646505</t>
  </si>
  <si>
    <t>LG-646506</t>
  </si>
  <si>
    <t>LG-646507</t>
  </si>
  <si>
    <t>LG-646508</t>
  </si>
  <si>
    <t>LG-646509</t>
  </si>
  <si>
    <t>LG-646510</t>
  </si>
  <si>
    <t>LG-646520</t>
  </si>
  <si>
    <t>LG-046482</t>
  </si>
  <si>
    <t>BTICINO - Kit 4 ruote pivottanti, di cui 2 con freno, portata 500kg.</t>
  </si>
  <si>
    <t>BTICINO - Coppia di staffe per quick fix (verso retro) PDU Legrand/Raritan in armadi Varicon</t>
  </si>
  <si>
    <t>LG-646425</t>
  </si>
  <si>
    <t>BTICINO - Set di 6 anelli guida cavo metallo, Dim. utile : 65 x 145 mm, linkeo larg.800mm.</t>
  </si>
  <si>
    <t>LG-646421</t>
  </si>
  <si>
    <t>BTICINO - Griglia discesa cavi laterale</t>
  </si>
  <si>
    <t>A RICHIESTA</t>
  </si>
  <si>
    <t>ORCA - Ventola Singola da tetto per armadio con griglia di protezione e termostato</t>
  </si>
  <si>
    <t>ORCA - 6 prese Multistandard con int.magnetotermico BIP 16A Montaggio 19"- Interno</t>
  </si>
  <si>
    <t>ORCA - 8 prese Multistandard con interruttore luminoso protetto 16A Montaggio 19"- Interno</t>
  </si>
  <si>
    <t>ORCA - 9 prese Multistandard 16A Montaggio 19"- Interno</t>
  </si>
  <si>
    <t>OC-CVF-112115-04</t>
  </si>
  <si>
    <t>OC-CVF-112115-08</t>
  </si>
  <si>
    <t>OC-CVF-112115-12</t>
  </si>
  <si>
    <t>OC-CVF-112115-24</t>
  </si>
  <si>
    <t>OC-CVF-112215-04</t>
  </si>
  <si>
    <t>OC-CVF-112215-08</t>
  </si>
  <si>
    <t>OC-CVF-112215-12</t>
  </si>
  <si>
    <t>OC-CVF-112215-24</t>
  </si>
  <si>
    <t>OC-FCE-131115-04</t>
  </si>
  <si>
    <t>OC-FCE-131116-04</t>
  </si>
  <si>
    <t>ORCA - Carta di diamantata 3M per finitura fibra 1 foglio 6"x6"</t>
  </si>
  <si>
    <t>OC-CVR-212213-22</t>
  </si>
  <si>
    <t>ORCA - Pannello precaricato 24 porte Cat.6A FTP - IDC LSA 90° con gestione cavo</t>
  </si>
  <si>
    <t>OC-ACC-281000-04</t>
  </si>
  <si>
    <t>OC-ACC-288000-05</t>
  </si>
  <si>
    <t>OC-ACC-288000-06</t>
  </si>
  <si>
    <t>OC-ACC-288000-07</t>
  </si>
  <si>
    <t>OC-ACC-282000-04</t>
  </si>
  <si>
    <t>OC-ACC-282000-05</t>
  </si>
  <si>
    <t>OC-ACC-287000-06</t>
  </si>
  <si>
    <t>Armadi T7 Plus - Solo per sistemi non refrigerati</t>
  </si>
  <si>
    <t>ORCA - Fascetta in velcro colore nero 12X2,5X200mm (conf. 50pz)</t>
  </si>
  <si>
    <t>RL-ZDVD001B</t>
  </si>
  <si>
    <t>PA-ACC-CMBAW-X</t>
  </si>
  <si>
    <t>CMBAW-X</t>
  </si>
  <si>
    <t>PA-ACC-NKDLCMZAQ</t>
  </si>
  <si>
    <t>NKDLCMZAQ</t>
  </si>
  <si>
    <t>Pigtails LC</t>
  </si>
  <si>
    <t>F000201G1Z09002M</t>
  </si>
  <si>
    <t>CORNING - Pigtail LC/UPC basic series, 900 µm LSZH tight buffer easy strip, OS2 G657.A1, giallo, 2 m</t>
  </si>
  <si>
    <t>F000301Q1Z09002M</t>
  </si>
  <si>
    <t>CORNING - Pigtail LC/UPC basic series, 900 µm LSZH tight buffer easy strip, OM4, aqua, 2 m</t>
  </si>
  <si>
    <t>Pigtails SC</t>
  </si>
  <si>
    <t>F005801G1Z09002M</t>
  </si>
  <si>
    <t>F003901Q1Z09002M</t>
  </si>
  <si>
    <t>CCHE-CP12-AE</t>
  </si>
  <si>
    <t>F040402G2Z20001M</t>
  </si>
  <si>
    <t>F040402G2Z20002M</t>
  </si>
  <si>
    <t>F040402G2Z20003M</t>
  </si>
  <si>
    <t>F050502Q2Z20001M</t>
  </si>
  <si>
    <t>F050502Q2Z20002M</t>
  </si>
  <si>
    <t>F050502Q2Z20003M</t>
  </si>
  <si>
    <t>F047202G2Z20001M</t>
  </si>
  <si>
    <t>F047202G2Z20002M</t>
  </si>
  <si>
    <t>F047202G2Z20003M</t>
  </si>
  <si>
    <t>F055702Q2Z20001M</t>
  </si>
  <si>
    <t>F055702Q2Z20002M</t>
  </si>
  <si>
    <t>F055702Q2Z20003M</t>
  </si>
  <si>
    <t>CG-UU009175405</t>
  </si>
  <si>
    <t>UU009175405</t>
  </si>
  <si>
    <t>CG-F000201G1Z09002M</t>
  </si>
  <si>
    <t>CG-F000301Q1Z09002M</t>
  </si>
  <si>
    <t>CG-F005801G1Z09002M</t>
  </si>
  <si>
    <t>CG-F003901Q1Z09002M</t>
  </si>
  <si>
    <t>CG-CCHE-CP12-AE</t>
  </si>
  <si>
    <t>CG-F040402G2Z20001M</t>
  </si>
  <si>
    <t>CG-F040402G2Z20002M</t>
  </si>
  <si>
    <t>CG-F040402G2Z20003M</t>
  </si>
  <si>
    <t>CG-F050502Q2Z20001M</t>
  </si>
  <si>
    <t>CG-F050502Q2Z20002M</t>
  </si>
  <si>
    <t>CG-F050502Q2Z20003M</t>
  </si>
  <si>
    <t>CG-F047202G2Z20001M</t>
  </si>
  <si>
    <t>CG-F047202G2Z20002M</t>
  </si>
  <si>
    <t>CG-F047202G2Z20003M</t>
  </si>
  <si>
    <t>CG-F055702Q2Z20001M</t>
  </si>
  <si>
    <t>CG-F055702Q2Z20002M</t>
  </si>
  <si>
    <t>CG-F055702Q2Z20003M</t>
  </si>
  <si>
    <t>AM-MJ6A-760241217</t>
  </si>
  <si>
    <t>AM-MJ6A-760241208</t>
  </si>
  <si>
    <t>AM-ACC-760245049</t>
  </si>
  <si>
    <t>COMMSCOPE - Codolo metallico per jack SLX uscita cavo a quattro direzioni, confezione da 50 pz</t>
  </si>
  <si>
    <t>SX-FAD-760242975</t>
  </si>
  <si>
    <t>SYSTIMAX - Modulo per cassetto 360G2 con 6 bussole LC dpx, OM4 Lazrspeed, iPatch Ready aqua p/n 360DPiP-12LC-LS</t>
  </si>
  <si>
    <t>SX-FAD-760242979</t>
  </si>
  <si>
    <t>SYSTIMAX - Modulo per cassetto 360G2 con 12 bussole LC dpx, OM4 Lazrspeed, iPatch Ready aqua p/n 360DPiP-24LC-LS</t>
  </si>
  <si>
    <t>SX-FAD-760242976</t>
  </si>
  <si>
    <t>SYSTIMAX - Modulo per cassetto 360G2 con 6 bussole LC dpx, OS2 Teraspeed, iPatch Ready blu p/n 360DPiP-12LC-SM</t>
  </si>
  <si>
    <t>SX-FAD-760242980</t>
  </si>
  <si>
    <t>SYSTIMAX - Modulo per cassetto 360G2 con 12 bussole LC dpx, OS2 Teraspeed, iPatch Ready blu p/n 360DPiP-24LC-SM</t>
  </si>
  <si>
    <t>SX-FAD-760242978</t>
  </si>
  <si>
    <t>SYSTIMAX - Modulo per cassetto 360G2 con 6 bussole LC APC dpx, OS2 Teraspeed, iPatch Ready verde p/n 360DPiP-12LCA-SM</t>
  </si>
  <si>
    <t>SX-FAD-760242982</t>
  </si>
  <si>
    <t>SYSTIMAX - Modulo per cassetto 360G2 con 12 bussole LC APC dpx, OS2 Teraspeed iPatch Ready verde p/n 360DPiP-24LCA-SM</t>
  </si>
  <si>
    <t>DT-PPT-418002</t>
  </si>
  <si>
    <t>DATWYLER - Pannello telefonico CU 25/4 in Cat.3 a 25 porte precaricato nero</t>
  </si>
  <si>
    <t>DT-CVF-19618200BZ</t>
  </si>
  <si>
    <t>19618200BZ</t>
  </si>
  <si>
    <t>DT-FAD-418510</t>
  </si>
  <si>
    <t>DT-ACC-1414224</t>
  </si>
  <si>
    <t>DATWYLER - Tappo cieco SC duplex, nero</t>
  </si>
  <si>
    <t>DT-ACC-418026</t>
  </si>
  <si>
    <t>DATWYLER - Adattatore per barra DIN IP20, 1 porta con attacco Keystone, scarico, grigio</t>
  </si>
  <si>
    <t>DT-ACC-19686600ZY</t>
  </si>
  <si>
    <t>19686600ZY</t>
  </si>
  <si>
    <t>DATWYLER - Pannello 19'' 4U con barra per il fissaggio di componenti con sistema DIN</t>
  </si>
  <si>
    <t>ORCA - Rack Server PFr 1anta e PPo dpbatt,gr75,pann lat ciechi,piedini,mont fronte/retro 19'' - 42U 800x1000,portata 800Kg Nero</t>
  </si>
  <si>
    <t>ORCA - Connettore UY, 1 cond. con gel, OD 1,52, max 0,4-0,7mm (moq. 100 pz:)</t>
  </si>
  <si>
    <t>ORCA - Cavo Lan UTP 4 coppia per bretelle Cat6 Guaina Col Grigio  (box 305m)</t>
  </si>
  <si>
    <t>ORCA - Cavo Lan FTP 4 coppia per bretelle Cat5E Guaina Col Grigio  (box 305m)</t>
  </si>
  <si>
    <t>ORCA - Cavo non schermato U-UTP Cat.5E, AWG 24, 4cp, guaina LSZH - CPR Class Eca - Grigio (box. 305)</t>
  </si>
  <si>
    <t>ORCA - Cavo schermato F-UTP Cat.5E, AWG 24, 4cp, guaina LSZH - CPR Class Eca - bianco (box. 305)</t>
  </si>
  <si>
    <t>ORCA - Cavo Non schermato Categoria 6, AWG 24, 4cp, guaina LSZH - CPR Class Eca - colore Bianco (box. 305)</t>
  </si>
  <si>
    <t>ORCA - Cavo Non schermato UTP Categoria 6, AWG 24, 4cp, guaina LSZH - CPR Class B2ca - s1a,d1,a1 - Col Magenta (box. 305)</t>
  </si>
  <si>
    <t>ORCA - Cavo schermato F-UTP Categoria 6, AWG 24, 4cp, guaina LSZH - CPR Class B2ca - s1a,d1,a1 - Col. Magenta (reel 500)</t>
  </si>
  <si>
    <t>ORCA - Cavo  schermato U-FTP Cat.6A AWG 23, 4cp, guaina LSZH - CPR Class B2ca (s1a,d1,a1) - Magenta (reel 500)</t>
  </si>
  <si>
    <t>ORCA - Cavo schermato F-UTP Cat.6 da esterno, guaina PE 24AWG - CPR Class Fca - nero (bob 500)</t>
  </si>
  <si>
    <t>ORCA - Cavo non schermato U-UTP Cat.6 da esterno, guaina PE AWG24 - CPR Class Fca - nero (bob 500)</t>
  </si>
  <si>
    <t>ORCA - Cavo non schermato U-UTP Cat.6 doppia guaina PVC/PE 24AWG da esterno - CPR Class Fca - nero (bob 500)</t>
  </si>
  <si>
    <t>ORCA - Cavo schermato F-UTP Cat.6 doppia guaina PVC/PE 24AWG da esterno - CPR Class Fca - nero (bob 500)</t>
  </si>
  <si>
    <t>ORCA - Plug a 4 posizioni non schermato per cavo rigido (moq. 50 pz.)</t>
  </si>
  <si>
    <t>ORCA - Plug a 6/4 posizioni non schermato (moq. 50 pz.)</t>
  </si>
  <si>
    <t>ORCA - Plug a 6 posizioni non schermato (moq. 50 pz.)</t>
  </si>
  <si>
    <t>ORCA - Plug a 8 posizioni non schermato per cavo trefolato Cat5E (moq. 50 pz.)</t>
  </si>
  <si>
    <t>ORCA - Plug a 8 posizioni schermato per cavo trefolato Cat5E (moq. 50 pz.)</t>
  </si>
  <si>
    <t>ORCA - Plug a 8 posizioni non schermato per cavo rigido Cat5E (moq. 50 pz.)</t>
  </si>
  <si>
    <t>ORCA - Plug a 8 posizioni schermato per cavo rigido Cat5E (moq. 50 pz.)</t>
  </si>
  <si>
    <t>ORCA - Plug a 8 posizioni non schermato per cavo rigido Cat6 (moq. 50 pz.)</t>
  </si>
  <si>
    <t>ORCA - Plug a 8 posizioni non schermato per cavo trefolato Cat6 (moq. 50 pz.)</t>
  </si>
  <si>
    <t>ORCA - Plug a 8 posizioni schermato per cavo rigido Cat6 (moq. 50 pz.)</t>
  </si>
  <si>
    <t>ORCA - Plug a 8 posizioni schermato per cavo trefolato Cat6 (moq. 50 pz.)</t>
  </si>
  <si>
    <t>ORCA - Copri Plug di colore blu (moq. 50 pz.)</t>
  </si>
  <si>
    <t>ORCA - Copri Plug di colore nero (moq. 50 pz.)</t>
  </si>
  <si>
    <t>ORCA - Copri Plug di colore verde (moq. 50 pz.)</t>
  </si>
  <si>
    <t>ORCA - Copri Plug di colore rosso (moq. 50 pz.)</t>
  </si>
  <si>
    <t>ORCA - Copri Plug di colore grigio (moq. 50 pz.)</t>
  </si>
  <si>
    <t>ORCA - Copri Plug di colore arancio (moq. 50 pz.)</t>
  </si>
  <si>
    <t>ORCA - Copri Plug di colore giallo (moq. 50 pz.)</t>
  </si>
  <si>
    <t>ORCA - Copri Plug di colore bianco (moq. 50 pz.)</t>
  </si>
  <si>
    <t>ORCA - Placca autoportante colore bianco ad 1 posizione univ. (moq. 10 pz.)</t>
  </si>
  <si>
    <t>ORCA - Placca autoportante colore bianco a 2 posizioni univ. (moq. 10 pz.)</t>
  </si>
  <si>
    <t>ORCA - Placca autoportante colore bianco a 3 posizioni univ. (moq. 10 pz.)</t>
  </si>
  <si>
    <t>ORCA - Placca autoportante colore bianco a 4 posizioni univ. (moq. 10 pz.)</t>
  </si>
  <si>
    <t>ORCA - Placca autoportante colore nero ad 1 posizione univ. (moq. 10 pz.)</t>
  </si>
  <si>
    <t>ORCA - Placca autoportante colore nero a 2 posizioni univ. (moq. 10 pz.)</t>
  </si>
  <si>
    <t>ORCA - Placca autoportante colore nero a 3 posizioni univ. (moq. 10 pz.)</t>
  </si>
  <si>
    <t>ORCA - Supporto AVE Serie Ral (moq. 20 pz.)</t>
  </si>
  <si>
    <t>ORCA - Supporto ABB Serie Milos Chiara (moq. 20 pz.)</t>
  </si>
  <si>
    <t>ORCA - Supporto ABB serie Elos colore nero (moq. 20 pz.)</t>
  </si>
  <si>
    <t>ORCA - Supporto ABB serie Chiara colore bianco (moq. 20 pz.)</t>
  </si>
  <si>
    <t>ORCA - Supporto ABB serie Mylos Velvet (moq. 20 pz.)</t>
  </si>
  <si>
    <t>ORCA - Supporto AVE serie Blanc colore avorio (moq. 20 pz.)</t>
  </si>
  <si>
    <t>ORCA - Supporto AVE serie Banquise colore bianco (moq. 20 pz.)</t>
  </si>
  <si>
    <t>ORCA - Supporto AVE serie Noir colore nero (moq. 20 pz.)</t>
  </si>
  <si>
    <t>ORCA - Supporto AVE serie RAL (moq. 20 pz.)</t>
  </si>
  <si>
    <t>ORCA - Supporto AVE serie RAL colore grigio (moq. 20 pz.)</t>
  </si>
  <si>
    <t>ORCA - Supporto AVE serie TEKLA colore nero (moq. 20 pz.)</t>
  </si>
  <si>
    <t>ORCA - Supporto AVE serie SISTEMIA444 ALLUMIA (moq. 20 pz.)</t>
  </si>
  <si>
    <t>ORCA - Supporto Gewiss serie 9000 System colore nero (moq. 20 pz.)</t>
  </si>
  <si>
    <t>ORCA - Supporto Gewiss serie 9000 System colore bianco (moq. 20 pz.)</t>
  </si>
  <si>
    <t>ORCA - Supporto Gewiss serie 9000 System colore rosso Ferrari (moq. 20 pz.)</t>
  </si>
  <si>
    <t>ORCA - Supporto Gewiss serieChorus Titanio col.argento metallizz. (moq. 20 pz.)</t>
  </si>
  <si>
    <t>ORCA - Supporto Gewiss serie Chorus colore Nero (moq. 20 pz.)</t>
  </si>
  <si>
    <t>ORCA - Supporto Gewiss serie Chorus colore bianco (moq. 20 pz.)</t>
  </si>
  <si>
    <t>ORCA - Supporto Gewiss serie Playbus colore nero (moq. 20 pz.)</t>
  </si>
  <si>
    <t>ORCA - Supporto Legrand serie Cross colore bianco (moq. 20 pz.)</t>
  </si>
  <si>
    <t>ORCA - Supporto Legrand serie Mosaic colore bianco (moq. 20 pz.)</t>
  </si>
  <si>
    <t>ORCA - Supporto Legrand serie Vela colore nero (moq. 20 pz.)</t>
  </si>
  <si>
    <t>ORCA - Supporto Legrand serie Vela colore bianco (moq. 20 pz.)</t>
  </si>
  <si>
    <t>ORCA - Supporto Vimar serie Eikon colore argento metalizzato (moq. 20 pz.)</t>
  </si>
  <si>
    <t>ORCA - Supporto Vimar serie Eikon colore nero (moq. 20 pz.)</t>
  </si>
  <si>
    <t>ORCA - Supporto Vimar serie Eikon colore bianco (moq. 20 pz.)</t>
  </si>
  <si>
    <t>ORCA - Supporto Vimar serie Idea colore bianco (moq. 20 pz.)</t>
  </si>
  <si>
    <t>ORCA - Supporto Vimar serie Plana colore bianco (moq. 20 pz.)</t>
  </si>
  <si>
    <t>ORCA - Supporto Vimar serie Plana Silver col. argento metallizz. (moq. 20 pz.)</t>
  </si>
  <si>
    <t>ORCA - Supporto Vimar serie Arkè colore nero (moq. 20 pz.)</t>
  </si>
  <si>
    <t>ORCA - Supporto Vimar serie Arkè colore bianco (moq. 20 pz.)</t>
  </si>
  <si>
    <t>ORCA - Sdoppiatore dati/fonia Cat5 con cavo di prolunga (moq. 4 pz.)</t>
  </si>
  <si>
    <t>ORCA - Sdoppiatore dati/dati Cat5 con cavo di prolunga (moq. 4 pz.)</t>
  </si>
  <si>
    <t>ORCA - Sdoppiatore dati/dati Cat5 compatto (moq. 4 pz.)</t>
  </si>
  <si>
    <t>ORCA - Sdoppiatore fonia/fonia Cat5 compatto (moq. 4 pz.)</t>
  </si>
  <si>
    <t>ORCA - Sdoppiatore fonia/fonia Cat5 con cavo di prolunga (moq. 4 pz.)</t>
  </si>
  <si>
    <t>ORCA - Sdoppiatore a T a 6 poli, 2F/1M Cat3 (moq. 4 pz.)</t>
  </si>
  <si>
    <t>ORCA - AdattatoreF/Fda pannello RJ45 di giunz.dritto Cat5 plugFTP (moq. 5 pz.)</t>
  </si>
  <si>
    <t>ORCA - Adattatore F/F di giunz. diritto per connettore plug Cat 3 (moq. 4 pz.)</t>
  </si>
  <si>
    <t>ORCA - Adattatore F/F di giunz. diritto per connettore plug Cat 5 (moq. 4 pz.)</t>
  </si>
  <si>
    <t>ORCA - Connettore ST Multimodale  con codolo 3.0mm/900um (moq. 10 pz)</t>
  </si>
  <si>
    <t>ORCA - Connettore SC Simplex Multimodale  con codolo 3.0mm/900um (moq. 10 pz)</t>
  </si>
  <si>
    <t>ORCA - Clips per unire due ORCA - Connettori SC colore beige (moq. 10 pz)</t>
  </si>
  <si>
    <t>ORCA - Connettore LC SPX Multimodale con codolo 3.0mm (moq. 10 pz)</t>
  </si>
  <si>
    <t>ORCA - Connettore LC DPX Multimodale con codolo 3.0mm e clip (moq. 10 pz)</t>
  </si>
  <si>
    <t>ORCA - Connettore LC SPX Multimodale con codolo 900um (moq. 10 pz)</t>
  </si>
  <si>
    <t>ORCA - Connettore ST Monomodale  con codolo 3.0mm (moq. 10 pz)</t>
  </si>
  <si>
    <t>ORCA - Connettore SC SPX Monomodale  con codolo 2.8mm/900um (moq. 10 pz)</t>
  </si>
  <si>
    <t>ORCA - Clips per unire due ORCA - Connettori SC colore blu (moq. 10 pz)</t>
  </si>
  <si>
    <t>ORCA - Connettore LC SPX Monomodale con codolo 3,0mm (moq. 10 pz)</t>
  </si>
  <si>
    <t>ORCA - Connettore LC DPX Monomodale con codolo 3.0mm e clip (moq. 10 pz)</t>
  </si>
  <si>
    <t>ORCA - Connettore LC SPX Monomodale con codolo 900um (moq. 10 pz)</t>
  </si>
  <si>
    <t>ORCA - Bussola ST SPX Multimodale, sleeve bronzo fosf, corpo met. (moq. 10 pz)</t>
  </si>
  <si>
    <t>ORCA - Bussola SC SPX Multimodale, ferula ceramica, corpo plast. (moq. 10 pz)</t>
  </si>
  <si>
    <t>ORCA - Bussola SC DPX Multimodale,  ferula ceramica, corpo plast (moq. 10 pz)</t>
  </si>
  <si>
    <t>ORCA - Bussola ST DPX Multimodale, ferula ceramica, corpo plast. (moq. 10 pz)</t>
  </si>
  <si>
    <t>ORCA - Bussola LC SPX Multimodale, ferula ceramica, corpo plast. (moq. 10 pz)</t>
  </si>
  <si>
    <t>ORCA - Bussola LC DPX Multimodale, ferula ceramica, corpo plast. (moq. 10 pz)</t>
  </si>
  <si>
    <t>ORCA - Bussola MT DPX Multimod, ferula ceramica, corpo plast. (moq. 10 pz)</t>
  </si>
  <si>
    <t>ORCA - Bussola FC Multimodale, sleeve bronzo fosf, corpo met. (moq. 10 pz)</t>
  </si>
  <si>
    <t>ORCA - Bussola ST SPX Monomodale, sleeve bronzo, corpo met. (moq. 10 pz)</t>
  </si>
  <si>
    <t>ORCA - Bussola ST DPX Monomodale, ferula ceramica, corpo met. (moq. 10 pz)</t>
  </si>
  <si>
    <t>ORCA - Bussola SC SPX Monomodale, ferula ceramica, corpo plast. (moq. 10 pz)</t>
  </si>
  <si>
    <t>ORCA - Bussola SC DPX Monomodale, ferula ceramica,corpo plast. (moq. 10 pz)</t>
  </si>
  <si>
    <t>ORCA - Bussola ST-SC DPX Monomod, ferula ceramica, corpo plast. (moq. 10 pz)</t>
  </si>
  <si>
    <t>ORCA - Bussola LC SPX Monomodale, ferula ceramica, corpo plast. (moq. 10 pz)</t>
  </si>
  <si>
    <t>ORCA - Bussola LC DPX Monomodale, ferula ceramica, corpo plast. (moq. 10 pz)</t>
  </si>
  <si>
    <t>ORCA - Bussola MT DPX Monomodale, ferula ceramica, corpo plast. (moq. 10 pz)</t>
  </si>
  <si>
    <t>ORCA - Bussola FC Monomodale, ferula ceramica, corpo metallico (moq. 10 pz)</t>
  </si>
  <si>
    <t>ORCA - Siringhe per distribuzione colla con ago a vite 3ml (moq. 10 pz:)</t>
  </si>
  <si>
    <t>ORCA - Colla EPO-TEK bicomponente bustine 4gr (moq. 10 pz:)</t>
  </si>
  <si>
    <t>ORCA - Microscopio 200X  ECO - Universale ST, FC, SC</t>
  </si>
  <si>
    <t>ORCA - Adattatore per microscopio Professionale 400x per connettori  LC</t>
  </si>
  <si>
    <t>PN-SWT-IGS-5225-4P2S</t>
  </si>
  <si>
    <t>IGS-5225-4P2S</t>
  </si>
  <si>
    <t>ORCA - Cavo ottico Loose int/est antird 4 fibre 62,5/125um OM1 LSZH - CPR Class Eca</t>
  </si>
  <si>
    <t>ORCA - Cavo ottico Loose int/est antird 6 fibre 62,5/125um OM1 LSZH - CPR Class Eca</t>
  </si>
  <si>
    <t>ORCA - Cavo ottico Loose int/est antird 8 fibre 62,5/125um OM1 LSZH - CPR Class Eca</t>
  </si>
  <si>
    <t>ORCA - Cavo ottico Loose int/est antird 12 fibre 62,5/125um OM1 LSZH - CPR Class Eca</t>
  </si>
  <si>
    <t>ORCA - Cavo ottico Loose int/est antird 24 fibre 62,5/125um OM1 LSZH - CPR Class Dca-S2-D1</t>
  </si>
  <si>
    <t>DT-CVR-19429500FL</t>
  </si>
  <si>
    <t>19429500FL</t>
  </si>
  <si>
    <t>DATWYLER - Cavo 7060 schermato S/FTP Cat.6A, solido AWG 23, 4cp, guaina PE posa esterna, Fca, bobina 500m -nero-</t>
  </si>
  <si>
    <t>Componenti rame Cat.5e UTP</t>
  </si>
  <si>
    <t>DT-MJ5-418073</t>
  </si>
  <si>
    <t>DATWYLER - Inserto RJ45 KU-T 1/8 di Cat.5e tool-less non schermato, nero -conf. 10 pz-</t>
  </si>
  <si>
    <t>DATWYLER - Inserto RJ45 KU-T 1/8 di Cat.6 tool-less non schermato colore bianco -conf. 10 pz-</t>
  </si>
  <si>
    <t>DATWYLER - Pannello scarico a 24 porte 1U per jack keystone KS Plus schermati, nero</t>
  </si>
  <si>
    <t>DATWYLER - Inserto cieco keystone per pannello scarico, nero -conf. 10 pz-</t>
  </si>
  <si>
    <t>DT-CVF-19708300CZ</t>
  </si>
  <si>
    <t>19708300CZ</t>
  </si>
  <si>
    <t>DT-FPP-417379</t>
  </si>
  <si>
    <t>DATWYLER - Pannello frontale per cassetto ottico OV-T/OV-S per 24 bussole SC dpx, o LC quad, nero</t>
  </si>
  <si>
    <t>DATWYLER - Bussola adattatore SC duplex MM con flange senza viti, slitta ceramica, aqua</t>
  </si>
  <si>
    <t>DT-FAD-418532</t>
  </si>
  <si>
    <t>DATWYLER - Bussola adattatore SC duplex MM con flange senza viti, slitta ceramica, viola</t>
  </si>
  <si>
    <t>DATWYLER - Bussola adattatore SC duplex SM con flange senza viti, slitta ceramica, blu</t>
  </si>
  <si>
    <t>DT-FPG-423342</t>
  </si>
  <si>
    <t>DATWYLER - Set di 12 pigtail LC semi tight OM3, 2m -colori vari IEC-</t>
  </si>
  <si>
    <t>DT-FPL-423333</t>
  </si>
  <si>
    <t>DATWYLER - Bretella ottica LC-LC duplex OM3, LSZH, zipcord, aqua, 3 m</t>
  </si>
  <si>
    <t>FK-ACC-GLD-DSX8000QOI</t>
  </si>
  <si>
    <t>GLD-DSX-8000QOI</t>
  </si>
  <si>
    <t>FK-ACC-GLD3DSX8000QOI</t>
  </si>
  <si>
    <t>GLD3-DSX-8000QOI</t>
  </si>
  <si>
    <t>FK-ACC-GLD3-CFP-Q-ADD</t>
  </si>
  <si>
    <t>GLD3-CFP-Q-ADD</t>
  </si>
  <si>
    <t>FK-ACC-SMC-9-SCSCAPC</t>
  </si>
  <si>
    <t>SMC-9-SCSCAPC</t>
  </si>
  <si>
    <t>LinkIQ Cable &amp; Network Tester</t>
  </si>
  <si>
    <t>FK-STR-LIQ-100</t>
  </si>
  <si>
    <t>LIQ-100</t>
  </si>
  <si>
    <t>FK-STR-LIQ-KIT</t>
  </si>
  <si>
    <t>LIQ-KIT</t>
  </si>
  <si>
    <t>LinkIQ - Accessori -</t>
  </si>
  <si>
    <t>FK-ACC-REMOTEID-1</t>
  </si>
  <si>
    <t>REMOTEID-1</t>
  </si>
  <si>
    <t>FK-ACC-REMOTEID-KIT</t>
  </si>
  <si>
    <t>REMOTEID-KIT</t>
  </si>
  <si>
    <t>LinkIQ - Contratti di manutenzione -</t>
  </si>
  <si>
    <t>FK-ACC-GLD-LIQ</t>
  </si>
  <si>
    <t>GLD-LIQ</t>
  </si>
  <si>
    <t>FK-ACC-GLD3-LIQ</t>
  </si>
  <si>
    <t>GLD3-LIQ</t>
  </si>
  <si>
    <t>FK-STR-26100900</t>
  </si>
  <si>
    <t>FK-ACC-10061110</t>
  </si>
  <si>
    <t>FK-ACC-10176500</t>
  </si>
  <si>
    <t>FK-ACC-10051501</t>
  </si>
  <si>
    <t>CG-VOL-6AULN4-C/W</t>
  </si>
  <si>
    <t>MCXKEE-DC047-V009-L6</t>
  </si>
  <si>
    <t>PA-ACC-CMDSLCZBU</t>
  </si>
  <si>
    <t>CMDSLCZBU</t>
  </si>
  <si>
    <t>PANDUIT - Adattatore MiniCom LC duplex OS2 blu, slitta ceramica, adattatore blu</t>
  </si>
  <si>
    <t>PANDUIT - Adattatore MiniCom LC duplex OS2 blu, slitta ceramica, adattatore bianco</t>
  </si>
  <si>
    <t>PA-ACC-CMDBUSCZBU</t>
  </si>
  <si>
    <t>CMDBUSCZBU</t>
  </si>
  <si>
    <t>PANDUIT - Adattatore MiniCom SC duplex OS2 blu, slitta ceramica con adattatore blu</t>
  </si>
  <si>
    <t>OC-TL-268000-00</t>
  </si>
  <si>
    <t>ORCA - Outdoor Hybrid cable-  12fo - 9/125 - OS2 - PE</t>
  </si>
  <si>
    <t>ORCA - Outdoor Hybrid cable -  12fo - 62,5/125 - OM1 - PE</t>
  </si>
  <si>
    <t>ORCA - Outdoor Hybrid cable-  24fo - 62,5/125 - OM1 - PE</t>
  </si>
  <si>
    <t>OC-FPP-171100-06U-DIN</t>
  </si>
  <si>
    <t>OC-FPP-171100-08U-DIN</t>
  </si>
  <si>
    <t>OC-FTH-900001-01D</t>
  </si>
  <si>
    <t>OC-FTH-900001-02</t>
  </si>
  <si>
    <t>OC-FTH-900001-03</t>
  </si>
  <si>
    <t>OC-FTH-900001-04</t>
  </si>
  <si>
    <t>ORCA - SISTEMA FTTx - adattatori ottici</t>
  </si>
  <si>
    <t>OC-FTH-900002-01</t>
  </si>
  <si>
    <t>OC-FTH-900002-02</t>
  </si>
  <si>
    <t>OC-FTH-900002-03</t>
  </si>
  <si>
    <t>OC-FAD-SC-MM</t>
  </si>
  <si>
    <t>OC-FAD-SC-MMB</t>
  </si>
  <si>
    <t>ORCA - SISTEMA FTTx - pigtail e connettori</t>
  </si>
  <si>
    <t>OC-FTH-900003-01</t>
  </si>
  <si>
    <t>OC-FTH-120728-02</t>
  </si>
  <si>
    <t>ORCA - Pigtail Monomodale 9/125 G657A2 SC/APC - 2m colore bianco - easystrip</t>
  </si>
  <si>
    <t>OC-FTH-120728-12</t>
  </si>
  <si>
    <t>ORCA - Pigtail Monomodale 9/125 G657A2 SC/APC - 2m - KIT 12 COLORI</t>
  </si>
  <si>
    <t>OC-FCE-131115-06</t>
  </si>
  <si>
    <t>OC-FTH-900005-01</t>
  </si>
  <si>
    <t>ORCA - Connettore a resinare SC/APC 0,9mm Monomodale</t>
  </si>
  <si>
    <t>OC-FTH-900006-01</t>
  </si>
  <si>
    <t>ORCA - Connettore a resinare SC/APC 2mm Monomodale</t>
  </si>
  <si>
    <t>ORCA - SISTEMA FTTx - cavo ottico</t>
  </si>
  <si>
    <t>OC-FTH-900004-01</t>
  </si>
  <si>
    <t>ORCA - SISTEMA FTTx - terminali e CSOE</t>
  </si>
  <si>
    <t>OC-FTH-900007-01</t>
  </si>
  <si>
    <t>OC-FTH-900009-01</t>
  </si>
  <si>
    <t>OC-FTH-900009-02</t>
  </si>
  <si>
    <t>OC-FTH-900009-03</t>
  </si>
  <si>
    <t>ORCA - CSOE terminal box plastico per fibre ottiche, 32 cores, dim: 320*150*105 mm</t>
  </si>
  <si>
    <t>OC-FTH-900009-04</t>
  </si>
  <si>
    <t>ORCA - CSOE Slim terminal box per fibre ottiche, 32 cores, dim: 323*150*65 mm</t>
  </si>
  <si>
    <t>ORCA - SISTEMA FTTx - splitter passivi</t>
  </si>
  <si>
    <t>OC-FTH-900010-01</t>
  </si>
  <si>
    <t>OC-FTH-900010-04</t>
  </si>
  <si>
    <t>OC-FTH-900010-08</t>
  </si>
  <si>
    <t>OC-FTH-900010-04A</t>
  </si>
  <si>
    <t>OC-FTH-900010-08A</t>
  </si>
  <si>
    <t>ORCA - SISTEMA FTTx - BOX</t>
  </si>
  <si>
    <t>OC-FTH-900001-01A</t>
  </si>
  <si>
    <t>OC-FTH-900001-01B</t>
  </si>
  <si>
    <t>OC-FTH-900001-08</t>
  </si>
  <si>
    <t>OC-FTH-900001-12</t>
  </si>
  <si>
    <t>OC-FTH-900001-24</t>
  </si>
  <si>
    <t>OC-FTH-900001-48</t>
  </si>
  <si>
    <t>OC-FTH-900001-04H</t>
  </si>
  <si>
    <t>OC-FTH-900001-08H</t>
  </si>
  <si>
    <t>OC-FTH-900001-12H</t>
  </si>
  <si>
    <t>OC-FTH-900001-24H</t>
  </si>
  <si>
    <t>OC-FTH-900001-08H3</t>
  </si>
  <si>
    <t>ORCA - BOX a 3 ingressi - IP66</t>
  </si>
  <si>
    <t>ORCA - SISTEMA FTTx - PatchCord</t>
  </si>
  <si>
    <t>OC-FTH-127708-01</t>
  </si>
  <si>
    <t>OC-FTH-127708-02</t>
  </si>
  <si>
    <t>OC-FTH-127708-03</t>
  </si>
  <si>
    <t>OC-FTH-127708-05</t>
  </si>
  <si>
    <t>OC-FTH-127708-10</t>
  </si>
  <si>
    <t>ORCA - Bretella Ottica G.657.A2 SC/APC -SC/APC Simplex LSZH giallo - 10m</t>
  </si>
  <si>
    <t>OC-FTH-127718-01</t>
  </si>
  <si>
    <t>OC-FTH-127718-02</t>
  </si>
  <si>
    <t>OC-FTH-127718-03</t>
  </si>
  <si>
    <t>OC-FTH-127718-05</t>
  </si>
  <si>
    <t>OC-FTH-127718-10</t>
  </si>
  <si>
    <t>ORCA - Bretella Ottica G.657.A2 SC/APC -SC/APC Duplex LSZH giallo - 10m</t>
  </si>
  <si>
    <t>OC-FPS-127703-01</t>
  </si>
  <si>
    <t>OC-FPS-127703-02</t>
  </si>
  <si>
    <t>OC-FPS-127703-03</t>
  </si>
  <si>
    <t>OC-FPS-127703-05</t>
  </si>
  <si>
    <t>OC-FPS-127703-10</t>
  </si>
  <si>
    <t>ORCA - Bretella Ottica OS2 G.652 SC/APC -SC/APC Simplex LSZH giallo - 10m</t>
  </si>
  <si>
    <t>OC-FPS-127713-01</t>
  </si>
  <si>
    <t>OC-FPS-127713-02</t>
  </si>
  <si>
    <t>OC-FPS-127713-03</t>
  </si>
  <si>
    <t>OC-FPS-127713-05</t>
  </si>
  <si>
    <t>OC-FPS-127713-10</t>
  </si>
  <si>
    <t>ORCA - Bretella Ottica OS2 G.652 SC/APC -SC/APC Duplex LSZH giallo - 10m</t>
  </si>
  <si>
    <t>ORCA - Bretella Ottica OS2 G.652 LC - SC/APC Duplex LSZH giallo - 1m</t>
  </si>
  <si>
    <t>ORCA - Bretella Ottica OS2 G.652 LC - SC/APC Duplex LSZH giallo - 2m</t>
  </si>
  <si>
    <t>ORCA - Bretella Ottica OS2 G.652 LC - SC/APC Duplex LSZH giallo - 3m</t>
  </si>
  <si>
    <t>ORCA - Bretella Ottica OS2 G.652 LC - SC/APC Duplex LSZH giallo - 5m</t>
  </si>
  <si>
    <t>OC-FTH-2S0090-04-15</t>
  </si>
  <si>
    <t>OC-FTH-2S0090-04-30</t>
  </si>
  <si>
    <t>OC-FTH-2S0090-04-50</t>
  </si>
  <si>
    <t>OC-FTH-2S0090-04-O100</t>
  </si>
  <si>
    <t>OC-FTL-150010-02</t>
  </si>
  <si>
    <t>ORCA - Detergente per pulizia delle fibre ottiche a base acqua (flacone spray 100 ml)</t>
  </si>
  <si>
    <t>FK-ACC-GLD-OFP-100-S</t>
  </si>
  <si>
    <t>GLD-OFP-100-S</t>
  </si>
  <si>
    <t>Adapter pack con bussole 360DP per sistema SYSTIMAX 360G2</t>
  </si>
  <si>
    <t>SX-FAD-760134551</t>
  </si>
  <si>
    <t>COMMSCOPE - Modulo per cassetto 360G2 con 6 bussole SC dpx, OM4 aqua p/n 360DP-12SC-LS</t>
  </si>
  <si>
    <t>SX-FAD-760135087</t>
  </si>
  <si>
    <t>COMMSCOPE - Modulo per cassetto 360G2 con 6 bussole SC dpx, OS2 blu p/n 360DP-12SC-SM</t>
  </si>
  <si>
    <t>Cassette 360G2 con bussole e pigtail</t>
  </si>
  <si>
    <t>Adapter pack con bussole 360DPiP per sistema SYSTIMAX 360G2 iPatch Ready</t>
  </si>
  <si>
    <t>SYSTIMAX - Upgrade Kit per pannelli Evolve 360 iPatch 24 porte, confezione da 10 pz. p/n 360-iP-UP-KIT-E-24</t>
  </si>
  <si>
    <t>CG-FQ100031241</t>
  </si>
  <si>
    <t>FQ100031241</t>
  </si>
  <si>
    <t>Bretelle Cat.6 U/UTP</t>
  </si>
  <si>
    <t>CG-CCAVGE-DB002A010C0</t>
  </si>
  <si>
    <t>CCAVGE-DB002-A010-C0</t>
  </si>
  <si>
    <t>CG-CCAVGE-DB002A020C0</t>
  </si>
  <si>
    <t>CCAVGE-DB002-A020-C0</t>
  </si>
  <si>
    <t>CG-CCAVGE-DB002A030C0</t>
  </si>
  <si>
    <t>CCAVGE-DB002-A030-C0</t>
  </si>
  <si>
    <t>CG-CCAVGE-DB002A050C0</t>
  </si>
  <si>
    <t>CCAVGE-DB002-A050-C0</t>
  </si>
  <si>
    <t>Bretelle Cat.6A U/UTP</t>
  </si>
  <si>
    <t>CG-CCAKYE-GB002A010C0</t>
  </si>
  <si>
    <t>CCAKYE-GB002-A010-C0</t>
  </si>
  <si>
    <t>CG-CCAKYE-GB002A020C0</t>
  </si>
  <si>
    <t>CCAKYE-GB002-A020-C0</t>
  </si>
  <si>
    <t>CG-CCAKYE-GB002A030C0</t>
  </si>
  <si>
    <t>CCAKYE-GB002-A030-C0</t>
  </si>
  <si>
    <t>CG-CCAKYE-GB002A050C0</t>
  </si>
  <si>
    <t>CCAKYE-GB002-A050-C0</t>
  </si>
  <si>
    <t>PA-PLT-NK6BXIW-AY</t>
  </si>
  <si>
    <t>NK6BXIW-AY</t>
  </si>
  <si>
    <t>PANDUIT - Scatola di superficie NetKey 6 posizioni allungata, tamburo per fibra ottica, con viti e adesivo, bianca</t>
  </si>
  <si>
    <t>PANDUIT - Adattatore MiniCom SC duplex, slitta ceramica con adattatore blu</t>
  </si>
  <si>
    <t>PANDUIT - Cavo ottico 12 fibre OS2 int/ext central loose tube, antirod. diam. 7,7mm B2ca s1a d1 a1, nero</t>
  </si>
  <si>
    <t>PANDUIT - Cavo ottico 24 fibre OS2 int/ext central loose tube, antirod. diam. 7,7mm B2ca s1a d1 a1, nero</t>
  </si>
  <si>
    <t>PANDUIT - Cavo ottico 24 fibre OS2 int/ext central loose tube, antirod. diam. 9,0mm Cca s1a d1 a1, nero</t>
  </si>
  <si>
    <t>PANDUIT - Cavo ottico 12 fibre OS2 int/ext central loose tube, antirod. diam. 9,0mm Eca s1a d1 a1, nero</t>
  </si>
  <si>
    <t>PANDUIT - Cavo ottico 24 fibre OS2 int/ext central loose tube, antirod. diam. 9,0mm Eca s1a d1 a1, nero</t>
  </si>
  <si>
    <t>PANDUIT - Cavo ottico 12 fibre OM3 int/ext central loose tube, antirod. diam. 7,5mm Eca, nero</t>
  </si>
  <si>
    <t>PANDUIT - Cavo ottico 24 fibre OM3 int/ext central loose tube, antirod. diam. 8,0mm Eca, nero</t>
  </si>
  <si>
    <t>PA-CVF-FACCZ24-24</t>
  </si>
  <si>
    <t>FACCZ24-24</t>
  </si>
  <si>
    <t>PANDUIT - Cavo ottico 12 fibre OM4 int/ext central loose tube, antirod. diam. 7,5mm Eca, nero</t>
  </si>
  <si>
    <t>PANDUIT - Cavo ottico 24 fibre OM4 int/ext central loose tube, antirod. diam. 8,0mm Eca, nero</t>
  </si>
  <si>
    <t>COMMSCOPE - Contenitore di terminazione CCA non schermato per sistemi a soffitto, senza semi-bretella</t>
  </si>
  <si>
    <t>AM-ACC-760250028</t>
  </si>
  <si>
    <t>COMMSCOPE - Contenitore di terminazione CCA schermato per sistemi a soffitto, senza semi-bretella, confezione da 5 pz</t>
  </si>
  <si>
    <t>ORCA -  Cat.7</t>
  </si>
  <si>
    <t>ORCA - Cavo  schermato S-FTP Cat.7 AWG 23, 4cp, guaina LSZH - CPR Class B2ca (s1a,d1,a1) - Magenta (reel 500)</t>
  </si>
  <si>
    <t>ORCA - Bretella di permutazione Cat6 UTP colore rosso L. 10mt</t>
  </si>
  <si>
    <t>ORCA - Bretella di permutazione Cat6 UTP colore verde L. 10mt</t>
  </si>
  <si>
    <t>ORCA - Bretella di permutazione Cat6 UTP colore blu L. 10mt</t>
  </si>
  <si>
    <t>ORCA - Bretella di permutazione Cat6 UTP colore giallo L. 10mt</t>
  </si>
  <si>
    <t>ORCA - Bretella di permutazione Cat6 UTP colore viola L. 10mt</t>
  </si>
  <si>
    <t>ORCA - Bretella di permutazione Cat6 UTP colore nero L. 10mt</t>
  </si>
  <si>
    <t>ORCA - Supporto Vimar serie Plana Antibacterial (moq. 20 pz.)</t>
  </si>
  <si>
    <t>ORCA - Supporto Vimar serie Arkè Metal (moq. 20 pz.)</t>
  </si>
  <si>
    <t>OC-CVR-212216-01</t>
  </si>
  <si>
    <t>OC-ACC-286000-09</t>
  </si>
  <si>
    <t>OC-ACC-286000-10</t>
  </si>
  <si>
    <t>OC-PLT-250011-02</t>
  </si>
  <si>
    <t>OC-PLT-250010-02</t>
  </si>
  <si>
    <t>ORCA - Adattatore per cassetto ottico da 19" a standard ETSI</t>
  </si>
  <si>
    <t>ORCA - Bretella ottica SC-SC DPX LSZH 50/125um OM2 L. 1 mt Arancio</t>
  </si>
  <si>
    <t>ORCA - Bretella ottica SC-SC DPX LSZH 50/125um OM2 L. 2 mt Arancio</t>
  </si>
  <si>
    <t>ORCA - Bretella ottica SC-SC DPX LSZH 50/125um OM2 L. 3 mt Arancio</t>
  </si>
  <si>
    <t>ORCA - Bretella ottica SC-SC DPX LSZH 50/125um OM2 L. 5 mt Arancio</t>
  </si>
  <si>
    <t>ORCA - Bretella ottica SC-SC DPX LSZH 50/125um OM2 L. 10 mt Arancio</t>
  </si>
  <si>
    <t>ORCA - Bretella ottica SC-SC DPX LSZH 9/125um OS2 L. 1 mt Giallo</t>
  </si>
  <si>
    <t>ORCA - Bretella ottica SC-SC DPX LSZH 9/125um OS2 L. 2 mt Giallo</t>
  </si>
  <si>
    <t>ORCA - Bretella ottica SC-SC DPX LSZH 9/125um OS2 L. 3 mt Giallo</t>
  </si>
  <si>
    <t>ORCA - Bretella ottica SC-SC DPX LSZH 9/125um OS2 L. 5 mt Giallo</t>
  </si>
  <si>
    <t>ORCA - Bretella ottica SC-SC DPX LSZH 9/125um OS2 L. 10 mt Giallo</t>
  </si>
  <si>
    <t>ORCA - Bretella ottica ST-ST DPX LSZH 50/125um OM2 L. 1 mt Arancio</t>
  </si>
  <si>
    <t>ORCA - Bretella ottica ST-ST DPX LSZH 50/125um OM2 L. 2 mt Arancio</t>
  </si>
  <si>
    <t>ORCA - Bretella ottica ST-ST DPX LSZH 50/125um OM2 L. 3 mt Arancio</t>
  </si>
  <si>
    <t>ORCA - Bretella ottica ST-ST DPX LSZH 50/125um OM2 L. 5 mt Arancio</t>
  </si>
  <si>
    <t>ORCA - Bretella ottica ST-ST DPX LSZH 50/125um OM2 L. 10 mt Arancio</t>
  </si>
  <si>
    <t>ORCA - Bretella ottica ST-ST DPX LSZH 50/125um OM3 L. 1 mt Aqua</t>
  </si>
  <si>
    <t>ORCA - Bretella ottica ST-ST DPX LSZH 50/125um OM3 L. 2 mt Aqua</t>
  </si>
  <si>
    <t>ORCA - Bretella ottica ST-ST DPX LSZH 50/125um OM3 L. 3 mt Aqua</t>
  </si>
  <si>
    <t>ORCA - Bretella ottica ST-ST DPX LSZH 50/125um OM3 L. 5 mt Aqua</t>
  </si>
  <si>
    <t>ORCA - Bretella ottica ST-ST DPX LSZH 50/125um OM3 L. 10 mt Aqua</t>
  </si>
  <si>
    <t>ORCA - Bretella ottica ST-ST DPX LSZH 9/125um OS2 L. 1 mt Giallo</t>
  </si>
  <si>
    <t>ORCA - Bretella ottica ST-ST DPX LSZH 9/125um OS2 L. 2 mt Giallo</t>
  </si>
  <si>
    <t>ORCA - Bretella ottica ST-ST DPX LSZH 9/125um OS2 L. 3 mt Giallo</t>
  </si>
  <si>
    <t>ORCA - Bretella ottica ST-ST DPX LSZH 9/125um OS2 L. 5 mt Giallo</t>
  </si>
  <si>
    <t>ORCA - Bretella ottica ST-ST DPX LSZH 9/125um OS2 L. 10 mt Giallo</t>
  </si>
  <si>
    <t>ORCA - Bretella ottica SC-ST DPX LSZH 50/125um OM2 L. 10 mt Arancio</t>
  </si>
  <si>
    <t>ORCA - Bretella ottica SC-ST DPX LSZH 50/125um OM3 L. 1 mt Aqua</t>
  </si>
  <si>
    <t>ORCA - Bretella ottica SC-ST DPX LSZH 50/125um OM3 L. 2 mt Aqua</t>
  </si>
  <si>
    <t>ORCA - Bretella ottica SC-ST DPX LSZH 50/125um OM3 L. 3 mt Aqua</t>
  </si>
  <si>
    <t>ORCA - Bretella ottica SC-ST DPX LSZH 50/125um OM3 L. 5 mt Aqua</t>
  </si>
  <si>
    <t>ORCA - Bretella ottica SC-ST DPX LSZH 9/125um OS2 L. 1 mt Giallo</t>
  </si>
  <si>
    <t>ORCA - Bretella ottica SC-ST DPX LSZH 9/125um OS2 L. 2 mt Giallo</t>
  </si>
  <si>
    <t>ORCA - Bretella ottica SC-ST DPX LSZH 9/125um OS2 L. 3 mt Giallo</t>
  </si>
  <si>
    <t>ORCA - Bretella ottica SC-ST DPX LSZH 9/125um OS2 L. 5 mt Giallo</t>
  </si>
  <si>
    <t>ORCA - Bretella ottica SC-ST DPX LSZH 9/125um OS2 L. 10 mt Giallo</t>
  </si>
  <si>
    <t>ORCA - Bretella ottica MT-MT DPX LSZH 50/125um OM2 L. 1 mt</t>
  </si>
  <si>
    <t>ORCA - Bretella ottica MT-MT DPX LSZH 50/125um OM2 L. 2 mt</t>
  </si>
  <si>
    <t>ORCA - Bretella ottica MT-MT DPX LSZH 50/125um OM2 L. 3 mt</t>
  </si>
  <si>
    <t>ORCA - Bretella ottica MT-MT DPX LSZH 50/125um OM2 L. 5 mt</t>
  </si>
  <si>
    <t>ORCA - Bretella ottica MT-MT DPX LSZH 09/125um OS2 L. 1 mt</t>
  </si>
  <si>
    <t>ORCA - Bretella ottica MT-MT DPX LSZH 09/125um OS2 L. 2 mt</t>
  </si>
  <si>
    <t>ORCA - Bretella ottica MT-MT DPX LSZH 09/125um OS2 L. 3 mt</t>
  </si>
  <si>
    <t>ORCA - Bretella ottica MT-MT DPX LSZH 09/125um OS2 L. 5 mt</t>
  </si>
  <si>
    <t>ORCA - Bretella ottica MT-ST DPX LSZH 50/125um OM2 L. 1 mt</t>
  </si>
  <si>
    <t>ORCA - Bretella ottica MT-ST DPX LSZH 50/125um OM2 L. 2 mt</t>
  </si>
  <si>
    <t>ORCA - Bretella ottica MT-ST DPX LSZH 50/125um OM2 L. 3 mt</t>
  </si>
  <si>
    <t>ORCA - Bretella ottica MT-ST DPX LSZH 50/125um OM2 L. 5 mt</t>
  </si>
  <si>
    <t>ORCA - Bretella ottica MT-ST DPX LSZH 09/125um OS2 L. 1 mt</t>
  </si>
  <si>
    <t>ORCA - Bretella ottica MT-ST DPX LSZH 09/125um OS2 L. 2 mt</t>
  </si>
  <si>
    <t>ORCA - Bretella ottica MT-ST DPX LSZH 09/125um OS2 L. 3 mt</t>
  </si>
  <si>
    <t>ORCA - Bretella ottica MT-ST DPX LSZH 09/125um OS2 L. 5 mt</t>
  </si>
  <si>
    <t>ORCA - Bretella ottica MT-SC DPX LSZH 50/125um OM2 L. 1 mt</t>
  </si>
  <si>
    <t>ORCA - Bretella ottica MT-SC DPX LSZH 50/125um OM2 L. 2 mt</t>
  </si>
  <si>
    <t>ORCA - Bretella ottica MT-SC DPX LSZH 50/125um OM2 L. 3 mt</t>
  </si>
  <si>
    <t>ORCA - Bretella ottica MT-SC DPX LSZH 50/125um OM2 L. 5 mt</t>
  </si>
  <si>
    <t>ORCA - Bretella ottica MT-SC DPX LSZH 09/125um OS2 L. 1 mt</t>
  </si>
  <si>
    <t>ORCA - Bretella ottica MT-SC DPX LSZH 09/125um OS2 L. 2 mt</t>
  </si>
  <si>
    <t>ORCA - Bretella ottica MT-SC DPX LSZH 09/125um OS2 L. 3 mt</t>
  </si>
  <si>
    <t>ORCA - Bretella ottica MT-SC DPX LSZH 09/125um OS2 L. 5 mt</t>
  </si>
  <si>
    <t>ORCA - Bretella ottica MT-LC DPX LSZH 50/125um OM2 L. 1 mt</t>
  </si>
  <si>
    <t>ORCA - Bretella ottica MT-LC DPX LSZH 50/125um OM2 L. 2 mt</t>
  </si>
  <si>
    <t>ORCA - Bretella ottica MT-LC DPX LSZH 50/125um OM2 L. 3 mt</t>
  </si>
  <si>
    <t>ORCA - Bretella ottica MT-LC DPX LSZH 50/125um OM2 L. 5 mt</t>
  </si>
  <si>
    <t>ORCA - Bretella ottica MT-LC DPX LSZH 09/125um OS2 L. 1 mt</t>
  </si>
  <si>
    <t>ORCA - Bretella ottica MT-LC DPX LSZH 09/125um OS2 L. 2 mt</t>
  </si>
  <si>
    <t>ORCA - Bretella ottica MT-LC DPX LSZH 09/125um OS2 L. 3 mt</t>
  </si>
  <si>
    <t>ORCA - Bretella ottica MT-LC DPX LSZH 09/125um OS2 L. 5 mt</t>
  </si>
  <si>
    <t>ORCA - Bretella ottica LC-LC DPX LSZH 50/125um OM2 L. 1 mt Arancio</t>
  </si>
  <si>
    <t>ORCA - Bretella ottica LC-LC DPX LSZH 50/125um OM2 L. 2 mt Arancio</t>
  </si>
  <si>
    <t>ORCA - Bretella ottica LC-LC DPX LSZH 50/125um OM2 L. 3 mt Arancio</t>
  </si>
  <si>
    <t>ORCA - Bretella ottica LC-LC DPX LSZH 50/125um OM2 L. 5 mt Arancio</t>
  </si>
  <si>
    <t>ORCA - Bretella ottica LC-LC DPX LSZH 50/125um OM2 L. 10 mt Arancio</t>
  </si>
  <si>
    <t>ORCA - Bretella ottica LC-LC DPX LSZH 09/125um OS2 L. 1 mt Giallo</t>
  </si>
  <si>
    <t>ORCA - Bretella ottica LC-LC DPX LSZH 09/125um OS2 L. 2 mt Giallo</t>
  </si>
  <si>
    <t>ORCA - Bretella ottica LC-LC DPX LSZH 09/125um OS2 L. 3 mt Giallo</t>
  </si>
  <si>
    <t>ORCA - Bretella ottica LC-LC DPX LSZH 09/125um OS2 L. 5 mt Giallo</t>
  </si>
  <si>
    <t>ORCA - Bretella ottica LC-LC DPX LSZH 09/125um OS2 L. 10 mt Giallo</t>
  </si>
  <si>
    <t>ORCA - Bretella ottica LC-ST DPX LSZH 50/125um OM2 L. 1 mt Arancio</t>
  </si>
  <si>
    <t>ORCA - Bretella ottica LC-ST DPX LSZH 50/125um OM2 L. 2 mt Arancio</t>
  </si>
  <si>
    <t>ORCA - Bretella ottica LC-ST DPX LSZH 50/125um OM2 L. 3 mt Arancio</t>
  </si>
  <si>
    <t>ORCA - Bretella ottica LC-ST DPX LSZH 50/125um OM2 L. 5 mt Arancio</t>
  </si>
  <si>
    <t>ORCA - Bretella ottica LC-ST DPX LSZH 50/125um OM2 L. 10 mt Arancio</t>
  </si>
  <si>
    <t>ORCA - Bretella ottica LC-ST DPX LSZH 50/125um OM3 L. 1 mt Aqua</t>
  </si>
  <si>
    <t>ORCA - Bretella ottica LC-ST DPX LSZH 50/125um OM3 L. 2 mt Aqua</t>
  </si>
  <si>
    <t>ORCA - Bretella ottica LC-ST DPX LSZH 50/125um OM3 L. 3 mt Aqua</t>
  </si>
  <si>
    <t>ORCA - Bretella ottica LC-ST DPX LSZH 50/125um OM3 L. 5 mt Aqua</t>
  </si>
  <si>
    <t>ORCA - Bretella ottica LC-ST DPX LSZH 50/125um OM3 L. 10 mt Aqua</t>
  </si>
  <si>
    <t>ORCA - Bretella ottica LC-ST DPX LSZH 9/125um OS2 L. 1 mt Giallo</t>
  </si>
  <si>
    <t>ORCA - Bretella ottica LC-ST DPX LSZH 9/125um OS2 L. 2 mt Giallo</t>
  </si>
  <si>
    <t>ORCA - Bretella ottica LC-ST DPX LSZH 9/125um OS2 L. 3 mt Giallo</t>
  </si>
  <si>
    <t>ORCA - Bretella ottica LC-ST DPX LSZH 9/125um OS2 L. 5 mt Giallo</t>
  </si>
  <si>
    <t>ORCA - Bretella ottica LC-ST DPX LSZH 9/125um OS2 L. 10 mt Giallo</t>
  </si>
  <si>
    <t>ORCA - Bretella ottica LC-SC DPX LSZH 50/125um OM2 L. 1 mt Arancio</t>
  </si>
  <si>
    <t>ORCA - Bretella ottica LC-SC DPX LSZH 50/125um OM2 L. 2 mt Arancio</t>
  </si>
  <si>
    <t>ORCA - Bretella ottica LC-SC DPX LSZH 50/125um OM2 L. 3 mt Arancio</t>
  </si>
  <si>
    <t>ORCA - Bretella ottica LC-SC DPX LSZH 50/125um OM2 L. 5 mt Arancio</t>
  </si>
  <si>
    <t>ORCA - Bretella ottica LC-SC DPX LSZH 50/125um OM2 L. 10 mt Arancio</t>
  </si>
  <si>
    <t>ORCA - Bretella ottica LC-SC DPX LSZH 50/125um OM3 L. 1 mt Aqua</t>
  </si>
  <si>
    <t>ORCA - Bretella ottica LC-SC DPX LSZH 50/125um OM3 L. 2 mt Aqua</t>
  </si>
  <si>
    <t>ORCA - Bretella ottica LC-SC DPX LSZH 50/125um OM3 L. 3 mt Aqua</t>
  </si>
  <si>
    <t>ORCA - Bretella ottica LC-SC DPX LSZH 50/125um OM3 L. 5 mt Aqua</t>
  </si>
  <si>
    <t>ORCA - Bretella ottica LC-SC DPX LSZH 50/125um OM3 L. 10 mt Aqua</t>
  </si>
  <si>
    <t>ORCA - Bretella ottica LC-SC DPX LSZH 9/125um OS2 L. 1 mt Giallo</t>
  </si>
  <si>
    <t>ORCA - Bretella ottica LC-SC DPX LSZH 9/125um OS2 L. 2 mt Giallo</t>
  </si>
  <si>
    <t>ORCA - Bretella ottica LC-SC DPX LSZH 9/125um OS2 L. 3 mt Giallo</t>
  </si>
  <si>
    <t>ORCA - Bretella ottica LC-SC DPX LSZH 9/125um OS2  L. 5 mt Giallo</t>
  </si>
  <si>
    <t>ORCA - Bretella ottica LC-SC DPX LSZH 9/125um OS2 L. 10 mt Giallo</t>
  </si>
  <si>
    <t>ORCA - Pigtail SC Monomodale 9/125 easy strip - Lunghezza 2mt (cf. 6 pz.)</t>
  </si>
  <si>
    <t>ORCA - Pigtail LC Monomodale 9/125  easy strip - Lunghezza 2mt (cf. 6 pz.)</t>
  </si>
  <si>
    <t>ORCA - Armadio a pavimento 600X600X33U, smontabile, piedini (zoccolo optional), portata 500 kg Nero</t>
  </si>
  <si>
    <t>DT-PC6A-65350800DY</t>
  </si>
  <si>
    <t>65350800DY</t>
  </si>
  <si>
    <t>DT-PC6A-65351000DY</t>
  </si>
  <si>
    <t>65351000DY</t>
  </si>
  <si>
    <t>DT-PC6A-65351200DY</t>
  </si>
  <si>
    <t>65351200DY</t>
  </si>
  <si>
    <t>DT-PC6A-65351600DY</t>
  </si>
  <si>
    <t>65351600DY</t>
  </si>
  <si>
    <t>DT-CVF-19708700CZ</t>
  </si>
  <si>
    <t>19708700CZ</t>
  </si>
  <si>
    <t>DATWYLER - Cavo Universal DLTS ZGGFR da int/ext 1x8 OM4, loose dry tube, antiroditore 7,6mm, LSZH/FR Cca-s1a,d1,a1 -viola-</t>
  </si>
  <si>
    <t>DT-FPP-19903000ZY</t>
  </si>
  <si>
    <t>19903000ZY</t>
  </si>
  <si>
    <t>DT-FAD-418519</t>
  </si>
  <si>
    <t>DATWYLER - Bussola adattatore LC Quad SM con flange, slitta ceramica, blu</t>
  </si>
  <si>
    <t>Componenti cablaggio industriale</t>
  </si>
  <si>
    <t>DT-ACC-19692200ZY</t>
  </si>
  <si>
    <t>19692200ZY</t>
  </si>
  <si>
    <t>DATWYLER - Box in lamiera, predisposto per 6 porte LCD/SC, scarico, senza accessori, montaggio su barra DIN, nero RAL 9005</t>
  </si>
  <si>
    <t>DT-ACC-19692300ZY</t>
  </si>
  <si>
    <t>19692300ZY</t>
  </si>
  <si>
    <t>DATWYLER - Box in lamiera, predisposto per 6 pirte LC Quad, scarico, senza accessori, montaggio su barra DIN, nero RAL 9005</t>
  </si>
  <si>
    <t>Sentinel DUAL (Dialog DUAL/ Sentinel XR) - SDL</t>
  </si>
  <si>
    <t>YSKCMP1B</t>
  </si>
  <si>
    <t>ORCA - Fire Survival Cable 24fo 50/125 - OM2 - LSZH</t>
  </si>
  <si>
    <t>ORCA - Box a muro 24 SC SPX/LC DPX con accessori (beige)</t>
  </si>
  <si>
    <t>ORCA - FAOC - Connettore pre-lappato SC  Multimodale 62,5/125 - 3.0mm (moq. 10 pz)</t>
  </si>
  <si>
    <t>ORCA - FAOC - Connettore pre-lappato SC Monomodale 9/125 - 250/900 (moq. 10 pz)</t>
  </si>
  <si>
    <t>ORCA - FAOC - Connettore pre-lappato SC Multimodale 62,5/125 - 250/900 (moq. 10 pz)</t>
  </si>
  <si>
    <t>ORCA - FAOC - Connettore pre-lappato SC Multimodale 50/125 - 250/900 (moq. 10 pz)</t>
  </si>
  <si>
    <t>ORCA - FAOC - Connettore pre-lappato SC Multimodale 50/125 OM3 - 250/900 (moq. 10 pz)</t>
  </si>
  <si>
    <t>ORCA - FAOC - Connettore pre-lappato SC Multimodale 50/125 OM4 - 250/900 (moq. 10 pz)</t>
  </si>
  <si>
    <t>ORCA - FAOC - Connettore pre-lappato LC  Multimodale 62,5/125 - 2.0mm (moq. 10 pz)</t>
  </si>
  <si>
    <t>ORCA - FAOC - Connettore pre-lappato LC  Multimodale 50/125 - 2.0mm (moq. 10 pz)</t>
  </si>
  <si>
    <t>ORCA - FAOC - Connettore pre-lappato LC  Monomodale 9/125 - 2.0mm (moq. 10 pz)</t>
  </si>
  <si>
    <t>ORCA - FAOC - Connettore pre-lappato LC Monomodale 9/125 - 250/900 (moq. 10 pz)</t>
  </si>
  <si>
    <t>ORCA - FAOC - Connettore pre-lappato LC Multimodale 62,5/125 - 250/900 (moq. 10 pz)</t>
  </si>
  <si>
    <t>ORCA - FAOC - Connettore pre-lappato LC Multimodale 50/125 - 250/900 (moq. 10 pz)</t>
  </si>
  <si>
    <t>ORCA - FAOC - Connettore pre-lappato LC Multimodale 50/125 OM3 - 250/900 (moq. 10 pz)</t>
  </si>
  <si>
    <t>ORCA - FAOC - Connettore pre-lappato LC Multimodale 50/125 OM4 - 250/900 (moq. 10 pz)</t>
  </si>
  <si>
    <t>ORCA - Bussola SC DPX OM3/4 AQUA, ferula ceramica, corpo plast (moq. 10 pz)</t>
  </si>
  <si>
    <t>ORCA - Bussola LC DPX OM3/4 AQUA, ferula ceramica, corpo plast (moq. 10 pz)</t>
  </si>
  <si>
    <t>ORCA - Bretella ottica SC-SC DPX LSZH 62,5/125um OM1 L. 1 mt Grigio</t>
  </si>
  <si>
    <t>ORCA - Bretella ottica SC-SC DPX LSZH 62,5/125um OM1 L. 2 mt Grigio</t>
  </si>
  <si>
    <t>ORCA - Bretella ottica SC-SC DPX LSZH 62,5/125um OM1 L. 3 mt Grigio</t>
  </si>
  <si>
    <t>ORCA - Bretella ottica SC-SC DPX LSZH 62,5/125um OM1 L. 5 mt Grigio</t>
  </si>
  <si>
    <t>ORCA - Bretella ottica SC-SC DPX LSZH 62,5/125um OM1 L. 10 mt Grigio</t>
  </si>
  <si>
    <t>ORCA - Bretella ottica ST-ST DPX LSZH 62,5/125um OM1 L. 1 mt Grigio</t>
  </si>
  <si>
    <t>ORCA - Bretella ottica ST-ST DPX LSZH 62,5/125um OM1 L. 2 mt Grigio</t>
  </si>
  <si>
    <t>ORCA - Bretella ottica ST-ST DPX LSZH 62,5/125um OM1 L. 3 mt Grigio</t>
  </si>
  <si>
    <t>ORCA - Bretella ottica ST-ST DPX LSZH 62,5/125um OM1 L. 5 mt Grigio</t>
  </si>
  <si>
    <t>ORCA - Bretella ottica ST-ST DPX LSZH 62,5/125um OM1 L. 10 mt Grigio</t>
  </si>
  <si>
    <t>ORCA - Bretella ottica SC-ST DPX LSZH 50/125um OM3 L. 10 mt Aqua</t>
  </si>
  <si>
    <t>ORCA - Bretella ottica SC-ST DPX LSZH 62,5/125um OM1 L. 1 mt Grigio</t>
  </si>
  <si>
    <t>ORCA - Bretella ottica SC-ST DPX LSZH 62,5/125um OM1 L. 2 mt Grigio</t>
  </si>
  <si>
    <t>ORCA - Bretella ottica SC-ST DPX LSZH 62,5/125um OM1 L. 3 mt Grigio</t>
  </si>
  <si>
    <t>ORCA - Bretella ottica SC-ST DPX LSZH 62,5/125um OM1 L. 5 mt Grigio</t>
  </si>
  <si>
    <t>ORCA - Bretella ottica SC-ST DPX LSZH 62,5/125um OM1 L. 10 mt Grigio</t>
  </si>
  <si>
    <t>ORCA - Bretella ottica LC-LC DPX LSZH 62,5/125um OM1 L. 1 mt Grigio</t>
  </si>
  <si>
    <t>ORCA - Bretella ottica LC-LC DPX LSZH 62,5/125um OM1 L. 2 mt Grigio</t>
  </si>
  <si>
    <t>ORCA - Bretella ottica LC-LC DPX LSZH 62,5/125um OM1 L. 3 mt Grigio</t>
  </si>
  <si>
    <t>ORCA - Bretella ottica LC-LC DPX LSZH 62,5/125um OM1 L. 5 mt Grigio</t>
  </si>
  <si>
    <t>ORCA - Bretella ottica LC-LC DPX LSZH 62,5/125um OM1 L. 10 mt Grigio</t>
  </si>
  <si>
    <t>ORCA - Bretella ottica LC-ST DPX LSZH 62,5/125um OM1 L. 1 mt Grigio</t>
  </si>
  <si>
    <t>ORCA - Bretella ottica LC-ST DPX LSZH 62,5/125um OM1 L. 2 mt Grigio</t>
  </si>
  <si>
    <t>ORCA - Bretella ottica LC-ST DPX LSZH 62,5/125um OM1 L. 3 mt Grigio</t>
  </si>
  <si>
    <t>ORCA - Bretella ottica LC-ST DPX LSZH 62,5/125um OM1 L. 5 mt Grigio</t>
  </si>
  <si>
    <t>ORCA - Bretella ottica LC-ST DPX LSZH 62,5/125um OM1 L. 10 mt Grigio</t>
  </si>
  <si>
    <t>ORCA - Bretella ottica LC-SC DPX LSZH 50/125um OM4 L. 1 mt Aqua</t>
  </si>
  <si>
    <t>ORCA - Bretella ottica LC-SC DPX LSZH 50/125um OM4 L. 2 mt Aqua</t>
  </si>
  <si>
    <t>ORCA - Bretella ottica LC-SC DPX LSZH 50/125um OM4 L. 3 mt Aqua</t>
  </si>
  <si>
    <t>ORCA - Bretella ottica LC-SC DPX LSZH 50/125um OM4 L. 5 mt Aqua</t>
  </si>
  <si>
    <t>ORCA - Bretella ottica LC-SC DPX LSZH 50/125um OM4 L. 10 mt Aqua</t>
  </si>
  <si>
    <t>ORCA - Bretella ottica LC-SC DPX LSZH 62,5/125um OM1 L. 1 mt Grigio</t>
  </si>
  <si>
    <t>ORCA - Bretella ottica LC-SC DPX LSZH 62,5/125um OM1 L. 2 mt Grigio</t>
  </si>
  <si>
    <t>ORCA - Bretella ottica LC-SC DPX LSZH 62,5/125um OM1 L. 3 mt Grigio</t>
  </si>
  <si>
    <t>ORCA - Bretella ottica LC-SC DPX LSZH 62,5/125um OM1 L. 5 mt Grigio</t>
  </si>
  <si>
    <t>ORCA - Bretella ottica LC-SC DPX LSZH 62,5/125um OM1 L. 10 mt Grigio</t>
  </si>
  <si>
    <t>ORCA - Terminale di Testa per numero 8 adattatori SC/APC</t>
  </si>
  <si>
    <t>ORCA - BOX a 8 posizioni per SC Simplex (non include le bussole) - IP55</t>
  </si>
  <si>
    <t>ORCA - BOX a 12 posizioni per SC Simplex (non include le bussole) - IP55</t>
  </si>
  <si>
    <t>ORCA - BOX a 24 posizioni per SC Simplex (non include le bussole) - IP55</t>
  </si>
  <si>
    <t>ORCA - BOX a 48 posizioni per SC/ Simplex (non include le bussole) - IP55</t>
  </si>
  <si>
    <t>ORCA - Cavo telefonico TE 1 coppia x 1  "Bronzino" (mat. 300m)</t>
  </si>
  <si>
    <t>ORCA - Pannello Telefonico 50 porte 1U 19" Rack</t>
  </si>
  <si>
    <t>ORCA - Pannello Telefonico 25 porte 1U 19" Rack</t>
  </si>
  <si>
    <t>ORCA - Inserto RJ11 Categoria 3 colore NERO UTP (toolless)</t>
  </si>
  <si>
    <t>ORCA - Cavo schermato F-UTP Cat.6, AWG 24, 4cp, guaina LSZH - CPR Class Dca (s2,d2,a1) - Bianco (box. 305)</t>
  </si>
  <si>
    <t>OC-PC5-222110-01</t>
  </si>
  <si>
    <t>ORCA - Bretella di permutazione Cat5E UTP colore nero L. 1mt</t>
  </si>
  <si>
    <t>OC-PC5-222110-A1</t>
  </si>
  <si>
    <t>OC-PC5-222110-02</t>
  </si>
  <si>
    <t>ORCA - Bretella di permutazione Cat5E UTP colore nero L. 2mt</t>
  </si>
  <si>
    <t>OC-PC5-222110-03</t>
  </si>
  <si>
    <t>ORCA - Bretella di permutazione Cat5E UTP colore nero L. 3mt</t>
  </si>
  <si>
    <t>OC-PC5-222110-05</t>
  </si>
  <si>
    <t>ORCA - Bretella di permutazione Cat5E UTP colore nero L. 5mt</t>
  </si>
  <si>
    <t>OC-PC5-222110-10</t>
  </si>
  <si>
    <t>ORCA - Bretella di permutazione Cat5E UTP colore nero L. 10mt</t>
  </si>
  <si>
    <t>OC-PC6-223170-10</t>
  </si>
  <si>
    <t>OC-PC6-223190-10</t>
  </si>
  <si>
    <t>OC-PC6-223160-10</t>
  </si>
  <si>
    <t>OC-PC6-223180-10</t>
  </si>
  <si>
    <t>OC-PC6-223150-10</t>
  </si>
  <si>
    <t>OC-PC6-223110-10</t>
  </si>
  <si>
    <t>ORCA - Bretella di permutazione Cat6 U/UTP diametro AWG 28 - colore Grigio L. 1mt</t>
  </si>
  <si>
    <t>ORCA - Bretella di permutazione Cat6 U/UTP diametro AWG 28 - colore Grigio L. 2mt</t>
  </si>
  <si>
    <t>ORCA - Bretella di permutazione Cat6 U/UTP diametro AWG 28 - colore Grigio L. 3mt</t>
  </si>
  <si>
    <t>ORCA - Bretella di permutazione Cat6 U/UTP diametro AWG 28 - colore Grigio L. 5mt</t>
  </si>
  <si>
    <t>ORCA - Bretella di permutazione Cat6 U/UTP diametro AWG 28 - colore Grigio L. 10mt</t>
  </si>
  <si>
    <t>ORCA - Bretella di permutazione Cat6A S/FTP colore viola boot blu - LSZH L. 2mt CPR Class B2ca</t>
  </si>
  <si>
    <t>ORCA - Bretella di permutazione Cat6A S/FTP colore viola boot blu - LSZH L. 3mt CPR Class B2ca</t>
  </si>
  <si>
    <t>ORCA - Bretella di permutazione Cat6A S/FTP colore viola boot blu - LSZH L. 5mt CPR Class B2ca</t>
  </si>
  <si>
    <t>ORCA - Plug a 4 posizioni non schermato per cavo trefolato (moq. 50 pz.)</t>
  </si>
  <si>
    <t>ORCA - Rotolo in velcro colore nero 20mm altezza L. 5mt</t>
  </si>
  <si>
    <t>ORCA - Modulo SFP - 1.25G SM (Single Mode) - Distanza 20km 1310nm - LC/PC</t>
  </si>
  <si>
    <t>ORCA - Modulo SFP - 1.25G MM (Multi Mode) - Distanza 550mt 850nm - LC/PC</t>
  </si>
  <si>
    <t>ORCA - Coppia Moduli SFP Singola fibra - 155Mb SM (Single Mode) - Distanza 20Km 1310/1550 - LC/PC</t>
  </si>
  <si>
    <t>ORCA - Modulo SFP - 155Mb MM (Multi Mode) - Dual Fiber - Distanza 2km 850nm - LC/PC</t>
  </si>
  <si>
    <t>ORCA - ACCESSORI RACK</t>
  </si>
  <si>
    <t>ORCA - PDU - Canaline di Alimentazione</t>
  </si>
  <si>
    <t>TECNOSTEEL - Armadio IP55 con porta anteriore in vetro, pannelli laterali e posteriore ciechi - 42U 600x600</t>
  </si>
  <si>
    <t>FIRE FIGHTER</t>
  </si>
  <si>
    <t>TS-RAC-F9292</t>
  </si>
  <si>
    <t>F9292IS</t>
  </si>
  <si>
    <t>TECNOSTEEL - Ripiano fisso per armadi a pavimento e a parete con tutte le profondità 1U 19 "x200mm, Imballo Singolo</t>
  </si>
  <si>
    <t>TS-RAC-F9243</t>
  </si>
  <si>
    <t>F9243IS</t>
  </si>
  <si>
    <t>TECNOSTEEL - Ripiano fisso per armadi a pavimento e a parete con profondità minima 310mm, Imballo Singolo</t>
  </si>
  <si>
    <t>TS-RAC-F9107</t>
  </si>
  <si>
    <t>F9107IS</t>
  </si>
  <si>
    <t>TECNOSTEEL - Ripiano fisso - 1U 19"x350mm -Portata max15Kg -Montaggio a sbalzo</t>
  </si>
  <si>
    <t>TS-RAC-F9000</t>
  </si>
  <si>
    <t>F9000IS</t>
  </si>
  <si>
    <t>TECNOSTEEL - Ripiano fisso x rack a pavimento e parete con tutte le prof. 2U 19'' x250mm Portata max 25Kg Montaggio a sbalzo grigio</t>
  </si>
  <si>
    <t>TS-RAC-F9001</t>
  </si>
  <si>
    <t>F9001IS</t>
  </si>
  <si>
    <t>TECNOSTEEL - Ripiano -2U 19"x400mm - Portata max 25Kg - Montaggio a sbalzo</t>
  </si>
  <si>
    <t>TS-RAC-F9292N</t>
  </si>
  <si>
    <t>F9292NIS</t>
  </si>
  <si>
    <t>TECNOSTEEL - Ripiano fisso -1U 19"x200mm Portata max.15Kg -mont. a sbalzo Nero</t>
  </si>
  <si>
    <t>TS-RAC-F9243N</t>
  </si>
  <si>
    <t>F9243NIS</t>
  </si>
  <si>
    <t>TECNOSTEEL - Ripiano fisso -1U 19"x310mm Portata max.15Kg -mont. a sbalzo Nero</t>
  </si>
  <si>
    <t>TS-RAC-F9107N</t>
  </si>
  <si>
    <t>F9107NIS</t>
  </si>
  <si>
    <t>TECNOSTEEL - Ripiano fisso - 1U 19"x350mm Portata max15Kg -mont. a sbalzo Nero</t>
  </si>
  <si>
    <t>TS-RAC-F9000N</t>
  </si>
  <si>
    <t>F9000NIS</t>
  </si>
  <si>
    <t>TECNOSTEEL - Ripiano fisso x rack a pavimento e parete con tutte le prof. 2U 19''x250mm Portata max 25Kg Montaggio a sbalzo nero</t>
  </si>
  <si>
    <t>TS-RAC-F9001N</t>
  </si>
  <si>
    <t>F9001NIS</t>
  </si>
  <si>
    <t>TECNOSTEEL - Ripiano -2U 19"x400mm - max 25Kg - mont. a sbalzo Nero</t>
  </si>
  <si>
    <t>FLUKE - DSX-8000 Cat 8 CableAnalyzer 2 GHz con Wi-Fi abilitato: unità principale e remota Versiv2 (N-120)</t>
  </si>
  <si>
    <t>FLUKE - Kit add-on DSX-8000 Cat 8 CableAnalyzer da 2 GHz con unità remota: 2 moduli Cat 8 DSX + unità remota Versiv2 (N-120)</t>
  </si>
  <si>
    <t>FLUKE - Unità di sostituzione principale Versiv2 (N-140)</t>
  </si>
  <si>
    <t>FLUKE - Unità di sostituzione remota Versiv2 (N-140)</t>
  </si>
  <si>
    <t>FLUKE - Set di adattatori Permanent Link Cat 8 per DSX-8000 (N-140)</t>
  </si>
  <si>
    <t>FLUKE - 1 anno di servizi Gold per DSX-8000 oppure DSX-8000-W (N-750)</t>
  </si>
  <si>
    <t>FLUKE - 3 anni di servizi Gold per DSX-8000 oppure DSX-8000-W (N-750)</t>
  </si>
  <si>
    <t>FLUKE - 1 anno di servizi Gold per DSX-8000-ADD (N-750)</t>
  </si>
  <si>
    <t>FLUKE - 1 anno di servizi Gold per DSX-8000Mi oppure DSX-8000Mi-W (N-750)</t>
  </si>
  <si>
    <t>FLUKE - 3 anni di servizi Gold per DSX-8000Mi oppure DSX-8000Mi-W (N-750)</t>
  </si>
  <si>
    <t>FLUKE - 1 anno di servizi Gold per DSX-8000Oi oppure DSX-8000Oi-W (N-750)</t>
  </si>
  <si>
    <t>FLUKE - 1 anno di servizi Gold per DSX-8000Qi oppure DSX-8000Qi-W (N-750)</t>
  </si>
  <si>
    <t>FLUKE - 3 anni di servizi Gold per DSX-8000Qi oppure DSX-8000Qi-W (N-750)</t>
  </si>
  <si>
    <t>FLUKE - 1 anno di servizi Gold per DSX-8000QOi oppure DSX-8000QOi-NW (N-750)</t>
  </si>
  <si>
    <t>FLUKE - 3 anni di servizi Gold per DSX-8000QOi oppure DSX-8000QOi-NW (N-750)</t>
  </si>
  <si>
    <t>FLUKE - DSX-5000 CableAnalyzer 1 GHz: unità principale e remota Versiv2+2 moduli DSX-5000 + WiFi abilitato (N-120)</t>
  </si>
  <si>
    <t>FLUKE - DSX-5000 CableAnalyzer 1 GHz: unità principale e remota Versiv2+2 moduli DSX-5000+WiFi abilitato+1 anno Gold (N-120)</t>
  </si>
  <si>
    <t>FLUKE - Kit add-on modulo DSX-5000 CableAnalyzer da 1 GHz con unità remota: 2 moduli DSX-5000 + unità remota Versiv2 (N-120)</t>
  </si>
  <si>
    <t>FLUKE - Kit add-on modulo DSX-5000 CableAnalyzer da 1 GHz: (2) moduli in rame DSX (N-120)</t>
  </si>
  <si>
    <t>FLUKE - Singolo modulo DSX-5000 CableAnalyzer da 1 GHz: (1) modulo in rame DSX (N-140)</t>
  </si>
  <si>
    <t>FLUKE - Kit set di adattatori canale e adattatori DSX Tera Cat 7A/Classe 7A Permanent Link (N-140)</t>
  </si>
  <si>
    <t>FLUKE - Set di adattatori coassiali DSX (N-140)</t>
  </si>
  <si>
    <t>FLUKE - Set di adattatori Permanent Link DSX Cat 6A/Classe EA (N-140)</t>
  </si>
  <si>
    <t>FLUKE - Set di adattatori di canale DSX Cat 6A/Classe EA (N-140)</t>
  </si>
  <si>
    <t>FLUKE - Modulo di riferimento set DSX (N-140)</t>
  </si>
  <si>
    <t>FLUKE - 1 anno di servizi Gold per DSX-5000 (N-750)</t>
  </si>
  <si>
    <t>FLUKE - 3 anni di servizi Gold per DSX-5000 (N-750)</t>
  </si>
  <si>
    <t>FLUKE - 1 anno di servizi Gold per DSX-5000Qi (N-750)</t>
  </si>
  <si>
    <t>FLUKE - 3 anni di servizi Gold per DSX-5000Qi (N-750)</t>
  </si>
  <si>
    <t>FLUKE - 1 anno di servizi Gold per DSX-5000QOi (N-750)</t>
  </si>
  <si>
    <t>FLUKE - 3 anni di servizi Gold per DSX-5000QOi (N-750)</t>
  </si>
  <si>
    <t>FLUKE - 1 anno di servizi Gold per DSX-5000Mi (N-750)</t>
  </si>
  <si>
    <t>FLUKE - 3 anni di servizi Gold per DSX-5000Mi (N-750)</t>
  </si>
  <si>
    <t>FLUKE - 1 anno di servizi Gold per DSX-ADD (N-750)</t>
  </si>
  <si>
    <t>FLUKE - 1 anno di servizi Gold per DSX-ADD-R (N-750)</t>
  </si>
  <si>
    <t>FLUKE - 1 anno di servizi Gold per DSX-CFP-Q-ADD-R (N-750)</t>
  </si>
  <si>
    <t>FLUKE - 1 anno di servizi Gold per DSX-OFP-Q-ADD-R (N-750)</t>
  </si>
  <si>
    <t>FLUKE - DSX-602 500 MHz CableAnalyzer. Modello solo in rame con Wi-Fi (N-110)</t>
  </si>
  <si>
    <t>FLUKE - DSX-602-PRO 500 MHz CableAnalyzer con Wi-Fi + set adattatori Permanent Link DSX-PLA004S. Modello solo in rame (N-110)</t>
  </si>
  <si>
    <t>FLUKE - 1 anno di servizi Gold per DSX-602 PRO, versione con adattatori di canale e Permanent Link (N-750)</t>
  </si>
  <si>
    <t>FLUKE - DSX-8000 Cat 8 CableAnalyzer 2 GHz, 2 moduli OLTS MM CertiFiber Pro, telecamera di ispezione, WiFI abilitato (NR-300)</t>
  </si>
  <si>
    <t>FLUKE - DSX-8000 CableAnalyzer 1 GHz, 2 moduli OLTS MM CertiFiber Pro, telecamera ispezione+WiFi abilitato+1 anno Gold (NR-300)</t>
  </si>
  <si>
    <t>FLUKE - DSX-8000 Cat 8 CableAnalyzer 2 GHz, 2 moduli OLTS CertiFiber Pro Quad, telecamera di ispezione+WiFi abilitato (NR-300)</t>
  </si>
  <si>
    <t>FLUKE - DSX-8000 Cat 8 CableAnalyzer 2 GHz, 2 OLTS CertiFiber Pro Quad+OptiFiber OTDR, telecam. ispez.+WiFi abilitato (NR-300)</t>
  </si>
  <si>
    <t>FK-STR-DSX28000QOIGIN</t>
  </si>
  <si>
    <t>DSX2-8000QOI/G INT</t>
  </si>
  <si>
    <t>FLUKE - DSX2-8000 Cat 8 CableAnaliz.+CertiFiber Pro Quad OLTS + OptiFiber OTDR + tel. ispez.+ Wi-Fi+1 anno servizi Gold (NR-300)</t>
  </si>
  <si>
    <t>FLUKE - Kit add-on moduli DSX-8000 Cat 8 CableAnalyzer da 2 GHz e moduli Quad (MM e SM) OLTS con unità remota (NR-300)</t>
  </si>
  <si>
    <t>FLUKE - DSX-5000 CableAnalyzer 1 GHz, moduli CertiFiber Pro Quad OLTS (MM e SM), telecamera di ispezione+WiFi abilitato (NR-300)</t>
  </si>
  <si>
    <t>FLUKE - DSX-5000 CableAnalyzer 1 GHz, moduli CertiFiber Pro Quad OLTS (MM e SM), telecamera+WiFi abilitato+1 anno Gold (NR-300)</t>
  </si>
  <si>
    <t>FLUKE - Moduli DSX-5000 CableAnalyzer da 1 GHz e kit add-on moduli Quad MM e SM OLTS con unità remota (NR-300)</t>
  </si>
  <si>
    <t>FLUKE - CertiFiber Pro con Wi-Fi abilitato: unità principale e remota Versiv2 + (2) moduli OLTS multimodali (N-220)</t>
  </si>
  <si>
    <t>FLUKE - CertiFiber Pro con Wi-Fi abilitato OLTS: unità principale e remota Versiv2 + moduli monomodali) OLTS (2) (N-220)</t>
  </si>
  <si>
    <t>FLUKE - CertiFiber Pro con Wi-Fi abilitato Quad OLTS: unità principale e remota Versiv2 + moduli Quad OLTS (2) (N-220)</t>
  </si>
  <si>
    <t>FLUKE - Kit add-on CertiFiber Pro Quad (multimodale e monomodale) OLTS: (2) moduli CertiFiber Pro Quad OLTS (N-220)</t>
  </si>
  <si>
    <t>FLUKE - Kit add-on CertiFiber Pro Quad (multimodale e monomodale) OLTS e unità remota Versiv2 con Wi-Fi abilitato (N-220)</t>
  </si>
  <si>
    <t>FLUKE - add-on OLTS multimodali CertiFiber Pro: (2) moduli OLTS multimodali CertiFiber Pro (N-220)</t>
  </si>
  <si>
    <t>FLUKE - Kit add-on CertiFiber Pro OLTS monomodale: (2) moduli CertiFiber Pro OLTS monomodali (N-220)</t>
  </si>
  <si>
    <t>FK-FK-CFP-MM MOD</t>
  </si>
  <si>
    <t>CFP-MM MOD</t>
  </si>
  <si>
    <t>FLUKE - Modulo di ricambio singolo OLTS multimodale CertiFiber Pro: (1) modulo OLTS multimodale (N-220)</t>
  </si>
  <si>
    <t>FK-FK-CFP-SM MOD</t>
  </si>
  <si>
    <t>CFP-SM MOD</t>
  </si>
  <si>
    <t>FLUKE - Modulo di ricambio singolo CertiFiber Pro OLTS monomodale: (1) modulo OLTS monomodale (N-220)</t>
  </si>
  <si>
    <t>FK-FK-CFP-QUAD MOD</t>
  </si>
  <si>
    <t>CFP-QUAD MOD</t>
  </si>
  <si>
    <t>FLUKE - Modulo di ricambio singolo CertiFiber Pro Quad (multimodale e monomodale) OLTS: (1) modulo Quad OLTS (N-220)</t>
  </si>
  <si>
    <t>FLUKE - 1 anno di servizi Gold per OptiFiber Pro e CertiFiber Pro OFP-CFP-QI (N-750)</t>
  </si>
  <si>
    <t>FLUKE - 3 anni di servizi Gold per OptiFiber Pro e CertiFiber Pro OFP-CFP-QI (N-750)</t>
  </si>
  <si>
    <t>FLUKE - 1 anno di servizi Gold per CFP-Q-ADD-R (N-750)</t>
  </si>
  <si>
    <t>FLUKE - 1 anno di servizi Gold per CFP-Q-ADD (N-750)</t>
  </si>
  <si>
    <t>FLUKE - 3 anni di servizi Gold per CFP-Q-ADD (N-750)</t>
  </si>
  <si>
    <t>FLUKE - 1 anno di servizi Gold per CFP-100-Q (N-750)</t>
  </si>
  <si>
    <t>FLUKE - 3 anni di servizi Gold per CFP-100-Q (N-750)</t>
  </si>
  <si>
    <t>FLUKE - OTDR OptiFiber Pro Quad + CertiFiber Pro Quad OLTS con Wi-Fi abilitato + telecamera di ispezione FI-1000-KIT (NR-200)</t>
  </si>
  <si>
    <t>FLUKE - OTDR OFP con Wi-Fi abilitato HDR monomodale 1310 e 1550 nm + Versiv2 unità principale (NR-230)</t>
  </si>
  <si>
    <t>FLUKE - OTDR OFP con Wi-Fi abilitato HDR monomodale 1310 e 1550 nm, tel. ispez. FI-1000-KIT, Versiv2 unità principale (NR-230)</t>
  </si>
  <si>
    <t>FLUKE - OTDR OFP HDR monomodale con modulo 1310 nm, 1550 nm e 1625 nm, adattatore wireless per Versiv2 unità principale (NR-230)</t>
  </si>
  <si>
    <t>FLUKE - 1 anno di servizi Gold per modulo monomodale OptiFiber Pro (OFP-100-S) (N-750)</t>
  </si>
  <si>
    <t>FLUKE - 1 anno di servizi Gold per OptiFiber Pro Quad (OFP-100-Q) (N-750)</t>
  </si>
  <si>
    <t>FLUKE - 3 anni di servizi Gold per OptiFiber Pro Quad (OFP-100-Q) (N-750)</t>
  </si>
  <si>
    <t>FLUKE - 1 anno di servizi Gold per OptiFiber Pro Quad con telecamera di ispezione (OFP-100-Qi) (N-750)</t>
  </si>
  <si>
    <t>FLUKE - 3 anni di servizi Gold per OptiFiber Pro Quad con telecamera di ispezione (OFP-100-Qi) (N-750)</t>
  </si>
  <si>
    <t>FLUKE - 3 anni di servizi Gold per OptiFiber Pro Quad (OFP-Q-ADD) (N-750)</t>
  </si>
  <si>
    <t>FLUKE - Misuratore di potenza MultiFiber Pro (NR-230)</t>
  </si>
  <si>
    <t>FLUKE - Sorgente multimodale MultiFiber Pro, 850 nm (NR-230)</t>
  </si>
  <si>
    <t>FLUKE - Sorgente monomodale MultiFiber Pro, 1310 nm (NR-230)</t>
  </si>
  <si>
    <t>FLUKE - Kit di base MultiFiber Pro, PMLS MPO, cavo riferimento di test e sistema di pulizia OneClick per MPO (NR-230)</t>
  </si>
  <si>
    <t>FLUKE - Kit di verifica multimodale SimpliFiber Pro (N-210)</t>
  </si>
  <si>
    <t>FLUKE - Kit di verifica monomodale SimpliFiber Pro (N-210)</t>
  </si>
  <si>
    <t>FLUKE - Sorgente monomodale da 1310/1550 nm SimpliFiber Pro (N-210)</t>
  </si>
  <si>
    <t>FLUKE - Sorgente multimodale da 850/1300 nm SimpliFiber Pro (N-210)</t>
  </si>
  <si>
    <t>FLUKE - Misuratore di potenza ottica SimpliFiber Pro (N-210)</t>
  </si>
  <si>
    <t>FLUKE - FiberInspector Pro: unità principale e telecam. ispez. conf. 4 punte (conn. LC, FC/SC, punte da 1,25 e 2,5 mm) (N-210)</t>
  </si>
  <si>
    <t>FLUKE - Cubo per la pulizia delle fibre ottiche (2x2), ogni cubo pulisce 800 terminazioni (N-240)</t>
  </si>
  <si>
    <t>FLUKE - Prodotti per la pulizia delle fibre ottiche: cubo, penna, tamponi da 2,5 mm, 5 cartoncini (N-240)</t>
  </si>
  <si>
    <t>FLUKE - Kit di pulizia delle fibre ottiche: custodia, cubo, penna, tamponi da 1,25 + 2,5 mm, 10 cartoncini (N-240)</t>
  </si>
  <si>
    <t>FLUKE - Penna con solvente per la pulizia delle fibre ottiche, contiene 10 g/0,35 oz/12 ml (N-240)</t>
  </si>
  <si>
    <t>FLUKE - Tamponi per la pulizia delle fibre ottiche - Diametro 1,25 mm (N-240)</t>
  </si>
  <si>
    <t>FLUKE - Tamponi per la pulizia delle fibre ottiche - Diametro 2,5 mm (N-240)</t>
  </si>
  <si>
    <t>FLUKE - Cartoncini per la pulizia delle fibre ottiche (confezione da 5), ogni cartoncino pulisce 12 terminazioni (N-240)</t>
  </si>
  <si>
    <t>FLUKE - Adattatore ST intercambiabile per porta sorgente dell'OTDR (N-240)</t>
  </si>
  <si>
    <t>FLUKE - Adattatore FC intercambiabile per porta sorgente dell'OTDR (N-240)</t>
  </si>
  <si>
    <t>FLUKE - Bretella di lancio multimodale, 50 µm, FC/FC (N-240)</t>
  </si>
  <si>
    <t>FLUKE - Bretella di lancio multimodale, 50 µm, ST/ST (N-240)</t>
  </si>
  <si>
    <t>FLUKE - Bretella di lancio multimodale, 50 µm, SC/SC (N-240)</t>
  </si>
  <si>
    <t>FLUKE - Bretella di lancio multimodale, 50 µm, SC/ST (N-240)</t>
  </si>
  <si>
    <t>FLUKE - Bretella di lancio multimodale, 50 µm, SC/E2000 (N-240)</t>
  </si>
  <si>
    <t>FLUKE - Bretella di lancio multimodale, 50 µm, SC/FC (N-240)</t>
  </si>
  <si>
    <t>FLUKE - Bretella di lancio monomodale, 9 µm, SC/SC (N-240)</t>
  </si>
  <si>
    <t>FLUKE - Bretella di lancio monomodale, 9 µm, SC/SC APC (N-240)</t>
  </si>
  <si>
    <t>FLUKE - Bretella di lancio monomodale, 9 µm, SC/ST (N-240)</t>
  </si>
  <si>
    <t>FLUKE - Bretella di lancio monomodale, 9 µm, SC/E2000APC (N-240)</t>
  </si>
  <si>
    <t>FLUKE - Bretella di lancio monomodale, 9 µm, SC/FC (N-240)</t>
  </si>
  <si>
    <t>FLUKE - Kit cavi di riferimento per test (TRC) monomodali, 2 m, (4) SC/SC (N-240)</t>
  </si>
  <si>
    <t>FLUKE - Kit cavi di riferimento per test (TRC) monomodali, 2 m, (2) SC/FC, (2) FC/FC (N-240)</t>
  </si>
  <si>
    <t>FLUKE - Kit cavi di riferimento per test (TRC) monomodali, 2 m, (2) SC/ST, (2) ST/ST (N-240)</t>
  </si>
  <si>
    <t>FLUKE - Cavo di riferimento per test (TRC) monomodale, 2 m, SC/SC (N-240)</t>
  </si>
  <si>
    <t>FLUKE - Cavo di riferimento per test (TRC) monomodale, 2 m, SC/FC (N-240)</t>
  </si>
  <si>
    <t>FLUKE - Cavo di riferimento per test (TRC) monomodale, 2 m, SC/ST (N-240)</t>
  </si>
  <si>
    <t>FLUKE - Cavo di riferimento per test (TRC) monomodale, 2 m, FC/FC (N-240)</t>
  </si>
  <si>
    <t>FLUKE - Cavo di riferimento per test (TRC) monomodale, 2 m, ST/ST (N-240)</t>
  </si>
  <si>
    <t>FLUKE - Cavo di riferimento per test (TRC) multimodale Encircled Flux (EF), 2 m, 50 µm, SC/SC (N-240)</t>
  </si>
  <si>
    <t>FLUKE - Cavo di riferimento per test (TRC) multimodale Encircled Flux (EF), 2 m, 50 µm, SC/ST (N-240)</t>
  </si>
  <si>
    <t>FLUKE - Cavo di riferimento per test (TRC) multimodale, 2 m, 50 µm, SC/SC (N-240)</t>
  </si>
  <si>
    <t>FLUKE - Cavo di riferimento per test (TRC) multimodale, 2 m, 50 µm, FC/FC (N-240)</t>
  </si>
  <si>
    <t>FLUKE - Cavo di riferimento per test (TRC) multimodale, 2 m, 50 µm, ST/ST (N-240)</t>
  </si>
  <si>
    <t>FLUKE - Custodia per il trasporto dei cavi di riferimento per test (N-240)</t>
  </si>
  <si>
    <t>FLUKE - Adattatore duplex SC-SC (N-240)</t>
  </si>
  <si>
    <t>FLUKE - Adattatore duplex LC-LC (N-240)</t>
  </si>
  <si>
    <t>FLUKE - Set di adattatori per test FC (2) (N-240)</t>
  </si>
  <si>
    <t>FLUKE - Set di adattatori per test LC (2) (N-240)</t>
  </si>
  <si>
    <t>FLUKE - Set di adattatori per test SC (2) (N-240)</t>
  </si>
  <si>
    <t>FLUKE - Set di adattatori per test ST (2) (N-240)</t>
  </si>
  <si>
    <t>FLUKE - Adattatore Visifault universale da 1,25 mm (N-240)</t>
  </si>
  <si>
    <t>FLUKE - Tester di rete LinkIQ con 1 ID remoto, caricatore CA, accoppiatore universale RJ45/11 e custodia (N-410)</t>
  </si>
  <si>
    <t>FLUKE - Tester di rete LinkIQ con 1-7 ID remoti, caricatore CA, accoppiatore univ. RJ45/11, sonda Intellitone Pro 200 (N-410)</t>
  </si>
  <si>
    <t>FLUKE - ID sostitutivo per ID remoto LinkIQ n. 1 (N-410)</t>
  </si>
  <si>
    <t>FLUKE - Kit ID remoto (ID n. 2-7) per LinkIQ e MicroScanner PoE (N-410)</t>
  </si>
  <si>
    <t>FLUKE - 1 anno di assistenza Gold per un mainframe LinkIQ (N-750)</t>
  </si>
  <si>
    <t>FLUKE - 3 anni di assistenza Gold per un mainframe LinkIQ (N-750)</t>
  </si>
  <si>
    <t>FLUKE - Kit adattatore coassiale CableIQ, include un connettore F, connettori BNC e RCA (N-410)</t>
  </si>
  <si>
    <t>FLUKE - Kit di identificatori in remoto n. 2-4 CABLEIQ (N-410)</t>
  </si>
  <si>
    <t>FLUKE - Kit di identificatori in remoto n. 5-7 CABLEIQ (N-410)</t>
  </si>
  <si>
    <t>FLUKE - Adattatore modulare RJ45/11 CABLEIQ (N-410)</t>
  </si>
  <si>
    <t>FLUKE - Adattatore per cavi altoparlante CABLEIQ (N-410)</t>
  </si>
  <si>
    <t>FLUKE - Adattatore di mappatura cavi CABLEIQ (N-410)</t>
  </si>
  <si>
    <t>FLUKE - Verificatore di cavi MicroScanner POE con adattatore di mappatura MS-POE (N-410)</t>
  </si>
  <si>
    <t>FLUKE - Kit professionale MicroScanner POE: identificatori remoti 2-7+IntelliTone Pro 200 Probe+cavi connessione (N-410)</t>
  </si>
  <si>
    <t>FLUKE - Verificatore di cavi MicroScanner2 (N-410)</t>
  </si>
  <si>
    <t>FLUKE - Kit professionale Microscanner2: identificatori remoti 2-7+IntelliTone Pro 200 Probe+cavi connessione+custodia (N-410)</t>
  </si>
  <si>
    <t>FLUKE - Adattatore per mappa dei fili per MicroScanner POE (N-410)</t>
  </si>
  <si>
    <t>FLUKE - Kit di identificatori in remoto n. 2-7 MicroScanner2 (N-410)</t>
  </si>
  <si>
    <t>FLUKE - Custodia MicroScanner2 (N-410)</t>
  </si>
  <si>
    <t>FLUKE - MicroScanner2 Wiremap (N-410)</t>
  </si>
  <si>
    <t>FLUKE - Sonda IntelliTone Pro 200 (N-410)</t>
  </si>
  <si>
    <t>FLUKE - Kit emettitore di segnale LAN e sonda IntelliTone Pro 200 (N-410)</t>
  </si>
  <si>
    <t>FLUKE - Emettitore di segnale LAN IntelliTone Pro 200 (N-410)</t>
  </si>
  <si>
    <t>FLUKE - MicroMapper - Unita' a Led per verifica funzioni di mappatura (N-410)</t>
  </si>
  <si>
    <t>FLUKE - Kit emettitore di segnale e sonda PRO3000 (N-510)</t>
  </si>
  <si>
    <t>FLUKE - Generatore di segnale PRO3000, pinze a coccodrillo e presa RJ11 (N-510)</t>
  </si>
  <si>
    <t>FLUKE - Sonda Pro3000 (N-510)</t>
  </si>
  <si>
    <t>FLUKE - Punta per sonda Pro3000 (N-510)</t>
  </si>
  <si>
    <t>FLUKE - Impugnatura ergonomica Jackrapid (N-510)</t>
  </si>
  <si>
    <t>FLUKE - Strumento per terminazioni Jackrapid (per Systimax MGS400, MGS500, MFP420, MFP520) (N-510)</t>
  </si>
  <si>
    <t>FLUKE - Testa portalama di ricambio Jackrapid (per Systimax MGS400, MGS500, MFP420, MFP520) (N-510)</t>
  </si>
  <si>
    <t>FLUKE - Strumento per terminazioni Jackrapid (per Panduit Nk688M) (N-510)</t>
  </si>
  <si>
    <t>FLUKE - Testa portalama di ricambio Jackrapid (per Panduit Nk688M) (N-510)</t>
  </si>
  <si>
    <t>FK-ACC-10061000</t>
  </si>
  <si>
    <t>FLUKE - Strumento a impatto D914S (N-510)</t>
  </si>
  <si>
    <t>Varie</t>
  </si>
  <si>
    <t>BY-CM4BSP</t>
  </si>
  <si>
    <t>CM4BSP</t>
  </si>
  <si>
    <t>BY-CM6BSP</t>
  </si>
  <si>
    <t>CM6BSP</t>
  </si>
  <si>
    <t xml:space="preserve">PLANET - Mini GBIC LX Module  (Single-Mode, 20 KM) </t>
  </si>
  <si>
    <t>DT-CVR-24014101BP</t>
  </si>
  <si>
    <t>24014101BP</t>
  </si>
  <si>
    <t>DT-CVR-24014101BL</t>
  </si>
  <si>
    <t>24014101BL</t>
  </si>
  <si>
    <t>DT-CVR-24014101CP</t>
  </si>
  <si>
    <t>24014101CP</t>
  </si>
  <si>
    <t>DATWYLER - Cavo 662 non schermato U/UTP Cat.6, solido AWG 23, 4cp, LSZH, Cca-s1a,d1,a1, pull box 500m -arancio-</t>
  </si>
  <si>
    <t>DT-MJ6A-418069CF</t>
  </si>
  <si>
    <t>DT-ACC-418011CF</t>
  </si>
  <si>
    <t>DT-CVF-19618200CZ</t>
  </si>
  <si>
    <t>19618200CZ</t>
  </si>
  <si>
    <t>DATWYLER - Cavo Universal DLTS ZGGFR da int/ext 1x24 OS2 G652D, loose dry tube, antirodit. 8,2mm, LSZH/FR Cca-s1a,d1,a1 -giallo-</t>
  </si>
  <si>
    <t>DATWYLER - Cavo Universal DLTS ZGGFR da int/ext 1x12 OM3, loose dry tube, antiroditore 7,6mm, LSZH/FR Cca-s1a,d1,a1 -aqua-</t>
  </si>
  <si>
    <t>DT-CVF-19708400CZ</t>
  </si>
  <si>
    <t>19708400CZ</t>
  </si>
  <si>
    <t>DATWYLER - Cavo Universal DLTS ZGGFR da int/ext 1x24 OM3, loose dry tube, antiroditore 8,2mm, LSZH/FR Cca-s1a,d1,a1 -aqua-</t>
  </si>
  <si>
    <t>DT-CVF-19014900FZ</t>
  </si>
  <si>
    <t>19014900FZ</t>
  </si>
  <si>
    <t>DT-RAC-19683000ZY</t>
  </si>
  <si>
    <t>19683000ZY</t>
  </si>
  <si>
    <t>DATWYLER - Zoccolo per rack 600x600, altezza 10cm, nero RAL 9005</t>
  </si>
  <si>
    <t>DT-RAC-19687800ZY</t>
  </si>
  <si>
    <t>19687800ZY</t>
  </si>
  <si>
    <t>DATWYLER - Kit dadi e viti -50 + 50 pz-</t>
  </si>
  <si>
    <t>DT-ACC-19692000ZY</t>
  </si>
  <si>
    <t>19692000ZY</t>
  </si>
  <si>
    <t>DATWYLER - Canala verticale 42U per rack di rete/server, coperchio frontale, nero RAL 9005, premontata in rack da 800 mm, 2 pz</t>
  </si>
  <si>
    <t>DT-RAC-19688800ZY</t>
  </si>
  <si>
    <t>19688800ZY</t>
  </si>
  <si>
    <t>DATWYLER - PDU, 6 prese universali + interruttore, 19", 1U</t>
  </si>
  <si>
    <t>DT-RAC-19689100ZY</t>
  </si>
  <si>
    <t>19689100ZY</t>
  </si>
  <si>
    <t>DATWYLER - PDU, 6 prese universali con magnetotermico 16A, 19'', 1U</t>
  </si>
  <si>
    <t>PA-RAC-CFP4IW</t>
  </si>
  <si>
    <t>CFP4IW</t>
  </si>
  <si>
    <t>PANDUIT - Placca MiniCom 503 verticale 4 posizioni, bianca</t>
  </si>
  <si>
    <t>CORNING - Giunto meccanico Fibrlok 4x4 250 micron 2540G</t>
  </si>
  <si>
    <t>CORNING - Pressa assemblaggio per giunti Fibrlok 2529 cod. 2501</t>
  </si>
  <si>
    <t>Strada del Portone, 159</t>
  </si>
  <si>
    <t>10095 Grugliasco (TO)</t>
  </si>
  <si>
    <t>Tel. +39 011 0627111</t>
  </si>
  <si>
    <t>Fax +39 011 4241155</t>
  </si>
  <si>
    <t>Tel. +39 0444 913875</t>
  </si>
  <si>
    <t>Tel. +39 06 9075524</t>
  </si>
  <si>
    <t>Fax +39 06 9075280</t>
  </si>
  <si>
    <t xml:space="preserve">  Tel. +39 0546 645711</t>
  </si>
  <si>
    <t xml:space="preserve">  Fax +39 0546 645821</t>
  </si>
  <si>
    <t>Tel. +39 0574 729184</t>
  </si>
  <si>
    <t>Fax +39 0574 700804</t>
  </si>
  <si>
    <t>Tel. +39 081 5406493</t>
  </si>
  <si>
    <t>Fax +39 081 5406493</t>
  </si>
  <si>
    <t>DT-CVF-18674800FZ</t>
  </si>
  <si>
    <t>18674800FZ</t>
  </si>
  <si>
    <t>ORCA - Terminal Box ottico barra DIN 6 SC DPX unloaded, Grigio, viti per bussole e tappi in dotazione</t>
  </si>
  <si>
    <t>ORCA - Terminal Box ottico barra DIN 8 SC SPX unloaded, Grigio, viti per bussole e tappi in dotazione</t>
  </si>
  <si>
    <t>ORCA - Bussola ST-SC SPX Multimodale, ferula ceramica, corpo plast. (moq. 10 pz)</t>
  </si>
  <si>
    <t>ORCA - Bretella ottica SC-ST DPX LSZH 50/125um OM2 L. 1 mt Arancio</t>
  </si>
  <si>
    <t>ORCA - Bretella ottica SC-ST DPX LSZH 50/125um OM2 L. 2 mt Arancio</t>
  </si>
  <si>
    <t>ORCA - Bretella ottica SC-ST DPX LSZH 50/125um OM2 L. 3 mt Arancio</t>
  </si>
  <si>
    <t>ORCA - Bretella ottica SC-ST DPX LSZH 50/125um OM2 L. 5 mt Arancio</t>
  </si>
  <si>
    <t>ORCA - SISTEMA FTTx - Borchie utenza STOA</t>
  </si>
  <si>
    <t>ORCA - Pigtail Monomodale 9/125 G657A2 SC/APC - LSZH 2m colore bianco (kit 12 pz.)</t>
  </si>
  <si>
    <t>ORCA - FAOC - Connettore pre-lappato SC/APC Monomodale 9/125 - 250/900 (moq. 10 pz)</t>
  </si>
  <si>
    <t>ORCA - BOX a protezione giunto fibra simplex cilindrico</t>
  </si>
  <si>
    <t>ORCA - BOX a protezione doppio giunto fibra simplex rettangolare, fori fissaggio</t>
  </si>
  <si>
    <t>ORCA - Plug a 8 posizioni non schermato per cavo rigido Cat6A UTP toolless</t>
  </si>
  <si>
    <t>ORCA - Plug a 8 posizioni schermato per cavo rigido Cat6A FTP toolless</t>
  </si>
  <si>
    <t>ORCA - Box di giunzione Cat. 5E FTP (66x36x25.5mm)</t>
  </si>
  <si>
    <t>ORCA - Adattatore plastico su guida DIN per inserto keystone UTP - senza coperchio laterale - grigio</t>
  </si>
  <si>
    <t>ORCA - coperchio laterale per adattatore guida DIN OC-PLT-250011-02</t>
  </si>
  <si>
    <t>Media Converter da Seriale a Fibra Ottica</t>
  </si>
  <si>
    <t>CORNING - Giunto singolo Fibrlok universale monomodale 2529</t>
  </si>
  <si>
    <t>PANDUIT - Presa PanNet MiniCom RJ45 UTP Cat6, nera</t>
  </si>
  <si>
    <t>PANDUIT - Presa PanNet MiniCom RJ45 UTP Cat6, bianco avorio</t>
  </si>
  <si>
    <t>PANDUIT - Presa PanNet MiniCom RJ45 UTP Cat6, bianco artico</t>
  </si>
  <si>
    <t>PA-MJ6-CJ688TGBU</t>
  </si>
  <si>
    <t>CJ688TGBU</t>
  </si>
  <si>
    <t>PANDUIT - Presa PanNet MiniCom RJ45 UTP Cat6, blu</t>
  </si>
  <si>
    <t>PA-MJ6-CJ688TGRD</t>
  </si>
  <si>
    <t>CJ688TGRD</t>
  </si>
  <si>
    <t>PANDUIT - Presa PanNet MiniCom RJ45 UTP Cat6, rossa</t>
  </si>
  <si>
    <t>PA-PC6-UTP28SP0.5M</t>
  </si>
  <si>
    <t>UTP28SP0.5M</t>
  </si>
  <si>
    <t>PANDUIT - Bretella di permutazione PanNet U/UTP Cat6, diametro ridotto 3,8 mm, 28 AWG, LSZH 0.5 m, bianca</t>
  </si>
  <si>
    <t>PA-PC6-UTP28SP1MGY</t>
  </si>
  <si>
    <t>UTP28SP1MGY</t>
  </si>
  <si>
    <t>PANDUIT - Bretella di permutazione PanNet U/UTP Cat6, diametro ridotto 3,8 mm, 28 AWG, LSZH 1 m, grigia</t>
  </si>
  <si>
    <t>PA-PC6-UTP28SP2MGY</t>
  </si>
  <si>
    <t>UTP28SP2MGY</t>
  </si>
  <si>
    <t>PANDUIT - Bretella di permutazione PanNet U/UTP Cat6, diametro ridotto 3,8 mm, 28 AWG, LSZH 2 m, grigia</t>
  </si>
  <si>
    <t>PA-PC6-UTP28SP3MGY</t>
  </si>
  <si>
    <t>UTP28SP3MGY</t>
  </si>
  <si>
    <t>PANDUIT - Bretella di permutazione PanNet U/UTP Cat6, diametro ridotto 3,8 mm, 28 AWG, LSZH 3 m, grigia</t>
  </si>
  <si>
    <t>PA-PC6-UTP28SP5MGY</t>
  </si>
  <si>
    <t>UTP28SP5MGY</t>
  </si>
  <si>
    <t>PANDUIT - Bretella di permutazione PanNet U/UTP Cat6, diametro ridotto 3,8 mm, 28 AWG, LSZH 5 m, grigia</t>
  </si>
  <si>
    <t>PANDUIT - Presa PanNet MiniCom RJ45 UTP Cat6A, nera</t>
  </si>
  <si>
    <t>PANDUIT - Presa PanNet MiniCom RJ45 UTP Cat6A, bianco avorio</t>
  </si>
  <si>
    <t>PANDUIT - Presa PanNet MiniCom RJ45 UTP Cat6A, bianca</t>
  </si>
  <si>
    <t>PA-MJ6A-CJ6X88TGAW</t>
  </si>
  <si>
    <t>CJ6X88TGAW</t>
  </si>
  <si>
    <t>PANDUIT - Presa PanNet MiniCom RJ45 UTP Cat6A, bianco artico</t>
  </si>
  <si>
    <t>PANDUIT - Presa PanNet MiniCom RJ45 UTP Cat6A, nera con sportello a molla</t>
  </si>
  <si>
    <t>PANDUIT - Presa PanNet MiniCom RJ45 UTP Cat6A, bianca con sportello a molla</t>
  </si>
  <si>
    <t>PA-PC6A-UTP28X1.5M</t>
  </si>
  <si>
    <t>UTP28X1.5M</t>
  </si>
  <si>
    <t>PANDUIT - Scatola di superficie MiniCom 1 posizione (23,2h x 26,3w x 48,1l mm), bianca</t>
  </si>
  <si>
    <t>PA-RAC-CBXQ1IW-A</t>
  </si>
  <si>
    <t>CBXQ1IW-A</t>
  </si>
  <si>
    <t>PANDUIT - Scatola di superficie MiniCom 1 posizione (24,89 x 37,6w x 66,0l mm), bianca</t>
  </si>
  <si>
    <t>PA-ACC-CBXF6AW-AY</t>
  </si>
  <si>
    <t>CBXF6AW-AY</t>
  </si>
  <si>
    <t>PANDUIT - Scatola di superficie MiniCom 6 posizioni allungata con gestore fibra (25h x 120,0w x 170,0l mm), bianco artico</t>
  </si>
  <si>
    <t>PA-ACC-CBXF12AW-AY</t>
  </si>
  <si>
    <t>CBXF12AW-AY</t>
  </si>
  <si>
    <t>PA-MJ6-NK6TMBU</t>
  </si>
  <si>
    <t>NK6TMBU</t>
  </si>
  <si>
    <t>PANDUIT - Presa NetKey RJ45 UTP Cat6 Giga TX keystone, terminabile con CGJT, blu</t>
  </si>
  <si>
    <t>PANDUIT - Adattatore singolo per guida DIN presa MiniCom Rj45</t>
  </si>
  <si>
    <t>AM-MJ6-171189701</t>
  </si>
  <si>
    <t>1711897-1</t>
  </si>
  <si>
    <t>AM-ACC-171165802</t>
  </si>
  <si>
    <t>1711658-2</t>
  </si>
  <si>
    <t>AM-PC6-NPC06UZDBWT0.5</t>
  </si>
  <si>
    <t>NPC06UZDB-WT050C</t>
  </si>
  <si>
    <t>Box a muro WB2</t>
  </si>
  <si>
    <t xml:space="preserve">COMMSCOPE - Box a muro a due porte per due moduli G2, cassette di giunzione o adattatori p/n WB2-EMT-BK-2P-MOD </t>
  </si>
  <si>
    <t>COMMSCOPE - Box a muro a due porte per quattro moduli G2, cassette di giunzione o adattatori p/n  WB2-EMT-BK-4P-MOD</t>
  </si>
  <si>
    <t>COMMSCOPE - Box a muro a due porte per otto moduli G2, cassette di giunzione o adattatori p/n  WB2-EMT-BK-8P-MOD</t>
  </si>
  <si>
    <t>COMMSCOPE - Cavo ottico tight da interno, 4 FO OM4, B2ca s1a d1 a1 LSZH -aqua- p/n N-004-DS-5K-FSUAQ/B2</t>
  </si>
  <si>
    <t>COMMSCOPE - Cavo ottico tight da interno, 4 FO OS2 (G.652.D e G.657.A1), B2ca s1a d1 a1 LSZH -giallo- p/n N-004-DS-8W-FSUYL/B2</t>
  </si>
  <si>
    <t>COMMSCOPE - Cavo ottico tight da interno, 12 FO OM4, B2ca s1a d1 a1 LSZH -aqua- p/n N-012-DS-5K-FSUAQ/B2</t>
  </si>
  <si>
    <t>COMMSCOPE - Cavo ottico tight da interno, 12 FO OS2 (G.652.D e G.657.A1), B2ca s1a d1 a1 LSZH -giallo- p/n N-012-DS-8W-FSUYL/B2</t>
  </si>
  <si>
    <t>COMMSCOPE - Cavo loose antirod. 4 FO OM3, LSZH Eca -aqua- p/n C-004-CN-5L-M04AQ/28G/GY/E</t>
  </si>
  <si>
    <t>COMMSCOPE - Cavo loose antirod. 4 FO OM4, LSZH Eca -aqua- p/n C-004-CN-5K-M04AQ/28G/GY/E</t>
  </si>
  <si>
    <t>COMMSCOPE - Cavo loose antirod. 8 FO OM3, LSZH Eca -aqua- p/n C-008-CN-5L-M08AQ/28G/GY/E/2K</t>
  </si>
  <si>
    <t>COMMSCOPE - Cavo loose antirod. 12 FO OM4, LSZH Eca -aqua- p/n C-012-CN-5K-M12AQ/28G/GY/E/2K</t>
  </si>
  <si>
    <t>COMMSCOPE - Cavo loose antirod. 12 FO OM3, LSZH Eca -aqua-</t>
  </si>
  <si>
    <t>COMMSCOPE - Cavo ottico loose armato CST, 12 FO OM4, HDPE -nero-</t>
  </si>
  <si>
    <t>COMMSCOPE - Bretella ottica LC-LC duplex OM4, 1,8 mm zipcord LSZH, aqua, 1 m</t>
  </si>
  <si>
    <t>COMMSCOPE - Bretella ottica LC-LC duplex OM4, 1,8 mm zipcord LSZH, aqua, 2 m</t>
  </si>
  <si>
    <t>COMMSCOPE - Bretella ottica LC-LC duplex OM4, 1,8 mm zipcord LSZH, aqua, 3 m</t>
  </si>
  <si>
    <t>COMMSCOPE - Bretella ottica LC-LC duplex OM4, 1,8 mm zipcord LSZH, aqua, 5 m</t>
  </si>
  <si>
    <t>COMMSCOPE - Bretella ottica LC-LC duplex OM4, 1,8 mm zipcord LSZH, aqua, 10 m</t>
  </si>
  <si>
    <t>COMMSCOPE - Bretella ottica LC-LC duplex OS2, 1,8 mm zipcord LSZH, gialla, 1 m</t>
  </si>
  <si>
    <t>COMMSCOPE - Bretella ottica LC-LC duplex OS2, 1,8 mm zipcord LSZH, gialla, 2 m</t>
  </si>
  <si>
    <t>COMMSCOPE - Bretella ottica LC-LC duplex OS2, 1,8 mm zipcord LSZH, gialla, 3 m</t>
  </si>
  <si>
    <t>COMMSCOPE - Bretella ottica LC-LC duplex OS2, 1,8 mm zipcord LSZH, gialla, 5 m</t>
  </si>
  <si>
    <t>COMMSCOPE - Bretella ottica LC-LC duplex OS2, 1,8 mm zipcord LSZH, gialla, 10 m</t>
  </si>
  <si>
    <t>COMMSCOPE - Pigtail SC OM4 tight buffered, LSZH, aqua, 2 m</t>
  </si>
  <si>
    <t>COMMSCOPE - Pigtail SC/PC OS2 tight buffered, LSZH, bianco, 1 m</t>
  </si>
  <si>
    <t>COMMSCOPE - Pigtail SC/PC OS2 tight buffered, LSZH, bianco, 2 m</t>
  </si>
  <si>
    <t>COMMSCOPE - Pigtail LC/UPC OM4 tight buffered, LSZH, aqua, 2 m</t>
  </si>
  <si>
    <t>COMMSCOPE - Pigtail LC/UPC OS2 tight buffered, LSZH, bianco, 2 m</t>
  </si>
  <si>
    <t xml:space="preserve">COMMSCOPE - Pigtail LC/UPC OS2 Teraspeed, 0,9 mm reinforced tight buffered, LSZH, giallo, 1,52 m </t>
  </si>
  <si>
    <t>COMMSCOPE - Pigtail SC/UPC OS2 Teraspeed, 0,9 mm reinforced tight buffered, LSZH, giallo, 1,52 m</t>
  </si>
  <si>
    <t xml:space="preserve">COMMSCOPE - Pigtail LC/UPC OS2 Teraspeed, 0,9 mm tight buffered, giallo, 1,52 m </t>
  </si>
  <si>
    <t>FAWSCUC01-JXF005</t>
  </si>
  <si>
    <t>COMMSCOPE - Pigtail LC/UPC OM4 Lazrspeed 550, 0,9 mm reinforced tight buffered, LSZH, aqua, 1,52 m</t>
  </si>
  <si>
    <t>COMMSCOPE - Pigtail SC/UPC OM4 Lazrspeed 550, 0,9 mm reinforced tight buffered, LSZH, aqua, 1,52 m</t>
  </si>
  <si>
    <t>COMMSCOPE - Pigtail LC/UPC OM4 Lazrspeed 550, 0,9 mm tight buffered, aqua, 1,52 m</t>
  </si>
  <si>
    <t>AM-FPG-FAXSCUC01MXF05</t>
  </si>
  <si>
    <t>FAXSCUC01-MXF005</t>
  </si>
  <si>
    <t>COMMSCOPE - Pigtail SC/UPC OM4 Lazrspeed 550, 0,9 mm tight buffered, aqua, 1,52 m</t>
  </si>
  <si>
    <t>COMMSCOPE - Cavo ottico tight indoor/outdoor, 4 FO OM4, Cca s2 d1 a1 -aqua- p/n C-004-DS-5K-MSUAQ/GY/C</t>
  </si>
  <si>
    <t>COMMSCOPE - Cavo ottico tight indoor/outdoor, 24 FO OM4, Cca s2 d1 a1 -aqua- p/n C-024-DS-5K-MSUAQ/GY/C</t>
  </si>
  <si>
    <t>AM-FPP-760248901</t>
  </si>
  <si>
    <t>AM-FPP-760248902</t>
  </si>
  <si>
    <t>AM-FPP-760248903</t>
  </si>
  <si>
    <t>DATWYLER - Cavo ZGGT HP da esterno 1x12 OS2 G652.D, loose tube, armato dielettrico 8,2mm, HDPE Fca -nero-</t>
  </si>
  <si>
    <t>DATWYLER - Cavo ZGGT HP da esterno 1x24 OS2 G652.D, loose tube, armato dielettrico 8,6mm, HDPE Fca -nero-</t>
  </si>
  <si>
    <t>DATWYLER - Cavo wbGGT HP da esterno 2x12 OS2 G652.D, loose tube, armato dielettrico 12mm, HDPE Fca -nero-</t>
  </si>
  <si>
    <t>DATWYLER - Cavo ZGGT HP da esterno 1x12 OM3, loose tube, armato dielettrico 8,2mm, HDPE Fca -nero-</t>
  </si>
  <si>
    <t>DATWYLER - Cavo ZGGT HP da esterno 1x12 OM4, loose tube, armato dielettrico 8,2mm, HDPE Fca -nero-</t>
  </si>
  <si>
    <t>ORCA - Ripiano a sbalzo profondo 250mm, 2U, colore nero 25Kg</t>
  </si>
  <si>
    <t>ORCA - Ripiano a sbalzo profondo 400mm, 2U, colore nero 25Kg</t>
  </si>
  <si>
    <t xml:space="preserve">ORCA - Cavo telefonico per esterno TEGHE 20 coppie schermato guaina PE </t>
  </si>
  <si>
    <t>ORCA - Indoor / Outdoor Twin Cable 2fo 9/125 - OS2 - LSZH</t>
  </si>
  <si>
    <t>ORCA - Indoor / Outdoor Twin Cable 2fo 62,5/125 - OM1 - LSZH</t>
  </si>
  <si>
    <t>ORCA - Indoor / Outdoor Twin Cable 2fo 50/125 - OM2 - LSZH</t>
  </si>
  <si>
    <t>ORCA - Indoor / Outdoor Twin Cable 2fo 50/125 - OM3 - LSZH</t>
  </si>
  <si>
    <t>ORCA - Indoor / Outdoor Twin Cable 2fo 50/125 - OM4 - LSZH</t>
  </si>
  <si>
    <t>CG-UU009175728</t>
  </si>
  <si>
    <t>UU009175728</t>
  </si>
  <si>
    <t>ORCA - Twin Cable</t>
  </si>
  <si>
    <t>SOC - micro connettori per giuntatrice</t>
  </si>
  <si>
    <t>OC-ACC-SOC-LCOS2-02</t>
  </si>
  <si>
    <t>OC-ACC-SOC-SCOS2-01</t>
  </si>
  <si>
    <t>OC-ACC-SOC-SCOS2-02</t>
  </si>
  <si>
    <t>OC-ACC-SOC-STOS2-02</t>
  </si>
  <si>
    <t>OC-ACC-SOC-SCAPC-01</t>
  </si>
  <si>
    <t>OC-ACC-SOC-SCAPC-02</t>
  </si>
  <si>
    <t>OC-ACC-SOC-LCOM3-01</t>
  </si>
  <si>
    <t>ORCA - SOC LC OM2/3 codolo flessibile 2 mm per giuntatrice FiberFox (moq. 10 pz)</t>
  </si>
  <si>
    <t>OC-ACC-SOC-LCOM3-02</t>
  </si>
  <si>
    <t>ORCA - SOC LC OM2/3 codolo 0,9 mm per giuntatrice FiberFox (moq. 10 pz)</t>
  </si>
  <si>
    <t>OC-ACC-SOC-SCOM3-01</t>
  </si>
  <si>
    <t>ORCA - SOC SC OM2/3 codolo flessibile 2 mm per giuntatrice FiberFox (moq. 10 pz)</t>
  </si>
  <si>
    <t>OC-ACC-SOC-SCOM3-02</t>
  </si>
  <si>
    <t>ORCA - SOC SC OM2/3 codolo 0,9 mm per giuntatrice FiberFox (moq. 10 pz)</t>
  </si>
  <si>
    <t>OC-ACC-SOC-FCOM3-01</t>
  </si>
  <si>
    <t>ORCA - SOC FC OM2/3 codolo flessibile 2 mm per giuntatrice FiberFox (moq. 10 pz)</t>
  </si>
  <si>
    <t>OC-ACC-SOC-FCOM3-02</t>
  </si>
  <si>
    <t>ORCA - SOC FC OM2/3 codolo 0,9 mm per giuntatrice FiberFox (moq. 10 pz)</t>
  </si>
  <si>
    <t>OC-ACC-SOC-LCOM4-02</t>
  </si>
  <si>
    <t>ORCA - SOC LC OM4 codolo 0,9 mm per giuntatrice FiberFox (moq. 10 pz)</t>
  </si>
  <si>
    <t>OC-ACC-SOC-SCOM4-01</t>
  </si>
  <si>
    <t>ORCA - SOC SC OM4 codolo flessibile 2 mm per giuntatrice FiberFox (moq. 10 pz)</t>
  </si>
  <si>
    <t>OC-ACC-SOC-SCOM4-02</t>
  </si>
  <si>
    <t>ORCA - SOC SC OM4 codolo 0,9 mm per giuntatrice FiberFox (moq. 10 pz)</t>
  </si>
  <si>
    <t>OC-ACC-SOC-FCOM4-01</t>
  </si>
  <si>
    <t>ORCA - SOC FC OM4 codolo flessibile 2 mm per giuntatrice FiberFox (moq. 10 pz)</t>
  </si>
  <si>
    <t>OC-ACC-SOC-FCOM4-02</t>
  </si>
  <si>
    <t>ORCA - SOC FC OM4 codolo 0,9 mm per giuntatrice FiberFox (moq. 10 pz)</t>
  </si>
  <si>
    <t>OC-ACC-SOC-STOM4-01</t>
  </si>
  <si>
    <t>ORCA - SOC ST OM4 codolo flessibile 2 mm per giuntatrice FiberFox (moq. 10 pz)</t>
  </si>
  <si>
    <t>OC-ACC-SOC-STOM4-02</t>
  </si>
  <si>
    <t>ORCA - SOC ST OM4 codolo 0,9 mm per giuntatrice FiberFox (moq. 10 pz)</t>
  </si>
  <si>
    <t>OC-FPP-170602-12</t>
  </si>
  <si>
    <t>ORCA - Vassoio per 12/24 portagiunti termorestingenti bianco</t>
  </si>
  <si>
    <t>ORCA - Cavo fo per utente guaina bianca 4 fibre Monomodale G657.A2 Bend insensitive ( 4 mm)</t>
  </si>
  <si>
    <t>ORCA - Tappo cieco per placca autoportante ORCA - bianco univ. (moq. 20 pz.)</t>
  </si>
  <si>
    <t>ORCA - Tappo cieco per placca autoportante ORCA - nero univ. (moq. 20 pz.)</t>
  </si>
  <si>
    <t>OC-RAC-572600-42N</t>
  </si>
  <si>
    <t>ORCA - Rack Server PFr 1anta e PPo dpbatt,gr75,pann lat ciechi,piedini,mont fronte/retro 19'' - 42U 600x1000,portata 800Kg Nero</t>
  </si>
  <si>
    <t>OC-RAC-585515-01</t>
  </si>
  <si>
    <t>ORCA - Armadio di Sicurezza dim. 580Lx546Hx150P protezione DVR - Pred. PDU 4vie - base VESA - doppia chiave</t>
  </si>
  <si>
    <t>OC-RAC-585515-02</t>
  </si>
  <si>
    <t>ORCA - Staffa da 2U per armadio di Sicurezza (opzionale)</t>
  </si>
  <si>
    <t>OC-PWR-475000-04</t>
  </si>
  <si>
    <t>ORCA - Canalina alimentazione 4 prese multistandard, per armadio di Sicurezza o 10"</t>
  </si>
  <si>
    <t>OC-RAC-550270-01N</t>
  </si>
  <si>
    <t>OC-RAC-550505-01N</t>
  </si>
  <si>
    <t>OC-RAC-550070-01N</t>
  </si>
  <si>
    <t>OC-RAC-550060-01N</t>
  </si>
  <si>
    <t>ORCA - Ripiano fisso, fissaggio 4 montanti per armadi a pavimento prof. 600</t>
  </si>
  <si>
    <t>OC-RAC-550071-01N</t>
  </si>
  <si>
    <t>OC-RAC-550072-01N</t>
  </si>
  <si>
    <t>Strada di Casale, 175</t>
  </si>
  <si>
    <t>36100 Vicenza (VI)</t>
  </si>
  <si>
    <t>Fax +39 0444 913700</t>
  </si>
  <si>
    <t>Via Sabadell, 145/1</t>
  </si>
  <si>
    <t>Soluzioni industriali stagne EN50155</t>
  </si>
  <si>
    <t>FK-ACC-DSX-CHA021S</t>
  </si>
  <si>
    <t>DSX-CHA021S</t>
  </si>
  <si>
    <t>FK-ACC-DSX-CHA011S</t>
  </si>
  <si>
    <t>DSX-CHA011S</t>
  </si>
  <si>
    <t>FLUKE - OTDR OptiFiber Pro Quad (MM e SM) con Wi-Fi abilitato: unità principale Versiv2 + modulo OTDR Quad (NR-200)</t>
  </si>
  <si>
    <t>FLUKE - OTDR OptiFiber Pro multimodale con Wi-Fi abilitato: unità principale Versiv2 + modulo OTDR (NR-200)</t>
  </si>
  <si>
    <t>FLUKE - OTDR OptiFiber Pro multimodale con Wi-Fi abilitato: unità Versiv2, modulo OTDR, FI-1000-KIT, tel. ispez. (NR-200)</t>
  </si>
  <si>
    <t>FLUKE - OTDR OptiFiber Pro monomodale con Wi-Fi abilitato: unità principale Versiv2 + modulo OTDR (NR-200)</t>
  </si>
  <si>
    <t>FLUKE - OTDR OptiFiber Pro monomodale con Wi-Fi abilitato: unità Versiv2 + modulo OTDR + FI-1000-KIT + tel. ispez. (NR-200)</t>
  </si>
  <si>
    <t>FLUKE - OptiFiber Pro Modulo Quad multimodale e monomodale (NR-200)</t>
  </si>
  <si>
    <t>FLUKE - OptiFiber Pro modulo multimodale (NR-200)</t>
  </si>
  <si>
    <t>FLUKE - OptiFiber Pro modulo monomodale (NR-200)</t>
  </si>
  <si>
    <t>FLUKE - OptiFiber Pro modulo Quad multimodale e monomodale (NR-200)</t>
  </si>
  <si>
    <t>Sonda/Telecamera</t>
  </si>
  <si>
    <t>FK-ACC-FI-1000</t>
  </si>
  <si>
    <t>FI-1000</t>
  </si>
  <si>
    <t>FK-ACC-MMC-50-LCLC-M</t>
  </si>
  <si>
    <t>MMC-50-LCLC-M</t>
  </si>
  <si>
    <t>FLUKE - Bobina di lancio multimodale, 50 µm, LC/LC 105 m (N-240)</t>
  </si>
  <si>
    <t>FK-ACC-MMC-50-SCLC-M</t>
  </si>
  <si>
    <t>MMC-50-SCLC-M</t>
  </si>
  <si>
    <t>FLUKE - Bobina di lancio multimodale, 50 µm, SC/LC 105 m (N-240)</t>
  </si>
  <si>
    <t>FK-ACC-SMC-9-LCLC-M</t>
  </si>
  <si>
    <t>SMC-9-LCLC-M</t>
  </si>
  <si>
    <t>FLUKE - Bobina di lancio monomodale, 9 µm, LC/LC 160 m (N-240)</t>
  </si>
  <si>
    <t>FK-ACC-SMC-9-SCLC-M</t>
  </si>
  <si>
    <t>SMC-9-SCLC-M</t>
  </si>
  <si>
    <t>FLUKE - Visifault, sorgente laser per la verifica della continuita' della fibra ottica (N-210)</t>
  </si>
  <si>
    <t>FiberLert</t>
  </si>
  <si>
    <t>FK-ACC-FIBERLERT-125</t>
  </si>
  <si>
    <t>FIBERLERT-125</t>
  </si>
  <si>
    <t>FLUKE - FiberLert, rilevatore segnale su F.O. in tempo reale da 850nm a 1.625 nm -batterie incluse- (N-210)</t>
  </si>
  <si>
    <t>BRADY -AF- Etichetta in poliestere ad alta adesione B-483 25,40x25,40mm per M611/BMP61/BMP71 -bianca- (250 pz)</t>
  </si>
  <si>
    <t>BRADY -AB- Nastro nero serie 4300 in cera/resina, resist. sbavature e prod.chimici per i5100 e IP series; 83,00mmx300,00m</t>
  </si>
  <si>
    <t>BY-R-4302 60MMX300M</t>
  </si>
  <si>
    <t>035244</t>
  </si>
  <si>
    <t>BRADY -AB- Nastro nero senza alogeni serie 6000 in resina, resis. solventi, termica e graffi per i5100 e IP series; 60,00mmx300m</t>
  </si>
  <si>
    <t>BRADY -AB- Etichetta a bandiera in polipropilene B-425A 30,00x10,00 per stampanti laser posiz. verticale -bianca- (750 pz)</t>
  </si>
  <si>
    <t>BRADY -AB- Etichetta a bandiera in polipropilene B-425A 30,00x10,00 per stampanti laser posiz. orizzontale -bianca- (750 pz)</t>
  </si>
  <si>
    <t>BRADY -AB- Etichetta in poliestere autolaminante B-361B 25,00x80,44mm per stampanti laser -bianca- (1008 pz)</t>
  </si>
  <si>
    <t>BRADY -AB- Etichetta in poliestere autolaminante B-361B 12,00x19,00mm per stampanti laser -bianca- (5070 pz)</t>
  </si>
  <si>
    <t xml:space="preserve">BRADY -AB- Etichetta in poliestere autolaminante B-361B 25,00x33,00mm per stampanti laser -bianca- (2520 pz) </t>
  </si>
  <si>
    <t xml:space="preserve">BRADY -AB- Nastro nero serie 7950 in cera/resina, resist. sbavature e prod.chimici per BBP11/12; 110,00mmx70,00m </t>
  </si>
  <si>
    <t>BY-R7950/40-300</t>
  </si>
  <si>
    <t>236005</t>
  </si>
  <si>
    <t>BY-R7950/90-300</t>
  </si>
  <si>
    <t>236004</t>
  </si>
  <si>
    <t>BY-THT-119-427-2.5</t>
  </si>
  <si>
    <t>622025</t>
  </si>
  <si>
    <t>BY-M21-375-499-TB</t>
  </si>
  <si>
    <t>110938</t>
  </si>
  <si>
    <t>BRADY -AJ- LAN network card per BMP51</t>
  </si>
  <si>
    <t xml:space="preserve">BRADY -AJ- BMP71 batteria di scorta </t>
  </si>
  <si>
    <t>BRADY -AB- Tubetto pretagliato 26 mm per diametro cavo da 1 a 4 mm - conf. 1000 pz</t>
  </si>
  <si>
    <t>BRADY -AB- Tubetto pretagliato 26 mm per diametro cavo da 4 a 6 mm - conf. 1000 pz</t>
  </si>
  <si>
    <t>BRADY -AB- Tubetto pretagliato 26 mm per diametro cavo da 6 a 8 mm - conf. 400 pz</t>
  </si>
  <si>
    <t>BRADY -AB- Tubetto pretagliato 26 mm per diametro cavo da 8 a 12 mm - conf. 250 pz</t>
  </si>
  <si>
    <t>BY-SRM1BI</t>
  </si>
  <si>
    <t>SRM1BI</t>
  </si>
  <si>
    <t>BRADY -BE- Spirale Record diam. int 3 mm diam. ext 5 mm, bianca, confezione 100 m</t>
  </si>
  <si>
    <t>BY-SRM3BI</t>
  </si>
  <si>
    <t>SRM3BI</t>
  </si>
  <si>
    <t>BRADY -BE- Spirale Record diam. int 8 mm diam. ext 10 mm, bianca, confezione 100 m</t>
  </si>
  <si>
    <t>BY-CM3BRO</t>
  </si>
  <si>
    <t>CM3BRO</t>
  </si>
  <si>
    <t>BRADY -BE- Cordino millecapi tipo 3/840 per legatura cavi, rotolo 1000 m</t>
  </si>
  <si>
    <t>BRADY -BE- Cordino millecapi tipo 4/840 per legatura cavi, rotolo 200 m</t>
  </si>
  <si>
    <t>BRADY -BE- Cordino millecapi tipo 6/840 per legatura cavi, rotolo 200 m</t>
  </si>
  <si>
    <t>ORCA - Cavo telefonico TE 1 coppie x 0,6 "Abb.Telecom" (mat. 250m)</t>
  </si>
  <si>
    <t>ORCA - Cavo non scherm. U/UTP Cat.6A Alien-Next Proof AWG 23, LSZH CPR Dca (s2,d2,a1) - Arancio (reel 500)</t>
  </si>
  <si>
    <t>ORCA - Cat. 6 per Esterno</t>
  </si>
  <si>
    <t>ORCA - Switch 4 Porte 10/100 POE (PoE bgtm 60W) + 2 porte 10/100 per uplink</t>
  </si>
  <si>
    <t>ORCA - Switch 8 Porte 100Mbps POE (PoE bgtm 120W) + 1 porta 100 Ethernet per uplink</t>
  </si>
  <si>
    <t>ORCA - POE Switch Managed 24 porte 100Mb (PoE bgtm 390W) + 2 porte Giga Ethernet Uplink</t>
  </si>
  <si>
    <t>ORCA - Cavi Ottici armati CST guina PE</t>
  </si>
  <si>
    <t>ORCA - Cassetto ottico scarico ST 24p 1U  con accessori plastici - colore NERO</t>
  </si>
  <si>
    <t>OC-FTL-150004-02</t>
  </si>
  <si>
    <t>ORCA - Bretella Ottica G.657.A2 SC/APC -SC/APC Simplex LSZH giallo - 1m (moq. 10 pz)</t>
  </si>
  <si>
    <t>ORCA - Bretella Ottica G.657.A2 SC/APC -SC/APC Simplex LSZH giallo - 2m (moq. 10 pz)</t>
  </si>
  <si>
    <t>ORCA - Bretella Ottica G.657.A2 SC/APC -SC/APC Simplex LSZH giallo - 3m (moq. 10 pz)</t>
  </si>
  <si>
    <t>ORCA - Bretella Ottica G.657.A2 SC/APC -SC/APC Simplex LSZH giallo - 5m (moq. 5 pz)</t>
  </si>
  <si>
    <t>ORCA - Bretella Ottica G.657.A2 SC/APC -SC/APC Duplex LSZH giallo - 1m (moq. 10 pz)</t>
  </si>
  <si>
    <t>ORCA - Bretella Ottica G.657.A2 SC/APC -SC/APC Duplex LSZH giallo - 2m (moq. 10 pz)</t>
  </si>
  <si>
    <t>ORCA - Bretella Ottica G.657.A2 SC/APC -SC/APC Duplex LSZH giallo - 3m (moq. 10 pz)</t>
  </si>
  <si>
    <t>ORCA - Bretella Ottica G.657.A2 SC/APC -SC/APC Duplex LSZH giallo - 5m (moq. 5 pz)</t>
  </si>
  <si>
    <t>ORCA - Bretella Ottica OS2 G.652 SC/APC -SC/APC Simplex LSZH giallo - 1m (moq. 10 pz)</t>
  </si>
  <si>
    <t>ORCA - Bretella Ottica OS2 G.652 SC/APC -SC/APC Simplex LSZH giallo - 2m (moq. 10 pz)</t>
  </si>
  <si>
    <t>ORCA - Bretella Ottica OS2 G.652 SC/APC -SC/APC Simplex LSZH giallo - 3m (moq. 10 pz)</t>
  </si>
  <si>
    <t>ORCA - Bretella Ottica OS2 G.652 SC/APC -SC/APC Simplex LSZH giallo - 5m (moq. 5 pz)</t>
  </si>
  <si>
    <t>ORCA - Bretella Ottica OS2 G.652 SC/APC -SC/APC Duplex LSZH giallo - 1m (moq. 10 pz)</t>
  </si>
  <si>
    <t>ORCA - Bretella Ottica OS2 G.652 SC/APC -SC/APC Duplex LSZH giallo - 2m (moq. 10 pz)</t>
  </si>
  <si>
    <t>ORCA - Bretella Ottica OS2 G.652 SC/APC -SC/APC Duplex LSZH giallo - 3m (moq. 10 pz)</t>
  </si>
  <si>
    <t>ORCA - Bretella Ottica OS2 G.652 SC/APC -SC/APC Duplex LSZH giallo - 5m (moq. 5 pz)</t>
  </si>
  <si>
    <t>ORCA - Pannello scarico per Jack TIPO AMP SL Toolless iconab, etichettab</t>
  </si>
  <si>
    <t>ORCA - Passapermute 1U, 5 anelli in PVC - NERO</t>
  </si>
  <si>
    <t>OC-RAC-550120-01N</t>
  </si>
  <si>
    <t xml:space="preserve">ORCA - Pannello cieco 1U - Nero </t>
  </si>
  <si>
    <t>OC-RAC-550120-02N</t>
  </si>
  <si>
    <t xml:space="preserve">ORCA - Pannello cieco 2U - Nero </t>
  </si>
  <si>
    <t>OC-RAC-550120-03N</t>
  </si>
  <si>
    <t>ORCA - Pannello cieco 3U - Nero</t>
  </si>
  <si>
    <t>OC-RAC-554440-00</t>
  </si>
  <si>
    <t>OC-RAC-556142-01N</t>
  </si>
  <si>
    <t>PA-MJ6-CJ688TGWH</t>
  </si>
  <si>
    <t>CJ688TGWH</t>
  </si>
  <si>
    <t>PANDUIT - Presa PanNet MiniCom RJ45 UTP Cat6, bianca</t>
  </si>
  <si>
    <t>PA-PC6A-UTP6AX1M</t>
  </si>
  <si>
    <t>UTP6AX1M</t>
  </si>
  <si>
    <t>PANDUIT - Bretella di permutazione PanNet U/UTP Cat6A, diametro 6,4 mm, 24 AWG, PVC CM rating 1m, bianca</t>
  </si>
  <si>
    <t>PA-PC6A-UTP6AX2M</t>
  </si>
  <si>
    <t>UTP6AX2M</t>
  </si>
  <si>
    <t>PANDUIT - Bretella di permutazione PanNet U/UTP Cat6A, diametro 6,4 mm, 24 AWG, PVC CM rating 2m, bianca</t>
  </si>
  <si>
    <t>PA-PC6A-UTP6AX3M</t>
  </si>
  <si>
    <t>UTP6AX3M</t>
  </si>
  <si>
    <t>PANDUIT - Bretella di permutazione PanNet U/UTP Cat6A, diametro 6,4 mm, 24 AWG, PVC CM rating 3m, bianca</t>
  </si>
  <si>
    <t>PA-PC6A-UTP6AX5M</t>
  </si>
  <si>
    <t>UTP6AX5M</t>
  </si>
  <si>
    <t>PANDUIT - Bretella di permutazione PanNet U/UTP Cat6A, diametro 6,4 mm, 24 AWG, PVC CM rating 5m, bianca</t>
  </si>
  <si>
    <t>Bretelle di permutazione PanNet Cat6A a diametro ridotto 4,7 mm, 28 AWG</t>
  </si>
  <si>
    <t>PANDUIT - Bretella di permutazione PanNet UTP Cat6A, diametro ridotto 4,7 mm, 28 AWG, LSZH 1m, bianca</t>
  </si>
  <si>
    <t>PANDUIT - Bretella di permutazione PanNet UTP Cat6A, diametro ridotto 4,7 mm, 28 AWG, LSZH 1.5m, bianca</t>
  </si>
  <si>
    <t>PANDUIT - Bretella di permutazione PanNet UTP Cat6A, diametro ridotto 4,7 mm, 28 AWG, LSZH 2m, bianca</t>
  </si>
  <si>
    <t>PANDUIT - Bretella di permutazione PanNet UTP Cat6A, diametro ridotto 4,7 mm, 28 AWG, LSZH 3m, bianca</t>
  </si>
  <si>
    <t>PANDUIT - Bretella di permutazione PanNet UTP Cat6A, diametro ridotto 4,7 mm, 28 AWG, LSZH 5m, bianca</t>
  </si>
  <si>
    <t>PA-PP-CPP48HDWBLY</t>
  </si>
  <si>
    <t>CPP48HDWBLY</t>
  </si>
  <si>
    <t>PANDUIT - Pannello plastico MiniCom scarico 48 porte UTP 1U alta densità, nero</t>
  </si>
  <si>
    <t>AM-MJ6-215344813</t>
  </si>
  <si>
    <t>1-2153448-3</t>
  </si>
  <si>
    <t>COMMSCOPE - Cavo ottico loose armato CST, 12 FO OM3, HDPE -nero-</t>
  </si>
  <si>
    <t>COMMSCOPE - Cavo ottico loose armato CST, 24 FO OM4, HDPE -nero-</t>
  </si>
  <si>
    <t>AM-FPG-FAWSCUC01JXF05</t>
  </si>
  <si>
    <t xml:space="preserve">COMMSCOPE - Pigtail SC OS2 Teraspeed, 0,9 mm tight buffered, giallo, 1,52 m </t>
  </si>
  <si>
    <t>Stampanti M210</t>
  </si>
  <si>
    <t>BY-M210</t>
  </si>
  <si>
    <t>BY-M210-KIT EU</t>
  </si>
  <si>
    <t>BY-M211-EU-UK-US</t>
  </si>
  <si>
    <t xml:space="preserve">BRADY -BG- M211 stampante in confezione di cartone con cavo alimentazione </t>
  </si>
  <si>
    <t>BY-M211-KIT-EU-UK-US</t>
  </si>
  <si>
    <t>BRADY -BG- M211 kit starter (con custodia rigida, power bank, clip da cintura e cavo di alimentazione)</t>
  </si>
  <si>
    <t>COMMSCOPE - Inserto cieco per placche bianche, confezione 100 pz. p/n M20AP-262</t>
  </si>
  <si>
    <t>COMMSCOPE - Inserto cieco per placche avorio, confezione 100 pz. p/n M20AP-246</t>
  </si>
  <si>
    <t>Cavi in rame Cat.6 U/UTP</t>
  </si>
  <si>
    <t>CG-MCXVEE-BC047V009L6</t>
  </si>
  <si>
    <t>MCXVEE-BC047-V009-L6</t>
  </si>
  <si>
    <t>Cavi in rame Cat.6A U/UTP</t>
  </si>
  <si>
    <t>CG-CCAEGB-DB002A010C0</t>
  </si>
  <si>
    <t>CCAEGB-DB002-A010-C0</t>
  </si>
  <si>
    <t>CG-CCAEGB-DB002A020C0</t>
  </si>
  <si>
    <t>CCAEGB-DB002-A020-C0</t>
  </si>
  <si>
    <t>CG-CCAEGB-DB002A030C0</t>
  </si>
  <si>
    <t>CCAEGB-DB002-A030-C0</t>
  </si>
  <si>
    <t>CG-CCAEGB-DB002A050C0</t>
  </si>
  <si>
    <t>CCAEGB-DB002-A050-C0</t>
  </si>
  <si>
    <t>CG-UU009175736</t>
  </si>
  <si>
    <t>UU009175736</t>
  </si>
  <si>
    <t>CG-CCXERA-B0047C001L7</t>
  </si>
  <si>
    <t>ECO Panel</t>
  </si>
  <si>
    <t>CG-ECO-48LCD-0000-B</t>
  </si>
  <si>
    <t>ECO-48LCD-0000-B</t>
  </si>
  <si>
    <t>CG-ECO-48SCD-0000-B</t>
  </si>
  <si>
    <t>ECO-48SCD-0000-B</t>
  </si>
  <si>
    <t>CG-ECO-SPLKIT-CR</t>
  </si>
  <si>
    <t>ECO-SPLKIT-CR</t>
  </si>
  <si>
    <t>CORNING - Everon ECO 2 vassoi di giunzione, 1 cover e 2 supporti a crimpare</t>
  </si>
  <si>
    <t>CG-ECO-SPLKIT-HS</t>
  </si>
  <si>
    <t>ECO-SPLKIT-HS</t>
  </si>
  <si>
    <t>CORNING - Everon ECO 2 vassoi di giunzione, 1 cover e 4 supporti per termorestringenti</t>
  </si>
  <si>
    <t>CG-ECO-ADP-DLCA-GR</t>
  </si>
  <si>
    <t>ECO-ADP-DLCA-GR</t>
  </si>
  <si>
    <t>CG-ECO-ADP-DLCU-BU</t>
  </si>
  <si>
    <t>ECO-ADP-DLCU-BU</t>
  </si>
  <si>
    <t>CG-ECO-ADP-DSCA-GR</t>
  </si>
  <si>
    <t>ECO-ADP-DSCA-GR</t>
  </si>
  <si>
    <t>CG-ECO-ADP-DSCU-BU</t>
  </si>
  <si>
    <t>ECO-ADP-DSCU-BU</t>
  </si>
  <si>
    <t>CG-005801G4Z31001M</t>
  </si>
  <si>
    <t>005801G4Z31001M</t>
  </si>
  <si>
    <t>CORNING - Pigtail SC/UPC basic series, 900 µm LSZH tight buffer easy strip, OS2 G657.A1, giallo, 2m</t>
  </si>
  <si>
    <t>CORNING - Pigtail SC/UPC basic series, 900 µm LSZH tight buffer easy strip, OM4, aqua, 2m</t>
  </si>
  <si>
    <t>DT-CVR-19462600CL</t>
  </si>
  <si>
    <t>19462600CL</t>
  </si>
  <si>
    <t>DT-FPP-41558000ZY</t>
  </si>
  <si>
    <t>41558000ZY</t>
  </si>
  <si>
    <t>DT-FAD-418517</t>
  </si>
  <si>
    <t>DATWYLER - Bussola adattatore LC Quad MM con flange, slitta ceramica, beige</t>
  </si>
  <si>
    <t>DT-RAC-19556300ZY</t>
  </si>
  <si>
    <t>19556300ZY</t>
  </si>
  <si>
    <t>DATWYLER - Zoccolo per rack 600x800, altezza 10cm, nero RAL 9005</t>
  </si>
  <si>
    <t>DT-MJ5-41807200ZF</t>
  </si>
  <si>
    <t>41807200ZF</t>
  </si>
  <si>
    <t>DATWYLER - Inserto RJ45 KU-T 1/8 di Cat.5e tool-less non schermato, bianco -conf. 12 pz-</t>
  </si>
  <si>
    <t>DT-MJ5-41807300ZF</t>
  </si>
  <si>
    <t>41807300ZF</t>
  </si>
  <si>
    <t>DATWYLER - Inserto RJ45 KU-T 1/8 di Cat.5e tool-less non schermato, nero -conf. 12 pz-</t>
  </si>
  <si>
    <t>DT-MJ6-41807000ZF</t>
  </si>
  <si>
    <t>41807000ZF</t>
  </si>
  <si>
    <t>DATWYLER - Inserto RJ45 KU-T 1/8 di Cat.6 tool-less non schermato colore bianco -conf. 12 pz-</t>
  </si>
  <si>
    <t>DT-MJ6-41807100ZF</t>
  </si>
  <si>
    <t>41807100ZF</t>
  </si>
  <si>
    <t>DATWYLER - Inserto RJ45 KU-T 1/8 di Cat.6 tool-less non schermato colore nero -conf. 12 pz-</t>
  </si>
  <si>
    <t>DT-PC6A-65547100ZY</t>
  </si>
  <si>
    <t>65547100ZY</t>
  </si>
  <si>
    <t>DATWYLER - Bretella di permutazione Cat.6A, U/UTP RJ45/RJ45 LSZH grigia, 1m</t>
  </si>
  <si>
    <t>DT-PC6A-65547300ZY</t>
  </si>
  <si>
    <t>65547300ZY</t>
  </si>
  <si>
    <t>DATWYLER - Bretella di permutazione Cat.6A, U/UTP RJ45/RJ45 LSZH grigia, 2m</t>
  </si>
  <si>
    <t>DT-PC6A-65547500ZY</t>
  </si>
  <si>
    <t>65547500ZY</t>
  </si>
  <si>
    <t>DATWYLER - Bretella di permutazione Cat.6A, U/UTP RJ45/RJ45 LSZH grigia, 3m</t>
  </si>
  <si>
    <t>DT-MJ6A-41806100ZF</t>
  </si>
  <si>
    <t>41806100ZF</t>
  </si>
  <si>
    <t>DATWYLER - Inserto RJ45 KS-T Plus 1/8 di Cat.6A tool-less schermato -conf. 12 pz-</t>
  </si>
  <si>
    <t>ORCA - Localizzatore laser rottura fibra tascab (fault locator) senza adattatore SC/LC</t>
  </si>
  <si>
    <t>ORCA - Placche</t>
  </si>
  <si>
    <t>ORCA - Ripiano estraibile prof. 750 per rack 1000, 2U, fissaggio 4 montanti, port. 40 KG</t>
  </si>
  <si>
    <t>OC-FTL-150016-02</t>
  </si>
  <si>
    <t>ORCA - Penna One-click cleaner per pulizia connettori MPO/MTP</t>
  </si>
  <si>
    <t>ORCA - Spela cavi telefonici  Miller 103-S, 22-10 AWG (0,65-2.6mm)</t>
  </si>
  <si>
    <t>OC-PP6-570125-24</t>
  </si>
  <si>
    <t>OC-MJ6-233120-18</t>
  </si>
  <si>
    <t>OC-MJ6-233130-18</t>
  </si>
  <si>
    <t>OC-MJ6-235220-01</t>
  </si>
  <si>
    <t>OC-MJ6-233125-18</t>
  </si>
  <si>
    <t>OC-MJ6-233135-18</t>
  </si>
  <si>
    <t>OC-TL-269000-08</t>
  </si>
  <si>
    <t>ORCA - Ripiano estraibile prof. 600 per rack 800, 2U, fissaggio 2 montanti + rinforzo, port. 40 KG</t>
  </si>
  <si>
    <t>COMMSCOPE - Plug 8/8 Cat6/6A non schermato, cavo tondo solido e tref. OD max 7,40 mm 26-23 AWG, conf. 100pz p/n MP-6AU-Plug-A-1</t>
  </si>
  <si>
    <t>COMMSCOPE - Plug 8/8 Cat6 schermato, cavo tondo solido e trefolato OD max 6,00 mm 26-23 AWG, conf. 100pz p/n MP-6S-B-1</t>
  </si>
  <si>
    <t>COMMSCOPE - Plug 8/8 Cat6A schermato, cavo tondo solido e trefolato OD max 6,00 mm 26-23 AWG, conf. 100pz p/n MP-6AS-B-1</t>
  </si>
  <si>
    <t>COMMSCOPE - Plug 8/8 Cat6A schermato, cavo tondo solido e trefolato OD max 7,00 mm 26-23 AWG, conf. 100pz p/n MP-6AS-C-1</t>
  </si>
  <si>
    <t>AM-MJ6-215344842</t>
  </si>
  <si>
    <t>4-2153448-2</t>
  </si>
  <si>
    <t>Sistema Cat6A schermato serie KJX (ex serie E)</t>
  </si>
  <si>
    <t>AM-MJ6A-760253419</t>
  </si>
  <si>
    <t>AM-PP-760253420</t>
  </si>
  <si>
    <t>COMMSCOPE - Pannello scarico 24 porte 1U STP per jack serie KJX colore nero p/n CPP-MOD-KJ-1U-24</t>
  </si>
  <si>
    <t>PA-CVR-PUY6X04WH-HEG</t>
  </si>
  <si>
    <t>PUY6X04WH-HEG</t>
  </si>
  <si>
    <t>PANDUIT - Bretella di permutazione PanNet S/FTP Cat6A, 26 AWG, LSZH 1m, grigia</t>
  </si>
  <si>
    <t>PANDUIT - Bretella di permutazione PanNet S/FTP Cat6A, 26 AWG, LSZH 2m, grigia</t>
  </si>
  <si>
    <t>PANDUIT - Bretella di permutazione PanNet S/FTP Cat6A, 26 AWG, LSZH 3m, grigia</t>
  </si>
  <si>
    <t>PANDUIT - Bretella di permutazione PanNet S/FTP Cat6A, 26 AWG, LSZH 5m, grigia</t>
  </si>
  <si>
    <t>PANDUIT - Bretella di permutazione PanNet S/FTP Cat6A, 26 AWG, LSZH 10m, grigia</t>
  </si>
  <si>
    <t>PANDUIT - Scatola di superficie MiniCom 12 posizioni allungata con gestore fibra ( 46,1h x 120,0w x 170,0l mm), bianco artico</t>
  </si>
  <si>
    <t>PANDUIT - Cavo NetKey Cat5e U/UTP LSZH1 AWG 24 Classe Eca -blu- box 305m</t>
  </si>
  <si>
    <t>PANDUIT - Bretella di permutazione NetKey U/UTP Cat6A, diametro 6,4 mm, 26 AWG, LSZH, 1m, bianca</t>
  </si>
  <si>
    <t>PANDUIT - Bretella di permutazione NetKey U/UTP Cat6A, diametro 6,4 mm, 26 AWG, LSZH, 2m, bianca</t>
  </si>
  <si>
    <t>PANDUIT - Bretella di permutazione NetKey U/UTP Cat6A, diametro 6,4 mm, 26 AWG, LSZH, 3m, bianca</t>
  </si>
  <si>
    <t>PANDUIT - Bretella di permutazione NetKey U/UTP Cat6A, diametro 6,4 mm, 26 AWG, LSZH, 5m, bianca</t>
  </si>
  <si>
    <t>PANDUIT - Bretella di permutazione NetKey U/UTP Cat6A, diametro 6,4 mm, 26 AWG, LSZH, 1m, blu</t>
  </si>
  <si>
    <t>PANDUIT - Bretella di permutazione NetKey U/UTP Cat6A, diametro 6,4 mm, 26 AWG, LSZH, 2m, blu</t>
  </si>
  <si>
    <t>PANDUIT - Bretella di permutazione NetKey U/UTP Cat6A, diametro 6,4 mm, 26 AWG, LSZH, 3m, blu</t>
  </si>
  <si>
    <t>PANDUIT - Bretella di permutazione NetKey U/UTP Cat6A, diametro 6,4 mm, 26 AWG, LSZH, 5m, blu</t>
  </si>
  <si>
    <t>PANDUIT - Connettore ottico OptiCam LC simplex 50/125 OM2 per cavi 900μm</t>
  </si>
  <si>
    <t xml:space="preserve">PANDUIT - Connettore ottico OptiCam LC simplex 62,5/125 OM1 per cavi 900μm </t>
  </si>
  <si>
    <t>PANDUIT - Modulo FAP precaricato con 3 bussole SC duplex 50/125 OM3/OM4 acqua</t>
  </si>
  <si>
    <t>PANDUIT - Passacavi orizzontali a canalina frontale, 1U</t>
  </si>
  <si>
    <t>PANDUIT - Passacavi orizzontali a canalina frontale, 2U</t>
  </si>
  <si>
    <t>PANDUIT - Passacavi orizzontali ad anelli frontale, 1U - D= 38,1x76,2mm</t>
  </si>
  <si>
    <t>PANDUIT - Passacavi orizzontali ad anelli frontale, 2U - D= 76,2x76,2mm</t>
  </si>
  <si>
    <t>COMMSCOPE - Pannello 24 porte 1U scarico Fleximax UTP -nero- p/n FLEXIMAX PANEL EMEA</t>
  </si>
  <si>
    <t>COMMSCOPE - Pannello 24 porte 1U scarico M-series UTP -nero- p/n CPP-UDDM-M-1U-24</t>
  </si>
  <si>
    <t>TS-RKF-P6427</t>
  </si>
  <si>
    <t>TS-RKW-FP4007N</t>
  </si>
  <si>
    <t>TS-RKW-FPA4007N</t>
  </si>
  <si>
    <t>TECNOSTEEL - Kit 4 piedini di livellamento m10 - h.125mm (solo per armadi progress server)</t>
  </si>
  <si>
    <t>TECNOSTEEL - Armadio IP55 600x1200x600 25U porta cieca anteriore, retro posteriore Grigio RAL 7035</t>
  </si>
  <si>
    <t>OC-FAD-140121-01</t>
  </si>
  <si>
    <t>ORCA - Bussola SC SPX Multimodale OM3/4, ferula ceramica corpo plastico, colore Aqua (moq. 10 pz)</t>
  </si>
  <si>
    <t>ORCA - Dispenser per detergente alcool 100ml</t>
  </si>
  <si>
    <t>OC-ACC-291000-12</t>
  </si>
  <si>
    <t>OC-ACC-291000-15</t>
  </si>
  <si>
    <t>OC-ACC-291000-13</t>
  </si>
  <si>
    <t>OC-ACC-291000-10</t>
  </si>
  <si>
    <t>OC-ACC-291000-18</t>
  </si>
  <si>
    <t>OC-ACC-291000-16</t>
  </si>
  <si>
    <t>ORCA - Box di giunzione UTP Cat. 6 - presa IDC 110 (moq 4 pz)</t>
  </si>
  <si>
    <t>CG-CCXEDE-DD047V004L6</t>
  </si>
  <si>
    <t>CCXEDE-DD047-V004-L6</t>
  </si>
  <si>
    <t>CORNING - Portagiunti per vassoio standard a 6 fibre, confezione 10 pz.</t>
  </si>
  <si>
    <t>DT-ACC-440106</t>
  </si>
  <si>
    <t>DATWYLER - Scatola di superficie per faceplate 503, profondità 55mm</t>
  </si>
  <si>
    <t>DT-ACC-1406273</t>
  </si>
  <si>
    <t>DATWYLER - Scatola di superficie 40mm con cornice, bianca</t>
  </si>
  <si>
    <t>DT-CVR-19462600BL</t>
  </si>
  <si>
    <t>19462600BL</t>
  </si>
  <si>
    <t>DT-CVR-18291100CK</t>
  </si>
  <si>
    <t>18291100CK</t>
  </si>
  <si>
    <t>DATWYLER - Cavo 7080 schermato S/FTP Cat.7, solido AWG 23, 4cp, LSZH, Cca-s1a,d1,a1, bobina 1000m -arancio-</t>
  </si>
  <si>
    <t>DT-PC6A-65547700ZY</t>
  </si>
  <si>
    <t>65547700ZY</t>
  </si>
  <si>
    <t>DATWYLER - Bretella di permutazione Cat.6A, U/UTP RJ45/RJ45 LSZH grigia, 5m</t>
  </si>
  <si>
    <t>DT-PP-418020</t>
  </si>
  <si>
    <t>DATWYLER - Pannello scarico a 24 porte 1U per jack keystone KS Plus schermati, grigio</t>
  </si>
  <si>
    <t>DT-CVF-19618400CZ</t>
  </si>
  <si>
    <t>19618400CZ</t>
  </si>
  <si>
    <t>DATWYLER - Cavo Universal DLTS wbGGFR int/ext 4x12 OS2 G652.D, loose dry tube, antirod. 11, 4mm, LSZH/FR Cca-s1a,d1, a1 -giallo-</t>
  </si>
  <si>
    <t>DT-CVF-19005900FZ</t>
  </si>
  <si>
    <t>19005900FZ</t>
  </si>
  <si>
    <t>DATWYLER - Cavo wbGGT HP da esterno 1x12 OS2 G652.D, loose tube, armato dielettrico 12mm, HDPE Fca -nero-</t>
  </si>
  <si>
    <t>DT-CVF-18738500FZ</t>
  </si>
  <si>
    <t>18738500FZ</t>
  </si>
  <si>
    <t>DATWYLER - Cavo wbGGT HP da esterno 4x12 OS2 G652.D, loose tube, armato dielettrico 12mm, HDPE Fca -nero-</t>
  </si>
  <si>
    <t>DT-FPL-42331208ZY</t>
  </si>
  <si>
    <t>42331208ZY</t>
  </si>
  <si>
    <t>DATWYLER - Bretella ottica LC-LC duplex OS2 Fig.8, LSZH, zipcord, gialla, 2 m</t>
  </si>
  <si>
    <t>DT-FPL-42331308ZY</t>
  </si>
  <si>
    <t>42331308ZY</t>
  </si>
  <si>
    <t>DATWYLER - Bretella ottica LC-LC duplex OS2 Fig.8, LSZH, zipcord, gialla, 3 m</t>
  </si>
  <si>
    <t>DT-FPL-43334108ZY</t>
  </si>
  <si>
    <t>43334108ZY</t>
  </si>
  <si>
    <t>DATWYLER - Bretella ottica LC-LC duplex OM4 Fig.8, LSZH, zipcord, viola, 1 m</t>
  </si>
  <si>
    <t>DT-FPL-43334208ZY</t>
  </si>
  <si>
    <t>43334208ZY</t>
  </si>
  <si>
    <t>DATWYLER - Bretella ottica LC-LC duplex OM4 Fig.8, LSZH, zipcord, viola, 2 m</t>
  </si>
  <si>
    <t>DT-FPL-43334308ZY</t>
  </si>
  <si>
    <t>43334308ZY</t>
  </si>
  <si>
    <t>DATWYLER - Bretella ottica LC-LC duplex OM4 Fig.8, LSZH, zipcord, viola, 3 m</t>
  </si>
  <si>
    <t>DT-RAC-19556400ZY</t>
  </si>
  <si>
    <t>19556400ZY</t>
  </si>
  <si>
    <t>DATWYLER - Pannello passacavi 2U con fori, 4 anelli in metallo, nero</t>
  </si>
  <si>
    <t>152260</t>
  </si>
  <si>
    <t>311307</t>
  </si>
  <si>
    <t>Stampanti M211</t>
  </si>
  <si>
    <t>170381</t>
  </si>
  <si>
    <t>170390</t>
  </si>
  <si>
    <t>Accessori per M210 e M211</t>
  </si>
  <si>
    <t>BY-BMP-SC-1</t>
  </si>
  <si>
    <t>150617</t>
  </si>
  <si>
    <t>BY-M21-BELTCLIP</t>
  </si>
  <si>
    <t>170385</t>
  </si>
  <si>
    <t>BY-M210-BATTERY</t>
  </si>
  <si>
    <t>170420</t>
  </si>
  <si>
    <t>ORCA - OneTool - Fast tool inserzione keystone UTP Orca a 180°, con custodia</t>
  </si>
  <si>
    <t>OC-RKF-814200-00M</t>
  </si>
  <si>
    <t>OC-RKF-614200-00M</t>
  </si>
  <si>
    <t>OC-RKF-662000-00M</t>
  </si>
  <si>
    <t>OC-RKF-662400-00M</t>
  </si>
  <si>
    <t>OC-RKF-662700-00M</t>
  </si>
  <si>
    <t>OC-RKF-663300-00M</t>
  </si>
  <si>
    <t>OC-RKF-664200-00M</t>
  </si>
  <si>
    <t>OC-RKF-682700-00M</t>
  </si>
  <si>
    <t>OC-RKF-683300-00M</t>
  </si>
  <si>
    <t>OC-RKF-684200-00M</t>
  </si>
  <si>
    <t>OC-RKF-684700-00M</t>
  </si>
  <si>
    <t>OC-RKF-883300-00M</t>
  </si>
  <si>
    <t>OC-RKF-884200-00M</t>
  </si>
  <si>
    <t>OC-RKF-884700-00M</t>
  </si>
  <si>
    <t>ORCA - Armadi A PARETE (WxDxH) con telaio montanti anteriori 19" arretrabili e posteriore fisso, porta anteriore in vetro temperato, asole di areazione, pannelli laterali ciechi asportabili a sgancio rapido. Ingresso cavi superiore, inferiore e asola posteriore. Staffa di posizionamento rapido. Finitura Nero RAL 9005.</t>
  </si>
  <si>
    <t>OC-RKW-564500-06MN</t>
  </si>
  <si>
    <t xml:space="preserve">ORCA - Armadio a parete serie MARLIN, 540X450X6U Nero Assemblato - portata 60Kg </t>
  </si>
  <si>
    <t>OC-RKW-564500-09MN</t>
  </si>
  <si>
    <t xml:space="preserve">ORCA - Armadio a parete serie MARLIN, 540X450X9U Nero Assemblato - portata 60Kg </t>
  </si>
  <si>
    <t>OC-RKW-564500-12MN</t>
  </si>
  <si>
    <t xml:space="preserve">ORCA - Armadio a parete serie MARLIN, 540X450X12U Nero Assemblato - portata 60Kg </t>
  </si>
  <si>
    <t>OC-RKW-564500-15MN</t>
  </si>
  <si>
    <t xml:space="preserve">ORCA - Armadio a parete serie MARLIN, 540X450X15U Nero Assemblato- portata 60Kg </t>
  </si>
  <si>
    <t>OC-RKW-566000-12MN</t>
  </si>
  <si>
    <t xml:space="preserve">ORCA - Armadio a parete serie MARLIN, 540X600X12U Nero Assemblato - portata 60Kg </t>
  </si>
  <si>
    <t>OC-RKW-566000-15MN</t>
  </si>
  <si>
    <t xml:space="preserve">ORCA - Armadio a parete serie MARLIN, 540X600X15U Nero Assemblato- portata 60Kg </t>
  </si>
  <si>
    <t>OC-RKW-566000-20MN</t>
  </si>
  <si>
    <t xml:space="preserve">ORCA - Armadio a parete serie MARLIN, 540X600X20U Nero Assemblato- portata 60Kg </t>
  </si>
  <si>
    <t>ORCA - Armadi A PARETE (WxDxH) con telaio montanti anteriori 19" arretrabili e posteriore fisso, porta anteriore in vetro temperato, asole di areazione, pannelli laterali ciechi asportabili a sgancio rapido. Ingresso cavi superiore, inferiore ed asola posteriore.  Staffa di posizionamento rapido. Finitura Nero RAL 9005.</t>
  </si>
  <si>
    <t>OC-RKW-564500-06UM</t>
  </si>
  <si>
    <t xml:space="preserve">ORCA - Armadio a parete serie MARLIN, 540X450X6U Nero - Flat Pack- portata 60Kg </t>
  </si>
  <si>
    <t>OC-RKW-564500-09UM</t>
  </si>
  <si>
    <t xml:space="preserve">ORCA - Armadio a parete serie MARLIN, 540X450X9U Nero - Flat Pack- portata 60Kg </t>
  </si>
  <si>
    <t>OC-RKW-564500-12UM</t>
  </si>
  <si>
    <t xml:space="preserve">ORCA - Armadio a parete serie MARLIN, 540X450X12U Nero - Flat Pack - portata 60Kg </t>
  </si>
  <si>
    <t>OC-RKW-564500-15UM</t>
  </si>
  <si>
    <t xml:space="preserve">ORCA - Armadio a parete serie MARLIN, 540X450X15U Nero - Flat Pack- portata 60Kg </t>
  </si>
  <si>
    <t>OC-RKW-566000-12UM</t>
  </si>
  <si>
    <t xml:space="preserve">ORCA - Armadio a parete serie MARLIN, 540X600X12U Nero - Flat Pack- portata 60Kg </t>
  </si>
  <si>
    <t>OC-RKW-566000-15UM</t>
  </si>
  <si>
    <t xml:space="preserve">ORCA - Armadio a parete serie MARLIN, 540X600X15U Nero - Flat Pack - portata 60Kg </t>
  </si>
  <si>
    <t>OC-RKW-566000-20UM</t>
  </si>
  <si>
    <t xml:space="preserve">ORCA - Armadio a parete serie MARLIN, 540X600X20U Nero - Flat Pack- portata 60Kg </t>
  </si>
  <si>
    <t>OC-RKW-585515-00MS</t>
  </si>
  <si>
    <t>ORCA - Armadio di Sicurezza dim. 580Lx550Hx150P MARLIN DVR - Pred. PDU 4vie - base VESA - doppia chiave - RAL 7032 grigio</t>
  </si>
  <si>
    <t>OC-RAC-585515-02MS</t>
  </si>
  <si>
    <t>ORCA - Staffa da 2U per armadio di Sicurezza MARLIN (opzionale)</t>
  </si>
  <si>
    <t>OC-PWR-475000-04M</t>
  </si>
  <si>
    <t>OC-RAC-571055-02M</t>
  </si>
  <si>
    <t>OC-RAC-570025-05M</t>
  </si>
  <si>
    <t>OC-RAC-1S4C2B-00M</t>
  </si>
  <si>
    <t>ORCA - Kit 4 ruote di cui 2/freno per armadi a pavimento serie MARLIN.</t>
  </si>
  <si>
    <t>OC-RAC-550101-00M</t>
  </si>
  <si>
    <t>OC-RAC-550120-01M</t>
  </si>
  <si>
    <t>OC-RAC-550120-02M</t>
  </si>
  <si>
    <t>OC-RAC-550120-03M</t>
  </si>
  <si>
    <t xml:space="preserve">ORCA - Pannello cieco 3U - Nero </t>
  </si>
  <si>
    <t>OC-RAC-554440-00M</t>
  </si>
  <si>
    <t>ORCA - Kit M/Terra equipotenziale, barra rame 6 fori M6 L.200x3mm con cavetteria</t>
  </si>
  <si>
    <t>OC-RAC-606010-00M</t>
  </si>
  <si>
    <t>ORCA - Zoccolo cieco per armadi a pavimento serie MARLIN 600x600 - NERO</t>
  </si>
  <si>
    <t>OC-RAC-608010-00M</t>
  </si>
  <si>
    <t>ORCA - Zoccolo cieco per armadi a pavimento serie MARLIN 600x800 / 800x600 - NERO</t>
  </si>
  <si>
    <t>OC-RAC-808010-00M</t>
  </si>
  <si>
    <t>ORCA - Zoccolo cieco per armadi a pavimento serie MARLIN 800x800 - NERO</t>
  </si>
  <si>
    <t>OC-RAC-601010-00M</t>
  </si>
  <si>
    <t>OC-RAC-350019-01M</t>
  </si>
  <si>
    <t>OC-RAC-800019-01M</t>
  </si>
  <si>
    <t>OC-RAC-600019-01M</t>
  </si>
  <si>
    <t>OC-RAC-550100-04M</t>
  </si>
  <si>
    <t>ORCA - Gruppo 4 ventole da tetto per armadio a pavimento serie MARLIN, con griglia di protezione</t>
  </si>
  <si>
    <t>OC-RAC-550100-04MT</t>
  </si>
  <si>
    <t>ORCA - Gruppo 4 ventole da tetto per armadio a pavimento serie MARLIN, con griglia di protezione e termostato.</t>
  </si>
  <si>
    <t>CORNING - Everon, presa RJ45 E100 Cat.5e HW UTP toolless con sportellino, confezione 8 pz, nera, VOL-OCK5EU-BK8</t>
  </si>
  <si>
    <t>CORNING - Everon, presa RJ45 E100 Cat.5e HW UTP toolless con sportellino, confezione 8 pz, bianca, VOL-OCK5E-U8</t>
  </si>
  <si>
    <t>Everon Solution - Sistema non schermato in rame Cat.6</t>
  </si>
  <si>
    <t>Modular Jacks Cat.6 UTP</t>
  </si>
  <si>
    <t>CORNING - Everon, presa RJ45 E250 Cat.6 PL UTP toolless con sportellino, 22-26 AWG, confezione da 8 pz, bianca</t>
  </si>
  <si>
    <t>CORNING - Everon, presa RJ45 E250 Cat.6 PL UTP toolless con sportellino, 22-26 AWG, confezione da 8 pz, nera</t>
  </si>
  <si>
    <t>CORNING - Everon, presa RJ45 V250 Cat.6 HD a 3 ingressi cavo UTP toolless con sportellino, 22-26 AWG, conf. da 8 pz, bianca</t>
  </si>
  <si>
    <t>CORNING - Everon, presa RJ45 E250 Cat.6 PL UTP toolless con sportellino, 22-26 AWG, confezione da 480 pz, bianca</t>
  </si>
  <si>
    <t>CORNING - Everon, cavo Cat.6 U/UTP 24AWG 4cp, LSZH/FRNC Cca,s1a,d0,a1, box 305m, verde, cod. VOL6UL4305</t>
  </si>
  <si>
    <t>CORNING - Everon, cavo Cat.6 U/UTP 24AWG 4cp, LSZH/FRNC Cca,s1a,d0,a1, bobina 500m, verde, cod. VOL6UL4500</t>
  </si>
  <si>
    <t>CORNING - Everon, cavo Cat.6 U/UTP 24AWG 4cp, LSZH/FRNC Cca,s1a,d0,a1, bobina 500m, bianco, cod. VOL6UL4500</t>
  </si>
  <si>
    <t>CORNING - Everon, bretella di permutazione Cat.6 U/UTP, 26 AWG, LSZH/FR, aqua, 1 m cod. VOL- 6UDL-L1T</t>
  </si>
  <si>
    <t>CORNING - Everon, bretella di permutazione Cat.6 U/UTP, 26 AWG, LSZH/FR, aqua, 2 m cod. VOL- 6UDL-L2T</t>
  </si>
  <si>
    <t>CORNING - Everon, bretella di permutazione Cat.6 U/UTP, 26 AWG, LSZH/FR, aqua, 3 m cod. VOL- 6UDL-L3T</t>
  </si>
  <si>
    <t>CORNING - Everon, bretella di permutazione Cat.6 U/UTP, 26 AWG, LSZH/FR, aqua, 5 m cod. VOL- 6UDL-L5T</t>
  </si>
  <si>
    <t>CORNING - Bretella di permutazione Cat.6 UTP, LSZH, colore turchese 1 m</t>
  </si>
  <si>
    <t>CORNING - Bretella di permutazione Cat.6 UTP, LSZH, colore turchese 3 m</t>
  </si>
  <si>
    <t>Modular Jacks Cat.6A UTP</t>
  </si>
  <si>
    <t>CORNING - FutureCom, presa RJ45 V500 Cat.6A HD a 3 ingressi cavo UTP toolless con sportellino, 22-26 AWG, conf. da 8 pz, bianca</t>
  </si>
  <si>
    <t>CORNING - FutureCom, presa RJ45 V500 Cat.6A HD a 3 ingressi cavo UTP toolless con sportellino, 22-26 AWG, conf. da 8 pz, nera</t>
  </si>
  <si>
    <t>CORNING - Everon, cavo Cat.6A U/UTP 24AWG 4cp, LSZH/FRNC Cca,s1a,d0,a1, bobina 500m, verde, cod. VOL6AUL4500</t>
  </si>
  <si>
    <t>CORNING - Everon, cavo Cat.6A U/UTP 24AWG 4cp, LSZH/FRNC Cca,s1a,d0,a1, bobina 500m, bianco, cod. VOL6AUL4500</t>
  </si>
  <si>
    <t>CORNING - Everon, bretella di permutazione Cat.6A UTP, 24 AWG, LSZH/FR, aqua, 1 m cod. VOL-6AUL- L1-T</t>
  </si>
  <si>
    <t>CORNING - Everon, bretella di permutazione Cat.6A UTP, 24 AWG, LSZH/FR, aqua, 2 m cod. VOL-6AUL- L2-T</t>
  </si>
  <si>
    <t>CORNING - Everon, bretella di permutazione Cat.6A UTP, 24 AWG, LSZH/FR, aqua, 3 m cod. VOL-6AUL- L3-T</t>
  </si>
  <si>
    <t>CORNING - Everon, bretella di permutazione Cat.6A UTP, 24 AWG, LSZH/FR, aqua, 5 m cod. VOL-6AUL- L5-T</t>
  </si>
  <si>
    <t>CORNING - Bretella di permutazione Cat.6A UTP, LSZH, colore turchese 1 m</t>
  </si>
  <si>
    <t>CORNING - Bretella di permutazione Cat.6A UTP, LSZH, colore turchese 2 m</t>
  </si>
  <si>
    <t>Everon Solution - Sistema schermato in rame Cat.6</t>
  </si>
  <si>
    <t>Modular Jacks Cat.6 schermati</t>
  </si>
  <si>
    <t>CORNING - Everon, presa RJ45 V250S Cat.6 PL STP con schermo completo e sportellino, 22-24 AWG, conf. da 8 pz, metal-bianca</t>
  </si>
  <si>
    <t>CORNING - Everon, presa RJ45 E250 Flex Cat.6 PL FTP con schermo parziale e sportellino, 22-26 AWG, conf. da 8 pz, bianca</t>
  </si>
  <si>
    <t>Cavi in rame Cat.6 schermati</t>
  </si>
  <si>
    <t>CORNING - Everon, cavo Cat.6 F/UTP 450 MHz 23 AWG 4cp, LSZH/FRNC Dca,s2,d2,a1 bobina 500m -verde-</t>
  </si>
  <si>
    <t>CORNING - Everon, cavo Cat.6 U/FTP 250MHz 23AWG 4cp, LSZH/FRNC Cca,s1,d1,a1, bobina da 1000mt, blu</t>
  </si>
  <si>
    <t>CORNING - Everon, cavo Cat.6 U/FTP 250MHz 23AWG 4cp, LSZH/FRNC Dca,s2,d1,a1, bobina da 1000mt, nero</t>
  </si>
  <si>
    <t>CORNING - Everon, cavo Cat.6 F/FTP 450MHz 23AWG 4cp, LSZH/FRNC Dca,s1,d1,a1, bobina da 1000mt, blu</t>
  </si>
  <si>
    <t>CORNING - Everon, cavo Cat.6 F/FTP 450MHz 23AWG 4cp, LSZH/FRNC Dca,s1,d1,a1, bobina da 500mt, blu</t>
  </si>
  <si>
    <t>Bretelle Cat.6 schermate</t>
  </si>
  <si>
    <t>CORNING - Everon, bretella di permutazione Cat.6 S/FTP, 27 AWG, LSZH/FR, aqua, 1 m cod.VOL-6SSL-L1-T</t>
  </si>
  <si>
    <t>CORNING - Everon, bretella di permutazione Cat.6 S/FTP, 27 AWG, LSZH/FR, aqua, 2 m cod.VOL-6SSL-L2-T</t>
  </si>
  <si>
    <t>CORNING - Everon, bretella di permutazione Cat.6 S/FTP, 27 AWG, LSZH/FR, aqua, 3 m cod.VOL-6SSL-L3-T</t>
  </si>
  <si>
    <t>CORNING - Everon, bretella di permutazione Cat.6 S/FTP, 27 AWG, LSZH/FR, aqua, 5 m cod.VOL-6SSL-L5-T</t>
  </si>
  <si>
    <t>CORNING - FutureCom, bretella di permutazione Cat.6 U/FTP, LSZH/FR, cavo nero, copri plug colore grigio 2 m</t>
  </si>
  <si>
    <t>CORNING - FutureCom, bretella di permutazione Cat.6 U/FTP, LSZH/FR, cavo nero, copri plug colore grigio 3 m</t>
  </si>
  <si>
    <t>Everon Solution - Sistema schermato in rame Cat.6A</t>
  </si>
  <si>
    <t>Modular Jacks Cat.6A schermati</t>
  </si>
  <si>
    <t>CORNING - Everon, presa RJ45 Cat.6A xs500 schermata keystone con sportellino 22- 24 AWG cavo solido, conf. 24 pz, blu</t>
  </si>
  <si>
    <t>CORNING - Everon, presa RJ45 V500S Cat.6A HD STP schermo completo e sportellino, cavo a 3 ingressi, conf, da 8 pz, metal-bianca</t>
  </si>
  <si>
    <t>CORNING - Everon, presa RJ45 E500S Cat.6A PL schermata, cavo a ingresso orizzontale, conf. da 8 pz, bianca, cod. OCK6ASE8</t>
  </si>
  <si>
    <t>CORNING - Everon, presa RJ45 Cat.6A S500 schermata keystone con sportellino, 22-24 AWG cavo solido, blu</t>
  </si>
  <si>
    <t>Everon Solution - Cavi rame Cat.6A schermati</t>
  </si>
  <si>
    <t>CORNING - Everon, cavo Cat.6A F/UTP 500MHz 24AWG 4cp, LSZH/FRNC B2ca,s1a,d0, a1, bobina 500m, verde, cod. VOL6AFL4500</t>
  </si>
  <si>
    <t>CORNING - Everon, cavo Cat.6A F/UTP 500MHz 24AWG 4cp, LSZH/FRNC Cca, s1a,d0, a1 bobina 500m, verde, VOL6AFL4500</t>
  </si>
  <si>
    <t>CORNING - Everon, cavo Cat.6A S/FTP 550MHz 23AWG 4cp, (scherm.treccia completa), LSZH3/FRNC Cca,s1,d1,a1, bobina 1000m, blu</t>
  </si>
  <si>
    <t>CORNING - Everon, cavo Cat.6A S/FTP 550MHz 23AWG 4cp, (scherm.treccia completa), LSZH3/FRNC Cca,s1,d1,a1, bobina 500m, blu</t>
  </si>
  <si>
    <t>CORNING - Everon, cavo Cat.6A S/FTP 550MHz 23AWG 4cp, (scherm.treccia completa), LSZH3/FRNC Dca,s1,d1,a1, bobina 1000m, blu</t>
  </si>
  <si>
    <t>CORNING - Everon, cavo Cat.6A S/FTP 550MHz 23AWG 4cp, (scherm.treccia completa), LSZH3/FRNC Dca,s1,d1,a1, bobina 500m, blu</t>
  </si>
  <si>
    <t>CORNING - Everon, cavo Cat.6A S/FTP 550MHz 23AWG 4cp, (scherm.treccia ridotta), LSZH/FRNC Dca,s1,d1,a1, bobina 1000m, blu</t>
  </si>
  <si>
    <t>CORNING - Everon, cavo Cat.6A F/FTP 550MHz 23AWG 4cp, LSZH/FRNC Cca,s1,d1,a1 bobina 1000m, blu</t>
  </si>
  <si>
    <t>CORNING - Everon, cavo Cat.6A F/FTP 550MHz 23AWG 4cp, LSZH/FRNC Dca,s1,d1,a1, bobina 500m, blu</t>
  </si>
  <si>
    <t>Everon Solution - Bretelle Cat.6A schermate</t>
  </si>
  <si>
    <t>CORNING - Everon, bretella di permutazione Cat.6A S/FTP, 26 AWG, LSZH/FR, grigia, 0,5 m</t>
  </si>
  <si>
    <t>CORNING - Everon, bretella di permutazione Cat.6A S/FTP, 26 AWG, LSZH/FR, grigia, 1 m</t>
  </si>
  <si>
    <t>CORNING - Everon, bretella di permutazione Cat.6A S/FTP, 26 AWG, LSZH/FR, grigia, 2 m</t>
  </si>
  <si>
    <t>CORNING - Everon, bretella di permutazione Cat.6A S/FTP, 26 AWG, LSZH/FR, grigia, 3 m</t>
  </si>
  <si>
    <t>CORNING - Everon, bretella di permutazione Cat.6A S/FTP, 26 AWG, LSZH/FR, grigia, 5 m</t>
  </si>
  <si>
    <t>CORNING - Everon, bretella di permutazione Cat.6A S/FTP, 26 AWG, LSZH/FR, blu, 0,5 m</t>
  </si>
  <si>
    <t>CORNING - Everon, bretella di permutazione Cat.6A S/FTP, 26 AWG, LSZH/FR, blu, 1 m</t>
  </si>
  <si>
    <t>CORNING - Everon, bretella di permutazione Cat.6A S/FTP, 26 AWG, LSZH/FR, blu, 2 m</t>
  </si>
  <si>
    <t>CORNING - Everon, bretella di permutazione Cat.6A S/FTP, 26 AWG, LSZH/FR, blu, 3 m</t>
  </si>
  <si>
    <t>CORNING - Everon, bretella di permutazione Cat.6A S/FTP, 26 AWG, LSZH/FR, blu, 5 m</t>
  </si>
  <si>
    <t>Pannelli in rame scarichi per sistema keystone</t>
  </si>
  <si>
    <t>Pannelli in rame scarichi per sistema VOL</t>
  </si>
  <si>
    <t>CORNING - Pannello di permutazione scarico 24 porte UTP, VOL footprint senza barra di supporto, 1U, nero</t>
  </si>
  <si>
    <t>CORNING - Pannello di permutazione scarico 24 porte, VOL footprint con barra di supporto e messa a terra, 1U, nero</t>
  </si>
  <si>
    <t>CORNING - Pannello di permutazione scarico 32 porte, VOL footprint con barra di supporto e messa a terra, 2U, nero</t>
  </si>
  <si>
    <t>Everon Solution - Cavi rame Cat.7</t>
  </si>
  <si>
    <t>CORNING - LAN1 pannello ottico precaricato con 6 LC duplex OS2 1U scorrevole, senza vassoio di giunzione e pigtails, nero</t>
  </si>
  <si>
    <t>CORNING - LAN1 pannello ottico precaricato con 12 LC duplex OS2 1U scorrevole, senza vassoio di giunzione e pigtails, nero</t>
  </si>
  <si>
    <t>CORNING - LAN1 pannello ottico precaricato con 24 LC duplex OS2 1U scorrevole, senza vassoio di giunzione e pigtails, nero</t>
  </si>
  <si>
    <t>CORNING - LAN1 pannello ottico precaricato con 6 LC duplex OS2 1U scorrevole, con vassoio di giunzione e 12 pigtails, nero</t>
  </si>
  <si>
    <t>CORNING - LAN1 pannello ottico precaricato con 12 LC duplex OS2 1U scorrevole, con vassoio di giunzione e 24 pigtails, nero</t>
  </si>
  <si>
    <t>CORNING - LAN1 pannello ottico precaricato con 24 LC duplex OS2 1U scorrevole, con vassoio di giunzione e 48 pigtails, nero</t>
  </si>
  <si>
    <t>CORNING - LAN1 pannello ottico precaricato con 6 LC duplex OM3/OM4 1U, scorrevole, senza vassoio di giunzione e pigtails, nero</t>
  </si>
  <si>
    <t>CORNING - LAN1 pannello ottico precaricato con 12 LC duplex OM3/OM4 1U scorrevole, senza vassoio di giunzione e pigtails, nero</t>
  </si>
  <si>
    <t>CORNING - LAN1 pannello ottico precaricato con 24 LC duplex OM3/OM4 1U scorrevole, senza vassoio di giunzione e pigtails, nero</t>
  </si>
  <si>
    <t>CORNING - LAN1 pannello ottico precaricato con 6 LC duplex OM3/OM4 1U scorrevole, con vassoio di giunzione e 12 pigtails, nero</t>
  </si>
  <si>
    <t>CORNING - LAN1 pannello ottico precaricato con 12 LC duplex OM3/OM4 1U scorrevole, con vassoio di giunzione e 24 pigtails, nero</t>
  </si>
  <si>
    <t>CORNING - LAN1 pannello ottico precaricato con 24 LC duplex OM3/OM4 1U scorrevole, con vassoio di giunzione e 48 pigtails, nero</t>
  </si>
  <si>
    <t>CORNING - LAN1 pannello ottico precaricato con 6 SC duplex OS2 1U scorrevole, senza vassoio di giunzione e pigtails, nero</t>
  </si>
  <si>
    <t>CORNING - LAN1 pannello ottico precaricato con 12 SC duplex OS2 1U scorrevole, senza vassoio di giunzione e pigtails, nero</t>
  </si>
  <si>
    <t>CORNING - LAN1 pannello ottico precaricato con 6 SC duplex OS2 1U scorrevole, con vassoio di giunzione e 12 pigtails, nero</t>
  </si>
  <si>
    <t>CORNING - LAN1 pannello ottico precaricato con 12 SC duplex OS2 1U scorrevole, con vassoio di giunzione e 24 pigtails, nero</t>
  </si>
  <si>
    <t>CORNING - LAN1 pannello ottico precaricato con 6 SC duplex OM3/OM4 1U scorrevole, senza vassoio di giunzione e pigtails, nero</t>
  </si>
  <si>
    <t>CORNING - LAN1 pannello ottico precaricato con 12 SC duplex OM3/OM4 1U scorrevole, senza vassoio di giunzione e pigtails, nero</t>
  </si>
  <si>
    <t>CORNING - LAN1 pannello ottico precaricato con 6 SC duplex OM3/OM4 1U scorrevole, con vassoio di giunzione e 24 pigtails, nero</t>
  </si>
  <si>
    <t>CORNING - LAN1 pannello ottico precaricato con 12 SC duplex OM3/OM4 1U scorrevole, con vassoio di giunzione e 24 pigtails,nero</t>
  </si>
  <si>
    <t>CORNING - LAN1 vassoio di giunzione universal con 12 pigtail LC OS2, 2 m</t>
  </si>
  <si>
    <t>CORNING - LAN1 vassoio di giunzione universal con 12 pigtail LC OM4, 2 m</t>
  </si>
  <si>
    <t>CORNING - LAN1 vassoio di giunzione universal con 12 pigtail LC OM3, 2 m</t>
  </si>
  <si>
    <t>CORNING - LANC/LANS vassoio di giunzione con 12 pigtail LC OM2, 2 m</t>
  </si>
  <si>
    <t>CORNING - LAN1 vassoio di giunzione universal con 12 pigtail SC OM4, 2 m</t>
  </si>
  <si>
    <t>CORNING - LAN1 vassoio di giunzione universal con 12 pigtail SC OM3, 2 m</t>
  </si>
  <si>
    <t>CORNING - Tubetto termorestringente per giunti a fusione, lunghezza 45mm (conf.100 pz)</t>
  </si>
  <si>
    <t>CORNING - Tubetto termorestringente per giunti a fusione, lunghezza 60mm (conf.100 pz)</t>
  </si>
  <si>
    <t>CORNING - Everon ECO pannello ottico scarico 1U, 24 porte LC dpx, nero</t>
  </si>
  <si>
    <t>CORNING - Everon ECO pannello ottico scarico 1U, 24 porte SC dpx, nero</t>
  </si>
  <si>
    <t>CORNING - Everon ECO bussola multimodale LC/UPC dpx, confezione 60 pz, aqua</t>
  </si>
  <si>
    <t>CORNING - Everon ECO bussola monomodale LC/APC dpx, confezione 60 pz, verde</t>
  </si>
  <si>
    <t>CORNING - Everon ECO bussola multimodale LC/UPC dpx, confezione 60 pz, beige</t>
  </si>
  <si>
    <t>CORNING - Everon ECO bussola monomodale LC/UPC dpx, confezione 60 pz, blu</t>
  </si>
  <si>
    <t>CORNING - Everon ECO bussola monomodale SC/APC dpx, confezione 60 pz, verde</t>
  </si>
  <si>
    <t>CORNING - Everon ECO bussola multimodale SC/UPC dpx, confezione 60 pz, aqua</t>
  </si>
  <si>
    <t>CORNING - Everon ECO bussola multimodale SC/UPC dpx, confezione 60 pz, beige</t>
  </si>
  <si>
    <t>CORNING - Everon ECO bussola monomodale SC/UPC dpx, confezione 60 pz, blu</t>
  </si>
  <si>
    <t>CORNING - Pigtail Clearcurve LC/PC, OM4 tight buffer 0,9mm LSZH/FR, aqua 2 m</t>
  </si>
  <si>
    <t>CORNING - Pigtail SC/UPC, OS2 G.652.D e G.657.A1 tight buffer 0,9mm LSZH/FR, giallo, 1m</t>
  </si>
  <si>
    <t>CG-F005801G1Z09001M</t>
  </si>
  <si>
    <t>F005801G1Z09001M</t>
  </si>
  <si>
    <t>CORNING - Pigtail SC/UPC basic series, 900 µm LSZH tight buffer easy strip, OS2 G657.A1, giallo, 1m</t>
  </si>
  <si>
    <t>CORNING - Cavo 4 FO OM4 FREEDM tight buffer int/est, LSZH/FR Cca, s1a,d1,a1, UV resistant, nero</t>
  </si>
  <si>
    <t>CORNING - Cavo 8 FO OM4 FREEDM tight buffer int/est, LSZH/FR Cca, s1a,d1,a12, UV resistant, nero</t>
  </si>
  <si>
    <t>CORNING - Cavo 12 FO OM4 FREEDM tight buffer int/est, LSZH/FR Cca,s1a,d1,a1, UV resistant, nero</t>
  </si>
  <si>
    <t>CORNING - Cavo 24 FO OM4 FREEDM tight buffer int/est, LSZH/FR Cca,s1a,d1,a1, UV resistant, nero</t>
  </si>
  <si>
    <t>CORNING - Cavo 12 FO OM3 FREEDM tight buffer int/est, LSZH/FR Cca,s1a,d1,a1, UV resistant, nero</t>
  </si>
  <si>
    <t>CORNING - Cavo 4 FO OM4 FREEDM tight buffer int/est arm. dielettrica, LSZH/FR Cca,s1a, d1,a1, UV resistant, nero</t>
  </si>
  <si>
    <t>CORNING - Cavo 12 FO OM4 FREEDM tight buffer int/est arm. dielettrica, UV resistant, LSZH/FR Cca,s1a,d1,a1, doppia guaina, nero</t>
  </si>
  <si>
    <t>CORNING - Cavo 24 FO OM4 FREEDM tight buffer int/est arm. dielettrica, LSZH/FR Cca,s1a,d1,a1, UV resistant, doppia guaina, nero</t>
  </si>
  <si>
    <t>CORNING - Cavo 12 FO OM3 FREEDM tight buffer int/est arm. dielettrica, UV resistant, LSZH/FR Cca,s1a,d1,a1, doppia guaina, nero</t>
  </si>
  <si>
    <t>CORNING - Cavo 4 FO OS2 FREEDM tight buffer int/est arm. dielettrica, LSZH/FR Cca,s1a, d1,a1, UV resistant, nero</t>
  </si>
  <si>
    <t>CORNING - Cavo 12 FO OS2 FREEDM tight buffer int/est arm. dielettrica, UV resistant, LSZH/FR Cca,s1a,d1,a1, doppia guaina, nero</t>
  </si>
  <si>
    <t>CORNING - Cavo 24 FO OS2 FREEDM tight buffer int/est arm. dielettrica, LSZH/FR Cca,s1a,d1,a1, UV resistant, doppia guaina, nero</t>
  </si>
  <si>
    <t>CORNING - Cavo 12 FO OS2 SST loose tube gel filled, posa esterna, armatura dielettrica, UV resistant, LDPE, nero</t>
  </si>
  <si>
    <t>CORNING - Cassetto ottico 3 vassoi scorrevoli 1U capacita' max. 12 moduli Edge, argento</t>
  </si>
  <si>
    <t>CORNING - Cassetto ottico 2 vassoi scorrevoli 1U capacita' max. 8 moduli Edge -argento-</t>
  </si>
  <si>
    <t>CORNING - Cassetto ottico 6 vassoi scorrevoli 2U capacita' max. 24 moduli Edge, argento</t>
  </si>
  <si>
    <t>CORNING - Cassetto ottico 12 vassoi scorrevoli 4U capacita' max. 48 moduli Edge, argento</t>
  </si>
  <si>
    <t>CORNING - Cassetto ottico senza vassoi scorrevoli 2U capacita' max. 16 moduli Edge, argento</t>
  </si>
  <si>
    <t>CORNING - Modulo Edge con 2 adattatori MTP (24 fibre) OS2, nero</t>
  </si>
  <si>
    <t>CORNING - Modulo Edge con 2 adattatori MTP (24 fibre) OM3/OM4, acqua</t>
  </si>
  <si>
    <t>CORNING - Modulo Edge con 4 adattatori MTP (48 fibre) OM3/OM4, acqua</t>
  </si>
  <si>
    <t>CORNING - Modulo Edge con 6 adattatori LC duplex ( 12 fibre) OS2, blu</t>
  </si>
  <si>
    <t>CORNING - Modulo Edge con 6 adattatori LC duplex ( 12 fibre) OM3/OM4, aqua</t>
  </si>
  <si>
    <t>CORNING - Modulo Edge 1 MTP/M-6 LC duplex OS2 , blu</t>
  </si>
  <si>
    <t>CORNING - Modulo Edge 1 MTP/M-6 LC duplex OS2 ultra low loss, blu</t>
  </si>
  <si>
    <t>CORNING - Modulo Edge 1 MTP/M-6 LC duplex OM4, aqua</t>
  </si>
  <si>
    <t>CORNING - Modulo Edge 1 MTP/M-6 LC duplex OM4 ultra low loss, aqua</t>
  </si>
  <si>
    <t>CORNING - Modulo Plug &amp; Play con 6 adattatori SC duplex OS2, blu</t>
  </si>
  <si>
    <t>CORNING - Modulo Plug &amp; Play con 6 adattatori SC duplex OM3/OM4, aqua</t>
  </si>
  <si>
    <t>CORNING - Modulo Plug &amp; Play con 6 adattatori LC duplex OS2, blu</t>
  </si>
  <si>
    <t>CORNING - Modulo Plug &amp; Play con 12 adattatori LC duplex OS2, blu</t>
  </si>
  <si>
    <t>CORNING - Modulo Plug &amp; Play con 6 adattatori LC duplex OS2 con sportello, blu</t>
  </si>
  <si>
    <t>CORNING - Modulo Plug &amp; Play con 12 adattatori LC duplex OS2 con sportello, blu</t>
  </si>
  <si>
    <t>CORNING - Modulo Plug &amp; Play con 6 adattatori LC duplex OM3/OM4 con sportello, aqua</t>
  </si>
  <si>
    <t>CORNING - Modulo Plug &amp; Play con 12 adattatori LC duplex OM3/OM4 con sportello, aqua</t>
  </si>
  <si>
    <t>CORNING - Modulo Plug &amp; Play con 6 adattatori LC duplex OM3/OM4, aqua</t>
  </si>
  <si>
    <t>CORNING - Modulo Plug &amp; Play con 12 adattatori LC duplex OM3, aqua</t>
  </si>
  <si>
    <t>CORNING - Modulo Plug &amp; Play con 12 adattatori LC duplex OM4 con sportello, viola</t>
  </si>
  <si>
    <t>CORNING - Cassetto ottico 1U capacita' 2 moduli CCH Plug &amp; Play, grigio</t>
  </si>
  <si>
    <t>CORNING - Cassetto ottico 1U profondita' ridotta, capacita' 3 moduli CCH Plug &amp; Play, grigio</t>
  </si>
  <si>
    <t>CORNING - Cassetto ottico 1U capacita' 2 moduli CCH Plug &amp; Play, nero</t>
  </si>
  <si>
    <t>CORNING - Cassetto ottico 2U capacita' 4 moduli CCH Plug &amp; Play, nero</t>
  </si>
  <si>
    <t>CORNING - Cassetto ottico 3U capacita' 6 moduli CCH Plug &amp; Play, nero</t>
  </si>
  <si>
    <t>CORNING - Cassetto ottico 4U capacita' 12 moduli CCH Plug &amp; Play, nero</t>
  </si>
  <si>
    <t>CORNING - Cassetta montaggio a muro per alloggiamento fibre ottiche predisposta per 2 moduli CCH, nera</t>
  </si>
  <si>
    <t>CORNING - Cassetta montaggio a muro per alloggiamento fibre ottiche predisposta per modulo CCH e portagiunti, nera</t>
  </si>
  <si>
    <t>CORNING - Bretella ottica LC/UPC-LC/UPC duplex basic series OS2 G657.A1 LSZH, cavo zipcord 2x4mm, gialla, 1 m</t>
  </si>
  <si>
    <t>CORNING - Bretella ottica LC/UPC-LC/UPC duplex basic series OS2 G657.A1 LSZH, cavo zipcord 2x4mm, gialla, 2 m</t>
  </si>
  <si>
    <t>CORNING - Bretella ottica LC/UPC-LC/UPC duplex basic series OS2 G657.A1 LSZH, cavo zipcord 2x4mm, gialla, 3 m</t>
  </si>
  <si>
    <t>CORNING - Bretella ottica LC-LC duplex OS2 Ultra G652/G657 LSZH/FR cavo mini-zipcord 2x4mm, gialla, 1 m</t>
  </si>
  <si>
    <t>CORNING - Bretella ottica LC-LC duplex OS2 Ultra G652/G657 LSZH/FR cavo mini-zipcord 2x4mm, gialla, 2 m</t>
  </si>
  <si>
    <t>CORNING - Bretella ottica LC-LC duplex OS2 Ultra G652/G657 LSZH/FR cavo mini-zipcord 2x4mm, gialla, 3 m</t>
  </si>
  <si>
    <t>CORNING - Bretella ottica LC-LC duplex OS2 LSZH/FR cavo mini-zipcord 2x4mm, gialla, 5 m</t>
  </si>
  <si>
    <t>CORNING - Bretella ottica LC/UPC-LC/UPC duplex basic series OM4 LSZH, cavo zipcord 2x4mm, aqua, 1 m</t>
  </si>
  <si>
    <t>CORNING - Bretella ottica LC/UPC-LC/UPC duplex basic series OM4 LSZH, cavo zipcord 2x4mm, aqua, 2 m</t>
  </si>
  <si>
    <t>CORNING - Bretella ottica LC/UPC-LC/UPC duplex basic series OM4 LSZH, cavo zipcord 2x4mm, aqua, 3 m</t>
  </si>
  <si>
    <t>CORNING - Bretella ottica LC-LC duplex OM4 bend insensitive LSZH/FR, cavo mini-zipcord 2x4mm, aqua, 1 m</t>
  </si>
  <si>
    <t>CORNING - Bretella ottica LC-LC duplex OM4 bend insensitive LSZH/FR, cavo mini-zipcord 2x4mm, aqua, 2 m</t>
  </si>
  <si>
    <t>CORNING - Bretella ottica LC-LC duplex OM4 bend insensitive LSZH/FR, cavo mini-zipcord 2x4mm, aqua, 3 m</t>
  </si>
  <si>
    <t>CORNING - Bretella ottica LC-LC duplex OM4 bend insensitive LSZH/FR, cavo mini-zipcord 2x4mm, aqua, 5 m</t>
  </si>
  <si>
    <t>CORNING - Bretella ottica LC-LC duplex OM4 bend insensitive LSZH/FR, cavo mini-zipcord 2x4mm, aqua, 10 m</t>
  </si>
  <si>
    <t>CORNING - Bretella ottica LC/UPC-SC/UPC duplex basic series OS2 G657.A1 LSZH, cavo zipcord 2x4mm, gialla, 1 m</t>
  </si>
  <si>
    <t>CORNING - Bretella ottica LC/UPC-SC/UPC duplex basic series OS2 G657.A1 LSZH, cavo zipcord 2x4mm, gialla, 2 m</t>
  </si>
  <si>
    <t>CORNING - Bretella ottica LC/UPC-SC/UPC duplex basic series OS2 G657.A1 LSZH, cavo zipcord 2x4mm, gialla, 3 m</t>
  </si>
  <si>
    <t>CORNING - Bretella ottica LC/UPC-SC/UPC duplex basic series OM4 LSZH, cavo zipcord 2x4mm, aqua, 1 m</t>
  </si>
  <si>
    <t>CORNING - Bretella ottica LC/UPC-SC/UPC duplex basic series OM4 LSZH, cavo zipcord 2x4mm, aqua, 2 m</t>
  </si>
  <si>
    <t>CORNING - Bretella ottica LC/UPC-SC/UPC duplex basic series OM4 LSZH, cavo zipcord 2x4mm, aqua, 3 m</t>
  </si>
  <si>
    <t>CORNING - Bretella ottica SC-SC duplex OS2 Ultra (G652D/G657A.1) LSZH/FR, cavo zipcord 2,8x5,7mm, gialla, 1 m</t>
  </si>
  <si>
    <t>CORNING - Bretella ottica SC-SC duplex OS2 Ultra (G652D/G657A.1) LSZH/FR, cavo zipcord 2,8x5,7mm, gialla, 2 m</t>
  </si>
  <si>
    <t>CORNING - Bretella ottica SC-SC duplex OS2 Ultra (G652D/G657A.1) LSZH/FR, cavo zipcord 2,8x5,7mm, gialla, 3 m</t>
  </si>
  <si>
    <t>CORNING - Bretella ottica SC-SC duplex OS2 Ultra (G652D/G657A.1) LSZH/FR, cavo zipcord 2,8x5,7mm, gialla, 5 m</t>
  </si>
  <si>
    <t>CORNING - Bretella ottica SC-SC duplex OS2 Ultra (G652D/G657A.1) LSZH/FR, cavo zipcord 2,8x5,7mm, gialla, 10 m</t>
  </si>
  <si>
    <t>CORNING - Bretella ottica ClearCurve LC-LC duplex uniboot OS2 Ultra G652/G657 LSZH/FR cavo tondo 2mm, gialla 1 m</t>
  </si>
  <si>
    <t>CORNING - Bretella ottica ClearCurve LC-LC duplex uniboot OS2 Ultra G652/G657 LSZH/FR cavo tondo 2mm, gialla 2 m</t>
  </si>
  <si>
    <t>CORNING - Bretella ottica ClearCurve LC-LC duplex uniboot OS2 Ultra G652/G657 LSZH/FR cavo tondo 2mm, gialla 3 m</t>
  </si>
  <si>
    <t>CORNING - Bretella ottica ClearCurve LC-LC duplex uniboot OS2 Ultra G652/G657 LSZH/FR cavo tondo 2mm, gialla 4 m</t>
  </si>
  <si>
    <t>CORNING - Bretella ottica ClearCurve LC-LC duplex uniboot OS2 Ultra G652/G657 LSZH/FR cavo tondo 2mm, gialla 5 m</t>
  </si>
  <si>
    <t>CORNING - Bretella ottica ClearCurve LC-LC duplex uniboot OS2 Ultra G652/G657 LSZH/FR cavo tondo 2mm, gialla 10 m</t>
  </si>
  <si>
    <t>CORNING - Bretella ottica ClearCurve LC-LC duplex uniboot OM4 low loss LSZH/FR, cavo tondo 2mm, aqua, 1 m</t>
  </si>
  <si>
    <t>CORNING - Bretella ottica ClearCurve LC-LC duplex uniboot OM4 low loss LSZH/FR, cavo tondo 2mm, aqua, 2 m</t>
  </si>
  <si>
    <t>CORNING - Bretella ottica ClearCurve LC-LC duplex uniboot OM4 low loss LSZH/FR, cavo tondo 2mm, aqua, 3 m</t>
  </si>
  <si>
    <t>CORNING - Bretella ottica ClearCurve LC-LC duplex uniboot OM4 low loss LSZH/FR, cavo tondo 2mm, aqua, 4 m</t>
  </si>
  <si>
    <t>CORNING - Bretella ottica ClearCurve LC-LC duplex uniboot OM4 low loss LSZH/FR, cavo tondo 2mm, aqua, 5 m</t>
  </si>
  <si>
    <t>CORNING - Bretella ottica ClearCurve LC-LC duplex uniboot OM4 low loss LSZH/FR, cavo tondo 2mm, aqua, 10 m</t>
  </si>
  <si>
    <t>CORNING - Connettore Unicam LC OM3/OM4 high performance</t>
  </si>
  <si>
    <t>CORNING - Connettore Unicam SC OM2 high performance</t>
  </si>
  <si>
    <t>CORNING - Connettore Unicam SC OM2 standard performance</t>
  </si>
  <si>
    <t>CORNING - Connettore Unicam ST OM2 high performance</t>
  </si>
  <si>
    <t>CORNING - Connettore Unicam ST OM1 high performance</t>
  </si>
  <si>
    <t>CORNING - Connettore Unicam ST OM1 standard performance</t>
  </si>
  <si>
    <t>CORNING - Connettore SC Hot Melt multimodale ( ferrula ceramica) codolo bianco 6300-W</t>
  </si>
  <si>
    <t>CORNING - Supporto per 6 giunzioni Fibrlok cod.2529</t>
  </si>
  <si>
    <t>RICHIEDERE</t>
  </si>
  <si>
    <t>OC-FTL-150010-01</t>
  </si>
  <si>
    <t>ORCA - Scissor Cutter per kevlar</t>
  </si>
  <si>
    <t>ORCA - 50GB+ taglierina professionale per fibra ottica - Cestino raccogli fibra - Auto Pushback</t>
  </si>
  <si>
    <t>Trecciola telefonica da 2x0,6mm B/Verde (mat. 250m)</t>
  </si>
  <si>
    <t>Trecciola telefonica da 2x0,6mm B/Gialla (mat. 250m)</t>
  </si>
  <si>
    <t>Trecciola telefonica da 2x0,6mm B/Rosso (mat. 250m)</t>
  </si>
  <si>
    <t>Trecciola telefonica da 2x0,6mm B/Blu (mat. 250m)</t>
  </si>
  <si>
    <t>ORCA - Sistema rame OneTool</t>
  </si>
  <si>
    <t>ORCA - Patch Panel 24 porte scarico UTP/FTP Cat. 6/6A con supporto cavi attacco rapido (linea OneTool)</t>
  </si>
  <si>
    <t>ORCA - Inserto RJ45 Cat.6 FTP - tool 110/LSA 90° - (utente) rivestimento metallico</t>
  </si>
  <si>
    <t>ORCA - Inserto RJ45 Cat.6 FTP - toolless - (utente) - colore nero con rivestimento metallico</t>
  </si>
  <si>
    <t>ORCA - Bretella di permutazione Cat5E UTP colore nero L. 1,5mt</t>
  </si>
  <si>
    <t>OC-RAC-801010-00M</t>
  </si>
  <si>
    <t>AM-ACC-760248524</t>
  </si>
  <si>
    <t>AM-ACC-760248523</t>
  </si>
  <si>
    <t>AM-ACC-760248528</t>
  </si>
  <si>
    <t>AM-ACC-760248527</t>
  </si>
  <si>
    <t>Cavi Fibra ottica Armati metallici Antiroditore (Esterno) Loose, guaina in PE</t>
  </si>
  <si>
    <t>AM-FAD-1336388 </t>
  </si>
  <si>
    <t>COMMSCOPE - Bussola SM SC duplex, corpo plastico, allineatore ceramico, con flange, blu</t>
  </si>
  <si>
    <t>AM-FPG-FBXLCUC11MXF07</t>
  </si>
  <si>
    <t>FBXLCUC11-MXF007</t>
  </si>
  <si>
    <t>COMMSCOPE - Pigtail LC/UPC OM4 Lazrspeed 550, 0,9 mm reinforced tight buffered, LSZH, aqua, 2,13 m</t>
  </si>
  <si>
    <t>PN-SWT-XGS6320-8X8TR</t>
  </si>
  <si>
    <t>XGS-6320-8X8TR</t>
  </si>
  <si>
    <t>IGT-900-1T1S</t>
  </si>
  <si>
    <t>GT-915A</t>
  </si>
  <si>
    <t>PLANET - Managed Media Gigabit Converter 1-Port 10/100/1000T + 1-Port 100/1000X SFP  (IPv4/IPv6 Dual stack management)</t>
  </si>
  <si>
    <t>PN-CNV-IGT-900-1T1S</t>
  </si>
  <si>
    <t>PN-CNV-GT-915A</t>
  </si>
  <si>
    <t>Cavi in Rame Cat6A F/UTP e F/FTP SYSTIMAX GigaSPEED 3291 LSZH</t>
  </si>
  <si>
    <t>SYSTIMAX - Pannello 24 porte Cat.6 360 Gigaspeed XL 1100GS3 Evolve, (iPatch ready) U/UTP p/n 360-IPR-1100-E-GS3-1U-24</t>
  </si>
  <si>
    <t>SYSTIMAX - Pannello 48 porte Cat.6 360 Gigaspeed XL 1100GS3 Evolve, (iPatch ready) U/UTP p/n 360-IPR-1100-E-GS3-2U-48</t>
  </si>
  <si>
    <t>SYSTIMAX - Pannello 24 porte Cat.6 U/UTP 360 Gigaspeed XL 1100GS3 Evolve angolato (iPatch ready) p/n 360-IPR-1100A-E-GS3-1U-24</t>
  </si>
  <si>
    <t>SYSTIMAX - Pannello 48 porte Cat.6 U/UTP 360 Gigaspeed XL 1100GS3 Evolve angolato (iPatch ready) p/n 360-IPR-1100A-E-GS3-2U-48</t>
  </si>
  <si>
    <t>SYSTIMAX - Modulo 6 porte Cat.6 U/UTP 360 Gigaspeed XL 1100GS3 Evolve (per pannelli 360-E-KIT) p/n 360-IPR-1100-GS3-DM6</t>
  </si>
  <si>
    <t>CO166S2-08M007</t>
  </si>
  <si>
    <t>CO166S2-08M010</t>
  </si>
  <si>
    <t>COMMSCOPE - Pannello frontale per cassetto 600G2 scarico, accetta 24 bussole SC duplex p/n G2-1U-24SC-DPLX-EMT</t>
  </si>
  <si>
    <t>SYSTIMAX - Cassetto ottico ultra density 19" 2U estraibile accetta 12 moduli 360DM o 360DP p/n UD-2U</t>
  </si>
  <si>
    <t>SX-FAD-760245496</t>
  </si>
  <si>
    <t>SYSTIMAX - Cassetta G2 con 6 porte SC dpx senza pigtails con cornici colorate aqua, blu, verde, lime p/n G2-SP-12SC</t>
  </si>
  <si>
    <t>SX-FAD-760245495</t>
  </si>
  <si>
    <t>SYSTIMAX - Cassetta G2 con 6 porte LC dpx senza pigtails con cornici colorate aqua, blu, verde, lime p/n G2-SP-12LC</t>
  </si>
  <si>
    <t>SX-FAD-760245494</t>
  </si>
  <si>
    <t>SYSTIMAX - Cassetta G2 con 12 porte LC dpx senza pigtails con cornici colorate aqua, blu, verde, lime p/n G2-SP-24LC</t>
  </si>
  <si>
    <t>SX-FAD-760245399</t>
  </si>
  <si>
    <t>SYSTIMAX - Cassetta G2 con 6 porte LC dpx OM4 con pigtails, acqua p/n G2-SP-12LCX-PT</t>
  </si>
  <si>
    <t>SX-FAD-760245401</t>
  </si>
  <si>
    <t>SYSTIMAX - Cassetta G2 con 6 porte LC dpx OS2 con pigtails, blu p/n G2-SP-12LCG-PT</t>
  </si>
  <si>
    <t>SX-FAD-760244927</t>
  </si>
  <si>
    <t>SYSTIMAX - Cassetta G2 con 12 porte LC dpx OM4 con pigtails, acqua p/n G2-SP-24LCX-PT</t>
  </si>
  <si>
    <t>SX-FAD-760244929</t>
  </si>
  <si>
    <t>SYSTIMAX - Cassetta G2 con 12 porte LC dpx OS2 con pigtails, blu p/n G2-SP-24LCG-PT</t>
  </si>
  <si>
    <t>SX-FPL-FFWLCLC42JXF07</t>
  </si>
  <si>
    <t>SYSTIMAX - Bretella ottica Teraspeed LC/LC duplex OS2, LSZH, 1,6 mm zipcord gialla, LSZH, 2, 13 m p/n FFWLCLC42-JX</t>
  </si>
  <si>
    <t>SX-FPL-FFWLCLC42JXF16</t>
  </si>
  <si>
    <t>SYSTIMAX - Bretella ottica Teraspeed LC/LC duplex OS2, LSZH, 1,6 mm zipcord gialla, LSZH, 4,88 m p/n FFWLCLC42-JX</t>
  </si>
  <si>
    <t>Sistema Ottico G2 MPO Optimate Metodo A</t>
  </si>
  <si>
    <t>SX-MPO-760242498</t>
  </si>
  <si>
    <t>SYSTIMAX - Cassetto ottico G2 MPOptimate OS2, 1x12F MPO/M-12F LC blu, Metodo A, diritto, internal shutters p/n DM12-12LC-SM-A</t>
  </si>
  <si>
    <t>SX-MPO-760242499</t>
  </si>
  <si>
    <t>SYSTIMAX - Cassetto ottico G2 MPOptimate OS2, 1x12F MPO/M-12F LC blu, Metodo A, incrociato, int. shutters p/n DM12-12LC-SM-AF</t>
  </si>
  <si>
    <t>SX-MPO-760242493</t>
  </si>
  <si>
    <t>SYSTIMAX - Cassetto ottico G2 MPOptimate OM4, 1x12F MPO/M-12F LC aqua, Metodo A, diritto, internal shutters p/n DM12-12LC-LS-A</t>
  </si>
  <si>
    <t>SX-MPO-760242494</t>
  </si>
  <si>
    <t>SYSTIMAX - Cassetto ottico G2 MPOptimate OM4, 1x12F MPO/M-12F LC aqua, Metodo A, incrociato, int. shutters p/n DM12-12LC-LS-AF</t>
  </si>
  <si>
    <t>SX-MPO-760242496</t>
  </si>
  <si>
    <t>SYSTIMAX - Cassetto ottico G2 MPOptimate OM4, 2x12F MPO/M-24F LC aqua, Metodo A, incrociato, int. shutters p/n DM12-24LC-LS-AF</t>
  </si>
  <si>
    <t>SX-MPO-760242500</t>
  </si>
  <si>
    <t>SYSTIMAX - Cassetto ottico G2 MPO OS2, 2x12F MPO/M-24F LC blu, Metodo A, diritto, internal shutters p/n DM12-24LC-SM-A</t>
  </si>
  <si>
    <t>SX-MPO-760242501</t>
  </si>
  <si>
    <t>SYSTIMAX - Cassetto ottico G2 MPO OS2, 2x12F MPO/M-24F LC blu, Metodo A, incrociato, int. shutters p/n DM12-24LC-SM-AF</t>
  </si>
  <si>
    <t>SYSTIMAX - Pannello 24 porte 360 iPatch Evolve high density F/UTP p/n 360-iP-MFTP-E-HD6B-1U-24</t>
  </si>
  <si>
    <t>SYSTIMAX - Pannello 48 porte 360 iPatch Evolve high density F/UTP p/n 360-iP-MFTP-E-HD6B-2U-48</t>
  </si>
  <si>
    <t>SYSTIMAX - Pannello 24 porte Cat. 6 Patchmax GS3 360 iPatch U/UTP p/n 360-iP-PMAX-GS3-24</t>
  </si>
  <si>
    <t>SYSTIMAX - Pannello 48 porte Cat. 6 Patchmax GS3 360 iPatch U/UTP p/n 360-iP-PMAX-GS3-48</t>
  </si>
  <si>
    <t>SYSTIMAX - Pannello 24 porte Cat. 6A Patchmax GS6 360 iPatch U/UTP p/n 360-iP-PMAX-GS6-24</t>
  </si>
  <si>
    <t>SYSTIMAX - Pannello 48 porte Cat. 6A Patchmax GS6 360 iPatch U/UTP p/n 360-iP-PMAX-GS6-48</t>
  </si>
  <si>
    <t>SYSTIMAX - Pannello 24 porte scarico 360 iPatch 1100 Evolve p/n 360-iP-1100-E-1U-BLANK</t>
  </si>
  <si>
    <t>SYSTIMAX - Pannello 48 porte scarico 360 iPatch 1100 Evolve p/n 360-iP-1100-E-2U-BLANK</t>
  </si>
  <si>
    <t>SYSTIMAX - Pannello 24 porte scarico 360 iPatch M4200i p/n iP-M4200i-24</t>
  </si>
  <si>
    <t>SYSTIMAX - Pannello 24 porte scarico 360 iPatch FTP Evolve p/n 360-iP-MFTP-E-1U-BLANK</t>
  </si>
  <si>
    <t>SYSTIMAX - Pannello 48 porte scarico 360 iPatch FTP Evolve p/n 360-iP-MFTP-E-2U-BLANK</t>
  </si>
  <si>
    <t>PA-ACC-CBXQ2IW-A</t>
  </si>
  <si>
    <t>CBXQ2IW-A</t>
  </si>
  <si>
    <t>PANDUIT - Scatola di superficie MiniCom 2 posizioni (24,89h x 53,5w x 66,0l mm), bianca</t>
  </si>
  <si>
    <t>UPS Industriale a barra DIN tecnologia ultracapacitor -40°C - 60°C senza batteria e necessità di manutenzione</t>
  </si>
  <si>
    <t>FutureCom Solution - Sistema non schermato in rame Cat.6A</t>
  </si>
  <si>
    <t>CG-000201G4Z33002M</t>
  </si>
  <si>
    <t>000201G4Z33002M</t>
  </si>
  <si>
    <t>CORNING - Pigtail LC/UPC, 900 µm LSZH/FR tight buffer easy strip, OS2 Ultra, giallo, 2 m</t>
  </si>
  <si>
    <t>CG-F000201G1Z09001M</t>
  </si>
  <si>
    <t>F000201G1Z09001M</t>
  </si>
  <si>
    <t>CORNING - Pigtail LC/UPC basic series, 900 µm LSZH tight buffer easy strip, OS2 G657.A1, giallo, 1 m</t>
  </si>
  <si>
    <t>CORNING - Cavo 12 FO OS2 ULTRA FREEDM tight buffer int/est arm. diel. LSZH/FR Cca, s1a,d1,a1, UV resistant, doppia guaina, nero</t>
  </si>
  <si>
    <t>CORNING</t>
  </si>
  <si>
    <t>ORCA - Switch Industriale (DIN) unmanaged 4 Porte HPOE 10/100/1000 (PoE bgtm 60W) + 2 porte uplink combo Gibabit</t>
  </si>
  <si>
    <t xml:space="preserve">ORCA - Switch Industriale (DIN) unmanaged 8 Porte POE 10/100 (PoE bgtm 120W) + 2 porte Uplink giga fibra/ethernet </t>
  </si>
  <si>
    <t>ORCA - Kit spazzola ingresso cavi da tetto serie MARLIN (55x298mm) - Nero</t>
  </si>
  <si>
    <t>PLANET - L3 8x10GBASE-X SFP+ + 8x10GBASE-T Managed Ethernet Switch, 48V DC Redundant Power</t>
  </si>
  <si>
    <t>PLANET - IP30 19" Rack Mountable Industrial L3 Managed Core Ethernet Switch, 24x1000T with 4 shared 100/1000X SFP + 4x10G SFP+ (-40/75°C, AC + 2 DC, DIDO), ERPS Ring, 1588, Modbus TCP, Cybersecurity features, Hardware Layer3 OSPFv2 and IPv4/IPv6 Static Routing)</t>
  </si>
  <si>
    <t>PLANET - IP30 Industrial L2+/L4 16x1000T 802.3at PoE+ 2x1000T + 2x100/1000X SFP Full Managed Switch (-40/75°C, dual redundant power input on 48~56VDC terminal block, DIDO, ERPS Ring Supported,1588), ModBus TCP</t>
  </si>
  <si>
    <t>PLANET - IP30 L2+ SNMP Manageable 8xGigabit POE+(AT) Switch + 2xGb SFP Industrial Switch (-40/75°C), ERPS Ring Supported,1588 , ModBus TCP</t>
  </si>
  <si>
    <t>PLANET - IP30 L2+ SNMP Manageable 8xGb POE(Af) Switch + 2xGb SFP Industrial Switch (-40/75°C), ERPS Ring Supported, 1588 , ModBus TCP</t>
  </si>
  <si>
    <t>PLANET - IP30 Industrial L2/L4 4x10/100/1000T 802.3at PoE + 4x10/100/100T Managed Switch (-40/75°C), dual redundant power input on 48~56VDC terminal block, SNMPv3, 802.1Q VLAN, IGMP Snooping, SSL, SSH, ACL</t>
  </si>
  <si>
    <t>PLANET - IP30 Industrial L2/L4 4x10/100/1000T 802.3at PoE + 4x10/100/100T + 2x100/1000X SFP Managed Switch (-40~75 degrees C), dual redundant power input on 48~56VDC terminal block, SNMPv3, 802.1Q VLAN, IGMP Snooping, SSL, SSH, ACL</t>
  </si>
  <si>
    <t>PLANET - IP30 Industrial L2+/L4 8x1000T 802.3at PoE+ 2x100/1000X SFP + 2x10G SFP+ Full Managed Switch (-40 to 75 C, dual redundant power input on 48~56VDC terminal block, DIDO), (ERPS Ring, 1588 e ModBus TCP disponibili da Giugno 18)</t>
  </si>
  <si>
    <t>PLANET - IP30,Unmanaged, 6xGb Switch, 4 x 802.3AT POE+, 2 x 100/1000X SFP (-40 to 75 C)</t>
  </si>
  <si>
    <t>PLANET - IP30, Unmanaged, 5 x Gb Switch, 4 x 802.3AT POE+ (-40 to 75 C)</t>
  </si>
  <si>
    <t>CG-012ZEU-23120D2G</t>
  </si>
  <si>
    <t>012ZEU-23120D2G</t>
  </si>
  <si>
    <t>CORNING - Cavo 12 FO OS2 ULTRA FREEDM central loose tube gel free, int/est arm. dielettrica, LSZH/FR Cca, s1a,d1, a1, nero</t>
  </si>
  <si>
    <t>CG-012TEU-23188D2G</t>
  </si>
  <si>
    <t>012TEU-23188D2G</t>
  </si>
  <si>
    <t>CORNING - Cavo 12 FO OM3 FREEDM central loose tube gel free, int/est arm. dielettrica, LSZH/FR Cca, s1a, d1, a1, nero</t>
  </si>
  <si>
    <t>CG-012TEU-23198D2G</t>
  </si>
  <si>
    <t>012TEU-23198D2G</t>
  </si>
  <si>
    <t>CORNING - Cavo 12 FO OM4 FREEDM central loose tube gel free, int/est arm. dielettrica, LSZH/FR Cca, s1a, d1, a1, nero</t>
  </si>
  <si>
    <t>E62406VRN</t>
  </si>
  <si>
    <t>E62408VRN</t>
  </si>
  <si>
    <t>E82406VRN</t>
  </si>
  <si>
    <t>E82408VRN</t>
  </si>
  <si>
    <t>E62906VRN</t>
  </si>
  <si>
    <t>E62908VRN</t>
  </si>
  <si>
    <t>E82906VRN</t>
  </si>
  <si>
    <t>E82908VRN</t>
  </si>
  <si>
    <t>E63306VRN</t>
  </si>
  <si>
    <t>E63308VRN</t>
  </si>
  <si>
    <t>E83306VRN</t>
  </si>
  <si>
    <t>E83308VRN</t>
  </si>
  <si>
    <t>E63806VRN</t>
  </si>
  <si>
    <t>E63808VRN</t>
  </si>
  <si>
    <t>E83806VRN</t>
  </si>
  <si>
    <t>E83808VRN</t>
  </si>
  <si>
    <t>E64206VRN</t>
  </si>
  <si>
    <t>E64208VRN</t>
  </si>
  <si>
    <t>E84206VRN</t>
  </si>
  <si>
    <t>E84208VRN</t>
  </si>
  <si>
    <t>E64706VRN</t>
  </si>
  <si>
    <t>E64708VRN</t>
  </si>
  <si>
    <t>E84706VRN</t>
  </si>
  <si>
    <t>E84708VRN</t>
  </si>
  <si>
    <t>Armadi Box a parete</t>
  </si>
  <si>
    <t>AESSE6645B</t>
  </si>
  <si>
    <t>AESSE6645F</t>
  </si>
  <si>
    <t>AESSE6945B</t>
  </si>
  <si>
    <t>AESSE6945F</t>
  </si>
  <si>
    <t>AESSE6960B</t>
  </si>
  <si>
    <t>AESSE6960F</t>
  </si>
  <si>
    <t>AESSE61245B</t>
  </si>
  <si>
    <t>AESSE61245F</t>
  </si>
  <si>
    <t>AESSE61260B</t>
  </si>
  <si>
    <t>AESSE61260F</t>
  </si>
  <si>
    <t>AESSE61545B</t>
  </si>
  <si>
    <t>AESSE61545F</t>
  </si>
  <si>
    <t>AESSE61560B</t>
  </si>
  <si>
    <t>AESSE61560F</t>
  </si>
  <si>
    <t>AESSE62060B</t>
  </si>
  <si>
    <t>AESSE62060F</t>
  </si>
  <si>
    <t>Accessori - RIPIANI</t>
  </si>
  <si>
    <t>AEP0050</t>
  </si>
  <si>
    <t>AEP0051</t>
  </si>
  <si>
    <t>AERI000365</t>
  </si>
  <si>
    <t>AERI000465</t>
  </si>
  <si>
    <t>AERI000565</t>
  </si>
  <si>
    <t>AERI000665</t>
  </si>
  <si>
    <t>AERI000765</t>
  </si>
  <si>
    <t>AEP0151</t>
  </si>
  <si>
    <t>ETA - Guide di sostegno p332</t>
  </si>
  <si>
    <t>AEP0152</t>
  </si>
  <si>
    <t>ETA - Guide di sostegno p532</t>
  </si>
  <si>
    <t>AEP0153</t>
  </si>
  <si>
    <t>ETA - Guide di sostegno p732</t>
  </si>
  <si>
    <t>AERI000465E</t>
  </si>
  <si>
    <t>AERI000565E</t>
  </si>
  <si>
    <t>AEP0055</t>
  </si>
  <si>
    <t>Accessori - PASSACAVI</t>
  </si>
  <si>
    <t>AEP0042</t>
  </si>
  <si>
    <t>AEP0043</t>
  </si>
  <si>
    <t>AEP0044</t>
  </si>
  <si>
    <t>AEP0045</t>
  </si>
  <si>
    <t>AEP0046</t>
  </si>
  <si>
    <t>AEP0047</t>
  </si>
  <si>
    <t>Accessori - MONTANTI RACK</t>
  </si>
  <si>
    <t>AEMK241200</t>
  </si>
  <si>
    <t>AEMK291400</t>
  </si>
  <si>
    <t>AEMK331600</t>
  </si>
  <si>
    <t>AEMK381800</t>
  </si>
  <si>
    <t>AEMK472200</t>
  </si>
  <si>
    <t>AEP0070</t>
  </si>
  <si>
    <t>ETA - Squadretta per montanti 19" in armadi L600 (4PZ)</t>
  </si>
  <si>
    <t>Accessori - ANELLI GUIDACAVI</t>
  </si>
  <si>
    <t>WTGC-042042</t>
  </si>
  <si>
    <t>ETA - Anelli guidacavi 42x42 (conf.10pz.)</t>
  </si>
  <si>
    <t>WTGC-042080</t>
  </si>
  <si>
    <t>ETA - Anelli guidacavi 42x80 (conf.10pz.)</t>
  </si>
  <si>
    <t>WTGC-068096</t>
  </si>
  <si>
    <t>ETA - Anelli guidacavi 68x96 (conf.10pz.)</t>
  </si>
  <si>
    <t>WTGC-096160</t>
  </si>
  <si>
    <t>ETA - Anelli guidacavi 96x160 (conf.10pz.)</t>
  </si>
  <si>
    <t>Accessori - TRAVERSE IN PROFONDITA' FISSAGGIO CAVI</t>
  </si>
  <si>
    <t>WTPR-025060R</t>
  </si>
  <si>
    <t>ETA - Traverse in profondita' aggancio rapido (4pz) p600</t>
  </si>
  <si>
    <t>WTPR-025080R</t>
  </si>
  <si>
    <t>ETA - Traverse in profondita' aggancio rapido (4pz) p800</t>
  </si>
  <si>
    <t>WTPR-025100R</t>
  </si>
  <si>
    <t>ETA - Traverse in profondita' aggancio rapido (4pz) p1000</t>
  </si>
  <si>
    <t>WTPR-025120R</t>
  </si>
  <si>
    <t>ETA - Traverse in profondita' aggancio rapido (4pz) p1200</t>
  </si>
  <si>
    <t>ETA - Traversa ammaraggio cavi l100 a2000 2pz</t>
  </si>
  <si>
    <t>Accessori - PIEDINI E RUOTE</t>
  </si>
  <si>
    <t>AEPX-001</t>
  </si>
  <si>
    <t>ETA - Piedini 4pz</t>
  </si>
  <si>
    <t>ETA - Kit ruote 80kg 4 pz 2+2</t>
  </si>
  <si>
    <t>WTRU-001</t>
  </si>
  <si>
    <t>ETA - Kit ruote 120kg 4pz 2+2</t>
  </si>
  <si>
    <t>AEP0062</t>
  </si>
  <si>
    <t>ETA - Accessorio fissaggio piedini su zoccolo</t>
  </si>
  <si>
    <t>AEP0060</t>
  </si>
  <si>
    <t>ETA - Dispositivo antiribaltamento l600</t>
  </si>
  <si>
    <t>AEP0061</t>
  </si>
  <si>
    <t>ETA - Dispositivo antiribaltamento l800</t>
  </si>
  <si>
    <t>Accessori - KIT VITI E DADI</t>
  </si>
  <si>
    <t>WA109</t>
  </si>
  <si>
    <t>ETA - Kit 20 viti e 20 dadi a gabbia</t>
  </si>
  <si>
    <t>WA110</t>
  </si>
  <si>
    <t>ETA - Kit 50 viti e 50 dadi a gabbia</t>
  </si>
  <si>
    <t>WA111</t>
  </si>
  <si>
    <t>ETA - Kit 20 viti, 20 dadi a gabbia e 20 rondelle in plastica</t>
  </si>
  <si>
    <t>WTDA-001</t>
  </si>
  <si>
    <t>ETA - Dadi a gabbia per struttura m8 20pz</t>
  </si>
  <si>
    <t>WTDA-002</t>
  </si>
  <si>
    <t>ETA - Dadi a gabbia per struttura m6 20pz</t>
  </si>
  <si>
    <t>Accessori - KIT TERRA</t>
  </si>
  <si>
    <t>AEP0120</t>
  </si>
  <si>
    <t>ETA - Barra di terra l400 con fori filettati m6 e isolatori</t>
  </si>
  <si>
    <t>AEP0122</t>
  </si>
  <si>
    <t>ETA - Cavetti di terra l250 6pz</t>
  </si>
  <si>
    <t>Accessori - LAMPADE</t>
  </si>
  <si>
    <t>WTLA-080</t>
  </si>
  <si>
    <t xml:space="preserve">ETA - Lampada a led </t>
  </si>
  <si>
    <t>Accessori - ACCESSORI VARI</t>
  </si>
  <si>
    <t>WE235</t>
  </si>
  <si>
    <t>ETA - Chiusura di sicurezza per parete laterale e retro</t>
  </si>
  <si>
    <t>ETA - Kit di unione per armadi ip20</t>
  </si>
  <si>
    <t>WA050</t>
  </si>
  <si>
    <t>ETA - Tasca portaschemi</t>
  </si>
  <si>
    <t>AEP0600</t>
  </si>
  <si>
    <t>ETA - Energy box 3he</t>
  </si>
  <si>
    <t>AEP0101</t>
  </si>
  <si>
    <t>ETA - Spazzola ingresso cavi fondo/tetto 1pz</t>
  </si>
  <si>
    <t>Accessori - MANIGLIE</t>
  </si>
  <si>
    <t>ELWE063</t>
  </si>
  <si>
    <t>ETA - Inserto fiat per maniglia</t>
  </si>
  <si>
    <t>ELWE064</t>
  </si>
  <si>
    <t>ETA - Chiave fiat</t>
  </si>
  <si>
    <t>ELWE065</t>
  </si>
  <si>
    <t>ETA - Inserto a pulsante per maniglia</t>
  </si>
  <si>
    <t>ELWE002</t>
  </si>
  <si>
    <t>ETA - Maniglia a leva</t>
  </si>
  <si>
    <t>ELWE050</t>
  </si>
  <si>
    <t>ETA - Inserto+chiave 333 per maniglia</t>
  </si>
  <si>
    <t>ELWE005</t>
  </si>
  <si>
    <t>ETA - Maniglia a leva lucchettabile</t>
  </si>
  <si>
    <t>Accessori - PANNELLI 19"</t>
  </si>
  <si>
    <t>AEP0010</t>
  </si>
  <si>
    <t>AEP0011</t>
  </si>
  <si>
    <t>AEP0012</t>
  </si>
  <si>
    <t>AEP0013</t>
  </si>
  <si>
    <t>ETA - Pannello in plastica  montaggio rapido</t>
  </si>
  <si>
    <t>WA115LB</t>
  </si>
  <si>
    <t>WA116LB</t>
  </si>
  <si>
    <t>WA117LB</t>
  </si>
  <si>
    <t>AEP0030</t>
  </si>
  <si>
    <t>ETA - Pannello guidacavi 5 anelli lamiera</t>
  </si>
  <si>
    <t>AEP0031</t>
  </si>
  <si>
    <t>ETA - Pannello guidacavi 5 anelli plastica</t>
  </si>
  <si>
    <t>AEP0032</t>
  </si>
  <si>
    <t>ETA - Pannello guidacavi con spazzola antipolvere</t>
  </si>
  <si>
    <t>AEP0020</t>
  </si>
  <si>
    <t>ETA - Pannello 1he in lamiera con canalina passacavi</t>
  </si>
  <si>
    <t>AEP0021</t>
  </si>
  <si>
    <t>ETA - Pannello 1he in plastica con canalina passacavi</t>
  </si>
  <si>
    <t>AEP0040</t>
  </si>
  <si>
    <t>ETA - Pannello 1he con spazzola antipolvere</t>
  </si>
  <si>
    <t>AEP0041</t>
  </si>
  <si>
    <t>ETA - Pannello 2he con spazzola antipolvere</t>
  </si>
  <si>
    <t>EUWA-001</t>
  </si>
  <si>
    <t>ETA - Guida din per montaggio arretrato su 19"</t>
  </si>
  <si>
    <t>Accessori - VENTILAZIONE</t>
  </si>
  <si>
    <t>ETA - Gruppo ventole da tetto 2 ventole senza termostato</t>
  </si>
  <si>
    <t>ETA - Gruppo ventole da tetto 4 ventole senza termostato</t>
  </si>
  <si>
    <t>ETA - Gruppo ventole da tetto 6 ventole senza termostato</t>
  </si>
  <si>
    <t>AEP0254</t>
  </si>
  <si>
    <t>ETA - Gruppo ventole da tetto 2 ventole con termostato</t>
  </si>
  <si>
    <t>ETA - Gruppo ventole da tetto 4 ventole con termostato</t>
  </si>
  <si>
    <t>AEP0256</t>
  </si>
  <si>
    <t>ETA - Gruppo ventole da tetto 6 ventole con termostato</t>
  </si>
  <si>
    <t>AEP0257</t>
  </si>
  <si>
    <t>ETA - Pannello 1he con termostato digitale</t>
  </si>
  <si>
    <t>AEP0249</t>
  </si>
  <si>
    <t>ETA - Ventola da tetto 180mc/h</t>
  </si>
  <si>
    <t>AEP0250</t>
  </si>
  <si>
    <t>ETA - Ventola a bassa rumorosita'</t>
  </si>
  <si>
    <t>Accessori - CANALINE D'ALIMENTAZIONE</t>
  </si>
  <si>
    <t>ETA - Canalina d'alimentazione  9 prese</t>
  </si>
  <si>
    <t>ETA - Canalina d'alimentazione  8 prese con interruttore luminoso</t>
  </si>
  <si>
    <t>ETA - Canalina d'alimentazione  6 prese con interruttore magnetotermico</t>
  </si>
  <si>
    <t>AEP0523</t>
  </si>
  <si>
    <t>ETA - Canalina d'alimentazione 13 prese</t>
  </si>
  <si>
    <t>ETA - Canalina alimentaz.13 prese con interruttore luminoso</t>
  </si>
  <si>
    <t>ETA - Canalina d'alimentazione 12 prese con interruttore magnetotermico</t>
  </si>
  <si>
    <t>AEP0526</t>
  </si>
  <si>
    <t>ETA - Canalina alimentaz. 9 prese c/int.</t>
  </si>
  <si>
    <t>AEP0527</t>
  </si>
  <si>
    <t>ETA - Canalina alimentaz.8 prese iec-c19</t>
  </si>
  <si>
    <t>ET-RKF-E62406VRN</t>
  </si>
  <si>
    <t>ET-RKF-E62408VRN</t>
  </si>
  <si>
    <t>ET-RKF-E82406VRN</t>
  </si>
  <si>
    <t>ET-RKF-E82408VRN</t>
  </si>
  <si>
    <t>ET-RKF-E62906VRN</t>
  </si>
  <si>
    <t>ET-RKF-E62908VRN</t>
  </si>
  <si>
    <t>ET-RKF-E82906VRN</t>
  </si>
  <si>
    <t>ET-RKF-E82908VRN</t>
  </si>
  <si>
    <t>ET-RKF-E63306VRN</t>
  </si>
  <si>
    <t>ET-RKF-E63308VRN</t>
  </si>
  <si>
    <t>ET-RKF-E83306VRN</t>
  </si>
  <si>
    <t>ET-RKF-E83308VRN</t>
  </si>
  <si>
    <t>ET-RKF-E63806VRN</t>
  </si>
  <si>
    <t>ET-RKF-E63808VRN</t>
  </si>
  <si>
    <t>ET-RKF-E83806VRN</t>
  </si>
  <si>
    <t>ET-RKF-E83808VRN</t>
  </si>
  <si>
    <t>ET-RKF-E64206VRN</t>
  </si>
  <si>
    <t>ET-RKF-E64208VRN</t>
  </si>
  <si>
    <t>ET-RKF-E84206VRN</t>
  </si>
  <si>
    <t>ET-RKF-E84208VRN</t>
  </si>
  <si>
    <t>ET-RKF-E64706VRN</t>
  </si>
  <si>
    <t>ET-RKF-E64708VRN</t>
  </si>
  <si>
    <t>ET-RKF-E84706VRN</t>
  </si>
  <si>
    <t>ET-RKF-E84708VRN</t>
  </si>
  <si>
    <t>ET-RKW-AESSE6645B</t>
  </si>
  <si>
    <t>ET-RKW-AESSE6645F</t>
  </si>
  <si>
    <t>ET-RKW-AESSE6945B</t>
  </si>
  <si>
    <t>ET-RKW-AESSE6945F</t>
  </si>
  <si>
    <t>ET-RKW-AESSE6960B</t>
  </si>
  <si>
    <t>ET-RKW-AESSE6960F</t>
  </si>
  <si>
    <t>ET-RKW-AESSE61245B</t>
  </si>
  <si>
    <t>ET-RKW-AESSE61245F</t>
  </si>
  <si>
    <t>ET-RKW-AESSE61260B</t>
  </si>
  <si>
    <t>ET-RKW-AESSE61260F</t>
  </si>
  <si>
    <t>ET-RKW-AESSE61545B</t>
  </si>
  <si>
    <t>ET-RKW-AESSE61545F</t>
  </si>
  <si>
    <t>ET-RKW-AESSE61560B</t>
  </si>
  <si>
    <t>ET-RKW-AESSE61560F</t>
  </si>
  <si>
    <t>ET-RKW-AESSE62060B</t>
  </si>
  <si>
    <t>ET-RKW-AESSE62060F</t>
  </si>
  <si>
    <t>ET-RAC-AEP0050</t>
  </si>
  <si>
    <t>ET-RAC-AEP0051</t>
  </si>
  <si>
    <t>ET-RAC-AERI000365</t>
  </si>
  <si>
    <t>ET-RAC-AERI000465</t>
  </si>
  <si>
    <t>ET-RAC-AERI000565</t>
  </si>
  <si>
    <t>ET-RAC-AERI000665</t>
  </si>
  <si>
    <t>ET-RAC-AERI000765</t>
  </si>
  <si>
    <t>ET-RAC-AEP0151</t>
  </si>
  <si>
    <t>ET-RAC-AEP0152</t>
  </si>
  <si>
    <t>ET-RAC-AEP0153</t>
  </si>
  <si>
    <t>ET-RAC-AERI000465E</t>
  </si>
  <si>
    <t>ET-RAC-AERI000565E</t>
  </si>
  <si>
    <t>ET-RAC-AEP0055</t>
  </si>
  <si>
    <t>ET-RAC-AEP0042</t>
  </si>
  <si>
    <t>ET-RAC-AEP0043</t>
  </si>
  <si>
    <t>ET-RAC-AEP0044</t>
  </si>
  <si>
    <t>ET-RAC-AEP0045</t>
  </si>
  <si>
    <t>ET-RAC-AEP0046</t>
  </si>
  <si>
    <t>ET-RAC-AEP0047</t>
  </si>
  <si>
    <t>ET-RAC-AEMK241200</t>
  </si>
  <si>
    <t>ET-RAC-AEMK291400</t>
  </si>
  <si>
    <t>ET-RAC-AEMK331600</t>
  </si>
  <si>
    <t>ET-RAC-AEMK381800</t>
  </si>
  <si>
    <t>ET-RAC-AEMK472200</t>
  </si>
  <si>
    <t>ET-RAC-AEP0070</t>
  </si>
  <si>
    <t>ET-RAC-WTGC-042042</t>
  </si>
  <si>
    <t>ET-RAC-WTGC-042080</t>
  </si>
  <si>
    <t>ET-RAC-WTGC-068096</t>
  </si>
  <si>
    <t>ET-RAC-WTGC-096160</t>
  </si>
  <si>
    <t>ET-RAC-WTPR-025060R</t>
  </si>
  <si>
    <t>ET-RAC-WTPR-025080R</t>
  </si>
  <si>
    <t>ET-RAC-WTPR-025100R</t>
  </si>
  <si>
    <t>ET-RAC-WTPR-025120R</t>
  </si>
  <si>
    <t>ET-RAC-AEPX-001</t>
  </si>
  <si>
    <t>ET-RAC-WTRU-001</t>
  </si>
  <si>
    <t>ET-RAC-AEP0062</t>
  </si>
  <si>
    <t>ET-RAC-AEP0060</t>
  </si>
  <si>
    <t>ET-RAC-AEP0061</t>
  </si>
  <si>
    <t>ET-RAC-WA109</t>
  </si>
  <si>
    <t>ET-RAC-WA110</t>
  </si>
  <si>
    <t>ET-RAC-WA111</t>
  </si>
  <si>
    <t>ET-RAC-WTDA-001</t>
  </si>
  <si>
    <t>ET-RAC-WTDA-002</t>
  </si>
  <si>
    <t>ET-RAC-AEP0120</t>
  </si>
  <si>
    <t>ET-RAC-AEP0122</t>
  </si>
  <si>
    <t>ET-RAC-WTLA-080</t>
  </si>
  <si>
    <t>ET-RAC-WE235</t>
  </si>
  <si>
    <t>ET-RAC-WA050</t>
  </si>
  <si>
    <t>ET-RAC-AEP0600</t>
  </si>
  <si>
    <t>ET-RAC-AEP0101</t>
  </si>
  <si>
    <t>ET-RAC-ELWE063</t>
  </si>
  <si>
    <t>ET-RAC-ELWE064</t>
  </si>
  <si>
    <t>ET-RAC-ELWE065</t>
  </si>
  <si>
    <t>ET-RAC-ELWE002</t>
  </si>
  <si>
    <t>ET-RAC-ELWE050</t>
  </si>
  <si>
    <t>ET-RAC-ELWE005</t>
  </si>
  <si>
    <t>ET-RAC-AEP0010</t>
  </si>
  <si>
    <t>ET-RAC-AEP0011</t>
  </si>
  <si>
    <t>ET-RAC-AEP0012</t>
  </si>
  <si>
    <t>ET-RAC-AEP0013</t>
  </si>
  <si>
    <t>ET-RAC-WA115LB</t>
  </si>
  <si>
    <t>ET-RAC-WA116LB</t>
  </si>
  <si>
    <t>ET-RAC-WA117LB</t>
  </si>
  <si>
    <t>ET-RAC-AEP0030</t>
  </si>
  <si>
    <t>ET-RAC-AEP0031</t>
  </si>
  <si>
    <t>ET-RAC-AEP0032</t>
  </si>
  <si>
    <t>ET-RAC-AEP0020</t>
  </si>
  <si>
    <t>ET-RAC-AEP0021</t>
  </si>
  <si>
    <t>ET-RAC-AEP0040</t>
  </si>
  <si>
    <t>ET-RAC-AEP0041</t>
  </si>
  <si>
    <t>ET-RAC-EUWA-001</t>
  </si>
  <si>
    <t>ET-CLI-AEP0254</t>
  </si>
  <si>
    <t>ET-CLI-AEP0256</t>
  </si>
  <si>
    <t>ET-CLI-AEP0257</t>
  </si>
  <si>
    <t>ET-CLI-AEP0249</t>
  </si>
  <si>
    <t>ET-CLI-AEP0250</t>
  </si>
  <si>
    <t>ET-PWR-AEP0520</t>
  </si>
  <si>
    <t>ET-PWR-AEP0521</t>
  </si>
  <si>
    <t xml:space="preserve">ET-PWR-AEP0522 </t>
  </si>
  <si>
    <t>ET-PWR-AEP0523</t>
  </si>
  <si>
    <t>ET-PWR-AEP0524</t>
  </si>
  <si>
    <t>ET-PWR-AEP0525</t>
  </si>
  <si>
    <t>ET-PWR-AEP0526</t>
  </si>
  <si>
    <t>ET-PWR-AEP0527</t>
  </si>
  <si>
    <t>ORCA - Supporto AVE serie DOMUS colore bianco (moq. 20 pz.)</t>
  </si>
  <si>
    <t>OC-RAC-250019-01M</t>
  </si>
  <si>
    <t>ORCA - Ripiano fisso, fissaggio 4 montanti per armadi a pavimento, adattabile prof. 800, 75Kg</t>
  </si>
  <si>
    <t>ORCA - Ripiano fisso, fissaggio 4 montanti per armadi a pavimento, adattabile prof. 600, 75Kg</t>
  </si>
  <si>
    <t>↑</t>
  </si>
  <si>
    <t>SN-TIP-4536</t>
  </si>
  <si>
    <t>SN-TIP-4535</t>
  </si>
  <si>
    <t>SN-DCT-4610</t>
  </si>
  <si>
    <t>SN-DCT-4452</t>
  </si>
  <si>
    <t>SN-DCT-4589</t>
  </si>
  <si>
    <t>SN-DCT-4587</t>
  </si>
  <si>
    <t>SN-DCT-4607</t>
  </si>
  <si>
    <t>FLUKE - DSX-8000 Cat 8 CableAnalyzer 2 GHz con Wi-Fi abilitato: unità principale e remota Versiv2 +1 anno Gold (N-120)</t>
  </si>
  <si>
    <t>FK-ACC-PWRSPLY30WINTL</t>
  </si>
  <si>
    <t>PWR-SPLY-30W INTL</t>
  </si>
  <si>
    <t>FLUKE - Caricabatteria per Versiv, DSX-600, DSX-602 e DTX (N-140)</t>
  </si>
  <si>
    <t>FLUKE - OTDR OptiFiber Pro Quad con Wi-Fi abilitato: unità principale Versiv2 + modulo OTDR Quad + FI-1000-KIT (NR-200)</t>
  </si>
  <si>
    <t>FLUKE - Sonda video USB FI-1000 per prodotti Versiv (N-210)</t>
  </si>
  <si>
    <t>FK-ACC-SRC-9-SCLCKITM</t>
  </si>
  <si>
    <t>SRC-9-SCLC-KIT-M</t>
  </si>
  <si>
    <t>FLUKE - Kit cavi di riferimento per test (TRC) monomodali, 2 m, (2) SC/LC, (2) LC/LC (N-240)</t>
  </si>
  <si>
    <t>FLUKE - Kit test di terminazione MicroScanner2: kit attrezzi professionali IS60+IntelliTone 200 Probe+cavi connessione (N-410)</t>
  </si>
  <si>
    <t>FLUKE - Strumento a impatto D914S con lama EverSharp 110 (N-510)</t>
  </si>
  <si>
    <t>FLUKE - Lama EverSharp 110 (N-510)</t>
  </si>
  <si>
    <t>FLUKE - Strumento a impatto D914S con lama EverSharp 110, EverSharp 66 e lama libera (N-510)</t>
  </si>
  <si>
    <t>PLANET - IP30 Industrial 8x100/1000F SFP + 2x10/100/1000T Full Managed Ethernet Switch (-40 to 75 degree C),ERPS Ring, 1588</t>
  </si>
  <si>
    <t xml:space="preserve">PLANET - Switch Ind gestito, L2+/L4 4x10/100/1000T + 2x100/1000X SFP T(-40 +75C), alim. rid. </t>
  </si>
  <si>
    <t>PLANET - Industriale gestito L2+/L4 8x1000T + 2x100/1000X SFP + 2x10G SFP+ T(-40 +75 C). Alim ridond.</t>
  </si>
  <si>
    <t>PLANET - IP30 Slim type 8x Rame Industrial Manageable Gigabit Ethernet Switch (-40 to 75 degree C)</t>
  </si>
  <si>
    <t>PLANET - Mini GBIC SX Module (Multi-mode), 850nm, (-40 to 75 C), DDM Supported</t>
  </si>
  <si>
    <t>PLANET - Mini GBIC Multi-mode SX 2KM Module, 1310nm, (-40 to 75 C), DDM Supported</t>
  </si>
  <si>
    <t>PLANET - 10G SFP+ Fiber Transceiver (Multi-mode) - 300m</t>
  </si>
  <si>
    <t>PLANET - 10G SFP+ Fiber Transceiver (Single-Mode) - 10KM</t>
  </si>
  <si>
    <t>ETA - Box a parete 6U,  l=600 p=450, montato, porta vetro, pareti laterali e profili rack 19'' a ''L'' ant. e post., nero</t>
  </si>
  <si>
    <t>ETA - Box a parete  6U, l=600 p=450 flat pack, porta vetro, pareti laterali e profili rack 19'' a ''L'' ant. e post. nero</t>
  </si>
  <si>
    <t>ETA - Box a parete  9U, l=600 p=450 montato, porta vetro, pareti laterali e profili rack 19'' a ''L'' ant. e post., nero</t>
  </si>
  <si>
    <t>ETA - Box a parete  9U, l=600 p=450 flat pack, porta vetro, pareti laterali e profili rack 19'' a ''L'' ant. e post., nero</t>
  </si>
  <si>
    <t>ETA - Box a parete  9U, l=600 p=600 montato, porta vetro, pareti laterali e profili rack 19'' a ''L'' ant. e post., nero</t>
  </si>
  <si>
    <t>ETA - Box a parete  9U, l=600 p=600 flat pack, porta vetro, pareti laterali e profili rack 19'' a ''L'' ant. e post., nero</t>
  </si>
  <si>
    <t>ETA - Box a parete  12U, l=600 p=450 montato, porta vetro, pareti laterali e profili rack 19'' a ''L'' ant. e post., nero</t>
  </si>
  <si>
    <t>ETA - Box a parete  12U, l=600 p=450 flat pack, porta vetro, pareti laterali e profili rack 19'' a ''L'' ant. e post., nero</t>
  </si>
  <si>
    <t>ETA - Box a parete  12U, l=600 p=600 montato, porta vetro, pareti laterali e profili rack 19'' a ''L'' ant. e post., nero</t>
  </si>
  <si>
    <t>ETA - Box a parete  12U, l=600 p=600 flat pack, porta vetro, pareti laterali e profili rack 19'' a ''L'' ant. e post., nero</t>
  </si>
  <si>
    <t>ETA - Box a parete  15U, l=600 p=450 montato, porta vetro, pareti laterali e profili rack 19'' a ''L'' ant. e post., nero</t>
  </si>
  <si>
    <t>ETA - Box a parete  15U, l=600 p=450 flat pack, porta vetro, pareti laterali e profili rack 19'' a ''L'' ant. e post., nero</t>
  </si>
  <si>
    <t>ETA - Box a parete  15U, l=600 p=600 montato, porta vetro, pareti laterali e profili rack 19'' a ''L'' ant. e post., nero</t>
  </si>
  <si>
    <t>ETA - Box a parete  15U, l=600 p=600 flat pack, porta vetro, pareti laterali e profili rack 19'' a ''L'' ant. e post., nero</t>
  </si>
  <si>
    <t>ETA - Box a parete  20U, l=600 p=600 montato, porta vetro, pareti laterali e profili rack 19'' a ''L'' ant. e post., nero</t>
  </si>
  <si>
    <t>ETA - Box a parete  20U, l=600 p=600 flat pack, porta vetro, pareti laterali e profili rack 19'' a ''L'' ant. e post., nero</t>
  </si>
  <si>
    <t>ETA - Ripiano fisso p300 nero bucciato</t>
  </si>
  <si>
    <t>ETA - Ripiano fisso p400 nero bucciato</t>
  </si>
  <si>
    <t>ETA - Ripiano fisso su 4 montanti p365 nero</t>
  </si>
  <si>
    <t>ETA - Ripiano fisso su 4 montanti p465 nero</t>
  </si>
  <si>
    <t>ETA - Ripiano fisso su 4 montanti p565 nero</t>
  </si>
  <si>
    <t>ETA - Ripiano fisso su 4 montanti p665 nero</t>
  </si>
  <si>
    <t>ETA - Ripiano fisso su 4 montanti p765 nero</t>
  </si>
  <si>
    <t>ETA - Ripiano estraibile su 4 montanti p465, n.1 pz, nero</t>
  </si>
  <si>
    <t>ETA - Ripiano estraibile su 4 montanti p565, n.1 pz, nero</t>
  </si>
  <si>
    <t>ETA - Canala passacavi con coperchio 24U 2pz nero</t>
  </si>
  <si>
    <t>ETA - Canala passacavi con coperchio 29U 2pz nero</t>
  </si>
  <si>
    <t>ETA - Canala passacavi con coperchio 33U 2pz nero</t>
  </si>
  <si>
    <t>ETA - Canala passacavi con coperchio 38U 2pz nero</t>
  </si>
  <si>
    <t>ETA - Canala passacavi con coperchio 42U 2pz nero</t>
  </si>
  <si>
    <t>ETA - Canala passacavi con coperchio 47U 2pz nero</t>
  </si>
  <si>
    <t>ETA - Montante Rack 19" 24U</t>
  </si>
  <si>
    <t>ETA - Montante Rack 19" 29U</t>
  </si>
  <si>
    <t>ETA - Montante Rack 19" 33U</t>
  </si>
  <si>
    <t>ETA - Montante Rack 19" 38U</t>
  </si>
  <si>
    <t>ETA - Montante Rack 19" 42U</t>
  </si>
  <si>
    <t>ETA - Montante Rack 19" 47U</t>
  </si>
  <si>
    <t>ETA - Pannello 1U nero</t>
  </si>
  <si>
    <t>ETA - Pannello 2U nero</t>
  </si>
  <si>
    <t>ETA - Pannello 3U nero</t>
  </si>
  <si>
    <t>ETA - Pannello 1U grigio</t>
  </si>
  <si>
    <t>ETA - Pannello 2U grigio</t>
  </si>
  <si>
    <t>ETA - Pannello 3U grigio</t>
  </si>
  <si>
    <t>Armadi EVO da Pavimento NERO 29U</t>
  </si>
  <si>
    <t>Armadi EVO da Pavimento NERO 33U</t>
  </si>
  <si>
    <t>Armadi EVO da Pavimento NERO 38U</t>
  </si>
  <si>
    <t>Armadi EVO da Pavimento NERO 42U</t>
  </si>
  <si>
    <t>E64210VRN</t>
  </si>
  <si>
    <t>E64210ABN</t>
  </si>
  <si>
    <t>E64212VRN</t>
  </si>
  <si>
    <t>E84210VRN</t>
  </si>
  <si>
    <t>E84210ABN</t>
  </si>
  <si>
    <t>E84212VRN</t>
  </si>
  <si>
    <t>Armadi EVO da Pavimento NERO 47U</t>
  </si>
  <si>
    <t>E64710VRN</t>
  </si>
  <si>
    <t>E64712VRN</t>
  </si>
  <si>
    <t>E84710VRN</t>
  </si>
  <si>
    <t>E84712VRN</t>
  </si>
  <si>
    <t>ET-RKF-E64210VRN</t>
  </si>
  <si>
    <t>ET-RKF-E64210ABN</t>
  </si>
  <si>
    <t>ET-RKF-E64212VRN</t>
  </si>
  <si>
    <t>ET-RKF-E84210VRN</t>
  </si>
  <si>
    <t>ET-RKF-E84210ABN</t>
  </si>
  <si>
    <t>ET-RKF-E84212VRN</t>
  </si>
  <si>
    <t>ET-RKF-E64710VRN</t>
  </si>
  <si>
    <t>ET-RKF-E64712VRN</t>
  </si>
  <si>
    <t>ET-RKF-E84710VRN</t>
  </si>
  <si>
    <t>ET-RKF-E84712VRN</t>
  </si>
  <si>
    <t>Armadi EVO da Pavimento NERO 24U</t>
  </si>
  <si>
    <t>PLANET - L3 12x10G SFP+8x10/100/1000T Managed Gigabit Switch With Dual 100-240V AC Redundant Power</t>
  </si>
  <si>
    <t>PLANET - L3 24x10/100/1000T + 4x10G SFP+ IP Stackable Managed Gigabit Switch</t>
  </si>
  <si>
    <t>PLANET - L3 24x10/100/1000T 802.3at POE + 4x10G SFP+ Stackable Managed Gigabit Switch (370W)</t>
  </si>
  <si>
    <t>PLANET - L3 48x10/100/1000T + 4x10G SFP+ IP Stackable Managed Gigabit Switch</t>
  </si>
  <si>
    <t>PLANET -  L2+ 24x100/1000X SFP + 8 Shared TP Managed Switches, Hardware L3 IPv4/IPv6 StaticRouting, Redundant AC/DC Pwr (PWR-75-48)</t>
  </si>
  <si>
    <t>PLANET - L2+ 6x100/1000X SFP, 2x1G/2.5G SFP, 2x10/100/1000T Managed Metro Ethernet Switch</t>
  </si>
  <si>
    <t>PLANET - L2+ 16x100/1000BASE-X SFP, 8x10/100/1000BASE-T Managed Metro Ethernet Switch</t>
  </si>
  <si>
    <t>PLANET - L3 14x100/1G SFP, 4 shared 10/100/1000T, 10x1G/2.5G SFP, 4x10G SFP+ Metro Ethernet Switch</t>
  </si>
  <si>
    <t>PLANET - 16x10/100/1000Mbps Gigabit Ethernet Switch</t>
  </si>
  <si>
    <t>PLANET - 24x10/100/1000Mbps Gigabit Ethernet Switch</t>
  </si>
  <si>
    <t>PLANET - 5x10/100Mbps Fast Ethernet Switch, Metal</t>
  </si>
  <si>
    <t xml:space="preserve">PLANET - 8x10/100Mbps Fast Ethernet Switch, Metal </t>
  </si>
  <si>
    <t>PLANET - 5x10/100/1000Mbps Gigabit Ethernet Switch (External Power) - Metal Case</t>
  </si>
  <si>
    <t>PLANET - 8x10/100/1000Mbps Gigabit Ethernet Switch (External Power) - Metal Case</t>
  </si>
  <si>
    <t>PLANET -  8x1000Base-T Desktop Gigabit Ethernet Switch - Internal Power</t>
  </si>
  <si>
    <t>PLANET - IPv4 / IPv6  L2+ 8x10/100/1000T 802.3at PoE + 2x10/100/1000T + 2x100/1000X SFP Managed Switch (240W PoE Budget,)</t>
  </si>
  <si>
    <t>PLANET - IPv6/IPv4, 48x10/100/1000T 802.3at PoE, 4x100/1000BASE-X SFP Managed Switch (440W)</t>
  </si>
  <si>
    <t>PLANET - IPv6/IPv4, 24x10/100/1000T 802.3at PoE, 4xGb TP/SFP Combo Managed Switch (280W PoE)</t>
  </si>
  <si>
    <t>PLANET - IPv6/IPv4, 24x10/100/1000T 802.3at PoE, 4xGb TP/SFP Combo Managed Switch (440W PoE)</t>
  </si>
  <si>
    <t>PLANET - IPv4, 24xManaged 802.3at POE+ Gb Ethernet Switch, 2x100/1000X SFP (300W PoE)</t>
  </si>
  <si>
    <t>PLANET - IPv6/IPv4, 16xManaged 802.3at POE+ Gigabit Ethernet Switch, 4xGb Combo TP/SFP (220W)</t>
  </si>
  <si>
    <t>PLANET - IPv4/IPv6, 8xManaged 802.3at POE+ Gigabit Ethernet Switch, 2x100/1000X SFP (120W)</t>
  </si>
  <si>
    <t>PLANET - 24x10/100TX 802.3at High Power POE, 2xGb TP/SFP Combo Managed Ethernet Switch (220W)</t>
  </si>
  <si>
    <t>PLANET - 24x10/100TX 802.3at PoE, 2xGbTP/SFP Combo Ethernet Switch, LCD PoE Monitor (300W)</t>
  </si>
  <si>
    <t>PLANET - 8x10/100/1000T 802.3at PoE, 2x10/100/1000T, 2x1000X SFP Ethernet Switch, PoE LCD Monitor (120W PoE, Standard/VLAN/Extend mode)</t>
  </si>
  <si>
    <t>PLANET - 16x10/100/1000T 802.3at PoE, 2x1000SX SFP Desktop Switch, LCD PoE Monitor (300W PoE, Standard/VLAN/Extend mode)</t>
  </si>
  <si>
    <t>PLANET - 24x10/100/1000T 802.3at PoE, 2x1000SX SFP Desktop Switch, LCD PoE Monitor (300W PoE Budget, Standard/VLAN/Extend mode)</t>
  </si>
  <si>
    <t>PLANET - 24x10/100/1000T 802.3at POE, 2x1000X SFP Unmanaged Gigabit Ethernet Switch (220W)</t>
  </si>
  <si>
    <t>PLANET - 8x10/100/1000T 802.3at PoE, 2x10/100/1000T Desktop Switch (120W PoE, Standard/VLAN/Extend mode, 10" rack-mountable)</t>
  </si>
  <si>
    <t>PLANET -  8x10/100/1000 Gb 802.3at POE+, 1xGb Ethernet Switch (120W POE) with External Power Supply)</t>
  </si>
  <si>
    <t>PLANET - 4x10/100/1000T 802.3at POE, 2x10/100/1000T Desktop Switch (55W POE, External Power Supply)</t>
  </si>
  <si>
    <t>PLANET - 8x10/100TX 802.3at PoE, 2x10/100TX Desktop Switch (120W PoE, Standard/VLAN/Extend mode, fanless, 10" rack-mount)</t>
  </si>
  <si>
    <t>PLANET - 8x10/100TX 802.3at PoE, 1x10/100/1000T,1x100/1000X SFP Desktop Switch (120W PoE, Standard/VLAN/Extend mode, 10" rack-mount)</t>
  </si>
  <si>
    <t>PLANET - 4x10/100TX 802.3at POE, 2x10/100TX Desktop Switch (60W POE, 250m Extend mode, fanless, internal Power Supply)</t>
  </si>
  <si>
    <t>PLANET - 24x802.3at 30w Gigabit High PoE Injector Hub (720W power)</t>
  </si>
  <si>
    <t>PLANET - 12x802.3at 30w Gigabit High PoE Injector Hub (350W power)</t>
  </si>
  <si>
    <t>PLANET - 4x802.3at 30W High PoE Injector Hub - 120W External Power Adapter</t>
  </si>
  <si>
    <t>PLANET - 24x802.3af Gigabit PoE Injector Hub (400W power)</t>
  </si>
  <si>
    <t>PLANET - 12x802.3af Gigabit PoE Injector Hub (200W power)</t>
  </si>
  <si>
    <t>PLANET - 8xGigabit 60W Ultra PoE Managed Injector Hub – 400W</t>
  </si>
  <si>
    <t>PLANET - 16xGigabit 60W Ultra PoE Managed Injector Hub – 600W</t>
  </si>
  <si>
    <t>PLANET - 24xGigabit 60W Ultra PoE Managed Injector Hub – 800W</t>
  </si>
  <si>
    <t>PLANET - 1x10/100/1000Mbps Ultra POE Injector (60 Watts) - w/internal power, PoE Output 50V DC</t>
  </si>
  <si>
    <t>PLANET - 1x10/100/1000Mbps Ultra POE Injector (60 Watts)- W/internal power,802.3at PoE compatible,PoE Output 56VDC</t>
  </si>
  <si>
    <t>PLANET - 1x10/100/1000Mbps Ultra POE Spliter (12V/19V/24V)</t>
  </si>
  <si>
    <t>PLANET - 1x10/100/1000Mbps 95W Ultra POE Spliter (12V/19V/24V)</t>
  </si>
  <si>
    <t>BVSD3K0LNB</t>
  </si>
  <si>
    <t>RIELLO - Battery Box 36V per UPS SEP 1000 Dim158x422x235</t>
  </si>
  <si>
    <t>RIELLO - Battery Box 36V per UPS SEP 1000 Dim 215x655x630</t>
  </si>
  <si>
    <t>RIELLO - Battery Box 72V per UPS SEP 2200-3000 Dim190x446x333</t>
  </si>
  <si>
    <t>RIELLO - Battery Box 72V per UPS SEP 2200-3000Dim190x446x333</t>
  </si>
  <si>
    <t>RIELLO - Battery Box 72V per UPS SEP 2200-3000Dim 215x655x630</t>
  </si>
  <si>
    <t>Serie Sentinel DUAL LP</t>
  </si>
  <si>
    <t>RIELLO - Battery Box per SDH 1000 Dim87(2U)x425x450(19'')13,5</t>
  </si>
  <si>
    <t>RIELLO - Battery Box per SDH 1000 Dim87(2U)x425x450(19'')20,5</t>
  </si>
  <si>
    <t>RIELLO - Battery Box per SDH 2200-3000 Dim87(2U)x625x450(19'')25</t>
  </si>
  <si>
    <t>RIELLO - Battery Box per SDH 2200-3000 Dim87(2U)x625x450(19'')38</t>
  </si>
  <si>
    <t>RIELLO - Sentinel DUAL Battery Box Rack completo x SDU 8000-10000</t>
  </si>
  <si>
    <t>RIELLO - Sentinel DUAL Battery Box 1320 180-B1</t>
  </si>
  <si>
    <t>RIELLO - Sentinel DUAL Battery Box 1320 240-B1</t>
  </si>
  <si>
    <t>RIELLO - Scheda di parallelo di 3 unità ridondanti ( 2+1) o di potenza x SDU</t>
  </si>
  <si>
    <t>RIELLO - Kit 2 guide universali per Ups DVR-VSD-SDH-SDL montaggio rack da 600 a 1000 mm</t>
  </si>
  <si>
    <t>RIELLO - Multi Switch con Slot x Netman204 (accessorio)</t>
  </si>
  <si>
    <t>RIELLO - Multi Switch ATS 16A Dim19'' x 330 x 1U</t>
  </si>
  <si>
    <t>RIELLO - Master Switch 100A 3P100 Dim685x530x1500</t>
  </si>
  <si>
    <t>RIELLO - Master Switch 150A 3P150 Dim685x530x1500</t>
  </si>
  <si>
    <t>RIELLO - Master Switch 200A 3P200 Dim685x580x1770</t>
  </si>
  <si>
    <t>RIELLO - Master Switch 250A 3P250 Dim685x580x1770</t>
  </si>
  <si>
    <t>RIELLO - Master Switch 300A 3P300 Dim685x580x1770</t>
  </si>
  <si>
    <t>RIELLO - Master Switch 400A 3P400 Dim685x580x1770</t>
  </si>
  <si>
    <t>RIELLO - Master Switch 600A 3P600 Dim950x730x1900</t>
  </si>
  <si>
    <t>RIELLO - Master Switch 100A 4P100 Dim685x530x1500</t>
  </si>
  <si>
    <t>RIELLO - Master Switch 150A 4P150 Dim685x530x1500</t>
  </si>
  <si>
    <t>RIELLO - Master Switch 200A 4P200 Dim685x580x1770</t>
  </si>
  <si>
    <t>RIELLO - Master Switch 250A 4P250 Dim685x580x1770</t>
  </si>
  <si>
    <t>RIELLO - Master Switch 300A 4P300 Dim685x580x1770</t>
  </si>
  <si>
    <t>RIELLO - Master Switch 400A 4P400 Dim685x580x1770</t>
  </si>
  <si>
    <t>RIELLO - Master Switch 600A 4P600 Dim950x730x1900</t>
  </si>
  <si>
    <t>RIELLO - Multi Sentry MST 60000VA/54000W Tri / Tri Aut. 0 Min.</t>
  </si>
  <si>
    <t>RIELLO - Multi Sentry MST 80000VA/72000W Tri / Tri Aut. 0 Min.</t>
  </si>
  <si>
    <t>RIELLO - Multi Sentry MST 100000VA/90000W Tri / Tri Aut. 0 Min,</t>
  </si>
  <si>
    <t>Multi Sentry MST 160KVA</t>
  </si>
  <si>
    <t>RIELLO - Multi Sentry MST 200000VA/200000W Tri / Tri Aut. 0 Min,</t>
  </si>
  <si>
    <t>RIELLO - Multicom302 Convertitore di protocol J-BUS ModBUS versslot</t>
  </si>
  <si>
    <t>RIELLO - Multicom352 Duplicatore RS232 versione slot</t>
  </si>
  <si>
    <t>RIELLO - Multicom372 Scheda RS232 + contatto ESD</t>
  </si>
  <si>
    <t xml:space="preserve">RIELLO - MULTICOM 392, 3 input 8 programmable output (max 25 Volt, 1 Amp)  </t>
  </si>
  <si>
    <t>RIELLO - Multi I/O BOX Contatti programmabili +3 RS232 ver box</t>
  </si>
  <si>
    <t>RIELLO - Multi I/O BAR DIN Contatti programm +3 RS232 ver barra DIN</t>
  </si>
  <si>
    <t>RIELLO - MP 10A By-pass Vers da muro 10A  per UPS da 800 VA a 2 KVA</t>
  </si>
  <si>
    <t>RIELLO - MP 16A By-pass Vers da muro 16A  per UPS da 800 VA a 4 KVA</t>
  </si>
  <si>
    <t>RIELLO - MPR 16A By-pass Vers Rack 16A per UPS da 800 VA a 4 KVA</t>
  </si>
  <si>
    <t>RIELLO - MOD GSM Modem GSM per SMS</t>
  </si>
  <si>
    <t>RIELLO - MOD 56K Modem 56K per TeleNetGuard</t>
  </si>
  <si>
    <t>RIELLO - Multi Panel Pannello sinottico remoto a display</t>
  </si>
  <si>
    <t>DT-CVR-19463100CP</t>
  </si>
  <si>
    <t>19463100CP</t>
  </si>
  <si>
    <t>DT-CVR-19463100CL</t>
  </si>
  <si>
    <t>19463100CL</t>
  </si>
  <si>
    <t>DT-CVF-19597400BZ</t>
  </si>
  <si>
    <t>19597400BZ</t>
  </si>
  <si>
    <t>DATWYLER - Cavo ZGGFR da interno 1x12 OM4, loose dry tube, antiroditore 5,9mm, LSZH/FR B2ca-s1a,d1,a1 -viola-</t>
  </si>
  <si>
    <t>DT-CVF-19618700CZ</t>
  </si>
  <si>
    <t>19618700CZ</t>
  </si>
  <si>
    <t>DATWYLER - Cavo Universal DLTS wbGGFR int/ext 2x12 OM4, loose dry tube, antirodit. 11,4mm, LSZH/FR Cca-s1a,d1,a1 - viola-</t>
  </si>
  <si>
    <t>DT-CVF-19706900CZ</t>
  </si>
  <si>
    <t>19706900CZ</t>
  </si>
  <si>
    <t>DATWYLER - Cavo Universal DLTS wbGGFR int/ext 2x12 OM5, loose dry tube, antirodit. 11,4mm, LSZH/FR Cca-s1a,d1,a1 - lime-</t>
  </si>
  <si>
    <t>DATWYLER - Cavo Universal DLTS ZGGFR da int/ext 1x24 OS2 G652D, loose dry tube, antirod. 8,2mm, LSZH/FR B2ca-s1a,d1,a1 -giallo-</t>
  </si>
  <si>
    <t>DT-CVF-19018500FZ</t>
  </si>
  <si>
    <t>19018500FZ</t>
  </si>
  <si>
    <t>DT-FPP-14111510ZY</t>
  </si>
  <si>
    <t>14111510ZY</t>
  </si>
  <si>
    <t>DT-FPL-42331108ZY</t>
  </si>
  <si>
    <t>42331108ZY</t>
  </si>
  <si>
    <t>DATWYLER - Bretella ottica LC-LC duplex OS2 Fig.8, LSZH, zipcord, gialla, 1 m</t>
  </si>
  <si>
    <t>DT-FPL-42333108ZY</t>
  </si>
  <si>
    <t>42333108ZY</t>
  </si>
  <si>
    <t>DATWYLER - Bretella ottica LC-LC duplex OM3 Fig.8, LSZH, zipcord, aqua, 1 m</t>
  </si>
  <si>
    <t>DT-FPL-42333208ZY</t>
  </si>
  <si>
    <t>42333208ZY</t>
  </si>
  <si>
    <t>DATWYLER - Bretella ottica LC-LC duplex OM3 Fig.8, LSZH, zipcord, aqua, 2 m</t>
  </si>
  <si>
    <t>DT-FPL-42333308ZY</t>
  </si>
  <si>
    <t>42333308ZY</t>
  </si>
  <si>
    <t>DATWYLER - Bretella ottica LC-LC duplex OM3 Fig.8, LSZH, zipcord, aqua, 3 m</t>
  </si>
  <si>
    <t>LEGRAND - PDU 19" 12 C13 with cord locking system with 3 mt cable 16A IEC60309 2P+E plug</t>
  </si>
  <si>
    <t>LEGRAND - PDU Vertical 20 C13 +4 C19 outlets with cord locking , with MCB with 3mt cable 32A IEC60309 2P+E plug </t>
  </si>
  <si>
    <t>BTICINO - Zoccolo 6X6, h.100mm., 4 blocchi angolari e 4 profili rimovibili, RAL 7016</t>
  </si>
  <si>
    <t>BTICINO - Zoccolo 8X8, h.100mm., 4 blocchi angolari e 4 profili rimovibili, RAL7016</t>
  </si>
  <si>
    <t>BTICINO - Set di 2 montanti per armadio 19" - 42U</t>
  </si>
  <si>
    <t>BTICINO - Set di 2 montanti per armadio 19" - 24U</t>
  </si>
  <si>
    <t>BTICINO - Gruppo 2 ventole termostatate, Termostato integrato, regolabile -10/80°C, 230 VA, cavo 2,5 m, RAL7016</t>
  </si>
  <si>
    <t>BTICINO - Gruppo 4 ventole termostatate, Termostato integrato, regolabile -10/80°C, 230 VA, cavo 2,5 m, RAL7016</t>
  </si>
  <si>
    <t>BTICINO - Mensola per rack prof. 600mm., prof. 425mm, 4 punti, max 50kg, Nero</t>
  </si>
  <si>
    <t>BTICINO - Mensola per rack prof. 800mm., prof. 625mm, 4 punti, max 50kg, Nero</t>
  </si>
  <si>
    <t>BTICINO - Mensola per rack prof. 1000mm., prof. 625mm, 4 punti, max 50kg, Nero</t>
  </si>
  <si>
    <t>BTICINO - Mensola estraibile per rack prof. 600mm. , prof. 425.mm, carico 30kg., altezza 1U, Nero</t>
  </si>
  <si>
    <t>BTICINO - Mensola estraibile per rack prof. 800mm. , prof. 625.mm, carico 30kg., altezza 1U, Nero</t>
  </si>
  <si>
    <t>BTICINO - Mensola estraibile per rack prof. 1000mm. , prof. 825.mm, carico 30kg., altezza 1U, Nero</t>
  </si>
  <si>
    <t>BTICINO - Pannello Passacavi 19", 1 Unità, con 5 anelli antisgancio, Nero</t>
  </si>
  <si>
    <t>ETA - Armadio EVO LxHxP LxHxP 600x1200x600 24U, zoccolo, fondo, montante 19" ant., porta vetro e 3 pannelli, nero</t>
  </si>
  <si>
    <t>ETA - Armadio EVO LxHxP 600x1200x800 24U, zoccolo, fondo,doppio montante 19", porta vetro e 3 pannelli, nero</t>
  </si>
  <si>
    <t>ETA - Armadio EVO LxHxP 800x1200x600 24U, zoccolo, fondo, montante 19" ant., porta vetro e 3 pannelli, nero</t>
  </si>
  <si>
    <t>ETA - Armadio EVO LxHxP 800x1200x800 24U, zoccolo, fondo,doppio montante 19", porta vetro e 3 pannelli, nero</t>
  </si>
  <si>
    <t>ETA - Armadio EVO LxHxP 600x1400x600 29U, zoccolo, fondo, montante 19" ant., porta vetro e 3 pannelli, nero</t>
  </si>
  <si>
    <t>ETA - Armadio EVO LxHxP 600x1400x800 29U, zoccolo, fondo,doppio montante 19", porta vetro e 3 pannelli, nero</t>
  </si>
  <si>
    <t>ETA - Armadio EVO LxHxP 800x1400x600 29U, zoccolo, fondo, montante 19" ant., porta vetro e 3 pannelli, nero</t>
  </si>
  <si>
    <t>ETA - Armadio EVO LxHxP 800x1400x800 29U, zoccolo, fondo,doppio montante 19", porta vetro e 3 pannelli, nero</t>
  </si>
  <si>
    <t>ETA - Armadio EVO LxHxP 600x1600x600 33U, zoccolo, fondo, montante 19" ant., porta vetro e 3 pannelli, nero</t>
  </si>
  <si>
    <t>ETA - Armadio EVO LxHxP 600x1600x800 33U, zoccolo, fondo,doppio montante 19", porta vetro e 3 pannelli, nero</t>
  </si>
  <si>
    <t>ETA - Armadio EVO LxHxP 800x1600x600 33U, zoccolo, fondo, montante 19" ant., porta vetro e 3 pannelli, nero</t>
  </si>
  <si>
    <t>ETA - Armadio EVO LxHxP 800x1600x800 33U, zoccolo, fondo,doppio montante 19", porta vetro e 3 pannelli, nero</t>
  </si>
  <si>
    <t>ETA - Armadio EVO LxHxP 600x1800x600 38U, zoccolo, fondo, montante 19" ant., porta vetro e 3 pannelli, nero</t>
  </si>
  <si>
    <t>ETA - Armadio EVO LxHxP 600x1800x800 38U, zoccolo, fondo,doppio montante 19", porta vetro e 3 pannelli, nero</t>
  </si>
  <si>
    <t>ETA - Armadio EVO LxHxP 800x1800x600 38U, zoccolo, fondo, montante 19" ant., porta vetro e 3 pannelli, nero</t>
  </si>
  <si>
    <t>ETA - Armadio EVO LxHxP 800x1800x800 38U, zoccolo, fondo,doppio montante 19", porta vetro e 3 pannelli, nero</t>
  </si>
  <si>
    <t>ETA - Armadio EVO LxHxP 600x2000x600 42U, zoccolo, fondo, montante 19" ant., porta vetro e 3 pannelli, nero</t>
  </si>
  <si>
    <t>ETA - Armadio EVO LxHxP 600x2000x800 42U, zoccolo, fondo,doppio montante 19", porta vetro e 3 pannelli, nero</t>
  </si>
  <si>
    <t>ETA - Armadio EVO LxHxP 600x2000x1000 42U, zoccolo, fondo,doppio montante 19", porta vetro e 3 pannelli, nero</t>
  </si>
  <si>
    <t>ETA - Armadio EVO LxHxP 600x2000x1000 42U, zoccolo, fondo, doppio montante 19", porta aerata, porta doppia aerata e 2 pannelli, nero</t>
  </si>
  <si>
    <t>ETA - Armadio EVO LxHxP 600x2000x1200 42U, zoccolo, fondo,doppio montante 19", porta vetro e 3 pannelli, nero</t>
  </si>
  <si>
    <t>ETA - Armadio EVO LxHxP 800x2000x600 42U, zoccolo, fondo, montante 19" ant., porta vetro e 3 pannelli, nero</t>
  </si>
  <si>
    <t>ETA - Armadio EVO LxHxP 800x2000x800 42U, zoccolo, fondo,doppio montante 19", porta vetro e 3 pannelli, nero</t>
  </si>
  <si>
    <t>ETA - Armadio EVO LxHxP 800x2000x1000 42U, zoccolo, fondo,doppio montante 19", porta vetro e 3 pannelli, nero</t>
  </si>
  <si>
    <t>ETA - Armadio EVO LxHxP 800x2000x1000 42U, zoccolo, fondo, doppio montante 19", porta aerata, porta doppia aerata e 2 pannelli, nero</t>
  </si>
  <si>
    <t>ETA - Armadio EVO LxHxP 800x2000x1200 42U, zoccolo, fondo,doppio montante 19", porta vetro e 3 pannelli, nero</t>
  </si>
  <si>
    <t>ETA - Armadio EVO LxHxP 600x2200x600 47U, zoccolo, fondo, montante 19" ant., porta vetro e 3 pannelli, nero</t>
  </si>
  <si>
    <t>ETA - Armadio EVO LxHxP 600x2200x800 47U, zoccolo, fondo,doppio montante 19", porta vetro e 3 pannelli, nero</t>
  </si>
  <si>
    <t>ETA - Armadio EVO LxHxP 600x2200x1000 47U, zoccolo, fondo,doppio montante 19", porta vetro e 3 pannelli, nero</t>
  </si>
  <si>
    <t>ETA - Armadio EVO LxHxP 600x2200x1200 47U, zoccolo, fondo,doppio montante 19", porta vetro e 3 pannelli, nero</t>
  </si>
  <si>
    <t>ETA - Armadio EVO LxHxP 800x2200x600 47U, zoccolo, fondo, montante 19" ant., porta vetro e 3 pannelli, nero</t>
  </si>
  <si>
    <t>ETA - Armadio EVO LxHxP 800x2200x800 47U, zoccolo, fondo,doppio montante 19", porta vetro e 3 pannelli, nero</t>
  </si>
  <si>
    <t>ETA - Armadio EVO LxHxP 800x2200x1000 47U, zoccolo, fondo,doppio montante 19", porta vetro e 3 pannelli, nero</t>
  </si>
  <si>
    <t>ETA - Armadio EVO LxHxP 800x2200x1200 47U, zoccolo, fondo,doppio montante 19", porta vetro e 3 pannelli, nero</t>
  </si>
  <si>
    <t>LINEA IP</t>
  </si>
  <si>
    <t>Box IP55</t>
  </si>
  <si>
    <t>600x600</t>
  </si>
  <si>
    <t>APRO061206PV</t>
  </si>
  <si>
    <t>ETA - Rack IP55 600x1200x600 24he con montante 19" ant, porta vetro ant, pannello post e 2 pareti laterali, grigio RAL7035</t>
  </si>
  <si>
    <t>APRO061606PV</t>
  </si>
  <si>
    <t>ETA - Rack IP55 600x1600x600 33he con montante 19" ant, porta vetro ant, pannello post e 2 pareti laterali, grigio RAL7035</t>
  </si>
  <si>
    <t>APRO061806PV</t>
  </si>
  <si>
    <t>ETA - Rack IP55 600x1800x600 38he con montante 19" ant, porta vetro ant, pannello post e 2 pareti laterali, grigio RAL7035</t>
  </si>
  <si>
    <t>APRO062006PV</t>
  </si>
  <si>
    <t>ETA - Rack IP55 600x2000x600 42he con montante 19" ant, porta vetro ant, pannello post e 2 pareti laterali, grigio RAL7035</t>
  </si>
  <si>
    <t>APRO062206PV</t>
  </si>
  <si>
    <t>ETA - Rack IP55 600x2200x600 47he con montante 19" ant, porta vetro ant, pannello post e 2 pareti laterali, grigio RAL7035</t>
  </si>
  <si>
    <t>600x800</t>
  </si>
  <si>
    <t>APRO061208PV</t>
  </si>
  <si>
    <t>ETA - Rack IP55 600x1200x800 24he montante 19" ant e post, porta vetro ant, pannello post e 2 pareti laterali, grigio RAL7035</t>
  </si>
  <si>
    <t>APRO061608PV</t>
  </si>
  <si>
    <t>ETA - Rack IP55 600x1600x800 33he montante 19" ant e post, porta vetro ant, pannello post e 2 pareti laterali, grigio RAL7035</t>
  </si>
  <si>
    <t>APRO061808PV</t>
  </si>
  <si>
    <t>ETA - Rack IP55 600x1800x800 38he montante 19" ant e post, porta vetro ant, pannello post e 2 pareti laterali, grigio RAL7035</t>
  </si>
  <si>
    <t>APRO062008PV</t>
  </si>
  <si>
    <t>ETA - Rack IP55 600x2000x800 42he montante 19" ant e post, porta vetro ant, pannello post e 2 pareti laterali, grigio RAL7035</t>
  </si>
  <si>
    <t>APRO062208PV</t>
  </si>
  <si>
    <t>ETA - Rack IP55 600x2200x800 47he montante 19" ant e post, porta vetro ant, pannello post e 2 pareti laterali, grigio RAL7035</t>
  </si>
  <si>
    <t>600x1000</t>
  </si>
  <si>
    <t>APRO061210PV</t>
  </si>
  <si>
    <t>ETA - Rack IP55 600x1200x1000 24he montante 19" ant e post, porta vetro ant, pannello post e 2 pareti laterali, grigio RAL7035</t>
  </si>
  <si>
    <t>APRO061610PV</t>
  </si>
  <si>
    <t>ETA - Rack IP55 600x1600x1000 33he montante 19" ant e post, porta vetro ant, pannello post e 2 pareti laterali, grigio RAL7035</t>
  </si>
  <si>
    <t>APRO061810PV</t>
  </si>
  <si>
    <t>ETA - Rack IP55 600x1800x1000 38he montante 19" ant e post, porta vetro ant, pannello post e 2 pareti laterali, grigio RAL7035</t>
  </si>
  <si>
    <t>APRO062010PV</t>
  </si>
  <si>
    <t>ETA - Rack IP55 600x2000x1000 42he montante 19" ant e post, porta vetro ant, pannello post e 2 pareti laterali, grigio RAL7035</t>
  </si>
  <si>
    <t>APRO062210PV</t>
  </si>
  <si>
    <t>ETA - Rack IP55 600x2200x1000 47he montante 19" ant e post, porta vetro ant, pannello post e 2 pareti laterali, grigio RAL7035</t>
  </si>
  <si>
    <t>600x1200</t>
  </si>
  <si>
    <t>APRO062012PV</t>
  </si>
  <si>
    <t>ETA - Rack IP55 600x2000x1200 42he montante 19" ant e post, porta vetro ant, pannello post e 2 pareti laterali, grigio RAL7035</t>
  </si>
  <si>
    <t>APRO062212PV</t>
  </si>
  <si>
    <t>ETA - Rack IP55 600x2200x1200 47he montante 19" ant e post, porta vetro ant, pannello post e 2 pareti laterali, grigio RAL7035</t>
  </si>
  <si>
    <t>800x600</t>
  </si>
  <si>
    <t>APRO081206PV</t>
  </si>
  <si>
    <t>ETA - Rack IP55 800x1200x600 24he con montante 19" ant, porta vetro ant, pannello post e 2 pareti laterali, grigio RAL7035</t>
  </si>
  <si>
    <t>APRO081606PV</t>
  </si>
  <si>
    <t>ETA - Rack IP55 800x1600x600 33he con montante 19" ant, porta vetro ant, pannello post e 2 pareti laterali, grigio RAL7035</t>
  </si>
  <si>
    <t>APRO081806PV</t>
  </si>
  <si>
    <t>ETA - Rack IP55 800x1800x600 38he con montante 19" ant, porta vetro ant, pannello post e 2 pareti laterali, grigio RAL7035</t>
  </si>
  <si>
    <t>APRO082006PV</t>
  </si>
  <si>
    <t>ETA - Rack IP55 800x2000x600 42he con montante 19" ant, porta vetro ant, pannello post e 2 pareti laterali, grigio RAL7035</t>
  </si>
  <si>
    <t>APRO082206PV</t>
  </si>
  <si>
    <t>ETA - Rack IP55 800x2200x600 47he con montante 19" ant, porta vetro ant, pannello post e 2 pareti laterali, grigio RAL7035</t>
  </si>
  <si>
    <t>800x800</t>
  </si>
  <si>
    <t>APRO081208PV</t>
  </si>
  <si>
    <t>ETA - Rack IP55 800x1200x800 24he montante 19" ant e post, porta vetro ant, pannello post e 2 pareti laterali, grigio RAL7035</t>
  </si>
  <si>
    <t>APRO081608PV</t>
  </si>
  <si>
    <t>ETA - Rack IP55 800x1600x800 33he montante 19" ant e post, porta vetro ant, pannello post e 2 pareti laterali, grigio RAL7035</t>
  </si>
  <si>
    <t>APRO081808PV</t>
  </si>
  <si>
    <t>ETA - Rack IP55 800x1800x800 38he montante 19" ant e post, porta vetro ant, pannello post e 2 pareti laterali, grigio RAL7035</t>
  </si>
  <si>
    <t>APRO082008PV</t>
  </si>
  <si>
    <t>ETA - Rack IP55 800x2000x800 42he montante 19" ant e post, porta vetro ant, pannello post e 2 pareti laterali, grigio RAL7035</t>
  </si>
  <si>
    <t>APRO082208PV</t>
  </si>
  <si>
    <t>ETA - Rack IP55 800x2200x800 47he montante 19" ant e post, porta vetro ant, pannello post e 2 pareti laterali, grigio RAL7035</t>
  </si>
  <si>
    <t>800x1000</t>
  </si>
  <si>
    <t>APRO081210PV</t>
  </si>
  <si>
    <t>ETA - Rack IP55 800x1200x1000 24he montante 19" ant e post, porta vetro ant, pannello post e 2 pareti laterali, grigio RAL7035</t>
  </si>
  <si>
    <t>APRO081610PV</t>
  </si>
  <si>
    <t>ETA - Rack IP55 800x1600x1000 33he montante 19" ant e post, porta vetro ant, pannello post e 2 pareti laterali, grigio RAL7035</t>
  </si>
  <si>
    <t>APRO081810PV</t>
  </si>
  <si>
    <t>ETA - Rack IP55 800x1800x1000 38he montante 19" ant e post, porta vetro ant, pannello post e 2 pareti laterali, grigio RAL7035</t>
  </si>
  <si>
    <t>APRO082010PV</t>
  </si>
  <si>
    <t>ETA - Rack IP55 800x2000x1000 42he montante 19" ant e post, porta vetro ant, pannello post e 2 pareti laterali, grigio RAL7035</t>
  </si>
  <si>
    <t>APRO082210PV</t>
  </si>
  <si>
    <t>ETA - Rack IP55 800x2200x1000 47he montante 19" ant e post, porta vetro ant, pannello post e 2 pareti laterali, grigio RAL7035</t>
  </si>
  <si>
    <t>800x1200</t>
  </si>
  <si>
    <t>APRO082012PV</t>
  </si>
  <si>
    <t>ETA - Rack IP55 800x2000x1200 42he montante 19" ant e post, porta vetro ant, pannello post e 2 pareti laterali, grigio RAL7035</t>
  </si>
  <si>
    <t>APRO082212PV</t>
  </si>
  <si>
    <t>ETA - Rack IP55 800x2200x1200 47he montante 19" ant e post, porta vetro ant, pannello post e 2 pareti laterali, grigio RAL7035</t>
  </si>
  <si>
    <t>Zoccoli</t>
  </si>
  <si>
    <t>APZ10606M</t>
  </si>
  <si>
    <t>ETA - Zoccolo h100 per armadio 600x600 (LxP) colore nero RAL9011, montato</t>
  </si>
  <si>
    <t>APZ10608M</t>
  </si>
  <si>
    <t>ETA - Zoccolo h100 per armadio 600x800 (LxP) colore nero RAL9011, montato</t>
  </si>
  <si>
    <t>APZ10610M</t>
  </si>
  <si>
    <t>ETA - Zoccolo h100 per armadio 600x1000 (LxP) colore nero RAL9011, montato</t>
  </si>
  <si>
    <t>APZ10612M</t>
  </si>
  <si>
    <t>ETA - Zoccolo h100 per armadio 600x1200 (LxP) colore nero RAL9011, montato</t>
  </si>
  <si>
    <t>APZ10806M</t>
  </si>
  <si>
    <t>ETA - Zoccolo h100 per armadio 800x600 (LxP) colore nero RAL9011, montato</t>
  </si>
  <si>
    <t>APZ10808M</t>
  </si>
  <si>
    <t>ETA - Zoccolo h100 per armadio 800x800 (LxP) colore nero RAL9011, montato</t>
  </si>
  <si>
    <t>APZ10810M</t>
  </si>
  <si>
    <t>ETA - Zoccolo h100 per armadio 800x1000 (LxP) colore nero RAL9011, montato</t>
  </si>
  <si>
    <t>APZ10812M</t>
  </si>
  <si>
    <t>ETA - Zoccolo h100 per armadio 800x1200 (LxP) colore nero RAL9011, montato</t>
  </si>
  <si>
    <t>APZ20606M</t>
  </si>
  <si>
    <t>ETA - Zoccolo h200 per armadio 600x600 (LxP) colore nero RAL9011, montato</t>
  </si>
  <si>
    <t>APZ20608M</t>
  </si>
  <si>
    <t>ETA - Zoccolo h200 per armadio 600x800 (LxP) colore nero RAL9011, montato</t>
  </si>
  <si>
    <t>APZ20610M</t>
  </si>
  <si>
    <t>ETA - Zoccolo h200 per armadio 600x1000 (LxP) colore nero RAL9011, montato</t>
  </si>
  <si>
    <t>APZ20612M</t>
  </si>
  <si>
    <t>ETA - Zoccolo h200 per armadio 600x1200 (LxP) colore nero RAL9011, montato</t>
  </si>
  <si>
    <t>APZ20806M</t>
  </si>
  <si>
    <t>ETA - Zoccolo h200 per armadio 800x600 (LxP) colore nero RAL9011, montato</t>
  </si>
  <si>
    <t>APZ20808M</t>
  </si>
  <si>
    <t>ETA - Zoccolo h200 per armadio 800x800 (LxP) colore nero RAL9011, montato</t>
  </si>
  <si>
    <t>APZ20810M</t>
  </si>
  <si>
    <t>ETA - Zoccolo h200 per armadio 800x1000 (LxP) colore nero RAL9011, montato</t>
  </si>
  <si>
    <t>APZ20812M</t>
  </si>
  <si>
    <t>ETA - Zoccolo h200 per armadio 800x1200 (LxP) colore nero RAL9011, montato</t>
  </si>
  <si>
    <t>ETA - Box a parete IP66 dim. 600x500x400 (LxAXP) 10he con porta cieca anteriore e montante 19", grigio RAL7035</t>
  </si>
  <si>
    <t>ETA - Box a parete IP66 dim. 600x500x500 (LxAXP) 10he con porta cieca anteriore e montante 19", grigio RAL7035</t>
  </si>
  <si>
    <t>ETA - Box a parete IP66 dim. 600x500x600 (LxAXP) 10he con porta cieca anteriore e montante 19", grigio RAL7035</t>
  </si>
  <si>
    <t>ETA - Box a parete IP66 dim. 600x600x400 (LxAXP) 13he con porta cieca anteriore e montante 19", grigio RAL7035</t>
  </si>
  <si>
    <t>ETA - Box a parete IP66 dim. 600x600x500 (LxAXP) 13he con porta cieca anteriore e montante 19", grigio RAL7035</t>
  </si>
  <si>
    <t>ETA - Box a parete IP66 dim. 600x600x600 (LxAXP) 13he con porta cieca anteriore e montante 19", grigio RAL7035</t>
  </si>
  <si>
    <t>ETA - Box a parete IP66 dim. 600x800x400 (LxAXP) 17he con porta cieca anteriore e montante 19", grigio RAL7035</t>
  </si>
  <si>
    <t>ETA - Box a parete IP66 dim. 600x800x500 (LxAXP) 17he con porta cieca anteriore e montante 19", grigio RAL7035</t>
  </si>
  <si>
    <t>ETA - Box a parete IP66 dim. 600x800x600 (LxAXP) 17he con porta cieca anteriore e montante 19", grigio RAL7035</t>
  </si>
  <si>
    <t>ETA - Box a parete IP66 dim. 600x500x400 (LxAXP) 10he con porta vetro anteriore e montante 19", grigio RAL7035</t>
  </si>
  <si>
    <t>ETA - Box a parete IP66 dim. 600x500x500 (LxAXP) 10he con porta vetro anteriore e montante 19", grigio RAL7035</t>
  </si>
  <si>
    <t>ETA - Box a parete IP66 dim. 600x500x600 (LxAXP) 10he con porta vetro anteriore e montante 19", grigio RAL7035</t>
  </si>
  <si>
    <t>ETA - Box a parete IP66 dim. 600x600x400 (LxAXP) 13he con porta vetro anteriore e montante 19", grigio RAL7035</t>
  </si>
  <si>
    <t>ETA - Box a parete IP66 dim. 600x600x500 (LxAXP) 13he con porta vetro anteriore e montante 19", grigio RAL7035</t>
  </si>
  <si>
    <t>ETA - Box a parete IP66 dim. 600x600x600 (LxAXP) 13he con porta vetro anteriore e montante 19", grigio RAL7035</t>
  </si>
  <si>
    <t>ETA - Box a parete IP66 dim. 600x800x400 (LxAXP) 17he con porta vetro anteriore e montante 19", grigio RAL7035</t>
  </si>
  <si>
    <t>ETA - Box a parete IP66 dim. 600x800x500 (LxAXP) 17he con porta vetro anteriore e montante 19", grigio RAL7035</t>
  </si>
  <si>
    <t>ETA - Box a parete IP66 dim. 600x800x600 (LxAXP) 17he con porta vetro anteriore e montante 19", grigio RAL7035</t>
  </si>
  <si>
    <t>ETA - Box a parete IP66 dim. 600x500x400 (LxAXP) 10he con porta cieca anteriore e montante 19", grigio RAL7035, versione outdoor</t>
  </si>
  <si>
    <t>ETA - Box a parete IP66 dim. 600x500x500 (LxAXP) 10he con porta cieca anteriore e montante 19", grigio RAL7035, versione outdoor</t>
  </si>
  <si>
    <t>ETA - Box a parete IP66 dim. 600x500x600 (LxAXP) 10he con porta cieca anteriore e montante 19", grigio RAL7035, versione outdoor</t>
  </si>
  <si>
    <t>ETA - Box a parete IP66 dim. 600x600x400 (LxAXP) 13he con porta cieca anteriore e montante 19", grigio RAL7035, versione outdoor</t>
  </si>
  <si>
    <t>ETA - Box a parete IP66 dim. 600x600x500 (LxAXP) 13he con porta cieca anteriore e montante 19", grigio RAL7035, versione outdoor</t>
  </si>
  <si>
    <t>ETA - Box a parete IP66 dim. 600x600x600 (LxAXP) 13he con porta cieca anteriore e montante 19", grigio RAL7035, versione outdoor</t>
  </si>
  <si>
    <t>ETA - Box a parete IP66 dim. 600x800x400 (LxAXP) 17he con porta cieca anteriore e montante 19", grigio RAL7035, versione outdoor</t>
  </si>
  <si>
    <t>ETA - Box a parete IP66 dim. 600x800x500 (LxAXP) 17he con porta cieca anteriore e montante 19", grigio RAL7035, versione outdoor</t>
  </si>
  <si>
    <t>ETA - Box a parete IP66 dim. 600x800x600 (LxAXP) 17he con porta cieca anteriore e montante 19", grigio RAL7035, versione outdoor</t>
  </si>
  <si>
    <t>AEP0271</t>
  </si>
  <si>
    <t>ETA - Montanti 19" posteriori A600 13he</t>
  </si>
  <si>
    <t>FPST-001</t>
  </si>
  <si>
    <t>ETA - Kit di fissaggio a palo</t>
  </si>
  <si>
    <t>SDWC-010</t>
  </si>
  <si>
    <t>ETA - Staffe per fissaggio a parete (4pz.)</t>
  </si>
  <si>
    <t>ECRM0012</t>
  </si>
  <si>
    <t>ETA - Flangia ingresso cavi 12 fori diam. 5-13,5</t>
  </si>
  <si>
    <t>ECRM0014</t>
  </si>
  <si>
    <t>ETA - Flangia ingresso cavi 14 fori diam. 5-11,5</t>
  </si>
  <si>
    <t>ECRM0022</t>
  </si>
  <si>
    <t>ETA - Flangia ingresso cavi 22 fori diam. 3-12,5</t>
  </si>
  <si>
    <t>ECRM0023</t>
  </si>
  <si>
    <t>ETA - Flangia ingresso cavi 23 fori diam. 4-8,5</t>
  </si>
  <si>
    <t>ECRM0029</t>
  </si>
  <si>
    <t>ETA - Flangia ingresso cavi 29 fori diam. 4-7</t>
  </si>
  <si>
    <t>Ventilazione IP</t>
  </si>
  <si>
    <t>WTSV1000220</t>
  </si>
  <si>
    <t>ETA - Ventilatore 119X119 35M3/H 230V</t>
  </si>
  <si>
    <t>WTSV1500220</t>
  </si>
  <si>
    <t>ETA - Ventilatore 152X152 67M3/H 230V</t>
  </si>
  <si>
    <t>WTSV2000220</t>
  </si>
  <si>
    <t>ETA - Ventilatore 204X204 108M3/H 230V</t>
  </si>
  <si>
    <t>WTSV2500220</t>
  </si>
  <si>
    <t>ETA - Ventilatore 250X250 190M3/H 230V</t>
  </si>
  <si>
    <t>WTSV2501220</t>
  </si>
  <si>
    <t>ETA - Ventilatore 250X250 270M3/H 230V</t>
  </si>
  <si>
    <t>WTSV3000220</t>
  </si>
  <si>
    <t>ETA - Ventilatore 318X318 500M3/H 230V</t>
  </si>
  <si>
    <t>WTSV3001220</t>
  </si>
  <si>
    <t>ETA - Ventilatore 318X318 700M3/H 230V</t>
  </si>
  <si>
    <t>WTSV3002220</t>
  </si>
  <si>
    <t>ETA - Ventilatore 318X318 850M3/H 230V</t>
  </si>
  <si>
    <t>WTSG10</t>
  </si>
  <si>
    <t>ETA - Griglia filtrante 119X119</t>
  </si>
  <si>
    <t>WTSG15</t>
  </si>
  <si>
    <t>ETA - Griglia filtrante 152X152</t>
  </si>
  <si>
    <t>WTSG20</t>
  </si>
  <si>
    <t>ETA - Griglia filtrante 204X204</t>
  </si>
  <si>
    <t>WTSG25</t>
  </si>
  <si>
    <t>ETA - Griglia filtrante 250X250</t>
  </si>
  <si>
    <t>WTSG30</t>
  </si>
  <si>
    <t>ETA - Griglia filtrante 318X318</t>
  </si>
  <si>
    <t>WITV1922CW</t>
  </si>
  <si>
    <t>ETA - Torrino di ventilazione 500mc/h</t>
  </si>
  <si>
    <t>WITV8623CW</t>
  </si>
  <si>
    <t>ETA - Torrino di ventilazione 650mc/h</t>
  </si>
  <si>
    <t>WI284</t>
  </si>
  <si>
    <t>ETA - Termostato analogico per regolazione ventilatori (contatto aperto)</t>
  </si>
  <si>
    <t>WI282</t>
  </si>
  <si>
    <t>ETA - Termostato analogico per regolazione riscaldatori (contatto chiuso)</t>
  </si>
  <si>
    <t>WI286</t>
  </si>
  <si>
    <t>ETA - Termostato analogico con doppio contatto (ventilatori e riscaldatori)</t>
  </si>
  <si>
    <t>WI250</t>
  </si>
  <si>
    <t>ETA - Riscaldatore anticondensa 15w</t>
  </si>
  <si>
    <t>WI255</t>
  </si>
  <si>
    <t>ETA - Riscaldatore anticondensa 30w</t>
  </si>
  <si>
    <t>WI260</t>
  </si>
  <si>
    <t>ETA - Riscaldatore anticondensa 45w</t>
  </si>
  <si>
    <t>WI265</t>
  </si>
  <si>
    <t>ETA - Riscaldatore anticondensa 75w</t>
  </si>
  <si>
    <t>WI270</t>
  </si>
  <si>
    <t>ETA - Riscaldatore anticondensa 150w</t>
  </si>
  <si>
    <t>WICD3823CW</t>
  </si>
  <si>
    <t>ETA - Condizionatore da parete  360/380W-230V</t>
  </si>
  <si>
    <t>WICD5823CW</t>
  </si>
  <si>
    <t>ETA - Condizionatore da parete  550/580W-230V</t>
  </si>
  <si>
    <t>WICD9023CW</t>
  </si>
  <si>
    <t>ETA - Condizionatore da parete   850/900W-230V</t>
  </si>
  <si>
    <t>WICD1123CW</t>
  </si>
  <si>
    <t>ETA - Condizionatore da parete 1100/1150W-230V</t>
  </si>
  <si>
    <t>WICD1623CW</t>
  </si>
  <si>
    <t>ETA - Condizionatore da parete 1500/1600W-230V</t>
  </si>
  <si>
    <t>WICD2223CW</t>
  </si>
  <si>
    <t>ETA - Condizionatore da parete 2100/2200W-230V</t>
  </si>
  <si>
    <t>WICD3123CW</t>
  </si>
  <si>
    <t>ETA - Condizionatore da parete 3000/3150W-230V</t>
  </si>
  <si>
    <t>WICD4123CW</t>
  </si>
  <si>
    <t>ETA - Condizionatore da parete 4000/4100W-230V</t>
  </si>
  <si>
    <t>WICT1423CW</t>
  </si>
  <si>
    <t>ETA - Condizionatore da tetto  1400W-230V</t>
  </si>
  <si>
    <t>WICT2023CW</t>
  </si>
  <si>
    <t>ETA - Condizionatore da tetto  2000W-230V</t>
  </si>
  <si>
    <t>WICT2723CW</t>
  </si>
  <si>
    <t>ETA - Condizionatore da tetto  2700W-230V</t>
  </si>
  <si>
    <t>ET-RKF-APRO061206PV</t>
  </si>
  <si>
    <t>ET-RKF-APRO061606PV</t>
  </si>
  <si>
    <t>ET-RKF-APRO061806PV</t>
  </si>
  <si>
    <t>ET-RKF-APRO062006PV</t>
  </si>
  <si>
    <t>ET-RKF-APRO062206PV</t>
  </si>
  <si>
    <t>ET-RKF-APRO061208PV</t>
  </si>
  <si>
    <t>ET-RKF-APRO061608PV</t>
  </si>
  <si>
    <t>ET-RKF-APRO061808PV</t>
  </si>
  <si>
    <t>ET-RKF-APRO062008PV</t>
  </si>
  <si>
    <t>ET-RKF-APRO062208PV</t>
  </si>
  <si>
    <t>ET-RKF-APRO061210PV</t>
  </si>
  <si>
    <t>ET-RKF-APRO061610PV</t>
  </si>
  <si>
    <t>ET-RKF-APRO061810PV</t>
  </si>
  <si>
    <t>ET-RKF-APRO062010PV</t>
  </si>
  <si>
    <t>ET-RKF-APRO062210PV</t>
  </si>
  <si>
    <t>ET-RKF-APRO062012PV</t>
  </si>
  <si>
    <t>ET-RKF-APRO062212PV</t>
  </si>
  <si>
    <t>ET-RKF-APRO081206PV</t>
  </si>
  <si>
    <t>ET-RKF-APRO081606PV</t>
  </si>
  <si>
    <t>ET-RKF-APRO081806PV</t>
  </si>
  <si>
    <t>ET-RKF-APRO082006PV</t>
  </si>
  <si>
    <t>ET-RKF-APRO082206PV</t>
  </si>
  <si>
    <t>ET-RKF-APRO081208PV</t>
  </si>
  <si>
    <t>ET-RKF-APRO081608PV</t>
  </si>
  <si>
    <t>ET-RKF-APRO081808PV</t>
  </si>
  <si>
    <t>ET-RKF-APRO082008PV</t>
  </si>
  <si>
    <t>ET-RKF-APRO082208PV</t>
  </si>
  <si>
    <t>ET-RKF-APRO081210PV</t>
  </si>
  <si>
    <t>ET-RKF-APRO081610PV</t>
  </si>
  <si>
    <t>ET-RKF-APRO081810PV</t>
  </si>
  <si>
    <t>ET-RKF-APRO082010PV</t>
  </si>
  <si>
    <t>ET-RKF-APRO082210PV</t>
  </si>
  <si>
    <t>ET-RKF-APRO082012PV</t>
  </si>
  <si>
    <t>ET-RKF-APRO082212PV</t>
  </si>
  <si>
    <t>ET-RAC-APZ10606M</t>
  </si>
  <si>
    <t>ET-RAC-APZ10608M</t>
  </si>
  <si>
    <t>ET-RAC-APZ10610M</t>
  </si>
  <si>
    <t>ET-RAC-APZ10612M</t>
  </si>
  <si>
    <t>ET-RAC-APZ10806M</t>
  </si>
  <si>
    <t>ET-RAC-APZ10808M</t>
  </si>
  <si>
    <t>ET-RAC-APZ10810M</t>
  </si>
  <si>
    <t>ET-RAC-APZ10812M</t>
  </si>
  <si>
    <t>ET-RAC-APZ20606M</t>
  </si>
  <si>
    <t>ET-RAC-APZ20608M</t>
  </si>
  <si>
    <t>ET-RAC-APZ20610M</t>
  </si>
  <si>
    <t>ET-RAC-APZ20612M</t>
  </si>
  <si>
    <t>ET-RAC-APZ20806M</t>
  </si>
  <si>
    <t>ET-RAC-APZ20808M</t>
  </si>
  <si>
    <t>ET-RAC-APZ20810M</t>
  </si>
  <si>
    <t>ET-RAC-APZ20812M</t>
  </si>
  <si>
    <t>ET-RAC-AEP0271</t>
  </si>
  <si>
    <t>ET-RAC-FPST-001</t>
  </si>
  <si>
    <t>ET-RAC-SDWC-010</t>
  </si>
  <si>
    <t>ET-RAC-ECRM0012</t>
  </si>
  <si>
    <t>ET-RAC-ECRM0014</t>
  </si>
  <si>
    <t>ET-RAC-ECRM0022</t>
  </si>
  <si>
    <t>ET-RAC-ECRM0023</t>
  </si>
  <si>
    <t>ET-RAC-ECRM0029</t>
  </si>
  <si>
    <t>ET-RAC-WTSV1000220</t>
  </si>
  <si>
    <t>ET-RAC-WTSV1500220</t>
  </si>
  <si>
    <t>ET-RAC-WTSV2000220</t>
  </si>
  <si>
    <t>ET-RAC-WTSV2500220</t>
  </si>
  <si>
    <t>ET-RAC-WTSV2501220</t>
  </si>
  <si>
    <t>ET-RAC-WTSV3000220</t>
  </si>
  <si>
    <t>ET-RAC-WTSV3001220</t>
  </si>
  <si>
    <t>ET-RAC-WTSV3002220</t>
  </si>
  <si>
    <t>ET-RAC-WTSG10</t>
  </si>
  <si>
    <t>ET-RAC-WTSG15</t>
  </si>
  <si>
    <t>ET-RAC-WTSG20</t>
  </si>
  <si>
    <t>ET-RAC-WTSG25</t>
  </si>
  <si>
    <t>ET-RAC-WTSG30</t>
  </si>
  <si>
    <t>ET-RAC-WITV1922CW</t>
  </si>
  <si>
    <t>ET-RAC-WITV8623CW</t>
  </si>
  <si>
    <t>ET-RAC-WI284</t>
  </si>
  <si>
    <t>ET-RAC-WI282</t>
  </si>
  <si>
    <t>ET-RAC-WI286</t>
  </si>
  <si>
    <t>ET-RAC-WI250</t>
  </si>
  <si>
    <t>ET-RAC-WI255</t>
  </si>
  <si>
    <t>ET-RAC-WI260</t>
  </si>
  <si>
    <t>ET-RAC-WI265</t>
  </si>
  <si>
    <t>ET-RAC-WI270</t>
  </si>
  <si>
    <t>ET-RAC-WICD3823CW</t>
  </si>
  <si>
    <t>ET-RAC-WICD5823CW</t>
  </si>
  <si>
    <t>ET-RAC-WICD9023CW</t>
  </si>
  <si>
    <t>ET-RAC-WICD1123CW</t>
  </si>
  <si>
    <t>ET-RAC-WICD1623CW</t>
  </si>
  <si>
    <t>ET-RAC-WICD2223CW</t>
  </si>
  <si>
    <t>ET-RAC-WICD3123CW</t>
  </si>
  <si>
    <t>ET-RAC-WICD4123CW</t>
  </si>
  <si>
    <t>ET-RAC-WICT1423CW</t>
  </si>
  <si>
    <t>ET-RAC-WICT2023CW</t>
  </si>
  <si>
    <t>ET-RAC-WICT2723CW</t>
  </si>
  <si>
    <t>CG-ECO-ADP-DLCP-AQ</t>
  </si>
  <si>
    <t>ECO-ADP-DLCP-AQ</t>
  </si>
  <si>
    <t>CG-ECO-ADP-DLCP-BE</t>
  </si>
  <si>
    <t>ECO-ADP-DLCP-BE</t>
  </si>
  <si>
    <t>CG-ECO-ADP-DSCP-AQ</t>
  </si>
  <si>
    <t>ECO-ADP-DSCP-AQ</t>
  </si>
  <si>
    <t>CG-ECO-ADP-DSCP-BE</t>
  </si>
  <si>
    <t>ECO-ADP-DSCP-BE</t>
  </si>
  <si>
    <t>ORCA - Cassetto ottico ST 24p 1U con 6 bussole multimodali OM1/4</t>
  </si>
  <si>
    <t>ORCA - Cassetto ottico ST 24p 1U con 12 bussole multimodali OM1/4</t>
  </si>
  <si>
    <t>ORCA - Cassetto ottico ST 24p 1U con 24 bussole multimodali OM1/4</t>
  </si>
  <si>
    <t xml:space="preserve">ORCA - Cassetto ottico ST 24p 1U con 6 bussole monomodali </t>
  </si>
  <si>
    <t>ORCA - Cassetto ottico SC 24p DPX 1U con 6 bussole multimodali OM1/2</t>
  </si>
  <si>
    <t>ORCA - Cassetto ottico SC 24p DPX 1U con 12 bussole multimodali OM1/2</t>
  </si>
  <si>
    <t>ORCA - Cassetto ottico SC 24p DPX 1U con 24 bussole multimodali OM1/2</t>
  </si>
  <si>
    <t>ORCA - Cassetto ottico SC 24p DPX 1U con 6 bussole multimodali OM3/4</t>
  </si>
  <si>
    <t>ORCA - Cassetto ottico SC 24p DPX 1U con 12 bussole multimodali OM3/4</t>
  </si>
  <si>
    <t>ORCA - Cassetto ottico SC 24p DPX 1U con 24 bussole multimodali OM3/4</t>
  </si>
  <si>
    <t xml:space="preserve">ORCA - Cassetto ottico SC 24p DPX 1U con 6 bussole monomodali </t>
  </si>
  <si>
    <t>ORCA - Cassetto ottico LC 24p DPX 1U con 6 bussole multimodali OM1/2</t>
  </si>
  <si>
    <t>ORCA - Cassetto ottico LC 24p DPX 1U con 12 bussole multimodali OM1/2</t>
  </si>
  <si>
    <t>ORCA - Cassetto ottico LC 24p DPX 1U con 24 bussole multimodali OM1/2</t>
  </si>
  <si>
    <t xml:space="preserve">ORCA - Cassetto ottico LC 24p QPX 1U con 12 bussole multimodali </t>
  </si>
  <si>
    <t>ORCA - Cassetto ottico LC 24p DPX 1U con 6 bussole multimodali OM3/4</t>
  </si>
  <si>
    <t>ORCA - Cassetto ottico LC 24p DPX 1U con 12 bussole multimodali OM3/4</t>
  </si>
  <si>
    <t>ORCA - Cassetto ottico LC 24p DPX 1U con 24 bussole multimodali OM3/4</t>
  </si>
  <si>
    <t>ORCA - Bussola LC QPX 4 posizioni MM, ferula ceramica, corpo plast. (moq. 4 pz)</t>
  </si>
  <si>
    <t>OC-FPS-121119-01</t>
  </si>
  <si>
    <t>ORCA - Bretella ottica SC-SC DPX LSZH 50/125um OM4 L. 1 mt - MAGENTA</t>
  </si>
  <si>
    <t>OC-FPS-121119-02</t>
  </si>
  <si>
    <t>ORCA - Bretella ottica SC-SC DPX LSZH 50/125um OM4 L. 2 mt - MAGENTA</t>
  </si>
  <si>
    <t>OC-FPS-121119-03</t>
  </si>
  <si>
    <t>ORCA - Bretella ottica SC-SC DPX LSZH 50/125um OM4 L. 3 mt - MAGENTA</t>
  </si>
  <si>
    <t>OC-FPS-121119-05</t>
  </si>
  <si>
    <t>ORCA - Bretella ottica SC-SC DPX LSZH 50/125um OM4 L. 5 mt - MAGENTA</t>
  </si>
  <si>
    <t>OC-FPS-121119-10</t>
  </si>
  <si>
    <t>ORCA - Bretella ottica SC-SC DPX LSZH 50/125um OM4 L. 10 mt - MAGENTA</t>
  </si>
  <si>
    <t>OC-FPL-123319-01</t>
  </si>
  <si>
    <t>ORCA - Bretella ottica LC-LC DPX LSZH 50/125um OM4 L. 1 mt - MAGENTA</t>
  </si>
  <si>
    <t>OC-FPL-123319-02</t>
  </si>
  <si>
    <t>ORCA - Bretella ottica LC-LC DPX LSZH 50/125um OM4 L. 2 mt - MAGENTA</t>
  </si>
  <si>
    <t>OC-FPL-123319-03</t>
  </si>
  <si>
    <t>ORCA - Bretella ottica LC-LC DPX LSZH 50/125um OM4 L. 3 mt - MAGENTA</t>
  </si>
  <si>
    <t>OC-FPL-123319-05</t>
  </si>
  <si>
    <t>ORCA - Bretella ottica LC-LC DPX LSZH 50/125um OM4 L. 5 mt - MAGENTA</t>
  </si>
  <si>
    <t>OC-FPL-123319-10</t>
  </si>
  <si>
    <t>ORCA - Bretella ottica LC-LC DPX LSZH 50/125um OM4 L. 10 mt - MAGENTA</t>
  </si>
  <si>
    <t>OC-FPL-123119-01</t>
  </si>
  <si>
    <t>ORCA - Bretella ottica LC-SC DPX LSZH 50/125um OM4 L. 1 mt - MAGENTA</t>
  </si>
  <si>
    <t>OC-FPL-123119-02</t>
  </si>
  <si>
    <t>ORCA - Bretella ottica LC-SC DPX LSZH 50/125um OM4 L. 2 mt - MAGENTA</t>
  </si>
  <si>
    <t>OC-FPL-123119-03</t>
  </si>
  <si>
    <t>ORCA - Bretella ottica LC-SC DPX LSZH 50/125um OM4 L. 3 mt - MAGENTA</t>
  </si>
  <si>
    <t>OC-FPL-123119-05</t>
  </si>
  <si>
    <t>ORCA - Bretella ottica LC-SC DPX LSZH 50/125um OM4 L. 5 mt - MAGENTA</t>
  </si>
  <si>
    <t>OC-FPL-123119-10</t>
  </si>
  <si>
    <t>ORCA - Bretella ottica LC-SC DPX LSZH 50/125um OM4 L. 10 mt - MAGENTA</t>
  </si>
  <si>
    <t>OC-FAD-140112-05</t>
  </si>
  <si>
    <t>OC-FAD-140111-05</t>
  </si>
  <si>
    <t>OC-FAD-140311-05</t>
  </si>
  <si>
    <t>OC-FPG-125129-02</t>
  </si>
  <si>
    <t>ORCA - Pigtail SC Multimodale 50/125 OM4  - Easystrip MAGENTA - L. 2mt (cf. 6 pz)</t>
  </si>
  <si>
    <t>OC-FPG-125329-02</t>
  </si>
  <si>
    <t>ORCA - Pigtail LC Multimodale 50/125 OM4  - Easystrip MAGENTA - L. 2mt (cf. 6 pz)</t>
  </si>
  <si>
    <t>ORCA - Pigtail SC Multimodale 50/125 OM3 AQUA - Lunghezza 2mt (cf. 6 pz)</t>
  </si>
  <si>
    <t>ORCA - Pigtail LC Multimodale 50/125 OM3 AQUA - Lunghezza 2mt (cf. 6 pz)</t>
  </si>
  <si>
    <t>ORCA - Pigtail ST Multimodale 50/125 OM3 AQUA - Lunghezza 2mt (cf. 6 pz)</t>
  </si>
  <si>
    <t>ORCA - Pigtail MT-RJ Femmina DPX MM 50/125 OM3 AQUA - L.2mt (cf. 6 pz.)</t>
  </si>
  <si>
    <t>ORCA - Pigtail MT-RJ Maschio DPX MM 50/125 OM3 AQUA - L.2mt (cf. 6 pz.)</t>
  </si>
  <si>
    <t>ORCA - Pigtail SC Multimodale 50/125 OM4 AQUA - Lunghezza 2mt (cf. 6 pz)</t>
  </si>
  <si>
    <t>ORCA - Pigtail LC Multimodale 50/125 OM4 AQUA - Lunghezza 2mt (cf. 6 pz)</t>
  </si>
  <si>
    <t>OC-FTL-OTDR-R</t>
  </si>
  <si>
    <t>OC-FTL-OTDR-P</t>
  </si>
  <si>
    <t>OC-FTL-FHOPS-Q</t>
  </si>
  <si>
    <t>Sorgente ottica QUAD Wave 850/1300/1310/1550nm, -5dB</t>
  </si>
  <si>
    <t>OC-FTL-FHOPM-A</t>
  </si>
  <si>
    <t>ORCA - Box di distribuzione 100 cp (max 10 moduli non inclusi) chius a vite</t>
  </si>
  <si>
    <t>ORCA - Box di distribuzione 100 cp (max 10 moduli non inclusi) metallo</t>
  </si>
  <si>
    <t>ORCA - Adattatore inline coupler F/F RJ45 da pannello KEJ di giunzione Cat6 FTP (moq 4 pz)</t>
  </si>
  <si>
    <t>ORCA - Adattatore inline coupler F/F RJ45 da pannello KEJ di giunzione Cat6A FTP (moq 4 pz)</t>
  </si>
  <si>
    <t>ORCA - Adattatore inline coupler F/F RJ45 di giunzione Cat6 UTP volante (moq 4 pz)</t>
  </si>
  <si>
    <t>ORCA - Adattatore inline coupler F/F RJ45 di giunzione Cat6 FTP volante (moq 4 pz)</t>
  </si>
  <si>
    <t>ORCA - Adattatore inline coupler F/F  RJ45 di giunzione Cat6A FTP volante (moq 4 pz)</t>
  </si>
  <si>
    <t>OC-RAC-550100-05M</t>
  </si>
  <si>
    <t>ORCA - Pannello 1U con spazzola per ingresso cavi. Colore Nero</t>
  </si>
  <si>
    <t>OC-RAC-570025-06M</t>
  </si>
  <si>
    <t>ORCA - Pannello passapermute 1U con coperchio metallico scorrevole. Colore nero.</t>
  </si>
  <si>
    <t>OC-RAC-550270-01M</t>
  </si>
  <si>
    <t>ORCA - Kit 10 anelli gestione cavo laterale, struttura in alluminio, 44x60mm, fissaggio su montanti</t>
  </si>
  <si>
    <t>OC-RAC-572802-42M</t>
  </si>
  <si>
    <t>ORCA - Passerella laterale gestione cavo verticale per rack MARLIN 42U</t>
  </si>
  <si>
    <t>OC-RAC-572801-33M</t>
  </si>
  <si>
    <t>ORCA - Kit coppia canale gestione cavi verticale per rack MARLIN l.800, c/portello chiusura - 33U colore nero</t>
  </si>
  <si>
    <t>OC-RAC-572801-42M</t>
  </si>
  <si>
    <t>ORCA - Kit coppia canale gestione cavi verticale per rack MARLIN l.800, c/portello chiusura - 42U colore nero</t>
  </si>
  <si>
    <t>OC-RAC-572801-47M</t>
  </si>
  <si>
    <t>ORCA - Kit coppia canale gestione cavi verticale per rack MARLIN l.800, c/portello chiusura - 47U colore nero</t>
  </si>
  <si>
    <t>OC-RAC-550501-00M</t>
  </si>
  <si>
    <t>OC-RAC-550270-11M</t>
  </si>
  <si>
    <t xml:space="preserve">ORCA - Giunto laterale per unione armadi a pavimento serie MARLIN </t>
  </si>
  <si>
    <t>OC-RAC-550270-12M</t>
  </si>
  <si>
    <t>ORCA - Giunto laterale per unione armadi server serie MARLIN</t>
  </si>
  <si>
    <t>OC-RAC-550270-13M</t>
  </si>
  <si>
    <t xml:space="preserve">ORCA - Giunto di testa per unione armadi a pavimento e server serie MARLIN </t>
  </si>
  <si>
    <t>OC-RAC-550071-02M</t>
  </si>
  <si>
    <t>OC-RAC-550072-02M</t>
  </si>
  <si>
    <t>OC-RAC-550073-02M</t>
  </si>
  <si>
    <t>OC-RAC-750100-01M</t>
  </si>
  <si>
    <t>ORCA - Ripiano fisso rinforzato, fissaggio 4 montanti, per armadio server adattabile prof. 1000, 100Kg</t>
  </si>
  <si>
    <t>OC-RAC-750100-02M</t>
  </si>
  <si>
    <t>ORCA - Ripiano estraibile 740mm per armadio server prof. 1000, fissaggio 4 montanti, 50Kg</t>
  </si>
  <si>
    <t>OC-RAC-750100-03M</t>
  </si>
  <si>
    <t>OC-RAC-550091-02M</t>
  </si>
  <si>
    <t>ORCA - Cassetto scorrevole porta tastiera, 1U</t>
  </si>
  <si>
    <t>OC-RAC-550100-02MW</t>
  </si>
  <si>
    <t>ORCA - Gruppo 2 ventole da tetto per armadio serie MARLIN, con griglia di protezione</t>
  </si>
  <si>
    <t>OC-RAC-550100-02MTW</t>
  </si>
  <si>
    <t>ORCA - Gruppo 2 ventole da tetto per armadio serie MARLIN, con griglia di protezione e termostato</t>
  </si>
  <si>
    <t xml:space="preserve">Accessori - DISCESA CAVI VERTICALE </t>
  </si>
  <si>
    <t>AEP0052</t>
  </si>
  <si>
    <t>ETA - Traversa ammaraggio cavi l100 a1200 2pz</t>
  </si>
  <si>
    <t>AEP0053</t>
  </si>
  <si>
    <t>ETA - Traversa ammaraggio cavi l100 a1400 2pz</t>
  </si>
  <si>
    <t>AEP0054</t>
  </si>
  <si>
    <t>ETA - Traversa ammaraggio cavi l100 a1600 2pz</t>
  </si>
  <si>
    <t>ETA - Traversa ammaraggio cavi l100 a1800 2pz</t>
  </si>
  <si>
    <t>AEP0056</t>
  </si>
  <si>
    <t>AEP0057</t>
  </si>
  <si>
    <t>ETA - Traversa ammaraggio cavi l100 a2200 2pz</t>
  </si>
  <si>
    <t>ET-RAC-AEP0052</t>
  </si>
  <si>
    <t>ET-RAC-AEP0053</t>
  </si>
  <si>
    <t>ET-RAC-AEP0054</t>
  </si>
  <si>
    <t>ET-RAC-AEP0056</t>
  </si>
  <si>
    <t>ET-RAC-AEP0057</t>
  </si>
  <si>
    <t>P</t>
  </si>
  <si>
    <t>BY-M6-12-109</t>
  </si>
  <si>
    <t>174185</t>
  </si>
  <si>
    <t>BRADY -AF- Targhetta in polietilene B-109 19,05x76,20mm identificazione fasci di cavi per M610/M611/M710 -bianca- (100 pz)</t>
  </si>
  <si>
    <t>BY-M6C-500-412</t>
  </si>
  <si>
    <t>173889</t>
  </si>
  <si>
    <t>BRADY -AF- Targhetta in rotolo in polipropilene B-412 12,70mmx15,24m scrittura su 2 righe per M610/M611/BMP61/M710/BMP71 -bianca-</t>
  </si>
  <si>
    <t>BY-M6C-785-412</t>
  </si>
  <si>
    <t>173891</t>
  </si>
  <si>
    <t>BRADY -AF- Targhetta in rotolo in polipropilene B-412 19,94mmx15,24m scrittura su 2 righe per M610/M611/BMP61/M710/BMP71 -bianca-</t>
  </si>
  <si>
    <t>BY-M6C-500-422</t>
  </si>
  <si>
    <t>174359</t>
  </si>
  <si>
    <t>BRADY -AF- Nastro continuo in poliestere B-422 12,70mmx15,24m scrittura su 2 righe per M610/M611/BMP61/M710/BMP71 -bianco-</t>
  </si>
  <si>
    <t>BY-M6C-8-422-TB</t>
  </si>
  <si>
    <t>312185</t>
  </si>
  <si>
    <t>BRADY -AF- Nastro continuo in poliestere B-422 8,00mmx15,00m scrittura su 1 riga per M610/M611/M710 -bianco-</t>
  </si>
  <si>
    <t>BY-M6-20-422</t>
  </si>
  <si>
    <t>174227</t>
  </si>
  <si>
    <t>BRADY -AF- Etichetta in poliestere B-422 25,40x50,80mm per M610/M611/BMP61/BMP71 -bianca- (100 pz)</t>
  </si>
  <si>
    <t>BY-M6C-1000-422</t>
  </si>
  <si>
    <t>174306</t>
  </si>
  <si>
    <t>BRADY -AF- Nastro continuo in poliestere B-422 25,40mmx15,24m per M610/M611/BMP61/BMP71 -bianco-</t>
  </si>
  <si>
    <t>BY-M6C-1900-422</t>
  </si>
  <si>
    <t>174316</t>
  </si>
  <si>
    <t>BRADY -AF- Nastro continuo in poliestere B-422 48,26mmx15,24m per M610/M611/BMP61/BMP71 -bianco-</t>
  </si>
  <si>
    <t>BY-M6-45-422</t>
  </si>
  <si>
    <t>174329</t>
  </si>
  <si>
    <t>BRADY -AF- Etichetta in poliestere B-422 38,10x9,53mm per M610/M611/BMP61/BMP71 -bianca- (500 pz)</t>
  </si>
  <si>
    <t>BY-M6-6-423</t>
  </si>
  <si>
    <t>174337</t>
  </si>
  <si>
    <t>BRADY -AF- Etichetta in poliestere B-423 12,70x6,99mm per M610/M611/BMP61/BMP71 -bianca- (750 pz)</t>
  </si>
  <si>
    <t>BY-M6-19-423</t>
  </si>
  <si>
    <t>174220</t>
  </si>
  <si>
    <t>BRADY -AF- Etichetta in poliestere B-423 25,40x25,40mm per M610/M611/BMP61/BMP71 -bianca- (250 pz)</t>
  </si>
  <si>
    <t>BY-M6-20-423</t>
  </si>
  <si>
    <t>174228</t>
  </si>
  <si>
    <t>BRADY -AF- Etichetta in poliestere B-423 25,40x50,80mm per M610/M611/BMP61/BMP71 -bianca- (100 pz)</t>
  </si>
  <si>
    <t>BY-M6-29-423</t>
  </si>
  <si>
    <t>174256</t>
  </si>
  <si>
    <t>BRADY -AF- Etichetta in poliestere B-423 38,10x12,70mm per M610/M611/BMP61/BMP71 -bianca- (500 pz)</t>
  </si>
  <si>
    <t>BY-M6-1-425-FT</t>
  </si>
  <si>
    <t>174383</t>
  </si>
  <si>
    <t>BRADY -AF- Etichetta a bandiera in polipropilene B-425A 30,00x20,00mm posiz. orizzontale per M611/M610/BMP71 -bianca- (250 pz)</t>
  </si>
  <si>
    <t>BY-M6-1-425-FP</t>
  </si>
  <si>
    <t>174381</t>
  </si>
  <si>
    <t>BRADY -AF- Etichetta a bandiera in polipropilene B-425A 30,00x20,00mm posiz. verticale per M611/M610/M710 -bianca- (250 pz)</t>
  </si>
  <si>
    <t>BY-M6-19-427</t>
  </si>
  <si>
    <t>174221</t>
  </si>
  <si>
    <t>BRADY -AF- Etichetta in vinile autolaminante B-427 25,40x25,40mm per M610/M611/BMP61/M710/BMP71 -bianca- (250 pz)</t>
  </si>
  <si>
    <t>BY-M6-21-427</t>
  </si>
  <si>
    <t>174236</t>
  </si>
  <si>
    <t>BRADY -AF- Etichetta in vinile autolaminante B-427 25,40x63,50mm per M611/M610/M710 -bianca- (100 pz)</t>
  </si>
  <si>
    <t>BY-M6-23-427</t>
  </si>
  <si>
    <t>174243</t>
  </si>
  <si>
    <t>BRADY -AF- Etichetta in vinile autolaminante B-427 25,40x101,60mm per M611/M610/M710 -bianca- (100 pz)</t>
  </si>
  <si>
    <t>BY-M6-31-427</t>
  </si>
  <si>
    <t>174275</t>
  </si>
  <si>
    <t>BRADY -AF- Etichetta in vinile autolaminante B-427 25,40x38,10mm per M611/M610/M710 -bianca- (250 pz)</t>
  </si>
  <si>
    <t>BY-M6-31-427-YL</t>
  </si>
  <si>
    <t>174276</t>
  </si>
  <si>
    <t>BRADY -AF- Etichetta in vinile autolaminante B-427 25,40x38,10mm per M611/M610/M710 -gialla- (250 pz)</t>
  </si>
  <si>
    <t>BY-M6-32-427</t>
  </si>
  <si>
    <t>174283</t>
  </si>
  <si>
    <t>BRADY -AF- Etichetta in vinile autolaminante B-427 38,10x38,10mm per M611/M610/M710 -bianca- (250 pz)</t>
  </si>
  <si>
    <t>BY-M6-66-427</t>
  </si>
  <si>
    <t>173894</t>
  </si>
  <si>
    <t>BRADY -AF- Etichetta in vinile autolaminante B-427 49,28x80,00mm per M611/M610/M710 -bianca- (100 pz)</t>
  </si>
  <si>
    <t>BY-M6-103-427</t>
  </si>
  <si>
    <t>173689</t>
  </si>
  <si>
    <t>BRADY -AF- Etichetta in vinile autolaminante B-427 25,40x31,75mm per M611/M610/M710 -bianca- (250 pz)</t>
  </si>
  <si>
    <t>BY-M6C-500-439</t>
  </si>
  <si>
    <t>174363</t>
  </si>
  <si>
    <t>BRADY -AF- Nastro continuo in vinile B-439 12,70mmx15,24m per M610/M611/BMP61/M710/BMP71 -bianco-</t>
  </si>
  <si>
    <t>BY-M6C-500-439-GR</t>
  </si>
  <si>
    <t>174366</t>
  </si>
  <si>
    <t>BRADY -AF- Nastro continuo in vinile B-439 12,70mmx15,24m per M610/M611/BMP61/M710/BMP71 -verde-</t>
  </si>
  <si>
    <t>BY-M6C-500-439-BL</t>
  </si>
  <si>
    <t>174365</t>
  </si>
  <si>
    <t>BRADY -AF- Nastro continuo in vinile B-439 12,70mmx15,24m per M610/M611/BMP61/M710/BMP71 -blu-</t>
  </si>
  <si>
    <t>BY-M6C-500-439-RD</t>
  </si>
  <si>
    <t>174368</t>
  </si>
  <si>
    <t>BRADY -AF- Nastro continuo in vinile B-439 12,70mmx15,24m per M610/M611/BMP61/BMP71 -rosso-</t>
  </si>
  <si>
    <t>BY-M6C-500-439-YL</t>
  </si>
  <si>
    <t>174369</t>
  </si>
  <si>
    <t>BRADY -AF- Nastro continuo in vinile B-439 12,70mmx15,24m per M610/M611/BMP61/M710/BMP71 -giallo-</t>
  </si>
  <si>
    <t>BY-M6C-1000-439</t>
  </si>
  <si>
    <t>174308</t>
  </si>
  <si>
    <t>BRADY -AF- Nastro continuo in vinile B-439 25,40mmx15,24m per M610/M611/BMP61/M710 -bianco-</t>
  </si>
  <si>
    <t>BY-M6C-1000-439-YL</t>
  </si>
  <si>
    <t>174314</t>
  </si>
  <si>
    <t>BRADY -AF- Nastro continuo in vinile B-439 25,40mmx15,24m per M610/M611/BMP61/M710/BMP71 -giallo-</t>
  </si>
  <si>
    <t>BY-M6C-1900-439</t>
  </si>
  <si>
    <t>174318</t>
  </si>
  <si>
    <t>BRADY -AF- Nastro continuo in vinile B-439 48,26mmx15,24m per M610/M611/BMP61/BMP71 -bianco-</t>
  </si>
  <si>
    <t>BY-M6C-1900-439-GR</t>
  </si>
  <si>
    <t>174321</t>
  </si>
  <si>
    <t>BRADY -AF- Nastro continuo in vinile B-439 48,26mmx15,24m per M610/M611/BMP61/BMP71 -verde-</t>
  </si>
  <si>
    <t>BY-M6C-1900-439-RD</t>
  </si>
  <si>
    <t>174323</t>
  </si>
  <si>
    <t>BRADY -AF- Nastro continuo in vinile B-439 48,26mmx15,24m per M610/M611/BMP61/BMP71 -rosso-</t>
  </si>
  <si>
    <t>BY-M6C-1900-439-BL</t>
  </si>
  <si>
    <t>174320</t>
  </si>
  <si>
    <t>BRADY -AF- Nastro continuo in vinile B-439 48,26mmx15,24m per M610/M611/BMP61/BMP71 -blu-</t>
  </si>
  <si>
    <t>BY-M6C-1900-439-YL</t>
  </si>
  <si>
    <t>174324</t>
  </si>
  <si>
    <t>BRADY -AF- Nastro continuo in vinile B-439 48,26mmx15,24m per M610/M611/BMP61/BMP71 -giallo-</t>
  </si>
  <si>
    <t>BY-M6-19-483</t>
  </si>
  <si>
    <t>174222</t>
  </si>
  <si>
    <t>BY-M6-29-486</t>
  </si>
  <si>
    <t>174262</t>
  </si>
  <si>
    <t>BRADY -AF- Etichetta in poliestere metallizzato B-486 38,10x12,70mm per M610/M611/BMP61/M710 -grigia- (500 pz)</t>
  </si>
  <si>
    <t>BY-M6-30-435</t>
  </si>
  <si>
    <t>173816</t>
  </si>
  <si>
    <t>BRADY -AF- Etichetta in poliestere metallizzato B-435A 38,10x19,05mm per M610/M611/BMP61/BMP71 -argento- (250 pz)</t>
  </si>
  <si>
    <t>BY-M6-30-486</t>
  </si>
  <si>
    <t>174271</t>
  </si>
  <si>
    <t>BRADY -AF- Etichetta in poliestere metallizzato B-486 38,10x19,05mm per M610/M611/BMP61/BMP71 -grigia- (250 pz)</t>
  </si>
  <si>
    <t>BY-M6-37-486</t>
  </si>
  <si>
    <t>174296</t>
  </si>
  <si>
    <t>BRADY -AF- Etichetta in poliestere metallizzato B-486 76,20x48,26mm per M610/M611/BMP61/BMP71 -grigia- (100 pz)</t>
  </si>
  <si>
    <t>BY-M6-02-7593-SL</t>
  </si>
  <si>
    <t>312094</t>
  </si>
  <si>
    <t>BRADY -AF- Etichetta spessorata EPREP B-7593 27,00x12,55mm per M611/M610/M710 -silver- (250 pz)</t>
  </si>
  <si>
    <t>BY-M6-05-7593-SL</t>
  </si>
  <si>
    <t>312119</t>
  </si>
  <si>
    <t>BRADY -AF- Etichetta spessorata EPREP B-7593 30,00x40,00mm per M611/M610/M710 -silver- (100 pz)</t>
  </si>
  <si>
    <t>BRADY -AB- Etichetta in poliestere autolaminante B-361B 47,00x80,00mm per stampanti laser -bianca- (1008 pz)</t>
  </si>
  <si>
    <t>BY-i7100-R4302-60x300</t>
  </si>
  <si>
    <t>BY-M21-MAGNET</t>
  </si>
  <si>
    <t>170425</t>
  </si>
  <si>
    <t>BRADY -BG- Magnete per stampante M210/M211/BMP21</t>
  </si>
  <si>
    <t>BY-M211-HC</t>
  </si>
  <si>
    <t>170386</t>
  </si>
  <si>
    <t>BRADY -BG- Valigetta rigida per stampante M211</t>
  </si>
  <si>
    <t>BRADY -BU- Nastro continuo in poliestere B-423 9,53mmx6,40m per M211/M210/BMP21 -nero su bianco-</t>
  </si>
  <si>
    <t>BY-M21-18-423</t>
  </si>
  <si>
    <t>152097</t>
  </si>
  <si>
    <t>BRADY -BU- Rotolo di etichette in poliestere B-423 25,40x19,55mm per M211/M210 -nero su bianco-</t>
  </si>
  <si>
    <t>BY-M21-30-423</t>
  </si>
  <si>
    <t>152098</t>
  </si>
  <si>
    <t>BRADY -BU- Rotolo di etichette in poliestere B-423 38,10x19,55mm per M211/M210 -nero su bianco-</t>
  </si>
  <si>
    <t>BY-M21-250-423</t>
  </si>
  <si>
    <t>139754</t>
  </si>
  <si>
    <t>BRADY -BU- Nastro continuo in poliestere B-423 6,35mmx6,40m per M211/M210/BMP21 -nero su bianco-</t>
  </si>
  <si>
    <t>BRADY -BU- Nastro continuo in poliestere B-423 12,70mmx6,40m per M211/M210/BMP21 -nero su bianco-</t>
  </si>
  <si>
    <t>BRADY -BU- Nastro continuo in poliestere B-423 19,05mmx6,40m per M211/M210/BMP21 -nero su bianco-</t>
  </si>
  <si>
    <t>BRADY -BU- Nastro continuo in vinile autolaminante B-427 19,05mmx4,30m per M211/M210/BMP21 -nero su bianco-</t>
  </si>
  <si>
    <t>BRADY -BU- Nastro continuo in vinile autolaminante B-427 25,40mmx4,30m per M211/M210/BMP21 -nero su bianco-</t>
  </si>
  <si>
    <t>BRADY -BU- Nastro continuo in vinile autolaminante B-427 31,75mmx4,30m per M211/M210/BMP21 -nero su bianco-</t>
  </si>
  <si>
    <t>BRADY -BU- Nastro continuo in vinile autolaminante B-427 38,10mmx4,30m per M211/M210/BMP21 -nero su bianco-</t>
  </si>
  <si>
    <t>BRADY -BU- Nastro continuo in poliestere B-430 9,53mmx6,40m per M211/M210/BMP21 -nero su trasparente-</t>
  </si>
  <si>
    <t>BRADY -BU- Nastro continuo in poliestere B-430 9,53mmx6,40m per M211/M210/BMP21 -bianco su trasparente-</t>
  </si>
  <si>
    <t>BRADY -BU- Nastro continuo in poliestere B-430 12,70mmx6,40m per M211/M210/BMP21 -nero su trasparente-</t>
  </si>
  <si>
    <t>BRADY -BU- Nastro continuo in poliestere B-430 19,05mmx6,40m per M211/M210/BMP21 -nero su trasparente-</t>
  </si>
  <si>
    <t>BY-M21-750-430-WT-CL</t>
  </si>
  <si>
    <t>139749</t>
  </si>
  <si>
    <t>BRADY -BU- Nastro continuo in poliestere B-430 19,05mmx6,40m per M211/M210/BMP21 -bianco su trasparente-</t>
  </si>
  <si>
    <t>BRADY -BU- Nastro continuo in poliestere B-488 9,53mmx6,40m per M211/M210/BMP21 -nero su bianco-</t>
  </si>
  <si>
    <t>BRADY -BU- Nastro continuo in poliestere B-488 12,70mmx6,40m per M211/M210/BMP21 -nero su bianco-</t>
  </si>
  <si>
    <t>BRADY -BU- Nastro continuo in poliestere B-488 19,05mmx6,40m per M211/M210/BMP21 -nero su bianco-</t>
  </si>
  <si>
    <t>BRADY -BU- Nastro continuo in tessuto di nylon B-499 9,53mmx4,88m per M211/M210/BMP21 -nero su bianco-</t>
  </si>
  <si>
    <t>BRADY -BU- Nastro continuo in tessuto di nylon B-499 12,70mmx4,88m per M211/M210/BMP21 -nero su bianco-</t>
  </si>
  <si>
    <t>BRADY -BU- Nastro continuo in tessuto di nylon B-499 19,05mmx4,88m per M211/M210/BMP21 -nero su bianco-</t>
  </si>
  <si>
    <t>BY-M21-250-595-WT</t>
  </si>
  <si>
    <t>139744</t>
  </si>
  <si>
    <t>BRADY -BU- Nastro continuo in vinile int/ext B-595 6,35mmx6,40m per M211/M210/BMP21 -nero su bianco-</t>
  </si>
  <si>
    <t>BRADY -BU- Nastro continuo in vinile int/ext B-595 9,53mmx6,40m per M211/M210/BMP21 -nero su bianco-</t>
  </si>
  <si>
    <t>BRADY -BU- Nastro continuo in vinile int/ext B-595 9,53mmx6,40m per M211/M210/BMP21 -nero su giallo-</t>
  </si>
  <si>
    <t>BRADY -BU- Nastro continuo in vinile int/ext B-595 9,53mmx6,40m per M211/M210/BMP21 -bianco su blu-</t>
  </si>
  <si>
    <t>BRADY -BU- Nastro continuo in vinile int/ext B-595 9,53mmx6,40m per M211/M210/BMP21 -bianco su verde-</t>
  </si>
  <si>
    <t>BRADY -BU- Nastro continuo in vinile int/ext B-595 9,53mmx6,40m per M211/M210/BMP21 -nero su arancio-</t>
  </si>
  <si>
    <t>BRADY -BU- Nastro continuo in vinile int/ext B-595 9,53mmx6,40m per M211/M210/BMP21 -bianco su rosso-</t>
  </si>
  <si>
    <t>BRADY -BU- Nastro continuo in vinile int/ext B-595 12,70mmx6,40m per M211/M210/BMP21 -nero su bianco-</t>
  </si>
  <si>
    <t>BRADY -BU- Nastro continuo in vinile int/ext B-595 12,70mmx6,40m per M211/M210/BMP21 -nero su giallo-</t>
  </si>
  <si>
    <t>BRADY -BU- Nastro continuo in vinile int/ext B-595 12,70mmx6,40m per M211/M210/BMP21 -bianco su blu-</t>
  </si>
  <si>
    <t>BRADY -BU- Nastro continuo in vinile int/ext B-595 12,70mmx6,40m per M211/M210/BMP21 -bianco su verde-</t>
  </si>
  <si>
    <t>BRADY -BU- Nastro continuo in vinile int/ext B-595 12,70mmx6,40m per M211/M210/BMP21 -nero su arancio-</t>
  </si>
  <si>
    <t>BRADY -BU- Nastro continuo in vinile int/ext B-595 12,70mmx6,40m per M211/M210/BMP21 -bianco su rosso-</t>
  </si>
  <si>
    <t>BY-M21-750-595-BK</t>
  </si>
  <si>
    <t>139743</t>
  </si>
  <si>
    <t>BRADY -BU- Nastro continuo in vinile int/ext B-595 19,05mmx6,40m per M211/M210/BMP21 -bianco su nero-</t>
  </si>
  <si>
    <t>BRADY -BU- Nastro continuo in vinile int/ext B-595 19,05mmx6,40m per M211/M210/BMP21 -bianco su blu-</t>
  </si>
  <si>
    <t>BRADY -BU- Nastro continuo in vinile int/ext B-595 19,05mmx6,40m per M211/M210/BMP21 -bianco su verde-</t>
  </si>
  <si>
    <t>BRADY -BU- Nastro continuo in vinile int/ext B-595 19,05mmx6,40m per M211/M210/BMP21 -nero su arancio-</t>
  </si>
  <si>
    <t>BRADY -BU- Nastro continuo in vinile int/ext B-595 19,05mmx6,40m per M211/M210/BMP21 -bianco su rosso-</t>
  </si>
  <si>
    <t>BRADY -BU- Nastro continuo in vinile int/ext B-595 19,05mmx6,40m per M211/M210/BMP21 -nero su bianco-</t>
  </si>
  <si>
    <t>BRADY -BU- Nastro continuo in vinile int/ext B-595 19,05mmx6,40m per M211/M210/BMP21 -nero su giallo-</t>
  </si>
  <si>
    <t>Stampanti M610</t>
  </si>
  <si>
    <t>317804</t>
  </si>
  <si>
    <t>317803</t>
  </si>
  <si>
    <t>BY-M7-29-423</t>
  </si>
  <si>
    <t>173363</t>
  </si>
  <si>
    <t>BRADY -AF- Etichetta in poliestere B-423 38,10x12,70mm per M710/BMP71-bianca- (500 pz)</t>
  </si>
  <si>
    <t>BY-M7-20-483</t>
  </si>
  <si>
    <t>173380</t>
  </si>
  <si>
    <t>BRADY -AF- Etichetta in poliestere ad alta adesione B-483 25,40x50,80mm per M710/BMP71 -bianca- (100 pz)</t>
  </si>
  <si>
    <t>BY-M7-12-109</t>
  </si>
  <si>
    <t>173426</t>
  </si>
  <si>
    <t>BY-M7-21-427</t>
  </si>
  <si>
    <t>173378</t>
  </si>
  <si>
    <t>BRADY -AF- Etichetta in vinile autolaminante B-427 25,40x63,50mm per M710/BMP71 -bianca- (100 pz)</t>
  </si>
  <si>
    <t>BY-M7-23-427</t>
  </si>
  <si>
    <t>173372</t>
  </si>
  <si>
    <t>BRADY -AF- Etichetta in vinile autolaminante B-427 25,40x101,60mm per M710/BMP71 -bianca- (100 pz)</t>
  </si>
  <si>
    <t>BY-M7-31-427</t>
  </si>
  <si>
    <t>173345</t>
  </si>
  <si>
    <t>BRADY -AF- Etichetta in vinile autolaminante B-427 25,40x38,10mm per M710/BMP71 -bianca- (250 pz)</t>
  </si>
  <si>
    <t>BY-M7-66-427</t>
  </si>
  <si>
    <t>174640</t>
  </si>
  <si>
    <t>BRADY -AF- Etichetta in vinile autolaminante B-427 49,23x80,00mm per M710/BMP71 -bianca- (100 pz)</t>
  </si>
  <si>
    <t>BY-M7C-1000-595-YL</t>
  </si>
  <si>
    <t>173271</t>
  </si>
  <si>
    <t>BY-BM-31-427</t>
  </si>
  <si>
    <t>173452</t>
  </si>
  <si>
    <t>BRADY -AF- Etichetta in vinile autolaminante B-427 25,40x38,10mm per M610/M611/BMP61/M710/BMP71 -bianca- (bulk 2500 pz)</t>
  </si>
  <si>
    <t xml:space="preserve">OC-FTL-FUSE4-CLAD </t>
  </si>
  <si>
    <t>OC-ACC-269000-09</t>
  </si>
  <si>
    <t>OC-ACC-282000-06</t>
  </si>
  <si>
    <t>OC-ACC-286000-11</t>
  </si>
  <si>
    <t>ORCA - Supporto Vimar serie Linea colore nero (moq. 20 pz.)</t>
  </si>
  <si>
    <t>OC-ACC-286000-12</t>
  </si>
  <si>
    <t>ORCA - Supporto Vimar serie Linea colore bianco (moq. 20 pz.)</t>
  </si>
  <si>
    <t>OC-ACC-286000-13</t>
  </si>
  <si>
    <t>ORCA - Supporto Vimar serie Linea colore canapa (moq. 20 pz.)</t>
  </si>
  <si>
    <t>OC-RAC-600800-00M</t>
  </si>
  <si>
    <t>ORCA - Canalina 1U - 19" con 6 shuko bipasso, int. luminoso 250V 16A nero - aletta rinforzata</t>
  </si>
  <si>
    <t>www.compass-distribution.it</t>
  </si>
  <si>
    <t>VISITA IL NOSTRO SITO - GET CLOSER</t>
  </si>
  <si>
    <t>ORCA - OneTool - Dima di ricambio / aggiuntiva per pinza inserzione</t>
  </si>
  <si>
    <t>ORCA - Supporto Vimar serie Idea colore grigio antracite (moq. 20 pz.)</t>
  </si>
  <si>
    <t>ORCA - Connettore UY2, 2 cond. con gel, OD 1,52, max 0,4-0,9mm (moq. 100 pz:)</t>
  </si>
  <si>
    <t>ORCA - Buffer tube stripper - blue - (rimuove la guaina fino a 5,5 mm )</t>
  </si>
  <si>
    <t>ORCA - Buffer tube stripper - grigia -  (rimuove la guaina fino a 3,5 mm )</t>
  </si>
  <si>
    <t>ORCA - STRUMENTI Fibra ottica</t>
  </si>
  <si>
    <t>ORCA - Giuntatrice sul CLAD FUSE4 con taglierina, valigia ed accessori</t>
  </si>
  <si>
    <t>ORCA - Giuntatrice sul CORE FUSE6 con taglierina, valigia ed accessori</t>
  </si>
  <si>
    <t xml:space="preserve">ORCA - MINI OTDR palmare, 1310/1550 28/26dB 4m-80Km, multifunzione VFL-OLS-OPM, interfaccia RJ45, bht </t>
  </si>
  <si>
    <t>ORCA - MINI OTDR touchscreen, 1310/1550 26/24dB, multifunzione VFL-OLS-OPM, interfaccia RJ45</t>
  </si>
  <si>
    <t>ORCA - Adattatore per bussole LCdx/SCsx su attacco Keystone - Bianco (Moq. 25 Pz)</t>
  </si>
  <si>
    <t>ORCA - Adattatore per bussoleLCdx/SCsx su attacco Keystone - Nero (Moq. 25 Pz)</t>
  </si>
  <si>
    <t>ORCA - MARLIN Server Rack, PFr dpbatt, PPo 1anta,gr80,pann lat sdopp,piedini,mont.A/P 19'' - 42U 800x1000,portata 2000Kg Nero</t>
  </si>
  <si>
    <t>ORCA - MARLIN Server Rack, PFr dpbatt, PPo 1anta,gr80,pann lat sdopp,piedini,mont.A/P 19'' - 42U 600x1000,portata 2000Kg Nero</t>
  </si>
  <si>
    <t>ORCA - Armadi a parete linea "MARLIN" - ASSEMBLATI</t>
  </si>
  <si>
    <t>ORCA - Armadi a parete linea "MARLIN" - FLAT PACK</t>
  </si>
  <si>
    <t>ORCA - ZOCCOLI linea "MARLIN"</t>
  </si>
  <si>
    <t>OC-RAC-550505-01M</t>
  </si>
  <si>
    <t>ORCA - Ripiano a sbalzo profondo 350mm, 2U, colore nero, 35Kg</t>
  </si>
  <si>
    <t>ORCA - Ripiano fisso, fissaggio 4 montanti per armadio server, adattabile prof. 1000, 60 Kg</t>
  </si>
  <si>
    <t>ORCA - Ripiano estraibile lite prof. 345 per rack 600P, 1U, fissaggio 4 montanti, Kg. 30</t>
  </si>
  <si>
    <t>ORCA - Ripiano estraibile lite prof. 525 per rack 800P, 1U, fissaggio 4 montanti, Kg. 30</t>
  </si>
  <si>
    <t>ORCA - ARMADIO DI SICUREZZA linea "MARLIN"</t>
  </si>
  <si>
    <t>ORCA - Armadi SERVER linea "N"</t>
  </si>
  <si>
    <t>ORCA - Armadi  a Pavimento linea "N"</t>
  </si>
  <si>
    <t>ORCA - ARMADIO DI SICUREZZA linea "N"</t>
  </si>
  <si>
    <t>ORCA - Armadi  a Pavimento linea "MARLIN"</t>
  </si>
  <si>
    <t>PA-ACC-CBX1AW-A</t>
  </si>
  <si>
    <t>CBX1AW-A</t>
  </si>
  <si>
    <t>PANDUIT - Scatola di superficie MiniCom 1 posizione (23,2h x 26,3w x 48,1l mm), bianco artico</t>
  </si>
  <si>
    <t>PANDUIT - Utensile per chiusura connettori Minicom (verde)</t>
  </si>
  <si>
    <t>PANDUIT - Utensile per chiusura plug PanNet FPUD6X88MTG (blu)</t>
  </si>
  <si>
    <t>PN-SWT-MGS-910X</t>
  </si>
  <si>
    <t>PLANET - 8x10/100/1000/2500T,1x10G SFP+ Multigigabit Ethernet Switch (Fanless design, Standard/VLAN mode, rackmount kit)</t>
  </si>
  <si>
    <t>PN-SWT-MGS-910XP</t>
  </si>
  <si>
    <t>MGS-910XP</t>
  </si>
  <si>
    <t>Switch industriali gestiti Layer 2 / 4 10/100/1000Mbps.</t>
  </si>
  <si>
    <t>SNOM - D120 w/o PS - Desktop phone Backlit graphical display | 4 context sensitive function keys</t>
  </si>
  <si>
    <t>SNOM - D150 w/o PS - Desktop phone Grey scale graphical display 2,8” | 4 context sensitive function keys</t>
  </si>
  <si>
    <t>SN-TIP-4652</t>
  </si>
  <si>
    <t>RL-NETMAN 208</t>
  </si>
  <si>
    <t>YSKCSA8ARU</t>
  </si>
  <si>
    <t>RIELLO - Scheda di rete LAN 10/100/1000Mb (32 bit RISC dualcore), 8Gb x protocolli TCP/IP,HTTPS,SMPT,SNMPv1/v2/v3/v4/v6,Modbus/TCP,BACnet/IP</t>
  </si>
  <si>
    <t>MEDIA CONVERTER PER FIBRA OTTICA</t>
  </si>
  <si>
    <t xml:space="preserve">senza alcun preavviso in base alla variazione </t>
  </si>
  <si>
    <t>BARI</t>
  </si>
  <si>
    <t>70123 Bari</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</si>
  <si>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</si>
  <si>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theme="0"/>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</si>
  <si>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theme="0"/>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</si>
  <si>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theme="0"/>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</si>
  <si>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theme="0"/>
        <rFont val="Arial"/>
        <family val="2"/>
      </rPr>
      <t>*Ove previsto dal corriere utilizzato</t>
    </r>
  </si>
  <si>
    <t>Via Volga Pad. 129</t>
  </si>
  <si>
    <t>c/o Impact Hub, Fiera del Levante</t>
  </si>
  <si>
    <t xml:space="preserve">Tel. +39 011 0627171 </t>
  </si>
  <si>
    <t>LEGRAND</t>
  </si>
  <si>
    <t>Commscope Systimax</t>
  </si>
  <si>
    <t>Orca Networking</t>
  </si>
  <si>
    <t>Everon Solution - Sistema non schermato in rame Cat.5e</t>
  </si>
  <si>
    <t>Modular Jacks Cat.5e</t>
  </si>
  <si>
    <t>CORNING - Everon, cavo Cat.6 F/UTP 250 MHz 24 AWG 4cp, LSZH/FRNC Cca,s1a,d0,a1 bobina 500m, verde, cod. VOL6FL4500</t>
  </si>
  <si>
    <t>CORNING - Fan-out kit per 6 fibre 250 micron, costruzione breakout 2mm, 1m -arancio-</t>
  </si>
  <si>
    <t>CORNING - Modulo di scarico, accetta 1 frontale Plug &amp; Play CCH (senza vassoio portagiunti)</t>
  </si>
  <si>
    <t>BRADY -BG- Batteria ricaricabile a ioni di litio per stampante M210/BMP21</t>
  </si>
  <si>
    <t>BRADY -BG- Clip da cintura per stampante M210/M211</t>
  </si>
  <si>
    <t>Consumabile per BMP21, M211, M210</t>
  </si>
  <si>
    <t>BY-M21-750-461-AW</t>
  </si>
  <si>
    <t>110933</t>
  </si>
  <si>
    <t>BRADY -BU- Nastro in poliestere per M211; M210; BMP21-PLUS; BMP21-LAB; BMP21 19,05 mm x 6,40m</t>
  </si>
  <si>
    <t>BY-M4-47-422</t>
  </si>
  <si>
    <t>170738</t>
  </si>
  <si>
    <t>BRADY -AF- Etichetta in poliestere B-422 25,40x12,70mm per BMP41/BMP51/M511 -nero su bianco- (480 pz)</t>
  </si>
  <si>
    <t>BY-M4-48-427</t>
  </si>
  <si>
    <t>170752</t>
  </si>
  <si>
    <t>BRADY -AF- Etichetta in vinile autolaminante B-427 25,40x19,05mm per BMP41/BMP51/M511 -nero su bianco- (200 pz)</t>
  </si>
  <si>
    <t>BY-M4-51-427</t>
  </si>
  <si>
    <t>170749</t>
  </si>
  <si>
    <t>BRADY -AF- Etichetta in vinile autolaminante B-427 25,40x63,50mm per BMP41/BMP51/M511 -nero su bianco- (110 pz)</t>
  </si>
  <si>
    <t>BY-M4-53-427</t>
  </si>
  <si>
    <t>170754</t>
  </si>
  <si>
    <t>BRADY -AF- Etichetta in vinile autolaminante B-427 25,40x101,60mm per BMP41/BMP51/M511 -nero su bianco- (70 pz)</t>
  </si>
  <si>
    <t>BY-M4-53-427-YL</t>
  </si>
  <si>
    <t>170756</t>
  </si>
  <si>
    <t>BRADY -AF- Etichetta in vinile autolaminante B-427 25,40x101,60mm per BMP41/BMP51/M511 -nero su giallo- (70 pz)</t>
  </si>
  <si>
    <t>BY-M4-91-427</t>
  </si>
  <si>
    <t>170743</t>
  </si>
  <si>
    <t>BRADY -AF- Etichetta in vinile autolaminante B-427 25,40x38,10mm per BMP41/BMP51/M511 -nero su bianco- (180 pz)</t>
  </si>
  <si>
    <t>BY-M4-91-427-YL</t>
  </si>
  <si>
    <t>170746</t>
  </si>
  <si>
    <t>BRADY -AF- Etichetta in vinile autolaminante B-427 25,40x38,10mm per BMP41/BMP51/M511 -nero su giallo- (180 pz)</t>
  </si>
  <si>
    <t>BY-M4-143-427</t>
  </si>
  <si>
    <t>170744</t>
  </si>
  <si>
    <t>BRADY -AF- Etichetta in vinile autolaminante B-427 25,40x31,75mm per BMP41/BMP51/M511 -nero su bianco- (200 pz)</t>
  </si>
  <si>
    <t>BY-M4-60-483</t>
  </si>
  <si>
    <t>170772</t>
  </si>
  <si>
    <t>BRADY -AF- Etichetta in poliestere ad alta adesione B-483 25,40x50,80mm per BMP41/BMP51/M511 -nero su bianco- (140 pz)</t>
  </si>
  <si>
    <t>BY-M4C-500-595-WT-BK</t>
  </si>
  <si>
    <t>170818</t>
  </si>
  <si>
    <t>BRADY -AF- Nastro continuo in vinile int/ext B-595 12,70mmx7,62m per BMP41/BMP51/M511 -nero su bianco-</t>
  </si>
  <si>
    <t>BY-M4C-500-595-YL-BK</t>
  </si>
  <si>
    <t>170820</t>
  </si>
  <si>
    <t>BRADY -AF- Nastro continuo in vinile int/ext B-595 12,70mmx7,62m per BMP41/BMP51/M511 -nero su giallo-</t>
  </si>
  <si>
    <t>BY-M4C-750-595-WT-BK</t>
  </si>
  <si>
    <t>170830</t>
  </si>
  <si>
    <t>BRADY -AF- Nastro continuo in vinile int/ext B-595 19,05mmx7,62m per BMP41/BMP51/M511 -nero su bianco-</t>
  </si>
  <si>
    <t>BY-M4C-1000-595-WT-BK</t>
  </si>
  <si>
    <t>170833</t>
  </si>
  <si>
    <t>BRADY -AF- Nastro continuo in vinile int/ext B-595 25,40mmx7,62m per BMP41/BMP51/M511 -nero su bianco-</t>
  </si>
  <si>
    <t>BY-M4C-1000-595-YL-BK</t>
  </si>
  <si>
    <t>170834</t>
  </si>
  <si>
    <t>BRADY -AF- Nastro continuo in vinile int/ext B-595 25,40mmx7,62m per BMP41/BMP51/M511 -nero su giallo-</t>
  </si>
  <si>
    <t>BY-M4C-375-422</t>
  </si>
  <si>
    <t>170730</t>
  </si>
  <si>
    <t>BRADY -AF- Nastro continuo in poliestere B-422 per BMP41/BMP51/M511 9,53x7,62mm -nero su bianco-</t>
  </si>
  <si>
    <t>BY-M4C-475-422</t>
  </si>
  <si>
    <t>170731</t>
  </si>
  <si>
    <t>BRADY -AF- Nastro continuo in poliestere B-422 per BMP41/BMP51/M511 12,07x7,62mm -nero su bianco-</t>
  </si>
  <si>
    <t>BY-M4C-500-422</t>
  </si>
  <si>
    <t>170732</t>
  </si>
  <si>
    <t>BRADY -AF- Nastro continuo in poliestere B-422 per BMP41/BMP51/M511 12,70x7,62mm -nero su bianco-</t>
  </si>
  <si>
    <t>BY-M4C-1000-422</t>
  </si>
  <si>
    <t>170734</t>
  </si>
  <si>
    <t>BRADY -AF- Nastro continuo in poliestere B-422 per BMP41/BMP51/M511 25,4x7,62mm -nero su bianco-</t>
  </si>
  <si>
    <t>Nastri di stampa per BMP61/M610/M611</t>
  </si>
  <si>
    <t>BRADY -AF- Nastro nero serie R4300 in cera/resina, resist. ag. atmosf. sost. chimiche per BMP61/M610/M611; 50,00mm x 22,86m</t>
  </si>
  <si>
    <t>BRADY -AF- Nastro blu serie R4400 in resina, resist. graffi, calore elevato e solventi per BMP61/M610/M611; 50,00mm x 22,86m</t>
  </si>
  <si>
    <t>BRADY -AF- Nastro rosso serie R4400 in resina, resist. graffi, calore elevato e solventi per BMP61/M610/M611; 50,00mm x 22,86m</t>
  </si>
  <si>
    <t>BRADY -AF- Nastro nero serie R4400 in resina, resist. graffi, calore elevato e solventi per BMP61/M610/M611; 50,00mm x 22,86m</t>
  </si>
  <si>
    <t>BRADY -AF- Nastro nero serie R6000 in resina, resist. solventi, graffi e calore elevato per BMP61/M610/M611; 50,00mm x 22,86m</t>
  </si>
  <si>
    <t>BRADY -AF- Nastro nero serie R6400 in resina, resist. abrasione e sost. chimche per BMP61/M610/M611; 50,00mm x 22,86m</t>
  </si>
  <si>
    <t>BRADY -AF- Nastro nero serie R6600 in resina, resist. attrito e solventi per BMP61/M610/M611; 50,00mm x 22,86m</t>
  </si>
  <si>
    <t xml:space="preserve">BRADY -AF- Nastro bianco serie R6700 in cera/resina, resist. sost. chimiche per BMP61/M610/M611; 50,00mm 22,86m </t>
  </si>
  <si>
    <t>BRADY -AF- Nastro bianco serie R6800 in resina, resist. sbavature, graffi e solventi per BMP61/M610/M611; 50,00mm x 22,86m</t>
  </si>
  <si>
    <t xml:space="preserve">Consumabile per M610, M611, BMP61, M710 e BMP71 (con adattatore) </t>
  </si>
  <si>
    <t>BY-M6-2-425-FP</t>
  </si>
  <si>
    <t>173958</t>
  </si>
  <si>
    <t>BRADY -AF- Etichetta a bandiera in polipropilene B-425A 44,45x25,40mm posiz. verticale per M611/M610/M710 -bianca- (100 pz)</t>
  </si>
  <si>
    <t>BY-M6-44-422</t>
  </si>
  <si>
    <t>174327</t>
  </si>
  <si>
    <t>BRADY -AF- Etichetta in poliestere B-422 12,70x9,53mm per M610/M611/BMP61/BMP71 -bianca- (500 pz)</t>
  </si>
  <si>
    <t>BY-M6C-1000-595-YL</t>
  </si>
  <si>
    <t>174127</t>
  </si>
  <si>
    <t>BRADY -AF- Nastro continuo in vinile B-595 25,40mmx15,24m per M610/M611/BMP61/M710/BMP71 -giallo-</t>
  </si>
  <si>
    <t>BY-M6C-500-595-YL</t>
  </si>
  <si>
    <t>174163</t>
  </si>
  <si>
    <t>BRADY -AF- Nastro continuo in vinile B-595 12,70mmx15,24m per M610/M611/BMP61/M710/BMP71 -giallo-</t>
  </si>
  <si>
    <t>Accessori M710, BMP71</t>
  </si>
  <si>
    <t>BY-M7-R4300</t>
  </si>
  <si>
    <t>173193</t>
  </si>
  <si>
    <t>BRADY -AF- Nastro nero serie R4300 in cera/resina, resist. ag. atmosf. sost. chimiche e macchie per BMP71/M710; 50,00mm x 45,72m</t>
  </si>
  <si>
    <t>BY-M7-R4400-WT</t>
  </si>
  <si>
    <t>173192</t>
  </si>
  <si>
    <t>BRADY -AF- Nastro bianco serie R4400 in resina, resist. graffi, calore elevato e solventi per BMP71/M710; 50,00mm x 42,72m</t>
  </si>
  <si>
    <t>BY-M7-R6000</t>
  </si>
  <si>
    <t>173191</t>
  </si>
  <si>
    <t>BRADY -AF- Nastro nero serie R6000 in resina, resist. solventi, graffi e calore elevato per BMP71/M710; 50,00mm x 45,72m</t>
  </si>
  <si>
    <t>BY-M7-R6200</t>
  </si>
  <si>
    <t>173190</t>
  </si>
  <si>
    <t>BRADY -AF- Nastro nero serie R6200 in resina, resist. sost. chimiche, calore, macchie e graffi per BMP71/M710; 50,00mm x 45,72m</t>
  </si>
  <si>
    <t>BY-M7-R6600</t>
  </si>
  <si>
    <t>173188</t>
  </si>
  <si>
    <t>BRADY -AF- Nastro nero serie R6600 in resina, resist. attrito e solventi per BMP71/M710; 50,00mm x 45,72m</t>
  </si>
  <si>
    <t>Consumabili per BMP71</t>
  </si>
  <si>
    <t>BRADY -AF- Nastro continuo in vinile int/ext B-595 25,40mmx15,24m per M710/BMP71 -giallo-</t>
  </si>
  <si>
    <t>BY-M7C-2000-595-WT</t>
  </si>
  <si>
    <t>173241</t>
  </si>
  <si>
    <t>BRADY -AF- Nastro continuo in vinile int/ext B-595 50,80mmx15,24m per M710/BMP71 -bianco-</t>
  </si>
  <si>
    <t>Nastri di stampa per BBP11/12 i5100 e i7100</t>
  </si>
  <si>
    <t>BRADY -AB- Nastro nero senza alogeni serie 6000 in resina, resist. solventi, termica e graffi per BBP11/BBP12; 110,00mmx70m</t>
  </si>
  <si>
    <t>621979</t>
  </si>
  <si>
    <t>DT-CVR-19200900DK</t>
  </si>
  <si>
    <t>19200900DK</t>
  </si>
  <si>
    <t>DT-MJ6A-41806900ZF</t>
  </si>
  <si>
    <t>41806900ZF</t>
  </si>
  <si>
    <t>DT-FPP-14111500ZY</t>
  </si>
  <si>
    <t>14111500ZY</t>
  </si>
  <si>
    <t>Categoria 6 PanNet</t>
  </si>
  <si>
    <t>Cavo Cat6 PanNet</t>
  </si>
  <si>
    <t>PA-CVR-PUL6004WH-FE</t>
  </si>
  <si>
    <t>PUL6004WH-FE</t>
  </si>
  <si>
    <t>PA-PP-CPP48HDEWBL</t>
  </si>
  <si>
    <t>CPP48HDEWBL</t>
  </si>
  <si>
    <t>PANDUIT - Pannello plastico MiniCom scarico 48 porte UTP 1U alta densita', etichettatura migliorata, nero</t>
  </si>
  <si>
    <t>CCXERA-BC047-C001-L7</t>
  </si>
  <si>
    <t>CCXERA-B0047-C001-L7</t>
  </si>
  <si>
    <t>CCXEDA-DC047-C001-L7</t>
  </si>
  <si>
    <t>CG-MAXCSV-02408-C001</t>
  </si>
  <si>
    <t>MAXCSV-02408-C001</t>
  </si>
  <si>
    <t>Cavi Fibra Ottica FREEDM™ Loose Tube Gel-free interno/esterno, armatura dielettrica, 1500 N/10 cm, LSZH Cca, s1a, d1, a1, (disponibilità solo 12 FO OM1, OM2, OM3, OM4, OS2)</t>
  </si>
  <si>
    <t>PN-SWT-IGS-6325-8UP2S</t>
  </si>
  <si>
    <t>IGS-6325-8UP2S</t>
  </si>
  <si>
    <t>PLANET - IP30 DIN-rail Industrial L3 8-Port 10/100/1000T 802.3bt PoE + 2-port 1G/2.5G SFP Full Managed Switch</t>
  </si>
  <si>
    <t>ET-RKF-E62410ABN</t>
  </si>
  <si>
    <t>E62410ABN</t>
  </si>
  <si>
    <t>ETA - Armadio EVO LxHxP 600x1200x1000 24U, zoccolo, fondo, doppio montante 19", porta aerata, porta doppia aerata e 2 pannelli, nero</t>
  </si>
  <si>
    <t>ET-RKF-E82410VRN</t>
  </si>
  <si>
    <t>E82410VRN</t>
  </si>
  <si>
    <t>ETA - Armadio EVO LxHxP 800x1200x1000 24U, zoccolo, fondo,doppio montante 19", porta vetro e 3 pannelli, nero</t>
  </si>
  <si>
    <t>ET-RKF-E84212ABN</t>
  </si>
  <si>
    <t>E84212ABN</t>
  </si>
  <si>
    <t>ETA - Armadio EVO LxHxP 800x2000x1200 42U, zoccolo, fondo, doppio montante 19", porta aerata, porta doppia aerata, nero</t>
  </si>
  <si>
    <t>SX-FPG-FBWLAUC11JXF05</t>
  </si>
  <si>
    <t>FBWLAUC11-JXF005</t>
  </si>
  <si>
    <t>COMMSCOPE - Pigtail Teraspeed LC/APC OS2, 0,9 mm giallo (connettore verde) 1,52 m p/n FBWLAUC11-JX</t>
  </si>
  <si>
    <t>OC-FPP-170110-00M</t>
  </si>
  <si>
    <t>ORCA - Cassetto ottico scarico 24p SC-DPX 1U con accessori plastici - nero</t>
  </si>
  <si>
    <t>OC-FPP-170310-00M</t>
  </si>
  <si>
    <t>ORCA - Cassetto ottico scarico 24p SC-SPX/LC-DPX 1U con accessori plastici - nero</t>
  </si>
  <si>
    <t>OC-FPL-123713-01</t>
  </si>
  <si>
    <t>OC-FPL-123713-02</t>
  </si>
  <si>
    <t>OC-FPL-123713-03</t>
  </si>
  <si>
    <t>OC-FPL-123713-05</t>
  </si>
  <si>
    <t>ORCA - Armadi SERVER linea "MARLIN"</t>
  </si>
  <si>
    <t>ORCA - Rack Server PFr 1anta e PPo dpbatt,gr75,pann lat ciechi,piedini,mont fronte/retro 19'' - 42U 800x1200,portata 800Kg Nero</t>
  </si>
  <si>
    <t>OC-RAC-573600-42N</t>
  </si>
  <si>
    <t>ORCA - Rack Server PFr 1anta e PPo dpbatt,gr75,pann lat ciechi,piedini,mont fronte/retro 19'' - 42U 600x1200,portata 800Kg Nero</t>
  </si>
  <si>
    <t>ORCA - Cat5E</t>
  </si>
  <si>
    <t>PLANET - L3 16x100/1000X SFP + 8xGb TP/SFP 1000X SFP + 4x10G SFP+ Stackable Managed Gigabit Switch, 12V DC Red Power</t>
  </si>
  <si>
    <t>PLANET - IPv6 Managed 8x10/100/1000Mbps, 2x100/1000X SFP Gigabit Desktop Ethernet Switch (POE PD, External PWR)</t>
  </si>
  <si>
    <t>PLANET - IPv6, 16x10/100/1000Base-T, 2x100/1000MBPS SFP Web-Smart/SNMP Gigabit Ethernet Switch, Fan Less</t>
  </si>
  <si>
    <t>PLANET - IPv6, 24x10/100/1000Base-T, 2x100/1000MBPS SFP Web-Smart/SNMP Gigabit Ethernet Switch, Fan Less</t>
  </si>
  <si>
    <t>PN-SWT-GS632024UP2T2X</t>
  </si>
  <si>
    <t>GS-6320-24UP2T2XV</t>
  </si>
  <si>
    <t>PLANET - L3 24x10/100/1000T 802.3bt PoE, 2x10GBASE-T, 2x10G SFP+ Managed Switch LCD,  48VRed.pwr(600W PoE: 8x95W PoE++, 16x75W PoE++)</t>
  </si>
  <si>
    <t>PN-SWT-GS6311-24P4XV</t>
  </si>
  <si>
    <t>GS-6311-24P4XV</t>
  </si>
  <si>
    <t>PLANET - L3 24x10/100/1000T 802.3at PoE, 4x10G SFP+ Managed Ethernet Switch, Smart LCD Screen (370W PoE)</t>
  </si>
  <si>
    <t>PLANET - Gigabit Ethernet Switch IPv6/IPv4, 10/100/1000T 802.3at PoE, 2x100/1000X SFP (220W)</t>
  </si>
  <si>
    <t>PLANET - Ultra PoE Injector 1x10/100/1000Mbps 802.3bt (60 Watts, Legacy mode support, PoE Usage LED) -w/external power adapter</t>
  </si>
  <si>
    <t>PLANET - Ultra PoE Injector 1x10/100/1000Mbps 802.3bt (95 Watts, PoH, Legacy mode support, PoE Usage LED) -w/external power adapter</t>
  </si>
  <si>
    <t>PLANET - 1x60W Ultra PoE to 4x802.3af/at Gigabit PoE Extender</t>
  </si>
  <si>
    <t>PLANET - 1x802.3at PoE+ to 2x802.3af/at Gigabit PoE Extender</t>
  </si>
  <si>
    <t>PLANET - 1xLong Reach POE over Coax Extender Kit (LRP-101CH+LRP-101CE), -20/70C, up to 1KM</t>
  </si>
  <si>
    <t>PLANET - 1xLong Reach POE over Coax Injector, -20/70C, up to 1KM</t>
  </si>
  <si>
    <t>PLANET - 1xLong Reach POE over UTP Extender Kit (LRP-101UH+LRP-101UE), -20/70C, up to 500 meter</t>
  </si>
  <si>
    <t>PLANET - 1x10/100TX POE PSE + 1xCoax Long Reach POE Extender, -20/70C</t>
  </si>
  <si>
    <t>PLANET - 1xLong Reach POE over UTP Injector, -20/70C, up to 500 meter</t>
  </si>
  <si>
    <t>PLANET - IP30 19" Rack Mountable Industrial Ethernet Switch, 24x1000T, 4x1000TP/SFP (-40/75C), ERPS Ring Supported, 1588 , ModBus TCP</t>
  </si>
  <si>
    <t>PLANET - IP30 19" Rack Mountable Industrial L2+/L4 Managed Ethernet Switch, 16x1000T, 4x100/1000X SFP (-40/75C, AC Power 30W Incluso+ 2 DC, DIDO Optional), ERPS Ring Supported, 1588, ModBus TCP</t>
  </si>
  <si>
    <t>PLANET - IP30 Industrial 16x10/100/1000TP + 4x100/1000F SFP Full Managed Ethernet Switch (-40/75C, 2*DI, 2*DO), ERPS Ring Supported, 1588</t>
  </si>
  <si>
    <t>PLANET - IP30 Industrial 8x1000TP + 4x100/1000F SFP Full Managed Ethernet Switch (-40/75C, 2*DI, 2*DO, 12V-72VDC IN), ERPS Ring Supported,1588</t>
  </si>
  <si>
    <t>PN-SWT-IGS-1000-8UP4X</t>
  </si>
  <si>
    <t>IGS-1000-8UP4X</t>
  </si>
  <si>
    <t>PLANET - Industrial Ethernet Switch 8x10/100/1000T 802.3bt PoE, 4x10G SFP+ (360W PoE, -40/75°C, dual 48~54V DC, supports 1/2.5/10G SFP)</t>
  </si>
  <si>
    <t>PN-SWT-IGS-1000-8T4X</t>
  </si>
  <si>
    <t>IGS-1000-8T4X</t>
  </si>
  <si>
    <t>PLANET - IP30 Industrial Ethernet Switch 8x10/100/1000T, 4x10G SFP+ (-40/75°C, dual 9~48V DC/24V AC, supports 1/2.5/10G SFP)</t>
  </si>
  <si>
    <t>PN-SWT-IGS-824UPT</t>
  </si>
  <si>
    <t xml:space="preserve">PLANET - IP30 Industrial Gigabit Ethernet Switch 4x10/100/1000T 95W 802.3bt PoE,2x10/100/1000T, 2x100/1000X SFP </t>
  </si>
  <si>
    <t>PLANET - IP30 Industrial Ethernet Switch 8x10/100/1000T, 2x100/1000X SFP (-40/75C)</t>
  </si>
  <si>
    <t>PLANET - IP30 Industrial Gigabit Switch 4x10/100/1000T, 2x100/1000X SFP (-40/75C)</t>
  </si>
  <si>
    <t>PLANET - IP30 Industrial Gigabit Ethernet Switch Slim type 8x10/100/1000T (-40/75C)</t>
  </si>
  <si>
    <t>PLANET - IP30 Industrial Gigabit Ethernet Switch Slim type 5x10/100/1000T  (-40/75C)</t>
  </si>
  <si>
    <t>PLANET - IP30 Industrial Gigabit Ethernet Switch Compact size 5x10/100/1000T (-40/75C)</t>
  </si>
  <si>
    <t>PLANET - IP30 Industrial Compact Ethernet Switch 5x10/100TX  (-40/75°C)</t>
  </si>
  <si>
    <t>PLANET - IP30 Industrial Fast Ethernet Switch Slim Type 5x10/100TX  (-40/75°C)</t>
  </si>
  <si>
    <t>PLANET - IP30 Industrial Fast Ethernet Switch Compact size 8x10/100TX  (-40/75°C)</t>
  </si>
  <si>
    <t>PLANET - IP30 Industrial Fast Ethernet Switch Slim Type 8x10/100TX  (-40/75°C)</t>
  </si>
  <si>
    <t>PLANET - IP30 Industrial Slim Type Ethernet Switch 4x10/100Base-TX, 2x100Base-FX(SC) (-40/75°C)</t>
  </si>
  <si>
    <t>PLANET - IP30 Industrial Ethernet Switch Slim Type 4x10/100Base-TX ,2x100Base-FX(15KM) (-40/75°C)</t>
  </si>
  <si>
    <t>PLANET - IP30 Industrial Ethernet Switch Slim Type 4x10/100Base-TX, 2x100Base-FX SFP Fiber (-40/75°C)</t>
  </si>
  <si>
    <t>PLANET - IP30 Industrial Ethernet Switch Slim Type 4x10/100Base-TX, 1x100Base-FX(SC) (-10/60°C)</t>
  </si>
  <si>
    <t>PLANET - IP30 Industrial Ethernet Switch Slim Type 4x10/100Base-TX, 1x100Base-FX(SC) (-40/75°C)</t>
  </si>
  <si>
    <t>PLANET - IP30 Industrial Ethernet Switch Slim Type 4x10/100Base-TX, 1x100Base-FX(15KM) (-40/75°C)</t>
  </si>
  <si>
    <t>PLANET - IP30 Ind. Managed Switch, L2/L4 8x10/100/1000T 802.3at PoE, 2x10/100/100T, 2x100/1000X SFP (-40/75C), pwr input 48~56VDC</t>
  </si>
  <si>
    <t>PN-SWT-IGS421516P2T2S</t>
  </si>
  <si>
    <t>IGS-4215-16P2T2S</t>
  </si>
  <si>
    <t xml:space="preserve">PLANET - IP30 Ind. Managed Ethernet Switch, 16x10/100/1000T 802.3at PoE,2x10/100/1000T, 2x100/1000X SFP </t>
  </si>
  <si>
    <t>PLANET - IP40 Ind. Full Managed Switch L2+/L4 4x1000T 802.3at PoE, 2xPort 100/1000X SFP</t>
  </si>
  <si>
    <t>PN-SWT-IGS-6325-16P4S</t>
  </si>
  <si>
    <t>IGS-6325-16P4S</t>
  </si>
  <si>
    <t>PLANET - IP30 DIN-rail Industrial L3 16-Port 10/100/1000T 802.3at PoE + 4-port 100/1000X SFP Full Managed Switch (-40 to 75 C)</t>
  </si>
  <si>
    <t>PLANET - IP30 Industrial Fast Ethernet Switch 5x10/100TX (4xPoE 802.3af)  (-40/75C), Power Input 24/48VDC- Output per port PoE  48VDC</t>
  </si>
  <si>
    <t>PLANET - IP30 Industrial Fast Ethernet Switch 4x10/100TX 802.3at PoE+, 1x100FX (SFP) POE (-40/75C), Power Input 24/48VDC- Output per port PoE  48VDC</t>
  </si>
  <si>
    <t>PLANET - IP30 Industrial Ethernet Switch 8x10/100TX 802.3at PoE, 2xGigabit TP/SFP combo (-40/75C, 250m Extendmode, dual red pwr 48~56VDC)</t>
  </si>
  <si>
    <t>PLANET - IP30 Industrial Renewable Energy Managed Ethernet Switch, 4x10/100/1000T 802.3at PoE+ (-10/60C), 4xGb802.3at PoE+ injector + 1xGb; 24V/1A DC output</t>
  </si>
  <si>
    <t>PLANET - IP30, Industrial 802.3at High Power PoE  Splitter - 12V&amp;24V (-40/75C)</t>
  </si>
  <si>
    <t>PLANET - IP30, Industrial Single-Port 10/100/1000Mbps 802.3bt Ultra PoE Injector (60 Watts, Legacy mode support, PoE Usage LED, -40/75C)</t>
  </si>
  <si>
    <t>PLANET - IP30, Industrial 1x10/100/1000Mbps 802.3bt PoE++ Injector (95 Watts, PoH, Legacy mode support, -40/75 C, 24VDCpwr boost)</t>
  </si>
  <si>
    <t>PLANET - IP30 Industrial 1x60W Ultra POE to 4x802.3af/at Gigabit POE Extender (-40/75C)</t>
  </si>
  <si>
    <t>PLANET - IP30 Wall-mount Switch 8xGb (-10/60C), dual red power input 12-48VDC terminal block and power jack</t>
  </si>
  <si>
    <t>PLANET - IP30 Wall-mount Switch 8xGb (4x802.3at POE+) (-10/60C), dual red power input on 48-56V DC terminal block and power jack</t>
  </si>
  <si>
    <t>PLANET - IP30 Industrial Wall-mount Managed Switch 8x10/100/1000T (4xPoE+) (-40/75C)</t>
  </si>
  <si>
    <t>PLANET - IP30 Industrial Wall-mount Managed Switch 8x10/100/1000T (-40/75C)</t>
  </si>
  <si>
    <t>PLANET - IP30 Industrial Wall-mount Managed Switch 8x10/100/1000T, 2x100/1000X SFP (-40/75C)</t>
  </si>
  <si>
    <t>PLANET - IP30 Industrial L2+ Wall-mount Managed Switch with LCD Touch Screen 8x10/100/1000T, 2x1G/2.5G SFP (-20/75C)</t>
  </si>
  <si>
    <t>PLANET - IP30 Industrial Wall-mount Managed Switch 8x10/100/1000T 802.3at PoE, 2x100/1000X SFP (-40/75C)</t>
  </si>
  <si>
    <t>PLANET - IP30 Industrial L2+ Wall-mount Managed Switch 8x10/100/1000T 802.3at PoE , 2x1G/2.5G SFP (-40/75C)</t>
  </si>
  <si>
    <t xml:space="preserve">PLANET - IP30 Industrial Wall-mount Managed Switch with LCD Touch Screen 8x10/100/1000T 802.3at PoE, 2x1G/2.5G SFP </t>
  </si>
  <si>
    <t>PLANET - Industrial Media Converter 10G/5G/2.5G/1G/100M Copper to 10GBASE-X SFP+  (-40/75C, dual redundant power input on 12-48VDC / 24VAC terminal block)</t>
  </si>
  <si>
    <t>PN-CNV-IXT-900-1X1T</t>
  </si>
  <si>
    <t>IXT-900-1X1T</t>
  </si>
  <si>
    <t>PLANET - IP40 Industrial Managed Media Converter 1x10GBASE-X SFP+, 1x10GBASE-T  (-40/75°C)</t>
  </si>
  <si>
    <t>PN-CNV-IXT-900-2X</t>
  </si>
  <si>
    <t>IXT-900-2X</t>
  </si>
  <si>
    <t>PLANET - Industrial Managed Media Converter 2x10GBASE-X SFP+  (-40/75°C)</t>
  </si>
  <si>
    <t>PN-CNV-IXT-900-2X1T</t>
  </si>
  <si>
    <t>IXT-900-2X1T</t>
  </si>
  <si>
    <t>PLANET - Industrial Managed Media Converter 2x10GBASE-X SFP+, 1x10GBASE-T (-40/75°C)</t>
  </si>
  <si>
    <t>PN-CNV-IXT-900-2X1PD</t>
  </si>
  <si>
    <t>IXT-900-2X1PD</t>
  </si>
  <si>
    <t>PLANET - Industrial Managed Media Converter 2 x10GBASE-X SFP+, 1x10GBASE-T PoE PD (-40/75°C)</t>
  </si>
  <si>
    <t>PLANET - IP30 Industrial Gigabit Media Converter 1x10/100/1000T to 2x100/1000X SFP (-40/75°C)</t>
  </si>
  <si>
    <t>PLANET - IP30 Industrial Full Managed Media Converter 1x10/100/1000T, 1x100/1000/2500X SFP (-40/75°C, dual redundant powerinput 9~48VDC)</t>
  </si>
  <si>
    <t>PLANET - IP30 Industrial Gigabit Media Converter 10/100/1000T to 100/1000X SFP (-40/75°C)</t>
  </si>
  <si>
    <t>PLANET - IP30 Industrial Converter 1000BASE-X to 10/100/1000BASE-T 802.3at PoE+  with 802.3at PoE+ (Multi-mode: 50/125μm or 62.5/125μm optic fiber)</t>
  </si>
  <si>
    <t>PN-ACC-MGB-2GTLR20</t>
  </si>
  <si>
    <t>MGB-2GTLR20</t>
  </si>
  <si>
    <t>PLANET - MGB-2GTLR20 2.5G SFP Transceiver (Single mode, 1310nm, DDM, -40~75°C) – 20km</t>
  </si>
  <si>
    <t>CG-KAXCSV-02408-C001</t>
  </si>
  <si>
    <t>KAXCSV-02408-C001</t>
  </si>
  <si>
    <t>CORNING - Everon, pannello di permut. scarico 24 porte per prese xs500 keystone, barra supporto, messa a terra, 1U, nero</t>
  </si>
  <si>
    <t>CG-KAXCSV-02400-C001</t>
  </si>
  <si>
    <t>KAXCSV-02400-C001</t>
  </si>
  <si>
    <t>CORNING - Everon, pannello di permut. scarico 24 porte per prese xs500 keystone, barra supporto, messa a terra, 1U, alluminio</t>
  </si>
  <si>
    <t>CG-F000301Q1Z09001M</t>
  </si>
  <si>
    <t>F000301Q1Z09001M</t>
  </si>
  <si>
    <t>CORNING - Pigtail LC/UPC basic series, 900 µm LSZH tight buffer easy strip, OM4, aqua, 1 m</t>
  </si>
  <si>
    <t>DATWYLER - Bretella di permutazione Cat.6, U/UTP RJ45/RJ45 24 AWG, LSZH grigia, 1m</t>
  </si>
  <si>
    <t>DATWYLER - Bretella di permutazione Cat.6, U/UTP RJ45/RJ45 24 AWG, LSZH grigia, 1,5m</t>
  </si>
  <si>
    <t>DATWYLER - Bretella di permutazione Cat.6, U/UTP RJ45/RJ45 24 AWG, LSZH grigia, 2m</t>
  </si>
  <si>
    <t>DATWYLER - Bretella di permutazione Cat.6, U/UTP RJ45/RJ45 24 AWG, LSZH grigia, 3m</t>
  </si>
  <si>
    <t>DT-MJ6A-41807400ZF</t>
  </si>
  <si>
    <t>41807400ZF</t>
  </si>
  <si>
    <t>DT-MJ6A-41807500ZF</t>
  </si>
  <si>
    <t>41807500ZF</t>
  </si>
  <si>
    <t>DT-FPG-42330900ZY</t>
  </si>
  <si>
    <t>42330900ZY</t>
  </si>
  <si>
    <t>DATWYLER - Set di 12 pigtail SC semi tight OM5, 2m -colori vari IEC-</t>
  </si>
  <si>
    <t>PA-MJ6-NK688MBL</t>
  </si>
  <si>
    <t>NK688MBL</t>
  </si>
  <si>
    <t>PANDUIT - Presa NetKey RJ45 UTP Cat6 Giga TX keystone, terminabile con punchdown, nera</t>
  </si>
  <si>
    <t>PA-MJ6-NK688MIW</t>
  </si>
  <si>
    <t>NK688MIW</t>
  </si>
  <si>
    <t>PANDUIT - Presa NetKey RJ45 UTP Cat6 Giga TX keystone, terminabile con punchdown, bianca</t>
  </si>
  <si>
    <t>PANDUIT - Pannello di permutazione 8 porte rame MiniCom con guida DIN per applicazioni non schermate</t>
  </si>
  <si>
    <t>PA-ACC-MP300/E</t>
  </si>
  <si>
    <t>MP300/E</t>
  </si>
  <si>
    <t>PANDUIT - Kit stampante MP300 con etich. autolam. S100X150VAM, custodia rigida, batteria al litio, cavo USB e alimentatore</t>
  </si>
  <si>
    <t>PA-ACC-S050X075VAM</t>
  </si>
  <si>
    <t>S050X075VAM</t>
  </si>
  <si>
    <t>PANDUIT - Etichetta autolaminante in vinile 12,7x19,1mm per stampante MP300 ident. cavi da 2 a 4 mm, nero su bianco, 425 pz</t>
  </si>
  <si>
    <t>PA-ACC-S100X150VAM</t>
  </si>
  <si>
    <t>S100X150VAM</t>
  </si>
  <si>
    <t>PANDUIT - Etichetta autolaminante per stampante MP300 identificazione cavi diametro da 4 a 8,1 mm, bianca, 175 pz</t>
  </si>
  <si>
    <t>OC-PC5-222110-A0</t>
  </si>
  <si>
    <t>ORCA - Adattatore inline coupler F/F RJ45 da pannello KEJ di giunzione Cat6 UTP (conf. 4 pz)</t>
  </si>
  <si>
    <t>ORCA - Scatola parete (503) a sbalzo colore bianco, prof. 55 mm (moq. 5 pz.)</t>
  </si>
  <si>
    <t>ORCA - Scatola parete (503) a sbalzo colore avorio, prof. 55 mm (moq. 5 pz.)</t>
  </si>
  <si>
    <t>ORCA - Supporto BTICINO serie Axolute colore argento metallizzato (moq. 20 pz.)</t>
  </si>
  <si>
    <t>ORCA - Supporto BTICINO serie Axolute colore nero (moq. 20 pz.)</t>
  </si>
  <si>
    <t>ORCA - Supporto BTICINO serie Axolute colore bianco (moq. 20 pz.)</t>
  </si>
  <si>
    <t>ORCA - Supporto BTICINO serie Living Light colore bianco (moq. 20 pz.)</t>
  </si>
  <si>
    <t>ORCA - Supporto BTICINO serie Living Light Tech colore argento metallizz. (moq. 20 pz.)</t>
  </si>
  <si>
    <t>ORCA - Supporto BTICINO serie Luna colore bianco (moq. 20 pz.)</t>
  </si>
  <si>
    <t>ORCA - Supporto BTICINO serie Living colore nero (moq. 20 pz.)</t>
  </si>
  <si>
    <t>ORCA - Supporto BTICINO serie Living International colore nero (moq. 20 pz.)</t>
  </si>
  <si>
    <t>ORCA - Supporto BTICINO serie Living Now - colore bianco (moq. 20 pz.)</t>
  </si>
  <si>
    <t>ORCA - Supporto BTICINO serie Living Now - colore nero (moq. 20 pz.)</t>
  </si>
  <si>
    <t>ORCA - Supporto BTICINO serie Living Now - colore sabbia (moq. 20 pz.)</t>
  </si>
  <si>
    <t>ORCA - Supporto BTICINO serie Magic colore avorio (moq. 20 pz.)</t>
  </si>
  <si>
    <t>ORCA - Supporto BTICINO serie Magic TT colore avorio (moq. 20 pz.)</t>
  </si>
  <si>
    <t>ORCA - Supporto BTICINO serie Matix colore bianco (moq. 20 pz.)</t>
  </si>
  <si>
    <t>OC-ACC-280000-04</t>
  </si>
  <si>
    <t>ORCA - Supporto BTICINO serie MatixGO colore bianco (moq. 20 pz.)</t>
  </si>
  <si>
    <t>OC-ACC-280000-05</t>
  </si>
  <si>
    <t>ORCA - Supporto BTICINO serie MatixGO colore grigio (moq. 20 pz.)</t>
  </si>
  <si>
    <t>OC-ACC-283001-02</t>
  </si>
  <si>
    <t>OC-ACC-284001-04</t>
  </si>
  <si>
    <t>OC-ACC-282001-03</t>
  </si>
  <si>
    <t>OC-ACC-282001-04</t>
  </si>
  <si>
    <t>OC-ACC-282001-05</t>
  </si>
  <si>
    <t>OC-ACC-282001-06</t>
  </si>
  <si>
    <t>OC-ACC-280001-06</t>
  </si>
  <si>
    <t>OC-ACC-287001-02</t>
  </si>
  <si>
    <t>OC-ACC-287001-01</t>
  </si>
  <si>
    <t>OC-ACC-286001-03</t>
  </si>
  <si>
    <t>OC-ACC-286001-04</t>
  </si>
  <si>
    <t>OC-ACC-286001-05</t>
  </si>
  <si>
    <t>OC-ACC-286001-02</t>
  </si>
  <si>
    <t>OC-ACC-286001-07</t>
  </si>
  <si>
    <t>OC-ACC-286001-11</t>
  </si>
  <si>
    <t>OC-ACC-286001-12</t>
  </si>
  <si>
    <t>OC-ACC-286001-13</t>
  </si>
  <si>
    <t>ORCA - Cassetto ottico scarico 24p SC DPX 1U con accessori plastici</t>
  </si>
  <si>
    <t>ORCA - Cassetto ottico scarico 24p LC/DPX - SC/SPX 1U con accessori plastici</t>
  </si>
  <si>
    <t>ORCA - Bretelle in Fibra ottica Armata High Crusch Resistance SC-SC Duplex - GUAINA NERA</t>
  </si>
  <si>
    <t>OC-FTL-R550A-SM-SCSCA</t>
  </si>
  <si>
    <t>OC-FTL-R550-SM-SCSC</t>
  </si>
  <si>
    <t>ORCA - Borchia STOA a 4 posizioni footprint SC spx con supporto DIN (non include bussole)</t>
  </si>
  <si>
    <t>ORCA - Borchia STOA a 2 posizioni footprint SC spx (non include bussole)</t>
  </si>
  <si>
    <t>ORCA - Borchia STOA a 2 posizioni footprint SC spx con sportellino trasparente (non include bussole)</t>
  </si>
  <si>
    <t>ORCA - Borchia STOA a 2 posizioni footprint SC spx verticale per alloggiamento reflector (non include bussole)</t>
  </si>
  <si>
    <t>OC-FTH-120708-02</t>
  </si>
  <si>
    <t>ORCA - Pigtail Monomodale 9/125 G657A2 SC/APC - 2m colore bianco - semitight</t>
  </si>
  <si>
    <t>OC-FTH-120A08-02</t>
  </si>
  <si>
    <t>ORCA - Pigtail Monomodale 9/125 G657A2 LC/APC - 2m colore bianco - semitight</t>
  </si>
  <si>
    <t>x</t>
  </si>
  <si>
    <t>ORCA -  Splitter 1x2 - MINI, non connettorizato, cavi in-out da 0.9mm*1m</t>
  </si>
  <si>
    <t>ORCA -  Splitter 1x4 - MINI, non connettorizato, cavi in-out da 0.9mm*1m</t>
  </si>
  <si>
    <t>ORCA -  Splitter 1x8 - MINI, non connettorizato, cavi in-out da 0.9mm*1m</t>
  </si>
  <si>
    <t>ORCA -  Splitter 1x4 connettorizzato SC/APC G657.A1</t>
  </si>
  <si>
    <t>ORCA -  Splitter 1x8 connettorizzato SC/APC G657.A1</t>
  </si>
  <si>
    <t>ORCA - Ripiano estraibile lite prof. 720 per rack 1000P, 1U, fissaggio 4 montanti, Kg. 30</t>
  </si>
  <si>
    <t>OC-RAC-550502-3AM</t>
  </si>
  <si>
    <t>ORCA - modulo distribuzione elettrica 3U 19" - 482x123x133 senza bandella di terra - nero</t>
  </si>
  <si>
    <t>ARMADI SERVER</t>
  </si>
  <si>
    <t>BT-PWR-PXE-1847</t>
  </si>
  <si>
    <t>PXE-1847</t>
  </si>
  <si>
    <t>PDU:1PH,230‐240V,32A,2x16A Circuit Breakers,42 Outlets:36x IEC C13 and 6 x IEC C19,Plug:IEC 60309 32A, 7.4 – 7.7 kVA,0U Vertical</t>
  </si>
  <si>
    <t>BT-PWR-PXE-1488</t>
  </si>
  <si>
    <t>PXE-1488</t>
  </si>
  <si>
    <t>RARITAN - PDU:1PH, 230‐240V, 16A, 24 Outlets: 20x IEC C13 and 4x IEC C19, Plug: IEC 60309 16A, 3.7 – 3.8 kVA, 0U Vertical</t>
  </si>
  <si>
    <t>TRIMOD</t>
  </si>
  <si>
    <t>BTICINO - Caricabatt aggiuntivo Trimod</t>
  </si>
  <si>
    <t>BTICINO - Kit 4 cassetti batterie Trimod vuoti</t>
  </si>
  <si>
    <t>BTICINO - Cabinet batterie Trimod 16C vuoto</t>
  </si>
  <si>
    <t>BTICINO - Cabinet batterie Trimod 1kb 9 Ah</t>
  </si>
  <si>
    <t>BTICINO - Cabinet batterie Trimod 20C vuoto</t>
  </si>
  <si>
    <t>BTICINO - Cabinet batterie Trimod 2kb 9 Ah</t>
  </si>
  <si>
    <t>BTICINO - Cabinet batterie Trimod 3kb 9 Ah</t>
  </si>
  <si>
    <t>BTICINO - Cabinet batterie Trimod 4kb 9 Ah</t>
  </si>
  <si>
    <t>BTICINO - Cabinet batterie Trimod 5kb 9 Ah</t>
  </si>
  <si>
    <t>BTICINO - UPS Trimod HE Power Cabinet per 10 kVA ( 3power slot/12 Batt slot)</t>
  </si>
  <si>
    <t>BTICINO - UPS Trimod HE Power Cabinet per 10 kVA ( 3power slot/16 Batt slot)</t>
  </si>
  <si>
    <t>BTICINO - UPS Trimod HE Power Cabinet per 15/20 kVA ( 3power slot/12 Batt slot)</t>
  </si>
  <si>
    <t>BTICINO - UPS Trimod HE Power Cabinet per 15/20 kVA ( 3power slot/16 Batt slot)</t>
  </si>
  <si>
    <t>BTICINO - UPS Trimod HE Power Cabinet per 15/20 kVA ( 6power slot/12 Batt slot)</t>
  </si>
  <si>
    <t>BTICINO - UPS Trimod HE Power Cabinet per 30 kVA ( 6power slot/12 Batt slot) solo 3/3</t>
  </si>
  <si>
    <t>BTICINO - UPS Trimod HE Power Cabinet per 30 kVA ( 6power slot/No Batt slot) 3/1, 1/1, 3/1</t>
  </si>
  <si>
    <t>BTICINO - UPS Trimod HE Power Cabinet per 30 kVA ( 6power slot/No Batt slot) solo 3/3</t>
  </si>
  <si>
    <t>BTICINO - UPS Trimod HE Power Cabinet per 40 kVA ( 6power slot/No Batt slot) solo 3/3</t>
  </si>
  <si>
    <t>BTICINO - UPS Trimod HE Power Cabinet per 60 kVA ( 6power slot/No Batt slot) solo 3/3</t>
  </si>
  <si>
    <t>BTICINO - Modulo potenza Trimod HE 3,4kVA</t>
  </si>
  <si>
    <t>BTICINO - Modulo potenza Trimod HE 5kVA</t>
  </si>
  <si>
    <t>BTICINO - Modulo potenza Trimod-Archimod HE 6,7kVA</t>
  </si>
  <si>
    <t>BTICINO - UPS Trimod HE 10 kVA  0min</t>
  </si>
  <si>
    <t>BTICINO - UPS Trimod HE 10 kVA  11 min</t>
  </si>
  <si>
    <t>BTICINO - UPS Trimod HE 10 kVA  17 min</t>
  </si>
  <si>
    <t>BTICINO - UPS Trimod HE 10 kVA  35 min</t>
  </si>
  <si>
    <t>BTICINO - UPS Trimod HE 10 kVA Alto 0min</t>
  </si>
  <si>
    <t>BTICINO - UPS Trimod HE 10 kVA Alto 49min</t>
  </si>
  <si>
    <t>BTICINO - UPS Trimod HE 15 kVA  0min</t>
  </si>
  <si>
    <t>BTICINO - UPS Trimod HE 15 kVA 13 min</t>
  </si>
  <si>
    <t>BTICINO - UPS Trimod HE 15 kVA 21 min</t>
  </si>
  <si>
    <t>BTICINO - UPS Trimod HE 15 kVA Alto 0min</t>
  </si>
  <si>
    <t>BTICINO - UPS Trimod HE 15 kVA Alto 29min</t>
  </si>
  <si>
    <t>BTICINO - UPS Trimod HE 20 kVA 0min</t>
  </si>
  <si>
    <t>BTICINO - UPS Trimod HE 20 kVA 14 min</t>
  </si>
  <si>
    <t>BTICINO - UPS Trimod HE 20 kVA 9 min</t>
  </si>
  <si>
    <t>BTICINO - UPS Trimod HE 20 kVA Alto 0min</t>
  </si>
  <si>
    <t>BTICINO - UPS Trimod HE 20 kVA Alto 20min</t>
  </si>
  <si>
    <t>BTICINO - UPS Trimod HE 30 kVA  0min</t>
  </si>
  <si>
    <t>BTICINO - UPS Trimod HE 30 kVA 8min</t>
  </si>
  <si>
    <t>BTICINO - UPS Trimod HE 30 kVA Alto 0min</t>
  </si>
  <si>
    <t>BTICINO - UPS Trimod HE 40 kVA  0min</t>
  </si>
  <si>
    <t>BTICINO - UPS Trimod HE 60 kVA  0min</t>
  </si>
  <si>
    <t>BTICINO - Sensor Manager x CS121/CS121SK + sens SM_T</t>
  </si>
  <si>
    <t>BTICINO - Sensore apertura porte</t>
  </si>
  <si>
    <t>BTICINO - SM_FLASH segnalazione luminosa</t>
  </si>
  <si>
    <t>BTICINO - SM_T sensore temperatura x Sensor Manager</t>
  </si>
  <si>
    <t>BTICINO - SM_T_COM sens temperatura CS121/CS121SK</t>
  </si>
  <si>
    <t>BTICINO - SM_T_H sens temperatura/umidita xSenManager</t>
  </si>
  <si>
    <t>BTICINO - SM_T_H_COM sens temperatura/umidita CS121</t>
  </si>
  <si>
    <t>BTICINO - SMNP CS 141 (EXTERNAL)</t>
  </si>
  <si>
    <t>BTICINO - SMNP CS141M SK WITH RS485 MODBUS INTERFACE</t>
  </si>
  <si>
    <t>BTICINO - SMNP CS141M WITH RS485 MODBUS INTERFACE</t>
  </si>
  <si>
    <t>BTICINO - SNMP CS 141 SK CARD (SLOT)</t>
  </si>
  <si>
    <t>BTICINO - SNMP CS 141B SK CARD (SLOT)</t>
  </si>
  <si>
    <t>BTICINO - CONTR.ASSIST.ARCHIMOD 100 CANONE A</t>
  </si>
  <si>
    <t>BTICINO - CONTR.ASSIST.ARCHIMOD 100 CANONE B</t>
  </si>
  <si>
    <t>BTICINO - CONTR.ASSIST.ARCHIMOD 100 CANONE C</t>
  </si>
  <si>
    <t>BTICINO - CONTR.ASSIST.ARCHIMOD 100 CANONE D</t>
  </si>
  <si>
    <t>BTICINO - CONTR.ASSIST.ARCHIMOD 100 CANONE E</t>
  </si>
  <si>
    <t>BTICINO - CONTR.ASSIST.ARCHIMOD 120 CANONE A</t>
  </si>
  <si>
    <t>BTICINO - CONTR.ASSIST.ARCHIMOD 120 CANONE B</t>
  </si>
  <si>
    <t>BTICINO - CONTR.ASSIST.ARCHIMOD 120 CANONE C</t>
  </si>
  <si>
    <t>BTICINO - CONTR.ASSIST.ARCHIMOD 120 CANONE D</t>
  </si>
  <si>
    <t>BTICINO - CONTR.ASSIST.ARCHIMOD 120 CANONE E</t>
  </si>
  <si>
    <t>BTICINO - CONTR.ASSIST.ARCHIMOD 20 CANONE A</t>
  </si>
  <si>
    <t>BTICINO - CONTR.ASSIST.ARCHIMOD 20 CANONE B</t>
  </si>
  <si>
    <t>BTICINO - CONTR.ASSIST.ARCHIMOD 20 CANONE C</t>
  </si>
  <si>
    <t>BTICINO - CONTR.ASSIST.ARCHIMOD 20 CANONE D</t>
  </si>
  <si>
    <t>BTICINO - CONTR.ASSIST.ARCHIMOD 20 CANONE E</t>
  </si>
  <si>
    <t>BTICINO - CONTR.ASSIST.ARCHIMOD 40 CANONE A</t>
  </si>
  <si>
    <t>BTICINO - CONTR.ASSIST.ARCHIMOD 40 CANONE B</t>
  </si>
  <si>
    <t>BTICINO - CONTR.ASSIST.ARCHIMOD 40 CANONE C</t>
  </si>
  <si>
    <t>BTICINO - CONTR.ASSIST.ARCHIMOD 40 CANONE D</t>
  </si>
  <si>
    <t>BTICINO - CONTR.ASSIST.ARCHIMOD 40 CANONE E</t>
  </si>
  <si>
    <t>BTICINO - CONTR.ASSIST.ARCHIMOD 60 CANONE A</t>
  </si>
  <si>
    <t>BTICINO - CONTR.ASSIST.ARCHIMOD 60 CANONE B</t>
  </si>
  <si>
    <t>BTICINO - CONTR.ASSIST.ARCHIMOD 60 CANONE C</t>
  </si>
  <si>
    <t>BTICINO - CONTR.ASSIST.ARCHIMOD 60 CANONE D</t>
  </si>
  <si>
    <t>BTICINO - CONTR.ASSIST.ARCHIMOD 60 CANONE E</t>
  </si>
  <si>
    <t>BTICINO - CONTR.ASSIST.ARCHIMOD 80 CANONE A</t>
  </si>
  <si>
    <t>BTICINO - CONTR.ASSIST.ARCHIMOD 80 CANONE B</t>
  </si>
  <si>
    <t>BTICINO - CONTR.ASSIST.ARCHIMOD 80 CANONE C</t>
  </si>
  <si>
    <t>BTICINO - CONTR.ASSIST.ARCHIMOD 80 CANONE D</t>
  </si>
  <si>
    <t>BTICINO - CONTR.ASSIST.ARCHIMOD 80 CANONE E</t>
  </si>
  <si>
    <t>BTICINO - Contratto Assistenza Trimod 10 Standard A</t>
  </si>
  <si>
    <t>BTICINO - Contratto Assistenza Trimod 10 Standard B</t>
  </si>
  <si>
    <t>BTICINO - Contratto Assistenza Trimod 10 Standard C</t>
  </si>
  <si>
    <t>BTICINO - Contratto Assistenza Trimod 10 Standard D</t>
  </si>
  <si>
    <t>BTICINO - Contratto Assistenza Trimod 10 Standard E</t>
  </si>
  <si>
    <t>BTICINO - Contratto Assistenza Trimod 15 Standard A</t>
  </si>
  <si>
    <t>BTICINO - Contratto Assistenza Trimod 15 Standard B</t>
  </si>
  <si>
    <t>BTICINO - Contratto Assistenza Trimod 15 Standard C</t>
  </si>
  <si>
    <t>BTICINO - Contratto Assistenza Trimod 15 Standard D</t>
  </si>
  <si>
    <t>BTICINO - Contratto Assistenza Trimod 15 Standard E</t>
  </si>
  <si>
    <t>BTICINO - Contratto Assistenza Trimod 20 Standard A</t>
  </si>
  <si>
    <t>BTICINO - Contratto Assistenza Trimod 20 Standard B</t>
  </si>
  <si>
    <t>BTICINO - Contratto Assistenza Trimod 20 Standard C</t>
  </si>
  <si>
    <t>BTICINO - Contratto Assistenza Trimod 20 Standard D</t>
  </si>
  <si>
    <t>BTICINO - Contratto Assistenza Trimod 20 Standard E</t>
  </si>
  <si>
    <t>BTICINO - Contratto Assistenza Trimod 30 Standard A</t>
  </si>
  <si>
    <t>BTICINO - Contratto Assistenza Trimod 30 Standard B</t>
  </si>
  <si>
    <t>BTICINO - Contratto Assistenza Trimod 30 Standard C</t>
  </si>
  <si>
    <t>BTICINO - Contratto Assistenza Trimod 30 Standard D</t>
  </si>
  <si>
    <t>BTICINO - Contratto Assistenza Trimod 30 Standard E</t>
  </si>
  <si>
    <t>BTICINO - Contratto Assistenza Trimod 40 Standard A</t>
  </si>
  <si>
    <t>BTICINO - Contratto Assistenza Trimod 40 Standard B</t>
  </si>
  <si>
    <t>BTICINO - Contratto Assistenza Trimod 40 Standard C</t>
  </si>
  <si>
    <t>BTICINO - Contratto Assistenza Trimod 40 Standard D</t>
  </si>
  <si>
    <t>BTICINO - Contratto Assistenza Trimod 40 Standard E</t>
  </si>
  <si>
    <t>BTICINO - Contratto Assistenza Trimod 60 Standard A</t>
  </si>
  <si>
    <t>BTICINO - Contratto Assistenza Trimod 60 Standard B</t>
  </si>
  <si>
    <t>BTICINO - Contratto Assistenza Trimod 60 Standard C</t>
  </si>
  <si>
    <t>BTICINO - Contratto Assistenza Trimod 60 Standard D</t>
  </si>
  <si>
    <t>BTICINO - Contratto Assistenza Trimod 60 Standard E</t>
  </si>
  <si>
    <t>BTICINO - Energy Pack  4</t>
  </si>
  <si>
    <t>BTICINO - Energy Pack  5</t>
  </si>
  <si>
    <t>BTICINO - Energy Pack Exchange 1</t>
  </si>
  <si>
    <t>BTICINO - Energy Pack Exchange 2</t>
  </si>
  <si>
    <t>BTICINO - Energy Pack Exchange 3</t>
  </si>
  <si>
    <t>BTICINO - Energy Pack Exchange 4</t>
  </si>
  <si>
    <t>BTICINO - Energy Pack Exchange 5</t>
  </si>
  <si>
    <t>BTICINO - Energy Pack Nex Day 1</t>
  </si>
  <si>
    <t>BTICINO - Energy Pack Nex Day 2</t>
  </si>
  <si>
    <t>BTICINO - Nex Day 1</t>
  </si>
  <si>
    <t>BTICINO - Nex Day 2</t>
  </si>
  <si>
    <t>BTICINO - Messa in servizio UPS</t>
  </si>
  <si>
    <t>BTICINO - Bypass manuale Dk 1,2,3k</t>
  </si>
  <si>
    <t>BTICINO - UPS Whad Cab 1,25 kVA</t>
  </si>
  <si>
    <t>BTICINO - UPS Whad Cab 2,5 kVA</t>
  </si>
  <si>
    <t>BTICINO - UPS Whad OnLine 2 Kva</t>
  </si>
  <si>
    <t>BTICINO - UPS Whad OnLine 2,5 kVA</t>
  </si>
  <si>
    <t>BTICINO - UPS Whad OnLine 3 kVA HE</t>
  </si>
  <si>
    <t>BTICINO - UPS Whad OnLine 4 KVA HE</t>
  </si>
  <si>
    <t>BTICINO - UPS Whad OnLine 5 kVA HE</t>
  </si>
  <si>
    <t>BTICINO - UPS Whad OnLine 6 kVA HE</t>
  </si>
  <si>
    <t>BTICINO - UPS Whad OnLine He 1 kVA</t>
  </si>
  <si>
    <t>BTICINO - UPS Whad OnLine He 1 Kva no ext</t>
  </si>
  <si>
    <t>BTICINO - UPS Whad OnLine He 1,5 kVA</t>
  </si>
  <si>
    <t>BTICINO - UPS Whad OnLine He 1,5 kVA no ext</t>
  </si>
  <si>
    <t>BTICINO - UPS Whad OnLine He 800 Kva no ext</t>
  </si>
  <si>
    <t>BTICINO - UPS Whad OnLine He 800 VA</t>
  </si>
  <si>
    <t>BTICINO - Bypass manuale Whad 5-6k</t>
  </si>
  <si>
    <t>BTICINO - Cavo Y x battery aggiuntivo Whad</t>
  </si>
  <si>
    <t>BTICINO - Cabinet batterie Whad 0,8-1,5k</t>
  </si>
  <si>
    <t>BTICINO - Cabinet batterie Whad 2-2.5k</t>
  </si>
  <si>
    <t>BTICINO - BY-PASS MANUALE ESTERNO/EPO MEGALINE 1C</t>
  </si>
  <si>
    <t>BTICINO - BY-PASS MANUALE ESTERNO/EPO MEGALINE 2C</t>
  </si>
  <si>
    <t>BTICINO - Caricabatterie aggiuntivo Megaline</t>
  </si>
  <si>
    <t>BTICINO - Cavo Y cabinet aggiuntivo Megaline</t>
  </si>
  <si>
    <t>BTICINO - Modulo potenza Megaline 1250VA</t>
  </si>
  <si>
    <t>BTICINO - Prolunga cabinet batterie Megaline</t>
  </si>
  <si>
    <t>BTICINO - Kit espansione batteria Megaline 1C</t>
  </si>
  <si>
    <t>BTICINO - Kit espansione batteria Megaline 2C</t>
  </si>
  <si>
    <t>BTICINO - Cabinet batterie Megaline + 1 KB</t>
  </si>
  <si>
    <t>BTICINO - Cabinet batterie Megaline + 1 KB + CB</t>
  </si>
  <si>
    <t>BTICINO - Cabinet batterie Megaline + 10 KB</t>
  </si>
  <si>
    <t>BTICINO - Cabinet batterie Megaline + 10 KB + CB</t>
  </si>
  <si>
    <t>BTICINO - Cabinet batterie Megaline + 2 KB</t>
  </si>
  <si>
    <t>BTICINO - Cabinet batterie Megaline + 2 KB + CB</t>
  </si>
  <si>
    <t>BTICINO - Cabinet batterie Megaline + 3 KB</t>
  </si>
  <si>
    <t>BTICINO - Cabinet batterie Megaline + 3 KB + CB</t>
  </si>
  <si>
    <t>BTICINO - Cabinet batterie Megaline + 4 KB</t>
  </si>
  <si>
    <t>BTICINO - Cabinet batterie Megaline + 4 KB + CB</t>
  </si>
  <si>
    <t>BTICINO - Cabinet batterie Megaline + 5 KB</t>
  </si>
  <si>
    <t>BTICINO - Cabinet batterie Megaline + 5 KB + CB</t>
  </si>
  <si>
    <t>BTICINO - Cabinet batterie Megaline + 6 KB</t>
  </si>
  <si>
    <t>BTICINO - Cabinet batterie Megaline + 6 KB + CB</t>
  </si>
  <si>
    <t>BTICINO - Cabinet batterie Megaline + 7 KB</t>
  </si>
  <si>
    <t>BTICINO - Cabinet batterie Megaline + 7 KB + CB</t>
  </si>
  <si>
    <t>BTICINO - Cabinet batterie Megaline + 8 KB</t>
  </si>
  <si>
    <t>BTICINO - Cabinet batterie Megaline + 8 KB + CB</t>
  </si>
  <si>
    <t>BTICINO - Cabinet batterie Megaline + 9 KB</t>
  </si>
  <si>
    <t>BTICINO - Cabinet batterie Megaline + 9 KB + CB</t>
  </si>
  <si>
    <t>BTICINO - Cabinet batterie Megaline vuoto</t>
  </si>
  <si>
    <t>BTICINO - UPS Megaline OnLine 1,25 kVA</t>
  </si>
  <si>
    <t>BTICINO - UPS Megaline OnLine 1,25 kVA 30min</t>
  </si>
  <si>
    <t>BTICINO - UPS Megaline OnLine 1,25 kVA 52min</t>
  </si>
  <si>
    <t>BTICINO - UPS Megaline OnLine 1,25 kVA 75min</t>
  </si>
  <si>
    <t>BTICINO - UPS Megaline OnLine 10 kVA inverter</t>
  </si>
  <si>
    <t>BTICINO - UPS Megaline OnLine 2,5 kVA</t>
  </si>
  <si>
    <t>BTICINO - UPS Megaline OnLine 2,5 kVA 22min</t>
  </si>
  <si>
    <t>BTICINO - UPS Megaline OnLine 2,5 kVA 30min</t>
  </si>
  <si>
    <t>BTICINO - UPS Megaline OnLine 3,75 kVA</t>
  </si>
  <si>
    <t>BTICINO - UPS Megaline OnLine 3,75 kVA 18min</t>
  </si>
  <si>
    <t>BTICINO - UPS Megaline OnLine 5 kVA</t>
  </si>
  <si>
    <t>BTICINO - UPS Megaline OnLine 5 kVA inverter</t>
  </si>
  <si>
    <t>BTICINO - UPS Megaline OnLine 6,25 kVA inverter</t>
  </si>
  <si>
    <t>BTICINO - UPS Megaline OnLine 7,5 kVA inverter</t>
  </si>
  <si>
    <t>BTICINO - UPS Megaline OnLine 8,75 kVA inverter</t>
  </si>
  <si>
    <t>BTICINO - Kit guide rack 6U</t>
  </si>
  <si>
    <t>BTICINO - Cabinet batterie Megaline Rack + 1 KB</t>
  </si>
  <si>
    <t>BTICINO - Cabinet batterie Megaline rack + 1 KB + CB</t>
  </si>
  <si>
    <t>BTICINO - Cabinet batterie Megaline Rack + 2 KB</t>
  </si>
  <si>
    <t>BTICINO - Cabinet batterie Megaline rack + 2 KB + CB</t>
  </si>
  <si>
    <t>BTICINO - Cabinet batterie Megaline Rack + 3 KB</t>
  </si>
  <si>
    <t>BTICINO - Cabinet batterie Megaline rack + 3 KB + CB</t>
  </si>
  <si>
    <t>BTICINO - Cabinet batterie Megaline Rack + 4 KB</t>
  </si>
  <si>
    <t>BTICINO - Cabinet batterie Megaline rack + 4 KB + CB</t>
  </si>
  <si>
    <t>BTICINO - Cabinet batterie Megaline Rack vuoto</t>
  </si>
  <si>
    <t>BTICINO - UPS Megaline OnLine 1,25 kVA Rack</t>
  </si>
  <si>
    <t>BTICINO - UPS Megaline OnLine 1,25 kVA Rack 30min</t>
  </si>
  <si>
    <t>BTICINO - UPS Megaline OnLine 1,25 kVA Rack 52min</t>
  </si>
  <si>
    <t>BTICINO - UPS Megaline OnLine 1,25 kVA Rack 75min</t>
  </si>
  <si>
    <t>BTICINO - UPS Megaline OnLine 2,5 kVA Rack</t>
  </si>
  <si>
    <t>BTICINO - UPS Megaline OnLine 2,5 kVA Rack 22min</t>
  </si>
  <si>
    <t>BTICINO - UPS Megaline OnLine 2,5 kVA Rack 30min</t>
  </si>
  <si>
    <t>BTICINO - UPS Megaline OnLine 3,75 kVA Rack</t>
  </si>
  <si>
    <t>BTICINO - UPS Megaline OnLine 3,75 kVA Rack 18min</t>
  </si>
  <si>
    <t>BTICINO - UPS Megaline OnLine 5 kVA Rack</t>
  </si>
  <si>
    <t>BTICINO - Kit 5 multipresa 3p standard</t>
  </si>
  <si>
    <t>BTICINO - UPS Niky Line interactive 1 kVA IEC USB</t>
  </si>
  <si>
    <t>BTICINO - UPS Niky Line interactive 600 VA IEC USB</t>
  </si>
  <si>
    <t>RM</t>
  </si>
  <si>
    <t>Pannelli</t>
  </si>
  <si>
    <t>RM-PP-R813484</t>
  </si>
  <si>
    <t>R813484</t>
  </si>
  <si>
    <t>RM-PP-R813483</t>
  </si>
  <si>
    <t>R813483</t>
  </si>
  <si>
    <t>RM-PP-R305119</t>
  </si>
  <si>
    <t>R305119</t>
  </si>
  <si>
    <t>RM-PP-R511996</t>
  </si>
  <si>
    <t>R511996</t>
  </si>
  <si>
    <t>RM-PP-R837065</t>
  </si>
  <si>
    <t>R837065</t>
  </si>
  <si>
    <t>RM-PP6-R812473</t>
  </si>
  <si>
    <t>R812473</t>
  </si>
  <si>
    <t>RM-PP6-R305117</t>
  </si>
  <si>
    <t>R305117</t>
  </si>
  <si>
    <t>RM-PP6-R812472</t>
  </si>
  <si>
    <t>R812472</t>
  </si>
  <si>
    <t>RM-PP6-R305120</t>
  </si>
  <si>
    <t>R305120</t>
  </si>
  <si>
    <t>RM-PP6-R302362</t>
  </si>
  <si>
    <t>R302362</t>
  </si>
  <si>
    <t>RM-PP6-R302363</t>
  </si>
  <si>
    <t>R302363</t>
  </si>
  <si>
    <t>RM-PP6-R812475</t>
  </si>
  <si>
    <t>R812475</t>
  </si>
  <si>
    <t>RM-PP6-R813488</t>
  </si>
  <si>
    <t>R813488</t>
  </si>
  <si>
    <t>RM-PP6-R813487</t>
  </si>
  <si>
    <t>R813487</t>
  </si>
  <si>
    <t>RM-PP6-R813489</t>
  </si>
  <si>
    <t>R813489</t>
  </si>
  <si>
    <t>RM-PP6-R813490</t>
  </si>
  <si>
    <t>R813490</t>
  </si>
  <si>
    <t>Jack e plug</t>
  </si>
  <si>
    <t>RM-MJ6-R813516</t>
  </si>
  <si>
    <t>R813516</t>
  </si>
  <si>
    <t>RM-MJ6-R813518</t>
  </si>
  <si>
    <t>R813518</t>
  </si>
  <si>
    <t>RM-MJ6-R813512</t>
  </si>
  <si>
    <t>R813512</t>
  </si>
  <si>
    <t>RM-MJ6-R813514</t>
  </si>
  <si>
    <t>R813514</t>
  </si>
  <si>
    <t>RM-PLG-R312231</t>
  </si>
  <si>
    <t>R312231</t>
  </si>
  <si>
    <t>RM-PLG-R815651</t>
  </si>
  <si>
    <t>R815651</t>
  </si>
  <si>
    <t>Bretelle cat6 lszh</t>
  </si>
  <si>
    <t>RM-PC6-R302310</t>
  </si>
  <si>
    <t>R302310</t>
  </si>
  <si>
    <t>RM-PC6-R302311</t>
  </si>
  <si>
    <t>R302311</t>
  </si>
  <si>
    <t>RM-PC6-R302312</t>
  </si>
  <si>
    <t>R302312</t>
  </si>
  <si>
    <t>RM-PC6-R302313</t>
  </si>
  <si>
    <t>R302313</t>
  </si>
  <si>
    <t>RM-PC6-R302314</t>
  </si>
  <si>
    <t>R302314</t>
  </si>
  <si>
    <t>RM-PC6-R302316</t>
  </si>
  <si>
    <t>R302316</t>
  </si>
  <si>
    <t>Bretella cat6 awg28</t>
  </si>
  <si>
    <t>RM-PC6-R116000-01-C6U</t>
  </si>
  <si>
    <t>R116000-01-C6U-28-GU</t>
  </si>
  <si>
    <t>RM-PC6-R116000-02-C6U</t>
  </si>
  <si>
    <t>R116000-02-C6U-28-GU</t>
  </si>
  <si>
    <t>RM-PC6-R116000-03-C6U</t>
  </si>
  <si>
    <t>R116000-03-C6U-28-GU</t>
  </si>
  <si>
    <t>Bretelle cat6a thinline</t>
  </si>
  <si>
    <t>RM-PC6-R876021</t>
  </si>
  <si>
    <t>R876021</t>
  </si>
  <si>
    <t>RM-PC6-R876023</t>
  </si>
  <si>
    <t>R876023</t>
  </si>
  <si>
    <t>RM-PC6-R876024</t>
  </si>
  <si>
    <t>R876024</t>
  </si>
  <si>
    <t>RM-PC6-R876025</t>
  </si>
  <si>
    <t>R876025</t>
  </si>
  <si>
    <t>RM-PC6-R876027</t>
  </si>
  <si>
    <t>R876027</t>
  </si>
  <si>
    <t>RM-PC6-R876010</t>
  </si>
  <si>
    <t>R876010</t>
  </si>
  <si>
    <t>RM-PC6-R876012</t>
  </si>
  <si>
    <t>R876012</t>
  </si>
  <si>
    <t>RM-PC6-R876013</t>
  </si>
  <si>
    <t>R876013</t>
  </si>
  <si>
    <t>RM-PC6-R876014</t>
  </si>
  <si>
    <t>R876014</t>
  </si>
  <si>
    <t>RM-PC6-R876016</t>
  </si>
  <si>
    <t>R876016</t>
  </si>
  <si>
    <t>Bretelle cat6a sftp</t>
  </si>
  <si>
    <t>RM-PC6-R509860</t>
  </si>
  <si>
    <t>R509860</t>
  </si>
  <si>
    <t>RM-PC6-R509861</t>
  </si>
  <si>
    <t>R509861</t>
  </si>
  <si>
    <t>RM-PC6-R509862</t>
  </si>
  <si>
    <t>R509862</t>
  </si>
  <si>
    <t>RM-PC6-R509863</t>
  </si>
  <si>
    <t>R509863</t>
  </si>
  <si>
    <t>RM-PC6-R509864</t>
  </si>
  <si>
    <t>R509864</t>
  </si>
  <si>
    <t>RM-PC6-R509865</t>
  </si>
  <si>
    <t>R509865</t>
  </si>
  <si>
    <t>Cavi rame</t>
  </si>
  <si>
    <t>RM-CVR-R35057</t>
  </si>
  <si>
    <t>R35057</t>
  </si>
  <si>
    <t>RM-CVR-R852286</t>
  </si>
  <si>
    <t>R852286</t>
  </si>
  <si>
    <t>RM-CVR-R854455</t>
  </si>
  <si>
    <t>R854455</t>
  </si>
  <si>
    <t>RM-CVR-R837024</t>
  </si>
  <si>
    <t>R837024</t>
  </si>
  <si>
    <t>RM-CVR-R833675</t>
  </si>
  <si>
    <t>R833675</t>
  </si>
  <si>
    <t>RM-CVR-R870437</t>
  </si>
  <si>
    <t>R870437</t>
  </si>
  <si>
    <t>RM-CVR-R833677</t>
  </si>
  <si>
    <t>R833677</t>
  </si>
  <si>
    <t>RM-CVR-R833680</t>
  </si>
  <si>
    <t>R833680</t>
  </si>
  <si>
    <t>RM-CVR-R837029</t>
  </si>
  <si>
    <t>R837029</t>
  </si>
  <si>
    <t>RM-CVR-R892633</t>
  </si>
  <si>
    <t>R892633</t>
  </si>
  <si>
    <t>RM-CVR-R898154</t>
  </si>
  <si>
    <t>R898154</t>
  </si>
  <si>
    <t>Adattatori e scatole</t>
  </si>
  <si>
    <t>RM-ACC-R314000</t>
  </si>
  <si>
    <t>R314000</t>
  </si>
  <si>
    <t>RM-ACC-R115762-KST</t>
  </si>
  <si>
    <t>R115762-KST</t>
  </si>
  <si>
    <t>RM-ACC-R115765-KST</t>
  </si>
  <si>
    <t>R115765-KST</t>
  </si>
  <si>
    <t>RM-ACC-R115770-KST</t>
  </si>
  <si>
    <t>R115770-KST</t>
  </si>
  <si>
    <t>RM-ACC-R115782-KST</t>
  </si>
  <si>
    <t>R115782-KST</t>
  </si>
  <si>
    <t>RM-ACC-R115771-KST</t>
  </si>
  <si>
    <t>R115771-KST</t>
  </si>
  <si>
    <t>RM-ACC-R115763-KST</t>
  </si>
  <si>
    <t>R115763-KST</t>
  </si>
  <si>
    <t>RM-ACC-R115763</t>
  </si>
  <si>
    <t>R115763</t>
  </si>
  <si>
    <t>RM-PLT-R304275</t>
  </si>
  <si>
    <t>R304275</t>
  </si>
  <si>
    <t>RM-PLT-R118700-KST</t>
  </si>
  <si>
    <t>R118700-KST</t>
  </si>
  <si>
    <t>RM-ACC-R303901</t>
  </si>
  <si>
    <t>R303901</t>
  </si>
  <si>
    <t>RM-ACC-R804304</t>
  </si>
  <si>
    <t>R804304</t>
  </si>
  <si>
    <t>RM-ACC-R925892</t>
  </si>
  <si>
    <t>R925892</t>
  </si>
  <si>
    <t>Moduli</t>
  </si>
  <si>
    <t>RM-MJ6-R302372</t>
  </si>
  <si>
    <t>R302372</t>
  </si>
  <si>
    <t>RM-MJ6-R302373</t>
  </si>
  <si>
    <t>R302373</t>
  </si>
  <si>
    <t>RM-MJ6-R304373</t>
  </si>
  <si>
    <t>R304373</t>
  </si>
  <si>
    <t>RM-MJ6-R304374</t>
  </si>
  <si>
    <t>R304374</t>
  </si>
  <si>
    <t>RM-MJ6-R813504</t>
  </si>
  <si>
    <t>R813504</t>
  </si>
  <si>
    <t>RM-MJ6-R813509</t>
  </si>
  <si>
    <t>R813509</t>
  </si>
  <si>
    <t>RM-MJ6-R813511</t>
  </si>
  <si>
    <t>R813511</t>
  </si>
  <si>
    <t>RM-MJ6-R878844</t>
  </si>
  <si>
    <t>R878844</t>
  </si>
  <si>
    <t>RM-MJ6-R878846</t>
  </si>
  <si>
    <t>R878846</t>
  </si>
  <si>
    <t>RM-ACC-R837033</t>
  </si>
  <si>
    <t>R837033</t>
  </si>
  <si>
    <t>Pannelli e cassetti</t>
  </si>
  <si>
    <t>RM-FPP-R819674</t>
  </si>
  <si>
    <t>R819674</t>
  </si>
  <si>
    <t>RM-FPP-R512696</t>
  </si>
  <si>
    <t>R512696</t>
  </si>
  <si>
    <t>RM-FPP-R512721</t>
  </si>
  <si>
    <t>R512721</t>
  </si>
  <si>
    <t>RM-FPP-R816060</t>
  </si>
  <si>
    <t>R816060</t>
  </si>
  <si>
    <t>RM-FPP-R816057</t>
  </si>
  <si>
    <t>R816057</t>
  </si>
  <si>
    <t>Moduli e scatole</t>
  </si>
  <si>
    <t>RM-FPP-R804259</t>
  </si>
  <si>
    <t>R804259</t>
  </si>
  <si>
    <t>RM-FPP-R817041</t>
  </si>
  <si>
    <t>R817041</t>
  </si>
  <si>
    <t>RM-FPP-R868281</t>
  </si>
  <si>
    <t>R868281</t>
  </si>
  <si>
    <t>RM-FPP-R868282</t>
  </si>
  <si>
    <t>R868282</t>
  </si>
  <si>
    <t>RM-ACC-R820282</t>
  </si>
  <si>
    <t>R820282</t>
  </si>
  <si>
    <t>RM-ACC-R501212</t>
  </si>
  <si>
    <t>R501212</t>
  </si>
  <si>
    <t>RM-ACC-R309492</t>
  </si>
  <si>
    <t>R309492</t>
  </si>
  <si>
    <t>RM-ACC-R316552</t>
  </si>
  <si>
    <t>R316552</t>
  </si>
  <si>
    <t>Bussole e pigtail</t>
  </si>
  <si>
    <t>RM-FAD-R115813-OM4</t>
  </si>
  <si>
    <t>R115813-OM4</t>
  </si>
  <si>
    <t>RM-FAD-R115813-OM4-S/F</t>
  </si>
  <si>
    <t>R115813-OM4-S/F</t>
  </si>
  <si>
    <t>RM-FAD-R115813OM4SFAQ</t>
  </si>
  <si>
    <t>R115813-OM4-S/F-AQ</t>
  </si>
  <si>
    <t>RM-FAD-R115818</t>
  </si>
  <si>
    <t>R115818</t>
  </si>
  <si>
    <t>RM-FAD-R115818-S/F</t>
  </si>
  <si>
    <t>R115818-S/F</t>
  </si>
  <si>
    <t>RM-FPG-R116171-OM4</t>
  </si>
  <si>
    <t>R116171-OM4</t>
  </si>
  <si>
    <t>RM-FPG-R116170</t>
  </si>
  <si>
    <t>R116170</t>
  </si>
  <si>
    <t>Cordoni fibra</t>
  </si>
  <si>
    <t>RM-FPL-R115588-OM4</t>
  </si>
  <si>
    <t>R115588-OM4</t>
  </si>
  <si>
    <t>RM-FPL-R115559-OM4</t>
  </si>
  <si>
    <t>R115559-OM4</t>
  </si>
  <si>
    <t>RM-FPL-R115467-OM4</t>
  </si>
  <si>
    <t>R115467-OM4</t>
  </si>
  <si>
    <t>RM-FPL-R115460-OM4</t>
  </si>
  <si>
    <t>R115460-OM4</t>
  </si>
  <si>
    <t>RM-FPL-R115588-10OM4</t>
  </si>
  <si>
    <t>R115588-10OM4</t>
  </si>
  <si>
    <t>RM-FPL-R115688-OM4</t>
  </si>
  <si>
    <t>R115688-OM4</t>
  </si>
  <si>
    <t>RM-FPL-R115190-OM4</t>
  </si>
  <si>
    <t>R115190-OM4</t>
  </si>
  <si>
    <t>RM-FPL-R115880-OM4</t>
  </si>
  <si>
    <t>R115880-OM4</t>
  </si>
  <si>
    <t>RM-FPL-R115465-OM4</t>
  </si>
  <si>
    <t>R115465-OM4</t>
  </si>
  <si>
    <t>RM-FPL-R115589-OM4</t>
  </si>
  <si>
    <t>R115589-OM4</t>
  </si>
  <si>
    <t>RM-FPL-R115458</t>
  </si>
  <si>
    <t>R115458</t>
  </si>
  <si>
    <t>RM-FPL-R115459</t>
  </si>
  <si>
    <t>R115459</t>
  </si>
  <si>
    <t>RM-FPL-R115462</t>
  </si>
  <si>
    <t>R115462</t>
  </si>
  <si>
    <t>RM-FPL-R115463</t>
  </si>
  <si>
    <t>R115463</t>
  </si>
  <si>
    <t>RM-FPL-R115458-010</t>
  </si>
  <si>
    <t>R115458-010</t>
  </si>
  <si>
    <t>RM-FPL-R115469</t>
  </si>
  <si>
    <t>R115469</t>
  </si>
  <si>
    <t>RM-FPL-R115877</t>
  </si>
  <si>
    <t>R115877</t>
  </si>
  <si>
    <t>RM-FPL-R115183</t>
  </si>
  <si>
    <t>R115183</t>
  </si>
  <si>
    <t>RM-FPL-R115596</t>
  </si>
  <si>
    <t>R115596</t>
  </si>
  <si>
    <t>RM-FPL-R115469-10</t>
  </si>
  <si>
    <t>R115469-10</t>
  </si>
  <si>
    <t>Cavi fibra</t>
  </si>
  <si>
    <t>RM-CVF-R857783</t>
  </si>
  <si>
    <t>R857783</t>
  </si>
  <si>
    <t>RM-CVF-R857795</t>
  </si>
  <si>
    <t>R857795</t>
  </si>
  <si>
    <t>RM-CVF-R855848</t>
  </si>
  <si>
    <t>R855848</t>
  </si>
  <si>
    <t>RM-CVF-R855867</t>
  </si>
  <si>
    <t>R855867</t>
  </si>
  <si>
    <t>RM-CVF-R855731</t>
  </si>
  <si>
    <t>R855731</t>
  </si>
  <si>
    <t>RM-CVF-R855864</t>
  </si>
  <si>
    <t>R855864</t>
  </si>
  <si>
    <t>RM-CVF-R855868</t>
  </si>
  <si>
    <t>R855868</t>
  </si>
  <si>
    <t>RM-CVF-R856002</t>
  </si>
  <si>
    <t>R856002</t>
  </si>
  <si>
    <t>RM-CVF-R857785</t>
  </si>
  <si>
    <t>R857785</t>
  </si>
  <si>
    <t>RM-CVF-R857797</t>
  </si>
  <si>
    <t>R857797</t>
  </si>
  <si>
    <t>RM-CVF-R870418</t>
  </si>
  <si>
    <t>R870418</t>
  </si>
  <si>
    <t>RM-CVF-R870419</t>
  </si>
  <si>
    <t>R870419</t>
  </si>
  <si>
    <t>RM-CVF-R870427</t>
  </si>
  <si>
    <t>R870427</t>
  </si>
  <si>
    <t>RM-CVF-R870469</t>
  </si>
  <si>
    <t>R870469</t>
  </si>
  <si>
    <t>RM-CVF-R873700</t>
  </si>
  <si>
    <t>R873700</t>
  </si>
  <si>
    <t>RM-CVF-R873732</t>
  </si>
  <si>
    <t>R873732</t>
  </si>
  <si>
    <t>RM-CVF-R873734</t>
  </si>
  <si>
    <t>R873734</t>
  </si>
  <si>
    <t>RM-FPP-R817040</t>
  </si>
  <si>
    <t>R817040</t>
  </si>
  <si>
    <t>RM-FPP-R819342</t>
  </si>
  <si>
    <t>R819342</t>
  </si>
  <si>
    <t>RM-FPP-R305374</t>
  </si>
  <si>
    <t>R305374</t>
  </si>
  <si>
    <t>RM-FPP-R319101</t>
  </si>
  <si>
    <t>R319101</t>
  </si>
  <si>
    <t>RM-FPP-R804258</t>
  </si>
  <si>
    <t>R804258</t>
  </si>
  <si>
    <t>RM-FPP-R852203</t>
  </si>
  <si>
    <t>R852203</t>
  </si>
  <si>
    <t>RM-FPP-R853234</t>
  </si>
  <si>
    <t>R853234</t>
  </si>
  <si>
    <t>RM-ACC-R320246</t>
  </si>
  <si>
    <t>R320246</t>
  </si>
  <si>
    <t>RM-ACC-R802909</t>
  </si>
  <si>
    <t>R802909</t>
  </si>
  <si>
    <t>RM-ACC-R510710</t>
  </si>
  <si>
    <t>R510710</t>
  </si>
  <si>
    <t>PROTECT - PRP</t>
  </si>
  <si>
    <t>BVSD2K2LNB</t>
  </si>
  <si>
    <t>JSDH072PM4</t>
  </si>
  <si>
    <t>RIELLO - Battery Box Rack completo x VSD-SDH 2200-3000, dim. 482,6 (19")x625x87(2U), 42Kg</t>
  </si>
  <si>
    <t>CSDU4K0AA500RUA</t>
  </si>
  <si>
    <t>EMSTM16ANB00</t>
  </si>
  <si>
    <t>RIELLO - Multi Sentry MST 160000VA/160000W Tri / Tri Aut. 0 Min,</t>
  </si>
  <si>
    <t>YSKCC00B</t>
  </si>
  <si>
    <t>RIELLO - Multicom 384 Scheda contatti puliti 230V + contatto ESD</t>
  </si>
  <si>
    <t>YSKCIO1B</t>
  </si>
  <si>
    <t>YSKCIO2B</t>
  </si>
  <si>
    <t>Certificatori in rame</t>
  </si>
  <si>
    <t>FLUKE - Singolo modulo Cat.8 CableAnalyzer da 2 GHz: (1) modulo in rame DSX per DSX-8000 (N-120)</t>
  </si>
  <si>
    <t>FLUKE - Kit set di adattatori canale e adattatori Tera Cat 7A/Classe 7A e Cat 8.2/Classe II Permanent Link per DSX-8000 (N-140)</t>
  </si>
  <si>
    <t>FLUKE - Set di adattatori di canale GG45 Cat 7A/Classe FA per DSX-8000 (N-140)</t>
  </si>
  <si>
    <t>FLUKE - Set di adattatori di canale Cat.8 per DSX-8000 (N-140)</t>
  </si>
  <si>
    <t>FLUKE - Set di adattatori di canale Industrial Ethernet M12 a 4 posizioni per DSX-5000 (IA-640)</t>
  </si>
  <si>
    <t>FLUKE - Set di adattatori di canale Tera Cat 7A/Classe FA per DSX-5000 (N-140)</t>
  </si>
  <si>
    <t>DSX-602 CableAnalyzer</t>
  </si>
  <si>
    <t>Qualificatori rame</t>
  </si>
  <si>
    <t>FK-STR-LIQ-100-IE</t>
  </si>
  <si>
    <t>LIQ-100-IE</t>
  </si>
  <si>
    <t>FLUKE - Tester di rete industriale LinkIQ con 1 ID remoto, caricatore CA, bretelle Cat6A RJ45/RJ45, RJ45/M12X, M12D, M8D (N-410)</t>
  </si>
  <si>
    <t>FK-STR-LIQ-KIT-IE</t>
  </si>
  <si>
    <t>LIQ-KIT-IE</t>
  </si>
  <si>
    <t>FLUKE - Tester di rete industr. LinkIQ con 1-7 ID remoti, caricatore CA, bretelle Cat6A, M12X, M12D, M8D, Intellitone (N-410)</t>
  </si>
  <si>
    <t>Verificatori rame</t>
  </si>
  <si>
    <t>Certificatori per fibra ottica</t>
  </si>
  <si>
    <t>Certificatore Fibra: OLTS CertiFiber Pro</t>
  </si>
  <si>
    <t>CFP2-100-QI INT</t>
  </si>
  <si>
    <t>FLUKE - CertiFiber Pro con Wi-Fi abilitato Quad OLTS: (2) unità principale Versiv2 + (2) moduli Quad OLTS + FI-1000 (2)</t>
  </si>
  <si>
    <t>Certificatore Fibra: OLTS CertiFiber Pro - Contratti di Manutenzione -</t>
  </si>
  <si>
    <t>Test Reference Cord 50/125</t>
  </si>
  <si>
    <t>FK-ACC-MRC-50EF-FCKIT</t>
  </si>
  <si>
    <t>MRC-50EFC-SCFCKIT</t>
  </si>
  <si>
    <t>FLUKE - Cavo di riferimento per test (TRC) multimodale Encircled Flux (EF) per il test di fibre FC da 50 µm (N-240)</t>
  </si>
  <si>
    <t>FK-ACC-MRC50EFCSCSCKT</t>
  </si>
  <si>
    <t>MRC-50EFC-SCSCKIT</t>
  </si>
  <si>
    <t>FLUKE - Cavo di riferimento per test (TRC) multimodale Encircled Flux ( EF) per il test di fibre SC da 50 µ m (N-240)</t>
  </si>
  <si>
    <t>FK-ACC-MRC-50EF-STKIT</t>
  </si>
  <si>
    <t>MRC-50EFC-SCSTKIT</t>
  </si>
  <si>
    <t>FLUKE - Cavo di riferimento per test (TRC) multimodale Encircled Flux ( EF) per il test di fibre ST da 50 µ m (N-240)</t>
  </si>
  <si>
    <t>Test Reference Cord 9/125</t>
  </si>
  <si>
    <t>FK-ACC-SRC9SCSCAPCKIT</t>
  </si>
  <si>
    <t>SRC-9-SCSCAPCKIT</t>
  </si>
  <si>
    <t>FLUKE - Kit cavi di riferimento per test (TRC) simplex monomodali, SC/SC APC (N-240)</t>
  </si>
  <si>
    <t>Certificatore Fibra: OTDR OptiFiber Pro</t>
  </si>
  <si>
    <t>Certificatore Fibra: OTDR OptiFiber Pro - Contratti di manutenzione -</t>
  </si>
  <si>
    <t>FK-ACC-GLD-OFP-MOD-Q</t>
  </si>
  <si>
    <t>GLD-OFP-MOD-Q</t>
  </si>
  <si>
    <t>Bobine di lancio 50/125</t>
  </si>
  <si>
    <t>Bobine di lancio 9/125</t>
  </si>
  <si>
    <t>FLUKE - Bobina di lancio monomodale, 9 µm, SC/LC 160 m (N-240)</t>
  </si>
  <si>
    <t>Verificatori per fibra ottica -Microtools-</t>
  </si>
  <si>
    <t>FK-STR-FTK1475</t>
  </si>
  <si>
    <t>FTK1475</t>
  </si>
  <si>
    <t>FLUKE - FiberInspector Micro FI-500+SimpliFiber Pro mono/multimodale +VisiFault+FindFibers+kit di pulizia (N-210)</t>
  </si>
  <si>
    <t>Accessori per fibra ottica</t>
  </si>
  <si>
    <t>DT-CVR-19200900CK</t>
  </si>
  <si>
    <t>19200900CK</t>
  </si>
  <si>
    <t>DATWYLER - Cavo 8203 schermato S/FTP Cat.8.2, solido AWG 23, 4cp, LSZH, Cca-s1a,d1,a1, bobina 1000m -arancio-</t>
  </si>
  <si>
    <t>DATWYLER - Cavo 8203 schermato S/FTP Cat.8.2, solido AWG 23, 4cp, LSZH, Dca-s2,d1,a1, bobina 1000m -arancio-</t>
  </si>
  <si>
    <t>DT-FPG-423349</t>
  </si>
  <si>
    <t>DATWYLER - Set di 12 pigtail LC semi tight OM4, 2m -colori vari IEC-</t>
  </si>
  <si>
    <t>PA-ACC-CBTA1WH-X</t>
  </si>
  <si>
    <t>CBTA1WH-X</t>
  </si>
  <si>
    <t>PANDUIT - Adattatore MiniCom per BTicino Living Light bianco</t>
  </si>
  <si>
    <t>PA-ACC-CVIA1WH-X</t>
  </si>
  <si>
    <t>CVIA1WH-X</t>
  </si>
  <si>
    <t>PANDUIT - Adattatore MiniCom per Vimar Idea bianco</t>
  </si>
  <si>
    <r>
      <t xml:space="preserve">PANDUIT - Cavo ottico 12 fibre OS2 int/ext central loose tube, antirod. diam. 9,0mm Cca s1a d1 a1, </t>
    </r>
    <r>
      <rPr>
        <sz val="6"/>
        <rFont val="Calibri"/>
        <family val="2"/>
        <scheme val="minor"/>
      </rPr>
      <t>nero</t>
    </r>
  </si>
  <si>
    <r>
      <t xml:space="preserve">PANDUIT - Cavo ottico 12 fibre OM3 int/ext central loose tube, antirod. diam. 9,0mm Cca s1a d1 a1, </t>
    </r>
    <r>
      <rPr>
        <sz val="6"/>
        <rFont val="Calibri"/>
        <family val="2"/>
        <scheme val="minor"/>
      </rPr>
      <t>nero</t>
    </r>
  </si>
  <si>
    <r>
      <t xml:space="preserve">PANDUIT - Cavo ottico 24 fibre OM3 int/ext central loose tube, antirod. diam. 9,0mm Cca s1a d1 a1, </t>
    </r>
    <r>
      <rPr>
        <sz val="6"/>
        <rFont val="Calibri"/>
        <family val="2"/>
        <scheme val="minor"/>
      </rPr>
      <t>nero</t>
    </r>
  </si>
  <si>
    <r>
      <t xml:space="preserve">PANDUIT - Cavo ottico 12 fibre OM4 int/ext central loose tube, antirod. diam. 9,0mm Cca s1a d1 a1, </t>
    </r>
    <r>
      <rPr>
        <sz val="6"/>
        <rFont val="Calibri"/>
        <family val="2"/>
        <scheme val="minor"/>
      </rPr>
      <t>nero</t>
    </r>
  </si>
  <si>
    <r>
      <t xml:space="preserve">PANDUIT - Cavo ottico 24 fibre OM4 int/ext central loose tube, antirod. diam. 9,0mm Cca s1a d1 a1, </t>
    </r>
    <r>
      <rPr>
        <sz val="6"/>
        <rFont val="Calibri"/>
        <family val="2"/>
        <scheme val="minor"/>
      </rPr>
      <t>nero</t>
    </r>
  </si>
  <si>
    <t>RL-PRP 650</t>
  </si>
  <si>
    <t>RL-PRP 850</t>
  </si>
  <si>
    <t>RL-IPG 600 IT</t>
  </si>
  <si>
    <t>RL-IPG 800 IT</t>
  </si>
  <si>
    <t>RL-IDG 400</t>
  </si>
  <si>
    <t>RL-IDG 600</t>
  </si>
  <si>
    <t>RL-IDG 800</t>
  </si>
  <si>
    <t>RL-IDG 1200</t>
  </si>
  <si>
    <t>RL-IDG 1600</t>
  </si>
  <si>
    <t>RL-IDR 600</t>
  </si>
  <si>
    <t>RL-IDR 1200</t>
  </si>
  <si>
    <t>RL-NPW 600</t>
  </si>
  <si>
    <t>RL-NPW 800</t>
  </si>
  <si>
    <t>RL-NPW 1000</t>
  </si>
  <si>
    <t>RL-NPW 1500</t>
  </si>
  <si>
    <t>RL-NPW 2000</t>
  </si>
  <si>
    <t>RL-VSD 1100</t>
  </si>
  <si>
    <t>RL-VSD 1500</t>
  </si>
  <si>
    <t>RL-VSD 2200 A3</t>
  </si>
  <si>
    <t>RL-VSD 2200 ER</t>
  </si>
  <si>
    <t>RL-VSD 3000 A5</t>
  </si>
  <si>
    <t>RL-VSD 3000 ER</t>
  </si>
  <si>
    <t>RL-VST 800</t>
  </si>
  <si>
    <t>RL-VST 1100</t>
  </si>
  <si>
    <t>RL-VST 1500</t>
  </si>
  <si>
    <t>RL-VST 2000</t>
  </si>
  <si>
    <t>RL-SEP 1000 A3</t>
  </si>
  <si>
    <t>RL-SEP 2200 A3</t>
  </si>
  <si>
    <t>RL-SEP 3000 A5</t>
  </si>
  <si>
    <t>RL-SEP 1000 ER</t>
  </si>
  <si>
    <t>RL-SEP 2200 ER</t>
  </si>
  <si>
    <t>RL-SEP 3000 ER</t>
  </si>
  <si>
    <t>RL-BB SEP 36-A3</t>
  </si>
  <si>
    <t>RL-BB SEP 36-M1</t>
  </si>
  <si>
    <t>RL-BB SEP 36-B1</t>
  </si>
  <si>
    <t>RL-BB SEP 72-A3</t>
  </si>
  <si>
    <t>RL-BB SEP 72-M1</t>
  </si>
  <si>
    <t>RL-BB SEP 72-B1</t>
  </si>
  <si>
    <t>RL-SDH 1000 A3</t>
  </si>
  <si>
    <t>RL-SDH 2200 A3</t>
  </si>
  <si>
    <t>RL-BB SDH 36-A3</t>
  </si>
  <si>
    <t>RL-BB SDH 36-M1</t>
  </si>
  <si>
    <t>RL-BB SDH 72-A3</t>
  </si>
  <si>
    <t>RL-BB SDH 72-M1</t>
  </si>
  <si>
    <t>RL-BB SDH 72-M4</t>
  </si>
  <si>
    <t>RL-SDU 4000 A5</t>
  </si>
  <si>
    <t>RL-SDU 5000 A7 PDIST</t>
  </si>
  <si>
    <t>RL-SDU 5000 A7</t>
  </si>
  <si>
    <t>RL-SDU 6000 A7</t>
  </si>
  <si>
    <t>RL-SDU 6000 PDIST</t>
  </si>
  <si>
    <t>RL-SDU 6000 ER</t>
  </si>
  <si>
    <t>RL-SDU 10000 DI</t>
  </si>
  <si>
    <t>RL-SDU 10000 DI ER</t>
  </si>
  <si>
    <t>RL-BB SDU 240V A3</t>
  </si>
  <si>
    <t>RL-BB 1320 180-B1</t>
  </si>
  <si>
    <t>RL-BB 1320 240-B1</t>
  </si>
  <si>
    <t>RL-SDU PARA</t>
  </si>
  <si>
    <t>RL-MSW</t>
  </si>
  <si>
    <t>RL-MTA 16A</t>
  </si>
  <si>
    <t>RL-MTS100-3</t>
  </si>
  <si>
    <t>RL-MTS150-3</t>
  </si>
  <si>
    <t>RL-MTS200-3</t>
  </si>
  <si>
    <t>RL-MTS250-3</t>
  </si>
  <si>
    <t>RL-MTS300-3</t>
  </si>
  <si>
    <t>RL-MTS400-3</t>
  </si>
  <si>
    <t>RL-MTS600-3</t>
  </si>
  <si>
    <t>RL-MTS100-4</t>
  </si>
  <si>
    <t>RL-MTS150-4</t>
  </si>
  <si>
    <t>RL-MTS200-4</t>
  </si>
  <si>
    <t>RL-MTS250-4</t>
  </si>
  <si>
    <t>RL-MTS300-4</t>
  </si>
  <si>
    <t>RL-MTS400-4</t>
  </si>
  <si>
    <t>RL-MTS600-4</t>
  </si>
  <si>
    <t>RL-MST 60</t>
  </si>
  <si>
    <t>RL-MST 80</t>
  </si>
  <si>
    <t>RL-MST 100</t>
  </si>
  <si>
    <t>RL-MST 160</t>
  </si>
  <si>
    <t>RL-MST 200</t>
  </si>
  <si>
    <t>RL-MULTICOM   302</t>
  </si>
  <si>
    <t>RL-MULTICOM   352</t>
  </si>
  <si>
    <t>RL-MULTICOM   372</t>
  </si>
  <si>
    <t>RL-MULTICOM   384</t>
  </si>
  <si>
    <t>RL-MULTICOM   392</t>
  </si>
  <si>
    <t>RL-MULTI I/O  BOX</t>
  </si>
  <si>
    <t>RL-MULTI I/O GUIDADIN</t>
  </si>
  <si>
    <t>RL-MULTIPASS 10A</t>
  </si>
  <si>
    <t>RL-MULTIPASS 16A</t>
  </si>
  <si>
    <t>RL-MULTIPASS-R 16A</t>
  </si>
  <si>
    <t>RL-MODEM ESTERNO 56K</t>
  </si>
  <si>
    <t>RL-MULTI PANEL</t>
  </si>
  <si>
    <t>CORNING - Fan-out kit 6 fibre 250 micron, costruzione tight 0,9mm, 635mm -colori multipli-</t>
  </si>
  <si>
    <t>CORNING - Fan-out kit 12 fibre 250 micron, costruzione tight 0,9mm, 635mm -colori multipli-</t>
  </si>
  <si>
    <t>BY-M210-HC</t>
  </si>
  <si>
    <t>170421</t>
  </si>
  <si>
    <t>BRADY -BG- Valigetta rigida per stampante M210 e M210-LAB</t>
  </si>
  <si>
    <t>BY-M4-49-427</t>
  </si>
  <si>
    <t>170750</t>
  </si>
  <si>
    <t>BRADY -AF- Etichetta in vinile autolaminante B-427 25,40x25,40mm per BMP41/BMP51/M511 -nero su bianco- (260 pz)</t>
  </si>
  <si>
    <t>BY-M4C-375-595-WT-BK</t>
  </si>
  <si>
    <t>170843</t>
  </si>
  <si>
    <t>BRADY -AF- Nastro continuo in vinile B-595 9,53mmx7,62m per BMP41/BMP51/M511 -nero su bianco-</t>
  </si>
  <si>
    <t>317844</t>
  </si>
  <si>
    <t>BY-M6-18-427</t>
  </si>
  <si>
    <t>174216</t>
  </si>
  <si>
    <t>BRADY -AF- Etichetta in vinile autolaminante B-427 19,05x25,40mm per M610/M611/BMP61/M710/BMP71 -bianca- (250 pz)</t>
  </si>
  <si>
    <t>BY-M6-29-427</t>
  </si>
  <si>
    <t>174257</t>
  </si>
  <si>
    <t>BRADY -AF- Etichetta in vinile autolaminante B-427 12,70x38,10mm per M611/M610/M710 -bianca- (500 pz)</t>
  </si>
  <si>
    <t>BY-M6C-375-499</t>
  </si>
  <si>
    <t>174151</t>
  </si>
  <si>
    <t>BY-M6C-750-499</t>
  </si>
  <si>
    <t>174165</t>
  </si>
  <si>
    <t>BY-M6C-1000-499</t>
  </si>
  <si>
    <t>174116</t>
  </si>
  <si>
    <t>BY-M6-20-435</t>
  </si>
  <si>
    <t>174231</t>
  </si>
  <si>
    <t>BRADY -AF- Etichetta in poliestere metallizzato B-435A 25,40x50,80mm per M610/M611/BMP61/BMP71 -argento- (100 pz)</t>
  </si>
  <si>
    <t>BY-M6C-500-595-WT</t>
  </si>
  <si>
    <t>174162</t>
  </si>
  <si>
    <t>BRADY -AF- Nastro continuo in vinile B-595 12,70mmx15,24m per M610/M611/BMP61/M710/BMP71 -bianco-</t>
  </si>
  <si>
    <t>ORCA - Supporto MINI-COM Bticino serie Living Light colore bianco (moq. 20 pz.)</t>
  </si>
  <si>
    <t>ORCA - Supporto MINI-COM Bticino serie Living Light Tech colore argento metallizz. (moq. 20 pz.)</t>
  </si>
  <si>
    <t>ORCA - Supporto MINI-COM Bticino serie Living International colore nero (moq. 20 pz.)</t>
  </si>
  <si>
    <t>ORCA - Supporto MINI-COM Bticino serie Living Now - colore bianco (moq. 20 pz.)</t>
  </si>
  <si>
    <t>ORCA - Supporto MINI-COM Bticino serie Living Now - colore nero (moq. 20 pz.)</t>
  </si>
  <si>
    <t>ORCA - Supporto MINI-COM Bticino serie Living Now - colore sabbia (moq. 20 pz.)</t>
  </si>
  <si>
    <t>ORCA - Supporto MINI-COM Bticino serie Matix colore bianco (moq. 20 pz.)</t>
  </si>
  <si>
    <t>ORCA - Supporto MINI-COM Gewiss serie 9000 System colore nero (moq. 20 pz.)</t>
  </si>
  <si>
    <t>ORCA - Supporto MINI-COM Gewiss serie 9000 System colore bianco (moq. 20 pz.)</t>
  </si>
  <si>
    <t>ORCA - Supporto MINI-COM Vimar serie Eikon colore argento metalizzato (moq. 20 pz.)</t>
  </si>
  <si>
    <t>ORCA - Supporto MINI-COM Vimar serie Eikon colore nero (moq. 20 pz.)</t>
  </si>
  <si>
    <t>ORCA - Supporto MINI-COM Vimar serie Eikon colore bianco (moq. 20 pz.)</t>
  </si>
  <si>
    <t>ORCA - Supporto MINI-COM Vimar serie Plana colore bianco (moq. 20 pz.)</t>
  </si>
  <si>
    <t>ORCA - Supporto MINI-COM Vimar serie Arkè colore nero (moq. 20 pz.)</t>
  </si>
  <si>
    <t>ORCA - Supporto MINI-COM Vimar serie Arkè colore bianco (moq. 20 pz.)</t>
  </si>
  <si>
    <t>ORCA - Supporto MINI-COM Vimar serie Linea colore nero (moq. 20 pz.)</t>
  </si>
  <si>
    <t>ORCA - Supporto MINI-COM Vimar serie Linea colore bianco (moq. 20 pz.)</t>
  </si>
  <si>
    <t>ORCA - Supporto MINI-COM Vimar serie Linea colore canapa (moq. 20 pz.)</t>
  </si>
  <si>
    <t>ORCA - Bretella ottica Armata HCR SC-SC DPX 50/125um OM2 LSZH nera L. 1 mt</t>
  </si>
  <si>
    <t>ORCA - Bretella ottica Armata HCR SC-SC DPX 50/125um OM2 LSZH nera L.  2 mt</t>
  </si>
  <si>
    <t>ORCA - Bretella ottica Armata HCR SC-SC DPX 50/125um OM2 LSZH nera L.  3 mt</t>
  </si>
  <si>
    <t>ORCA - Bretella ottica Armata HCR SC-SC DPX 50/125um OM2 LSZH nera L.  5 mt</t>
  </si>
  <si>
    <t>ORCA - Bretella ottica Armata HCR SC-SC DPX 50/125um OM2 LSZH nera L.  10 mt</t>
  </si>
  <si>
    <t>OC-FPS-181114-01-1</t>
  </si>
  <si>
    <t>ORCA - Bretella ottica Armata HCR SC-SC DPX 50/125um OM3 LSZH nera L.  1 mt</t>
  </si>
  <si>
    <t>OC-FPS-181114-02-1</t>
  </si>
  <si>
    <t>ORCA - Bretella ottica Armata HCR SC-SC DPX  50/125um OM3 LSZH nera L.  2 mt</t>
  </si>
  <si>
    <t>OC-FPS-181114-03-1</t>
  </si>
  <si>
    <t>ORCA - Bretella ottica Armata HCR SC-SC DPX 50/125um OM3 LSZH nera L.  3 mt</t>
  </si>
  <si>
    <t>OC-FPS-181114-05-1</t>
  </si>
  <si>
    <t>ORCA - Bretella ottica Armata HCR SC-SC DPX 50/125um OM3 LSZH nera L.  5 mt</t>
  </si>
  <si>
    <t>OC-FPS-181114-10-1</t>
  </si>
  <si>
    <t>ORCA - Bretella ottica Armata HCR SC-SC DPX 50/125um OM3 LSZH nera L.  10 mt</t>
  </si>
  <si>
    <t>OC-FPS-181112-01-1</t>
  </si>
  <si>
    <t>ORCA - Bretella ottica Armata HCR SC-SC DPX 62,5/125um OM1 LSZH nera L.  1 mt</t>
  </si>
  <si>
    <t>OC-FPS-181112-02-1</t>
  </si>
  <si>
    <t>ORCA - Bretella ottica Armata HCR SC-SC DPX 62,5/125um OM1 LSZH nera L.  2 mt</t>
  </si>
  <si>
    <t>OC-FPS-181112-03-1</t>
  </si>
  <si>
    <t>ORCA - Bretella ottica Armata HCR SC-SC DPX 62,5/125um OM1 LSZH nera L.  3 mt</t>
  </si>
  <si>
    <t>OC-FPS-181112-05-1</t>
  </si>
  <si>
    <t>ORCA - Bretella ottica Armata HCR SC-SC DPX 62,5/125um OM1 LSZH nera L.  5 mt</t>
  </si>
  <si>
    <t>OC-FPS-181112-10-1</t>
  </si>
  <si>
    <t>ORCA - Bretella ottica Armata HCR SC-SC DPX 62,5/125um OM1 LSZH nera L.  10 mt</t>
  </si>
  <si>
    <t>OC-FPS-181113-01-1</t>
  </si>
  <si>
    <t>ORCA - Bretella ottica Armata HCR SC-SC DPX 9/125um OS2 LSZH nera L.  1 mt</t>
  </si>
  <si>
    <t>OC-FPS-181113-02-1</t>
  </si>
  <si>
    <t>ORCA - Bretella ottica Armata HCR SC-SC DPX 9/125um OS2 LSZH nera L.  2 mt</t>
  </si>
  <si>
    <t>OC-FPS-181113-03-1</t>
  </si>
  <si>
    <t>ORCA - Bretella ottica Armata HCR SC-SC DPX 9/125um OS2 LSZH nera L.  3 mt</t>
  </si>
  <si>
    <t>OC-FPS-181113-05-1</t>
  </si>
  <si>
    <t>ORCA - Bretella ottica Armata HCR SC-SC DPX 9/125um OS2 LSZH nera L.  5 mt</t>
  </si>
  <si>
    <t>OC-FPS-181113-10-1</t>
  </si>
  <si>
    <t>ORCA - Bretella ottica Armata HCR SC-SC DPX 9/125um OS2 LSZH nera L.  10 mt</t>
  </si>
  <si>
    <t>ORCA - Bretelle in Fibra ottica Armata High Crusch Resistance LC-LC Duplex - Guaina NERA</t>
  </si>
  <si>
    <t>ORCA - Bretella ottica Armata HCR  LC-LC DPX 50/125um OM2 LSZH nera L.  1 mt</t>
  </si>
  <si>
    <t>ORCA - Bretella ottica Armata HCR  LC-LC DPX 50/125um OM2 LSZH nera L.  2mt</t>
  </si>
  <si>
    <t>ORCA - Bretella ottica Armata HCR  LC-LC DPX 50/125um OM2 LSZH nera L.  3mt</t>
  </si>
  <si>
    <t>ORCA - Bretella ottica Armata HCR  LC-LC DPX 50/125um OM2 LSZH nera L.  5mt</t>
  </si>
  <si>
    <t>ORCA - Bretella ottica Armata HCR  LC-LC DPX 50/125um OM2 LSZH nera L.  10mt</t>
  </si>
  <si>
    <t>OC-FPL-183314-01-1</t>
  </si>
  <si>
    <t>ORCA - Bretella ottica Armata HCR  LC-LC DPX 50/125um OM3 LSZH nera L.  1 mt</t>
  </si>
  <si>
    <t>OC-FPL-183314-02-1</t>
  </si>
  <si>
    <t>ORCA - Bretella ottica Armata HCR  LC-LC DPX 50/125um OM3 LSZH nera L.  2 mt</t>
  </si>
  <si>
    <t>OC-FPL-183314-03-1</t>
  </si>
  <si>
    <t>ORCA - Bretella ottica Armata HCR  LC-LC DPX 50/125um OM3 LSZH nera L.  3 mt</t>
  </si>
  <si>
    <t>OC-FPL-183314-05-1</t>
  </si>
  <si>
    <t>ORCA - Bretella ottica Armata HCR  LC-LC DPX 50/125um OM3 LSZH nera L.  5 mt</t>
  </si>
  <si>
    <t>OC-FPL-183314-10-1</t>
  </si>
  <si>
    <t>ORCA - Bretella ottica Armata HCR  LC-LC DPX 50/125um OM3 LSZH nera L.  10 mt</t>
  </si>
  <si>
    <t>OC-FPL-183312-01-1</t>
  </si>
  <si>
    <t>ORCA - Bretella ottica Armata HCR  LC-LC DPX 62,5/125um OM1 LSZH nera L.  1 mt</t>
  </si>
  <si>
    <t>OC-FPL-183312-02-1</t>
  </si>
  <si>
    <t>ORCA - Bretella ottica Armata HCR  LC-LC DPX 62,5/125um OM1 LSZH nera L.  2 mt</t>
  </si>
  <si>
    <t>OC-FPL-183312-03-1</t>
  </si>
  <si>
    <t>ORCA - Bretella ottica Armata HCR  LC-LC DPX 62,5/125um OM1 LSZH nera L.  3 mt</t>
  </si>
  <si>
    <t>OC-FPL-183312-05-1</t>
  </si>
  <si>
    <t>ORCA - Bretella ottica Armata HCR  LC-LC DPX 62,5/125um OM1 LSZH nera L.  5 mt</t>
  </si>
  <si>
    <t>OC-FPL-183312-10-1</t>
  </si>
  <si>
    <t>ORCA - Bretella ottica Armata HCR  LC-LC DPX 62,5/125um OM1 LSZH nera L.  10 mt</t>
  </si>
  <si>
    <t>OC-FPL-183313-01-1</t>
  </si>
  <si>
    <t>ORCA - Bretella ottica Armata HCR  LC-LC DPX 09/125um OS2 LSZH nera L.  1 mt</t>
  </si>
  <si>
    <t>OC-FPL-183313-02-1</t>
  </si>
  <si>
    <t>ORCA - Bretella ottica Armata HCR  LC-LC DPX 09/125um OS2 LSZH nera L.  2 mt</t>
  </si>
  <si>
    <t>OC-FPL-183313-03-1</t>
  </si>
  <si>
    <t>ORCA - Bretella ottica Armata HCR  LC-LC DPX 09/125um OS2 LSZH nera L.  3 mt</t>
  </si>
  <si>
    <t>OC-FPL-183313-05-1</t>
  </si>
  <si>
    <t>ORCA - Bretella ottica Armata HCR  LC-LC DPX 09/125um OS2 LSZH nera L.  5 mt</t>
  </si>
  <si>
    <t>OC-FPL-183313-10-1</t>
  </si>
  <si>
    <t>ORCA - Bretella ottica Armata HCR  LC-LC DPX 09/125um OS2 LSZH nera L.  10 mt</t>
  </si>
  <si>
    <t>OC-ACC-50GB-BL</t>
  </si>
  <si>
    <t>ORCA - Lama di ricambio per taglierina di precisione professionale 50GB+</t>
  </si>
  <si>
    <t>OC-FTL-FUSE6-CO</t>
  </si>
  <si>
    <t>OC-FTL-160018-05</t>
  </si>
  <si>
    <t>ORCA - Taglierina di precisione per fibra ottica - Cestino raccogli fibra manuale</t>
  </si>
  <si>
    <t>OC-FTL-160018-06</t>
  </si>
  <si>
    <t>ORCA - Taglierina di precisione per fibra ottica - Cestino raccogli fibra - Auto Pushback</t>
  </si>
  <si>
    <t>OC-ACC-KLIV-BL</t>
  </si>
  <si>
    <t>ORCA - Lama di ricambio per taglierina di precisione serie 160018-05 e 06</t>
  </si>
  <si>
    <t>OC-ACC-FUSE-WK</t>
  </si>
  <si>
    <t>ORCA - KIT Modulo WiFi-NFC-QR opzionale per giuntatrice Fuse6</t>
  </si>
  <si>
    <t>OC-ACC-FUSE-EL</t>
  </si>
  <si>
    <t>ORCA - Elettrodi ricambio per giuntatrici serie Fuse</t>
  </si>
  <si>
    <t>OC-ACC-FUSE-BATT</t>
  </si>
  <si>
    <t>ORCA - Batteria al Litio 5200mA per giuntatrici Fuse</t>
  </si>
  <si>
    <t>ORCA - Bobina di Lancio O'ring 9/125 G657.A connettori SC-SC/APC mt 550</t>
  </si>
  <si>
    <t>ORCA - Bobina di Lancio O'ring 9/125 G652.D connettori SC-SC mt 550</t>
  </si>
  <si>
    <t>OC-FPS-187703-01-1</t>
  </si>
  <si>
    <t>ORCA - Bretella Ottica Armata HCR OS2 G.652 SC/APC -SC/APC Simplex LSZH nero - 1m</t>
  </si>
  <si>
    <t>OC-FPS-187703-02-1</t>
  </si>
  <si>
    <t>ORCA - Bretella Ottica Armata HCR OS2 G.652 SC/APC -SC/APC Simplex LSZH nero - 2m</t>
  </si>
  <si>
    <t>OC-FPS-187703-03-1</t>
  </si>
  <si>
    <t>ORCA - Bretella Ottica Armata HCR OS2 G.652 SC/APC -SC/APC Simplex LSZH nero - 3m</t>
  </si>
  <si>
    <t>OC-FPS-187703-05-1</t>
  </si>
  <si>
    <t>ORCA - Bretella Ottica Armata HCR OS2 G.652 SC/APC -SC/APC Simplex LSZH nero - 5m</t>
  </si>
  <si>
    <t>OC-FPS-187703-10-1</t>
  </si>
  <si>
    <t>ORCA - Bretella Ottica Armata HCR OS2 G.652 SC/APC -SC/APC Simplex LSZH nero - 10m</t>
  </si>
  <si>
    <t>OC-FPS-187713-01-1</t>
  </si>
  <si>
    <t>ORCA - Bretella Ottica Armata HCR OS2 G.652 SC/APC -SC/APC Duplex LSZH nero - 1m</t>
  </si>
  <si>
    <t>OC-FPS-187713-02-1</t>
  </si>
  <si>
    <t>ORCA - Bretella Ottica Armata HCR OS2 G.652 SC/APC -SC/APC Duplex LSZH nero - 2m</t>
  </si>
  <si>
    <t>OC-FPS-187713-03-1</t>
  </si>
  <si>
    <t>ORCA - Bretella Ottica Armata HCR OS2 G.652 SC/APC -SC/APC Duplex LSZH nero - 3m</t>
  </si>
  <si>
    <t>OC-FPS-187713-05-1</t>
  </si>
  <si>
    <t>ORCA - Bretella Ottica Armata HCR OS2 G.652 SC/APC -SC/APC Duplex LSZH nero - 5m</t>
  </si>
  <si>
    <t>OC-FPS-187713-10-1</t>
  </si>
  <si>
    <t>ORCA - Bretella Ottica Armata HCR OS2 G.652 SC/APC -SC/APC Duplex LSZH nero - 10m</t>
  </si>
  <si>
    <r>
      <t>Sistema Cat7 e Cat,7</t>
    </r>
    <r>
      <rPr>
        <b/>
        <vertAlign val="subscript"/>
        <sz val="8"/>
        <color indexed="9"/>
        <rFont val="Arial"/>
        <family val="2"/>
      </rPr>
      <t>A</t>
    </r>
  </si>
  <si>
    <t>ORCA - Cavi Ottici</t>
  </si>
  <si>
    <t>OC-PWR-495002-D06</t>
  </si>
  <si>
    <t>ORCA - Canalina alimentazione 1U/19" 6 prese universali 45° + interruttore luminoso + amp/volt</t>
  </si>
  <si>
    <t>OC-PWR-495002-06</t>
  </si>
  <si>
    <t>ORCA - Canalina alimentazione 1U/19" 6 prese universali 45° + interruttore luminoso</t>
  </si>
  <si>
    <t>OC-PWR-495002-08</t>
  </si>
  <si>
    <t>ORCA - Canalina alimentazione 1U/19" 8 prese universali 45° + interruttore luminoso</t>
  </si>
  <si>
    <t>OC-PWR-495002-16</t>
  </si>
  <si>
    <t>ORCA - Canalina alimentazione 1U/19" 6 prese universali 45° + interruttore magnetotermico 16A</t>
  </si>
  <si>
    <t>ET-RAC-EUKU-002</t>
  </si>
  <si>
    <t>EUKU-002</t>
  </si>
  <si>
    <t>ETA - Kit di unione e nux 8pz - h=1600/1800/2000/2200 - per armadi ip55</t>
  </si>
  <si>
    <t>ET-RAC-EUKU-003</t>
  </si>
  <si>
    <t>EUKU-003</t>
  </si>
  <si>
    <t>ETA - Squadrette di unione e nux - 4pz - h=1600/1800/2000/2200 - per armadi ip55</t>
  </si>
  <si>
    <t xml:space="preserve">ET-RAC-WTGS-001 </t>
  </si>
  <si>
    <t>ET-RAC-WE101</t>
  </si>
  <si>
    <t>WE101</t>
  </si>
  <si>
    <t xml:space="preserve">ETA - Maniglia girevole a combinazione nera  (porta a foratura speciale) </t>
  </si>
  <si>
    <t>ET-CLI-AEP0247</t>
  </si>
  <si>
    <t>AEP0247</t>
  </si>
  <si>
    <t>ETA - Ventola raffreddamento diam.120 mm cavo 140 cm - spina schuko per box ip20</t>
  </si>
  <si>
    <t>ET-CLI-AEP0246</t>
  </si>
  <si>
    <t>AEP0246</t>
  </si>
  <si>
    <t>ETA - Griglia protez.ventola diam.120 mm</t>
  </si>
  <si>
    <t>ET-RAC-APRO06540BC</t>
  </si>
  <si>
    <t>APRO06540BC</t>
  </si>
  <si>
    <t>ET-RAC-APRO06550BC</t>
  </si>
  <si>
    <t>APRO06550BC</t>
  </si>
  <si>
    <t>ET-RAC-APRO06560BC</t>
  </si>
  <si>
    <t>APRO06560BC</t>
  </si>
  <si>
    <t>ET-RAC-APRO06640BC</t>
  </si>
  <si>
    <t>APRO06640BC</t>
  </si>
  <si>
    <t>ET-RAC-APRO06650BC</t>
  </si>
  <si>
    <t>APRO06650BC</t>
  </si>
  <si>
    <t>ET-RAC-APRO06660BC</t>
  </si>
  <si>
    <t>APRO06660BC</t>
  </si>
  <si>
    <t>ET-RAC-APRO06840BC</t>
  </si>
  <si>
    <t>APRO06840BC</t>
  </si>
  <si>
    <t>ET-RAC-APRO06850BC</t>
  </si>
  <si>
    <t>APRO06850BC</t>
  </si>
  <si>
    <t>ET-RAC-APRO06860BC</t>
  </si>
  <si>
    <t>APRO06860BC</t>
  </si>
  <si>
    <t>ET-RAC-APRO06140BC</t>
  </si>
  <si>
    <t>APRO06140BC</t>
  </si>
  <si>
    <t>ETA - Box a parete ip66 dim. 600x1000x400 (lxaxp) 22he con porta cieca anteriore e montante 19", grigio ral7035</t>
  </si>
  <si>
    <t>ET-RAC-APRO06150BC</t>
  </si>
  <si>
    <t>APRO06150BC</t>
  </si>
  <si>
    <t>ETA - Box a parete ip66 dim. 600x1000x500 (lxaxp) 22he con porta cieca anteriore e montante 19", grigio ral7035</t>
  </si>
  <si>
    <t>ET-RAC-APRO06160BC</t>
  </si>
  <si>
    <t>APRO06160BC</t>
  </si>
  <si>
    <t>ETA - Box a parete ip66 dim. 600x1000x600 (lxaxp) 22he con porta cieca anteriore e montante 19", grigio ral7035</t>
  </si>
  <si>
    <t>ET-RAC-APRO06540BVC</t>
  </si>
  <si>
    <t>APRO06540BVC</t>
  </si>
  <si>
    <t>ET-RAC-APRO06550BVC</t>
  </si>
  <si>
    <t>APRO06550BVC</t>
  </si>
  <si>
    <t>ET-RAC-APRO06560BVC</t>
  </si>
  <si>
    <t>APRO06560BVC</t>
  </si>
  <si>
    <t>ET-RAC-APRO06640BVC</t>
  </si>
  <si>
    <t>APRO06640BVC</t>
  </si>
  <si>
    <t>ET-RAC-APRO06650BVC</t>
  </si>
  <si>
    <t>APRO06650BVC</t>
  </si>
  <si>
    <t>ET-RAC-APRO06660BVC</t>
  </si>
  <si>
    <t>APRO06660BVC</t>
  </si>
  <si>
    <t>ET-RAC-APRO06840BVC</t>
  </si>
  <si>
    <t>APRO06840BVC</t>
  </si>
  <si>
    <t>ET-RAC-APRO06850BVC</t>
  </si>
  <si>
    <t>APRO06850BVC</t>
  </si>
  <si>
    <t>ET-RAC-APRO06860BVC</t>
  </si>
  <si>
    <t>APRO06860BVC</t>
  </si>
  <si>
    <t>ET-RAC-APRO06140BVC</t>
  </si>
  <si>
    <t>APRO06140BVC</t>
  </si>
  <si>
    <t>ETA - Box a parete ip66 dim. 600x1000x400 (lxaxp) 22he con porta vetro anteriore e montante 19", grigio ral7035</t>
  </si>
  <si>
    <t>ET-RAC-APRO06150BVC</t>
  </si>
  <si>
    <t>APRO06150BVC</t>
  </si>
  <si>
    <t>ETA - Box a parete ip66 dim. 600x1000x500 (lxaxp) 22he con porta vetro anteriore e montante 19", grigio ral7035</t>
  </si>
  <si>
    <t>ET-RAC-APRO06160BVC</t>
  </si>
  <si>
    <t>APRO06160BVC</t>
  </si>
  <si>
    <t>ETA - Box a parete ip66 dim. 600x1000x600 (lxaxp) 22he con porta vetro anteriore e montante 19", grigio ral7035</t>
  </si>
  <si>
    <t>ET-RAC-APRO06540BOC</t>
  </si>
  <si>
    <t>APRO06540BOC</t>
  </si>
  <si>
    <t>ET-RAC-APRO06550BOC</t>
  </si>
  <si>
    <t>APRO06550BOC</t>
  </si>
  <si>
    <t>ET-RAC-APRO06560BOC</t>
  </si>
  <si>
    <t>APRO06560BOC</t>
  </si>
  <si>
    <t>ET-RAC-APRO06640BOC</t>
  </si>
  <si>
    <t>APRO06640BOC</t>
  </si>
  <si>
    <t>ET-RAC-APRO06650BOC</t>
  </si>
  <si>
    <t>APRO06650BOC</t>
  </si>
  <si>
    <t>ET-RAC-APRO06660BOC</t>
  </si>
  <si>
    <t>APRO06660BOC</t>
  </si>
  <si>
    <t>ET-RAC-APRO06840BOC</t>
  </si>
  <si>
    <t>APRO06840BOC</t>
  </si>
  <si>
    <t>ET-RAC-APRO06850BOC</t>
  </si>
  <si>
    <t>APRO06850BOC</t>
  </si>
  <si>
    <t>ET-RAC-APRO06860BOC</t>
  </si>
  <si>
    <t>APRO06860BOC</t>
  </si>
  <si>
    <t>ET-RAC-APRO06140BOC</t>
  </si>
  <si>
    <t>APRO06140BOC</t>
  </si>
  <si>
    <t>ETA - Box a parete ip66 600x1000x400 (lxaxp) 22he porta cieca ant. e montante 19", grigio ral7035, versione outdoor + tettuccio</t>
  </si>
  <si>
    <t>ET-RAC-APRO06150BOC</t>
  </si>
  <si>
    <t>APRO06150BOC</t>
  </si>
  <si>
    <t>ETA - Box a parete ip66 600x1000x500 (lxaxp) 22he porta cieca ant. e montante 19", grigio ral7035, versione outdoor + tettuccio</t>
  </si>
  <si>
    <t>ET-RAC-APRO06160BOC</t>
  </si>
  <si>
    <t>APRO06160BOC</t>
  </si>
  <si>
    <t>ETA - Box a parete ip66 600x1000x600 (lxaxp) 22he porta cieca ant. e montante 19", grigio ral7035, versione outdoor + tettuccio</t>
  </si>
  <si>
    <t>Videosorveglianza serie Ecor</t>
  </si>
  <si>
    <t>ET-RAC-EC030420</t>
  </si>
  <si>
    <t>EC030420</t>
  </si>
  <si>
    <t>ET-RAC-EC040525</t>
  </si>
  <si>
    <t>EC040525</t>
  </si>
  <si>
    <t>ETA - Cassa Ecor 400x500x250 cieca - ip66</t>
  </si>
  <si>
    <t>ET-RAC-EC040625</t>
  </si>
  <si>
    <t>EC040625</t>
  </si>
  <si>
    <t>ETA - Cassa Ecor 400x600x250 cieca - ip66</t>
  </si>
  <si>
    <t>ET-RAC-EC060430</t>
  </si>
  <si>
    <t>EC060430</t>
  </si>
  <si>
    <t>ETA - Cassa Ecor 600x400x300 cieca - ip66</t>
  </si>
  <si>
    <t>ET-RAC-EC060630</t>
  </si>
  <si>
    <t>EC060630</t>
  </si>
  <si>
    <t>ETA - Cassa Ecor 600x600x300 cieca - ip66</t>
  </si>
  <si>
    <t>ET-RAC-EC030420.VS</t>
  </si>
  <si>
    <t>EC030420.VS</t>
  </si>
  <si>
    <t>ET-RAC-EC040525.VS</t>
  </si>
  <si>
    <t>EC040525.VS</t>
  </si>
  <si>
    <t>ETA - Cassa Ecor 400x500x250 forata per ventilazione (wtsg10 / wtsv1000220)</t>
  </si>
  <si>
    <t>ET-RAC-EC040625.VS</t>
  </si>
  <si>
    <t>EC040625.VS</t>
  </si>
  <si>
    <t>ETA - Cassa Ecor 400x600x250 forata per ventilazione (wtsg10 / wtsv1000220)</t>
  </si>
  <si>
    <t>ET-RAC-EC060430.VS</t>
  </si>
  <si>
    <t>EC060430.VS</t>
  </si>
  <si>
    <t>ETA - Cassa Ecor 600x400x300 forata per ventilazione (wtsg10 / wtsv1000220)</t>
  </si>
  <si>
    <t>ET-RAC-EC060630.VS</t>
  </si>
  <si>
    <t>EC060630.VS</t>
  </si>
  <si>
    <t>ETA - Cassa Ecor 600x600x300 forata per ventilazione (wtsg10 / wtsv1000220)</t>
  </si>
  <si>
    <t>ET-RAC-ECFP0001</t>
  </si>
  <si>
    <t>ECFP0001</t>
  </si>
  <si>
    <t>ETA - Kit di fissaggio a palo box apro e ecor</t>
  </si>
  <si>
    <t>ET-RAC-ECIA0003</t>
  </si>
  <si>
    <t>ECIA0003</t>
  </si>
  <si>
    <t>ETA - Piastrina ingr.cavi alettata  (2pz) ingresso cavi 210x110 tipo s / d</t>
  </si>
  <si>
    <t>ET-RAC-ECIA0004</t>
  </si>
  <si>
    <t>ECIA0004</t>
  </si>
  <si>
    <t xml:space="preserve">ETA - Piastrina ingr.cavi alettata  (2pz) ingresso cavi 310x110 tipo s </t>
  </si>
  <si>
    <t>ET-RAC-ECIF0003</t>
  </si>
  <si>
    <t>ECIF0003</t>
  </si>
  <si>
    <t>ETA - Piastrina i.cavi forata 210x110</t>
  </si>
  <si>
    <t>ET-RAC-ECIF0004</t>
  </si>
  <si>
    <t>ECIF0004</t>
  </si>
  <si>
    <t>ETA - Piastrina i.cavi forata 310x110</t>
  </si>
  <si>
    <t>ET-RAC-ECMC0001</t>
  </si>
  <si>
    <t>ECMC0001</t>
  </si>
  <si>
    <t>ETA - Micro-interuttore</t>
  </si>
  <si>
    <t>ET-RAC-ECMR0400</t>
  </si>
  <si>
    <t>ECMR0400</t>
  </si>
  <si>
    <t>ETA - Montanti rack 19" (2pz)        8 he</t>
  </si>
  <si>
    <t>ET-RAC-ECMR0500</t>
  </si>
  <si>
    <t>ECMR0500</t>
  </si>
  <si>
    <t>ETA - Montanti 19" posteriori a500 10he box apro e ecor</t>
  </si>
  <si>
    <t>ET-RAC-ECMR0600</t>
  </si>
  <si>
    <t>ECMR0600</t>
  </si>
  <si>
    <t>ETA - Montanti 19" posteriori a600 13he box apro e ecor</t>
  </si>
  <si>
    <t>ET-RAC-ECMR0800</t>
  </si>
  <si>
    <t>ECMR0800</t>
  </si>
  <si>
    <t>ETA - Montanti 19" posteriori a800 17he box apro e ecor</t>
  </si>
  <si>
    <t>ET-RAC-ECPA060050</t>
  </si>
  <si>
    <t>ECPA060050</t>
  </si>
  <si>
    <t>ETA - Piastra di montaggio 600x500 casse ecor e box apro</t>
  </si>
  <si>
    <t>ET-RAC-ECPA060060</t>
  </si>
  <si>
    <t>ECPA060060</t>
  </si>
  <si>
    <t>ETA - Piastra di montaggio 600x600 casse ecor e box apro</t>
  </si>
  <si>
    <t>ET-RAC-ECPA060080</t>
  </si>
  <si>
    <t>ECPA060080</t>
  </si>
  <si>
    <t>ETA - Piastra di montaggio 600x800 casse ecor e box apro</t>
  </si>
  <si>
    <t>ET-RAC-ECPA060100</t>
  </si>
  <si>
    <t>ECPA060100</t>
  </si>
  <si>
    <t>ETA - Piastra di montaggio 600x1000 casse ecor e box apro</t>
  </si>
  <si>
    <t>ET-RAC-ECSF0001</t>
  </si>
  <si>
    <t>ECSF0001</t>
  </si>
  <si>
    <t>ETA - Staffe per fissaggio a parete (4pz.) box apro e ecor</t>
  </si>
  <si>
    <t>ET-RAC-ECTT060040</t>
  </si>
  <si>
    <t>ECTT060040</t>
  </si>
  <si>
    <t>ETA - Tettuccio parapioggia l600 p400 box apro</t>
  </si>
  <si>
    <t>ET-RAC-ECTT060050</t>
  </si>
  <si>
    <t>ECTT060050</t>
  </si>
  <si>
    <t>ETA - Tettuccio parapioggia l600 p500 box apro</t>
  </si>
  <si>
    <t>ET-RAC-ECTT060060</t>
  </si>
  <si>
    <t>ECTT060060</t>
  </si>
  <si>
    <t>ETA - Tettuccio parapioggia l600 p600 box apro</t>
  </si>
  <si>
    <t>ET-RAC-ECWA0001</t>
  </si>
  <si>
    <t>ECWA0001</t>
  </si>
  <si>
    <t>ETA - Fermo porta box apro e ecor</t>
  </si>
  <si>
    <t>ET-RAC-ECWE0006</t>
  </si>
  <si>
    <t>ECWE0006</t>
  </si>
  <si>
    <t>ETA - Inserto viro con chiave di sicurezza box apro e ecor</t>
  </si>
  <si>
    <t>ET-RAC-SDWA-020</t>
  </si>
  <si>
    <t>SDWA-020</t>
  </si>
  <si>
    <t>ETA - Profilo din per "ecor" l=300 10p</t>
  </si>
  <si>
    <t>ET-RAC-SDWA-025</t>
  </si>
  <si>
    <t>SDWA-025</t>
  </si>
  <si>
    <t>ETA - Profilo din per "ecor" l=400 10p</t>
  </si>
  <si>
    <t>ET-RAC-SDWA-035</t>
  </si>
  <si>
    <t>SDWA-035</t>
  </si>
  <si>
    <t>ETA - Profilo din per "ecor" l=600 10p</t>
  </si>
  <si>
    <t>ET-RAC-WE375</t>
  </si>
  <si>
    <t>WE375</t>
  </si>
  <si>
    <t>ETA - Maniglia a t girevole con chiave box apro e ecor</t>
  </si>
  <si>
    <t>ET-RAC-WE378</t>
  </si>
  <si>
    <t>WE378</t>
  </si>
  <si>
    <t>ETA - Maniglia con alette con chiave box apro e ecor</t>
  </si>
  <si>
    <t>ET-RAC-WI271</t>
  </si>
  <si>
    <t>WI271</t>
  </si>
  <si>
    <t>ETA - Riscaldatore anticondensa 10w</t>
  </si>
  <si>
    <t>ET-RAC-WI274</t>
  </si>
  <si>
    <t>WI274</t>
  </si>
  <si>
    <t>Pro evolution line</t>
  </si>
  <si>
    <t>Pdu monitored</t>
  </si>
  <si>
    <t>ET-PWR-AEP0421</t>
  </si>
  <si>
    <t>AEP0421</t>
  </si>
  <si>
    <t>ETA - Pdu monitored 1u 16a 230v iec320 c20 plug 8c13 1 rj45 in uscita - riPdu8m</t>
  </si>
  <si>
    <t>ET-PWR-AEP0418</t>
  </si>
  <si>
    <t>AEP0418</t>
  </si>
  <si>
    <t>ETA - Pdu monitored 0u 16a 230v iec320 c20 plug 21c13 3c20 1 rj45 in uscita - riPdu24m</t>
  </si>
  <si>
    <t>ET-PWR-AEP0420</t>
  </si>
  <si>
    <t>AEP0420</t>
  </si>
  <si>
    <t>ETA - Pdu monitored 0u 32a 230v iec309 plug 21c13 3c19 2rj11 in uscita - riPdu24m-32</t>
  </si>
  <si>
    <t>ET-PWR-AEP0422</t>
  </si>
  <si>
    <t>AEP0422</t>
  </si>
  <si>
    <t>ETA - Pdu monitored 0u 16a 3p4w 400v, wye, 11kva iec309 plug 18c13 6c19 1rj45 1rj11 6cbul489 in uscita - riPdu24m-316</t>
  </si>
  <si>
    <t>ET-PWR-AEP0429</t>
  </si>
  <si>
    <t>AEP0429</t>
  </si>
  <si>
    <t>ETA - Pdu monitored 0u 32a 3p4w 400v, wye, 22kva, iec309 plug, 18c13 6c19 1 rj45 1rj11 6cbul489 in uscita - riPdu24m-332</t>
  </si>
  <si>
    <t>Pdu switched</t>
  </si>
  <si>
    <t>ET-PWR-AEP0428</t>
  </si>
  <si>
    <t>AEP0428</t>
  </si>
  <si>
    <t>ETA - Pdu switched 1u, 16a 230v iec320 c20 plug, 8c13 1rj45 in uscita - riPdu8p</t>
  </si>
  <si>
    <t>ET-PWR-AEP0431</t>
  </si>
  <si>
    <t>AEP0431</t>
  </si>
  <si>
    <t xml:space="preserve">ETA - Pdu switched 0u, 16a 230v iec320 c20 plug, 21c13 3c20 1rj45 1rj11 in uscita - riPdu24p </t>
  </si>
  <si>
    <t>ET-PWR-AEP0427</t>
  </si>
  <si>
    <t>AEP0427</t>
  </si>
  <si>
    <t>ETA - Pdu switched 0u, 32a 230v iec309 plug, 21c13 3c19 1rj45 1rj11 in uscita - riPdu24p-32</t>
  </si>
  <si>
    <t>ET-PWR-AEP0426</t>
  </si>
  <si>
    <t>AEP0426</t>
  </si>
  <si>
    <t>ETA - Pdu switched 0u, 16a 400v, trifase wye, 11,1 kva, iec309 plug, 21c13 3c19 1rj45 1rj11 in uscita - riPdu24p-316</t>
  </si>
  <si>
    <t>ET-PWR-AEP0425</t>
  </si>
  <si>
    <t>AEP0425</t>
  </si>
  <si>
    <t>ETA - Pdu switched 0u 32a 400v, trifase wye, 22,2 kva, iec309 plug, 18c13 6c19 1rj45 1rj11 in uscita - riPdu24p-332</t>
  </si>
  <si>
    <t>ET-PWR-AEP0424</t>
  </si>
  <si>
    <t>AEP0424</t>
  </si>
  <si>
    <t>ETA - Pdu switched 1u 16a 230v, iec320, 8c13 - ro0816gt</t>
  </si>
  <si>
    <t>ET-PWR-AEP0423</t>
  </si>
  <si>
    <t>AEP0423</t>
  </si>
  <si>
    <t>ETA - Pdu switched 0u 32a 230v, iec320, 16c13 - ro1632gt</t>
  </si>
  <si>
    <t>ET-PWR-AEP0435</t>
  </si>
  <si>
    <t>AEP0435</t>
  </si>
  <si>
    <t>ETA - Pdu switched 0u 32a 230v, iec320, 24c13 - ro2432gt</t>
  </si>
  <si>
    <t>Sistema di monitoraggio</t>
  </si>
  <si>
    <t>ET-VDR-AEP0419</t>
  </si>
  <si>
    <t>AEP0419</t>
  </si>
  <si>
    <t>ETA - Sistema di monitoraggio con 4 ingressi digitali 4 4 uscite analogiche /digitale max 16a 250v 1 porta rj11 per temp/um</t>
  </si>
  <si>
    <t>ET-VDR-AEP0432</t>
  </si>
  <si>
    <t>AEP0432</t>
  </si>
  <si>
    <t>ETA - Sensore temperatura/umidita' - rienvth2</t>
  </si>
  <si>
    <t>Console kvm+ switch</t>
  </si>
  <si>
    <t>ET-VDR-AEP0401</t>
  </si>
  <si>
    <t>AEP0401</t>
  </si>
  <si>
    <t>ETA - Console kvm monitor 17" montaggio rack profondita' ridotta touch pad, 1 porta vga - ris1701s</t>
  </si>
  <si>
    <t>ET-VDR-AEP0430</t>
  </si>
  <si>
    <t>AEP0430</t>
  </si>
  <si>
    <t>ETA - Switch kvm 8 porte vga1 unita' rack, con modulo slot opzionale di gestione ip - ris108s</t>
  </si>
  <si>
    <t>ET-VDR-AEP0436</t>
  </si>
  <si>
    <t>AEP0436</t>
  </si>
  <si>
    <t>ETA - Switch kvm 16 porte vga1 unita' rack, con modulo slot opzionale di gestione ip - ris116s</t>
  </si>
  <si>
    <t>ET-VDR-AEP0411</t>
  </si>
  <si>
    <t>AEP0411</t>
  </si>
  <si>
    <t>ETA - Cavo per switch console vga usb ps2 l=1,8 mt - rkab1024</t>
  </si>
  <si>
    <t>ET-VDR-AEP0434</t>
  </si>
  <si>
    <t>AEP0434</t>
  </si>
  <si>
    <t>ETA - Cavo per switch console vga usb ps2 l=3,0 mt - rkab1034</t>
  </si>
  <si>
    <t>ET-VDR-AEP0433</t>
  </si>
  <si>
    <t>AEP0433</t>
  </si>
  <si>
    <t>ETA - Modulo di gestione ip per console e switch - rik101</t>
  </si>
  <si>
    <t>ET-VDR-AEP0417</t>
  </si>
  <si>
    <t>AEP0417</t>
  </si>
  <si>
    <t>ETA - Kvm extender hdmi, over ip, p top, multicast, videowall, incluso usb 2.0. rs232 audio, ir distanza 100mt con 1 cavo rj45</t>
  </si>
  <si>
    <t>ET-VDR-AEP0403</t>
  </si>
  <si>
    <t>AEP0403</t>
  </si>
  <si>
    <t>ETA - Kvm extender dvi usb 2.0, audio distanza 50/70mt su 2 cavi cat. 5 - ri-x50</t>
  </si>
  <si>
    <t>ET-VDR-AEP0404</t>
  </si>
  <si>
    <t>AEP0404</t>
  </si>
  <si>
    <t>ETA - Kwv extender</t>
  </si>
  <si>
    <t>DATWYLER - Cavo 692 non schermato U/UTP Cat.6A, solido AWG 23, 4cp, diam. 8.0mm, LSZH, B2ca-s1a,d1,a1, bobina 500m -arancio-</t>
  </si>
  <si>
    <t>DATWYLER - Cavo 692 non schermato U/UTP Cat.6A, solido AWG 23, 4cp, diam. 8.0mm, LSZH, Cca-s1a,d1,a1, bobina 500m -arancio-</t>
  </si>
  <si>
    <t>DT-FAD-418531</t>
  </si>
  <si>
    <t>DATWYLER - Bussola adattatore LC duplex MM con flange, slitta ceramica, viola</t>
  </si>
  <si>
    <t>DT-FAD-418515</t>
  </si>
  <si>
    <t>DATWYLER - Bussola adattatore LC /APC duplex SM con flange, slitta ceramica, verde</t>
  </si>
  <si>
    <t>DT-FPG-429922</t>
  </si>
  <si>
    <t>DATWYLER - Set di 12 pigtail LC/APC semi tight OS2, 2m -colori vari IEC-</t>
  </si>
  <si>
    <t>DT-RAC-19683300ZY</t>
  </si>
  <si>
    <t>19683300ZY</t>
  </si>
  <si>
    <t>DATWYLER - Zoccolo per rack 800x600, altezza 10cm, nero RAL 9005</t>
  </si>
  <si>
    <t>OC-FPP-173100-00</t>
  </si>
  <si>
    <t>ORCA - Cassetto ottico serie LITE scarico 24p SC-DPX 1U, accessori plastici e cartellina - nero</t>
  </si>
  <si>
    <t>OC-FPP-173300-00</t>
  </si>
  <si>
    <t>ORCA - Cassetto ottico serie LITE scarico 24p SC-SPX/LC-DPX 1U accessori plastici e cartellina - nero</t>
  </si>
  <si>
    <t>OC-FPP-170607-12</t>
  </si>
  <si>
    <t>ORCA - Vassoio per 12/24 portagiunti termorestingenti per cassetto LITE - nero</t>
  </si>
  <si>
    <t>OC-FPP-140110-24</t>
  </si>
  <si>
    <t xml:space="preserve">ORCA - Orcafit - Boccola fissaggio rapido per bussole ottiche SC/SPX footprint - (KIT 24Pz) </t>
  </si>
  <si>
    <t>OC-FPP-140120-24</t>
  </si>
  <si>
    <t xml:space="preserve">ORCA - Orcafit - Boccola fissaggio rapido per bussole ottiche SC/DPX footprint - (KIT 24Pz) </t>
  </si>
  <si>
    <t>OC-CVR-212215-02</t>
  </si>
  <si>
    <t>ORCA - Bretella di permutazione Cat5E UTP colore nero L. 0,5mt</t>
  </si>
  <si>
    <t xml:space="preserve">ORCA - Armadi SERVER MARLIN con doppi montanti zincati a 19" arretrabili, doppia porta anteriore grigliata 80% posteriore grigliata 80%, apribili a 180° con chiave, asole di areazione, pannelli laterali asportabili, sdoppiati, a sgancio rapido con chiave. Ingresso cavi superiore ed inferiore con spazzole e/o guarnizione gomma. Finitura Nero RAL 9005. Canale passacavi laterali integrate (solo per versioni larghe 800). Piedini di stazionamento regolabili, ruote. </t>
  </si>
  <si>
    <t>ORCA - Armadi DA PAVIMENTO (WxDxH) con montanti anteriori e posteriori zincati a 19" arretrabili, porta anteriore in vetro temperato, asole di areazione, pannelli posteriore e laterali ciechi doppiati, asportabili (su 42 e 47U) a sgancio rapido con chiave. Ingresso cavi superiore, inferiore con spazzole in dotazione. Piedini di stazionamento regolabili e ruote. Finitura Nero RAL 9005. (Canale passacavi laterali integrate solo per versioni larghezza 800)</t>
  </si>
  <si>
    <t xml:space="preserve">ORCA - Passapermute 1U, 5 anelli in metallo (1  conf. da 2 pz.) - NERO </t>
  </si>
  <si>
    <t>AM-CVR-88401570410</t>
  </si>
  <si>
    <t>884015704/10</t>
  </si>
  <si>
    <t>AM-CVR-88403233432</t>
  </si>
  <si>
    <t>884032334/32</t>
  </si>
  <si>
    <t>AM-CVR-88402921410</t>
  </si>
  <si>
    <t>884029214/10</t>
  </si>
  <si>
    <t>AM-CVR-171100601</t>
  </si>
  <si>
    <t>1711006-1</t>
  </si>
  <si>
    <t>COMMSCOPE - Pannello scarico 24 porte 1U STP per jack SL colore nero</t>
  </si>
  <si>
    <t>AM-CVR-88402720410</t>
  </si>
  <si>
    <t>884027204/10</t>
  </si>
  <si>
    <t>AM-CVR-88403610410</t>
  </si>
  <si>
    <t>884036104/10</t>
  </si>
  <si>
    <t>AM-CVR-88404195416</t>
  </si>
  <si>
    <t>884041954/16</t>
  </si>
  <si>
    <t>AM-CVR-149910101</t>
  </si>
  <si>
    <t>1499101-1</t>
  </si>
  <si>
    <t>AM-CVR-5789301</t>
  </si>
  <si>
    <t>57893-1</t>
  </si>
  <si>
    <t>AM-CVR-5789302</t>
  </si>
  <si>
    <t>57893-2</t>
  </si>
  <si>
    <t>AM-CVR-88404625816</t>
  </si>
  <si>
    <t>884046258/16</t>
  </si>
  <si>
    <t>AM-CVR-171116301</t>
  </si>
  <si>
    <t>1711163-1</t>
  </si>
  <si>
    <t>AM-CVR-171116302</t>
  </si>
  <si>
    <t>1711163-2</t>
  </si>
  <si>
    <t>AM-CVR-215316141</t>
  </si>
  <si>
    <t>4-2153161-1</t>
  </si>
  <si>
    <t>R&amp;M Reichle &amp; De Massari</t>
  </si>
  <si>
    <t>R&amp;M</t>
  </si>
  <si>
    <t>LS Cable</t>
  </si>
  <si>
    <t>TECNOSTEEL - Barra di alim 6 prese, interruttore luminoso, colore nero - lung. cavo 3 mt. - 1U</t>
  </si>
  <si>
    <t>TECNOSTEEL - Barra di alim 5 prese, interruttore magnetotermico 1P+N, colore nero - lung. cavo 3 mt. -1U</t>
  </si>
  <si>
    <t>TECNOSTEEL - Barra di alim 6 prese, interruttore magnetotermico bipolare, colore nero - Lung. cavo 3 mt. - 1U</t>
  </si>
  <si>
    <t>TECNOSTEEL - Barra di alim 9 prese, spia luminosa, colore nero - Lung. cavo 3 mt. - 1U</t>
  </si>
  <si>
    <t>F3043N</t>
  </si>
  <si>
    <t>TECNOSTEEL - Barra di alimentazione 8 prese, interruttore luminoso, colore nero - Cavo 3m.e spina Schuko - Nero - U1</t>
  </si>
  <si>
    <t>TECNOSTEEL - Barra di alim 12 prese, interruttore magnetotermico bipolare, colore nero - 0U cavo 3mt.</t>
  </si>
  <si>
    <t>TECNOSTEEL - Barra di alim 12 prese, interruttore luminoso, colore nero - 0U cavo 3mt.</t>
  </si>
  <si>
    <t>TECNOSTEEL - Barra di alimentazione 16a 250v-6prese iec320 c13-interruttore luminoso, senza spina - 1u cavo 3mt.</t>
  </si>
  <si>
    <t>F3562</t>
  </si>
  <si>
    <t>TECNOSTEEL - Cavo di alimentazione C19=&gt;IEC 60309, 2,5 metri, diametro 3x1,5mm2 - U0</t>
  </si>
  <si>
    <t>TS-PWR-F3043N</t>
  </si>
  <si>
    <t>TS-PWR-F3562</t>
  </si>
  <si>
    <t>TecnoChargingStation</t>
  </si>
  <si>
    <t>F3098N</t>
  </si>
  <si>
    <t>TECNOSTEEL - Armadio con porta posteriore forata 75%, con ventilazione e termostato</t>
  </si>
  <si>
    <t>F3098NPW</t>
  </si>
  <si>
    <t>TECNOSTEEL - Armadio con porta posteriore forata 75%, con ventilazione e termostato, 2 PDU verticali da 12 prese universali</t>
  </si>
  <si>
    <t>F3099NPW</t>
  </si>
  <si>
    <t>TECNOSTEEL - Armadio predisposto per ventilazione e termostato, 2 PDU verticali da 12 prese universali</t>
  </si>
  <si>
    <t>P6824</t>
  </si>
  <si>
    <t>TECNOSTEEL - Armadio Progress a pavimento - 24U 600x800 - Grigio RAL 7035 doppi montanti</t>
  </si>
  <si>
    <t>P8824</t>
  </si>
  <si>
    <t>TECNOSTEEL - Armadio Progress a pavimento - 24U 800x800 - Grigio RAL 7035 doppi montanti</t>
  </si>
  <si>
    <t>P6824N</t>
  </si>
  <si>
    <t>TECNOSTEEL - Armadio Progress a pavimento - 24U 600x800 - Nero doppi montanti</t>
  </si>
  <si>
    <t>P8824N</t>
  </si>
  <si>
    <t>TECNOSTEEL - Armadio Progress a pavimento - 24U 800x800 - Nero RAL 7035 doppi montanti</t>
  </si>
  <si>
    <t>TS-RKW-F3098N</t>
  </si>
  <si>
    <t>TS-RKW-F3098NPW</t>
  </si>
  <si>
    <t>TS-RKW-F3099NPW</t>
  </si>
  <si>
    <t>TS-RKF-P6824</t>
  </si>
  <si>
    <t>TS-RKF-P8824</t>
  </si>
  <si>
    <t>TS-RKF-P6824N</t>
  </si>
  <si>
    <t>TS-RKF-P8824N</t>
  </si>
  <si>
    <t>FP9990</t>
  </si>
  <si>
    <t>TECNOSTEEL - Kit rinforzo aumento portata a 60kg per FP/FPA6022 - U0</t>
  </si>
  <si>
    <t>FP9991</t>
  </si>
  <si>
    <t>TECNOSTEEL - Kit rinforzo aumento portata a 60kg per FP/FPA6016 - U0</t>
  </si>
  <si>
    <t>FP9992</t>
  </si>
  <si>
    <t>TECNOSTEEL - Kit rinforzo aumento portata a 60kg per FP/FPA6013 - U0</t>
  </si>
  <si>
    <t>FP9994</t>
  </si>
  <si>
    <t>TECNOSTEEL - Kit rinforzo aumento portata a 60kg per FP/FPA5013 - U0</t>
  </si>
  <si>
    <t>FP9995</t>
  </si>
  <si>
    <t>TECNOSTEEL - Kit rinforzo aumento portata a 60kg per FP/FPA5016 - U0</t>
  </si>
  <si>
    <t>FP9996</t>
  </si>
  <si>
    <t>TECNOSTEEL - Kit rinforzo aumento portata a 60kg per FP/FPA5022 - U0</t>
  </si>
  <si>
    <t>F9989</t>
  </si>
  <si>
    <t>TECNOSTEEL - Anello passacavi in tondino mm.90x180 - U1</t>
  </si>
  <si>
    <t>P9619</t>
  </si>
  <si>
    <t>TECNOSTEEL - Zoccolo in lamiera di acciaio con 4 angolari spessore mm2 e da 4 pannelli ciechi spessore mm1, solo per 600x400 mm</t>
  </si>
  <si>
    <t>P962412</t>
  </si>
  <si>
    <t>TECNOSTEEL - Zoccolo in lamiera di acciaio con 4 angolari spessore mm2 e da 4 pannelli ciechi spessore mm1, solo per 600x1200 mm</t>
  </si>
  <si>
    <t>P962512</t>
  </si>
  <si>
    <t>TECNOSTEEL - Zoccolo in lamiera di acciaio con 4 angolari spessore mm2 e da 4 pannelli ciechi spessore mm1, solo per 800x1200 mm</t>
  </si>
  <si>
    <t>P9890P8</t>
  </si>
  <si>
    <t>TECNOSTEEL - Coppia canala con 6 slot 19" verticali e traverse di fissaggio prof.800mm - U47</t>
  </si>
  <si>
    <t>P9891P8</t>
  </si>
  <si>
    <t>TECNOSTEEL - Coppia canala con 6 slot 19" verticali e traverse di fissaggio prof.800mm - U42</t>
  </si>
  <si>
    <t>P9091HD</t>
  </si>
  <si>
    <t>TECNOSTEEL - Coppia canala gestione cavi verticale a profondità maggiorata, completa di sportello con chiusura a scatto U42</t>
  </si>
  <si>
    <t>P9098HD</t>
  </si>
  <si>
    <t>TECNOSTEEL - Coppia canala gestione cavi verticale a profondità maggiorata, completa di sportello con chiusura a scatto U47</t>
  </si>
  <si>
    <t>P9884</t>
  </si>
  <si>
    <t>TECNOSTEEL - Kit canala discesa cavi mm 200x20 e 2 traverse di fissaggio prof.600 - U42</t>
  </si>
  <si>
    <t>P9043KIT</t>
  </si>
  <si>
    <t>TECNOSTEEL - Kit 4 ruote di cui 2 con freno, con piastre per montaggio simultaneo di piedini di livell, portata statica=360Kg</t>
  </si>
  <si>
    <t>P9038KIT</t>
  </si>
  <si>
    <t>TECNOSTEEL - Kit 4 ruote con piastre per montaggio simultaneo piedini di livellam, portata dinam 700kg, per progress 3.0</t>
  </si>
  <si>
    <t>F2875</t>
  </si>
  <si>
    <t>TECNOSTEEL - Kit 4 anelli di sollevamento M10 armadi Progress</t>
  </si>
  <si>
    <t>F9852S</t>
  </si>
  <si>
    <t>TECNOSTEEL - Chiusura cieca di sicurezza per pannelli Progress e NetLeader</t>
  </si>
  <si>
    <t>F9983</t>
  </si>
  <si>
    <t>TECNOSTEEL - Pannello fissacavi 1U-19" - arretrato 70mm</t>
  </si>
  <si>
    <t>P9042UNI</t>
  </si>
  <si>
    <t>F92262B</t>
  </si>
  <si>
    <t>F9324WALL</t>
  </si>
  <si>
    <t>TECNOSTEEL - Spazzola ingresso cavi per tetto armadi CompactNet - U0</t>
  </si>
  <si>
    <t>P9042NUNI</t>
  </si>
  <si>
    <t>F4275</t>
  </si>
  <si>
    <t>TECNOSTEEL - Box di sicurezza per DVR e videosorveglianza – Grigio</t>
  </si>
  <si>
    <t>F8729</t>
  </si>
  <si>
    <t>TECNOSTEEL - Kit 4 piedini anti-vibrazione in lega di alluminio stampato ed inserti in gomma. Base mm.80x80x60h</t>
  </si>
  <si>
    <t>F9993N</t>
  </si>
  <si>
    <t>TECNOSTEEL - Contenitore Patch Panel sotto piastrella con ingresso cavi e 2 punti di fissaggio per pannelli 19" a 1U</t>
  </si>
  <si>
    <t>TS-RKW-FP9990</t>
  </si>
  <si>
    <t>TS-RKW-FP9991</t>
  </si>
  <si>
    <t>TS-RKW-FP9992</t>
  </si>
  <si>
    <t>TS-RKW-FP9994</t>
  </si>
  <si>
    <t>TS-RKW-FP9995</t>
  </si>
  <si>
    <t>TS-RKW-FP9996</t>
  </si>
  <si>
    <t>TS-RAC-F9989</t>
  </si>
  <si>
    <t>TS-RAC-P9619</t>
  </si>
  <si>
    <t>TS-RAC-P962412</t>
  </si>
  <si>
    <t>TS-RAC-P962512</t>
  </si>
  <si>
    <t>TS-RAC-P9890P8</t>
  </si>
  <si>
    <t>TS-RAC-P9891P8</t>
  </si>
  <si>
    <t>TS-RAC-P9091HD</t>
  </si>
  <si>
    <t>TS-RAC-P9098HD</t>
  </si>
  <si>
    <t>TS-RAC-P9884</t>
  </si>
  <si>
    <t>TS-RAC-P9043KIT</t>
  </si>
  <si>
    <t>TS-RAC-P9038KIT</t>
  </si>
  <si>
    <t>TS-RAC-F2875</t>
  </si>
  <si>
    <t>TS-RAC-F9852S</t>
  </si>
  <si>
    <t>TS-RAC-F9983</t>
  </si>
  <si>
    <t>TS-RAC-F92262B</t>
  </si>
  <si>
    <t>TS-RAC-F9324WALL</t>
  </si>
  <si>
    <t>TS-VDR-F4275</t>
  </si>
  <si>
    <t>TS-RAC-F8729</t>
  </si>
  <si>
    <t>TS-RAC-F9993N</t>
  </si>
  <si>
    <t>TECNOSTEEL - Rack porta ant 1 batt e porta post doppio batt gr82% no pann lat nero c/ruote e piedi di livel 42U 600x1030</t>
  </si>
  <si>
    <t>TECNOSTEEL - Rack porta ant 1 batt e porta post doppio batt - gr82% - no pann lat nero - c/ruote e piedi di livel - 42U 800x1030</t>
  </si>
  <si>
    <t>TECNOSTEEL - Rack porta ant 1 batt e porta post doppio batt - gr82% - no pann lat nero - c/ruote e piedi di livel - 48U 600x1030</t>
  </si>
  <si>
    <t>TECNOSTEEL - Rack porta ant 1 batt e porta post doppio batt - gr82% - no pann lat nero - c/ruote e piedi di livel - 48U 800x1030</t>
  </si>
  <si>
    <t>TECNOSTEEL - Rack porta ant 1 batt e porta post doppio batt - gr82% - no pann lat nero - c/ruote e piedi di livel - 42U 600x1200</t>
  </si>
  <si>
    <t>TECNOSTEEL - Rack porta ant 1 batt e porta post doppio batt - gr82% - no pann lat nero - c/ruote e piedi di livel - 42U 800x1200</t>
  </si>
  <si>
    <t>TECNOSTEEL - Rack porta ant 1 batt e porta post doppio batt - gr82% - no pann lat nero - c/ruote e piedi di livel - 48U 600x1200</t>
  </si>
  <si>
    <t>TECNOSTEEL - Rack porta ant 1 batt e porta post doppio batt - gr82% - no pann lat nero - c/ruote e piedi di livel - 48U 800x1200</t>
  </si>
  <si>
    <t>TECNOSTEEL - Rack porta ant 1 batt e porta post doppio batt - gr82% - no pann lat nero - c/ruote e piedi di livel - 42U 800x800</t>
  </si>
  <si>
    <t>TECNOSTEEL - Rack porta ant 1 batt e porta post doppio batt - gr82% - no pann lat nero - c/ruote e piedi di livel - 48U 800x800</t>
  </si>
  <si>
    <t>TS-RK7-TX8148N1V2M</t>
  </si>
  <si>
    <t>TX8148N1V2M</t>
  </si>
  <si>
    <t>TECNOSTEEL - Rack porta ant 1 batt vetro e porta post dbatt cieca no pann lat nero - c/ruote e piedini di livell - 48U 800x1030</t>
  </si>
  <si>
    <t>TS-RK7-TX8248N1V2M</t>
  </si>
  <si>
    <t>TX8248N1V2M</t>
  </si>
  <si>
    <t>TECNOSTEEL - Rack porta ant 1 batt vetro e porta post dbatt cieca no pann lat nero - c/ruote e piedini di livell - 48U 800x1200</t>
  </si>
  <si>
    <t>KitzoccoloT7plus</t>
  </si>
  <si>
    <t>TS-RK7-TX9961N</t>
  </si>
  <si>
    <t>TX9961N</t>
  </si>
  <si>
    <t>TECNOSTEEL - Kit zoccolo completo per armadi T7plus - 600x1030x100 mm</t>
  </si>
  <si>
    <t>TS-RK7-TX9962N</t>
  </si>
  <si>
    <t>TX9962N</t>
  </si>
  <si>
    <t>TECNOSTEEL - Kit zoccolo completo per armadi T7plus - 600x1200x100 mm</t>
  </si>
  <si>
    <t>TS-RK7-TX9981N</t>
  </si>
  <si>
    <t>TX9981N</t>
  </si>
  <si>
    <t>TECNOSTEEL - Kit zoccolo completo per armadi T7plus - 800x1030x100 mm</t>
  </si>
  <si>
    <t>TS-RK7-TX9982N</t>
  </si>
  <si>
    <t>TX9982N</t>
  </si>
  <si>
    <t>TECNOSTEEL - Kit zoccolo completo per armadi T7plus - 800x1200x100 mm</t>
  </si>
  <si>
    <t>TS-RK7-TX9988N</t>
  </si>
  <si>
    <t>TX9988N</t>
  </si>
  <si>
    <t>TECNOSTEEL - Kit zoccolo completo per armadi T7plus - 800x800x100 mm</t>
  </si>
  <si>
    <t>TS-RK7-TX2142N1IP</t>
  </si>
  <si>
    <t>TX2142N1IP</t>
  </si>
  <si>
    <t>TECNOSTEEL - Pannello laterale - T7X - Versione IP</t>
  </si>
  <si>
    <t>TS-RK7-TX2148N1IP</t>
  </si>
  <si>
    <t>TX2148N1IP</t>
  </si>
  <si>
    <t>TS-RK7-TX2242N1IP</t>
  </si>
  <si>
    <t>TX2242N1IP</t>
  </si>
  <si>
    <t>TS-RK7-TX2248N1IP</t>
  </si>
  <si>
    <t>TX2248N1IP</t>
  </si>
  <si>
    <t>Co-Location</t>
  </si>
  <si>
    <t>TS-RK7-TX6142N2C1G1G</t>
  </si>
  <si>
    <t>TX6142N2C1G1G</t>
  </si>
  <si>
    <t>TECNOSTEEL - Armadio co-location diviso in 2 sezioni da 20U utili - 600x1030 U42</t>
  </si>
  <si>
    <t>TS-RK7-TX6148N2C1G1G</t>
  </si>
  <si>
    <t>TX6148N2C1G1G</t>
  </si>
  <si>
    <t>TECNOSTEEL - Armadio co-location diviso in 2 sezioni da 23U utili - 600x1030 U48</t>
  </si>
  <si>
    <t>TS-RK7-TX6242N2C1G1G</t>
  </si>
  <si>
    <t>TX6242N2C1G1G</t>
  </si>
  <si>
    <t>TECNOSTEEL - Armadio co-location diviso in 2 sezioni da 20U utili - 600x1200 U42</t>
  </si>
  <si>
    <t>TS-RK7-TX6248N2C1G1G</t>
  </si>
  <si>
    <t>TX6248N2C1G1G</t>
  </si>
  <si>
    <t>TECNOSTEEL - Armadio co-location diviso in 2 sezioni da 23U utili - 600x1200 U48</t>
  </si>
  <si>
    <t>TS-RK7-TX8142N2C1G1G</t>
  </si>
  <si>
    <t>TX8142N2C1G1G</t>
  </si>
  <si>
    <t>TECNOSTEEL - Armadio co-location diviso in 2 sezioni da 20U utili - 800x1030 U42</t>
  </si>
  <si>
    <t>TS-RK7-TX8142N3C1G1G</t>
  </si>
  <si>
    <t>TX8142N3C1G1G</t>
  </si>
  <si>
    <t>TECNOSTEEL - Armadio co-location diviso in 3 sezioni da 13U utili - 800x1030 U42</t>
  </si>
  <si>
    <t>TS-RK7-TX8148N2C1G1G</t>
  </si>
  <si>
    <t>TX8148N2C1G1G</t>
  </si>
  <si>
    <t>TECNOSTEEL - Armadio co-location diviso in 2 sezioni da 23U utili - 800x1030 U48</t>
  </si>
  <si>
    <t>TS-RK7-TX8148N3C1G1G</t>
  </si>
  <si>
    <t>TX8148N3C1G1G</t>
  </si>
  <si>
    <t>TECNOSTEEL - Armadio co-location diviso in 3 sezioni da 15U utili - 800x1030 U48</t>
  </si>
  <si>
    <t>TS-RK7-TX8242N2C1G1G</t>
  </si>
  <si>
    <t>TX8242N2C1G1G</t>
  </si>
  <si>
    <t>TECNOSTEEL - Armadio co-location diviso in 2 sezioni da 20U utili - 800x1200 U42</t>
  </si>
  <si>
    <t>TS-RK7-TX8242N3C1G1G</t>
  </si>
  <si>
    <t>TX8242N3C1G1G</t>
  </si>
  <si>
    <t>TECNOSTEEL - Armadio co-location diviso in 3 sezioni da 13U utili - 800x1200 U42</t>
  </si>
  <si>
    <t>TS-RK7-TX8248N2C1G1G</t>
  </si>
  <si>
    <t>TX8248N2C1G1G</t>
  </si>
  <si>
    <t>TECNOSTEEL - Armadio co-location diviso in 2 sezioni da 23U utili - 800x1200 U48</t>
  </si>
  <si>
    <t>TS-RK7-TX8248N3C1G1G</t>
  </si>
  <si>
    <t>TX8248N3C1G1G</t>
  </si>
  <si>
    <t>TECNOSTEEL - Armadio co-location diviso in 3 sezioni da 15U utili - 800x1200 U48</t>
  </si>
  <si>
    <t>BladePower</t>
  </si>
  <si>
    <t>TS-RK7-T4814N</t>
  </si>
  <si>
    <t>T4814N</t>
  </si>
  <si>
    <t>TECNOSTEEL - Quadro elettrico di distribuzione rack 42U - Magnetotermico 160A - Interfaccia WEB</t>
  </si>
  <si>
    <t>TS-RK7-T4815N</t>
  </si>
  <si>
    <t>T4815N</t>
  </si>
  <si>
    <t>TECNOSTEEL - Quadro elettrico di distribuzione rack 42U - Magnetotermico 250A - Interfaccia WEB - 300x1030 U42</t>
  </si>
  <si>
    <t>TS-RK7-T4816N</t>
  </si>
  <si>
    <t>T4816N</t>
  </si>
  <si>
    <t>TECNOSTEEL - Quadro elettrico di distribuzione rack 42U - Magnetotermico 400A - Interfaccia WEB</t>
  </si>
  <si>
    <t>TS-RK7-T4820N</t>
  </si>
  <si>
    <t>T4820N</t>
  </si>
  <si>
    <t>TECNOSTEEL - Quadro elettrico di distribuzione doppio rack 42U - Magnetotermico 160A - Interfaccia WEB</t>
  </si>
  <si>
    <t>TS-RK7-T4830</t>
  </si>
  <si>
    <t>T4830</t>
  </si>
  <si>
    <t>TECNOSTEEL - Interruttore magnetotermico 1Fase + Neutro 16A con differenziale - Hot Plug - fase selezionabile</t>
  </si>
  <si>
    <t>TS-RK7-T4831</t>
  </si>
  <si>
    <t>T4831</t>
  </si>
  <si>
    <t>TECNOSTEEL - Interruttore magnetotermico 1Fase + Neutro 32A con differenziale - Hot Plug - fase selezionabile</t>
  </si>
  <si>
    <t>TS-RK7-T4832</t>
  </si>
  <si>
    <t>T4832</t>
  </si>
  <si>
    <t>TECNOSTEEL - Interruttore magnetotermico 3Fase + Neutro 32A con differenziale - Hot Plug - fase selezionabile</t>
  </si>
  <si>
    <t>TS-RK7-T4833</t>
  </si>
  <si>
    <t>T4833</t>
  </si>
  <si>
    <t>TECNOSTEEL - Interruttore magnetotermico 3Fase + Neutro 16A con differenziale - Hot Plug - fase selezionabile</t>
  </si>
  <si>
    <t>TS-RK7-TBL31N</t>
  </si>
  <si>
    <t>TBL31N</t>
  </si>
  <si>
    <t>TECNOSTEEL - Modulo passaggio cavi intermedio per tetti BladeCabling - Nero</t>
  </si>
  <si>
    <t>TS-RK7-TBL32N</t>
  </si>
  <si>
    <t>TBL32N</t>
  </si>
  <si>
    <t>ActiPower</t>
  </si>
  <si>
    <t>ActiPower4.0</t>
  </si>
  <si>
    <t>TS-RK7-TF16108IEX</t>
  </si>
  <si>
    <t>TF16108IEX</t>
  </si>
  <si>
    <t>TECNOSTEEL - ActiPower4.0 - FULL - 16A, monofase, 8xIEX - cavo l.3metri, spina 16A CEE</t>
  </si>
  <si>
    <t>TS-RK7-TF16124IEX</t>
  </si>
  <si>
    <t>TF16124IEX</t>
  </si>
  <si>
    <t>TECNOSTEEL - ActiPower4.0 - FULL - 16A, monofase, 24xIEX - cavo l.3metri, spina 16A CEE</t>
  </si>
  <si>
    <t>TS-RK7-TF16336IEX</t>
  </si>
  <si>
    <t>TF16336IEX</t>
  </si>
  <si>
    <t>TECNOSTEEL - ActiPower4.0 - FULL - 16A, trifase, 36xIEX - cavo l.3metri, spina 16A CEE</t>
  </si>
  <si>
    <t>TS-RK7-TF32108IEX</t>
  </si>
  <si>
    <t>TF32108IEX</t>
  </si>
  <si>
    <t>TECNOSTEEL - ActiPower4.0 - FULL - 32A, monofase, 8xIEX - cavo l.3metri, spina 32A CEE</t>
  </si>
  <si>
    <t>TS-RK7-TF32124IEX</t>
  </si>
  <si>
    <t>TF32124IEX</t>
  </si>
  <si>
    <t>TECNOSTEEL - ActiPower4.0 - FULL - 32A, monofase, 24xIEX - cavo l.3metri, spina 32A CEE</t>
  </si>
  <si>
    <t>TS-RK7-TF32336IEX</t>
  </si>
  <si>
    <t>TF32336IEX</t>
  </si>
  <si>
    <t>TECNOSTEEL - ActiPower4.0 - FULL - 32A, trifase, 36xIEX - cavo l.3metri, spina 32A CEE</t>
  </si>
  <si>
    <t>TS-RK7-TK16124IEX</t>
  </si>
  <si>
    <t>TK16124IEX</t>
  </si>
  <si>
    <t>TECNOSTEEL - ActiPower4.0 - CONTROLLED - 16A, monofase, 24xIEX - cavo l.3metri, spina 16A CEE</t>
  </si>
  <si>
    <t>TS-RK7-TK16336IEX</t>
  </si>
  <si>
    <t>TK16336IEX</t>
  </si>
  <si>
    <t>TECNOSTEEL - ActiPower4.0 - CONTROLLED - 16A, trifase, 36xIEX - cavo l.3metri, spina 16A CEE</t>
  </si>
  <si>
    <t>TS-RK7-TK32124IEX</t>
  </si>
  <si>
    <t>TK32124IEX</t>
  </si>
  <si>
    <t>TECNOSTEEL - ActiPower4.0 - CONTROLLED - 32A, monofase, 24xIEX - cavo l.3metri, spina 32A CEE</t>
  </si>
  <si>
    <t>TS-RK7-TK32336IEX</t>
  </si>
  <si>
    <t>TK32336IEX</t>
  </si>
  <si>
    <t>TECNOSTEEL - ActiPower4.0 - CONTROLLED - 32A, trifase, 36xIEX - cavo l.3metri, spina 32A CEE</t>
  </si>
  <si>
    <t>TS-RK7-TM16124IEX</t>
  </si>
  <si>
    <t>TM16124IEX</t>
  </si>
  <si>
    <t>TECNOSTEEL - ActiPower4.0 - METERED - 16A, monofase, 24xIEX - cavo l.3metri, spina 16A CEE</t>
  </si>
  <si>
    <t>TS-RK7-TM16136IEXL</t>
  </si>
  <si>
    <t>TM16136IEXL</t>
  </si>
  <si>
    <t>TECNOSTEEL - ActiPower4.0 - METERED LIGHT - 16A, monofase, 36xIEX - cavo l.3metri, spina 16A CEE</t>
  </si>
  <si>
    <t>TS-RK7-TM16336IEX</t>
  </si>
  <si>
    <t>TM16336IEX</t>
  </si>
  <si>
    <t>TECNOSTEEL - ActiPower4.0 - METERED - 16A, trifase, 36xIEX - cavo l.3metri, spina 16A CEE</t>
  </si>
  <si>
    <t>TS-RK7-TM16336IEXL</t>
  </si>
  <si>
    <t>TM16336IEXL</t>
  </si>
  <si>
    <t>TECNOSTEEL - ActiPower4.0 - METERED LIGHT - 16A, trifase, 36xIEX - cavo l.3metri, spina 16A CEE</t>
  </si>
  <si>
    <t>TS-RK7-TM32124IEX</t>
  </si>
  <si>
    <t>TM32124IEX</t>
  </si>
  <si>
    <t>TECNOSTEEL - ActiPower4.0 - METERED - 32A, monofase, 24xIEX - cavo l.3metri, spina 32A CEE</t>
  </si>
  <si>
    <t>TS-RK7-TM32136IEXL</t>
  </si>
  <si>
    <t>TM32136IEXL</t>
  </si>
  <si>
    <t>TECNOSTEEL - ActiPower4.0 - METERED LIGHT - 32A, monofase, 36xIEX - cavo l.3metri, spina 32A CEE</t>
  </si>
  <si>
    <t>TS-RK7-TM32336IEX</t>
  </si>
  <si>
    <t>TM32336IEX</t>
  </si>
  <si>
    <t>TECNOSTEEL - ActiPower4.0 - METERED - 32A, trifase, 36xIEX - cavo l.3metri, spina 32A CEE</t>
  </si>
  <si>
    <t>TS-RK7-TM32336IEXL</t>
  </si>
  <si>
    <t>TM32336IEXL</t>
  </si>
  <si>
    <t>TECNOSTEEL - ActiPower4.0 - METERED LIGHT - 32A, trifase, 36xIEX - cavo l.3metri, spina 32A CEE</t>
  </si>
  <si>
    <t>SensoriActiPower3.0e4.0</t>
  </si>
  <si>
    <t>TS-RK7-T3550</t>
  </si>
  <si>
    <t>T3550</t>
  </si>
  <si>
    <t>TECNOSTEEL - Sensore apertura porte-Actipower3.0 e 4.0</t>
  </si>
  <si>
    <t>TS-RK7-T3551</t>
  </si>
  <si>
    <t>T3551</t>
  </si>
  <si>
    <t>TECNOSTEEL - Sensore temperatura/umidità con connettori per ulteriori 2 sensori contatti puliti-Actipower3.0</t>
  </si>
  <si>
    <t>TS-RK7-T3551IEX</t>
  </si>
  <si>
    <t>T3551IEX</t>
  </si>
  <si>
    <t>TECNOSTEEL - Sensore temperatura/umidità con connettori per ulteriori 2 sensori contatti puliti-Actipower4.0</t>
  </si>
  <si>
    <t>TS-RK7-T3552</t>
  </si>
  <si>
    <t>T3552</t>
  </si>
  <si>
    <t>TECNOSTEEL - Sensore presenza fumi-Actipower3.0 e 4.0</t>
  </si>
  <si>
    <t>TS-RK7-T3553</t>
  </si>
  <si>
    <t>T3553</t>
  </si>
  <si>
    <t>TECNOSTEEL - Sensore presenza liquidi, cavo l. 2,2m di cui 1m sensore-Actipower3.0 e 4.0</t>
  </si>
  <si>
    <t>TS-RK7-T3554</t>
  </si>
  <si>
    <t>T3554</t>
  </si>
  <si>
    <t>TECNOSTEEL - Sensore presenza liquidi, cavo l. 5,2m di cui 4m sensore-Actipower3.0 e 4.0</t>
  </si>
  <si>
    <t>SensoriActipower2.0</t>
  </si>
  <si>
    <t>TS-RK7-F3550</t>
  </si>
  <si>
    <t>F3550</t>
  </si>
  <si>
    <t>TECNOSTEEL - Sensore apertura porte-ActiPower</t>
  </si>
  <si>
    <t>TS-RK7-F3551</t>
  </si>
  <si>
    <t>F3551</t>
  </si>
  <si>
    <t>TECNOSTEEL - Sensore temperatura/umidità-ActiPower</t>
  </si>
  <si>
    <t>TS-RK7-F3552</t>
  </si>
  <si>
    <t>F3552</t>
  </si>
  <si>
    <t>TECNOSTEEL - Sensore presenza fumi-ActiPower</t>
  </si>
  <si>
    <t>TS-RK7-F3553</t>
  </si>
  <si>
    <t>F3553</t>
  </si>
  <si>
    <t>TECNOSTEEL - Sensore presenza liquidi-ActiPower</t>
  </si>
  <si>
    <t>Pangenalim</t>
  </si>
  <si>
    <t>TS-RK7-T3100HS</t>
  </si>
  <si>
    <t>T3100HS</t>
  </si>
  <si>
    <t>TECNOSTEEL - 32A monofase doppia alim. per la conn. di 1xSchuko, 3xC19 e 1xIEC309 per ogni linea. Pensato per la ridondanza.</t>
  </si>
  <si>
    <t>SicurezzaeMonitoraggio</t>
  </si>
  <si>
    <t>UnitàdiMonitoraggioAmbientale</t>
  </si>
  <si>
    <t>TS-RK7-F1270</t>
  </si>
  <si>
    <t>F1270</t>
  </si>
  <si>
    <t>TECNOSTEEL - Modem GSM per Poseidon 4002. Ultracompatto, quad-band, connettività TCP/IP, plug&amp;play</t>
  </si>
  <si>
    <t>TS-RK7-F2288</t>
  </si>
  <si>
    <t>F2288</t>
  </si>
  <si>
    <t>TECNOSTEEL - Gateway per l'invio di allarmi SMS. Comprende antenna GSM,quadri-band,alimentazione e staffa</t>
  </si>
  <si>
    <t>TS-RK7-F9172</t>
  </si>
  <si>
    <t>F9172</t>
  </si>
  <si>
    <t>TECNOSTEEL - Poseidon2 3266-Supporta HTML, Modbus e SNMP,invia allarmi e-mails e SNMP traps.Fino a 8sensori e 4 digital input.</t>
  </si>
  <si>
    <t>TS-RK7-F9269</t>
  </si>
  <si>
    <t>F9269</t>
  </si>
  <si>
    <t>TECNOSTEEL - Poseidon 4002. Invia allarmi e-mail e sms,protocollo SNMP.Comprende alimentatore e kit di montaggio 19"</t>
  </si>
  <si>
    <t>SensoriperPoseidon</t>
  </si>
  <si>
    <t>TS-RK7-F2286</t>
  </si>
  <si>
    <t>F2286</t>
  </si>
  <si>
    <t>TECNOSTEEL - Sensore apertura porte MK4 con cavo 2 metri</t>
  </si>
  <si>
    <t>TS-RK7-F9142</t>
  </si>
  <si>
    <t>F9142</t>
  </si>
  <si>
    <t>TECNOSTEEL - Sensore di temperatura/umidità con cavo di connessione l.3m.</t>
  </si>
  <si>
    <t>TS-RK7-F9143</t>
  </si>
  <si>
    <t>F9143</t>
  </si>
  <si>
    <t>TECNOSTEEL - Sensore fumo con alimentatore</t>
  </si>
  <si>
    <t>TS-RK7-F9149</t>
  </si>
  <si>
    <t>F9149</t>
  </si>
  <si>
    <t>TECNOSTEEL - Sensore di allagamento con attacco RJ11 e cavo 3m.</t>
  </si>
  <si>
    <t>TS-RK7-F9166</t>
  </si>
  <si>
    <t>F9166</t>
  </si>
  <si>
    <t>TECNOSTEEL - Power Egg. Verifica presenza alimentazione esterna (230V)</t>
  </si>
  <si>
    <t>TS-RK7-TX9064TN6X103</t>
  </si>
  <si>
    <t>TX9064TN6X103</t>
  </si>
  <si>
    <t>TECNOSTEEL - Gruppo 4 ventole a tetto con termostato - Nero - 600 x 1030 mm.</t>
  </si>
  <si>
    <t>TS-RK7-TX9064TN6X120</t>
  </si>
  <si>
    <t>TX9064TN6X120</t>
  </si>
  <si>
    <t>TECNOSTEEL - Gruppo 4 ventole a tetto con termostato - Nero - 600 x 1200 mm.</t>
  </si>
  <si>
    <t>TS-RK7-TX9064TN8X103</t>
  </si>
  <si>
    <t>TX9064TN8X103</t>
  </si>
  <si>
    <t>TECNOSTEEL - Gruppo 4 ventole a tetto con termostato - Nero - 800 x 1030 mm.</t>
  </si>
  <si>
    <t>TS-RK7-TX9064TN8X120</t>
  </si>
  <si>
    <t>TX9064TN8X120</t>
  </si>
  <si>
    <t>TECNOSTEEL - Gruppo 4 ventole a tetto con termostato - Nero - 800 x 1200 mm.</t>
  </si>
  <si>
    <t>TS-RK7-TX9064TN8X800</t>
  </si>
  <si>
    <t>TX9064TN8X800</t>
  </si>
  <si>
    <t>TECNOSTEEL - Gruppo 4 ventole a tetto con termostato - Nero - 800 x 800 mm.</t>
  </si>
  <si>
    <t>SENSORI</t>
  </si>
  <si>
    <t>BRADY -BG- trasformatore CA  EU-220V per M210/BMP21</t>
  </si>
  <si>
    <t>BRADY -AJ- Borsa morbida per stampanti portatili M210/M211/BMP21/51</t>
  </si>
  <si>
    <t>BY-M21-375-7425</t>
  </si>
  <si>
    <t>121014</t>
  </si>
  <si>
    <t>BRADY -BU- Nastro continuo per laboratori in polipropilene B-7425 9,53mmx6,40m per M211/M210/BMP21 -nero su bianco-</t>
  </si>
  <si>
    <t>Stampanti M410</t>
  </si>
  <si>
    <t>BY-M410-KIT-EU</t>
  </si>
  <si>
    <t>177184</t>
  </si>
  <si>
    <t>Stampanti M510</t>
  </si>
  <si>
    <t>BY-M510-KIT-EU-BWS</t>
  </si>
  <si>
    <t>322724</t>
  </si>
  <si>
    <t>Stampanti M511</t>
  </si>
  <si>
    <t>BY-M511-EU-UK-US</t>
  </si>
  <si>
    <t>170970</t>
  </si>
  <si>
    <t>BY-M4C-1000-595-BL-WT</t>
  </si>
  <si>
    <t>170836</t>
  </si>
  <si>
    <t>BRADY -AF- Nastro continuo in vinile int/ext B-595 25,40mmx7,62m per BMP41/BMP51/M511 -bianco su blu-</t>
  </si>
  <si>
    <t>BY-M611-EU-BWS</t>
  </si>
  <si>
    <t>322920</t>
  </si>
  <si>
    <t>BRADY -AJ- Cinturino per M611/BMP61</t>
  </si>
  <si>
    <t>BRADY -AJ- Kit di pulizia per M611/BMP61/71, confezione 5 pz</t>
  </si>
  <si>
    <t>BY-M6-104-427</t>
  </si>
  <si>
    <t>173694</t>
  </si>
  <si>
    <t>BRADY -AF- Etichetta in vinile autolaminante B-427 38,10x25,40mm per M611/M610/M710 -bianca- (250 pz)</t>
  </si>
  <si>
    <t>BY-M6C-375-422</t>
  </si>
  <si>
    <t>174331</t>
  </si>
  <si>
    <t>BRADY -AF- Nastro continuo in poliestere B-422 9,53mmx15,24m per M611/M610/M710 -bianca-</t>
  </si>
  <si>
    <t>BY-M6C-625-422</t>
  </si>
  <si>
    <t>174164</t>
  </si>
  <si>
    <t>BRADY -AF- Nastro continuo in poliestere con adesivo aggressivo B-422 15,88x15,24mm per BMP61/M610/M611 -bianco-</t>
  </si>
  <si>
    <t>BY-M6C-1000-595-WT</t>
  </si>
  <si>
    <t>174126</t>
  </si>
  <si>
    <t>BRADY -AF- Nastro continuo in vinile B-439 25,40mmx15,24m per M610/M611/BMP61/M710/BMP71 -bianco-</t>
  </si>
  <si>
    <t>BY-M6C-500-423</t>
  </si>
  <si>
    <t>174360</t>
  </si>
  <si>
    <t>BRADY -AF- Nastro continuo in poliestere B-423 12,70mmx15,24m per M610/M611/BMP61/M710/BMP71 -bianco-</t>
  </si>
  <si>
    <t>Stampanti M710</t>
  </si>
  <si>
    <t>BY-M710-WB-QY-EU-BWS</t>
  </si>
  <si>
    <t>322914</t>
  </si>
  <si>
    <t>BRADY -AJ- Alimentatore di rete per M610/M611 BMP 41/51/61/711 EU - 220V</t>
  </si>
  <si>
    <t>BRADY -AJ- Adattatore BMP71/M710 per consumabili M6, confezione 3 pz</t>
  </si>
  <si>
    <t>BY-M7C-500-595-YL</t>
  </si>
  <si>
    <t>173204</t>
  </si>
  <si>
    <t>BRADY -AF- Nastro continuo in vinile int/ext B-595 12,70mmx15,24m per M710/BMP71 -giallo-</t>
  </si>
  <si>
    <t>Etichette Thermal Tranfer per stampanti BBP81/i5100/i7100/IP Series/PR Plus/Core 76 mm THT</t>
  </si>
  <si>
    <t>BRADY -AB- Etichetta in vinile autolaminante B-427 38,10x38,10mm per BBP11/12/i5100/i7100/IP Series/Core76 THT -bianca-(2500 pz)</t>
  </si>
  <si>
    <t>BRADY -AB- Etichetta in poliestere B-423 19,050x6,35mm per BBP81/i5100/i7100/IP Series/PR Plus/Core76 THT -bianca- (10000 pz)</t>
  </si>
  <si>
    <t>BRADY -AB- Etichetta in poliestere lucido B-422 50,80x25,40mm per BBP81/i5100/i7100/IP Series/Core76 THT -bianca- (3000 pz)</t>
  </si>
  <si>
    <t>BRADY -AB- Etichetta in carta B-424 101,60x50,80mm per BBP81/i5100/i7100/IP Series/PR Plus/Core76 THT -bianca- (1000 pz)</t>
  </si>
  <si>
    <t>BRADY -AB- Etichetta in vinile autolaminante B-427 50,80x57,15mm per BBP81/i5100/i7100/IP Series/Core76 THT -bianca- (1500 pz)</t>
  </si>
  <si>
    <t xml:space="preserve">BRADY -AB- Nastro nero serie 4300 in cera/resina, resist. sbavature e prod.chimici per i7100/Core76 TH; 60,00mmx300,00m </t>
  </si>
  <si>
    <t>Armadi PROGRESS 1200</t>
  </si>
  <si>
    <t>TS-RKF-P6242</t>
  </si>
  <si>
    <t>P6242ZP</t>
  </si>
  <si>
    <t>TECNOSTEEL - Armadio Progress1200 c/porta anteriore vetro,pannelli laterali e post ciechi,zoccolo h.100mm,montanti f/r 19"</t>
  </si>
  <si>
    <t>TS-RKF-P6247</t>
  </si>
  <si>
    <t>P6247ZP</t>
  </si>
  <si>
    <t>TS-RKF-P8242</t>
  </si>
  <si>
    <t>P8242ZP</t>
  </si>
  <si>
    <t>TS-RKF-P8247</t>
  </si>
  <si>
    <t>P8247ZP</t>
  </si>
  <si>
    <t>TECNOSTEEL - Armadio Progress1200 c/porta anteriore Vetro,pannelli laterali e post ciechi,zoccolo h.100mm,montanti f/r 19"</t>
  </si>
  <si>
    <t>Armadi PROGRESS 1200 porte forate</t>
  </si>
  <si>
    <t>TS-RKF-P6242A2P75</t>
  </si>
  <si>
    <t>P6242A2P75ZP</t>
  </si>
  <si>
    <t>TECNOSTEEL - Armadio c/porta frontale 1anta e post 2batt,grigliate 75%,montanti f/r 19",zoccolo h100 mm, 600x1200x2057h 42U</t>
  </si>
  <si>
    <t>TS-RKF-P6242AP75</t>
  </si>
  <si>
    <t>P6242AP75ZP</t>
  </si>
  <si>
    <t>TECNOSTEEL - Armadio c/porta fronte/retro singola, grigliate 75%, montanti f/r 19", zoccolo cieco 100mm, 600x1200x2057h 42U</t>
  </si>
  <si>
    <t>TS-RKF-P6247A2P75</t>
  </si>
  <si>
    <t>P6247A2P75ZP</t>
  </si>
  <si>
    <t>TECNOSTEEL - Armadio c/porta frontale 1anta e post 2batt,grigliate 75%,montanti f/r 19",zoccolo h100 mm, 600x1200x2279h 47U</t>
  </si>
  <si>
    <t>TS-RKF-P6247AP75</t>
  </si>
  <si>
    <t>P6247AP75ZP</t>
  </si>
  <si>
    <t>TECNOSTEEL - Armadio c/porta fronte/retro singola, grigliate 75%, montanti f/r 19", zoccolo cieco 100mm, 600x1200x2279h 47U</t>
  </si>
  <si>
    <t>TS-RKF-P8242A2P75</t>
  </si>
  <si>
    <t>P8242A2P75ZP</t>
  </si>
  <si>
    <t>TECNOSTEEL - Armadio c/porta frontale 1anta e post 2batt,grigliate 75%,montanti f/r 19",zoccolo h100 mm, 800x1200x2057h 42U</t>
  </si>
  <si>
    <t>TS-RKF-P8242AP75</t>
  </si>
  <si>
    <t>P8242AP75ZP</t>
  </si>
  <si>
    <t>TECNOSTEEL - Armadio c/porta fronte/retro singola, grigliate 75%, montanti f/r 19", zoccolo cieco 100mm, 800x1200x2057h 42U</t>
  </si>
  <si>
    <t>TS-RKF-P8247A2P75</t>
  </si>
  <si>
    <t>P8247A2P75ZP</t>
  </si>
  <si>
    <t>TECNOSTEEL - Armadio c/porta frontale 1anta e post 2batt,grigliate 75%,montanti f/r 19",zoccolo h100 mm, 800x1200x2279h 47U</t>
  </si>
  <si>
    <t>TS-RKF-P8247AP75</t>
  </si>
  <si>
    <t>P8247AP75ZP</t>
  </si>
  <si>
    <t>TECNOSTEEL - Armadio c/porta fronte/retro singola, grigliate 75%, montanti f/r 19", zoccolo cieco 100mm, 800x1200x2279h 47U</t>
  </si>
  <si>
    <t>Armadi PROGRESS 1200 Nero</t>
  </si>
  <si>
    <t>TS-RKF-P6242N</t>
  </si>
  <si>
    <t>P6242NZP</t>
  </si>
  <si>
    <t>TECNOSTEEL - Armadio Progress1200 c/porta anteriore vetro,pannelli laterali e post ciechi,zoccolo h.100mm,montanti f/r 19" nero</t>
  </si>
  <si>
    <t>TS-RKF-P6247N</t>
  </si>
  <si>
    <t>P6247NZP</t>
  </si>
  <si>
    <t>TS-RKF-P8242N</t>
  </si>
  <si>
    <t>P8242NZP</t>
  </si>
  <si>
    <t>TS-RKF-P8247N</t>
  </si>
  <si>
    <t>P8247NZP</t>
  </si>
  <si>
    <t>TECNOSTEEL - Armadio Progress1200 c/porta anteriore Vetro,pannelli laterali e post ciechi,zoccolo h.100mm,montanti f/r 19" nero</t>
  </si>
  <si>
    <t>Armadi PROGRESS 1200 porte forate Nero</t>
  </si>
  <si>
    <t>TS-RKF-P6242NA2P75</t>
  </si>
  <si>
    <t>P6242NA2P75ZP</t>
  </si>
  <si>
    <t>TECNOSTEEL - Armadio c/porta frontale 1anta e post 2batt,grigliate 75%,montanti f/r 19",zoccolo h100 mm, 600x1200x2057h 42U nero</t>
  </si>
  <si>
    <t>TS-RKF-P6242NAP75</t>
  </si>
  <si>
    <t>P6242NAP75ZP</t>
  </si>
  <si>
    <t>TECNOSTEEL - Armadio c/porta fronte/retro singola, grigliate 75%, montanti f/r 19", zoccolo cieco 100mm, 600x1200x2057h 42U nero</t>
  </si>
  <si>
    <t>TS-RKF-P6247NA2P75</t>
  </si>
  <si>
    <t>P6247NA2P75ZP</t>
  </si>
  <si>
    <t>TECNOSTEEL - Armadio c/porta frontale 1anta e post 2batt,grigliate 75%,montanti f/r 19",zoccolo h100 mm, 600x1200x2279h 47U nero</t>
  </si>
  <si>
    <t>TS-RKF-P6247NAP75</t>
  </si>
  <si>
    <t>P6247NAP75ZP</t>
  </si>
  <si>
    <t>TECNOSTEEL - Armadio c/porta fronte/retro singola, grigliate 75%, montanti f/r 19", zoccolo cieco 100mm, 600x1200x2279h 47U nero</t>
  </si>
  <si>
    <t>TS-RKF-P8242NA2P75</t>
  </si>
  <si>
    <t>P8242NA2P75ZP</t>
  </si>
  <si>
    <t>TECNOSTEEL - Armadio c/porta frontale 1anta e post 2batt,grigliate 75%,montanti f/r 19",zoccolo h100 mm, 800x1200x2057h 42U nero</t>
  </si>
  <si>
    <t>TS-RKF-P8242NAP75</t>
  </si>
  <si>
    <t>P8242NAP75ZP</t>
  </si>
  <si>
    <t>TECNOSTEEL - Armadio c/porta fronte/retro singola, grigliate 75%, montanti f/r 19", zoccolo cieco 100mm, 800x1200x2057h 42U nero</t>
  </si>
  <si>
    <t>TS-RKF-P8247NA2P75</t>
  </si>
  <si>
    <t>P8247NA2P75ZP</t>
  </si>
  <si>
    <t>TECNOSTEEL - Armadio c/porta frontale 1anta e post 2batt,grigliate 75%,montanti f/r 19",zoccolo h100 mm, 800x1200x2279h 47U nero</t>
  </si>
  <si>
    <t>TS-RKF-P8247NAP75</t>
  </si>
  <si>
    <t>P8247NAP75ZP</t>
  </si>
  <si>
    <t>TECNOSTEEL - Armadio c/porta fronte/retro singola, grigliate 75%, montanti f/r 19", zoccolo cieco 100mm, 800x1200x2279h 47U nero</t>
  </si>
  <si>
    <t>TS-PWR-F3071NIEX</t>
  </si>
  <si>
    <t>F3071NIEX</t>
  </si>
  <si>
    <t>TECNOSTEEL - Barra di Alim. 32A 220V 24 prese IEX (C13/C19) combo - amperom. digitale, interr. magneto-termico 2x16A, montaggagg</t>
  </si>
  <si>
    <t>ORCA - Cavo ottico Loose int/est antird 4 fibre 50/125um OM2 LSZH - CPR Class Eca colore arancio</t>
  </si>
  <si>
    <t>ORCA - Cavo ottico Loose int/est antird 4 fibre 50/125um OM3 LSZH - CPR Class Eca colore aqua</t>
  </si>
  <si>
    <t>ORCA - Cavo ottico Loose int/est antird 4 fibre 50/125um OM4 LSZH - CPR Class Eca colore aqua</t>
  </si>
  <si>
    <t>ORCA - Cavo ottico Loose int/est antird 6 fibre 50/125um OM2 LSZH - CPR Class Eca colore arancio</t>
  </si>
  <si>
    <t>ORCA - Cavo ottico Loose int/est antird 6 fibre 50/125um OM3 LSZH - CPR Class Eca colore aqua</t>
  </si>
  <si>
    <t>ORCA - Cavo ottico Loose int/est antird 6 fibre 50/125um OM4 LSZH - CPR Class Eca colore aqua</t>
  </si>
  <si>
    <t>ORCA - Cavo ottico Loose int/est antird 8 fibre 50/125um OM2 LSZH - CPR Class Eca colore arancio</t>
  </si>
  <si>
    <t>ORCA - Cavo ottico Loose int/est antird 8 fibre 50/125um OM3 LSZH - CPR Class Eca colore aqua</t>
  </si>
  <si>
    <t>ORCA - Cavo ottico Loose int/est antird 8 fibre 50/125um OM4 LSZH - CPR Class Eca colore aqua</t>
  </si>
  <si>
    <t>ORCA - Cavo ottico Loose int/est antird 8 fibre 09/125um OS2 LSZH - CPR Class Eca colore giallo</t>
  </si>
  <si>
    <t>ORCA - Cavo ottico Loose int/est antird 12 fibre 50/125um OM2 LSZH - CPR Class Eca colore arancio</t>
  </si>
  <si>
    <t>ORCA - Cavo ottico Loose int/est antird 12 fibre 50/125um OM3 LSZH - CPR Class Eca colore aqua</t>
  </si>
  <si>
    <t>ORCA - Cavo ottico Loose int/est antird 12 fibre 50/125um OM4 LSZH - CPR Class Eca colore aqua</t>
  </si>
  <si>
    <t>ORCA - Cavo ottico Loose int/est antird 12 fibre 09/125um OS2 LSZH - CPR Class Eca colore giallo</t>
  </si>
  <si>
    <t>ORCA - Cavo ottico Loose int/est antird 24 fibre 50/125um OM2 LSZH - CPR Class Dca-S2-D1 colore arancio</t>
  </si>
  <si>
    <t>ORCA - Cavo ottico Loose int/est antird 24 fibre 50/125um OM3 LSZH - CPR Class Dca-S2-D1 colore aqua</t>
  </si>
  <si>
    <t>ORCA - Cavo ottico Loose int/est antird 24 fibre 50/125um OM4 LSZH - CPR Class Dca-S2-D1 colore aqua</t>
  </si>
  <si>
    <t>ORCA - Cavo ottico Loose int/est antird 24 fibre 09/125um OS2 LSZH - CPR Class Dca-S2-D1 colore giallo</t>
  </si>
  <si>
    <t>OC-ACC-SOC-LCOS2-01</t>
  </si>
  <si>
    <t>ORCA - SOC LC OS2 G657.A codolo flessibile 2 mm per giuntatrice FiberFox (moq. 10 pz)</t>
  </si>
  <si>
    <t>ORCA - SOC LC OS2 G657.A codolo 0,9 mm per giuntatrice FiberFox (moq. 10 pz)</t>
  </si>
  <si>
    <t>ORCA - SOC SC OS2 G657.A  codolo flessibile 2 mm per giuntatrice FiberFox (moq. 10 pz)</t>
  </si>
  <si>
    <t>ORCA - SOC SC OS2 G657.A  codolo 0,9 mm per giuntatrice FiberFox (moq. 10 pz)</t>
  </si>
  <si>
    <t>OC-ACC-SOC-FCOS2-01</t>
  </si>
  <si>
    <t>ORCA - SOC FC OS2 G657.A codolo flessibile 2 mm per giuntatrice FiberFox (moq. 10 pz)</t>
  </si>
  <si>
    <t>OC-ACC-SOC-STOS2-01</t>
  </si>
  <si>
    <t>ORCA - SOC ST OS2 G657.A codolo flessibile 2 mm per giuntatrice FiberFox (moq. 10 pz)</t>
  </si>
  <si>
    <t>ORCA - SOC ST OS2 G657.A  codolo 0,9 mm per giuntatrice FiberFox (moq. 10 pz)</t>
  </si>
  <si>
    <t>ORCA - SOC SC/APC OS2 G657.A codolo flessibile 2 mm per giuntatrice FiberFox (moq. 10 pz)</t>
  </si>
  <si>
    <t>ORCA - SOC SC/APC OS2 G657.A codolo 0,9 mm per giuntatrice FiberFox (moq. 10 pz)</t>
  </si>
  <si>
    <t>OC-ACC-SOC-LCOM4-01</t>
  </si>
  <si>
    <t>ORCA - SOC LC OM4 codolo flessibile 2 mm per giuntatrice FiberFox (moq. 10 pz)</t>
  </si>
  <si>
    <t>OC-FPG-120104-02-K12</t>
  </si>
  <si>
    <t>ORCA - Pigtail SC Multimodale 50/125 OM3 - LSZH easystip kit 12 colori - Lunghezza 2mt</t>
  </si>
  <si>
    <t>OC-FPG-120304-02-K12</t>
  </si>
  <si>
    <t>ORCA - Pigtail LC Multimodale 50/125 OM3 - LSZH easystip kit 12 colori - Lunghezza 2mt</t>
  </si>
  <si>
    <t>OC-FPG-120105-02-K12</t>
  </si>
  <si>
    <t>ORCA - Pigtail SC Multimodale 50/125 OM4 - LSZH easystip kit 12 colori - Lunghezza 2mt</t>
  </si>
  <si>
    <t>OC-FPG-120305-02-K12</t>
  </si>
  <si>
    <t>ORCA - Pigtail LC Multimodale 50/125 OM4 - LSZH easystip kit 12 colori - Lunghezza 2mt</t>
  </si>
  <si>
    <t>OC-FPG-120103-02-K12</t>
  </si>
  <si>
    <t>ORCA - Pigtail SC Monomodale 9/125 OS2 G652D - LSZH easystip kit 12 colori - Lunghezza 2mt</t>
  </si>
  <si>
    <t>OC-FPG-120303-02-K12</t>
  </si>
  <si>
    <t>ORCA - Pigtail LC Monomodale 9/125 OS2 G652D - LSZH easystip kit 12 colori - Lunghezza 2mt</t>
  </si>
  <si>
    <t>ORCA - Giuntatrice FiberFOX mod. MINI 5C+ allineam. core - taglierina di precisione - doppia batteria - accessori</t>
  </si>
  <si>
    <t xml:space="preserve">ORCA - Coppia Elettrodi di ricambio Giuntatrice a fusione FiberFOX </t>
  </si>
  <si>
    <t>ORCA - Adapter SC/APC Simplex per box e csoe (con flange) (Moq. 10 Pz)</t>
  </si>
  <si>
    <t>OC-FTH-2L1090-04-15</t>
  </si>
  <si>
    <t>OC-FTH-2L1090-04-20</t>
  </si>
  <si>
    <t>OC-FTH-2L1090-04-30</t>
  </si>
  <si>
    <t>OC-FTH-2L1090-04-50</t>
  </si>
  <si>
    <t>OC-FTH-2L1090-04-80</t>
  </si>
  <si>
    <t>OC-FTH-2L1090-04-100</t>
  </si>
  <si>
    <t>OC-TCM-651115-E1</t>
  </si>
  <si>
    <t>ORCA - Giunto termorestringente per cavi in rame 50-150cp  in AL</t>
  </si>
  <si>
    <t>OC-RKF-612600-00M</t>
  </si>
  <si>
    <t>OC-RKF-812600-00M</t>
  </si>
  <si>
    <t>OC-RKF-613200-00M</t>
  </si>
  <si>
    <t>OC-RKF-813200-00M</t>
  </si>
  <si>
    <t>OC-RKF-613600-00M</t>
  </si>
  <si>
    <t>OC-RKF-813600-00M</t>
  </si>
  <si>
    <t>OC-RKF-663600-00M</t>
  </si>
  <si>
    <t>OC-RKF-683600-00M</t>
  </si>
  <si>
    <t>OC-RKF-883600-00M</t>
  </si>
  <si>
    <t>CG-024EEG-33622P20</t>
  </si>
  <si>
    <t>024EEG-33622P20</t>
  </si>
  <si>
    <t>CORNING - Cavo 24 FO OS2 loose tube gel filled, posa esterna, armatura dielettrica, HDPE,UV resistant, nero</t>
  </si>
  <si>
    <t>ORCA - Inserto RJ45 Cat.6 UTP - toolless - modular - (utente) - nero (moq. 12pz)</t>
  </si>
  <si>
    <t>ORCA - Batteria di ricambio (5000mA) per giuntatrice MINI4S/+_MINI5C+_MINI6S/+</t>
  </si>
  <si>
    <t>OC-ACC-KLIV-HLD</t>
  </si>
  <si>
    <t>ORCA - Holder di ricambio per taglierina di precisione serie 160018-05 e 06</t>
  </si>
  <si>
    <t>OC-FTH-900010-16A</t>
  </si>
  <si>
    <t>ORCA -  Splitter 1x16 connettorizzato SC/APC G657.A1</t>
  </si>
  <si>
    <t>OC-FTH-900010-32A</t>
  </si>
  <si>
    <t>ORCA -  Splitter 1x32 connettorizzato SC/APC G657.A1</t>
  </si>
  <si>
    <t>ORCA - Tratta Fibra Ottica 4 FO G.657.A2 conn. SC/APC su STOA - DIN KIT - CPR Dca - 15m</t>
  </si>
  <si>
    <t>ORCA - Tratta Fibra Ottica 4 FO G.657.A2 conn. SC/APC su STOA - DIN KIT - CPR Dca - 30m</t>
  </si>
  <si>
    <t>ORCA - Tratta Fibra Ottica 4 FO G.657.A2 conn. SC/APC su STOA - DIN KIT - CPR Dca - 50m</t>
  </si>
  <si>
    <t>ORCA - Tratta Fibra Ottica 4 FO G.657.A2 conn. SC/APC su STOA - DIN KIT - CPR Dca - cavo indoor/outdoor 4mm - 100m</t>
  </si>
  <si>
    <t>ORCA - Tratta Fibra Ottica 4 FO G.657.A2 conn. LC su STOA - DIN KIT - CPR Dca - 15m</t>
  </si>
  <si>
    <t>ORCA - Tratta Fibra Ottica 4 FO G.657.A2 conn. LC su STOA - DIN KIT - CPR Dca - 20m</t>
  </si>
  <si>
    <t>ORCA - Tratta Fibra Ottica 4 FO G.657.A2 conn. LC su STOA - DIN KIT - CPR Dca - 30m</t>
  </si>
  <si>
    <t>ORCA - Tratta Fibra Ottica 4 FO G.657.A2 conn. LC su STOA - DIN KIT - CPR Dca - 50m</t>
  </si>
  <si>
    <t>ORCA - Tratta Fibra Ottica 4 FO G.657.A2 conn. LC su STOA - DIN KIT - CPR Dca - 80m</t>
  </si>
  <si>
    <t>ORCA - Tratta Fibra Ottica 4 FO G.657.A2 conn. LC su STOA - DIN KIT - CPR Dca - 100m</t>
  </si>
  <si>
    <t xml:space="preserve">ORCA - Armadi SERVER MARLIN per piccoli CED, con doppi montanti zincati a 19" arretrabili, doppia porta anteriore grigliata 80% posteriore grigliata 80%, apribili a 180° con chiave, asole di areazione, pannelli laterali asportabili a sgancio rapido con chiave. Ingresso cavi superiore ed inferiore con spazzole e/o guarnizione gomma. Finitura Nero RAL 9005. Canale passacavi laterali integrate (solo per versioni larghe 800). Piedini di stazionamento regolabili, ruote. </t>
  </si>
  <si>
    <t xml:space="preserve">ORCA - Armadi SERVER con 4 montanti zincati a 19" arretrabili, porta anteriore singolo battente grigliata 75% e posteriore doppio battente grigliata 75%, apribili a 180° con chiave, pannelli laterali asportabili a sgancio rapido, asole di areazione. Ingresso cavi superiore ed inferiore. Finitura Nero RAL 9005. Piedini di stazionamento regolabili e kit di terra. </t>
  </si>
  <si>
    <t>OC-RAC-572800-42XN</t>
  </si>
  <si>
    <t>OC-RAC-573800-42XN</t>
  </si>
  <si>
    <t>ORCA - Armadi DA PAVIMENTO (WxDxH) con 2 montanti zincati a 19" arretrabili, porta anteriore in vetro temperato, pannelli posteriore e laterali ciechi asportabili a sgancio rapido. asole di areazione. Ingresso cavi superiore ed inferiore. Piedini di stazionamento regolabili e kit di terra. Finitura Nero RAL 9005.</t>
  </si>
  <si>
    <t>ORCA - Armadio a pavimento 600x600x20U, smontabile, piedini (zoccolo optional), portata 500 kg Nero</t>
  </si>
  <si>
    <t>OC-RAC-572700-33XN</t>
  </si>
  <si>
    <t>ORCA - Armadio a pavimento 800X800X33U, 4 montanti, smontabile, piedini (zoccolo optional), portata 500 kg Nero</t>
  </si>
  <si>
    <t>OC-RAC-572700-42XN</t>
  </si>
  <si>
    <t>ORCA - Armadio a pavimento 800X800X42U, 4 montanti, smontabile, piedini (zoccolo optional), portata 500 kg Nero</t>
  </si>
  <si>
    <t>OC-RAC-572700-47XN</t>
  </si>
  <si>
    <t>ORCA - Armadio a pavimento 800X800X47U, 4 montanti, smontabile, piedini (zoccolo optional), portata 500 kg Nero</t>
  </si>
  <si>
    <t>OC-RAC-556242-01N</t>
  </si>
  <si>
    <t>OC-RAC-558242-01N</t>
  </si>
  <si>
    <t>OC-RAC-572801-33N</t>
  </si>
  <si>
    <t>OC-RAC-572801-42N</t>
  </si>
  <si>
    <t>OC-RAC-572801-47N</t>
  </si>
  <si>
    <t>BT-PWR-646814</t>
  </si>
  <si>
    <t>LG-646814</t>
  </si>
  <si>
    <t>BTICINO - PDU 19'' - 16A Monofase - N.10 prese IEC C13 - Con Sistema Antisgancio Prese</t>
  </si>
  <si>
    <t>BT-PWR-646831</t>
  </si>
  <si>
    <t>LG-646831</t>
  </si>
  <si>
    <t>BTICINO - PDU 19" 6 prese con magnetotermico</t>
  </si>
  <si>
    <t>BT-PWR-646859</t>
  </si>
  <si>
    <t>LG-646859</t>
  </si>
  <si>
    <t>BTICINO - PDU con 24 prese Std Tedesco/Italiano Bipasso, 10/16 A, 2P+T - Cavo alim. 3 m - Spina IEC 60309, 32 A, 2P+T - 0U</t>
  </si>
  <si>
    <t>ARMADI X CABLAGGIO</t>
  </si>
  <si>
    <t>LEGRAND - Armadio 24U 600x600 RAL7016, 4 piedini livel, porta ant vetro, 3 pannelli ciechi con serratura, kit di messa a terra</t>
  </si>
  <si>
    <t>LEGRAND - Armadio 24U 800x800 RAL7016, 4 piedini livel, porta ant vetro, 3 pannelli ciechi con serratura, kit di messa a terra</t>
  </si>
  <si>
    <t xml:space="preserve">LEGRAND - Armadio 42U 600x600 RAL7016, 4 piedini livel, porta ant vetro, 3 pannelli ciechi con serratura, kit messa a terra, </t>
  </si>
  <si>
    <t>BT-RKF-646761</t>
  </si>
  <si>
    <t>LEGRAND - Armadio 42U 600X800 porta a vetro anteriore</t>
  </si>
  <si>
    <t>BT-RKF-646762</t>
  </si>
  <si>
    <t>LEGRAND - Armadio 42U 600X1000, porta frontale reversibile vetro, Pannelli laterali e posteriori rimovibili</t>
  </si>
  <si>
    <t xml:space="preserve">LEGRAND - Armadio 42U 800x800 RAL7016, 4 piedini livel, porta ant vetro, 3 pannelli ciechi con serratura, kit messa a terra, </t>
  </si>
  <si>
    <t>BT-RKF-LG-446802</t>
  </si>
  <si>
    <t>LG-446802</t>
  </si>
  <si>
    <t>LEGRAND - Armadio Server 42U 800 X1000 RAL 9005, Porte singole ant e post forate all'80% + 2 pann lat</t>
  </si>
  <si>
    <t>BT-RKF-LG-446803</t>
  </si>
  <si>
    <t>LG-446803</t>
  </si>
  <si>
    <t xml:space="preserve">LEGRAND - Armadio Server 42U 800X1200 RAL 9005 porte Ant e post microf, portata 1500kg.  </t>
  </si>
  <si>
    <t>BT-RKF-LG-446807</t>
  </si>
  <si>
    <t>LG-446807</t>
  </si>
  <si>
    <t>LEGRAND - Armadio Server 47U 800x1200 RAL9005, 4mont, porte singole areate 80%, pann lat</t>
  </si>
  <si>
    <t>BT-RAC-LG-446880</t>
  </si>
  <si>
    <t>LG-446880</t>
  </si>
  <si>
    <t>BTICINO - kit 4 ruote di cui 2 con freno per rack server portata 1500kg. RAL 9005</t>
  </si>
  <si>
    <t>BT-RAC-LG-446886</t>
  </si>
  <si>
    <t>LG-446886</t>
  </si>
  <si>
    <t>BT-RAC-LG-446897</t>
  </si>
  <si>
    <t>LG-446897</t>
  </si>
  <si>
    <t>BTICINO - Supporto per montaggio una PDU verticali in rack server RAL 9005</t>
  </si>
  <si>
    <t>BT-RAC-LG-446903</t>
  </si>
  <si>
    <t>LG-446903</t>
  </si>
  <si>
    <t>BTICINO - VENTOLE  6 con termostato e cavo e spina Tedesca</t>
  </si>
  <si>
    <t>BT-UPS-LG-310478</t>
  </si>
  <si>
    <t>LG-310478</t>
  </si>
  <si>
    <t>BTICINO - Cabinet batterie aggiuntivo con batterie Long life per CPS tipo B - Trimod MCS</t>
  </si>
  <si>
    <t>BT-UPS-LG-311113</t>
  </si>
  <si>
    <t>LG-311113</t>
  </si>
  <si>
    <t>BTICINO - Kit 4 cassetti batterie 9Ah per TRIMOD HE</t>
  </si>
  <si>
    <t>WHAD</t>
  </si>
  <si>
    <t>BTICINO - Kit interfaccia relè per WHAD HE 3000-4000-5000-6000 e Megaline</t>
  </si>
  <si>
    <t>DAKER</t>
  </si>
  <si>
    <t>BT-UPS-LG-310170</t>
  </si>
  <si>
    <t>LG-310170</t>
  </si>
  <si>
    <t>UPS DAKER DK + 1000VA</t>
  </si>
  <si>
    <t>BT-UPS-LG-310171</t>
  </si>
  <si>
    <t>LG-310171</t>
  </si>
  <si>
    <t>UPS DAKER DK + 2000VA</t>
  </si>
  <si>
    <t>BT-UPS-LG-310172</t>
  </si>
  <si>
    <t>LG-310172</t>
  </si>
  <si>
    <t>UPS DAKER DK + 3000VA</t>
  </si>
  <si>
    <t>BT-UPS-LG-310173</t>
  </si>
  <si>
    <t>LG-310173</t>
  </si>
  <si>
    <t>UPS DAKER DK + 5000VA</t>
  </si>
  <si>
    <t>BT-UPS-LG-310174</t>
  </si>
  <si>
    <t>LG-310174</t>
  </si>
  <si>
    <t>UPS DAKER DK + 6000VA</t>
  </si>
  <si>
    <t>BT-UPS-LG-310175</t>
  </si>
  <si>
    <t>LG-310175</t>
  </si>
  <si>
    <t>UPS DAKER DK + 5000VA NO BATT</t>
  </si>
  <si>
    <t>BT-UPS-LG-310176</t>
  </si>
  <si>
    <t>LG-310176</t>
  </si>
  <si>
    <t>UPS DAKER DK + 6000VA NO BAT</t>
  </si>
  <si>
    <t>BT-UPS-LG-310177</t>
  </si>
  <si>
    <t>LG-310177</t>
  </si>
  <si>
    <t>UPS DAKER DK + 10KVA NO BAT</t>
  </si>
  <si>
    <t>BT-UPS-LG-310178</t>
  </si>
  <si>
    <t>LG-310178</t>
  </si>
  <si>
    <t>UPS DAKER DK + 10KVA 3:1 NO BAT</t>
  </si>
  <si>
    <t>BTICINO - Kit guide rack per DAKER supporto rack (2U)</t>
  </si>
  <si>
    <t>BTICINO - Bypass manuale esterno Dk 1,2,3k (art. 310170 - 310171 - 310172)</t>
  </si>
  <si>
    <t>BTICINO - Scheda rele Daker DK Dry contact card</t>
  </si>
  <si>
    <t>LG-310081</t>
  </si>
  <si>
    <t>BTICINO - Keor Multiplug - German version 600/360</t>
  </si>
  <si>
    <t>LG-310082</t>
  </si>
  <si>
    <t>BTICINO - Keor Multiplug - German version 800/480</t>
  </si>
  <si>
    <t>LG-310180</t>
  </si>
  <si>
    <t>BTICINO - Keor SP - International version 600/360</t>
  </si>
  <si>
    <t>LG-310181</t>
  </si>
  <si>
    <t>BTICINO - Keor SP - German version 600/360</t>
  </si>
  <si>
    <t>LG-310183</t>
  </si>
  <si>
    <t>BTICINO - Keor SP - International version 800/480</t>
  </si>
  <si>
    <t>LG-310184</t>
  </si>
  <si>
    <t>BTICINO - Keor SP - German version 800/480</t>
  </si>
  <si>
    <t>LG-310186</t>
  </si>
  <si>
    <t>BTICINO - Keor SP - International version 1000/600</t>
  </si>
  <si>
    <t>LG-310187</t>
  </si>
  <si>
    <t>BTICINO - Keor SP - German version 1000/600</t>
  </si>
  <si>
    <t>LG-310189</t>
  </si>
  <si>
    <t>BTICINO - Keor SP - International version 1500/900</t>
  </si>
  <si>
    <t>LG-310190</t>
  </si>
  <si>
    <t>BTICINO - Keor SP - German version 1500/900</t>
  </si>
  <si>
    <t>LG-310192</t>
  </si>
  <si>
    <t>BTICINO - Keor SP - International version 2000/1200</t>
  </si>
  <si>
    <t>LG-310193</t>
  </si>
  <si>
    <t>BTICINO - Keor SP - German version 2000/1200</t>
  </si>
  <si>
    <t>PN-ACC-MGB-2GTLR2</t>
  </si>
  <si>
    <t>MGB-2GTLR2</t>
  </si>
  <si>
    <t>PLANET - 2.5G SFP Transceiver (Single mode, 1310nm, DDM, -40~75°C) – 2km</t>
  </si>
  <si>
    <t>PN-VAC-IPOE-260</t>
  </si>
  <si>
    <t>IPOE-260</t>
  </si>
  <si>
    <t>PLANET - Industrial 2-Port 10/100/1000 T  pOe 802.3at+ Injector (-40-75 degrees C)</t>
  </si>
  <si>
    <t>PN-SWT-IGS63298UP2S2X</t>
  </si>
  <si>
    <t>IGS-6329-8UP2S2X</t>
  </si>
  <si>
    <t>PLANET - IP30 DIN-rail Industr L3 8x10/100/1000T 802.3bt PoE, 2x1G/2.5G SFP, 2x10G SFP+ Full Managed Switch</t>
  </si>
  <si>
    <t>PN-SWT-IGS-4215-4T2S</t>
  </si>
  <si>
    <t>IGS-4215-4T2S</t>
  </si>
  <si>
    <t>PLANET - IP30 Industrial L2/L4 4-Port 10/100/1000T + 2-Port 100/1000X SFP Managed Switch (dual redundant power)</t>
  </si>
  <si>
    <t>PN-SWT-WGS-4215-16P2S</t>
  </si>
  <si>
    <t>WGS-4215-16P2S</t>
  </si>
  <si>
    <t>PLANET - IP40, IPv6/IPv4, 16- Port 1000T 802.3at PoE + 2- Port 100/1000X SFP Wall- mount Managed Ethernet Switch (-10 to 60 C</t>
  </si>
  <si>
    <t>PN-ACC-MTB-LR20</t>
  </si>
  <si>
    <t>MTB-LR20</t>
  </si>
  <si>
    <t>PLANET - 10G SFP+ Fiber Transceiver (Single-Mode, 1310nm, DDM Supported) - 20km</t>
  </si>
  <si>
    <t>PN-SWT-IGS-1020PTF</t>
  </si>
  <si>
    <t>IGS-1020PTF</t>
  </si>
  <si>
    <t>PLANET - IP30 Industrial 8- Port 10/100/1000T 802.3at PoE + 2-Port 100/1000X SFP Ethernet Switch (-40~75 degrees C)</t>
  </si>
  <si>
    <t>NebulaFlex Access Point - Stand Alone - 802.11 ax (WiFi 6) - versione SOHO Essential Features</t>
  </si>
  <si>
    <t>ZY-WRL-NWA50AX</t>
  </si>
  <si>
    <t>NWA50AX-EU0102F</t>
  </si>
  <si>
    <t>ZYXEL - AP Dual Radio, supporto PoE (16W), soffitto, antenne interne. Alim incl. SOHO Features. FREE Nebula Basic</t>
  </si>
  <si>
    <t>ZY-WRL-NWA55AXE</t>
  </si>
  <si>
    <t>NWA55AXE-EU0102F</t>
  </si>
  <si>
    <t xml:space="preserve">ZYXEL - AP Dual Radio, Outdoor IP55, supporto PoE (16W), antenne esterne. PoE Injector incl. SOHO Features. FREE Nebula Basic </t>
  </si>
  <si>
    <t>NebulaFlex Access Point - Stand Alone -  802.11 ax (WiFi 6)</t>
  </si>
  <si>
    <t>ZY-WRL-WAX300H</t>
  </si>
  <si>
    <t>WAX300H-EU0101F</t>
  </si>
  <si>
    <t>ZY-WRL-WAX650S</t>
  </si>
  <si>
    <t>WAX650S-EU0101F</t>
  </si>
  <si>
    <t>ZYXEL - WAX-650S Pro Wireless AP Dual Radio 4x4, 2 Porte LAN MultiGigabit, suppPoE(31W), soffito/parete. Alim. Nebula Pro 1 anno</t>
  </si>
  <si>
    <t>ZY-WRL-WAX655E</t>
  </si>
  <si>
    <t>WAX655E-EU0101F</t>
  </si>
  <si>
    <t>NebulaFlex - Access Point 802.11 be (WiFi 7)</t>
  </si>
  <si>
    <t>ZY-WRL-WBE660S</t>
  </si>
  <si>
    <t>WBE660S-EU0101F</t>
  </si>
  <si>
    <t>Accessori per Soluzioni Wireless</t>
  </si>
  <si>
    <t>Adattatori PoE</t>
  </si>
  <si>
    <t>ZY-WRL-POE12-30W</t>
  </si>
  <si>
    <t>POE12-30W-EU0101F</t>
  </si>
  <si>
    <t>ZYXEL - PoE12-30W - Iniettore Power over Ethernet ,1 porta MultiGigabit (1, 2.5Gb), erogazione fino a 30 W</t>
  </si>
  <si>
    <t>ZY-WRL-POE12-60W</t>
  </si>
  <si>
    <t>POE12-60W-EU0101F</t>
  </si>
  <si>
    <t>ZYXEL - PoE12-60W - Iniettore Power over Ethernet ,1 porta MultiGigabit (1, 2.5, 5Gb), erogazione fino a 60 W</t>
  </si>
  <si>
    <t>ZY-WRL-ZZ0102F</t>
  </si>
  <si>
    <t>ACCESSORY-ZZ0102F</t>
  </si>
  <si>
    <t>ZYXEL - Outdoor Enclosure IP55 per AP modelli WAC500, NWA1123ACv3, NWA1123AC Pro, WAC6103D, WAX610D, WAX510D, NWA210AX, NWA110AX</t>
  </si>
  <si>
    <t>ZY-WRL-ZZ0106F</t>
  </si>
  <si>
    <t>ACCESSORY-ZZ0106F</t>
  </si>
  <si>
    <t>ZYXEL - Polemounting Kit per Outdoor AP Enclosure</t>
  </si>
  <si>
    <t>Antenne da Esterno</t>
  </si>
  <si>
    <t>ANT2105-ZZ0201F</t>
  </si>
  <si>
    <t>ZY-WRL-LIADVL3ZZ0001F</t>
  </si>
  <si>
    <t>LIC-ADVL3-ZZ0001F</t>
  </si>
  <si>
    <t>ZYXEL - LIC-ADVL3, Advance Routing License per XGS4600-32</t>
  </si>
  <si>
    <t>ZY-WRL-LIADVL3ZZ0002F</t>
  </si>
  <si>
    <t>LIC-ADVL3-ZZ0002F</t>
  </si>
  <si>
    <t>ZYXEL - LIC-ADVL3, Advance Routing License per XGS4600-32F</t>
  </si>
  <si>
    <t>ZY-WRL-LIADVL3ZZ0003F</t>
  </si>
  <si>
    <t>LIC-ADVL3-ZZ0003F</t>
  </si>
  <si>
    <t>ZYXEL - LIC-ADVL3, Advance Routing License per XGS4600-52F</t>
  </si>
  <si>
    <t>NETWORKING SOLUTIONS</t>
  </si>
  <si>
    <t>Switch Unmanaged</t>
  </si>
  <si>
    <t>ZY-SWT-XGS-1010-12-2F</t>
  </si>
  <si>
    <t>XGS1010-12-ZZ0102F</t>
  </si>
  <si>
    <t>ZYXEL - XGS1010-12 - Switch Unmanaged, 8xGb, 2x2.5GbE, 2xSFP+ 10GbE, no ventole, Desktop/Rack</t>
  </si>
  <si>
    <t>ZY-SWT-GS1005HP-EU010</t>
  </si>
  <si>
    <t>GS1005HP-EU0101F</t>
  </si>
  <si>
    <t>ZYXEL - GS1005HP - Switch Unmanaged, 5 porte Gigabit (4 porte PoE, erogazione fino a 60W), Chassis metallo, Desktop</t>
  </si>
  <si>
    <t>ZY-SWT-GS1008HP-EU010</t>
  </si>
  <si>
    <t>GS1008HP-EU0101F</t>
  </si>
  <si>
    <t>ZYXEL - GS1008HP - Switch Unmanaged, 8 porte Gigabit (8 porte PoE, erogazione fino a 60W), Chassis metallo, Desktop</t>
  </si>
  <si>
    <t>ZY-SWT-GS1200-5HPV2</t>
  </si>
  <si>
    <t>GS1200-5HPv2-EU0101F</t>
  </si>
  <si>
    <t>ZYXEL - GS1200-5HP v2 - Switch Unmanaged Plus, 5 porte Gigabit (4 p PoE fino a 60W) - senza ventole, Desktop</t>
  </si>
  <si>
    <t>ZY-SWT-XMG-108</t>
  </si>
  <si>
    <t>XMG-108-ZZ0101F</t>
  </si>
  <si>
    <t>ZYXEL - XMG-108 - Switch  Unmanaged, 8 Porte 2.5GbE, 1 porta 10GbE SFP+, Desktop</t>
  </si>
  <si>
    <t>ZY-SWT-XMG-105HP</t>
  </si>
  <si>
    <t>XMG-105HP-EU0101F</t>
  </si>
  <si>
    <t>ZYXEL - XMG-105HP - Switch Unmanaged, 5 Porte 2.5GbE PoE (erogazione fino a 70W), 1 porta 10GbE SFP+, Desktop</t>
  </si>
  <si>
    <t>ZY-SWT-XMG-108HP</t>
  </si>
  <si>
    <t>XMG-108HP-EU0101F</t>
  </si>
  <si>
    <t>ZYXEL - XMG-105HP - Switch Unmanaged, 8 Porte 2.5GbE PoE (erogazione fino a 100W), 1 porta 10GbE SFP+, Desktop</t>
  </si>
  <si>
    <t>ZY-SWT-GS1100-10HP-2F</t>
  </si>
  <si>
    <t>GS1100-10HP-EU0102F</t>
  </si>
  <si>
    <t>ZYXEL - GS1100-10HP - Switch Unmanaged, 8xGb PoE (fino a 120W), 2xSFP Gb, no ventole, Desktop</t>
  </si>
  <si>
    <t>ZY-SWT-GS1100-16-103F</t>
  </si>
  <si>
    <t>GS1100-16-EU0103F</t>
  </si>
  <si>
    <t>ZYXEL - GS-1100-16 - Switch Unmanaged, 16xGb, no ventole, Desktop/Rack</t>
  </si>
  <si>
    <t>ZY-SWT-GS1100-24E-103</t>
  </si>
  <si>
    <t>GS1100-24E-EU0103F</t>
  </si>
  <si>
    <t>ZYXEL - GS-1100-24E - Switch Unmanaged, 24xGb, no ventole, Desktop/Rack</t>
  </si>
  <si>
    <t xml:space="preserve">Switch Serie 1200 </t>
  </si>
  <si>
    <t>ZY-SWT-XGS-1210-12-2F</t>
  </si>
  <si>
    <t>XGS1210-12-ZZ0102F</t>
  </si>
  <si>
    <t>ZYXEL - XGS1210-12 - Switch Unmanaged Plus, 8xGb, 2x2.5GbE, 2xSFP+ 10GbE - no ventole, Desktop/Rack</t>
  </si>
  <si>
    <t>Switch Managed Layer 2</t>
  </si>
  <si>
    <t>Switch Gigabit Ethernet Web Managed L2 - Serie 1900</t>
  </si>
  <si>
    <t>ZY-SWT-GS-1900-8-EU01</t>
  </si>
  <si>
    <t>GS1900-8-EU0102F</t>
  </si>
  <si>
    <t>ZYXEL - GS-1900-8 - Switch Web Managed 8 porte Gigabit - Supporto IPv6, VLAN - Design senza ventole, Desktop</t>
  </si>
  <si>
    <t>ZY-SWT-GS-1900-8HP-3F</t>
  </si>
  <si>
    <t>GS1900-8HP-EU0103F</t>
  </si>
  <si>
    <t>ZYXEL - GS-1900-8HP v3 - Switch Web Managed 8 porte Gigabit PoE (PoE  70W) - Supporto IPv6, VLAN - Design senza ventole, Desktop</t>
  </si>
  <si>
    <t>ZY-SWT-GS1900-10HP-2F</t>
  </si>
  <si>
    <t>GS1900-10HP-EU0102F</t>
  </si>
  <si>
    <t>ZYXEL - GS-1900-10HP v2 - Switch Web Managed 8xGb PoE (PoE 70W) + 2xSFP Gb - Supporto IPv6, VLAN - Design senza ventole, Desktop</t>
  </si>
  <si>
    <t>ZY-SWT-GS-1900-24E-3F</t>
  </si>
  <si>
    <t>GS1900-24E-EU0103F</t>
  </si>
  <si>
    <t>ZYXEL - GS-1900-24E v3 - Switch Web Managed 24 porte Gigabit - Supporto IPv6, VLAN - No ventole, Desktop/Rack</t>
  </si>
  <si>
    <t>ZY-SWT-GS-1900-24-2F</t>
  </si>
  <si>
    <t>GS1900-24-EU0102F</t>
  </si>
  <si>
    <t>ZYXEL - GS-1900-24 v2 - Switch Web Managed 24 porte Gigabit + 2 porte SFP Gigabit - Supporto IPv6, VLAN - Noventole, Rack</t>
  </si>
  <si>
    <t>ZY-SWT-GS1900-24EP</t>
  </si>
  <si>
    <t>GS1900-24EP-EU0101F</t>
  </si>
  <si>
    <t>ZYXEL - GS-1900-24EP - Switch Web Managed 24 porte Gigabit (12 porte PoE erogazione fino a 130W) - Supporto IPv6, VLAN - Rack</t>
  </si>
  <si>
    <t>ZY-SWT-GS-1900-24HPV2</t>
  </si>
  <si>
    <t>GS190024HPV2-EU0101F</t>
  </si>
  <si>
    <t>ZYXEL - GS-1900-24HP - Switch Web Managed 24 porte Gigabit PoE (fino a 170W) + 2 porte SFP Gigabit - Supporto IPv6, VLAN - Rack</t>
  </si>
  <si>
    <t>ZY-SWT-GS-1900-48-2F</t>
  </si>
  <si>
    <t>GS1900-48-EU0102F</t>
  </si>
  <si>
    <t>ZYXEL - GS-1900-48 - Switch Web Managed 48 porte Gigabit + 2 porte SFP Gigabit - Supporto IPv6, VLAN - Rack</t>
  </si>
  <si>
    <t>ZY-SWT-GS-1900-48HPV2</t>
  </si>
  <si>
    <t>GS190048HPV2-EU0101F</t>
  </si>
  <si>
    <t>ZYXEL - GS-1900-48HP - Web Managed 48 porte Gigabit (24 PoE fino a 170W) + 2 porte SFP Gigabit - Supporto IPv6, VLAN - Rack</t>
  </si>
  <si>
    <t>Switch Gigabit Ethernet Web Managed L2 - Serie 1915</t>
  </si>
  <si>
    <t>ZY-SWT-GS1915-8</t>
  </si>
  <si>
    <t>GS1915-8-EU0101F</t>
  </si>
  <si>
    <t>ZYXEL - GS1915-8 - NebulaFlex Switch Web Managed 8xGigabit - Supporto IPv6, VLAN - Design senza ventole, Desktop</t>
  </si>
  <si>
    <t>ZY-SWT-GS1915-8EP</t>
  </si>
  <si>
    <t>GS1915-8EP-EU0101F</t>
  </si>
  <si>
    <t>ZYXEL - GS1915-8EP - NebulaFlex Switch Web Managed 8 porte Gigabit PoE (fino a 60W) - Supporto IPv6, VLAN -  Desktop</t>
  </si>
  <si>
    <t>ZY-SWT-GS1915-24E</t>
  </si>
  <si>
    <t>GS1915-24E-EU0101F</t>
  </si>
  <si>
    <t>ZYXEL - GS1915-24E - NebulaFlex Switch Web Managed 24 porte Gigabit - Supporto IPv6, VLAN - Design senza ventole, Desktop</t>
  </si>
  <si>
    <t>ZY-SWT-GS1915-24EP</t>
  </si>
  <si>
    <t>GS1915-24EP-EU0101F</t>
  </si>
  <si>
    <t>ZYXEL - GS1915-24EP - NebulaFlex Switch Web Manag 24 porte Gigabit PoE (130W) - Supporto IPv6, VLAN - No ventole, Desktop</t>
  </si>
  <si>
    <t>ZY-SWT-XMG1915-10E</t>
  </si>
  <si>
    <t>XMG1915-10E-EU0101F</t>
  </si>
  <si>
    <t>ZYXEL - XMG1915-10E - NebulaFlex Switch Web Managed 8x2.5 MGb, 2x10GbE SFP+, Supporto IPv6, VLAN - Design senza ventole, Desktop</t>
  </si>
  <si>
    <t>ZY-SWT-XMG1915-10EP</t>
  </si>
  <si>
    <t>XMG1915-10EP-EU0101F</t>
  </si>
  <si>
    <t>ZYXEL - XMG1915-10EP - NebulaFlex Switch Web Managed 8x2.5 Mgb (PoE budget 130W), 2x10GbE SFP+, Supporto IPv6, VLAN</t>
  </si>
  <si>
    <t>ZY-SWT-XMG1915-18EP</t>
  </si>
  <si>
    <t>XMG1915-18EP-EU0101F</t>
  </si>
  <si>
    <t>ZYXEL - XMG1915-18EP - NebulaFlex Switch Web Managed 16x2.5 Mgigabit (8xPoE PoE budget 180W), 2x10GbE SFP+ - Supporto IPv6, VLAN</t>
  </si>
  <si>
    <t>ZY-SWT-GS1920-8HPV2</t>
  </si>
  <si>
    <t>GS1920-8HPV2-EU0101F</t>
  </si>
  <si>
    <t>ZY-SWT-GS1920-24V2</t>
  </si>
  <si>
    <t>GS1920-24V2-EU0101F</t>
  </si>
  <si>
    <t>ZY-SWT-GS192024HPV2</t>
  </si>
  <si>
    <t>GS192024HPV2-EU0101F</t>
  </si>
  <si>
    <t>ZY-SWT-GS1920-48V2</t>
  </si>
  <si>
    <t>GS1920-48V2-EU0101F</t>
  </si>
  <si>
    <t>ZYXEL - GS1920-48 v2 - NebulaFlex Switch Web Managed 44xGb + 4xDual Gb + 2xSFP Gb - IPv6, VLAN, QoS, IGMP FREENebulaBasicCloud</t>
  </si>
  <si>
    <t>ZY-SWT-GS192048HPV2</t>
  </si>
  <si>
    <t>GS192048HPV2-EU0101F</t>
  </si>
  <si>
    <t>ZY-SWT-XS1930-10</t>
  </si>
  <si>
    <t>XS1930-10-ZZ0101F</t>
  </si>
  <si>
    <t>ZYXEL - NebulaFlex Switch Web Managed Layer 3 Lite, 8xMGb+ 2x10GbE SFP+, Rack - FREE NebulaBasic</t>
  </si>
  <si>
    <t>ZY-SWT-XS1930-12HP</t>
  </si>
  <si>
    <t>XS1930-12HP-ZZ0101F</t>
  </si>
  <si>
    <t>ZYXEL - NebulaFlex Switch Web Manag L3 Lite, 8xMGb PoE 60W (PoE 375W) + 2xMGb + 2x10GbE SFP+,Rack, Nebula Basic</t>
  </si>
  <si>
    <t>Switch Managed Full Layer 3</t>
  </si>
  <si>
    <t>Switch Gigabit Ethernet Full Managed LL3 - Serie 2220 - Licenza Nebula Pro (Cloud Management) 1 Anno Inclusa</t>
  </si>
  <si>
    <t>ZY-SWT-GS2220-10</t>
  </si>
  <si>
    <t>GS2220-10-EU0101F</t>
  </si>
  <si>
    <t xml:space="preserve">ZYXEL - GS2220-10 - NebulaFlex Switch Managed Layer 3 Lite, 8 porte Gigabit + 2 porte Dual Personality Gigabit </t>
  </si>
  <si>
    <t>ZY-SWT-GS2220-10HP</t>
  </si>
  <si>
    <t>GS2220-10HP-EU0101F</t>
  </si>
  <si>
    <t xml:space="preserve">ZYXEL - GS2220-10HP - NebulaFlex Switch Managed Layer 3 Lite, 8 porte Gigabit PoE (fino a 180W) + 2 porte Dual Pers Gigabit </t>
  </si>
  <si>
    <t>ZY-SWT-GS2220-28</t>
  </si>
  <si>
    <t>GS2220-28-EU0101F</t>
  </si>
  <si>
    <t xml:space="preserve">ZYXEL - GS2220-28 - NebulaFlex Switch Managed Layer 3 Lite, 24 porte Gigabit + 4 porte Dual Personality Gigabit </t>
  </si>
  <si>
    <t>ZY-SWT-GS2220-28HP</t>
  </si>
  <si>
    <t>GS2220-28HP-EU0101F</t>
  </si>
  <si>
    <t>ZYXEL - GS2220-28HP - NebulaFlex Switch Managed Layer 3 Lite, 24 porte Gigabit PoE (fino a 375W) + 4 porte Dual Pers Gigabit</t>
  </si>
  <si>
    <t>ZY-SWT-GS2220-50</t>
  </si>
  <si>
    <t>GS2220-50-EU0101F</t>
  </si>
  <si>
    <t>ZYXEL - GS2220-50 - NebulaFlex Switch Managed Layer 3 Lite, 44 porte Gigabit + 4 porte Dual Personality Gigabit + 2 slot SFP</t>
  </si>
  <si>
    <t>ZY-SWT-GS2220-50HP</t>
  </si>
  <si>
    <t>GS2220-50HP-EU0101F</t>
  </si>
  <si>
    <t>ZYXEL - GS2220-50HP - NebulaFlex Switch Managed Layer 3 Lite, 44 porte Gigabit PoE (fino a 375W)+4 porte Dual Gigabit+2 slot SFP</t>
  </si>
  <si>
    <t>ZY-SWT-XGS2220-30</t>
  </si>
  <si>
    <t>XGS2220-30-EU0101F</t>
  </si>
  <si>
    <t>ZYXEL - XGS2220-30 - Switch Managed L3Lite Stackable, 24x1Gb + 2x10GbE MultiGigabit + 4x10Gb SFP+  - Rack</t>
  </si>
  <si>
    <t>ZY-SWT-XGS2220-30HP</t>
  </si>
  <si>
    <t>XGS2220-30HP-EU0101F</t>
  </si>
  <si>
    <t>ZYXEL - XGS2220-30HP - Switch Managed L3Lite Stackable, 24x1Gb PoE + 2x10GbE MultiGigabit PoE(budget 400W) + 4x10GbSFP+  - Rack</t>
  </si>
  <si>
    <t>ZY-SWT-XGS2220-30F</t>
  </si>
  <si>
    <t>XGS2220-30F-EU0101F</t>
  </si>
  <si>
    <t>ZYXEL - XGS2220-30F - Switch Managed L3Lite Stackable, 24xSFP Gb + 2x10GbE MultiGigabit + 4x10GbSFP+  - Rack</t>
  </si>
  <si>
    <t>ZY-SWT-XGS2220-54</t>
  </si>
  <si>
    <t>XGS2220-54-EU0101F</t>
  </si>
  <si>
    <t>ZYXEL - XGS2220-54 - Switch Managed L3Lite Stackable, 48x1Gb+ 2x10GbE MultiGigabit + 4x10GbSFP+  - Rack</t>
  </si>
  <si>
    <t>ZY-SWT-XGS2220-54HP</t>
  </si>
  <si>
    <t>XGS2220-54HP-EU0101F</t>
  </si>
  <si>
    <t>ZYXEL - XGS2220-54HP - Switch Managed L3Lite Stackable, 48x1Gb PoE + 2x10GbE MultiGigabit PoE (budget 600W) + 4x10GbSFP+  - Rack</t>
  </si>
  <si>
    <t>ZY-SWT-XGS2220-54FP</t>
  </si>
  <si>
    <t>XGS2220-54FP-EU0101F</t>
  </si>
  <si>
    <t xml:space="preserve">Switch Core Managed Full Layer 3 </t>
  </si>
  <si>
    <t>Switch Serie 4000</t>
  </si>
  <si>
    <t>ZY-SWT-XGS4600-32Z2F</t>
  </si>
  <si>
    <t>XGS4600-32-ZZ0102F</t>
  </si>
  <si>
    <t>ZY-SWT-XGS4600-32FZ2F</t>
  </si>
  <si>
    <t>XGS4600-32F-ZZ0102F</t>
  </si>
  <si>
    <t>ZY-SWT-XGS4600-52F</t>
  </si>
  <si>
    <t>XGS4600-52F-ZZ0101F</t>
  </si>
  <si>
    <t>Switch Per Videosorveglianza</t>
  </si>
  <si>
    <t>Switch  Managed GS1350</t>
  </si>
  <si>
    <t>ZY-SWT-GS1350-6HP</t>
  </si>
  <si>
    <t>GS1350-6HP-EU0101F</t>
  </si>
  <si>
    <t>ZYXEL - GS1350-6HP - Nebulaflex Switch Managed per CCTV: 5xGb PoE (60W) + 1xSFP -Incl. Nebula Pro 1 anno</t>
  </si>
  <si>
    <t>ZY-SWT-GS1350-12HP</t>
  </si>
  <si>
    <t>GS1350-12HP-EU0101F</t>
  </si>
  <si>
    <t>ZYXEL - GS1350-12HP NebulaFlex Switch Managed CCTV: 8xGb PoE (130W) +2xSFP + 2xUplink, Incl. Nebula Pro 1 anno</t>
  </si>
  <si>
    <t>ZY-SWT-GS1350-18HP</t>
  </si>
  <si>
    <t>GS1350-18HP-EU0101F</t>
  </si>
  <si>
    <t>ZYXEL - GS1350-18HP NebulaFlex Switch Managed CCTV: 16 p Gigabit PoE (250W)+2 porte Combo Gigabit Uplink,Incl. Nebula Pro 1 anno</t>
  </si>
  <si>
    <t>ZY-SWT-GS1350-26HP</t>
  </si>
  <si>
    <t>GS1350-26HP-EU0101F</t>
  </si>
  <si>
    <t>ZYXEL - GS1350-26HP NebulaFlex Switch Managed CCTV: 24 p Gigabit PoE (375W)+2 porte Combo Gigabit Uplink,Incl. Nebula Pro 1 anno</t>
  </si>
  <si>
    <t>Switch Industriali - Serie Rugged</t>
  </si>
  <si>
    <t>ZY-SWT-RGS100-5P-Z1F</t>
  </si>
  <si>
    <t>RGS100-5P-ZZ0101F</t>
  </si>
  <si>
    <t>ZYXEL - RGS100-5P - 5 Porte Unmanaged, 4 p GigaPoE (fino a 120 Watt) + 1 p Gigabit SFP - DIN Rail, IP30, doppia alim 12-58V DC</t>
  </si>
  <si>
    <t>ZY-SWT-RGS200-12P-Z1F</t>
  </si>
  <si>
    <t>RGS200-12P-ZZ0101F</t>
  </si>
  <si>
    <t>ZYXEL - RGS200-12P - 12 Porte Managed, 8 p Giga PoE (fino a 240 Watt) + 4 p Gigabit SFP - DIN Rail, IP30, doppia alim 12-58V DC</t>
  </si>
  <si>
    <t>91-010-204001B</t>
  </si>
  <si>
    <t>ZYXEL - Transceiver SFP-SX Gigabit Multimodale, fino a 220m (62.5um) / fino a 550m (50um), connettore LC</t>
  </si>
  <si>
    <t>ZY-ACC-SFP-LX-10-D</t>
  </si>
  <si>
    <t>91-010-203001B</t>
  </si>
  <si>
    <t>ZYXEL - Transceiver SFP-LX Gigabit Monomodale fino a 10km, connettore LC</t>
  </si>
  <si>
    <t>ZY-ACC-SFP10G-T</t>
  </si>
  <si>
    <t>SFP10G-T-ZZ0101F</t>
  </si>
  <si>
    <t>ZYXEL - Transceiver SFP+ 10 Gigabit Base-T, connettore RJ45</t>
  </si>
  <si>
    <t>ZY-ACC-SFP10G-SR</t>
  </si>
  <si>
    <t>SFP10G-SR-ZZ0101F</t>
  </si>
  <si>
    <t>ZYXEL - Transceiver SFP+ SR 10G Multimodale, fino a 300m, connettore LC</t>
  </si>
  <si>
    <t>ZY-ACC-SFP10G-LR</t>
  </si>
  <si>
    <t>SFP10G-LR-ZZ0101F</t>
  </si>
  <si>
    <t>ZYXEL - Transceiver SFP+ LR 10G Monomodale, fino a 10Km, connettore LC</t>
  </si>
  <si>
    <t>ZY-ACC-DAC10G-1M-ZZ3F</t>
  </si>
  <si>
    <t>DAC10G-1M-ZZ0103F</t>
  </si>
  <si>
    <t>ZYXEL - Cavo per stacking 10Giga, include transceiver SFP+, 1 metro</t>
  </si>
  <si>
    <t>ZY-ACC-DAC10G-3M-103F</t>
  </si>
  <si>
    <t>DAC10G-3M-ZZ0103F</t>
  </si>
  <si>
    <t>ZYXEL - Cavo per stacking 10Giga, include transceiver SFP+, 3 metri</t>
  </si>
  <si>
    <t>ZY-ACC-SFP-SX-E</t>
  </si>
  <si>
    <t>SFP-SX-E-ZZBD01F</t>
  </si>
  <si>
    <t>ZYXEL - Transceiver SFP-SX Gigabit Multimodale, fino a 550m, connettore LC - pack 10pz</t>
  </si>
  <si>
    <t>ZY-ACC-SFP-LX-10-E</t>
  </si>
  <si>
    <t>SFP-LX-10-E-ZZBD01F</t>
  </si>
  <si>
    <t>ZYXEL - Transceiver SFP-LX Gigabit Monomodale fino a 10km, connettore LC - pack 10pz</t>
  </si>
  <si>
    <t>ZY-ACC-SFP10G-SR-E</t>
  </si>
  <si>
    <t>SFP10G-SR-E-ZZBD01F</t>
  </si>
  <si>
    <t>ZYXEL - Transceiver SFP+ SR 10G Multimodale, fino a 300m, connettore LC - pack 10pz</t>
  </si>
  <si>
    <t>ZY-ACC-SFP10G-LR-E</t>
  </si>
  <si>
    <t>SFP10G-LR-E-ZZBD01F</t>
  </si>
  <si>
    <t>ZYXEL - Transceiver SFP+ LR 10G Monomodale, fino a 10Km, connettore LC - pack 10pz</t>
  </si>
  <si>
    <t>SECURITY SOLUTIONS</t>
  </si>
  <si>
    <t>Advance Threat Protection (ATP) Firewall</t>
  </si>
  <si>
    <t>LIC-GOLD-ZZ0014F</t>
  </si>
  <si>
    <t>LIC-GOLD-ZZ0015F</t>
  </si>
  <si>
    <t>ZY-SEC-ATP200-EU0102F</t>
  </si>
  <si>
    <t>ATP200-EU0102F</t>
  </si>
  <si>
    <t>ZYXEL - ATP Firewall 200. Porte: 2xWAN, 4xLAN/DMZ, 1xSFP. VPN: 40 IPSec/L2TP, 60 SSL, Amazon VPC. Consigliato per 50 utenti.</t>
  </si>
  <si>
    <t>LIC-GOLD-ZZ0001F</t>
  </si>
  <si>
    <t>ZY-SEC-LIC-GOLD-02F</t>
  </si>
  <si>
    <t>LIC-GOLD-ZZ0002F</t>
  </si>
  <si>
    <t>ZY-SEC-LIC-GOLD-03F</t>
  </si>
  <si>
    <t>LIC-GOLD-ZZ0003F</t>
  </si>
  <si>
    <t>ZY-SEC-LIC-GOLD-04F</t>
  </si>
  <si>
    <t>LIC-GOLD-ZZ0004F</t>
  </si>
  <si>
    <t>ZY-SEC-LIC-GOLD-16F</t>
  </si>
  <si>
    <t>LIC-GOLD-ZZ0016F</t>
  </si>
  <si>
    <t>ZY-SEC-LIC-GOLD-17F</t>
  </si>
  <si>
    <t>LIC-GOLD-ZZ0017F</t>
  </si>
  <si>
    <t>USGFlex Firewall - NebulaFlex Cloud Management</t>
  </si>
  <si>
    <t>Unified Security Gateway</t>
  </si>
  <si>
    <t>ZY-SEC-USGFLEX50</t>
  </si>
  <si>
    <t>USGFLEX50-EU0101F</t>
  </si>
  <si>
    <t>ZYXEL - USGFlex Security Gateway 50. Porte. FREE Nebula Basic Cloud Management. Ok per 5 utenti.</t>
  </si>
  <si>
    <t>ZY-SEC-USGFLEX200-02F</t>
  </si>
  <si>
    <t>USGFLEX200-EU0102F</t>
  </si>
  <si>
    <t>ZYXEL - USGFlex Security Gateway 200. Porte: 2xWAN, 1xWAN(SFP), 4xLAN, 2xUSB. Desktop/Rack. Ok per 25 utenti.</t>
  </si>
  <si>
    <t>ZY-SEC-LIC-SECRP-001F</t>
  </si>
  <si>
    <t>LIC-SECRP-ZZ0001F</t>
  </si>
  <si>
    <t>ZY-SEC-LIC-SECRP-002F</t>
  </si>
  <si>
    <t>LIC-SECRP-ZZ0002F</t>
  </si>
  <si>
    <t xml:space="preserve">SERVIZI SECURITY </t>
  </si>
  <si>
    <t>FORMAZIONE</t>
  </si>
  <si>
    <t>Zyxel Certified</t>
  </si>
  <si>
    <t>ZY-ACC-TRAINING</t>
  </si>
  <si>
    <t>ZY-TRAINING</t>
  </si>
  <si>
    <t>ZYXEL - Corso Zyxel ZCNE 1gr LIVELLO - Certified</t>
  </si>
  <si>
    <t>Teltonika</t>
  </si>
  <si>
    <t>TK-RMSMP0500000</t>
  </si>
  <si>
    <t>RMSMP0500000</t>
  </si>
  <si>
    <t>TELTONIKA - RMS MANAGEMENT PACK 5y</t>
  </si>
  <si>
    <t>TK-RMSMP1000000</t>
  </si>
  <si>
    <t>RMSMP1000000</t>
  </si>
  <si>
    <t>TELTONIKA - RMS MANAGEMENT PACK 10y</t>
  </si>
  <si>
    <t>TK-RUO-OTD140</t>
  </si>
  <si>
    <t>OTD140</t>
  </si>
  <si>
    <t>TELTONIKA - OTD140 LTE Cat 4 Outdoor Router</t>
  </si>
  <si>
    <t>TK-RUO-PR1ICA70</t>
  </si>
  <si>
    <t>PR1ICA70</t>
  </si>
  <si>
    <t>TELTONIKA - OUTDOOR LTE &amp; 5G/WI-FI/GPS ANTENNA FOR RUTX50 AND RUTM50 ROUTERS</t>
  </si>
  <si>
    <t>TK-RUO-PR1KCL25</t>
  </si>
  <si>
    <t>PR1KCL25</t>
  </si>
  <si>
    <t>TELTONIKA - COMBO MIMO MOBILE ROOF SMA ANTENNA</t>
  </si>
  <si>
    <t>TK-RUO-PR1KS210</t>
  </si>
  <si>
    <t>PR1KS210</t>
  </si>
  <si>
    <t>TELTONIKA - Antenna SMA magnetica mobile</t>
  </si>
  <si>
    <t>TK-RUO-PR2FK20M</t>
  </si>
  <si>
    <t>PR2FK20M</t>
  </si>
  <si>
    <t>TELTONIKA - cavo di alimentazione interno 2 m</t>
  </si>
  <si>
    <t>TK-RUO-PR5MEC00</t>
  </si>
  <si>
    <t>PR5MEC00</t>
  </si>
  <si>
    <t>TELTONIKA - Din Rail Kit</t>
  </si>
  <si>
    <t>TK-RUO-PR5MEC11</t>
  </si>
  <si>
    <t>PR5MEC11</t>
  </si>
  <si>
    <t>TELTONIKA - Compact DIN Rail KIT</t>
  </si>
  <si>
    <t>TK-RUO-PR5MEC12</t>
  </si>
  <si>
    <t>PR5MEC12</t>
  </si>
  <si>
    <t>TELTONIKA - Flat Surface Mounting Kit</t>
  </si>
  <si>
    <t>TK-RUO-RUT200</t>
  </si>
  <si>
    <t>RUT200</t>
  </si>
  <si>
    <t>TELTONIKA - Industrial 4G LTE Router (Cat 4), 3G, 2G - 1xWAN 10/100 Mbps, 1xLAN 10/100 Mbps, WiFi</t>
  </si>
  <si>
    <t>TK-RUO-RUT241</t>
  </si>
  <si>
    <t>RUT241</t>
  </si>
  <si>
    <t>TELTONIKA - Industrial Router mobile 4G (LTE) - Cat 4, 3G, 2G. 1 x WANx10/100 Mbps, 1 x LANx10/100 Mbps. Con antenne magnetiche</t>
  </si>
  <si>
    <t>TK-RUO-RUT901</t>
  </si>
  <si>
    <t>RUT901</t>
  </si>
  <si>
    <t>TK-RUO-RUT906</t>
  </si>
  <si>
    <t>RUT906</t>
  </si>
  <si>
    <t>TK-RUO-RUT951</t>
  </si>
  <si>
    <t>RUT951</t>
  </si>
  <si>
    <t>TELTONIKA - Industrial 4G ( LTE) Router (Cat 4), 3G, 2G - 4x Ethernet ports, WiFi, Dual- SIM and RutOS software</t>
  </si>
  <si>
    <t>TK-RUO-RUT956</t>
  </si>
  <si>
    <t>RUT956</t>
  </si>
  <si>
    <t>TK-RUO-RUTM51</t>
  </si>
  <si>
    <t>RUTM51</t>
  </si>
  <si>
    <t>TELTONIKA - budget-friendly dual-SIM, multi-network industrial 5G router delivering connectivity for data-heavy applications</t>
  </si>
  <si>
    <t>TK-RUO-RUTX09</t>
  </si>
  <si>
    <t>RUTX09</t>
  </si>
  <si>
    <t>TELTONIKA - Industrial 4G LTE Router (Cat 6), DUAL SIM, 4xGb ports with up to 128 port/tag-based VLANs supported, GNSS for locat</t>
  </si>
  <si>
    <t>TK-RUO-RUTX12</t>
  </si>
  <si>
    <t>RUTX12</t>
  </si>
  <si>
    <t>TELTONIKA - Dual LTE cat 6 industrial cellular router, Dual Sim, Wi-fi &amp; BT, Load balancing</t>
  </si>
  <si>
    <t>TK-RUO-RUTX50</t>
  </si>
  <si>
    <t>RUTX50</t>
  </si>
  <si>
    <t>TELTONIKA - 5g industrial cellular router, Dual Sim, SA &amp; NSA, Future proofing ( Backward compatible with 4G (LTE CAT 20) and 3G)</t>
  </si>
  <si>
    <t>TK-RUO-TRB140</t>
  </si>
  <si>
    <t>TRB140</t>
  </si>
  <si>
    <t>TELTONIKA - TRB140 gateway/controller 10, 100, 1000 Mbit/s</t>
  </si>
  <si>
    <t>TK-SWT-TSW010</t>
  </si>
  <si>
    <t>TSW010</t>
  </si>
  <si>
    <t>TELTONIKA - Ethernet switch 5 10/100 ports</t>
  </si>
  <si>
    <t>TK-SWT-TSW030</t>
  </si>
  <si>
    <t>TSW030</t>
  </si>
  <si>
    <t>TELTONIKA - TSW030 Switch 8 10/100 ports</t>
  </si>
  <si>
    <t>TK-SWT-TSW101</t>
  </si>
  <si>
    <t>TSW101</t>
  </si>
  <si>
    <t>TELTONIKA - TSW101 unmanaged switch for the automotive industry features five Gigabit Ethernet ports with PoE+ support to connec</t>
  </si>
  <si>
    <t>TK-SWT-TSW114</t>
  </si>
  <si>
    <t>TSW114</t>
  </si>
  <si>
    <t>TELTONIKA - Industrial DIN Rail Switch 5 10/100/1000 ports</t>
  </si>
  <si>
    <t>TK-SWT-TSW200</t>
  </si>
  <si>
    <t>TSW200</t>
  </si>
  <si>
    <t>TELTONIKA - TSW200 is an unmanaged industrial switch with 2 SFP ports for long- range Fiber-optic communication and 8 Gigabit</t>
  </si>
  <si>
    <t>TK-SWT-TSW202</t>
  </si>
  <si>
    <t>TSW202</t>
  </si>
  <si>
    <t>TELTONIKA - Industrial PoE+ L2 managed Switch 8 10/100/1000, 2 SFP ports</t>
  </si>
  <si>
    <t>TK-SWT-TSW210</t>
  </si>
  <si>
    <t>TSW210</t>
  </si>
  <si>
    <t>TELTONIKA - Industrial Switch 8 10/100/1000, 2 SFP ports</t>
  </si>
  <si>
    <t>TK-SWT-TSW212</t>
  </si>
  <si>
    <t>TSW212</t>
  </si>
  <si>
    <t>TELTONIKA - Industrial L2 managed Switch 8 10/100/1000, 2 SFP ports</t>
  </si>
  <si>
    <t>FLUKE - 1 anno di servizi Gold per DSX-602, versione con solo adattatori di canale (N-750)</t>
  </si>
  <si>
    <t>LinkIQ DUO Cable+Wi Fi+Network Tester</t>
  </si>
  <si>
    <t>FK-STR-LIQ-DUO-H6-EU</t>
  </si>
  <si>
    <t>LIQ-DUO-H6-EU</t>
  </si>
  <si>
    <t>FLUKE - Tester di rete LinkIQ-200 DUO con 1 ID remoto, caricatore CA, accoppiatore universale RJ45/11 e custodia (N-410)</t>
  </si>
  <si>
    <t>FK-STR-LIQ-DUO-KIT-EU</t>
  </si>
  <si>
    <t>LIQ-DUO-KIT-H6-EU</t>
  </si>
  <si>
    <t>FLUKE - Tester di rete LinkIQ-200 DUO con 1-7 ID remoti, caricatore CA, accopp. univ. RJ45/11, sonda Intellitone Pro 200 (N-410)</t>
  </si>
  <si>
    <t>FK-STR-CFP2-100-QIINT</t>
  </si>
  <si>
    <t>FK-ACC-SRC-9-LCLC-M</t>
  </si>
  <si>
    <t>SRC-9-LCLC-M</t>
  </si>
  <si>
    <t>FLUKE - Kit cavi di riferimento per test (TRC) monomodali, 2 m,  LC/LC, metallo (N-240)</t>
  </si>
  <si>
    <t>FLUKE - 1 anno di servizi Gold per modulo OptiFiber Pro Quad (OFP-QUAD senza fibre di lancio)  (N-750)</t>
  </si>
  <si>
    <t>FLUKE - 1 anno di servizi Gold per modulo OptiFiber Pro Quad (OFP-Q-ADD con fibre di lancio) (N-750)</t>
  </si>
  <si>
    <t>R&amp;M - Pannello plastico scarico per inserti EL , 24 porte 1U non schermato, nero</t>
  </si>
  <si>
    <t>R&amp;M - Pannello plastico scarico per inserti EL, 24 porte 1U schermato, nero</t>
  </si>
  <si>
    <t>R&amp;M - Patch panel 24rj45 vuoto 19''1u con Pannello frontale</t>
  </si>
  <si>
    <t>R&amp;M - Pannello vuoto per 24xrj45 nero</t>
  </si>
  <si>
    <t>R&amp;M - Pannello hd per 48xrj45/s vuoto eliso cat 6A/el ftp nero</t>
  </si>
  <si>
    <t>R&amp;M - Pannello plastico precaricato cat 6 con jack RJ45/u, 24 porte 1U non schermato, nero</t>
  </si>
  <si>
    <t>R&amp;M - Pannello metallico precaricato cat 6 con jack RJ45/u, 24 porte 1U non schermato con barra di supporto, grigio</t>
  </si>
  <si>
    <t>R&amp;M - Pannello plastico precaricato cat 6 con jack RJ45/s, 24 porte 1U schermato, nero</t>
  </si>
  <si>
    <t>R&amp;M - Patch panel cat 6 24xrj45/s 19''1u</t>
  </si>
  <si>
    <t>R&amp;M - Pannello global cat 6 60xrj45/s 3u cat.6</t>
  </si>
  <si>
    <t>R&amp;M - Pannello global cat 6 60xrj45/u 3u cat.6</t>
  </si>
  <si>
    <t>R&amp;M - Pannello 24xrj45/u cat 6 19'' 1u pc grigio</t>
  </si>
  <si>
    <t>R&amp;M - Pannello plastico precaricato cat 6A EL con jack RJ45/u, 24 porte 1U non schermato, nero</t>
  </si>
  <si>
    <t>R&amp;M - Pannello plastico precaricato cat 6A EL con jack RJ45/s, 24 porte 1U schermato, nero</t>
  </si>
  <si>
    <t>R&amp;M - Pannello 24xrj45/s cat 6A el 19'' 1u pc grigio</t>
  </si>
  <si>
    <t>R&amp;M - Pannello 24xrj45/u cat 6A el 19'' 1u pc grigio</t>
  </si>
  <si>
    <t>R&amp;M - Inserto RJ45/s cat 6A EL Snap-in tool-less schermato, nero -conf. 10 pz-</t>
  </si>
  <si>
    <t>R&amp;M - Inserto RJ45/u cat 6A EL Snap-in tool-less non schermato, nero -conf. 10 pz-</t>
  </si>
  <si>
    <t>R&amp;M - Inserto RJ45/s cat 6A EL keystone tool-less schermato, silver -conf. 10 pz-</t>
  </si>
  <si>
    <t>R&amp;M - Inserto RJ45/s cat 6A EL keystone tool-less non schermato, nero -conf. 10 pz-</t>
  </si>
  <si>
    <t xml:space="preserve">R&amp;M - Plug RJ45 cat 5e per cavi solidi e trefolati UTP/STP 23-26 AWG, grigio </t>
  </si>
  <si>
    <t xml:space="preserve">R&amp;M - Plug RJ45 cat 6A per cavi solidi e trefolati UTP/STP 22-26 AWG, grigio </t>
  </si>
  <si>
    <t>R&amp;M - Bretella UTP lsoh cat 6 1mt grigio</t>
  </si>
  <si>
    <t>R&amp;M - Bretella UTP lsoh cat 6 1,5mt grigio</t>
  </si>
  <si>
    <t>R&amp;M - Bretella UTP lsoh cat 6 2mt grigio</t>
  </si>
  <si>
    <t>R&amp;M - Bretella UTP lsoh cat 6 3mt grigio</t>
  </si>
  <si>
    <t>R&amp;M - Bretella UTP lsoh cat 6 5mt grigio</t>
  </si>
  <si>
    <t>R&amp;M - Bretella UTP lsoh cat 6 10mt grigio</t>
  </si>
  <si>
    <t>R&amp;M - Bretella UTP cat 6 mini AWG28 1mt grigio</t>
  </si>
  <si>
    <t>R&amp;M - Bretella UTP cat 6 mini AWG28 2mt grigio</t>
  </si>
  <si>
    <t>R&amp;M - Bretella UTP cat 6 mini AWG28 3mt grigio</t>
  </si>
  <si>
    <t>R&amp;M - Bretella UTP cat 6A thinline classic AWG30 1mt grigio</t>
  </si>
  <si>
    <t>R&amp;M - Bretella UTP cat 6A thinline classic AWG30 2mt grigio</t>
  </si>
  <si>
    <t>R&amp;M - Bretella UTP cat 6A thinline classic AWG30 3mt grigio</t>
  </si>
  <si>
    <t>R&amp;M - Bretella UTP cat 6A thinline classic AWG30 5mt grigio</t>
  </si>
  <si>
    <t>R&amp;M - Bretella UTP cat 6A thinline classic AWG30 10mt grigio</t>
  </si>
  <si>
    <t>R&amp;M - Bretella FTP cat 6A thinline classic AWG30 1mt grigio</t>
  </si>
  <si>
    <t>R&amp;M - Bretella FTP cat 6A thinline classic AWG30 2mt grigio</t>
  </si>
  <si>
    <t>R&amp;M - Bretella FTP cat 6A thinline classic AWG30 3mt grigio</t>
  </si>
  <si>
    <t>R&amp;M - Bretella FTP cat 6A thinline classic AWG30 5mt grigio</t>
  </si>
  <si>
    <t>R&amp;M - Bretella FTP cat 6A thinline classic AWG30 10mt grigio</t>
  </si>
  <si>
    <t>R&amp;M - Bretella SFTP lsfroh cat 6A iso 1,5mt grigio</t>
  </si>
  <si>
    <t>R&amp;M - Bretella SFTP lsfroh cat 6A iso 2mt grigio</t>
  </si>
  <si>
    <t>R&amp;M - Bretella SFTP lsfroh cat 6A iso 3mt grigio</t>
  </si>
  <si>
    <t>R&amp;M - Bretella SFTP lsfroh cat 6A iso 5mt grigio</t>
  </si>
  <si>
    <t>R&amp;M - Bretella SFTP lsfroh cat 6A iso 7,5mt grigio</t>
  </si>
  <si>
    <t>R&amp;M - Bretella SFTP lsfroh cat 6A iso 10mt grigio</t>
  </si>
  <si>
    <t>R&amp;M - Cavo non schermato U/UTP cat 6, 450 MHz, solido AWG 23, 4cp, LSZH, Eca, bobina 500m, grigio</t>
  </si>
  <si>
    <t>R&amp;M - Cavo non schermato U/UTP cat 6, 250 MHz, solido AWG 24, 4cp, LSZH, B2ca, box 305m, grigio</t>
  </si>
  <si>
    <t>R&amp;M - Cavo non schermato U/UTP cat 6, 250 MHz, solido AWG 24, 4cp, LSZH, B2ca, box 500m, grigio</t>
  </si>
  <si>
    <t>R&amp;M - Cavo schermato S/FTP cat 6A, 650 MHz, solido AWG 23, 4cp, LSZH, Cca, bobina 500m, grigio</t>
  </si>
  <si>
    <t>R&amp;M - Cavo schermato U/FTP cat 6A, 650 MHz, solido AWG 23, 4cp, LSFRZH, Cca, bobina 500m, grigio</t>
  </si>
  <si>
    <t>R&amp;M - Cavo non schermato U/UTP WARP cat 6A, 650 MHz, solido AWG 23, 4cp, LSZH, Cca, bobina 500m, grigio</t>
  </si>
  <si>
    <t>R&amp;M - Cavo inst.cat 7 s-stp lsoh cca</t>
  </si>
  <si>
    <t>R&amp;M - Cavo inst.cat 7 sftp 4p 1200mhz  b2ca s1-d1-a1</t>
  </si>
  <si>
    <t>R&amp;M - Cavo sftp cat 6A lsoh 650 mhz b2ca</t>
  </si>
  <si>
    <t>R&amp;M - Cavo u/ftp cat 6A 4p lsoh b2ca-s1a-d1-a1</t>
  </si>
  <si>
    <t>R&amp;M - Cavo UTP cat 6 solido AWG 24 Cca-s1a-d1-a1 grigio (bobina da 305mt)</t>
  </si>
  <si>
    <t>R&amp;M - Adattatore angolato montaggio guida DIN, grigio, -conf. 10 pz-</t>
  </si>
  <si>
    <t>R&amp;M - Adattatore living international</t>
  </si>
  <si>
    <t>R&amp;M - Adattatore GW System 20 bianco</t>
  </si>
  <si>
    <t>R&amp;M - Adattatore living light tec</t>
  </si>
  <si>
    <t>R&amp;M - Adattatore matix</t>
  </si>
  <si>
    <t>R&amp;M - Adattatore Vimar plana</t>
  </si>
  <si>
    <t>R&amp;M - Portamodulo living light per keystone</t>
  </si>
  <si>
    <t>R&amp;M - Portamodulo living light per snap in</t>
  </si>
  <si>
    <t>R&amp;M - Faceplate passo 503 per 4 prese snap-in, sviluppo orizzontale, 2 tappi ciechi, bianco (conf. 10 pz)</t>
  </si>
  <si>
    <t>R&amp;M - Faceplate passo 504 per 3 prese keystone, sviluppo orizzontale, (x tappi ciechi), bianco (conf. 10 pz)</t>
  </si>
  <si>
    <t>R&amp;M - Scatola di superficie a 1 porta, bianca</t>
  </si>
  <si>
    <t>R&amp;M - Scatola di superficie a 2 porte, 1 tappo cieco, bianca</t>
  </si>
  <si>
    <t>R&amp;M - Scatola di superficie a 6 porte, bianca</t>
  </si>
  <si>
    <t>R&amp;M - Modulo di connessione cat 6 1xrj45/s (conf.10)</t>
  </si>
  <si>
    <t>R&amp;M - Modulo di connessione cat 6 1xrj45/u (conf.10)</t>
  </si>
  <si>
    <t>R&amp;M - Modulo di connessione rj45/s cat 6 con snap in (conf.10)</t>
  </si>
  <si>
    <t>R&amp;M - Modulo di connessione rj45/u cat 6 con snap in (conf.10)</t>
  </si>
  <si>
    <t>R&amp;M - Modulo di connessione 1xrj45/s cat 6A el slitta (conf.10)</t>
  </si>
  <si>
    <t>R&amp;M - Modulo di connessione 1xrj45/s cat 6A el special (conf.100)</t>
  </si>
  <si>
    <t>R&amp;M - Modulo di connessione 1xrj45/u cat 6A el special (conf.100)</t>
  </si>
  <si>
    <t>R&amp;M - Module RJ45/u cat 6 CL sp 100, nero</t>
  </si>
  <si>
    <t>R&amp;M - Module RJ45/u cat 6A CL sp 100, nero</t>
  </si>
  <si>
    <t>R&amp;M - Cornice keystone trasparente</t>
  </si>
  <si>
    <t>R&amp;M - Pannello Unirack FO 1U 19'' per 24xSC spx / LC dpx vuoto con schede di giunzione per bussole senza flangia</t>
  </si>
  <si>
    <t>R&amp;M - Pannello fo hd 19'' 1u per 24xlcdpx/mpo</t>
  </si>
  <si>
    <t>R&amp;M - Pannello hd 1u'' 19'' vuoto nero</t>
  </si>
  <si>
    <t>R&amp;M - Cassetto ottico FibereasyRack2 19'' 1U 24 bussole OM3/OM4 aqua LC dpx,grigio no pigtail e no cassette di giunz</t>
  </si>
  <si>
    <t>R&amp;M - Cassetto ottico FibereasyRack2 19'' 1U 12 bussole OM3/OM4 aqua LC dpx,grigio no pigtail e no cassette di giunz</t>
  </si>
  <si>
    <t>R&amp;M - Telaio modulare 19'' 1U per 3 moduli 7HP, nero senza coperchio</t>
  </si>
  <si>
    <t>R&amp;M - Modulo di giunzione plastico 7hp con 6 bussole OM3 LC dpx, aqua</t>
  </si>
  <si>
    <t>R&amp;M - Modulo hd mpo 2mtpx12 femmina - 6 lc dpx pc om4 tipo s nero</t>
  </si>
  <si>
    <t>R&amp;M - Modulo hd mpo 2mtpx12 femmina - 6 lc dpx pc os2 g657 tipo s nero</t>
  </si>
  <si>
    <t>R&amp;M - Box a muro polaris 6 con serratura e vassoio di giunzione, IP67, grigio</t>
  </si>
  <si>
    <t>R&amp;M - Venus scatola a muro con serratura, supporto per 24 E-2000/12 LC dpx, IP43/54, antracite</t>
  </si>
  <si>
    <t>R&amp;M - Venus scatola a muro con serratura, supporto per 12 E-2000/6 LC dpx, IP43/54, antracite</t>
  </si>
  <si>
    <t>R&amp;M - Venus scatola a muro con serratura, supporto per 4 E-2000/SC, IP43/54, antracite</t>
  </si>
  <si>
    <t>R&amp;M - Bussola LC duplex OM4 con flangia acqua</t>
  </si>
  <si>
    <t>R&amp;M - Bussola LC duplex OM4 senza flangia viola</t>
  </si>
  <si>
    <t>R&amp;M - Bussola LC duplex OM4 senza flangia acqua</t>
  </si>
  <si>
    <t>R&amp;M - Bussola LC duplex SM con flangia blu</t>
  </si>
  <si>
    <t>R&amp;M - Bussola LC duplex SM senza flangia blu</t>
  </si>
  <si>
    <t>R&amp;M - Pigtail FO LC semiloose OM4</t>
  </si>
  <si>
    <t>R&amp;M - Pigtail FO LC semiloose OS2</t>
  </si>
  <si>
    <t>R&amp;M - Cordone FO LC LC OM4 dpx 1mt</t>
  </si>
  <si>
    <t>R&amp;M - Cordone FO LC LC OM4 dpx 2mt</t>
  </si>
  <si>
    <t>R&amp;M - Cordone FO LC LC OM4 dpx 3mt</t>
  </si>
  <si>
    <t>R&amp;M - Cordone FO LC LC OM4 dpx 5mt</t>
  </si>
  <si>
    <t>R&amp;M - Cordone FO LC LC OM4 dpx 10mt</t>
  </si>
  <si>
    <t>R&amp;M - Cordone FO LC SC OM4 dpx 1mt</t>
  </si>
  <si>
    <t>R&amp;M - Cordone FO LC SC OM4 dpx 2mt</t>
  </si>
  <si>
    <t>R&amp;M - Cordone FO LC SC OM4 dpx 3mt</t>
  </si>
  <si>
    <t>R&amp;M - Cordone FO LC SC OM4 dpx 5mt</t>
  </si>
  <si>
    <t>R&amp;M - Cordone FO LC SC OM4 dpx 10mt</t>
  </si>
  <si>
    <t>R&amp;M - Cordone FO LC LC OS2 dpx 1mt</t>
  </si>
  <si>
    <t>R&amp;M - Cordone FO LC LC OS2 dpx 2mt</t>
  </si>
  <si>
    <t>R&amp;M - Cordone FO LC LC OS2 dpx 3mt</t>
  </si>
  <si>
    <t>R&amp;M - Cordone FO LC LC OS2 dpx 5mt</t>
  </si>
  <si>
    <t>R&amp;M - Cordone FO LC LC OS2 dpx 10mt</t>
  </si>
  <si>
    <t>R&amp;M - Cordone FO LC SC OS2 dpx 1mt</t>
  </si>
  <si>
    <t>R&amp;M - Cordone FO LC SC OS2 dpx 2mt</t>
  </si>
  <si>
    <t>R&amp;M - Cordone FO LC SC OS2 dpx 3mt</t>
  </si>
  <si>
    <t>R&amp;M - Cordone FO LC SC OS2 dpx 5mt</t>
  </si>
  <si>
    <t>R&amp;M - Cordone FO LC SC OS2 dpx 10mt</t>
  </si>
  <si>
    <t>R&amp;M - Cavo ottico loose da interno, antirodent, 12 FO OM4, LSFRZH B2ca-s1a,d0,a1, viola</t>
  </si>
  <si>
    <t>R&amp;M - Cavo ottico loose da interno, antirodent, 12 FO OS2 G.657.A1, LSFRZH B2ca-s1a,d0,a1, giallo</t>
  </si>
  <si>
    <t>R&amp;M - Cavo ottico loose posa universale, doppia guaina, armato CST, 12 FO OM4, UV stabile LSFRZH B2ca-s1a,d0,a1, verde</t>
  </si>
  <si>
    <t>R&amp;M - Cavo ottico loose posa universale,doppia guaina,CST,12 FO OS2 G.657.A1,UV stabile LSFRZH B2ca-s1a,d0,a1,verde</t>
  </si>
  <si>
    <t>R&amp;M - Cavo fo 12x9/125 arm.met.hdpe nero ox1ech 01.12.s7.b g657</t>
  </si>
  <si>
    <t>R&amp;M - Cavo fo 4x9/125 arm.met.b2ca verde ux1efcf firis g657 a1</t>
  </si>
  <si>
    <t>R&amp;M - Cavo fo 24x9/125 arm.met.b2ca verde ux1efcf g657 a1</t>
  </si>
  <si>
    <t>R&amp;M - Cavo fo 12x9/125 arm.met.cca fire res.qx1ecf firis01.12.s7.e</t>
  </si>
  <si>
    <t>R&amp;M - Cavo fo 24xom4 loose diel.int.est.b2ca ifef firis 01.24.m4.v</t>
  </si>
  <si>
    <t>R&amp;M - Cavo fo 24x9/125 loose diel.b2ca g657 ifef firis 01.24.st.y</t>
  </si>
  <si>
    <t>R&amp;M - Cavo fo 8xom4 loose diel. cca utd1gf firis 01.08.m4.h</t>
  </si>
  <si>
    <t>R&amp;M - Cavo fo 12xom4 loose diel.cca utd1gf firis 01.12.m4.h</t>
  </si>
  <si>
    <t>R&amp;M - Cavo fo 12x9/125 loose diel.cca g657 utd1gf firis 01.12.s7.y</t>
  </si>
  <si>
    <t>R&amp;M - Cavo fo 2x12xom4 irp diel.cca utd6x2,3gf firis</t>
  </si>
  <si>
    <t>R&amp;M - Cavo fo 4x12x9/125 loose diel.b2ca g657 ifef firis 4.12.st.y</t>
  </si>
  <si>
    <t>R&amp;M - Cavo fo 4x12x9/125 loose rod.pr.g657.a1 utd6x2,3gf firis cca</t>
  </si>
  <si>
    <t>R&amp;M - Cavo fo 12x12x9/125 antir.g657.a1 cca utd3x2,3 gf firis</t>
  </si>
  <si>
    <t>R&amp;M - Fibermodule 7HP,plastico,splice,6xLC duplex OM4,PC,ceramico,Bm3</t>
  </si>
  <si>
    <t>R&amp;M - Fibermodule 7HP,plastico,splice,6xLC duplex G652.D,PC,ceramico,C2</t>
  </si>
  <si>
    <t>R&amp;M - Cassetto ottico di contatto 19'' 1U</t>
  </si>
  <si>
    <t>R&amp;M - Panello fo global 19'' vuoto 3u rack per 144 fo fibermodule</t>
  </si>
  <si>
    <t>R&amp;M - Pannello fo vuoto 1U 19'' per 3 fibermodule 7hp s/anelli grigio</t>
  </si>
  <si>
    <t>R&amp;M - Netscale 72 housing base-12 1u</t>
  </si>
  <si>
    <t>R&amp;M - Netscale 72 mpo lc 6port sm type s+</t>
  </si>
  <si>
    <t>R&amp;M - Supporto per 12 protezioni termoretraibili con diametro da 2,4 a 2,6 mm -conf. 10 pz-</t>
  </si>
  <si>
    <t>R&amp;M - Coperchio per rack FO</t>
  </si>
  <si>
    <t>R&amp;M - Coperchio per pannello R804258</t>
  </si>
  <si>
    <t>CommScope</t>
  </si>
  <si>
    <t>ORCA - CAVI OTTICI A PROGETTO</t>
  </si>
  <si>
    <t>Cod.Sirius</t>
  </si>
  <si>
    <t>Reparto</t>
  </si>
  <si>
    <t>MOQ V</t>
  </si>
  <si>
    <t>Var</t>
  </si>
  <si>
    <t>EU</t>
  </si>
  <si>
    <t>ORCA - Patch Panel rame UTP scarichi</t>
  </si>
  <si>
    <t>ORCA - Pannello scarico per Keystone Jack 90° UTP ORCA 24 porte con supporto cavi - 1U</t>
  </si>
  <si>
    <t>ORCA - Pannello scarico per Keystone Jack 90° UTP ORCA 24 porte - 1U</t>
  </si>
  <si>
    <t>ORCA - Pannello scarico per Keystone Jack 90° UTP ORCA 48 porte - 2U</t>
  </si>
  <si>
    <t>OC-PC5-222170-A1</t>
  </si>
  <si>
    <t>ORCA - Bretella di permutazione Cat5E UTP colore rosso L. 1,5mt</t>
  </si>
  <si>
    <t>OC-PC5-222160-A1</t>
  </si>
  <si>
    <t>ORCA - Bretella di permutazione Cat5E UTP colore blu L. 1,5mt</t>
  </si>
  <si>
    <t>OC-PC5-222190-A1</t>
  </si>
  <si>
    <t>ORCA - Bretella di permutazione Cat5E UTP colore verde L. 1,5mt</t>
  </si>
  <si>
    <t>OC-PC5-222180-A1</t>
  </si>
  <si>
    <t>ORCA - Bretella di permutazione Cat5E UTP colore giallo L. 1,5mt</t>
  </si>
  <si>
    <t>ORCA - ACCESSORI CASSETTI OTTICI</t>
  </si>
  <si>
    <t>ORCA - Pigtail Multimodali OM1/OM2</t>
  </si>
  <si>
    <t>OC-FPS-181115-01-1</t>
  </si>
  <si>
    <t>ORCA - Bretella ottica Armata HCR SC-SC DPX 50/125um OM4 LSZH nera L.  1 mt</t>
  </si>
  <si>
    <t>OC-FPS-181115-02-1</t>
  </si>
  <si>
    <t>ORCA - Bretella ottica Armata HCR SC-SC DPX  50/125um OM4 LSZH nera L.  2 mt</t>
  </si>
  <si>
    <t>OC-FPS-181115-03-1</t>
  </si>
  <si>
    <t>ORCA - Bretella ottica Armata HCR SC-SC DPX 50/125um OM4 LSZH nera L.  3 mt</t>
  </si>
  <si>
    <t>OC-FPS-181115-05-1</t>
  </si>
  <si>
    <t>ORCA - Bretella ottica Armata HCR SC-SC DPX 50/125um OM4 LSZH nera L.  5 mt</t>
  </si>
  <si>
    <t>OC-FPS-181115-10-1</t>
  </si>
  <si>
    <t>ORCA - Bretella ottica Armata HCR SC-SC DPX 50/125um OM4 LSZH nera L.  10 mt</t>
  </si>
  <si>
    <t>OC-FPL-183315-01-1</t>
  </si>
  <si>
    <t>ORCA - Bretella ottica Armata HCR  LC-LC DPX 50/125um OM4 LSZH nera L.  1 mt</t>
  </si>
  <si>
    <t>OC-FPL-183315-02-1</t>
  </si>
  <si>
    <t>ORCA - Bretella ottica Armata HCR  LC-LC DPX 50/125um OM4 LSZH nera L.  2 mt</t>
  </si>
  <si>
    <t>OC-FPL-183315-03-1</t>
  </si>
  <si>
    <t>ORCA - Bretella ottica Armata HCR  LC-LC DPX 50/125um OM4 LSZH nera L.  3 mt</t>
  </si>
  <si>
    <t>OC-FPL-183315-05-1</t>
  </si>
  <si>
    <t>ORCA - Bretella ottica Armata HCR  LC-LC DPX 50/125um OM4 LSZH nera L.  5 mt</t>
  </si>
  <si>
    <t>OC-FPL-183315-10-1</t>
  </si>
  <si>
    <t>ORCA - Bretella ottica Armata HCR  LC-LC DPX 50/125um OM4 LSZH nera L.  10 mt</t>
  </si>
  <si>
    <t>OC-FPM-TEF-FSTD-M4</t>
  </si>
  <si>
    <t>ORCA - Metro aggiuntivo cavo armato Multimodale OM4 (-X = lungh.)</t>
  </si>
  <si>
    <t>ORCA - Adapter SC/APC Simplex (senza flange con sportellino e cestello metallico) Moq. 10 Pz</t>
  </si>
  <si>
    <t>OC-FTH-900002-04</t>
  </si>
  <si>
    <t>ORCA - Adapter SC/APC Simplex per borchia (senza flange con sportellino) Moq.10 pz</t>
  </si>
  <si>
    <t>OC-FTH-900010-04L</t>
  </si>
  <si>
    <t>ORCA -  Splitter 1x4 connettorizzato LC/APC G657.A</t>
  </si>
  <si>
    <t>OC-FTH-900010-08L</t>
  </si>
  <si>
    <t>ORCA -  Splitter 1x8 connettorizzato LC/APC G657.A</t>
  </si>
  <si>
    <t>OC-FTH-900010-16L</t>
  </si>
  <si>
    <t>ORCA -  Splitter 1x16 connettorizzato LC/APC G657.A</t>
  </si>
  <si>
    <t>OC-FTH-900010-32L</t>
  </si>
  <si>
    <t>ORCA -  Splitter 1x32 connettorizzato LC/APC G657.A</t>
  </si>
  <si>
    <t>ORCA - Armadi SMALL SERVER linea "MARLIN"</t>
  </si>
  <si>
    <t>ORCA - MARLIN Server Rack, PFr dpbatt, PPo 1anta,gr80,piedini,mont.A/P 19'' - 26U 600x1000,portata 800Kg Nero</t>
  </si>
  <si>
    <t>ORCA - MARLIN Server Rack, PFr dpbatt, PPo 1anta,gr80,piedini,mont.A/P 19'' - 26U 800x1000,portata 800Kg Nero</t>
  </si>
  <si>
    <t>ORCA - MARLIN Server Rack, PFr dpbatt, PPo 1anta,gr80,piedini,mont.A/P 19'' - 32U 600x1000,portata 800Kg Nero</t>
  </si>
  <si>
    <t>ORCA - MARLIN Server Rack, PFr dpbatt, PPo 1anta,gr80,piedini,mont.A/P 19'' - 32U 800x1000,portata 800Kg Nero</t>
  </si>
  <si>
    <t>ORCA - MARLIN Server Rack, PFr dpbatt, PPo 1anta,gr80,piedini,mont.A/P 19'' - 36U 600x1000,portata 800Kg Nero</t>
  </si>
  <si>
    <t>ORCA - MARLIN Server Rack, PFr dpbatt, PPo 1anta,gr80,piedini,mont.A/P 19'' - 36U 800x1000,portata 800Kg Nero</t>
  </si>
  <si>
    <t>ORCA - Armadio a pavimento serie MARLIN, 600x600x20U, 4 montanti, smontabile, piedini (zoccolo optional), portata 800 kg Nero</t>
  </si>
  <si>
    <t>ORCA - Armadio a pavimento serie MARLIN, 600x600x24U, 4 montanti, smontabile, piedini (zoccolo optional), portata 800 kg Nero</t>
  </si>
  <si>
    <t>ORCA - Armadio a pavimento serie MARLIN, 600x600x27U, 4 montanti, smontabile, piedini (zoccolo optional), portata 800 kg Nero</t>
  </si>
  <si>
    <t>ORCA - Armadio a pavimento serie MARLIN, 600X600X36U, 4 montanti, smontabile, piedini (zoccolo optional), portata 800 kg Nero</t>
  </si>
  <si>
    <t>ORCA - Armadio a pavimento serie MARLIN, 600X600X33U, 4 montanti, smontabile, piedini (zoccolo optional), portata 800 kg Nero</t>
  </si>
  <si>
    <t>ORCA - Armadio a pavimento serie MARLIN, 600X600X42U, 4 montanti, smontabile, piedini (zoccolo optional), portata 800 kg Nero</t>
  </si>
  <si>
    <t>ORCA - Armadio a pavimento serie MARLIN, 600X800X27U, 4 montanti, smontabile, piedini (zoccolo optional), portata 800 kg Nero</t>
  </si>
  <si>
    <t>ORCA - Armadio a pavimento serie MARLIN, 600X800X33U, 4 montanti, smontabile, piedini (zoccolo optional), portata 800 kg Nero</t>
  </si>
  <si>
    <t>ORCA - Armadio a pavimento serie MARLIN, 600X800X36U, 4 montanti, smontabile, piedini (zoccolo optional), portata 800 kg Nero</t>
  </si>
  <si>
    <t>ORCA - Armadio a pavimento serie MARLIN, 600X800X42U, 4 montanti, smontabile, piedini (zoccolo optional), portata 800 kg Nero</t>
  </si>
  <si>
    <t>ORCA - Armadio a pavimento serie MARLIN, 600X800X47U, 4 montanti, smontabile, piedini (zoccolo optional), portata 800 kg Nero</t>
  </si>
  <si>
    <t>ORCA - Armadio a pavimento serie MARLIN, 800X800X33U, 4 montanti, smontabile, piedini (zoccolo optional), portata 800 kg Nero</t>
  </si>
  <si>
    <t>ORCA - Armadio a pavimento serie MARLIN, 800X800X36U, 4 montanti, smontabile, piedini (zoccolo optional), portata 800 kg Nero</t>
  </si>
  <si>
    <t>ORCA - Armadio a pavimento serie MARLIN, 800X800X42U, 4 montanti, smontabile, piedini (zoccolo optional), portata 800 kg Nero</t>
  </si>
  <si>
    <t>ORCA - Armadio a pavimento serie MARLIN, 800X800X47U, 4 montanti, smontabile, piedini (zoccolo optional), portata 800 kg Nero</t>
  </si>
  <si>
    <t>ORCA - Gruppi ventole linea "MARLIN"</t>
  </si>
  <si>
    <t>ORCA - ACCESSORI RACK LINEA MARLIN</t>
  </si>
  <si>
    <t>ORCA - Armadio a pavimento 600X800X27U 4 montanti, smontabile, piedini (zoccolo optional), portata 500 kg Nero</t>
  </si>
  <si>
    <t>ORCA - Armadio a pavimento 600X800X33U 4 montanti, smontabile, piedini (zoccolo optional), portata 500 kg Nero</t>
  </si>
  <si>
    <t>ORCA - Armadio a pavimento 600X800X42U 4 montanti, smontabile, piedini (zoccolo optional), portata 500 kg Nero</t>
  </si>
  <si>
    <t>ORCA - Armadio a pavimento 600X800X47U 4 montanti, smontabile, piedini (zoccolo optional), portata 500 kg Nero</t>
  </si>
  <si>
    <t>ORCA - ZOCCOLI armadi Linea N</t>
  </si>
  <si>
    <t>ORCA - Zoccolo cieco per armadi a pavimento Linea N - 600x600 - NERO</t>
  </si>
  <si>
    <t>ORCA - Zoccolo cieco per armadi a pavimento Linea N - 600x800 / 800x600 - NERO</t>
  </si>
  <si>
    <t>ORCA - Zoccolo cieco per armadi a pavimento Linea N - 800x800 - NERO</t>
  </si>
  <si>
    <t>ORCA - Zoccolo cieco per armadi Server a pavimento Linea N - 600x1000 - NERO</t>
  </si>
  <si>
    <t>ORCA - Zoccolo cieco per armadi Server a pavimento Linea N - 800x1000 - NERO</t>
  </si>
  <si>
    <t>ORCA - Zoccolo cieco per armadi server a pavimento Linea N - 600x1200 - NERO</t>
  </si>
  <si>
    <t>ORCA - Zoccolo cieco per armadi server a pavimento Linea N - 800x1200 - NERO</t>
  </si>
  <si>
    <t>ORCA - Gruppi ventole armadi Linea N</t>
  </si>
  <si>
    <t>ORCA - Gruppo 2 ventole da tetto per armadio Linea N con griglia di protezione</t>
  </si>
  <si>
    <t>ORCA - Gruppo 2 ventole da tetto per armadio Linea N con griglia di protezione e termostato</t>
  </si>
  <si>
    <t>ORCA - Gruppo 4 ventole  da tetto per armadio Linea N da pavimento con griglia di protezione</t>
  </si>
  <si>
    <t>ORCA - Gruppo 4 ventole  da tetto per armadio Linea N da pavimento con griglia di protezione e termostato.</t>
  </si>
  <si>
    <t>ORCA - ACCESSORI RACK LINEA N</t>
  </si>
  <si>
    <t>ORCA - Coppia montanti posteriori  p/armadi Linea N - h.20U - prof. 600/800mm</t>
  </si>
  <si>
    <t>ORCA - Coppia montanti posteriori  p/armadi Linea N - h.24U - prof. 600/800mm</t>
  </si>
  <si>
    <t>ORCA - Coppia montanti posteriori  p/armadi Linea N - h.27U - prof. 600/800mm</t>
  </si>
  <si>
    <t>ORCA - Coppia montanti posteriori  p/armadi Linea N - h.33U - prof. 600/800mm</t>
  </si>
  <si>
    <t>ORCA - Coppia montanti posteriori  p/armadi Linea N - h.42U - prof. 600/800mm</t>
  </si>
  <si>
    <t>ORCA - Kit coppia canale gestione cavi verticale per rack Linea N L.800, c/portello chiusura - 33U colore nero</t>
  </si>
  <si>
    <t>ORCA - Kit coppia canale gestione cavi verticale per rack Linea N L.800, c/portello chiusura - 42U colore nero</t>
  </si>
  <si>
    <t>ORCA - Kit coppia canale gestione cavi verticale per rack Linea N L.800, c/portello chiusura - 47U colore nero</t>
  </si>
  <si>
    <t>ORCA - Kit 4 ruote di cui 2/freno per armadi a pavimento Linea N, diam.50mm. Perno M10</t>
  </si>
  <si>
    <t>ORCA - Kit spazzola ingresso cavi da tetto armadi Linea N - Nero</t>
  </si>
  <si>
    <t>ORCA - Giunto di unione Armadi da pavimento Linea N - Colore nero</t>
  </si>
  <si>
    <t>ORCA - Maniglia per rack a pavimento Linea N, apertura a combinazione numerica meccanica</t>
  </si>
  <si>
    <t>ORCA - Kit M/Terra equipotenziale armadi Linea N, barra rame 10 fori M6 L.240x3mm, 2 isolatori</t>
  </si>
  <si>
    <t>ORCA - Ripiano a sbalzo profondo 250mm, 1U, colore nero, 25Kg</t>
  </si>
  <si>
    <t>ORCA - Ripiano fisso, fissaggio 4 montanti per armadi a pavimento, telescopico adattabile prof. 600/800</t>
  </si>
  <si>
    <t xml:space="preserve">ORCA - Passapermute 1U, 5 anelli, profilo unico in metallo - NERO </t>
  </si>
  <si>
    <t xml:space="preserve">ORCA - Passapermute 1U, 5 anelli in metallo saldati - NERO </t>
  </si>
  <si>
    <t>ORCA - Kit 2 anelli rettangolari per gestione cavi verticale, fissaggio su montante laterale (cad.)</t>
  </si>
  <si>
    <t>Servizi di installazione e configurazione</t>
  </si>
  <si>
    <t>ZY-WRL-NWA90AXPRO-02F</t>
  </si>
  <si>
    <t>ZY-NBL-LICNPROZZ1Y00F</t>
  </si>
  <si>
    <t>LIC-NPRO-ZZ1Y00F</t>
  </si>
  <si>
    <t>ZYXEL - Nebula Professional Pack License (per Device) 1yr - LIC-NPRO-ZZ1Y00F</t>
  </si>
  <si>
    <t>ZY-SEC-LIC-BUN-ZZ92F</t>
  </si>
  <si>
    <t>LIC-BUN-ZZ0092F</t>
  </si>
  <si>
    <t>ZY-SEC-NPRO-ZZ2Y00F</t>
  </si>
  <si>
    <t>LIC-NPRO-ZZ2Y00F</t>
  </si>
  <si>
    <t>ZYXEL - LIC-NPRO-ZZ2Y00F - Nebula Professional Pack License (Per Device) - 2 anni</t>
  </si>
  <si>
    <t>ZY-LIC-GOLD-ZZ2Y02F</t>
  </si>
  <si>
    <t>LIC-GOLD-ZZ2Y02F</t>
  </si>
  <si>
    <t>ZYXEL - iCard Gold Security Pack, Rinnovo servizi Web Security, Application Security, Malware Blocker, Intrusion Prevention, Geo</t>
  </si>
  <si>
    <t>ZY-WRL-USGFLEX100H02F</t>
  </si>
  <si>
    <t>USGFLEX100H-EU0102F</t>
  </si>
  <si>
    <t>ZYXEL - USGFlex Security Gateway 100H. Porte WAN/LAN: 8xGbE. 3 Gbps Firewall Throughput. WAN Load Balancing/Failover. VPN: 50</t>
  </si>
  <si>
    <t>ZY-LIC-GOLD-ZZ2Y01F</t>
  </si>
  <si>
    <t>LIC-GOLD-ZZ2Y01F</t>
  </si>
  <si>
    <t>ZY-WRL-NWA130BE-0101F</t>
  </si>
  <si>
    <t>NWA130BE-EU0101F</t>
  </si>
  <si>
    <t>ZY-SEC-LIC-GOLD-ZZ15F</t>
  </si>
  <si>
    <t>ZY-ACC-91-010-204001B</t>
  </si>
  <si>
    <t>ZY-LIC-GOLD-ZZ2Y05F</t>
  </si>
  <si>
    <t>LIC-GOLD-ZZ2Y05F</t>
  </si>
  <si>
    <t>ZY-SWT-XGS1935-28HP</t>
  </si>
  <si>
    <t>XGS1935-28HP-EU0101F</t>
  </si>
  <si>
    <t>ZY-SWT-XMG-105-ZZ0101</t>
  </si>
  <si>
    <t>XMG-105-ZZ0101F</t>
  </si>
  <si>
    <t>ZYXEL - XMG-105 - Switch Unmanaged, 5 Porte 2.5GbE, 1 porta 10GbE SFP+, Desktop</t>
  </si>
  <si>
    <t>ZY-WRL-NWA50AXPRO-02F</t>
  </si>
  <si>
    <t>NWA50AXPRO-EU0102F</t>
  </si>
  <si>
    <t>ZYXEL - NWA50AXPRO, NebulaFlex Wireless Access Point Dual Radio 3x3 802.11a/b/g/n/ac/ax 1775Mbps, Porta LAN 2.5 Gigabit, support</t>
  </si>
  <si>
    <t>ZY-WRL-USGFLEX200H01F</t>
  </si>
  <si>
    <t>USGFLEX200H-EU0101F</t>
  </si>
  <si>
    <t>ZYXEL - USGFlex Security Gateway 200H. Porte WAN/LAN: 2x2.5GbE, 6xGbE. 5 Gbps Firewall Throughput. WAN Load Balancing/Failover.</t>
  </si>
  <si>
    <t>ZY-WRL-USGFLEX200H02F</t>
  </si>
  <si>
    <t>USGFLEX200H-EU0102F</t>
  </si>
  <si>
    <t>ZYXEL - USGFlex Security Gateway 200H. Porte WAN/LAN: 2x2.5GbE, 6xGbE. 5 Gbps Firewall Throughput. WAN Load Balancing/Failover</t>
  </si>
  <si>
    <t>ZY-WRL-USGFLEX500H02F</t>
  </si>
  <si>
    <t>USGFLEX500H-EU0102F</t>
  </si>
  <si>
    <t>ZYXEL - USGFlex Security Gateway 500H. Porte WAN/LAN: 2x2.5GbE PoE 30W, 2x2.5GbE, 8xGbE. 10 Gbps Firewall Throughput. WAN Load B</t>
  </si>
  <si>
    <t>ZY-WRL-USGLITE60AX-01</t>
  </si>
  <si>
    <t>USGLITE60AX-EU0101F</t>
  </si>
  <si>
    <t>ZYXEL - Security Router 60. 1 porta WAN 2.5GbE, 1 porta LAN 2.5 GbE, 4 porte LAN GbE, Wifi6 5.4Gbps. VPN: 5 IPSEC. 2 Gbps Firewa</t>
  </si>
  <si>
    <t>OC-MJ6-233140-02-K12</t>
  </si>
  <si>
    <t>OC-MJ6-233140-03-K12</t>
  </si>
  <si>
    <t>OC-MJ6-235220-01-K12</t>
  </si>
  <si>
    <t>OC-MJ6-233134-00-K12</t>
  </si>
  <si>
    <t>OC-MJ6-233124-00-K12</t>
  </si>
  <si>
    <t>OC-MJ6-233224-00-K12</t>
  </si>
  <si>
    <t>ORCA - Tubetto colore giallo 2.0mm per splitter (moq. 10m)</t>
  </si>
  <si>
    <t>ORCA - Modulo illuminazione a LED per armadio rack 19" 1U, 220V, interruttore manuale</t>
  </si>
  <si>
    <t>OC-CVF-111119-04</t>
  </si>
  <si>
    <t>ORCA - Cavo ottico Loose int/est antird 4 fibre 50/125um OM4 LSZH - CPR Class Eca colore erica violet</t>
  </si>
  <si>
    <t>OC-CVF-111119-08</t>
  </si>
  <si>
    <t>ORCA - Cavo ottico Loose int/est antird 8 fibre 50/125um OM4 LSZH - CPR Class Eca colore erica violet</t>
  </si>
  <si>
    <t>OC-CVF-111119-12</t>
  </si>
  <si>
    <t>ORCA - Cavo ottico Loose int/est antird 12 fibre 50/125um OM4 LSZH - CPR Class Eca colore erica violet</t>
  </si>
  <si>
    <t>OC-CVF-111119-24</t>
  </si>
  <si>
    <t>ORCA - Cavo ottico Loose int/est antird 24 fibre 50/125um OM4 LSZH - CPR Class Dca-S2-D1 colore erica violet</t>
  </si>
  <si>
    <t>OC-CVF-112119-04</t>
  </si>
  <si>
    <t>OC-CVF-112119-08</t>
  </si>
  <si>
    <t>OC-CVF-112119-12</t>
  </si>
  <si>
    <t>OC-CVF-112119-24</t>
  </si>
  <si>
    <t>OC-CVF-111190-08</t>
  </si>
  <si>
    <t>OC-CVF-111190-12</t>
  </si>
  <si>
    <t>OC-CVF-111190-24</t>
  </si>
  <si>
    <t>OC-XC5-222105-0,6</t>
  </si>
  <si>
    <t>ORCA - Bretella di permutazione Cat5E 1coppia 110XC-110XC UTP 0,6mt</t>
  </si>
  <si>
    <t>OC-XC5-222104-A0</t>
  </si>
  <si>
    <t>ORCA - Bretella di permutazione Cat5e 4 coppie 110XC-110XC UTP 0,5mt</t>
  </si>
  <si>
    <t>OC-PC6-223142-0.25GC</t>
  </si>
  <si>
    <t>ORCA - Bretella di permutazione Cat6 U/UTP AWG 28 - LSZH colore Grigio Chiaro L. 0,25mt</t>
  </si>
  <si>
    <t>OC-PC6-223142-0AGC</t>
  </si>
  <si>
    <t>ORCA - Bretella di permutazione Cat6 U/UTP AWG 28 - LSZH colore Grigio Chiaro L. 0,50mt</t>
  </si>
  <si>
    <t>OC-PC6-223142-01GC</t>
  </si>
  <si>
    <t>ORCA - Bretella di permutazione Cat6 U/UTP AWG 28 - LSZH colore Grigio Chiaro L. 1mt</t>
  </si>
  <si>
    <t>OC-PC6-223142-A1GC</t>
  </si>
  <si>
    <t>ORCA - Bretella di permutazione Cat6 U/UTP AWG 28 - LSZH colore Grigio Chiaro L. 1,5mt</t>
  </si>
  <si>
    <t>OC-PC6-223142-02GC</t>
  </si>
  <si>
    <t>ORCA - Bretella di permutazione Cat6 U/UTP AWG 28 - LSZH colore Grigio Chiaro L. 2mt</t>
  </si>
  <si>
    <t>OC-PC6-223142-03GC</t>
  </si>
  <si>
    <t>ORCA - Bretella di permutazione Cat6 U/UTP AWG 28 - LSZH colore Grigio Chiaro L. 3mt</t>
  </si>
  <si>
    <t>OC-PC6-223142-05GC</t>
  </si>
  <si>
    <t>ORCA - Bretella di permutazione Cat6 U/UTP AWG 28 - LSZH colore Grigio Chiaro L. 5mt</t>
  </si>
  <si>
    <t>OC-PC6-223142-10GC</t>
  </si>
  <si>
    <t>ORCA - Bretella di permutazione Cat6 U/UTP AWG 28 - LSZH colore Grigio Chiaro L. 10mt</t>
  </si>
  <si>
    <t>OC-PC6-223172-0.25</t>
  </si>
  <si>
    <t>ORCA - Bretella di permutazione Cat6 U/UTP AWG 28 - LSZH colore Rosso L. 0,25mt</t>
  </si>
  <si>
    <t>OC-PC6-223172-0A</t>
  </si>
  <si>
    <t>ORCA - Bretella di permutazione Cat6 U/UTP AWG 28 - LSZH colore Rosso L. 0,50mt</t>
  </si>
  <si>
    <t>OC-PC6-223172-01</t>
  </si>
  <si>
    <t>ORCA - Bretella di permutazione Cat6 U/UTP AWG 28 - LSZH colore Rosso L. 1mt</t>
  </si>
  <si>
    <t>OC-PC6-223172-A1</t>
  </si>
  <si>
    <t>ORCA - Bretella di permutazione Cat6 U/UTP AWG 28 - LSZH colore Rosso L. 1,5mt</t>
  </si>
  <si>
    <t>OC-PC6-223172-02</t>
  </si>
  <si>
    <t>ORCA - Bretella di permutazione Cat6 U/UTP AWG 28 - LSZH colore Rosso L. 2mt</t>
  </si>
  <si>
    <t>OC-PC6-223172-03</t>
  </si>
  <si>
    <t>ORCA - Bretella di permutazione Cat6 U/UTP AWG 28 - LSZH colore Rosso L. 3mt</t>
  </si>
  <si>
    <t>OC-PC6-223172-05</t>
  </si>
  <si>
    <t>ORCA - Bretella di permutazione Cat6 U/UTP AWG 28 - LSZH colore Rosso L. 5mt</t>
  </si>
  <si>
    <t>OC-PC6-223172-10</t>
  </si>
  <si>
    <t>ORCA - Bretella di permutazione Cat6 U/UTP AWG 28 - LSZH colore Rosso L. 10mt</t>
  </si>
  <si>
    <t>OC-PC6-223182-0.25</t>
  </si>
  <si>
    <t>ORCA - Bretella di permutazione Cat6 U/UTP AWG 28 - LSZH colore Giallo L. 0,25mt</t>
  </si>
  <si>
    <t>OC-PC6-223182-0A</t>
  </si>
  <si>
    <t>ORCA - Bretella di permutazione Cat6 U/UTP AWG 28 - LSZH colore Giallo L. 0,50mt</t>
  </si>
  <si>
    <t>OC-PC6-223182-01</t>
  </si>
  <si>
    <t>ORCA - Bretella di permutazione Cat6 U/UTP AWG 28 - LSZH colore Giallo L. 1mt</t>
  </si>
  <si>
    <t>OC-PC6-223182-A1</t>
  </si>
  <si>
    <t>ORCA - Bretella di permutazione Cat6 U/UTP AWG 28 - LSZH colore Giallo L. 1,5mt</t>
  </si>
  <si>
    <t>OC-PC6-223182-02</t>
  </si>
  <si>
    <t>ORCA - Bretella di permutazione Cat6 U/UTP AWG 28 - LSZH colore Giallo L. 2mt</t>
  </si>
  <si>
    <t>OC-PC6-223182-03</t>
  </si>
  <si>
    <t>ORCA - Bretella di permutazione Cat6 U/UTP AWG 28 - LSZH colore Giallo L. 3mt</t>
  </si>
  <si>
    <t>OC-PC6-223182-05</t>
  </si>
  <si>
    <t>ORCA - Bretella di permutazione Cat6 U/UTP AWG 28 - LSZH colore Giallo L. 5mt</t>
  </si>
  <si>
    <t>OC-PC6-223182-10</t>
  </si>
  <si>
    <t>ORCA - Bretella di permutazione Cat6 U/UTP AWG 28 - LSZH colore Giallo L. 10mt</t>
  </si>
  <si>
    <t>OC-PC6-223192-0.25</t>
  </si>
  <si>
    <t>ORCA - Bretella di permutazione Cat6 U/UTP AWG 28 - LSZH colore Verde L. 0,25mt</t>
  </si>
  <si>
    <t>OC-PC6-223192-0A</t>
  </si>
  <si>
    <t>ORCA - Bretella di permutazione Cat6 U/UTP AWG 28 - LSZH colore Verde L. 0,50mt</t>
  </si>
  <si>
    <t>OC-PC6-223192-01</t>
  </si>
  <si>
    <t>ORCA - Bretella di permutazione Cat6 U/UTP AWG 28 - LSZH colore Verde L. 1mt</t>
  </si>
  <si>
    <t>OC-PC6-223192-A1</t>
  </si>
  <si>
    <t>ORCA - Bretella di permutazione Cat6 U/UTP AWG 28 - LSZH colore Verde L. 1,5mt</t>
  </si>
  <si>
    <t>OC-PC6-223192-02</t>
  </si>
  <si>
    <t>ORCA - Bretella di permutazione Cat6 U/UTP AWG 28 - LSZH colore Verde L. 2mt</t>
  </si>
  <si>
    <t>OC-PC6-223192-03</t>
  </si>
  <si>
    <t>ORCA - Bretella di permutazione Cat6 U/UTP AWG 28 - LSZH colore Verde L. 3mt</t>
  </si>
  <si>
    <t>OC-PC6-223192-05</t>
  </si>
  <si>
    <t>ORCA - Bretella di permutazione Cat6 U/UTP AWG 28 - LSZH colore Verde L. 5mt</t>
  </si>
  <si>
    <t>OC-PC6-223192-10</t>
  </si>
  <si>
    <t>ORCA - Bretella di permutazione Cat6 U/UTP AWG 28 - LSZH colore Verde L. 10mt</t>
  </si>
  <si>
    <t>OC-PC6-223162-0.25</t>
  </si>
  <si>
    <t>ORCA - Bretella di permutazione Cat6 U/UTP AWG 28 - LSZH colore Blu L. 0,25mt</t>
  </si>
  <si>
    <t>OC-PC6-223162-0A</t>
  </si>
  <si>
    <t>ORCA - Bretella di permutazione Cat6 U/UTP AWG 28 - LSZH colore Blu L. 0,50mt</t>
  </si>
  <si>
    <t>OC-PC6-223162-01</t>
  </si>
  <si>
    <t>ORCA - Bretella di permutazione Cat6 U/UTP AWG 28 - LSZH colore Blu L. 1mt</t>
  </si>
  <si>
    <t>OC-PC6-223162-A1</t>
  </si>
  <si>
    <t>ORCA - Bretella di permutazione Cat6 U/UTP AWG 28 - LSZH colore Blu L. 1,5mt</t>
  </si>
  <si>
    <t>OC-PC6-223162-02</t>
  </si>
  <si>
    <t>ORCA - Bretella di permutazione Cat6 U/UTP AWG 28 - LSZH colore Blu L. 2mt</t>
  </si>
  <si>
    <t>OC-PC6-223162-03</t>
  </si>
  <si>
    <t>ORCA - Bretella di permutazione Cat6 U/UTP AWG 28 - LSZH colore Blu L. 3mt</t>
  </si>
  <si>
    <t>OC-PC6-223162-05</t>
  </si>
  <si>
    <t>ORCA - Bretella di permutazione Cat6 U/UTP AWG 28 - LSZH colore Blu L. 5mt</t>
  </si>
  <si>
    <t>OC-PC6-223162-10</t>
  </si>
  <si>
    <t>ORCA - Bretella di permutazione Cat6 U/UTP AWG 28 - LSZH colore Blu L. 10mt</t>
  </si>
  <si>
    <t>OC-PC6-223112-0.25</t>
  </si>
  <si>
    <t>ORCA - Bretella di permutazione Cat6 U/UTP AWG 28 - LSZH colore Nero L. 0,25mt</t>
  </si>
  <si>
    <t>OC-PC6-223112-0A</t>
  </si>
  <si>
    <t>ORCA - Bretella di permutazione Cat6 U/UTP AWG 28 - LSZH colore Nero L. 0,50mt</t>
  </si>
  <si>
    <t>OC-PC6-223112-01</t>
  </si>
  <si>
    <t>ORCA - Bretella di permutazione Cat6 U/UTP AWG 28 - LSZH colore Nero L. 1mt</t>
  </si>
  <si>
    <t>OC-PC6-223112-A1</t>
  </si>
  <si>
    <t>ORCA - Bretella di permutazione Cat6 U/UTP AWG 28 - LSZH colore Nero L. 1,5mt</t>
  </si>
  <si>
    <t>OC-PC6-223112-02</t>
  </si>
  <si>
    <t>ORCA - Bretella di permutazione Cat6 U/UTP AWG 28 - LSZH colore Nero L. 2mt</t>
  </si>
  <si>
    <t>OC-PC6-223112-03</t>
  </si>
  <si>
    <t>ORCA - Bretella di permutazione Cat6 U/UTP AWG 28 - LSZH colore Nero L. 3mt</t>
  </si>
  <si>
    <t>OC-PC6-223112-05</t>
  </si>
  <si>
    <t>ORCA - Bretella di permutazione Cat6 U/UTP AWG 28 - LSZH colore Nero L. 5mt</t>
  </si>
  <si>
    <t>OC-PC6-223112-10</t>
  </si>
  <si>
    <t>ORCA - Bretella di permutazione Cat6 U/UTP AWG 28 - LSZH colore Nero L. 10mt</t>
  </si>
  <si>
    <t>OC-PC6-223132-0.25</t>
  </si>
  <si>
    <t>ORCA - Bretella di permutazione Cat6 U/UTP AWG 28 - LSZH colore Bianco L. 0,25mt</t>
  </si>
  <si>
    <t>OC-PC6-223132-0A</t>
  </si>
  <si>
    <t>ORCA - Bretella di permutazione Cat6 U/UTP AWG 28 - LSZH colore Bianco L. 0,50mt</t>
  </si>
  <si>
    <t>OC-PC6-223132-01</t>
  </si>
  <si>
    <t>ORCA - Bretella di permutazione Cat6 U/UTP AWG 28 - LSZH colore Bianco L. 1mt</t>
  </si>
  <si>
    <t>OC-PC6-223132-A1</t>
  </si>
  <si>
    <t>ORCA - Bretella di permutazione Cat6 U/UTP AWG 28 - LSZH colore Bianco L. 1,5mt</t>
  </si>
  <si>
    <t>OC-PC6-223132-02</t>
  </si>
  <si>
    <t>ORCA - Bretella di permutazione Cat6 U/UTP AWG 28 - LSZH colore Bianco L. 2mt</t>
  </si>
  <si>
    <t>OC-PC6-223132-03</t>
  </si>
  <si>
    <t>ORCA - Bretella di permutazione Cat6 U/UTP AWG 28 - LSZH colore Bianco L. 3mt</t>
  </si>
  <si>
    <t>OC-PC6-223132-05</t>
  </si>
  <si>
    <t>ORCA - Bretella di permutazione Cat6 U/UTP AWG 28 - LSZH colore Bianco L. 5mt</t>
  </si>
  <si>
    <t>OC-PC6-223132-10</t>
  </si>
  <si>
    <t>ORCA - Bretella di permutazione Cat6 U/UTP AWG 28 - LSZH colore Bianco L. 10mt</t>
  </si>
  <si>
    <t>OC-PC6-224142-0.25GC</t>
  </si>
  <si>
    <t>ORCA - Bretella di permutazione Cat6A U/UTP AWG 28 - LSZH colore Grigio Chiaro L. 0,25mt</t>
  </si>
  <si>
    <t>OC-PC6-224142-0AGC</t>
  </si>
  <si>
    <t>ORCA - Bretella di permutazione Cat6A U/UTP AWG 28 - LSZH colore Grigio Chiaro L. 0,50mt</t>
  </si>
  <si>
    <t>OC-PC6-224142-01GC</t>
  </si>
  <si>
    <t>ORCA - Bretella di permutazione Cat6A U/UTP AWG 28 - LSZH colore Grigio Chiaro L. 1mt</t>
  </si>
  <si>
    <t>OC-PC6-224142-A1GC</t>
  </si>
  <si>
    <t>ORCA - Bretella di permutazione Cat6A U/UTP AWG 28 - LSZH colore Grigio Chiaro L. 1,5mt</t>
  </si>
  <si>
    <t>OC-PC6-224142-02GC</t>
  </si>
  <si>
    <t>ORCA - Bretella di permutazione Cat6A U/UTP AWG 28 - LSZH colore Grigio Chiaro L. 2mt</t>
  </si>
  <si>
    <t>OC-PC6-224142-03GC</t>
  </si>
  <si>
    <t>ORCA - Bretella di permutazione Cat6A U/UTP AWG 28 - LSZH colore Grigio Chiaro L. 3mt</t>
  </si>
  <si>
    <t>OC-PC6-224142-05GC</t>
  </si>
  <si>
    <t>ORCA - Bretella di permutazione Cat6A U/UTP AWG 28 - LSZH colore Grigio Chiaro L. 5mt</t>
  </si>
  <si>
    <t>OC-PC6-224142-10GC</t>
  </si>
  <si>
    <t>ORCA - Bretella di permutazione Cat6A U/UTP AWG 28 - LSZH colore Grigio Chiaro L. 10mt</t>
  </si>
  <si>
    <t>OC-PC6-224172-0.25</t>
  </si>
  <si>
    <t>ORCA - Bretella di permutazione Cat6A U/UTP AWG 28 - LSZH colore Rosso L. 0,25mt</t>
  </si>
  <si>
    <t>OC-PC6-224172-0A</t>
  </si>
  <si>
    <t>ORCA - Bretella di permutazione Cat6A U/UTP AWG 28 - LSZH colore Rosso L. 0,50mt</t>
  </si>
  <si>
    <t>OC-PC6-224172-01</t>
  </si>
  <si>
    <t>ORCA - Bretella di permutazione Cat6A U/UTP AWG 28 - LSZH colore Rosso L. 1mt</t>
  </si>
  <si>
    <t>OC-PC6-224172-A1</t>
  </si>
  <si>
    <t>ORCA - Bretella di permutazione Cat6A U/UTP AWG 28 - LSZH colore Rosso L. 1,5mt</t>
  </si>
  <si>
    <t>OC-PC6-224172-02</t>
  </si>
  <si>
    <t>ORCA - Bretella di permutazione Cat6A U/UTP AWG 28 - LSZH colore Rosso L. 2mt</t>
  </si>
  <si>
    <t>OC-PC6-224172-03</t>
  </si>
  <si>
    <t>ORCA - Bretella di permutazione Cat6A U/UTP AWG 28 - LSZH colore Rosso L. 3mt</t>
  </si>
  <si>
    <t>OC-PC6-224172-05</t>
  </si>
  <si>
    <t>ORCA - Bretella di permutazione Cat6A U/UTP AWG 28 - LSZH colore Rosso L. 5mt</t>
  </si>
  <si>
    <t>OC-PC6-224172-10</t>
  </si>
  <si>
    <t>ORCA - Bretella di permutazione Cat6A U/UTP AWG 28 - LSZH colore Rosso L. 10mt</t>
  </si>
  <si>
    <t>OC-PC6-224182-0.25</t>
  </si>
  <si>
    <t>ORCA - Bretella di permutazione Cat6A U/UTP AWG 28 - LSZH colore Giallo L. 0,25mt</t>
  </si>
  <si>
    <t>OC-PC6-224182-0A</t>
  </si>
  <si>
    <t>ORCA - Bretella di permutazione Cat6A U/UTP AWG 28 - LSZH colore Giallo L. 0,50mt</t>
  </si>
  <si>
    <t>OC-PC6-224182-01</t>
  </si>
  <si>
    <t>ORCA - Bretella di permutazione Cat6A U/UTP AWG 28 - LSZH colore Giallo L. 1mt</t>
  </si>
  <si>
    <t>OC-PC6-224182-A1</t>
  </si>
  <si>
    <t>ORCA - Bretella di permutazione Cat6A U/UTP AWG 28 - LSZH colore Giallo L. 1,5mt</t>
  </si>
  <si>
    <t>OC-PC6-224182-02</t>
  </si>
  <si>
    <t>ORCA - Bretella di permutazione Cat6A U/UTP AWG 28 - LSZH colore Giallo L. 2mt</t>
  </si>
  <si>
    <t>OC-PC6-224182-03</t>
  </si>
  <si>
    <t>ORCA - Bretella di permutazione Cat6A U/UTP AWG 28 - LSZH colore Giallo L. 3mt</t>
  </si>
  <si>
    <t>OC-PC6-224182-05</t>
  </si>
  <si>
    <t>ORCA - Bretella di permutazione Cat6A U/UTP AWG 28 - LSZH colore Giallo L. 5mt</t>
  </si>
  <si>
    <t>OC-PC6-224182-10</t>
  </si>
  <si>
    <t>ORCA - Bretella di permutazione Cat6A U/UTP AWG 28 - LSZH colore Giallo L. 10mt</t>
  </si>
  <si>
    <t>OC-PC6-224192-0.25</t>
  </si>
  <si>
    <t>ORCA - Bretella di permutazione Cat6A U/UTP AWG 28 - LSZH colore Verde L. 0,25mt</t>
  </si>
  <si>
    <t>OC-PC6-224192-0A</t>
  </si>
  <si>
    <t>ORCA - Bretella di permutazione Cat6A U/UTP AWG 28 - LSZH colore Verde L. 0,50mt</t>
  </si>
  <si>
    <t>OC-PC6-224192-01</t>
  </si>
  <si>
    <t>ORCA - Bretella di permutazione Cat6A U/UTP AWG 28 - LSZH colore Verde L. 1mt</t>
  </si>
  <si>
    <t>OC-PC6-224192-A1</t>
  </si>
  <si>
    <t>ORCA - Bretella di permutazione Cat6A U/UTP AWG 28 - LSZH colore Verde L. 1,5mt</t>
  </si>
  <si>
    <t>OC-PC6-224192-02</t>
  </si>
  <si>
    <t>ORCA - Bretella di permutazione Cat6A U/UTP AWG 28 - LSZH colore Verde L. 2mt</t>
  </si>
  <si>
    <t>OC-PC6-224192-03</t>
  </si>
  <si>
    <t>ORCA - Bretella di permutazione Cat6A U/UTP AWG 28 - LSZH colore Verde L. 3mt</t>
  </si>
  <si>
    <t>OC-PC6-224192-05</t>
  </si>
  <si>
    <t>ORCA - Bretella di permutazione Cat6A U/UTP AWG 28 - LSZH colore Verde L. 5mt</t>
  </si>
  <si>
    <t>OC-PC6-224192-10</t>
  </si>
  <si>
    <t>ORCA - Bretella di permutazione Cat6A U/UTP AWG 28 - LSZH colore Verde L. 10mt</t>
  </si>
  <si>
    <t>OC-PC6-224162-0.25</t>
  </si>
  <si>
    <t>ORCA - Bretella di permutazione Cat6A U/UTP AWG 28 - LSZH colore Blu L. 0,25mt</t>
  </si>
  <si>
    <t>OC-PC6-224162-0A</t>
  </si>
  <si>
    <t>ORCA - Bretella di permutazione Cat6A U/UTP AWG 28 - LSZH colore Blu L. 0,50mt</t>
  </si>
  <si>
    <t>OC-PC6-224162-01</t>
  </si>
  <si>
    <t>ORCA - Bretella di permutazione Cat6A U/UTP AWG 28 - LSZH colore Blu L. 1mt</t>
  </si>
  <si>
    <t>OC-PC6-224162-A1</t>
  </si>
  <si>
    <t>ORCA - Bretella di permutazione Cat6A U/UTP AWG 28 - LSZH colore Blu L. 1,5mt</t>
  </si>
  <si>
    <t>OC-PC6-224162-02</t>
  </si>
  <si>
    <t>ORCA - Bretella di permutazione Cat6A U/UTP AWG 28 - LSZH colore Blu L. 2mt</t>
  </si>
  <si>
    <t>OC-PC6-224162-03</t>
  </si>
  <si>
    <t>ORCA - Bretella di permutazione Cat6A U/UTP AWG 28 - LSZH colore Blu L. 3mt</t>
  </si>
  <si>
    <t>OC-PC6-224162-05</t>
  </si>
  <si>
    <t>ORCA - Bretella di permutazione Cat6A U/UTP AWG 28 - LSZH colore Blu L. 5mt</t>
  </si>
  <si>
    <t>OC-PC6-224162-10</t>
  </si>
  <si>
    <t>ORCA - Bretella di permutazione Cat6A U/UTP AWG 28 - LSZH colore Blu L. 10mt</t>
  </si>
  <si>
    <t>OC-PC6-224112-0.25</t>
  </si>
  <si>
    <t>ORCA - Bretella di permutazione Cat6A U/UTP AWG 28 - LSZH colore Nero L. 0,25mt</t>
  </si>
  <si>
    <t>OC-PC6-224112-0A</t>
  </si>
  <si>
    <t>ORCA - Bretella di permutazione Cat6A U/UTP AWG 28 - LSZH colore Nero L. 0,50mt</t>
  </si>
  <si>
    <t>OC-PC6-224112-01</t>
  </si>
  <si>
    <t>ORCA - Bretella di permutazione Cat6A U/UTP AWG 28 - LSZH colore Nero L. 1mt</t>
  </si>
  <si>
    <t>OC-PC6-224112-A1</t>
  </si>
  <si>
    <t>ORCA - Bretella di permutazione Cat6A U/UTP AWG 28 - LSZH colore Nero L. 1,5mt</t>
  </si>
  <si>
    <t>OC-PC6-224112-02</t>
  </si>
  <si>
    <t>ORCA - Bretella di permutazione Cat6A U/UTP AWG 28 - LSZH colore Nero L. 2mt</t>
  </si>
  <si>
    <t>OC-PC6-224112-03</t>
  </si>
  <si>
    <t>ORCA - Bretella di permutazione Cat6A U/UTP AWG 28 - LSZH colore Nero L. 3mt</t>
  </si>
  <si>
    <t>OC-PC6-224112-05</t>
  </si>
  <si>
    <t>ORCA - Bretella di permutazione Cat6A U/UTP AWG 28 - LSZH colore Nero L. 5mt</t>
  </si>
  <si>
    <t>OC-PC6-224112-10</t>
  </si>
  <si>
    <t>ORCA - Bretella di permutazione Cat6A U/UTP AWG 28 - LSZH colore Nero L. 10mt</t>
  </si>
  <si>
    <t>OC-PC6-224152-0.25</t>
  </si>
  <si>
    <t>ORCA - Bretella di permutazione Cat6A U/UTP AWG 28 - LSZH colore Viola L. 0,25mt</t>
  </si>
  <si>
    <t>OC-PC6-224152-0A</t>
  </si>
  <si>
    <t>ORCA - Bretella di permutazione Cat6A U/UTP AWG 28 - LSZH colore Viola L. 0,50mt</t>
  </si>
  <si>
    <t>OC-PC6-224152-01</t>
  </si>
  <si>
    <t>ORCA - Bretella di permutazione Cat6A U/UTP AWG 28 - LSZH colore Viola L. 1mt</t>
  </si>
  <si>
    <t>OC-PC6-224152-A1</t>
  </si>
  <si>
    <t>ORCA - Bretella di permutazione Cat6A U/UTP AWG 28 - LSZH colore Viola L. 1,5mt</t>
  </si>
  <si>
    <t>OC-PC6-224152-02</t>
  </si>
  <si>
    <t>ORCA - Bretella di permutazione Cat6A U/UTP AWG 28 - LSZH colore Viola L. 2mt</t>
  </si>
  <si>
    <t>OC-PC6-224152-03</t>
  </si>
  <si>
    <t>ORCA - Bretella di permutazione Cat6A U/UTP AWG 28 - LSZH colore Viola L. 3mt</t>
  </si>
  <si>
    <t>OC-PC6-224152-05</t>
  </si>
  <si>
    <t>ORCA - Bretella di permutazione Cat6A U/UTP AWG 28 - LSZH colore Viola L. 5mt</t>
  </si>
  <si>
    <t>OC-PC6-224152-10</t>
  </si>
  <si>
    <t>ORCA - Bretella di permutazione Cat6A U/UTP AWG 28 - LSZH colore Viola L. 10mt</t>
  </si>
  <si>
    <t>OC-PC6-224340-0.3GC</t>
  </si>
  <si>
    <t>ORCA - Bretella di permutazione Cat6A S/FTP AWG 26 - LSZH colore Grigio Chiaro L. 0,30mt</t>
  </si>
  <si>
    <t>OC-PC6-224340-0AGC</t>
  </si>
  <si>
    <t>ORCA - Bretella di permutazione Cat6A S/FTP AWG 26 - LSZH colore Grigio Chiaro L. 0,50mt</t>
  </si>
  <si>
    <t>OC-PC6-224340-01GC</t>
  </si>
  <si>
    <t>ORCA - Bretella di permutazione Cat6A S/FTP AWG 26 - LSZH colore Grigio Chiaro L. 1mt</t>
  </si>
  <si>
    <t>OC-PC6-224340-A1GC</t>
  </si>
  <si>
    <t>ORCA - Bretella di permutazione Cat6A S/FTP AWG 26 - LSZH colore Grigio Chiaro L. 1,5mt</t>
  </si>
  <si>
    <t>OC-PC6-224340-02GC</t>
  </si>
  <si>
    <t>ORCA - Bretella di permutazione Cat6A S/FTP AWG 26 - LSZH colore Grigio Chiaro L. 2mt</t>
  </si>
  <si>
    <t>OC-PC6-224340-03GC</t>
  </si>
  <si>
    <t>ORCA - Bretella di permutazione Cat6A S/FTP AWG 26 - LSZH colore Grigio Chiaro L. 3mt</t>
  </si>
  <si>
    <t>OC-PC6-224340-05GC</t>
  </si>
  <si>
    <t>ORCA - Bretella di permutazione Cat6A S/FTP AWG 26 - LSZH colore Grigio Chiaro L. 5mt</t>
  </si>
  <si>
    <t>OC-PC6-224340-07GC</t>
  </si>
  <si>
    <t>ORCA - Bretella di permutazione Cat6A S/FTP AWG 26 - LSZH colore Grigio Chiaro L. 7mt</t>
  </si>
  <si>
    <t>OC-PC6-224340-10GC</t>
  </si>
  <si>
    <t>ORCA - Bretella di permutazione Cat6A S/FTP AWG 26 - LSZH colore Grigio Chiaro L. 10mt</t>
  </si>
  <si>
    <t>OC-PC6-224340-15GC</t>
  </si>
  <si>
    <t>ORCA - Bretella di permutazione Cat6A S/FTP AWG 26 - LSZH colore Grigio Chiaro L. 15mt</t>
  </si>
  <si>
    <t>OC-PC6-224370-0.3</t>
  </si>
  <si>
    <t>ORCA - Bretella di permutazione Cat6A S/FTP AWG 26 - LSZH colore Rosso L. 0,30mt</t>
  </si>
  <si>
    <t>OC-PC6-224370-0A</t>
  </si>
  <si>
    <t>ORCA - Bretella di permutazione Cat6A S/FTP AWG 26 - LSZH colore Rosso L. 0,50mt</t>
  </si>
  <si>
    <t>OC-PC6-224370-01</t>
  </si>
  <si>
    <t>ORCA - Bretella di permutazione Cat6A S/FTP AWG 26 - LSZH colore Rosso L. 1mt</t>
  </si>
  <si>
    <t>OC-PC6-224370-A1</t>
  </si>
  <si>
    <t>ORCA - Bretella di permutazione Cat6A S/FTP AWG 26 - LSZH colore Rosso L. 1,5mt</t>
  </si>
  <si>
    <t>OC-PC6-224370-02</t>
  </si>
  <si>
    <t>ORCA - Bretella di permutazione Cat6A S/FTP AWG 26 - LSZH colore Rosso L. 2mt</t>
  </si>
  <si>
    <t>OC-PC6-224370-03</t>
  </si>
  <si>
    <t>ORCA - Bretella di permutazione Cat6A S/FTP AWG 26 - LSZH colore Rosso L. 3mt</t>
  </si>
  <si>
    <t>OC-PC6-224370-05</t>
  </si>
  <si>
    <t>ORCA - Bretella di permutazione Cat6A S/FTP AWG 26 - LSZH colore Rosso L. 5mt</t>
  </si>
  <si>
    <t>OC-PC6-224370-07</t>
  </si>
  <si>
    <t>ORCA - Bretella di permutazione Cat6A S/FTP AWG 26 - LSZH colore Rosso L. 7mt</t>
  </si>
  <si>
    <t>OC-PC6-224370-10</t>
  </si>
  <si>
    <t>ORCA - Bretella di permutazione Cat6A S/FTP AWG 26 - LSZH colore Rosso L. 10mt</t>
  </si>
  <si>
    <t>OC-PC6-224370-15</t>
  </si>
  <si>
    <t>ORCA - Bretella di permutazione Cat6A S/FTP AWG 26 - LSZH colore Rosso L. 15mt</t>
  </si>
  <si>
    <t>OC-PC6-224380-0.3</t>
  </si>
  <si>
    <t>ORCA - Bretella di permutazione Cat6A S/FTP AWG 26 - LSZH colore Giallo L. 0,30mt</t>
  </si>
  <si>
    <t>OC-PC6-224380-0A</t>
  </si>
  <si>
    <t>ORCA - Bretella di permutazione Cat6A S/FTP AWG 26 - LSZH colore Giallo L. 0,50mt</t>
  </si>
  <si>
    <t>OC-PC6-224380-01</t>
  </si>
  <si>
    <t>ORCA - Bretella di permutazione Cat6A S/FTP AWG 26 - LSZH colore Giallo L. 1mt</t>
  </si>
  <si>
    <t>OC-PC6-224380-A1</t>
  </si>
  <si>
    <t>ORCA - Bretella di permutazione Cat6A S/FTP AWG 26 - LSZH colore Giallo L. 1,5mt</t>
  </si>
  <si>
    <t>OC-PC6-224380-02</t>
  </si>
  <si>
    <t>ORCA - Bretella di permutazione Cat6A S/FTP AWG 26 - LSZH colore Giallo L. 2mt</t>
  </si>
  <si>
    <t>OC-PC6-224380-03</t>
  </si>
  <si>
    <t>ORCA - Bretella di permutazione Cat6A S/FTP AWG 26 - LSZH colore Giallo L. 3mt</t>
  </si>
  <si>
    <t>OC-PC6-224380-05</t>
  </si>
  <si>
    <t>ORCA - Bretella di permutazione Cat6A S/FTP AWG 26 - LSZH colore Giallo L. 5mt</t>
  </si>
  <si>
    <t>OC-PC6-224380-07</t>
  </si>
  <si>
    <t>ORCA - Bretella di permutazione Cat6A S/FTP AWG 26 - LSZH colore Giallo L. 7mt</t>
  </si>
  <si>
    <t>OC-PC6-224380-10</t>
  </si>
  <si>
    <t>ORCA - Bretella di permutazione Cat6A S/FTP AWG 26 - LSZH colore Giallo L. 10mt</t>
  </si>
  <si>
    <t>OC-PC6-224380-15</t>
  </si>
  <si>
    <t>ORCA - Bretella di permutazione Cat6A S/FTP AWG 26 - LSZH colore Giallo L. 15mt</t>
  </si>
  <si>
    <t>OC-PC6-224390-0.3</t>
  </si>
  <si>
    <t>ORCA - Bretella di permutazione Cat6A S/FTP AWG 26 - LSZH colore Verde L. 0,30mt</t>
  </si>
  <si>
    <t>OC-PC6-224390-0A</t>
  </si>
  <si>
    <t>ORCA - Bretella di permutazione Cat6A S/FTP AWG 26 - LSZH colore Verde L. 0,50mt</t>
  </si>
  <si>
    <t>OC-PC6-224390-01</t>
  </si>
  <si>
    <t>ORCA - Bretella di permutazione Cat6A S/FTP AWG 26 - LSZH colore Verde L. 1mt</t>
  </si>
  <si>
    <t>OC-PC6-224390-A1</t>
  </si>
  <si>
    <t>ORCA - Bretella di permutazione Cat6A S/FTP AWG 26 - LSZH colore Verde L. 1,5mt</t>
  </si>
  <si>
    <t>OC-PC6-224390-02</t>
  </si>
  <si>
    <t>ORCA - Bretella di permutazione Cat6A S/FTP AWG 26 - LSZH colore Verde L. 2mt</t>
  </si>
  <si>
    <t>OC-PC6-224390-03</t>
  </si>
  <si>
    <t>ORCA - Bretella di permutazione Cat6A S/FTP AWG 26 - LSZH colore Verde L. 3mt</t>
  </si>
  <si>
    <t>OC-PC6-224390-05</t>
  </si>
  <si>
    <t>ORCA - Bretella di permutazione Cat6A S/FTP AWG 26 - LSZH colore Verde L. 5mt</t>
  </si>
  <si>
    <t>OC-PC6-224390-07</t>
  </si>
  <si>
    <t>ORCA - Bretella di permutazione Cat6A S/FTP AWG 26 - LSZH colore Verde L. 7mt</t>
  </si>
  <si>
    <t>OC-PC6-224390-10</t>
  </si>
  <si>
    <t>ORCA - Bretella di permutazione Cat6A S/FTP AWG 26 - LSZH colore Verde L. 10mt</t>
  </si>
  <si>
    <t>OC-PC6-224390-15</t>
  </si>
  <si>
    <t>ORCA - Bretella di permutazione Cat6A S/FTP AWG 26 - LSZH colore Verde L. 15mt</t>
  </si>
  <si>
    <t>OC-PC6-224360-0.3</t>
  </si>
  <si>
    <t>ORCA - Bretella di permutazione Cat6A S/FTP AWG 26 - LSZH colore Blu L. 0,30mt</t>
  </si>
  <si>
    <t>OC-PC6-224360-0A</t>
  </si>
  <si>
    <t>ORCA - Bretella di permutazione Cat6A S/FTP AWG 26 - LSZH colore Blu L. 0,50mt</t>
  </si>
  <si>
    <t>OC-PC6-224360-01</t>
  </si>
  <si>
    <t>ORCA - Bretella di permutazione Cat6A S/FTP AWG 26 - LSZH colore Blu L. 1mt</t>
  </si>
  <si>
    <t>OC-PC6-224360-A1</t>
  </si>
  <si>
    <t>ORCA - Bretella di permutazione Cat6A S/FTP AWG 26 - LSZH colore Blu L. 1,5mt</t>
  </si>
  <si>
    <t>OC-PC6-224360-02</t>
  </si>
  <si>
    <t>ORCA - Bretella di permutazione Cat6A S/FTP AWG 26 - LSZH colore Blu L. 2mt</t>
  </si>
  <si>
    <t>OC-PC6-224360-03</t>
  </si>
  <si>
    <t>ORCA - Bretella di permutazione Cat6A S/FTP AWG 26 - LSZH colore Blu L. 3mt</t>
  </si>
  <si>
    <t>OC-PC6-224360-05</t>
  </si>
  <si>
    <t>ORCA - Bretella di permutazione Cat6A S/FTP AWG 26 - LSZH colore Blu L. 5mt</t>
  </si>
  <si>
    <t>OC-PC6-224360-07</t>
  </si>
  <si>
    <t>ORCA - Bretella di permutazione Cat6A S/FTP AWG 26 - LSZH colore Blu L. 7mt</t>
  </si>
  <si>
    <t>OC-PC6-224360-10</t>
  </si>
  <si>
    <t>ORCA - Bretella di permutazione Cat6A S/FTP AWG 26 - LSZH colore Blu L. 10mt</t>
  </si>
  <si>
    <t>OC-PC6-224360-15</t>
  </si>
  <si>
    <t>ORCA - Bretella di permutazione Cat6A S/FTP AWG 26 - LSZH colore Blu L. 15mt</t>
  </si>
  <si>
    <t>OC-PC6-224310-0.3</t>
  </si>
  <si>
    <t>ORCA - Bretella di permutazione Cat6A S/FTP AWG 26 - LSZH colore Nero L. 0,30mt</t>
  </si>
  <si>
    <t>OC-PC6-224310-0A</t>
  </si>
  <si>
    <t>ORCA - Bretella di permutazione Cat6A S/FTP AWG 26 - LSZH colore Nero L. 0,50mt</t>
  </si>
  <si>
    <t>OC-PC6-224310-01</t>
  </si>
  <si>
    <t>ORCA - Bretella di permutazione Cat6A S/FTP AWG 26 - LSZH colore Nero L. 1mt</t>
  </si>
  <si>
    <t>OC-PC6-224310-A1</t>
  </si>
  <si>
    <t>ORCA - Bretella di permutazione Cat6A S/FTP AWG 26 - LSZH colore Nero L. 1,5mt</t>
  </si>
  <si>
    <t>OC-PC6-224310-02</t>
  </si>
  <si>
    <t>ORCA - Bretella di permutazione Cat6A S/FTP AWG 26 - LSZH colore Nero L. 2mt</t>
  </si>
  <si>
    <t>OC-PC6-224310-03</t>
  </si>
  <si>
    <t>ORCA - Bretella di permutazione Cat6A S/FTP AWG 26 - LSZH colore Nero L. 3mt</t>
  </si>
  <si>
    <t>OC-PC6-224310-05</t>
  </si>
  <si>
    <t>ORCA - Bretella di permutazione Cat6A S/FTP AWG 26 - LSZH colore Nero L. 5mt</t>
  </si>
  <si>
    <t>OC-PC6-224310-07</t>
  </si>
  <si>
    <t>ORCA - Bretella di permutazione Cat6A S/FTP AWG 26 - LSZH colore Nero L. 7mt</t>
  </si>
  <si>
    <t>OC-PC6-224310-10</t>
  </si>
  <si>
    <t>ORCA - Bretella di permutazione Cat6A S/FTP AWG 26 - LSZH colore Nero L. 10mt</t>
  </si>
  <si>
    <t>OC-PC6-224310-15</t>
  </si>
  <si>
    <t>ORCA - Bretella di permutazione Cat6A S/FTP AWG 26 - LSZH colore Nero L. 15mt</t>
  </si>
  <si>
    <t>OC-PC6-224330-0.3</t>
  </si>
  <si>
    <t>ORCA - Bretella di permutazione Cat6A S/FTP AWG 26 - LSZH colore Bianco L. 0,30mt</t>
  </si>
  <si>
    <t>OC-PC6-224330-0A</t>
  </si>
  <si>
    <t>ORCA - Bretella di permutazione Cat6A S/FTP AWG 26 - LSZH colore Bianco L. 0,50mt</t>
  </si>
  <si>
    <t>OC-PC6-224330-01</t>
  </si>
  <si>
    <t>ORCA - Bretella di permutazione Cat6A S/FTP AWG 26 - LSZH colore Bianco L. 1mt</t>
  </si>
  <si>
    <t>OC-PC6-224330-A1</t>
  </si>
  <si>
    <t>ORCA - Bretella di permutazione Cat6A S/FTP AWG 26 - LSZH colore Bianco L. 1,5mt</t>
  </si>
  <si>
    <t>OC-PC6-224330-02</t>
  </si>
  <si>
    <t>ORCA - Bretella di permutazione Cat6A S/FTP AWG 26 - LSZH colore Bianco L. 2mt</t>
  </si>
  <si>
    <t>OC-PC6-224330-03</t>
  </si>
  <si>
    <t>ORCA - Bretella di permutazione Cat6A S/FTP AWG 26 - LSZH colore Bianco L. 3mt</t>
  </si>
  <si>
    <t>OC-PC6-224330-05</t>
  </si>
  <si>
    <t>ORCA - Bretella di permutazione Cat6A S/FTP AWG 26 - LSZH colore Bianco L. 5mt</t>
  </si>
  <si>
    <t>OC-PC6-224330-07</t>
  </si>
  <si>
    <t>OC-PC6-224330-10</t>
  </si>
  <si>
    <t>ORCA - Bretella di permutazione Cat6A S/FTP AWG 26 - LSZH colore Bianco L. 10mt</t>
  </si>
  <si>
    <t>OC-PC6-224330-15</t>
  </si>
  <si>
    <t>ORCA - Bretella di permutazione Cat6A S/FTP AWG 26 - LSZH colore Bianco L. 15mt</t>
  </si>
  <si>
    <t>OC-PC6-224350-0.3</t>
  </si>
  <si>
    <t>ORCA - Bretella di permutazione Cat6A S/FTP AWG 26 - LSZH colore Viola L. 0,30mt</t>
  </si>
  <si>
    <t>OC-PC6-224350-0A</t>
  </si>
  <si>
    <t>ORCA - Bretella di permutazione Cat6A S/FTP AWG 26 - LSZH colore Viola L. 0,50mt</t>
  </si>
  <si>
    <t>OC-PC6-224350-01</t>
  </si>
  <si>
    <t>ORCA - Bretella di permutazione Cat6A S/FTP AWG 26 - LSZH colore Viola L. 1mt</t>
  </si>
  <si>
    <t>OC-PC6-224350-A1</t>
  </si>
  <si>
    <t>ORCA - Bretella di permutazione Cat6A S/FTP AWG 26 - LSZH colore Viola L. 1,5mt</t>
  </si>
  <si>
    <t>OC-PC6-224350-02</t>
  </si>
  <si>
    <t>ORCA - Bretella di permutazione Cat6A S/FTP AWG 26 - LSZH colore Viola L. 2mt</t>
  </si>
  <si>
    <t>OC-PC6-224350-03</t>
  </si>
  <si>
    <t>ORCA - Bretella di permutazione Cat6A S/FTP AWG 26 - LSZH colore Viola L. 3mt</t>
  </si>
  <si>
    <t>OC-PC6-224350-05</t>
  </si>
  <si>
    <t>ORCA - Bretella di permutazione Cat6A S/FTP AWG 26 - LSZH colore Viola L. 5mt</t>
  </si>
  <si>
    <t>OC-PC6-224350-07</t>
  </si>
  <si>
    <t>ORCA - Bretella di permutazione Cat6A S/FTP AWG 26 - LSZH colore Viola L. 7mt</t>
  </si>
  <si>
    <t>OC-PC6-224350-10</t>
  </si>
  <si>
    <t>ORCA - Bretella di permutazione Cat6A S/FTP AWG 26 - LSZH colore Viola L. 10mt</t>
  </si>
  <si>
    <t>OC-PC6-224350-15</t>
  </si>
  <si>
    <t>ORCA - Bretella di permutazione Cat6A S/FTP AWG 26 - LSZH colore Viola L. 15mt</t>
  </si>
  <si>
    <t>OC-PC6-224300-0.3</t>
  </si>
  <si>
    <t>ORCA - Bretella di permutazione Cat6A S/FTP AWG 26 - LSZH colore Rosa L. 0,30mt</t>
  </si>
  <si>
    <t>OC-PC6-224300-0A</t>
  </si>
  <si>
    <t>ORCA - Bretella di permutazione Cat6A S/FTP AWG 26 - LSZH colore Rosa L. 0,50mt</t>
  </si>
  <si>
    <t>OC-PC6-224300-01</t>
  </si>
  <si>
    <t>ORCA - Bretella di permutazione Cat6A S/FTP AWG 26 - LSZH colore Rosa L. 1mt</t>
  </si>
  <si>
    <t>OC-PC6-224300-A1</t>
  </si>
  <si>
    <t>ORCA - Bretella di permutazione Cat6A S/FTP AWG 26 - LSZH colore Rosa L. 1,5mt</t>
  </si>
  <si>
    <t>OC-PC6-224300-02</t>
  </si>
  <si>
    <t>ORCA - Bretella di permutazione Cat6A S/FTP AWG 26 - LSZH colore Rosa L. 2mt</t>
  </si>
  <si>
    <t>OC-PC6-224300-03</t>
  </si>
  <si>
    <t>ORCA - Bretella di permutazione Cat6A S/FTP AWG 26 - LSZH colore Rosa L. 3mt</t>
  </si>
  <si>
    <t>OC-PC6-224300-05</t>
  </si>
  <si>
    <t>ORCA - Bretella di permutazione Cat6A S/FTP AWG 26 - LSZH colore Rosa L. 5mt</t>
  </si>
  <si>
    <t>OC-PC6-224300-07</t>
  </si>
  <si>
    <t>ORCA - Bretella di permutazione Cat6A S/FTP AWG 26 - LSZH colore Rosa L. 7mt</t>
  </si>
  <si>
    <t>OC-PC6-224300-10</t>
  </si>
  <si>
    <t>ORCA - Bretella di permutazione Cat6A S/FTP AWG 26 - LSZH colore Rosa L. 10mt</t>
  </si>
  <si>
    <t>OC-PC6-224300-15</t>
  </si>
  <si>
    <t>ORCA - Bretella di permutazione Cat6A S/FTP AWG 26 - LSZH colore Rosa L. 15mt</t>
  </si>
  <si>
    <t>OC-PC6-224320-0.3</t>
  </si>
  <si>
    <t>ORCA - Bretella di permutazione Cat6A S/FTP AWG 26 - LSZH colore Arancio L. 0,30mt</t>
  </si>
  <si>
    <t>OC-PC6-224320-0A</t>
  </si>
  <si>
    <t>ORCA - Bretella di permutazione Cat6A S/FTP AWG 26 - LSZH colore Arancio L. 0,50mt</t>
  </si>
  <si>
    <t>OC-PC6-224320-01</t>
  </si>
  <si>
    <t>ORCA - Bretella di permutazione Cat6A S/FTP AWG 26 - LSZH colore Arancio L. 1mt</t>
  </si>
  <si>
    <t>OC-PC6-224320-A1</t>
  </si>
  <si>
    <t>ORCA - Bretella di permutazione Cat6A S/FTP AWG 26 - LSZH colore Arancio L. 1,5mt</t>
  </si>
  <si>
    <t>OC-PC6-224320-02</t>
  </si>
  <si>
    <t>ORCA - Bretella di permutazione Cat6A S/FTP AWG 26 - LSZH colore Arancio L. 2mt</t>
  </si>
  <si>
    <t>OC-PC6-224320-03</t>
  </si>
  <si>
    <t>ORCA - Bretella di permutazione Cat6A S/FTP AWG 26 - LSZH colore Arancio L. 3mt</t>
  </si>
  <si>
    <t>OC-PC6-224320-05</t>
  </si>
  <si>
    <t>ORCA - Bretella di permutazione Cat6A S/FTP AWG 26 - LSZH colore Arancio L. 5mt</t>
  </si>
  <si>
    <t>OC-PC6-224320-07</t>
  </si>
  <si>
    <t>ORCA - Bretella di permutazione Cat6A S/FTP AWG 26 - LSZH colore Arancio L. 7mt</t>
  </si>
  <si>
    <t>OC-PC6-224320-10</t>
  </si>
  <si>
    <t>ORCA - Bretella di permutazione Cat6A S/FTP AWG 26 - LSZH colore Arancio L. 10mt</t>
  </si>
  <si>
    <t>OC-PC6-224320-15</t>
  </si>
  <si>
    <t>ORCA - Bretella di permutazione Cat6A S/FTP AWG 26 - LSZH colore Arancio L. 15mt</t>
  </si>
  <si>
    <t>OC-RAC-610010-00M</t>
  </si>
  <si>
    <t>ORCA - Zoccolo cieco per armadi a pavimento serie MARLIN SMALL SERVER 600x1000 - NERO</t>
  </si>
  <si>
    <t>OC-RAC-810010-00M</t>
  </si>
  <si>
    <t>ORCA - Zoccolo cieco per armadi a pavimento serie MARLIN SMALL SERVER 800x1000 - NERO</t>
  </si>
  <si>
    <t>ORCA - Zoccolo cieco per armadi a pavimento serie MARLIN SERVER 600x1000 - NERO</t>
  </si>
  <si>
    <t>ORCA - Zoccolo cieco per armadi a pavimento serie MARLIN SERVER 800x1000 - NERO</t>
  </si>
  <si>
    <t>ORCA - Armadio da parete (WxDxH) con pannelli laterali asportabili a sgancio rapido. asole di areazione. finitura Nero RAL 9004. porta anteriore in vetro temprato con chiave. apertura porta 180° - IP20</t>
  </si>
  <si>
    <t>OC-RAC-571090-06U</t>
  </si>
  <si>
    <t>ORCA - Armadio a parete 570X450X370 6U - pannelli asportabili - NERO - Smontato</t>
  </si>
  <si>
    <t>OC-RAC-571090-09U</t>
  </si>
  <si>
    <t>ORCA - Armadio a parete 570X450X500 9U - pannelli asportabili - NERO - Smontato</t>
  </si>
  <si>
    <t>OC-RAC-571090-12U</t>
  </si>
  <si>
    <t>ORCA - Armadio a parete 570X450X635 12U - pannelli asportabili - NERO - Smontato</t>
  </si>
  <si>
    <t>OC-RAC-571090-15U</t>
  </si>
  <si>
    <t>ORCA - Armadio a parete 570X450X770 15U - pannelli asportabili - NERO - smontato</t>
  </si>
  <si>
    <t>OC-RAC-571100-12U</t>
  </si>
  <si>
    <t>ORCA - Armadio a parete 570X600X635 12U - pannelli asportabili - NERO - Smontato</t>
  </si>
  <si>
    <t>OC-RAC-571100-15U</t>
  </si>
  <si>
    <t>ORCA - Armadio a parete 570X600X770 15U - pannelli asportabili - NERO - Smontato</t>
  </si>
  <si>
    <t>OC-RAC-550100-00</t>
  </si>
  <si>
    <t>ORCA - Ventola Singola da tetto per armadio con gliglia di protezione (solo per "U" serie)</t>
  </si>
  <si>
    <t>OC-RAC-550101-00</t>
  </si>
  <si>
    <t>ORCA - Pannello passacavi tetto/base con spazzole (solo per "U" serie)</t>
  </si>
  <si>
    <t>FK-ACC-GLD-OFP-100-MI</t>
  </si>
  <si>
    <t>GLD-OFP-100-MI</t>
  </si>
  <si>
    <t>FLUKE - 1 anno di servizi Gold per modulo multimodale OptiFiber Pro con telecamera di ispezione (OFP-100-Mi) (N-750)</t>
  </si>
  <si>
    <t>FK-STR-DSX-PLA804RKIT</t>
  </si>
  <si>
    <t>DSX-PLA804-RKIT</t>
  </si>
  <si>
    <t>FLUKE - Adattatore Permanent Link DSX-8000 Cat 8: 2 parti di ricambio presa (N-140)</t>
  </si>
  <si>
    <t>FK-LIQ-DUO-KITFMCH6EU</t>
  </si>
  <si>
    <t>LIQ-DUO-KIT-FMC-H6EU</t>
  </si>
  <si>
    <t>FLUKE - Tester di rete LinkIQ-200 DUO kit e kit fibra 1G/10G, 1-7 ID remoti, Fiberlert, Intellitone Pro 200, 2 MC, 4 SFP (N-410)</t>
  </si>
  <si>
    <t>FK-ACC-SRC9SCLCAPCKTM</t>
  </si>
  <si>
    <t>SRC-9-SCLCAPCKIT-M</t>
  </si>
  <si>
    <t>FLUKE - KIT APC SM TRC SC/LC (2 SC/LCAPC, 2 LCAPC, LCAPC), Metallo (N-240)</t>
  </si>
  <si>
    <t>CG-KAXCOV-02408-C001</t>
  </si>
  <si>
    <t>KAXCOV-02408-C001</t>
  </si>
  <si>
    <t>CORNING - Everon, pannello di perm. scarico angolato 24 porte per prese xs500 keystone, barra supporto, messa a terra, 1U, nero</t>
  </si>
  <si>
    <t>C46197-A7-A70</t>
  </si>
  <si>
    <t>S46999-Z12-A1</t>
  </si>
  <si>
    <t>S46998-A4-A1</t>
  </si>
  <si>
    <t>S46998-A4-A2</t>
  </si>
  <si>
    <t>S46998-A2-R135</t>
  </si>
  <si>
    <t>CG-024EEG-13122A20</t>
  </si>
  <si>
    <t>024EEG-13122A20</t>
  </si>
  <si>
    <t>CORNING - Cavo 24 FO OS2 SST loose tube gel filled, posa esterna, armatura dielettrica, LDPE,UV resistant, nero</t>
  </si>
  <si>
    <t>E.T.A.</t>
  </si>
  <si>
    <t>PA-MJ6-CJS688TGY-C</t>
  </si>
  <si>
    <t>CJS688TGY-C</t>
  </si>
  <si>
    <t>PANDUIT - Presa PanNet MiniCom RJ45 FTP Cat6, confezione 100pz</t>
  </si>
  <si>
    <t>PANDUIT - Cavo PanNet Cat6A U/UTP LSZH1 AWG 23 con nastro soppressione ANEXT, Classe Cca-s1a-d1-a1 -bianco- bobina 305 m</t>
  </si>
  <si>
    <t>PA-ACC-BT 3899</t>
  </si>
  <si>
    <t>BT 3899</t>
  </si>
  <si>
    <t>ADMK - Adattatore MiniCom compatibile per BTicino MatixGO bianco</t>
  </si>
  <si>
    <t>PANDUIT - Inserto cieco MiniCom bianco</t>
  </si>
  <si>
    <t>PANDUIT - Inserto cieco MiniCom nero</t>
  </si>
  <si>
    <t>PA-ACC-CMBWH-X</t>
  </si>
  <si>
    <t>CMBWH-X</t>
  </si>
  <si>
    <t>PANDUIT - Inserto cieco MiniCom bianco artico</t>
  </si>
  <si>
    <t>PA-ACC-CMDBUSCZIW</t>
  </si>
  <si>
    <t>CMDBUSCZIW</t>
  </si>
  <si>
    <t>PANDUIT - Adattatore PanNet MiniCom SC duplex OS2 blu, slitta ceramica con adattatore bianco</t>
  </si>
  <si>
    <t>PA-FTL-FOCTT2-KIT3</t>
  </si>
  <si>
    <t>FOCTT2-KIT3</t>
  </si>
  <si>
    <t>PANDUIT - Kit terminazione base Opticam2. Include OCTT2, bretelle di lancio, custodia e adattatori per connettori SC2, ST2 e LC.</t>
  </si>
  <si>
    <t>modific. Descriz con 1U e opticom</t>
  </si>
  <si>
    <t>PANDUIT - Pannello ottico estraibile precaricato con 12 bussole SC duplex blu 9/125 OS2, nero</t>
  </si>
  <si>
    <t>PANDUIT - Pannello ottico estraibile precaricato con 24 bussole SC duplex blu 9/125 OS2, nero</t>
  </si>
  <si>
    <t>PANDUIT - Pannello ottico estraibile precaricato con 12 bussole LC duplex blu 9/125 OS2, nero</t>
  </si>
  <si>
    <t>PANDUIT - Pannello ottico estraibile precaricato con 24 bussole LC duplex blu 9/125 OS2, nero</t>
  </si>
  <si>
    <t>PA-ACC-MP200/E-KIT</t>
  </si>
  <si>
    <t>MP200/E-KIT</t>
  </si>
  <si>
    <t>PANDUIT - Kit stampante MP200 con etich. autolam. T100X000VPM-BK, custodia rigida, batteria al litio, cavo USB e alimentatore</t>
  </si>
  <si>
    <t>PA-ACC-H000X025H1M</t>
  </si>
  <si>
    <t>H000X025H1M</t>
  </si>
  <si>
    <t>PANDUIT - Etichetta in poliolefina termoretraibile di grado militare per stampanti MP, diametro 3,1mm x 2.4m, nero su bianco</t>
  </si>
  <si>
    <t>PA-ACC-H000X034H1M</t>
  </si>
  <si>
    <t>H000X034H1M</t>
  </si>
  <si>
    <t>PANDUIT - Etichetta in poliolefina termoretraibile di grado militare per stampanti MP, diametro 4.7mm x 2.4m, nero su bianco</t>
  </si>
  <si>
    <t>PA-ACC-H000X044H1M</t>
  </si>
  <si>
    <t>H000X044H1M</t>
  </si>
  <si>
    <t>PANDUIT - Etichetta in poliolefina termoretraibile di grado militare per stampanti MP, diametro 6.4mm x 2.4m, nero su bianco</t>
  </si>
  <si>
    <t>PA-ACC-H000X084HPM</t>
  </si>
  <si>
    <t>H000X084HPM</t>
  </si>
  <si>
    <t>PANDUIT - Etichetta in poliolefina termoretraibile di grado militare per stampanti MP, diametro 21.3mm x 2.4m, nero su bianco</t>
  </si>
  <si>
    <t>PA-ACC-T050X000VXM-BK</t>
  </si>
  <si>
    <t>T050X000VXM-BK</t>
  </si>
  <si>
    <t>PANDUIT -  Nastro continuo in vinile  12.0mmx7.0m, giallo, inchiostro nero, per stampanti MP</t>
  </si>
  <si>
    <t>OC-PP-570129-00</t>
  </si>
  <si>
    <t>ORCA - Pannello UTP Cat. 6/6A 24 porte angolate, barra posteriore gestione cavo (unload)</t>
  </si>
  <si>
    <t>OC-MJ6-233120-18-K12</t>
  </si>
  <si>
    <t>OC-MJ6-233130-18-K12</t>
  </si>
  <si>
    <t>OC-MJ6-233125-18-K12</t>
  </si>
  <si>
    <t>OC-MJ6-233135-18-K12</t>
  </si>
  <si>
    <t>OC-PC6-224132-0.25</t>
  </si>
  <si>
    <t>ORCA - Bretella di permutazione Cat6A U/UTP AWG 28 - LSZH colore Bianco L. 0,25mt</t>
  </si>
  <si>
    <t>OC-PC6-224132-0A</t>
  </si>
  <si>
    <t>ORCA - Bretella di permutazione Cat6A U/UTP AWG 28 - LSZH colore Bianco L. 0,50mt</t>
  </si>
  <si>
    <t>OC-PC6-224132-01</t>
  </si>
  <si>
    <t>ORCA - Bretella di permutazione Cat6A U/UTP AWG 28 - LSZH colore Bianco L. 1mt</t>
  </si>
  <si>
    <t>OC-PC6-224132-A1</t>
  </si>
  <si>
    <t>ORCA - Bretella di permutazione Cat6A U/UTP AWG 28 - LSZH colore Bianco L. 1,5mt</t>
  </si>
  <si>
    <t>OC-PC6-224132-02</t>
  </si>
  <si>
    <t>ORCA - Bretella di permutazione Cat6A U/UTP AWG 28 - LSZH colore Bianco L. 2mt</t>
  </si>
  <si>
    <t>OC-PC6-224132-03</t>
  </si>
  <si>
    <t>ORCA - Bretella di permutazione Cat6A U/UTP AWG 28 - LSZH colore Bianco L. 3mt</t>
  </si>
  <si>
    <t>OC-PC6-224132-05</t>
  </si>
  <si>
    <t>ORCA - Bretella di permutazione Cat6A U/UTP AWG 28 - LSZH colore Bianco L. 5mt</t>
  </si>
  <si>
    <t>OC-PC6-224132-10</t>
  </si>
  <si>
    <t>ORCA - Bretella di permutazione Cat6A U/UTP AWG 28 - LSZH colore Bianco L. 10mt</t>
  </si>
  <si>
    <t>OC-ACC-286001-08</t>
  </si>
  <si>
    <t>ORCA - Bussola SC SPX OM4 MAGENTA, ferula ceramica corpo plastico (blister 25 pz.)</t>
  </si>
  <si>
    <t>ORCA - Bussola SC DPX OM4 MAGENTA, ferula ceramica, corpo plastico (blister 25 pz.)</t>
  </si>
  <si>
    <t>ORCA - Bussola LC DPX OM4 MAGENTA, ferula ceramica, corpo plastico (blister 25 pz.)</t>
  </si>
  <si>
    <t xml:space="preserve">ORCA - CSOE metallico - Modulo di antenna senza splitter </t>
  </si>
  <si>
    <t>ORCA - CSOE metallico - Modulo per otto appartamenti</t>
  </si>
  <si>
    <t>ORCA - BOX a 4 posizioni per SC Simplex (non include le bussole) - IP65</t>
  </si>
  <si>
    <t>ORCA - BOX a 8 posizioni per SC Simplex (non include le bussole) - IP65</t>
  </si>
  <si>
    <t>ORCA - BOX a 12 posizioni per SC Simplex (non include le bussole) - IP65</t>
  </si>
  <si>
    <t>ORCA - BOX a 24 posizioni per SC Simplex (non include le bussole) - IP65</t>
  </si>
  <si>
    <t>OC-RAC-572804-26M</t>
  </si>
  <si>
    <t>ORCA - Kit coppia canale gest. cavi verticale rack MARLIN l.800, inserti plastici, c/portello chiusura - 26U - nero</t>
  </si>
  <si>
    <t>OC-RAC-572804-32M</t>
  </si>
  <si>
    <t>ORCA - Kit coppia canale gest. cavi verticale rack MARLIN l.800, inserti plastici, c/portello chiusura - 32/33U - nero</t>
  </si>
  <si>
    <t>OC-RAC-572804-36M</t>
  </si>
  <si>
    <t>ORCA - Kit coppia canale gest. cavi verticale rack MARLIN l.800, inserti plastici, c/portello chiusura - 36U - nero</t>
  </si>
  <si>
    <t>OC-RAC-572804-42M</t>
  </si>
  <si>
    <t>ORCA - Kit coppia canale gest. cavi verticale rack MARLIN l.800, inserti plastici, c/portello chiusura - 42U - nero</t>
  </si>
  <si>
    <t>OC-RAC-572804-47M</t>
  </si>
  <si>
    <t>ORCA - Kit coppia canale gest. cavi verticale rack MARLIN l.800, inserti plastici, c/portello chiusura - 47U - nero</t>
  </si>
  <si>
    <t>OC-RAC-550101-01N</t>
  </si>
  <si>
    <t>ORCA - Kit 4 ruote per armadio server ORCA linea N, portata 700Kg</t>
  </si>
  <si>
    <t>OC-RAC-550504-02M</t>
  </si>
  <si>
    <t>ORCA - Supporto guida DIN installazione 19" 2U - 487x210x89mm regolabile - nero</t>
  </si>
  <si>
    <t>OC-RAC-550504-03M</t>
  </si>
  <si>
    <t>ORCA - Supporto guida DIN installazione 19" 3U - 487x210x133mm regolabile - nero</t>
  </si>
  <si>
    <t xml:space="preserve">WIRELESS LAN </t>
  </si>
  <si>
    <t>NWA90AXPRO-EU0102F</t>
  </si>
  <si>
    <t>NebulaFlex Access Point 802.11 be (WiFi 7)</t>
  </si>
  <si>
    <t>ZY-WRL-NWA110BE-0101F</t>
  </si>
  <si>
    <t>NWA110BE-EU0101F</t>
  </si>
  <si>
    <t>ZY-WRL-NWA210BE-0101F</t>
  </si>
  <si>
    <t>NWA210BE-EU0101F</t>
  </si>
  <si>
    <t>ZY-WRL-WBE630S</t>
  </si>
  <si>
    <t>WBE630S-EU0101F</t>
  </si>
  <si>
    <t>ZY-WRL-POE12-90W</t>
  </si>
  <si>
    <t>POE12-90W-EU0101F</t>
  </si>
  <si>
    <t>ZYXEL - PoE12-90W - Iniettore Power over Ethernet, 1 porta MultiGigabit (1, 2.5, 5, 10Gb) erogazione fino a 90W</t>
  </si>
  <si>
    <t>ZY-WRL-POE12-3PD-ZZ01</t>
  </si>
  <si>
    <t>POE12-3PD-ZZ0101F</t>
  </si>
  <si>
    <t>ZYXEL - PoE12-3PD - Iniettore Power over Ethernet, 4 porte Giga, erogazione fino a 45W, IP55 outdoor</t>
  </si>
  <si>
    <t>ZY-SWT-XGS1250-12</t>
  </si>
  <si>
    <t>XGS1250-12-ZZ0102F</t>
  </si>
  <si>
    <t>ZYXEL - XGS1250-12 Switch Unmanaged Plus, 8 p. Gigabit, 3 p. 10MGbE, 1 p. SFP+ 10GbE, - Easy Manag. per VLAN, QoS - no ventole</t>
  </si>
  <si>
    <t>ZY-SWT-XGS1935-28</t>
  </si>
  <si>
    <t>XGS1935-28-EU0101F</t>
  </si>
  <si>
    <t>ZYXEL - XGS1935-28 - NebulaFlex Switch Web Managed Layer 3 Lite, 24 porte Gigabit + 4 porte 10GbE SFP+ - IPv6, VLAN, QoS, IGMP,</t>
  </si>
  <si>
    <t>ZYXEL - XGS1935-28HP - NebulaFlex Switch Web Managed Layer 3 Lite, 24 porte Gigabit PoE ( erogazione PoE fino a 375W) + 4 porte</t>
  </si>
  <si>
    <t>ZY-SWT-XGS1935-52</t>
  </si>
  <si>
    <t>XGS1935-52-EU0101F</t>
  </si>
  <si>
    <t>ZY-SWT-XGS1935-52HP</t>
  </si>
  <si>
    <t>XGS1935-52HP-EU0101F</t>
  </si>
  <si>
    <t>ZYXEL - NebulaFlex Switch Web Managed L3 Lite, 48xGb PoE (PoE 375W) + 4x10GbE SFP+, IPv6, VLAN, Rack - FREE Nebula Basic Cloud</t>
  </si>
  <si>
    <t>ZY-ACC-91-010-172001B</t>
  </si>
  <si>
    <t>91-010-172001B</t>
  </si>
  <si>
    <t>ZYXEL - Transceiver SFP-1000T Gigabit, connettore RJ45</t>
  </si>
  <si>
    <t>ROUTER</t>
  </si>
  <si>
    <t>Router LTE/5G</t>
  </si>
  <si>
    <t>ZY-WRL-LTE3301-PLUS</t>
  </si>
  <si>
    <t>LTE-3301PLUS-EU0102F</t>
  </si>
  <si>
    <t>ZYXEL - LTE 3301, Wireless LTE Router, SLOT SIM CARD 3G/LTE, 4 porte LAN GbE, Wireless AC 1200Mbps, Antenne LTE esterne</t>
  </si>
  <si>
    <t>ZY-WRL-FWA510-EU0102F</t>
  </si>
  <si>
    <t>FWA-510-EU0102F</t>
  </si>
  <si>
    <t>ZYXEL - FWA510, NebulaFlex router 5G, Slot Sim card, Cat20 DL fino a 5Gbps, 1xWAN/LAN 2.5GbE, 1xLAN 2.5GbE, Wifi6A</t>
  </si>
  <si>
    <t>Router LTE/5G Outdoor</t>
  </si>
  <si>
    <t>Secure Router</t>
  </si>
  <si>
    <t>USGFlex H Firewall - NebulaFlex Cloud Management</t>
  </si>
  <si>
    <t>ZY-SEC-USGFLEX50H-01F</t>
  </si>
  <si>
    <t>USGFLEX50H-EU0101F</t>
  </si>
  <si>
    <t>ZYXEL - USGFlex Security Gateway 50H. Porte WAN/LAN: 5xGbE. 2 Gbps Firewall Throughput. WAN Load Balancing/Failover. VPN: 20 IPS</t>
  </si>
  <si>
    <t>ZY-SEC-USGFLEX50H-02F</t>
  </si>
  <si>
    <t>USGFLEX50H-EU0102F</t>
  </si>
  <si>
    <t>ZY-SEC-USGFLEX50HP01F</t>
  </si>
  <si>
    <t>USGFLEX50HP-EU0101F</t>
  </si>
  <si>
    <t>ZYXEL - USGFlex Security Gateway 50HP. Porte WAN/LAN: 1xGbE PoE 30W, 4xGbE. 2 Gbps Firewall Throughput. WAN Load Balancing/Failo</t>
  </si>
  <si>
    <t>ZY-SEC-USGFLEX50HP02F</t>
  </si>
  <si>
    <t>USGFLEX50HP-EU0102F</t>
  </si>
  <si>
    <t>ZY-WRL-USGFLEX100H01F</t>
  </si>
  <si>
    <t>USGFLEX100H-EU0101F</t>
  </si>
  <si>
    <t>ZY-WRL-USGFLEX200HP01</t>
  </si>
  <si>
    <t>USGFLEX200HP-EU0101F</t>
  </si>
  <si>
    <t>ZYXEL - USGFlex Security Gateway 200HP. Porte WAN/LAN: 1x2.5GbE PoE 30W, 1x2.5GbE, 6xGbE. 5 Gbps Firewall Throughput. WAN Load B</t>
  </si>
  <si>
    <t>ZY-LIC-NPLUS-ZZ2Y00F</t>
  </si>
  <si>
    <t>LIC-NPLUS-ZZ2Y00F</t>
  </si>
  <si>
    <t>ZYXEL - Nebula Plus Pack License (Per Device) - 2 anni</t>
  </si>
  <si>
    <t>ZY-SEC-NPRO-ZZ4Y00F</t>
  </si>
  <si>
    <t>LIC-NPRO-ZZ4Y00F</t>
  </si>
  <si>
    <t>ZYXEL - LIC-NPRO-ZZ4Y00F - Nebula Professional Pack License (Per Device) - 4 anni</t>
  </si>
  <si>
    <t>ZY-LIC-SCR-ZZ3Y01F</t>
  </si>
  <si>
    <t>LIC-SCR-ZZ3Y01F</t>
  </si>
  <si>
    <t>ZYXEL - Licenza Secure RoiCard SCR/USGLITE Series, Ransomware Prevention Premium, Web filtering, Nebula Pro Pack - Durata 3 anni</t>
  </si>
  <si>
    <t>ZY-LIC-GOLD-ZZ1Y06F</t>
  </si>
  <si>
    <t>LIC-GOLD-ZZ1Y06F</t>
  </si>
  <si>
    <t>ZY-LIC-GOLD-ZZ2Y06F</t>
  </si>
  <si>
    <t>LIC-GOLD-ZZ2Y06F</t>
  </si>
  <si>
    <t>ZY-LIC-GOLD-ZZ2Y07F</t>
  </si>
  <si>
    <t>LIC-GOLD-ZZ2Y07F</t>
  </si>
  <si>
    <t>ZY-SEC-LIC-GOLD-14F</t>
  </si>
  <si>
    <t>ZYXEL - iCard Gold Security Pack, Rinnovo servizi per ATP200 - Durata 1 Anno - LIC-GOLD-ZZ0001F</t>
  </si>
  <si>
    <t>ZYXEL - iCard Gold Security Pack, Rinnovo servizi per ATP700 - Durata 1 Anno - LIC-GOLD-ZZ0016F</t>
  </si>
  <si>
    <t>ZY-LIC-GOLD-ZZ0005F</t>
  </si>
  <si>
    <t>LIC-GOLD-ZZ0005F</t>
  </si>
  <si>
    <t>ZY-SEC-LICBUNZZ1Y01F</t>
  </si>
  <si>
    <t>LIC-BUN-ZZ1Y01F</t>
  </si>
  <si>
    <t>ZY-LIC-BUN-ZZ2Y01F</t>
  </si>
  <si>
    <t>LIC-BUN-ZZ2Y01F</t>
  </si>
  <si>
    <t>ZY-SEC-LICBUNZZ0093F</t>
  </si>
  <si>
    <t>LIC-BUN-ZZ0093F</t>
  </si>
  <si>
    <t>ZY-SEC-LICGOLDZZ1Y01F</t>
  </si>
  <si>
    <t>LIC-GOLD-ZZ1Y01F</t>
  </si>
  <si>
    <t>ZY-SEC-LICBUNZZ0097F</t>
  </si>
  <si>
    <t>LIC-BUN-ZZ0097F</t>
  </si>
  <si>
    <t>ZY-SEC-LICBUNZZ0098F</t>
  </si>
  <si>
    <t>LIC-BUN-ZZ0098F</t>
  </si>
  <si>
    <t>ZY-LIC-GOLD-ZZ1Y02F</t>
  </si>
  <si>
    <t>LIC-GOLD-ZZ1Y02F</t>
  </si>
  <si>
    <t>Advanced Replacement Services - Next Business Day Delivery</t>
  </si>
  <si>
    <t>SERVIZI SECURITY</t>
  </si>
  <si>
    <t>Licenze e Client VPN</t>
  </si>
  <si>
    <t>ZY-SECUEXTENDERZZ3Y01</t>
  </si>
  <si>
    <t>SECUEXTENDER-ZZ3Y01F</t>
  </si>
  <si>
    <t>ZYXEL - SecuExtender; IPSec (SSL per USGFlex H) VPN Client Subscription Service per Windows/macOS, 1-user - 3 Anni</t>
  </si>
  <si>
    <t>ZY-SEC-SECEXT-ZZ3Y05F</t>
  </si>
  <si>
    <t>SECUEXTENDER-ZZ3Y05F</t>
  </si>
  <si>
    <t>ZYXEL - SecuExtender; IPSec VPN Client Subscription Service per Windows/macOS, 5-user - 3 Anni</t>
  </si>
  <si>
    <t>Cloud Report Management</t>
  </si>
  <si>
    <t>ZYXEL - SecuReporter Premium per USG20/20W- VPN,USG40/40W, USG60/60W, USG110/210/310, USGFLEX100/200/500 - durata 1 anno</t>
  </si>
  <si>
    <t>ZYXEL - SecuReporter Premium per USG20/20W- VPN,USG40/40W, USG60/60W, USG110/210/310, USGFLEX100/200/500 - durata 2 anni</t>
  </si>
  <si>
    <t>BRADY -BG- M210 stampante (box cartone, 1 conf. etichette, non dotata di cavo alimentazione e pack batteria NiMH ricaricabile)</t>
  </si>
  <si>
    <t>BRADY -BG- M210 kit stampante (custodia rigida, batt. NiMH ricaricab. trasf. CA, 1 conf. etichette)</t>
  </si>
  <si>
    <t>Stampanti BBP12</t>
  </si>
  <si>
    <t>BY-BBP12-EU-U-BWS</t>
  </si>
  <si>
    <t>322905</t>
  </si>
  <si>
    <t>BRADY -AA- Stampante per etichette BBP12 300 dpi - EU con portarotolo e suite per Brady Workstation</t>
  </si>
  <si>
    <t>BY-BBP12-EU-U-C-BWS</t>
  </si>
  <si>
    <t>322908</t>
  </si>
  <si>
    <t xml:space="preserve">BRADY -AA- Stampante per etichette BBP12 300 dpi - EU con taglierina, portarotolo e suite per Brady Workstation </t>
  </si>
  <si>
    <t>BY-M21-18-427</t>
  </si>
  <si>
    <t>152084</t>
  </si>
  <si>
    <t>BRADY -BU- Nastro continuo in vinile autolaminante B-427 19,05mmx25,40m per M211/M210 -nero su bianco-</t>
  </si>
  <si>
    <t>BRADY -AM- M410 stampante tastiera querty+basic SW (custodia rigida, batt. NiMH ricaricab. trasf. CA, 1 conf. etichette)</t>
  </si>
  <si>
    <t>BY-M410-KIT-EU-BWS</t>
  </si>
  <si>
    <t>322718</t>
  </si>
  <si>
    <t>BRADY -AM- M410 kit stampante tastiera querty+BWS Suite (custodia rigida, batt. NiMH ricaricab. trasf. CA, 1 conf. etichette)</t>
  </si>
  <si>
    <t>BY-M410-EU-BWS</t>
  </si>
  <si>
    <t>322717</t>
  </si>
  <si>
    <t>BRADY -AM- M410 stampante tastiera querty+BWS Suite (box cartone, batt. NiMH ricaricab. trasf. CA, 1 conf. etichette)</t>
  </si>
  <si>
    <t>BY-BMP61-BATT</t>
  </si>
  <si>
    <t>133255</t>
  </si>
  <si>
    <t xml:space="preserve">BRADY -AJ- Batteria ricaricabile NiMH per stempanti BMP41/BMP61 </t>
  </si>
  <si>
    <t>BY-M410-BATT</t>
  </si>
  <si>
    <t>176993</t>
  </si>
  <si>
    <t>BRADY -AJ- Batteria ricaricabile NiMH per stempanti M410/BMP41/BMP61</t>
  </si>
  <si>
    <t>BY-M510-EU</t>
  </si>
  <si>
    <t>177181</t>
  </si>
  <si>
    <t>BRADY -AM- M510 stampante tastiera querty+basic SW (box cartone, batt. NiMH ricaricab. trasf. CA, 1 conf. etichette)</t>
  </si>
  <si>
    <t>BY-M510-EU-BWS</t>
  </si>
  <si>
    <t>322723</t>
  </si>
  <si>
    <t>BRADY -AM- M510 stampante tastiera querty+BWS suite (box cartone, batt. NiMH ricaricab. trasf. CA, 1 conf. etichette)</t>
  </si>
  <si>
    <t>BRADY -AM- M510 kit stampante tastiera querty+BWS Suite (custodia rigida,  batt. NiMH ricaricab. trasf. CA, 1 conf. etichette)</t>
  </si>
  <si>
    <t>BRADY -AM- M511 stampante+basic SW (box cartone, batt. NiMH ricaricab. trasf. CA con spine UE e UK, 1 conf. etich)</t>
  </si>
  <si>
    <t>BY-M511-EU-UK-BWS</t>
  </si>
  <si>
    <t>322919</t>
  </si>
  <si>
    <t>BRADY -AM- M511 stampante+BWS suite (box cartone, batt. NiMH ricaricab. trasf. CA con spine UE e UK, 1 conf. etich)</t>
  </si>
  <si>
    <t>Consumabile per BMP41/51/M410/M510/M511</t>
  </si>
  <si>
    <t>BY-M4-90-427</t>
  </si>
  <si>
    <t>170745</t>
  </si>
  <si>
    <t>BRADY -AF- Etichetta in vinile autolaminante B-427 19,05x38,10mm per BMP41/51/M410/M510/M511 -nero su bianco- (180 pz)</t>
  </si>
  <si>
    <t>BY-M4C-500-595-BK-WT</t>
  </si>
  <si>
    <t>170821</t>
  </si>
  <si>
    <t>BRADY -AF- Nastro continuo in vinile int/ext B-595 12,70mmx7,62m per BMP41/BMP51/M511 -bianco su nero-</t>
  </si>
  <si>
    <t>BY-M5-32-427</t>
  </si>
  <si>
    <t>170866</t>
  </si>
  <si>
    <t>BRADY -AF- Etichetta in vinile autolaminante B-427 38,10x38,18mm per BMP51/M510/M511 -nero su bianco- (180pz)</t>
  </si>
  <si>
    <t>BY-M610-QY-EU-BWS</t>
  </si>
  <si>
    <t>BRADY -AM- M610 stampante tastiera querty+BWS suite (custodia rigida, batt. NiMH ricaricab. trasf. CA, 1 conf. etich. e nastro)</t>
  </si>
  <si>
    <t>BY-M610-QY-EU-BT-BWS</t>
  </si>
  <si>
    <t>BRADY -AM- M610 stampante tastiera querty+BWS suite+Bluetooth (custodia rigida, batt. NiMH ricaricab. trasf. CA etich. e nastro)</t>
  </si>
  <si>
    <t>BRADY -AM- M610 kit stampante+basic SW+Bluetooth (box cartone, batt. NiMH ricaricabile, trasf. CA, 1 conf. etichette e nastro)</t>
  </si>
  <si>
    <t>BRADY -AM- M611 stampante+BWS suite (box cartone, batt. NiMH ricaricab. trasf. CA, 1 conf. etich. e nastro)</t>
  </si>
  <si>
    <t>018556</t>
  </si>
  <si>
    <t>BRADY -AF- Nastro nero serie R6200 in resina, resist. sost. chimiche, calore, macchie e graffi per M610/M611; 50,00mm x 22,86m</t>
  </si>
  <si>
    <t>BY-M6-21-427-YL</t>
  </si>
  <si>
    <t>173755</t>
  </si>
  <si>
    <t>BRADY -AF- Etichetta in vinile autolaminante B-427 25,40x63,50mm per M611/M610/M710 -gialla- (100 pz)</t>
  </si>
  <si>
    <t>BY-M6-23-427-BL</t>
  </si>
  <si>
    <t>173759</t>
  </si>
  <si>
    <t>BRADY -AF- Etichetta in vinile autolaminante B-427 25,40x101,60mm per M611/M610/M710 -blu- (100 pz)</t>
  </si>
  <si>
    <t>BY-M6-30-430</t>
  </si>
  <si>
    <t>174100</t>
  </si>
  <si>
    <t>BRADY -AF- Etichetta in poliestere per amb. aggressivi B-430 38,10x19,05mm per M610/M611/BMP61 -nero su trasparente- (250 pz)</t>
  </si>
  <si>
    <t>BY-M6-50-428-PSL</t>
  </si>
  <si>
    <t>173970</t>
  </si>
  <si>
    <t>BRADY -AF- Etichetta in poliestere metallizzato B-428 76,20x41,91mm per M610/M611/BMP61/M710 -grigio opaco- (100 pz)</t>
  </si>
  <si>
    <t>BY-M6-88-427</t>
  </si>
  <si>
    <t>173915</t>
  </si>
  <si>
    <t>BRADY -AF- Etichetta in vinile autolaminante B-427 44,45x38,10mm per M610/M611/BMP61/M710 -bianca- (250pz)</t>
  </si>
  <si>
    <t>BRADY -AF- Nastro continuo in tessuto di nylon B-499 9,53mmx9,14m per M611/M610/M710 -bianca-</t>
  </si>
  <si>
    <t>BRADY -AF- Nastro continuo in tessuto di nylon B-499 19,05mmx9,14m per M611/M610/M710 -bianca-</t>
  </si>
  <si>
    <t>BRADY -AF- Nastro continuo in tessuto di nylon B-499 25,40mmx9,14m per M611/M610/M710 -bianca-</t>
  </si>
  <si>
    <t>BRADY -AM- M710 stampante tastiera querty+BWS suite+Bluetooth+Wi-Fi (custodia rigida, batt. NiMH ricaricab. trasf. CA)</t>
  </si>
  <si>
    <t>BY-M710-QY-EU-BWS</t>
  </si>
  <si>
    <t>322911</t>
  </si>
  <si>
    <t>BRADY -AM- M710 stampante tastiera querty+BWS suite (custodia rigida, batt. NiMH ricaricab. trasf. CA, 1 conf. etich. e nastro)</t>
  </si>
  <si>
    <t xml:space="preserve">BRADY -AF- Targhetta in polietilene B-109 identificazione fasci di cavi 19,05x76,20mm per M710/BMP71 -bianca- (100 pz) </t>
  </si>
  <si>
    <t>BY-M7C-500-595-WT</t>
  </si>
  <si>
    <t>173205</t>
  </si>
  <si>
    <t>BRADY -AF- Nastro continuo in vinile int/ext B-595 12,70mmx15,24m per M710/BMP71 -bianco-</t>
  </si>
  <si>
    <t>BY-M7C-1000-595-WT</t>
  </si>
  <si>
    <t>173272</t>
  </si>
  <si>
    <t>BRADY -AF- Nastro continuo in vinile int/ext B-595 25,40mmx15,24m per M710/BMP71 -bianco-</t>
  </si>
  <si>
    <t>BY-R4307</t>
  </si>
  <si>
    <t>030253</t>
  </si>
  <si>
    <t>BRADY -AB- Nastro nero serie 4300 in cera/resina, resist. sbavature e prod.chimici per i7100/Core76 THT; 110,00mmx300,00m</t>
  </si>
  <si>
    <t>BRADY -AB- Nastro nero serie 4300 in cera/resina, resist. sbavature e prod.chimici per i7100/Core76 THT; 83,00mmx300,00m</t>
  </si>
  <si>
    <t>BRADY -AB- Nastro nero serie 4300 in cera/resina, resist. sbavature e prod.chimici per i7100/Core76 THT; 60,00mmx300,00m</t>
  </si>
  <si>
    <t xml:space="preserve">BRADY -AB- Nastro nero serie 7950 in cera/resina, resist. sbavature e prod.chimici per i7100/Core76 THT; 40,00mmx300,00m </t>
  </si>
  <si>
    <t xml:space="preserve">BRADY -AB- Nastro nero serie 7950 in cera/resina, resist. sbavature e prod.chimici per i7100/Core76 THT; 90,00mmx300,00m </t>
  </si>
  <si>
    <t>BY-BWS-DPP</t>
  </si>
  <si>
    <t>178761</t>
  </si>
  <si>
    <t>BRADY -AE- Software professionale per la creazione e la stampa di etichette per Brady Workstation</t>
  </si>
  <si>
    <t>ORCA - Cavo ottico Loose da esterno antirodent diel. 4 fibre 50/125um OM2 HDPE colore arancio</t>
  </si>
  <si>
    <t>ORCA - Cavo ottico  Loose da esterno antirodent diel. 4 fibre 09/125um OS2 HDPE colore giallo</t>
  </si>
  <si>
    <t>ORCA - Cavo ottico  Loose da esterno antirodent diel. 4 fibre 50/125um OM3 HDPE colore aqua</t>
  </si>
  <si>
    <t>ORCA - Cavo ottico Loose da esterno antirodent diel. 4 fibre 50/125um OM4 HDPE colore aqua</t>
  </si>
  <si>
    <t>ORCA - Cavo ottico Loose da esterno antirodent diel. 4 fibre 50/125um OM4 HDPE colore erica violet</t>
  </si>
  <si>
    <t>ORCA - Cavo ottico Loose da esterno antirodent diel. 8 fibre 50/125um OM2 HDPE colore arancio</t>
  </si>
  <si>
    <t>ORCA - Cavo ottico  Loose da esterno antirodent diel. 8 fibre 09/125um OS2 HDPE colore giallo</t>
  </si>
  <si>
    <t>ORCA - Cavo ottico Loose da esterno antirodent diel. 8 fibre 50/125um OM3 HDPE colore aqua</t>
  </si>
  <si>
    <t>ORCA - Cavo ottico Loose da esterno antirodent diel. 8 fibre 50/125um OM4 HDPE colore aqua</t>
  </si>
  <si>
    <t>ORCA - Cavo ottico Loose da esterno antirodent diel. 8 fibre 50/125um OM4 HDPE colore erica violet</t>
  </si>
  <si>
    <t>ORCA - Cavo ottico Loose da esterno antirodent diel. 12 fibre 50/125um OM2 HDPE colore arancio</t>
  </si>
  <si>
    <t>ORCA - Cavo ottico  Loose da esterno antirodent diel. 12 fibre 50/125um OM3 HDPE colore aqua</t>
  </si>
  <si>
    <t>ORCA - Cavo ottico Loose da esterno antirodent diel. 12 fibre 50/125um OM4 HDPE colore aqua</t>
  </si>
  <si>
    <t>ORCA - Cavo ottico Loose da esterno antirodent diel. 12 fibre 50/125um OM4 HDPE colore erica violet</t>
  </si>
  <si>
    <t>ORCA - Cavo ottico Loose da esterno antirodent diel. 24 fibre 50/125um OM2 HDPE colore arancio</t>
  </si>
  <si>
    <t>ORCA - Cavo ottico Loose da esterno antirodent diel. 24 fibre 50/125um OM3 HDPE colore aqua</t>
  </si>
  <si>
    <t>ORCA - Cavo ottico Loose da esterno antirodent diel. 24 fibre 50/125um OM4 HDPE colore aqua</t>
  </si>
  <si>
    <t>ORCA - Cavo ottico Loose da esterno antirodent diel. 24 fibre 50/125um OM4 HDPE colore erica violet</t>
  </si>
  <si>
    <t>ORCA - Cavo ottico Loose da esterno CST arm 4 fibre 50/125um OM2 HDPE colore BLU</t>
  </si>
  <si>
    <t>ORCA - Cavo ottico Loose da esterno CST arm 4 fibre 09/125um OS2 HDPE colore BLU</t>
  </si>
  <si>
    <t>ORCA - Cavo ottico Loose  da esterno CST arm 4 fibre 50/125um OM3 HDPE colore BLU</t>
  </si>
  <si>
    <t>ORCA - Cavo ottico Loose  da esterno CST arm 4 fibre 50/125um OM4 HDPE colore BLU</t>
  </si>
  <si>
    <t>ORCA - Cavo ottico Loose  da esterno CST arm 6 fibre 50/125um OM2 HDPE colore BLU</t>
  </si>
  <si>
    <t>ORCA - Cavo ottico Loose  da esterno CST arm 6 fibre 62,5/125um OM1  HDPE colore BLU</t>
  </si>
  <si>
    <t>ORCA - Cavo ottico Loose  da esterno CST arm 6 fibre 09/125um OS2 HDPE colore BLU</t>
  </si>
  <si>
    <t>ORCA - Cavo ottico Loose  da esterno CST arm 6 fibre 50/125um OM3 HDPE colore BLU</t>
  </si>
  <si>
    <t>ORCA - Cavo ottico Loose  da esterno CST arm 8 fibre 50/125um OM2 HDPE colore BLU</t>
  </si>
  <si>
    <t>ORCA - Cavo ottico Loose  da esterno CST arm 8 fibre 09/125um OS2 HDPE colore BLU</t>
  </si>
  <si>
    <t>ORCA - Cavo ottico Loose  da esterno CST arm 8 fibre 50/125um OM3 HDPE colore BLU</t>
  </si>
  <si>
    <t>ORCA - Cavo ottico Loose  da esterno CST arm 8 fibre 50/125um OM4 HDPE colore BLU</t>
  </si>
  <si>
    <t>ORCA - Cavo ottico Loose  da esterno CST arm 12 fibre 50/125um OM2 HDPE colore BLU</t>
  </si>
  <si>
    <t>ORCA - Cavo ottico Loose  da esterno CST arm 12 fibre 09/125um OS2 HDPE colore BLU</t>
  </si>
  <si>
    <t>ORCA - Cavo ottico Loose  da esterno CST arm 12 fibre 50/125um OM3 HDPE colore BLU</t>
  </si>
  <si>
    <t>ORCA - Cavo ottico Loose  da esterno CST arm 12 fibre 50/125um OM4 HDPE colore BLU</t>
  </si>
  <si>
    <t>ORCA - Cavo ottico Loose  da esterno CST arm 24 fibre 50/125um OM2 HDPE colore BLU</t>
  </si>
  <si>
    <t>ORCA - Cavo ottico Loose  da esterno CST arm 24 fibre 09/125um OS2 HDPE colore BLU</t>
  </si>
  <si>
    <t>ORCA - Cavo ottico Loose  da esterno CST arm 24 fibre 50/125um OM3 HDPE colore BLU</t>
  </si>
  <si>
    <t>ORCA - Cavo ottico Loose  da esterno CST arm 24 fibre 50/125um OM4 HDPE colore BLU</t>
  </si>
  <si>
    <t>OC-FPS-121114-A0</t>
  </si>
  <si>
    <t>ORCA - Bretella ottica SC-SC DPX LSZH 50/125um OM3 L. 0,5 mt Acqua</t>
  </si>
  <si>
    <t>OC-FPS-121114-15</t>
  </si>
  <si>
    <t>OC-FPS-121114-20</t>
  </si>
  <si>
    <t>ORCA - Bretella ottica SC-SC DPX LSZH 50/125um OM3 L. 20 mt Acqua</t>
  </si>
  <si>
    <t>OC-FPS-121115-A0</t>
  </si>
  <si>
    <t>ORCA - Bretella ottica SC-SC DPX LSZH 50/125um OM4 L.0,5 mt Acqua</t>
  </si>
  <si>
    <t>OC-FPS-121115-15</t>
  </si>
  <si>
    <t>OC-FPS-121115-20</t>
  </si>
  <si>
    <t>ORCA - Bretella ottica SC-SC DPX LSZH 50/125um OM4 L. 20 mt Acqua</t>
  </si>
  <si>
    <t>OC-FPS-121119-A0</t>
  </si>
  <si>
    <t>ORCA - Bretella ottica SC-SC DPX LSZH 50/125um OM4 L. 0,5 mt - MAGENTA</t>
  </si>
  <si>
    <t>OC-FPS-121119-15</t>
  </si>
  <si>
    <t>ORCA - Bretella ottica SC-SC DPX LSZH 50/125um OM4 L. 15 mt - MAGENTA</t>
  </si>
  <si>
    <t>OC-FPS-121119-20</t>
  </si>
  <si>
    <t>ORCA - Bretella ottica SC-SC DPX LSZH 50/125um OM4 L. 20 mt - MAGENTA</t>
  </si>
  <si>
    <t>OC-FPS-121113-A0</t>
  </si>
  <si>
    <t>ORCA - Bretella ottica SC-SC DPX LSZH 9/125um OS2 L. 0,5 mt Giallo</t>
  </si>
  <si>
    <t>OC-FPS-121113-15</t>
  </si>
  <si>
    <t>OC-FPS-121113-20</t>
  </si>
  <si>
    <t>ORCA - Bretella ottica SC-SC DPX LSZH 9/125um OS2 L. 20 mt Giallo</t>
  </si>
  <si>
    <t>OC-FPL-123314-A0</t>
  </si>
  <si>
    <t>ORCA - Bretella ottica LC-LC DPX LSZH 50/125um OM3 L. 0,5 mt Acqua</t>
  </si>
  <si>
    <t>OC-FPL-123314-15</t>
  </si>
  <si>
    <t>ORCA - Bretella ottica LC-LC DPX LSZH 50/125um OM3 L. 15 mt Acqua</t>
  </si>
  <si>
    <t>OC-FPL-123314-20</t>
  </si>
  <si>
    <t>ORCA - Bretella ottica LC-LC DPX LSZH 50/125um OM3 L. 20 mt Acqua</t>
  </si>
  <si>
    <t>OC-FPL-123315-A0</t>
  </si>
  <si>
    <t>ORCA - Bretella ottica LC-LC DPX LSZH 50/125um OM4 L. 0,5 mt Acqua</t>
  </si>
  <si>
    <t>OC-FPL-123315-15</t>
  </si>
  <si>
    <t>ORCA - Bretella ottica LC-LC DPX LSZH 50/125um OM4 L. 15 mt Acqua</t>
  </si>
  <si>
    <t>OC-FPL-123315-20</t>
  </si>
  <si>
    <t>ORCA - Bretella ottica LC-LC DPX LSZH 50/125um OM4 L. 20 mt Acqua</t>
  </si>
  <si>
    <t>OC-FPL-123319-A0</t>
  </si>
  <si>
    <t>ORCA - Bretella ottica LC-LC DPX LSZH 50/125um OM4 L. 0,5 mt - MAGENTA</t>
  </si>
  <si>
    <t>OC-FPL-123319-15</t>
  </si>
  <si>
    <t>ORCA - Bretella ottica LC-LC DPX LSZH 50/125um OM4 L. 15 mt - MAGENTA</t>
  </si>
  <si>
    <t>OC-FPL-123319-20</t>
  </si>
  <si>
    <t>ORCA - Bretella ottica LC-LC DPX LSZH 50/125um OM4 L. 20 mt - MAGENTA</t>
  </si>
  <si>
    <t>OC-FPL-123313-A0</t>
  </si>
  <si>
    <t>ORCA - Bretella ottica LC-LC DPX LSZH 09/125um OS2 L. 0,5 mt Giallo</t>
  </si>
  <si>
    <t>OC-FPL-123313-15</t>
  </si>
  <si>
    <t>ORCA - Bretella ottica LC-LC DPX LSZH 09/125um OS2 L. 15 mt Giallo</t>
  </si>
  <si>
    <t>OC-FPL-123313-20</t>
  </si>
  <si>
    <t>ORCA - Bretella ottica LC-LC DPX LSZH 09/125um OS2 L. 20 mt Giallo</t>
  </si>
  <si>
    <t>OC-FPL-123114-A0</t>
  </si>
  <si>
    <t>ORCA - Bretella ottica LC-SC DPX LSZH 50/125um OM3 L. 0,5 mt Aqua</t>
  </si>
  <si>
    <t>OC-FPL-123114-15</t>
  </si>
  <si>
    <t>ORCA - Bretella ottica LC-SC DPX LSZH 50/125um OM3 L. 15 mt Aqua</t>
  </si>
  <si>
    <t>OC-FPL-123114-20</t>
  </si>
  <si>
    <t>ORCA - Bretella ottica LC-SC DPX LSZH 50/125um OM3 L. 20 mt Aqua</t>
  </si>
  <si>
    <t>OC-FPL-123115-A0</t>
  </si>
  <si>
    <t>ORCA - Bretella ottica LC-SC DPX LSZH 50/125um OM4 L. 0,5 mt Aqua</t>
  </si>
  <si>
    <t>OC-FPL-123115-15</t>
  </si>
  <si>
    <t>ORCA - Bretella ottica LC-SC DPX LSZH 50/125um OM4 L. 15 mt Aqua</t>
  </si>
  <si>
    <t>OC-FPL-123115-20</t>
  </si>
  <si>
    <t>ORCA - Bretella ottica LC-SC DPX LSZH 50/125um OM4 L. 20 mt Aqua</t>
  </si>
  <si>
    <t>OC-FPL-123119-A0</t>
  </si>
  <si>
    <t>ORCA - Bretella ottica LC-SC DPX LSZH 50/125um OM4 L. 0,5 mt - MAGENTA</t>
  </si>
  <si>
    <t>OC-FPL-123119-15</t>
  </si>
  <si>
    <t>ORCA - Bretella ottica LC-SC DPX LSZH 50/125um OM4 L. 15  mt - MAGENTA</t>
  </si>
  <si>
    <t>OC-FPL-123119-20</t>
  </si>
  <si>
    <t>ORCA - Bretella ottica LC-SC DPX LSZH 50/125um OM4 L. 20 mt - MAGENTA</t>
  </si>
  <si>
    <t>OC-FPL-123113-A0</t>
  </si>
  <si>
    <t>ORCA - Bretella ottica LC-SC DPX LSZH 9/125um OS2 L. 0,5  mt Giallo</t>
  </si>
  <si>
    <t>OC-FPL-123113-15</t>
  </si>
  <si>
    <t>ORCA - Bretella ottica LC-SC DPX LSZH 9/125um OS2 L. 15  mt Giallo</t>
  </si>
  <si>
    <t>OC-FPL-123113-20</t>
  </si>
  <si>
    <t>ORCA - Bretella ottica LC-SC DPX LSZH 9/125um OS2 L. 20 mt Giallo</t>
  </si>
  <si>
    <t>Misuratore potenza ottica multifrequenza, range -70/+10dBm</t>
  </si>
  <si>
    <t>ORCA - Patch Cords RJ45 Cat 6 AWG28</t>
  </si>
  <si>
    <t>Bretelle rame SLIM CAT. 6 UTP AWG28 - LSZH</t>
  </si>
  <si>
    <t>ORCA - Patch Cords RJ45 Cat6A</t>
  </si>
  <si>
    <t>ORCA - Bretella di permutazione Cat6A S/FTP AWG26 LSZH colore bianco L. 1mt</t>
  </si>
  <si>
    <t>ORCA - Bretella di permutazione Cat6A S/FTP AWG26 LSZH colore bianco L. 2mt</t>
  </si>
  <si>
    <t>ORCA - Bretella di permutazione Cat6A S/FTP AWG26 LSZH colore bianco L. 3mt</t>
  </si>
  <si>
    <t>ORCA - Bretella di permutazione Cat6A S/FTP AWG26 LSZH colore bianco L. 5mt</t>
  </si>
  <si>
    <t>ORCA - Bretella di permutazione Cat6A S/FTP AWG26 LSZH colore bianco L. 10mt</t>
  </si>
  <si>
    <t>ORCA - Bretella di permutazione Cat6A UTP AWG24 LSZH colore bianco L. 1mt</t>
  </si>
  <si>
    <t>ORCA - Bretella di permutazione Cat6A UTP AWG24 LSZH colore bianco L. 2mt</t>
  </si>
  <si>
    <t>ORCA - Bretella di permutazione Cat6A UTP AWG24 LSZH colore bianco L. 3mt</t>
  </si>
  <si>
    <t>ORCA - Bretella di permutazione Cat6A UTP AWG24 LSZH colore bianco L. 5mt</t>
  </si>
  <si>
    <t>ORCA - Bretella di permutazione Cat6A UTP AWG24 LSZH colore bianco L. 10mt</t>
  </si>
  <si>
    <t>Bretelle rame SLIM CAT. 6A UTP AWG28 - LSZH</t>
  </si>
  <si>
    <t>Bretelle rame CAT. 6A S/FTP AWG26 - LSZH</t>
  </si>
  <si>
    <t>ORCA - Patch Cords RJ45 O'CLIP Cat6A UTP AWG28 e S/FTP AWG26</t>
  </si>
  <si>
    <t>OC-PC6-224112C-0A</t>
  </si>
  <si>
    <t>ORCA - Bretella di permutazione O'Clip Cat6A U/UTP AWG 28 - LSZH colore Nero L. 0,50mt</t>
  </si>
  <si>
    <t>OC-PC6-224112C-01</t>
  </si>
  <si>
    <t>ORCA - Bretella di permutazione O'Clip Cat6A U/UTP AWG 28 - LSZH colore Nero L. 1mt</t>
  </si>
  <si>
    <t>OC-PC6-224112C-A1</t>
  </si>
  <si>
    <t>ORCA - Bretella di permutazione O'Clip Cat6A U/UTP AWG 28 - LSZH colore Nero L. 1,5mt</t>
  </si>
  <si>
    <t>OC-PC6-224112C-02</t>
  </si>
  <si>
    <t>ORCA - Bretella di permutazione O'Clip Cat6A U/UTP AWG 28 - LSZH colore Nero L. 2mt</t>
  </si>
  <si>
    <t>OC-PC6-224112C-03</t>
  </si>
  <si>
    <t>ORCA - Bretella di permutazione O'Clip Cat6A U/UTP AWG 28 - LSZH colore Nero L. 3mt</t>
  </si>
  <si>
    <t>OC-PC6-224112C-05</t>
  </si>
  <si>
    <t>ORCA - Bretella di permutazione O'Clip Cat6A U/UTP AWG 28 - LSZH colore Nero L. 5mt</t>
  </si>
  <si>
    <t>OC-PC6-224112C-07</t>
  </si>
  <si>
    <t>ORCA - Bretella di permutazione O'Clip Cat6A U/UTP AWG 28 - LSZH colore Nero L. 7mt</t>
  </si>
  <si>
    <t>OC-PC6-224112C-7.5</t>
  </si>
  <si>
    <t>ORCA - Bretella di permutazione O'Clip Cat6A U/UTP AWG 28 - LSZH colore Nero L. 7,5mt</t>
  </si>
  <si>
    <t>OC-PC6-224112C-10</t>
  </si>
  <si>
    <t>ORCA - Bretella di permutazione O'Clip Cat6A U/UTP AWG 28 - LSZH colore Nero L. 10mt</t>
  </si>
  <si>
    <t>OC-PC6-224310C-0A</t>
  </si>
  <si>
    <t>ORCA - Bretella di permutazione O'Clip Cat6A S/FTP AWG 26 - LSZH colore Nero L. 0,50mt</t>
  </si>
  <si>
    <t>OC-PC6-224310C-01</t>
  </si>
  <si>
    <t>ORCA - Bretella di permutazione O'Clip Cat6A S/FTP AWG 26 - LSZH colore Nero L. 1mt</t>
  </si>
  <si>
    <t>OC-PC6-224310C-A1</t>
  </si>
  <si>
    <t>ORCA - Bretella di permutazione O'Clip Cat6A S/FTP AWG 26 - LSZH colore Nero L. 1,5mt</t>
  </si>
  <si>
    <t>OC-PC6-224310C-02</t>
  </si>
  <si>
    <t>ORCA - Bretella di permutazione O'Clip Cat6A S/FTP AWG 26 - LSZH colore Nero L. 2mt</t>
  </si>
  <si>
    <t>OC-PC6-224310C-03</t>
  </si>
  <si>
    <t>ORCA - Bretella di permutazione O'Clip Cat6A S/FTP AWG 26 - LSZH colore Nero L. 3mt</t>
  </si>
  <si>
    <t>OC-PC6-224310C-05</t>
  </si>
  <si>
    <t>ORCA - Bretella di permutazione O'Clip Cat6A S/FTP AWG 26 - LSZH colore Nero L. 5mt</t>
  </si>
  <si>
    <t>OC-PC6-224310C-07</t>
  </si>
  <si>
    <t>ORCA - Bretella di permutazione O'Clip Cat6A S/FTP AWG 26 - LSZH colore Nero L. 7mt</t>
  </si>
  <si>
    <t>OC-PC6-224310C-7.5</t>
  </si>
  <si>
    <t>ORCA - Bretella di permutazione O'Clip Cat6A S/FTP AWG 26 - LSZH colore Nero L. 7,5mt</t>
  </si>
  <si>
    <t>OC-PC6-224310C-10</t>
  </si>
  <si>
    <t>ORCA - Bretella di permutazione O'Clip Cat6A S/FTP AWG 26 - LSZH colore Nero L. 10mt</t>
  </si>
  <si>
    <t>OC-PC6-224000-BK</t>
  </si>
  <si>
    <t>ORCA - Clips per Bretella di permutazione O'Clip colore Nero (conf. 50pz)</t>
  </si>
  <si>
    <t>OC-PC6-224000-WH</t>
  </si>
  <si>
    <t>ORCA - Clips per Bretella di permutazione O'Clip colore Bianco (conf. 50pz)</t>
  </si>
  <si>
    <t>OC-PC6-224000-YE</t>
  </si>
  <si>
    <t>ORCA - Clips per Bretella di permutazione O'Clip colore Giallo (conf. 50pz)</t>
  </si>
  <si>
    <t>OC-PC6-224000-RD</t>
  </si>
  <si>
    <t>ORCA - Clips per Bretella di permutazione O'Clip colore Rosso (conf. 50pz)</t>
  </si>
  <si>
    <t>OC-PC6-224000-GR</t>
  </si>
  <si>
    <t>ORCA - Clips per Bretella di permutazione O'Clip colore Verde (conf. 50pz)</t>
  </si>
  <si>
    <t>OC-PC6-224000-BL</t>
  </si>
  <si>
    <t>ORCA - Clips per Bretella di permutazione O'Clip colore Blu (conf. 50pz)</t>
  </si>
  <si>
    <t>OC-PC6-224000-GY</t>
  </si>
  <si>
    <t>ORCA - Clips per Bretella di permutazione O'Clip colore Grigio (conf. 50pz)</t>
  </si>
  <si>
    <t>OC-PC6-224000-PK</t>
  </si>
  <si>
    <t>ORCA - Clips per Bretella di permutazione O'Clip colore Rosa (conf. 50pz)</t>
  </si>
  <si>
    <t>OC-PC6-224000-VI</t>
  </si>
  <si>
    <t>ORCA - Clips per Bretella di permutazione O'Clip colore Viola (conf. 50pz)</t>
  </si>
  <si>
    <t>OC-PC6-224000-OR</t>
  </si>
  <si>
    <t>ORCA - Clips per Bretella di permutazione O'Clip colore Arancio (conf. 50pz)</t>
  </si>
  <si>
    <t>OC-RAC-550100-08</t>
  </si>
  <si>
    <t>ORCA - Modulo termostato digitale 1U - colore nero</t>
  </si>
  <si>
    <t>DATWYLER - Cavo ZwbKWT BL da esterno 1x8 OS2 G652.D, loose dry tube 8,2mm, armato CST, HDPE Fca -nero/arancio-</t>
  </si>
  <si>
    <t>DATWYLER - Cavo ZwbKWT BL da esterno 1x24 OS2 G652.D, loose tube, armato CST 8,2mm, HDPE Fca -nero/arancio-</t>
  </si>
  <si>
    <t>DATWYLER - Cavo wbKWT HP da esterno 4x12 OS2 G652.D high performance, loose dry tube 13,4mm, armato CST, HDPE Fca - nero/arancio-</t>
  </si>
  <si>
    <t>DATWYLER - Cavo ZwbKWT BL da esterno 1x8 OM3, loose dry tube 8,2mm, armato CST, HDPE Fca -nero/arancio-</t>
  </si>
  <si>
    <t>DATWYLER - Cavo ZwbKWT BL da esterno 1x12 OM3, loose dry tube 8,2mm, armato CST, HDPE Fca -nero/arancio-</t>
  </si>
  <si>
    <t>DATWYLER - Cavo ZwbKWT BL da esterno 1x12 OM4, loose dry tube 8,2mm, armato CST, HDPE Fca -nero/arancio-</t>
  </si>
  <si>
    <t>DATWYLER - Cavo ZwbKWT BL da esterno 1x24 OM4, loose dry tube 8,2mm, armato CST, HDPE Fca -nero/arancio-</t>
  </si>
  <si>
    <t>DT-FPL-433343</t>
  </si>
  <si>
    <t>DATWYLER - Bretella ottica LC-LC duplex OM4, LSZH, zipcord, viola, 3 m</t>
  </si>
  <si>
    <t>DT-FPL-42334008ZY</t>
  </si>
  <si>
    <t>42334008ZY</t>
  </si>
  <si>
    <t>DATWYLER - Bretella ottica LC-LC duplex OM3 Fig.8, LSZH, zipcord, aqua, 10 m</t>
  </si>
  <si>
    <t>FK-STR-DSX-602-PROGLD</t>
  </si>
  <si>
    <t>DSX-602-PRO/GLD</t>
  </si>
  <si>
    <t>FLUKE - DSX-602-PRO a 500 MHz abilitato Wi-Fi CableAnalyzer + DSX-PLA004S e 1 anno di servizi Gold per DSX-602 PRO (N-110)</t>
  </si>
  <si>
    <t>FK-STR-CFP2100QGLDINT</t>
  </si>
  <si>
    <t>CFP2-100-Q/GLD INT</t>
  </si>
  <si>
    <t>FLUKE - CertiFiber Pro con Wi-Fi abilitato Quad OLTS: unità Versiv2 + moduli Quad OLTS (2) + 1 anno di servizi Gold (N-220)</t>
  </si>
  <si>
    <t>FK-STR-OFP2100QIGLDIN</t>
  </si>
  <si>
    <t>OFP2-100QI/GLD INT</t>
  </si>
  <si>
    <t>FLUKE - OTDR OptiFiber Pro con Wi-Fi abilitato: unità Versiv2+modulo OTDR Quad+FI-1000-KIT+fibre di lancio+1 anno Gold (NR-200)</t>
  </si>
  <si>
    <t>CG-DE010022742</t>
  </si>
  <si>
    <t>DE010022742</t>
  </si>
  <si>
    <t>CORNING - Everon, presa RJ45 E500S Cat.6A PL schermata, cavo a ingresso orizzontale, conf. da 480 pz, bianca, cod. OCK6ASEV</t>
  </si>
  <si>
    <t>CG-CCXEDB-FC087C001L6</t>
  </si>
  <si>
    <t>CCXEDB-FC087-C001-L6</t>
  </si>
  <si>
    <t>CORNING - Everon, cavo Cat.7 S/FTP 800 MHz 23AWG 4cp, (scherm.treccia completa), LSZH/FRNC Cca,s1,d1,a1, bobina da 500mt, blu</t>
  </si>
  <si>
    <t>CG-CCXSDB-F0047C001L6</t>
  </si>
  <si>
    <t>CCXSDB-F0047-C001-L6</t>
  </si>
  <si>
    <t>CORNING - Everon, cavo Cat.7 S/FTP 800 MHz 23AWG 4cp, doppia guaina inner LSZH out. PE posa esterna, bobina 500mt, nero</t>
  </si>
  <si>
    <t>C46197-A7-A66</t>
  </si>
  <si>
    <t>CG-FAN-BT47-12</t>
  </si>
  <si>
    <t>FAN-BT47-12</t>
  </si>
  <si>
    <t>CORNING - Kit fan-out per interno 12 fibre, tubetti 0,9mm, colori vari, lunghezza 1.19m</t>
  </si>
  <si>
    <t>CG-CCHE-CP12-D9</t>
  </si>
  <si>
    <t>CCHE-CP12-D9</t>
  </si>
  <si>
    <t>CORNING - Modulo Plug &amp; Play con 6 adattatori SC/APC duplex OS2, verde</t>
  </si>
  <si>
    <t>ZY-WRL-WBE510D-EU0101</t>
  </si>
  <si>
    <t>WBE510D-EU0101F</t>
  </si>
  <si>
    <t>Switch Managed Full Layer 2</t>
  </si>
  <si>
    <t>Switch Gigabit Ethernet Serie 2200</t>
  </si>
  <si>
    <t>ZY-SWT-GS-2210-24</t>
  </si>
  <si>
    <t>GS2210-24-EU0101F</t>
  </si>
  <si>
    <t>ZYXEL - Switch Managed L2, 24xGb + 4xDual Personality Gb - Supporto IPv6, iStacking, VLAN</t>
  </si>
  <si>
    <t>ZY-LIC-GOLD-ZZ1Y08F</t>
  </si>
  <si>
    <t>LIC-GOLD-ZZ1Y08F</t>
  </si>
  <si>
    <t>ZYXEL - iCard Gold Security Pack, Rinnovo servizi per USGFLEX700H - Durata 1 Anno - LIC-GOLD-ZZ1Y08F</t>
  </si>
  <si>
    <t>ZYXEL - iCard Gold Security Pack, Rinnovo servizi per ATP100 - Durata 1 Anno - LIC-GOLD-ZZ0014F</t>
  </si>
  <si>
    <t>ZYXEL - iCard Gold Security Pack, Rinnovo servizi per ATP100 - Durata 2 Anni - LIC-GOLD-ZZ0015F</t>
  </si>
  <si>
    <t>ZYXEL - iCard Gold Security Pack, Rinnovo servizi per ATP200 - Durata 2 Anni - LIC-GOLD-ZZ0002F</t>
  </si>
  <si>
    <t>ZYXEL - iCard Gold Security Pack, Rinnovo servizi per ATP500 - Durata 1 Anno - LIC-GOLD-ZZ0003F</t>
  </si>
  <si>
    <t>ZYXEL - iCard Gold Security Pack, Rinnovo servizi per ATP500 - Durata 2 Anni - LIC-GOLD-ZZ0004F</t>
  </si>
  <si>
    <t xml:space="preserve">ZYXEL - iCard Gold Security Pack, Rinnovo servizi per ATP800 - Durata 1 Anno- LIC-GOLD-ZZ0005F </t>
  </si>
  <si>
    <t>ZYXEL - iCard Security Pack, Rinnovo servizi per USG20/W/USGFLEX50 - Durata 1 Anno - LIC-BUN-ZZ1Y01F</t>
  </si>
  <si>
    <t>ZYXEL - iCard Security Pack, Rinnovo servizi per USG20/W/USGFLEX50 - Durata 2 Anni - LIC-BUN-ZZ2Y01F</t>
  </si>
  <si>
    <t>ZYXEL - iCard Security Pack - Rinnovo serv. per USGFLEX100 - Durata 1 Anno - LIC-BUN-ZZ0092F</t>
  </si>
  <si>
    <t>ZYXEL - iCard Security Pack, Rinnovo servizi per USGFLEX100 - Durata 2 Anni - LIC-BUN-ZZ0093F</t>
  </si>
  <si>
    <t>ZYXEL - iCard Gold Security Pack, Rinnovo servizi per USGFLEX100 - Durata 1 Anno - LIC-GOLD-ZZ1Y01F</t>
  </si>
  <si>
    <t xml:space="preserve">ZYXEL - iCard Security Pack, Rinn. servizi per USGFLEX200 - Durata 1 Anno - LIC-BUN-ZZ0097F </t>
  </si>
  <si>
    <t>ZYXEL - iCard Security Pack, Rinnovo servizi , per USGFLEX200 - Durata 2 Anni - LIC-BUN-ZZ0098F</t>
  </si>
  <si>
    <t>ZYXEL - iCard Gold Security Pack, Rinnovo servizi per USGFLEX200 - Durata 1 Anno - LIC-GOLD-ZZ1Y02F</t>
  </si>
  <si>
    <t>ZYXEL - iCard Gold Security Pack, Rinnovo servizi per USGFLEX200 - Durata 2 Anni - LIC-GOLD-ZZ2Y02F</t>
  </si>
  <si>
    <t>DIGITAL HOME SOLUTION</t>
  </si>
  <si>
    <t>Wireless</t>
  </si>
  <si>
    <t>ZY-WRL-WRE-2206</t>
  </si>
  <si>
    <t>WRE2206-EU0101F</t>
  </si>
  <si>
    <t>ZYXEL - WRE-2206, Wireless Range Extender N 300Mbit, 1 porta LAN, Plug&amp;Play</t>
  </si>
  <si>
    <t>AM-PLT-760249153</t>
  </si>
  <si>
    <t>COMMSCOPE - Placca singola per serie KJ, 2 porte (RJ45) colore avorio - FP-LBL-2P-448</t>
  </si>
  <si>
    <t>AM-PLT-760249154</t>
  </si>
  <si>
    <t>COMMSCOPE - Placca singola per serie KJ, 4 porte (RJ45) colore avorio - FP-LBL-4P-448</t>
  </si>
  <si>
    <t>AM-PLT-760249145</t>
  </si>
  <si>
    <t>COMMSCOPE - Placca singola per serie KJ, serie M e serie SL,2 porte (RJ45) colore bianco - FP-LBL-2P-266</t>
  </si>
  <si>
    <t>AM-PLT-760249130</t>
  </si>
  <si>
    <t>COMMSCOPE - Placca singola per serie KJ, serie M e serie SL,4 porte (RJ45) colore bianco - FP-LBL-4P-262</t>
  </si>
  <si>
    <t>COMMSCOPE - Placca singola per SL &amp; 110Connect 4 porte angolate RJ45 avorio</t>
  </si>
  <si>
    <t>COMMSCOPE - Scatola da parete singola avorio</t>
  </si>
  <si>
    <t>COMMSCOPE - Inserto cieco  colore avorio</t>
  </si>
  <si>
    <t>COMMSCOPE - Inserto cieco  colore nero</t>
  </si>
  <si>
    <t>COMMSCOPE - Inserto cieco colore bianco alpino</t>
  </si>
  <si>
    <t>COMMSCOPE - Adattatore angolato montaggio guida DIN per prese serie SL</t>
  </si>
  <si>
    <t>COMMSCOPE - Coperchio di chiusura per adattatore angolato montaggio guida DIN prese serie SL</t>
  </si>
  <si>
    <t>COMMSCOPE - Scatola di superficie ad 1 porta universale (SL, KJ, M sewries con adapter) colore avorio p/n SMB-1P-448</t>
  </si>
  <si>
    <t>COMMSCOPE - Scatola di superficie ad 1 porta universale (SL, KJ, M sewries con adapter) colore bianco p/n SMB-1P-266</t>
  </si>
  <si>
    <t>COMMSCOPE - Scatola di superficie a 2 porte universale (SL, KJ, M sewries con adapter) colore avorio p/n SMB-2P-448</t>
  </si>
  <si>
    <t>COMMSCOPE - Scatola di superficie a 2 porte universale (SL, KJ, M sewries con adapter) colore bianco p/n SMB-2P-266</t>
  </si>
  <si>
    <t>COMMSCOPE - Scatola di superficie a 4 porte per jack SL colore avorio</t>
  </si>
  <si>
    <t>COMMSCOPE - Scatola di superficie a 4 porte per jack SL colore bianco alpino</t>
  </si>
  <si>
    <t>COMMSCOPE - Scatola di superficie a 6 porte per jack SL colore avorio</t>
  </si>
  <si>
    <t>COMMSCOPE - Scatola di superficie a 6 porte per jack SL colore bianco alpino</t>
  </si>
  <si>
    <t xml:space="preserve">COMMSCOPE - Cavo non schermato U/UTP Cat.6, solido AWG 23, 4cp, LSZH, B2ca s1 d0 a1, reel 305m -bianco- p/n CS34ZB </t>
  </si>
  <si>
    <t xml:space="preserve">COMMSCOPE - Cavo non schermato U/UTP Cat.6, solido AWG 23, 4cp, LSZH, B2ca s1 d0 a1, pull box 305m -bianco- p/n CS34ZB </t>
  </si>
  <si>
    <t>COMMSCOPE - Cavo non schermato U/UTP Cat.6, solido AWG 24, 4cp, LSZH, Dca s2 d2 a1, pull box 305m -bianco- p/n CS34Z3</t>
  </si>
  <si>
    <t>COMMSCOPE - Cavo non schermato U/UTP Cat.6, solido AWG 24, 4cp, LSZH, Dca s2 d2 a1, reel 1000m -bianco- p/n CS34Z3</t>
  </si>
  <si>
    <t>COMMSCOPE - Cavo non schermato U/UTP Cat.6, solido AWG 24, 4cp, LSZH, Dca s2 d2 a1, pull box 305m -arancio- p/n CS34Z3</t>
  </si>
  <si>
    <t>COMMSCOPE - Cavo non schermato Cat.6, solido AWG 24, 4cp+filler da posa esterna, doppia guaina LSZH/PE, Fca, reel 500m -nero-</t>
  </si>
  <si>
    <t>AM-CVR-760258679</t>
  </si>
  <si>
    <t>COMMSCOPE - Cavo GigaReach Extended Distance Cat. 6 UTP da esterno, guaina nera (bobina da 3000ft)</t>
  </si>
  <si>
    <t>Sistema Cat.6 non schermato: Prese RJ45 SL - KJ</t>
  </si>
  <si>
    <t>COMMSCOPE - Inserto RJ45 di Cat.6 SL non schermato colore avorio</t>
  </si>
  <si>
    <t>COMMSCOPE - Inserto RJ45 di Cat.6 SL non schermato colore nero</t>
  </si>
  <si>
    <t>COMMSCOPE - Inserto RJ45 di Cat.6 SL non schermato colore bianco alpino</t>
  </si>
  <si>
    <t>COMMSCOPE - Inserto RJ45 di Cat.6 SL non schermato con sportello antipolvere avorio</t>
  </si>
  <si>
    <t>COMMSCOPE - Inserto RJ45 di Cat.6 SL non schermato con sportello antipolvere nero</t>
  </si>
  <si>
    <t>COMMSCOPE - Inserto RJ45 di Cat.6 SL non schermato con sportello antipolvere bianco alpino</t>
  </si>
  <si>
    <t>COMMSCOPE - Inserto RJ45 di Cat.6 KJ keystone non schermato colore bianco alpino p/n KJ610 JACK-A.WHT</t>
  </si>
  <si>
    <t>COMMSCOPE - Inserto RJ45 di Cat.6 KJ keystone non schermato colore nero p/n KJ610 JACK-BLK</t>
  </si>
  <si>
    <t xml:space="preserve">COMMSCOPE - Pannello precaricato Cat.6 a 24 porte 1U, UTP con termination manager p/n NPP-6-DM-1U-24 </t>
  </si>
  <si>
    <t xml:space="preserve">COMMSCOPE - Pannello precaricato Cat.6 a 48 porte 2U, UTP con termination manager p/n NPP-6-DM-2U-48 </t>
  </si>
  <si>
    <t>COMMSCOPE - Pannello precaricato Cat.6 a 48 porte 1U, UTP p/n NPP-UDDM-SL-1U-48</t>
  </si>
  <si>
    <t>COMMSCOPE - Inserto cieco da pannello colore nero</t>
  </si>
  <si>
    <t>COMMSCOPE - Bretella di permutazione Cat.6, U/UTP RJ45/RJ45 LSZH bianca, 0,5m</t>
  </si>
  <si>
    <t>COMMSCOPE - Bretella di permutazione Cat.6, U/UTP RJ45/RJ45 LSZH bianca, 1m</t>
  </si>
  <si>
    <t>COMMSCOPE - Bretella di permutazione Cat.6, U/UTP RJ45/RJ45 LSZH bianca, 1,5m</t>
  </si>
  <si>
    <t>COMMSCOPE - Bretella di permutazione Cat.6, U/UTP RJ45/RJ45 LSZH bianca, 2m</t>
  </si>
  <si>
    <t>COMMSCOPE - Bretella di permutazione Cat.6, U/UTP RJ45/RJ45 LSZH bianca, 3m</t>
  </si>
  <si>
    <t>COMMSCOPE - Bretella di permutazione Cat.6, U/UTP RJ45/RJ45 LSZH bianca, 5m</t>
  </si>
  <si>
    <t>COMMSCOPE - Bretella di permutazione Cat.6, U/UTP RJ45/RJ45 LSZH blu, 1m</t>
  </si>
  <si>
    <t>COMMSCOPE - Bretella di permutazione Cat.6, U/UTP RJ45/RJ45 LSZH blu, 2m</t>
  </si>
  <si>
    <t>COMMSCOPE - Bretella di permutazione Cat.6, U/UTP RJ45/RJ45 LSZH blu, 3m</t>
  </si>
  <si>
    <t>COMMSCOPE - Bretella di permutazione Cat.6, U/UTP RJ45/RJ45 LSZH blu, 5m</t>
  </si>
  <si>
    <t>COMMSCOPE - Bretella di permutazione Cat.6, U/UTP RJ45/RJ45 LSZH verde, 1m</t>
  </si>
  <si>
    <t>COMMSCOPE - Bretella di permutazione Cat.6, U/UTP RJ45/RJ45 LSZH verde, 2m</t>
  </si>
  <si>
    <t>COMMSCOPE - Bretella di permutazione Cat.6, U/UTP RJ45/RJ45 LSZH verde, 3m</t>
  </si>
  <si>
    <t>COMMSCOPE - Bretella di permutazione Cat.6, U/UTP RJ45/RJ45 LSZH verde, 5m</t>
  </si>
  <si>
    <t>COMMSCOPE - Bretella di permutazione Cat.6, U/UTP RJ45/RJ45 LSZH rossa, 1m</t>
  </si>
  <si>
    <t>COMMSCOPE - Bretella di permutazione Cat.6, U/UTP RJ45/RJ45 LSZH rossa, 2m</t>
  </si>
  <si>
    <t>COMMSCOPE - Bretella di permutazione Cat.6, U/UTP RJ45/RJ45 LSZH rossa, 3m</t>
  </si>
  <si>
    <t>COMMSCOPE - Bretella di permutazione Cat.6, U/UTP RJ45/RJ45 LSZH rossa, 5m</t>
  </si>
  <si>
    <t>COMMSCOPE - Bretella di permutazione Cat.6, U/UTP RJ45/RJ45 LSZH gialla, 1m</t>
  </si>
  <si>
    <t>COMMSCOPE - Bretella di permutazione Cat.6, U/UTP RJ45/RJ45 LSZH gialla, 2m</t>
  </si>
  <si>
    <t>COMMSCOPE - Bretella di permutazione Cat.6, U/UTP RJ45/RJ45 LSZH gialla, 3m</t>
  </si>
  <si>
    <t>COMMSCOPE - Bretella di permutazione Cat.6, U/UTP RJ45/RJ45 LSZH gialla, 5m</t>
  </si>
  <si>
    <t>COMMSCOPE - Inserto RJ45 Cat.6 SLX AMP-TWIST 6S -schermato- con sportello antipolvere, cover grigia</t>
  </si>
  <si>
    <t>COMMSCOPE - Inserto RJ45 Cat.6 SLX AMP-TWIST 6S -schermato- senza sportello antipolvere, cover avorio</t>
  </si>
  <si>
    <t>COMMSCOPE - Inserto RJ45 Cat.6 SLX AMP-TWIST 6S -schermato- senza sportello antipolvere, cover nero</t>
  </si>
  <si>
    <t>COMMSCOPE - Inserto RJ45 Cat.6 SLX AMP-TWIST 6S -schermato- senza sportello antipolvere, cover nero -confezione ECO 24 pz</t>
  </si>
  <si>
    <t>COMMSCOPE - Inserto RJ45 Cat.6 SLX AMP-TWIST 6S -schermato- senza sportello antipolvere, cover bianco alpino</t>
  </si>
  <si>
    <t>COMMSCOPE - Inserto RJ45 Cat.6 SLX AMP-TWIST 6S -schermato- senza sportello antipolvere, cover grigia</t>
  </si>
  <si>
    <t>COMMSCOPE - Cover nera per inserto RJ45 SLX, confezione 50 pz</t>
  </si>
  <si>
    <t>COMMSCOPE - Cover bianca per inserto RJ45 SLX, confezione 50 pz</t>
  </si>
  <si>
    <t>COMMSCOPE - Bretella di permutazione schermata Cat.6, S/FTP RJ45/RJ45 LSZH bianca, 1m</t>
  </si>
  <si>
    <t>COMMSCOPE - Bretella di permutazione schermata Cat.6, S/FTP RJ45/RJ45 LSZH bianca, 2m</t>
  </si>
  <si>
    <t>COMMSCOPE - Bretella di permutazione schermata Cat.6, S/FTP RJ45/RJ45 LSZH bianca, 3m</t>
  </si>
  <si>
    <t>COMMSCOPE - Bretella di permutazione schermata Cat.6, S/FTP RJ45/RJ45 LSZH bianca, 5m</t>
  </si>
  <si>
    <t>COMMSCOPE - Bretella di permutazione schermata Cat.6, S/FTP RJ45/RJ45 LSZH verde, 1m</t>
  </si>
  <si>
    <t>COMMSCOPE - Bretella di permutazione schermata Cat.6, S/FTP RJ45/RJ45 LSZH verde, 2m</t>
  </si>
  <si>
    <t>COMMSCOPE - Bretella di permutazione schermata Cat.6, S/FTP RJ45/RJ45 LSZH verde, 3m</t>
  </si>
  <si>
    <t>COMMSCOPE - Bretella di permutazione schermata Cat.6, S/FTP RJ45/RJ45 LSZH verde, 5m</t>
  </si>
  <si>
    <t>COMMSCOPE - Bretella di permutazione schermata Cat.6, S/FTP RJ45/RJ45 LSZH gialla, 1m</t>
  </si>
  <si>
    <t>COMMSCOPE - Bretella di permutazione schermata Cat.6, S/FTP RJ45/RJ45 LSZH gialla, 2m</t>
  </si>
  <si>
    <t>COMMSCOPE - Bretella di permutazione schermata Cat.6, S/FTP RJ45/RJ45 LSZH gialla, 3m</t>
  </si>
  <si>
    <t>COMMSCOPE - Bretella di permutazione schermata Cat.6, S/FTP RJ45/RJ45 LSZH gialla, 5m</t>
  </si>
  <si>
    <t>COMMSCOPE - Bretella di permutazione schermata Cat.6, S/FTP RJ45/RJ45 LSZH blu, 1m</t>
  </si>
  <si>
    <t>COMMSCOPE - Bretella di permutazione schermata Cat.6, S/FTP RJ45/RJ45 LSZH blu, 2m</t>
  </si>
  <si>
    <t>COMMSCOPE - Bretella di permutazione schermata Cat.6, S/FTP RJ45/RJ45 LSZH blu, 3m</t>
  </si>
  <si>
    <t>COMMSCOPE - Bretella di permutazione schermata Cat.6, S/FTP RJ45/RJ45 LSZH blu, 5m</t>
  </si>
  <si>
    <t>COMMSCOPE - Bretella di permutazione schermata Cat.6, S/FTP RJ45/RJ45 LSZH rossa, 1m</t>
  </si>
  <si>
    <t>COMMSCOPE - Bretella di permutazione schermata Cat.6, S/FTP RJ45/RJ45 LSZH rossa, 2m</t>
  </si>
  <si>
    <t>COMMSCOPE - Bretella di permutazione schermata Cat.6, S/FTP RJ45/RJ45 LSZH rossa, 3m</t>
  </si>
  <si>
    <t>COMMSCOPE - Bretella di permutazione schermata Cat.6, S/FTP RJ45/RJ45 LSZH rossa, 5m</t>
  </si>
  <si>
    <t>COMMSCOPE - Cavo non schermato U/UTP Cat.6A, solido AWG 23, 4cp, LSZH, B2ca s1 d0 a1, reel 305m -bianco-p/n CS44ZB</t>
  </si>
  <si>
    <t>COMMSCOPE - Cavo non schermato U/UTP Cat.6A con barriera, solido AWG 24, 4cp, LSZH, B2ca s1a d1 a1, reel 500m -bianco-p/n CS41ZC</t>
  </si>
  <si>
    <t>AM-CVR-88409375416</t>
  </si>
  <si>
    <t>884093754/16</t>
  </si>
  <si>
    <t>COMMSCOPE - Cavo non schermato U/UTP Cat.6A con barriera, solido AWG 24, 4cp, LSZH, Cca s1a d1 a1, reel 500m -grigio-p/n CS41ZB GRY</t>
  </si>
  <si>
    <t>COMMSCOPE - Cavo non schermato U/UTP Cat.6A, solido AWG 23, 4cp, LSZH, B2ca s1 d0 a1, box 305m -bianco-p/n CS44ZB</t>
  </si>
  <si>
    <t>COMMSCOPE - Cavo non schermato U/UTP Cat.6A, solido AWG 23, 4cp, LSZH, Dca s2 d2 a1, reel 305m -bianco-p/n CS44Z3</t>
  </si>
  <si>
    <t>COMMSCOPE - Cavo non schermato U/UTP Cat.6A, solido AWG 23, 4cp, LSZH, Dca s2 d2 a1, box 305m -bianco-p/n CS44Z3</t>
  </si>
  <si>
    <t>Sistema Cat6A non schermato: Prese RJ45 SL - KJ</t>
  </si>
  <si>
    <t>COMMSCOPE - Inserto RJ45 di Categoria 6A UTP SL -avorio- p/n SL10G-L.ALD</t>
  </si>
  <si>
    <t>COMMSCOPE - Inserto RJ45 di Categoria 6A UTP SL -bianco- p/n SL10G-A.WHT</t>
  </si>
  <si>
    <t>COMMSCOPE - Inserto RJ45 di Categoria 6A UTP SL -nero- p/n SL10G-BLK</t>
  </si>
  <si>
    <t>COMMSCOPE - Inserto RJ45 di Cat.6A KJ keystone non schermato colore bianco alpino p/n KJ10G-A.WHT</t>
  </si>
  <si>
    <t>COMMSCOPE - Inserto RJ45 di Cat.6A KJ keystone non schermato colore nero p/n KJ10G-BLK</t>
  </si>
  <si>
    <t xml:space="preserve">COMMSCOPE - Pannello precaricato Cat.6A a 24 porte 1U, UTP con termination manager p/n NPP-6A-DM-1U-24 </t>
  </si>
  <si>
    <t xml:space="preserve">COMMSCOPE - Pannello precaricato Cat.6A a 48 porte 2U, UTP con termination manager p/n NPP-6A-DM-2U-48 </t>
  </si>
  <si>
    <t>COMMSCOPE - Bretella di permutazione non schermata Cat.6A, U/UTP RJ45/RJ45 LSZH bianca, 1m</t>
  </si>
  <si>
    <t>COMMSCOPE - Bretella di permutazione non schermata Cat.6A, U/UTP RJ45/RJ45 LSZH bianca, 2m</t>
  </si>
  <si>
    <t>COMMSCOPE - Bretella di permutazione non schermata Cat.6A, U/UTP RJ45/RJ45 LSZH bianca, 3m</t>
  </si>
  <si>
    <t>COMMSCOPE - Bretella di permutazione non schermata Cat.6A, U/UTP RJ45/RJ45 LSZH bianca, 5m</t>
  </si>
  <si>
    <t>COMMSCOPE - Cavo schermato F/FTP Cat.6A, solido AWG 23, 4cp, LSZH, B2ca s1 d1 a1, reel 500m-bianco-p/n CS44ZB</t>
  </si>
  <si>
    <t>COMMSCOPE - Cavo schermato F/FTP Cat.6A, solido AWG 23, 4cp, LSZH, Dca s2 d2 a1, reel 500m -bianco-p/n CS44Z3</t>
  </si>
  <si>
    <t>COMMSCOPE - Cavo schermato F/UTP Cat.6A, solido AWG 23, 4cp, LSZH, Cca s1 d1 a1, reel 305m -bianco-p/n CS44ZC</t>
  </si>
  <si>
    <t>COMMSCOPE - Cavo schermato F/UTP Cat.6A, solido AWG 23, 4cp, LSZH, Dca s12 d2 a1, reel 500m -bianco-p/n CS44ZC</t>
  </si>
  <si>
    <t>COMMSCOPE - Inserto RJ45 Cat6A SLX AMP TWIST 6AS - schermato - senza sportello parapolvere, cover avorio</t>
  </si>
  <si>
    <t>COMMSCOPE - Inserto RJ45 Cat6A SLX AMP TWIST 6AS - schermato - senza sportello parapolvere, cover bianco alpino</t>
  </si>
  <si>
    <t>COMMSCOPE - Inserto RJ45 Cat6A SLX AMP TWIST 6AS - schermato - senza sportello parapolvere, cover nera</t>
  </si>
  <si>
    <t>COMMSCOPE - Inserto RJ45 Cat6A SLX AMP TWIST 6AS - schermato - senza sportello parapolvere, cover grigia</t>
  </si>
  <si>
    <t>COMMSCOPE - Inserto RJ45 Cat6A SLX AMP TWIST 6AS - schermato - con sportello parapolvere, cover bianco alpino</t>
  </si>
  <si>
    <t>COMMSCOPE - Inserto RJ45 Cat6A SLX AMP TWIST 6AS - schermato - con sportello parapolvere, cover nera</t>
  </si>
  <si>
    <t>COMMSCOPE - Inserto RJ45 Cat6A SLX AMP TWIST 6AS - schermato - con sportello parapolvere, cover grigia</t>
  </si>
  <si>
    <t>COMMSCOPE - Inserto RJ45 Cat6A serie KJX - schermato - senza parapolvere p/n KJX-6A</t>
  </si>
  <si>
    <t>Sistema Cat6A schermato: Bretelle di permutazione S/FTP Cat6A RJ45 LSZH</t>
  </si>
  <si>
    <t>COMMSCOPE - Bretella di permutazione schermata Cat.6A, S/FTP RJ45/RJ45 LSZH bianca, 0,5m</t>
  </si>
  <si>
    <t>COMMSCOPE - Bretella di permutazione schermata Cat.6A, S/FTP RJ45/RJ45 LSZH bianca, 1m</t>
  </si>
  <si>
    <t>COMMSCOPE - Bretella di permutazione schermata Cat.6A, S/FTP RJ45/RJ45 LSZH bianca, 1,5m</t>
  </si>
  <si>
    <t>COMMSCOPE - Bretella di permutazione schermata Cat.6A, S/FTP RJ45/RJ45 LSZH bianca, 2m</t>
  </si>
  <si>
    <t>COMMSCOPE - Bretella di permutazione schermata Cat.6A, S/FTP RJ45/RJ45 LSZH bianca, 3m</t>
  </si>
  <si>
    <t>COMMSCOPE - Bretella di permutazione schermata Cat.6A, S/FTP RJ45/RJ45 LSZH bianca, 5m</t>
  </si>
  <si>
    <t>COMMSCOPE - Bretella di permutazione schermata Cat.6A, S/FTP RJ45/RJ45 LSZH bianca, 10m</t>
  </si>
  <si>
    <t>COMMSCOPE - Cavo schermato S/FTP Cat.7A, solido AWG 22, 4cp, LSZH, B2ca s1 d1 a1, reel 500m -bianco- p/n CS67ZB</t>
  </si>
  <si>
    <t>COMMSCOPE - Cavo schermato PiMF Compact Cat.7A (1200MHz) AWG 22, 4cp, LSFRZH, Dca s2 d1 a1, reel 1000m -bianco-</t>
  </si>
  <si>
    <t>COMMSCOPE - Cavo schermato S/FTP Cat.7, solido AWG 23, 4cp, LSZH, B2ca s1 d1 a1, reel 500m -bianco- p/n CS54ZB</t>
  </si>
  <si>
    <t>COMMSCOPE - Cavo schermato S/FTP Cat.7, solido AWG 23, 4cp, LSZH, Cca s1 d1 a1, reel 500m -bianco- p/n CS54ZC</t>
  </si>
  <si>
    <t>COMMSCOPE - Cavo schermato S/FTP PiMF Cat.7 (600MHz), solido AWG 23, 4cp, LSFRZH, Dca s2 d1 a1, reel 1000m -bianco-</t>
  </si>
  <si>
    <t>COMMSCOPE - Cavo schermato S/FTP PiMF Cat.7 (600MHz), solido AWG 23, 4cp, LSFRZH, Dca s2 d1 a1, reel 500m -bianco-</t>
  </si>
  <si>
    <t>COMMSCOPE - Cavo schermato F/FTP Cat.7, solido AWG 23, 4cp, LSZH, B2ca s1 d1 a1, reel 500m -bianco- p/n CS54ZB</t>
  </si>
  <si>
    <t>COMMSCOPE - Cavo schermato F/FTP PiMF Compact Cat.7 (600MHz) AWG 23, 4cp, LSZH, Dca s2 d1 a1, reel 500m -bianco-</t>
  </si>
  <si>
    <t>COMMSCOPE - Cavo schermato F/FTP PiMF Compact Cat.7 (600MHz) AWG 23, 4cp, LSZH, Dca s2 d1 a1, reel 1000m -bianco-</t>
  </si>
  <si>
    <t>COMMSCOPE - Cavo schermato S/FTP Cat.7 posa esterna, solido AWG 23, 4cp, doppia guaina PE/LSZH, Fca, reel 500m -nero-</t>
  </si>
  <si>
    <t>Sistema CCA</t>
  </si>
  <si>
    <t>COMMSCOPE - Scatola di distribuzione 12 porte 150x200x40 mm in acciaio, con coperchio -nero</t>
  </si>
  <si>
    <t>COMMSCOPE - Consolidation point 12 porte 243x240x40 mm in acciaio, doppia apertura a cerniera -nero</t>
  </si>
  <si>
    <t>COMMSCOPE - Consolidation point 4 porte 243x114x40 mm in acciaio, doppia apertura a cerniera -nero</t>
  </si>
  <si>
    <t>AM-FAD-EH1457-002</t>
  </si>
  <si>
    <t>EH1457-002</t>
  </si>
  <si>
    <t>COMMSCOPE - Bussola MM LC/UPC OM3/OM4 duplex con flangia, corpo plastico, allineatore ceramico, aqua</t>
  </si>
  <si>
    <t>COMMSCOPE - Bussola SM LC duplex, corpo plastico, allineatore ceramico, OC-ADP-L1-L1-NNCD blu</t>
  </si>
  <si>
    <t>AM-FPP-760245495</t>
  </si>
  <si>
    <t>COMMSCOPE - Cassetta G2 con 6 porte LC dpx senza pigtails con cornici colorate aqua, blu, verde, lime p/n G2- SP-12LC</t>
  </si>
  <si>
    <t>AM-FPP-760245494</t>
  </si>
  <si>
    <t>COMMSCOPE - Cassetta G2 con 12 porte LC dpx senza pigtails con cornici colorate aqua, blu, verde, lime p/n G2-SP-24LC</t>
  </si>
  <si>
    <t>AM-FPL-192060601</t>
  </si>
  <si>
    <t>1920606-1</t>
  </si>
  <si>
    <t>COMMSCOPE - Bretella ottica TeraSpeed LC/UPC-LC/UPC duplex OS2 G657a.1, 1,8 mm zipcord LSZH, gialla, 1 mt</t>
  </si>
  <si>
    <t>AM-FPL-192060602</t>
  </si>
  <si>
    <t>1920606-2</t>
  </si>
  <si>
    <t>COMMSCOPE - Bretella ottica TeraSpeed LC/UPC-LC/UPC duplex OS2 G657a.1, 1,8 mm zipcord LSZH, gialla, 2 mt</t>
  </si>
  <si>
    <t>AM-FPL-192060603</t>
  </si>
  <si>
    <t>1920606-3</t>
  </si>
  <si>
    <t>COMMSCOPE - Bretella ottica TeraSpeed LC/UPC-LC/UPC duplex OS2 G657a.1, 1,8 mm zipcord LSZH, gialla, 3 mt</t>
  </si>
  <si>
    <t>AM-FPG-216085202</t>
  </si>
  <si>
    <t>2160852-2</t>
  </si>
  <si>
    <t>COMMSCOPE - Pigtail LC/UPC OS2 900um semi-tight , LSZH, bianco, 2 mt</t>
  </si>
  <si>
    <t>COMMSCOPE - Pro-Installer matrice per modular plug 4 posizioni</t>
  </si>
  <si>
    <t>COMMSCOPE - Pro-Installer matrice per modular plug 4 &amp; 6 posizioni</t>
  </si>
  <si>
    <t>COMMSCOPE - Pro-Installer matrice per modular plug 8 posizioni</t>
  </si>
  <si>
    <t>COMMSCOPE - Pro-Installer matrice per modular plug 8 posizioni high performance</t>
  </si>
  <si>
    <t>COMMSCOPE - Cavo ottico tight da interno, 12 FO OS2 (G.652.D e G.657.A1), B2ca s1a d1 a1 LSZH - giallo- p/n N-012- DS-8W-FSUYL/B2</t>
  </si>
  <si>
    <t>ZY-WRL-NWA50BE</t>
  </si>
  <si>
    <t>NWA50BE-EU0102F</t>
  </si>
  <si>
    <t>ZY-WRL-NWA50BEPRO</t>
  </si>
  <si>
    <t>NWA50BEPRO-EU0102F</t>
  </si>
  <si>
    <t>ZY-WRL-NWA90BE</t>
  </si>
  <si>
    <t>NWA90BE-EU0102F</t>
  </si>
  <si>
    <t>NWA90BEPRO-EU0102F</t>
  </si>
  <si>
    <t>ZY-WRL-WBE530-EU0101F</t>
  </si>
  <si>
    <t>WBE530-EU0101F</t>
  </si>
  <si>
    <t>ZYXEL - WBE-530 NebulaFlex Pro Wireless AP WiFi7 Tri Radio 2x2 802.11a/b/g/n/ac/ax/be 11Gbps, Antenne integrate</t>
  </si>
  <si>
    <t>ZY-SEC-LIC-GOLD-ZZ000</t>
  </si>
  <si>
    <t>Snom Desk telephones</t>
  </si>
  <si>
    <t xml:space="preserve">Snom D1XX Desk Telephone </t>
  </si>
  <si>
    <t>SN-TIP-4651</t>
  </si>
  <si>
    <t>SNOM - D140 2 SIP identities ,(PoE), 2.8" TFT LCD - grayscale display with backlight, 2 BLF, 2 ports 10/100</t>
  </si>
  <si>
    <t>Snom D3XX Desk Telephone &amp; accessories</t>
  </si>
  <si>
    <t>SNOM - D385 High-resolution 4.3 inch TFT display, 48 BLF keys (12 physical),USB port,Bluetooth</t>
  </si>
  <si>
    <t>SN-TIP-4600</t>
  </si>
  <si>
    <t>SNOM - D385, High-resolution 4.3 inch TFT display, 48 BLF keys (12 physical),USB port,NO Bluetooth</t>
  </si>
  <si>
    <t>SN-TIP-4390</t>
  </si>
  <si>
    <t>SNOM - D335, High resolution 2.7 inch TFT display, Sensor-based user interface, 32 BLF keys (8 physical), USB port</t>
  </si>
  <si>
    <t>Snom D700 Desk Telephone Black &amp; accessories</t>
  </si>
  <si>
    <t>SNOM - D785 w/o PS black, Enterprise IP Phone: 12 SIP accounts, 2 PoE Gigabit ports, 6 physical keys, 24 BLF</t>
  </si>
  <si>
    <t>SN-TIP-4599</t>
  </si>
  <si>
    <t>SNOM - D785N Desk Telephone Black, 4.3" High- resolution color display | Gigabit switch | USB port</t>
  </si>
  <si>
    <t>SNOM - D735 w/o PS black, IP Desk Phone: 12 SIP accounts, 2 PoE Gigabit ports, 8 physical keys, 32 BLF</t>
  </si>
  <si>
    <t>SNOM - D717 w/o PS black, Display colori, 3 tasti funzione programmabili, Sensore ambientale, USB, presa cuffie</t>
  </si>
  <si>
    <t>SN-TIP-4582</t>
  </si>
  <si>
    <t>SNOM - D713, Global 700 Desk Telephones Black</t>
  </si>
  <si>
    <t>SNOM - D7C modulo di espansione USB a colori w/o PS, per telefoni D785, D765, D735 and D717 con porta USB</t>
  </si>
  <si>
    <t>SNOM - D821 black</t>
  </si>
  <si>
    <t>Snom D700 Special customization</t>
  </si>
  <si>
    <t>SN-TIP-9102</t>
  </si>
  <si>
    <t>SNOM - D785 w/o PS black - c/LOGO personalizzato</t>
  </si>
  <si>
    <t>SN-TIP-9101</t>
  </si>
  <si>
    <t>SNOM - D735 w/o PS black c/ LOGO personalizzato</t>
  </si>
  <si>
    <t>SN-DCT-9100</t>
  </si>
  <si>
    <t>SNOM - D717 w/o PS black - c/LOGO personalizzato</t>
  </si>
  <si>
    <t>SN-TIP-9104</t>
  </si>
  <si>
    <t>SNOM - D713 w/o PS black - c/LOGO personalizzato</t>
  </si>
  <si>
    <t>Snom D700 Desk Telephone White</t>
  </si>
  <si>
    <t>SNOM - D785 w/o PS white, Enterprise IP Phone: 12 SIP accounts, 2 PoE Gigabit ports, 6 physical keys, 24 BLF</t>
  </si>
  <si>
    <t>SNOM - D735 w/o PS white, IP Desk Phone: 12 SIP accounts, 2 PoE Gigabit ports, 8 physical keys, 32 BLF</t>
  </si>
  <si>
    <t>SNOM - D717 w/o PS white, Display colori, 3 tasti funzione programmabili, Sensore ambientale, USB, presa cuffie</t>
  </si>
  <si>
    <t>SNOM -  D7 w/o PS white, modulo di espansione USB per telefoni D7xx (eccetto D712 &amp; D710)</t>
  </si>
  <si>
    <t>Snom D800 Desk Telephone Black</t>
  </si>
  <si>
    <t>SNOM - D862 black, Desk IP Phone: 12 SIP identities, 5” High-resolution color display, Gigabit switch, USB port , 7 BLF + 4 pages, IPv6</t>
  </si>
  <si>
    <t>SNOM - D865 black, Desk IP Phone: 12 SIP identities, colour display 5", IPv6, 2x1 Gbit RJ45-8P8C port, PoE, WIFI+Bluetooth 5.0</t>
  </si>
  <si>
    <t>SN-TIP-4691</t>
  </si>
  <si>
    <t>SNOM - D815W, Large 5 inch IPS colour display,Dual Wi-Fi, 10 BLF, 2 USB ports</t>
  </si>
  <si>
    <t>SN-TIP-4690</t>
  </si>
  <si>
    <t>SNOM - D812, Large 5 inch IPS colour display, 8 BLF, 1 USB port</t>
  </si>
  <si>
    <t>SN-TIP-4562</t>
  </si>
  <si>
    <t>SNOM - Expansion Module USB for D865, D862, D815W and D812, 6.8 Inch IPS-Display, 60 program. keys on 3 pages</t>
  </si>
  <si>
    <t>Accessories Suitable for your Snom device</t>
  </si>
  <si>
    <t>PSU for all the Snom products</t>
  </si>
  <si>
    <t>SN-ACC-4570</t>
  </si>
  <si>
    <t>SNOM -  Alimentatore A6 10W PSU per telefoni Snom D1xx, D3xx, D7xx, PA1 e M200</t>
  </si>
  <si>
    <t>SN-ACC-4679</t>
  </si>
  <si>
    <t xml:space="preserve">SNOM - A5E - PoE Injector - compatibile con tutti i telefoni della serie 3xx/7xx, D3xx/D7xx e con M700 e M900
</t>
  </si>
  <si>
    <t>USB Dongle</t>
  </si>
  <si>
    <t>SN-DCT-4386</t>
  </si>
  <si>
    <t>Snom Wireless Phones DECT</t>
  </si>
  <si>
    <t>Snom DECT  Solutions - Single cell systems</t>
  </si>
  <si>
    <t>SNOM - M110, nero, DECT-IP SingleCell bundle: M100 &amp; M10. Up to 6 parallel calls, Up to 8 handsets</t>
  </si>
  <si>
    <t>SNOM - M10, nero, DECT handset for Single Cell M100. B/W screen, 9 hours in conversation</t>
  </si>
  <si>
    <t>SNOM - M430, DECT-IP Doublecell bundle: M400 &amp; M30. Up to 10 parallel calls, Repeater support M6</t>
  </si>
  <si>
    <t>SNOM - M400, stazione base DECT a doppia cella M400</t>
  </si>
  <si>
    <t>Snom M500 dual cell system</t>
  </si>
  <si>
    <t>SN-DCT-4628</t>
  </si>
  <si>
    <t>SNOM - M500 base station, Dual cell with up to 2 bases possible</t>
  </si>
  <si>
    <t>SN-DCT-4629</t>
  </si>
  <si>
    <t>SNOM - M55 Dect Handset EU only for M500 solution</t>
  </si>
  <si>
    <t>SN-DCT-4656</t>
  </si>
  <si>
    <t>SNOM - M56 Handset EU only for M500 solution</t>
  </si>
  <si>
    <t>SN-DCT-4631</t>
  </si>
  <si>
    <t>SNOM - M58 Desktop Handset EU only for M500 solution</t>
  </si>
  <si>
    <t>Snom M900 multy cell system</t>
  </si>
  <si>
    <t>SNOM - M900, bianco, soluzione DECT-IP multicella, fino a 4000 celle, fino a 16000 portatili</t>
  </si>
  <si>
    <t>SNOM - M900 Outdoor, bianco, soluzione DECT-IP multicella, fino a 4000 celle, fino a 16000 portatili</t>
  </si>
  <si>
    <t>Snom Dect handsets for M400 &amp; M900</t>
  </si>
  <si>
    <t>SNOM - M25 DECT Display LCD a colori TFT, Aggiornamento software wireless (OTA), Aut. stand-by:75h, Aut. conversazione 7h</t>
  </si>
  <si>
    <t>SNOM - M30, telefono DECT per DoubleCell M400 e M900. 22 hours in conversation, rugged, integrated belt clip</t>
  </si>
  <si>
    <t>SN-DCT-3969</t>
  </si>
  <si>
    <t>SNOM - M65, telefono DECT, schermo a colori, 17h in conversazione</t>
  </si>
  <si>
    <t>SNOM - M70, telefono DECT, schermo a colori, Rugged</t>
  </si>
  <si>
    <t>SNOM - M80 telefono DECT, schermo a colori, Rugged, IP65, Compatibile con M300, M400, M700 e M900, HD audio support</t>
  </si>
  <si>
    <t>SNOM - M85, Telefono DECT nero, Color screen, 17hr in conversation, IP65</t>
  </si>
  <si>
    <t>SNOM - A190, Cuffia monoaurale terminale DECT Multi-cella</t>
  </si>
  <si>
    <t>SNOM - A900, modulo DSP per M900, attiva G.729</t>
  </si>
  <si>
    <t>Snom Dect Repeater for M400 &amp; M900</t>
  </si>
  <si>
    <t>SNOM - M5, DECT repeater, aumenta raggio di copertura soluzioni DECT M700, M300, M900</t>
  </si>
  <si>
    <t>SN-DCT-4586</t>
  </si>
  <si>
    <t>SNOM - M6 DECT repeater - fino a 6 chiamate simultanee, compatibile con M400 e M900</t>
  </si>
  <si>
    <t>Snom Special Application Device</t>
  </si>
  <si>
    <t>Snom Special Products</t>
  </si>
  <si>
    <t>SN-ACC-4602</t>
  </si>
  <si>
    <t>SNOM - Snom PA1+ Public Address System, Full duplex, Multiple SIP registrations, 3-way conference calls</t>
  </si>
  <si>
    <t>Snom Headsets</t>
  </si>
  <si>
    <t>Snom Bluetooth Headsets</t>
  </si>
  <si>
    <t>SN-CFF-4658</t>
  </si>
  <si>
    <t>SNOM - Cuffia A350M mono Bluetooth headset with Bluetooth USB dongle</t>
  </si>
  <si>
    <t>SNOM - A100M, Cuffie monoauricolare con cavo</t>
  </si>
  <si>
    <t>SNOM - A100D, Cuffie biaurale con cavo</t>
  </si>
  <si>
    <t>SN-CFF-4624</t>
  </si>
  <si>
    <t>SNOM - Cuffia A310M mono c/filo, Audio HD</t>
  </si>
  <si>
    <t>SN-CFF-4626</t>
  </si>
  <si>
    <t>SNOM - Cuffia A310D biaural c/filo, Audio HD, Braccio del microfono flessibile e ruotabile a 270°, Gestione dal cavo con led</t>
  </si>
  <si>
    <t>SN-CFF-4597</t>
  </si>
  <si>
    <t>SNOM - A330M Headset, wired mono, 3.5mm jack &amp; USB plug</t>
  </si>
  <si>
    <t>SN-CFF-4598</t>
  </si>
  <si>
    <t>SNOM - A330D Cuffia per D3x5/7x0/D7x5/D8xx, wired duo, 3.5mm jack &amp; USB plug</t>
  </si>
  <si>
    <t>Snom wireless Headsets</t>
  </si>
  <si>
    <t>SN-CFF-4388</t>
  </si>
  <si>
    <t>SN-CFF-4387</t>
  </si>
  <si>
    <t>SN-CFF-4733</t>
  </si>
  <si>
    <t>SNOM - A170C Wireless DECT headset, connection to Snom phone or PC possible (USB)</t>
  </si>
  <si>
    <t>Snom Headsets accessories</t>
  </si>
  <si>
    <t>Snom Audio Conference Devices</t>
  </si>
  <si>
    <t>Personal Conference Speaker</t>
  </si>
  <si>
    <t>SN-ACC-4584</t>
  </si>
  <si>
    <t>SNOM - C300 Personal Conference Speaker</t>
  </si>
  <si>
    <t>Conference Phone</t>
  </si>
  <si>
    <t>SNOM - C520-WiMi, sistema di audioconferenza, speaker full-duplex HD, Display retroilluminato, 2 microfoni wireless separabili</t>
  </si>
  <si>
    <t>SNOM - C52-SP, Espansione DECT flessibile dello Snom C520-WiMi, Vivavoce full duplex, batteria integrata</t>
  </si>
  <si>
    <t>SNOM - Sistema di audioconferenza Snom Meeting Point</t>
  </si>
  <si>
    <t>Snom Hospitality Phones</t>
  </si>
  <si>
    <t>Telefoni Hospitality</t>
  </si>
  <si>
    <t>SN-TIP-7010</t>
  </si>
  <si>
    <t>SNOM - HD300, entry-level hotel phone, Backlit keyboard, 1 SIP account, 1 GbE, PoE IEEE 802.3af,class 2 (cod. Vendor 7010)</t>
  </si>
  <si>
    <t>SN-TIP-7001</t>
  </si>
  <si>
    <t>SNOM - HD101 - HD-Series, same as HD100 with Cordless DECT handset (Up to 4 handsets)</t>
  </si>
  <si>
    <t>SN-TIP-7009</t>
  </si>
  <si>
    <t>SNOM - HD351W Hospitality Phone - 1-Line WiFi SIP, cornetta senza fili DECT (PSU inclusa)</t>
  </si>
  <si>
    <t>SN-TIP-7011</t>
  </si>
  <si>
    <t>SNOM - HD3 Hospitality Phone HD3x1 cordless handset+charger, cornetta senza fili DECT per HD351W</t>
  </si>
  <si>
    <t>SNOM - ACUSB, cavo funzionalità avanzata per cuffie</t>
  </si>
  <si>
    <t>SNOM - ACP, cavo adattatore 3.5mm per A100M &amp; A100D</t>
  </si>
  <si>
    <t>SNOM - ACPJ25, cavo adattatore 2.5mm per A100M &amp; A100D</t>
  </si>
  <si>
    <t>CB-DASFP-0.5M</t>
  </si>
  <si>
    <t>PN-SWT-GS421016UP8T4X</t>
  </si>
  <si>
    <t>GS-4210-16UP8T4X</t>
  </si>
  <si>
    <t>PLANET - IPv6/IPv4, 16-Port 10/100/1000T 95W 802.3bt PoE + 8-Port 10/100/1000T + 4-Port 10G SFP+ Managed Switch</t>
  </si>
  <si>
    <t>ZY-ACC-ANT2105-ZZ0201</t>
  </si>
  <si>
    <t>ZYXEL - ANT-2105 - Kit 2x Antenne Esterno Omnidirezionali dual band 2.4/5Ghz, 4.5/7dBi, connettore N</t>
  </si>
  <si>
    <t>ZY-ACCESSORY-ZZ0102F</t>
  </si>
  <si>
    <t>ZYXEL - Outdoor Enclosure IP55 per AP modelli NWA50/90AX, NWA1123AC, NWA1123ACPRO, NWA110/210/220AX, WAC500, WAX510/WAX610/WAX6</t>
  </si>
  <si>
    <t>ZY-SEC-USGFLEX700H02F</t>
  </si>
  <si>
    <t>USGFLEX700H-EU0102F</t>
  </si>
  <si>
    <t>ZYXEL - USGFlex Security Gateway 700H. Porte WAN/LAN: 2x2.5GbE PoE 30W, 2x2.5GbE, 8xGbE. 10 Gbps Firewall Throughput. WAN Load</t>
  </si>
  <si>
    <t>ZY-SWT-XS3800-28-ZZ1F</t>
  </si>
  <si>
    <t>XS3800-28-ZZ0101F</t>
  </si>
  <si>
    <t>ZY-WRL-NWA90BEPRO</t>
  </si>
  <si>
    <t>ZY-WRL-NWA30BE</t>
  </si>
  <si>
    <t>NWA30BE-EU0102F</t>
  </si>
  <si>
    <t>ZYXEL - NWA30BE, NebulaFlex W AP Dual 2x2 a/b/g/n/ac/ax/be 5.1Gbps, LAN 2.5Gb, antenne est. Alim. incl.</t>
  </si>
  <si>
    <t>ZYXEL - NWA50BE, NebulaFlex AP Dual 2x2 a/b/g/n/ac/ax/be 5.1Gbps, LAN 2.5Gb, supp. PoE (16W), soffitto, antenne int. Alim. incl.</t>
  </si>
  <si>
    <t>ZYXEL - NWA90BE NebulaFlex AP Dual 2x2 a/b/g/n/ac/ax/be 5.1Gbps, LAN 2.5Gb, supp. PoE (16W), soffitto, antenne int. Alim.incl.</t>
  </si>
  <si>
    <t>Access Point 802.11 be (WiFi 7) Formato Industriale</t>
  </si>
  <si>
    <t>ZY-WRL-IAP500BE-EU0101F</t>
  </si>
  <si>
    <t>IAP500BE-EU0101F</t>
  </si>
  <si>
    <t>ZYXEL - IAP500BE, NebulaFlex AP Dual 2x2 a/b/g/n/ac/ax/be 5.1Gbps, LAN 2.5Gbps, guida DIN, antenne est. Doppia alim. DC/PoE (24W</t>
  </si>
  <si>
    <t>ZY-WRL-ZZ0113F</t>
  </si>
  <si>
    <t>ACCESSORY-ZZ0113F</t>
  </si>
  <si>
    <t>ZYXEL - ACCESSORY-ZZ0113F - Outdoor Enclosure IP55 per AP WIFI 7 (escluso WBE660S)</t>
  </si>
  <si>
    <t>Switch Serie 1000</t>
  </si>
  <si>
    <t>ZY-SWT-GS-105BV5</t>
  </si>
  <si>
    <t>GS-105BV5-EU0101F</t>
  </si>
  <si>
    <t>ZYXEL - GS-105B v5 - Switch Unmanaged, 5 porte Gigabit, Chassis metallo, Desktop</t>
  </si>
  <si>
    <t>ZY-SWT-GS-108BV5</t>
  </si>
  <si>
    <t>GS-108BV5-EU0101F</t>
  </si>
  <si>
    <t>ZYXEL - GS-108B v5 - Switch Unmanaged, 8 porte Gigabit, Chassis metallo, Desktop</t>
  </si>
  <si>
    <t xml:space="preserve"> Switch 10Gigabit Ethernet Managed LL3 - Serie 3000</t>
  </si>
  <si>
    <t>ZY-ACC-NBDS-ZZ2Y01F</t>
  </si>
  <si>
    <t>NBDS-ZZ2Y01F</t>
  </si>
  <si>
    <t>ZYXEL - 2 Anni - NBDS-ZZ2Y01F Next Business Day Delivery Service per SWITCH GS/XGS/XS/NSW</t>
  </si>
  <si>
    <t>ZY-WRL-USGFLEX500H01F</t>
  </si>
  <si>
    <t>USGFLEX500H-EU0101F</t>
  </si>
  <si>
    <t>ZYXEL - USGFlex SecurityGateway500H. WAN/LAN: 2x2.5GbE PoE 30W, 2x2.5GbE,8xGbE. 10Gbps Firewall Throughput. USGFLEX500H-EU0101F</t>
  </si>
  <si>
    <t>ZY-LIC-GOLD-ZZ1M16F</t>
  </si>
  <si>
    <t>LIC-GOLD-ZZ1M16F</t>
  </si>
  <si>
    <t>ZYXEL - iCard Gold Security Pack, Rinnovo servizi per ATP700 - Durata 2 Anni - LIC-GOLD-ZZ0017F</t>
  </si>
  <si>
    <t>ZY-SEC-LICBUNZZ0104F</t>
  </si>
  <si>
    <t>LIC-BUN-ZZ0104F</t>
  </si>
  <si>
    <t>ZYXEL - iCard Security Pack, Rinnovo servizi Security, per USGFLEX500 - Durata 1 Anno - LIC-BUN-ZZ0104F</t>
  </si>
  <si>
    <t>ZY-LIC-GOLD-ZZ1Y03F</t>
  </si>
  <si>
    <t>LIC-GOLD-ZZ1Y03F</t>
  </si>
  <si>
    <t>ZYXEL - iCard Gold Security Pack, Rinnovo servizi Web Security, Application Security, Malware Blocker - LIC-GOLD- ZZ1Y03F</t>
  </si>
  <si>
    <t>ZY-LIC-GOLD-ZZ2Y03F</t>
  </si>
  <si>
    <t>LIC-GOLD-ZZ2Y03F</t>
  </si>
  <si>
    <t>ZYXEL - iCard Gold Security Pack, Rinnovo servizi Web Security, Application Security, LIC-GOLD-ZZ2Y03F</t>
  </si>
  <si>
    <t>ZY-LIC-SAPC-ZZ1Y03F</t>
  </si>
  <si>
    <t>LIC-SAPC-ZZ1Y03F</t>
  </si>
  <si>
    <t>ZYXEL - iCard Secure WiFi, include wireless controller per 72 AP di cui 18 AP WiFi VPN (WAC500/500H,WAX510/610 -LIC-SAPC-ZZ1Y03F</t>
  </si>
  <si>
    <t>ZY-LIC-BUN-ZZ0124F</t>
  </si>
  <si>
    <t>LIC-BUN-ZZ0124F</t>
  </si>
  <si>
    <t>ZYXEL - iCard Hospitality Pack, include Hotspot 300 device per USGFLEX500 - Durata 1 anno - LIC-BUN-ZZ0124F</t>
  </si>
  <si>
    <t>ZY-LIC-BUN-ZZ0119F</t>
  </si>
  <si>
    <t>LIC-BUN-ZZ0119F</t>
  </si>
  <si>
    <t>ZYXEL - iCard Security Pack, Rinnovo servizi per USGFLEX700 - Durata 1 Anno - LIC-BUN-ZZ0119F</t>
  </si>
  <si>
    <t>ZY-SEC-LICGOLDZZ1Y04F</t>
  </si>
  <si>
    <t>LIC-GOLD-ZZ1Y04F</t>
  </si>
  <si>
    <t>ZYXEL - iCard Gold Sec.Pack, Rinn serv. per USGFLEX700 - Dur 1 yr -  LIC-GOLD-ZZ1Y04F</t>
  </si>
  <si>
    <t>ZY-LIC-GOLD-ZZ2Y04F</t>
  </si>
  <si>
    <t>LIC-GOLD-ZZ2Y04F</t>
  </si>
  <si>
    <t>ZYXEL - iCard Gold Security Pack, Rinnovo servizi Web Security, per USGFLEX700 - Durata 2 Anni - LIC-GOLD-ZZ2Y04F</t>
  </si>
  <si>
    <t>ZY-SECUEXTENDERZZ3Y10</t>
  </si>
  <si>
    <t>SECUEXTENDER-ZZ3Y10F</t>
  </si>
  <si>
    <t>ZYXEL - SecuExtender; IPSec (SSL per USGFlex H) VPN Client Subscription Service per Windows/macOS, 10- user - 3 Anni</t>
  </si>
  <si>
    <t>LAN SWITCH MANAGED (L3 e L2+)</t>
  </si>
  <si>
    <t>Telecom/Datacenter Layer 3 Lan Switch</t>
  </si>
  <si>
    <t>CB-DAQSFP-0.5M</t>
  </si>
  <si>
    <t>IGS-824UPT</t>
  </si>
  <si>
    <t>PN-SWT-IGS52258P2T4S</t>
  </si>
  <si>
    <t>IGS-5225-8P2T4S</t>
  </si>
  <si>
    <t>PLANET - IP30 Industrial L2+/L4 8-Port 1000T 802.3at PoE+ 2-port 10/100/1000T + 2-Port 100/1G SFP + 2-Port 1G/2.5G SFP Full Mana</t>
  </si>
  <si>
    <t>Soluzioni Industriali Flat Gestite</t>
  </si>
  <si>
    <t>Categoria 6 e 6A schermata Keystone</t>
  </si>
  <si>
    <t>PA-PP-SKPP24BL</t>
  </si>
  <si>
    <t>SKPP24BL</t>
  </si>
  <si>
    <t>PANDUIT - Pannello metallico keystone scarico 24 porte schermato 1U, nero</t>
  </si>
  <si>
    <t>PA-MJ6-SKJ688BL</t>
  </si>
  <si>
    <t>SKJ688BL</t>
  </si>
  <si>
    <t>PANDUIT - Presa keystone RJ45 Cat6 schermata per cavo solido o trefolato da 22 a 24 AWG</t>
  </si>
  <si>
    <t>PA-MJ6A-SKJ6X88BL</t>
  </si>
  <si>
    <t>SKJ6X88BL</t>
  </si>
  <si>
    <t>PA-CVR-PUY6AHD04WH-EG</t>
  </si>
  <si>
    <t>PUY6AHD04WH-EG</t>
  </si>
  <si>
    <t>PA-PP-CPP48HDVNSWBL</t>
  </si>
  <si>
    <t>CPP48HDVNSWBL</t>
  </si>
  <si>
    <t>PANDUIT - Pannello plastico MiniCom scarico 48 porte UTP 1U alta densita', porte prenumerate, nero</t>
  </si>
  <si>
    <t>PA-ACC-CBXF12BL-AY</t>
  </si>
  <si>
    <t>CBXF12BL-AY</t>
  </si>
  <si>
    <t>PANDUIT - Scatola di superficie MiniCom 12 posizioni allungata con gestore fibra (46,1h x 120,0w x 170,0l mm), nera</t>
  </si>
  <si>
    <t>PANDUIT - Pannello frontale per FMT1, contiene fino a 4 pannelli FAP/FMP, nero</t>
  </si>
  <si>
    <t>PA-FPP-CFAPPMBL1</t>
  </si>
  <si>
    <t>CFAPPMBL1</t>
  </si>
  <si>
    <t>PANDUIT - Pannello frontale per FMT1, contiene fino a 4 pannelli FAP/FMP, nero con sportello</t>
  </si>
  <si>
    <t>PN-SWT-SW-504</t>
  </si>
  <si>
    <t>SW-504</t>
  </si>
  <si>
    <t>PLANET - 5x10/100Base-TX Ethernet Switch, Plastic</t>
  </si>
  <si>
    <t>TRANSCEIVER SFP</t>
  </si>
  <si>
    <t>PN-ACC-MGB-2GLR20</t>
  </si>
  <si>
    <t>MGB-2GLR20</t>
  </si>
  <si>
    <t>PLANET - 2.5G SFP Transceiver (Single mode, 1310nm, DDM) – 20km</t>
  </si>
  <si>
    <t>PN-ACC-MGB-2GTRJ</t>
  </si>
  <si>
    <t>MGB-2GTRJ</t>
  </si>
  <si>
    <t>PLANET - 2.5GBASE-T SFP Copper RJ45 Transceiver (- 40~85 degrees C, 100m)</t>
  </si>
  <si>
    <t>PN-ACC-MGB-L40</t>
  </si>
  <si>
    <t>MGB-L40</t>
  </si>
  <si>
    <t>PLANET - Mini GBIC Single Mode LX Module - 40KM, DDM Supported</t>
  </si>
  <si>
    <t>PN-ACC-MGB-TGT</t>
  </si>
  <si>
    <t>MGB-TGT</t>
  </si>
  <si>
    <t>PLANET - Mini GBIC TP Module -100m (-40 to 75 C)</t>
  </si>
  <si>
    <t>PN-ACC-MGB-TSA</t>
  </si>
  <si>
    <t>MGB-TSA</t>
  </si>
  <si>
    <t>PLANET - Mini GBIC Multi- mode WDM Tx-1310,  2KM, 1000Mbps SFP fiber transceiver (-40 to 75C), DDM supported</t>
  </si>
  <si>
    <t>PN-ACC-MGB-TSB</t>
  </si>
  <si>
    <t>MGB-TSB</t>
  </si>
  <si>
    <t>PLANET - Mini GBIC Multi- mode WDM Tx-1550,  2KM, 1000Mbps SFP fiber transceiver (-40 to 75C) , DDM supported</t>
  </si>
  <si>
    <t>PN-ACC-MTB-SR2</t>
  </si>
  <si>
    <t>MTB-SR2</t>
  </si>
  <si>
    <t>PLANET - 10G SFP+ Fiber Transceiver (Single-mode, 1310nm, DDM Supported) - 2km</t>
  </si>
  <si>
    <t>PN-ACC-MTB-TLR40</t>
  </si>
  <si>
    <t>MTB-TLR40</t>
  </si>
  <si>
    <t>PLANET - 10G SFP+ Fiber Transceiver (Single-Mode) - 40KM, DDM Supported (-40~ 75 C)</t>
  </si>
  <si>
    <t>PN-ACC-MTB-TSR2</t>
  </si>
  <si>
    <t>MTB-TSR2</t>
  </si>
  <si>
    <t>PLANET - 10G SFP+ Fiber Transceiver (Single-mode, 1310nm, DDM Supported) - 2km (-40 to 75 C)</t>
  </si>
  <si>
    <t>ZY-WRL-NWA240BE-0101F</t>
  </si>
  <si>
    <t>NWA240BE-EU0101F</t>
  </si>
  <si>
    <t>ZY-LIC-GOLD-ZZ1Y07F</t>
  </si>
  <si>
    <t>LIC-GOLD-ZZ1Y07F</t>
  </si>
  <si>
    <t>ZYXEL - iCard Gold Security Pack, Rinnovo servizi per USGFLEX500H - Durata 1 Anno - LIC-GOLD-ZZ1Y07F</t>
  </si>
  <si>
    <t>ZYXEL - NWA50BEPRO, NebulaFlex AP Dual (Band Flex 6GHz) 2x2 a/b/g/n/ac/ax/be 6.5Gbps, LAN 2.5Gb, supp PoE (16W), soffitto</t>
  </si>
  <si>
    <t>ZYXEL - NWA90BEPRO, NebulaFlex AP Dual Radio (Band Flex 6GHz) 2x2 802.11a/b/g/n/ac/ax/be 6.5Gbps, Porta LAN 2</t>
  </si>
  <si>
    <t>ZYXEL - NWA110BE,  NebulaFlex AP Wi-Fi7 Dual Radio (Band Flex 6 GHz) 2x2 802.11a/b/g/n/ac/ax/be 6.5Gbps, 1 Po</t>
  </si>
  <si>
    <t>ZYXEL - NWA210BE, NebulaFlex  AP Wi-Fi7 Dual Radio (Band Flex 6 GHz) 4x4 802.11a/b/g/n/ac/ax/be 12.3Gbps</t>
  </si>
  <si>
    <t>ZYXEL - NWA130BE, NebulaFlex  AP Wi-Fi7 Tri Radio 2x2 802.11a/b/g/n/ac/ax/be 11Gbps, 2 Porte LAN 2.5 Giga,</t>
  </si>
  <si>
    <t>ZYXEL - NWA240BE-EU0101F - NebulaFlex AP Wi-Fi7 Tri Radio 4x4 802.11a/b/g/n/ac/ax/be 15Gbps, 2 x LAN 2.5Gb, PoE(25W)</t>
  </si>
  <si>
    <t>ZYXEL - WBE-510D NebulaFlex Pro Wireless AP WiFi7 Dual Radio (Band Flex 6 GHz) 2x2 802.11a/b/g/n/ac/ax/be 6.5Gbps</t>
  </si>
  <si>
    <t>ZYXEL - WBE-630S NebulaFlex Pro Wireless AP WiFi7 Dual Radio (Band Flex 6 GHz) 4x4 802.11a/b/g/n/ac/ax/be 12,3Gbps, An</t>
  </si>
  <si>
    <t>Enclosure da esterno</t>
  </si>
  <si>
    <t>ZY-SWT-GS1200-5V3-01F</t>
  </si>
  <si>
    <t>GS1200-5V3-EU0101F</t>
  </si>
  <si>
    <t>ZYXEL - GS1200-5 - Switch Smart Managed, 5 porte Gigabit - Easy Management per VLAN, QoS - design senza ventole, Desktop</t>
  </si>
  <si>
    <t>ZY-SWT-GS1200-8V3-01F</t>
  </si>
  <si>
    <t>GS1200-8V3-EU0101F</t>
  </si>
  <si>
    <t>ZYXEL - GS1200-8 - Switch Smart Managed, 8 porte Gigabit - Easy Management per VLAN, QoS - design senza ventole, Desktop</t>
  </si>
  <si>
    <t>ZY-SWT-GS1200-10V3-01F</t>
  </si>
  <si>
    <t>GS1200-10V3-EU0101F</t>
  </si>
  <si>
    <t>ZYXEL - GS1200-10 - Switch Smart Managed, 8xGigabit + 2xSFP GbE- Easy Management per VLAN, QoS - design senza ventole, Desktop</t>
  </si>
  <si>
    <t>ZY-SWT-GS12005HPV3-1F</t>
  </si>
  <si>
    <t>GS1200-5HPV3-EU0101F</t>
  </si>
  <si>
    <t>ZYXEL - GS1200-5HP v2 - Switch Smart Managed, 5xGigabit (4 porte PoE, fino 60W)  design senza ventole, Desktop</t>
  </si>
  <si>
    <t>ZY-SWT-GS12008HPV3-1F</t>
  </si>
  <si>
    <t>GS1200-8HPV3-EU0101F</t>
  </si>
  <si>
    <t>ZYXEL - GS1200-8HP - Switch Smart Managed, 8x Gigabit (4 porte PoE, fino a 60W) design senza ventole, Desktop</t>
  </si>
  <si>
    <t>ZYXEL - GS1920-8HP v2 - NebulaFlex Switch Web Managed 8xGb PoE (PoE 130W), 2xDualGb - IPv6, VLAN, QoS, IGMP</t>
  </si>
  <si>
    <t>ZYXEL - GS1920-24 v2 - NebulaFlex Switch Web Managed 24xGb + 4xDual Gb - IPv6, VLAN, QoS, IGMP- FREE Nebula Basic Cloud</t>
  </si>
  <si>
    <t>ZYXEL - GS1920-24HP v2 - NebulaFlex Switch Web Managed 24xGb PoE (PoE 375W) + 4xDualGb - IPv6, VLAN, QoS, IGMP</t>
  </si>
  <si>
    <t xml:space="preserve">ZYXEL - GS1920-48HP v2 - NebulaFlex Switch Web Managed 44xGb PoE (PoE 375W) + 4xDual Gb+ 2xSFP Gb - IPv6, VLAN, QoS, IGMP </t>
  </si>
  <si>
    <t>ZYXEL - NebulaFlex Switch Web Managed L3 Lite, 48xGb, 4x10GbE SFP+ IPv6, VLAN, QoS, IGMP, Static Routing - Rack</t>
  </si>
  <si>
    <t>ZYXEL - XGS2220-54FP - Switch Managed L3Lite Stackable, 48x1Gb PoE + 2x10GbE MultiGigabit PoE (budget 960W) + 4x10Gb SFP+  Rack</t>
  </si>
  <si>
    <t xml:space="preserve"> Switch MultiGigabit Ethernet Managed LL3 - Serie 2230</t>
  </si>
  <si>
    <t>ZY-SWT-XMG2230-28HP-1F</t>
  </si>
  <si>
    <t>XMG2230-28HP-ZZ0101F</t>
  </si>
  <si>
    <t>ZYXEL - XMG2230-28HP - NebulaFlex Switch Managed L3 Lite, 24x 2.5 MGbE PoE++ ( PoE 700W); 4x 10GbE SFP+ - Alim. Ridond - Rack</t>
  </si>
  <si>
    <t>ZY-SWT-XMG2230-52HP-1F</t>
  </si>
  <si>
    <t>XMG2230-52HP-ZZ0101F</t>
  </si>
  <si>
    <t>ZYXEL - XMG2230-52HP - NebulaFlex Switch Managed L3 Lite, 16xGbE PoE+, 16xGbE PoE++, 16x2.5 MGbE PoE++( PoE 960W);4x10GbE SFP+</t>
  </si>
  <si>
    <t>ZY-LIC-GOLD-ZZ1Y09F</t>
  </si>
  <si>
    <t>LIC-GOLD-ZZ1Y09F</t>
  </si>
  <si>
    <t>ZYXEL - LIC-GOLD-ZZ1Y09F - iCard Gold Security Pack, Rinnovo servizi Web Security - USGFLEX50H - Durata 1Y</t>
  </si>
  <si>
    <t>ZY-LIC-GOLD-ZZ2Y09F</t>
  </si>
  <si>
    <t>LIC-GOLD-ZZ2Y09F</t>
  </si>
  <si>
    <t>ZYXEL - LIC-GOLD-ZZ2Y09F iCard Gold Security Pack, Rinnovo servizi Web Security - USGFLEX50H - Durata 2Y</t>
  </si>
  <si>
    <t>ZY-LIC-GOLD-ZZ1M18F</t>
  </si>
  <si>
    <t>LIC-GOLD-ZZ1M18F</t>
  </si>
  <si>
    <t>ZYXEL - LIC-GOLD-ZZ1M18F iCard Gold Security Pack, Rinnovo servizi Web Security - USGFLEX50H - Durata 1 mese</t>
  </si>
  <si>
    <t>ZY-WRL-USGFLEX100HP01</t>
  </si>
  <si>
    <t>USGFLEX100HP-EU0101F</t>
  </si>
  <si>
    <t>ZYXEL - USGFlex Security Gateway 100HP.Porte WAN/LAN: 1xGbE PoE 30W, 7xGbE. 3 Gbps Firewall Throughput.   fino a 25 utenti.</t>
  </si>
  <si>
    <t>ZY-WRL-USGFLEX100HP02</t>
  </si>
  <si>
    <t>USGFLEX100HP-EU0102F</t>
  </si>
  <si>
    <t>ZYXEL - USGFlex Security Gateway 100HP. Porte WAN/LAN: 1xGbE PoE 30W, 7xGbE.  fino a 25 utenti.</t>
  </si>
  <si>
    <t>ZY-LIC-GOLD-ZZ1Y05F</t>
  </si>
  <si>
    <t>LIC-GOLD-ZZ1Y05F</t>
  </si>
  <si>
    <t>ZYXEL - LIC-GOLD-ZZ1Y05F iCard Gold Security Pack, Rinnovo servizi Web Sec -  USGFLEX100H - Durata 1Y</t>
  </si>
  <si>
    <t>ZYXEL - LIC-GOLD-ZZ2Y05F iCard Gold Security Pack, Rinnovo servizi Web Security - USGFLEX100H - Durata 2Y</t>
  </si>
  <si>
    <t>ZY-LIC-GOLD-ZZ1M14F</t>
  </si>
  <si>
    <t>LIC-GOLD-ZZ1M14F</t>
  </si>
  <si>
    <t>ZYXEL - LIC-GOLD-ZZ1M14F  iCard Gold Security Pack, Rinnovo servizi Web Sec - USGFLEX100H - Durata 1 mese</t>
  </si>
  <si>
    <t>ZYXEL - LIC-GOLD-ZZ1Y06F iCard Gold Security Pack, Rinnovo servizi Web Security - USGFLEX200H - Durata 1Y</t>
  </si>
  <si>
    <t>ZYXEL - LIC-GOLD-ZZ2Y06F iCard Gold Security Pack, Rinnovo servizi Web Security - USGFLEX200H - Durata 2Y</t>
  </si>
  <si>
    <t>ZY-LIC-GOLD-ZZ1M15F</t>
  </si>
  <si>
    <t>LIC-GOLD-ZZ1M15F</t>
  </si>
  <si>
    <t>ZYXEL - LIC-GOLD-ZZ1M15F iCard Gold Security Pack, Rinnovo servizi Web Security  - USGFLEX200H - Durata 1 mese</t>
  </si>
  <si>
    <t>ZY-LIC-GOLD-ZZ2Y08F</t>
  </si>
  <si>
    <t>LIC-GOLD-ZZ2Y08F</t>
  </si>
  <si>
    <t>ZYXEL - iCard Gold Security Pack, Rinnovo servizi per USGFLEX700H - Durata 2 Anni - LIC-GOLD-ZZ2Y08F</t>
  </si>
  <si>
    <t>ZY-LIC-GOLD-ZZ1M17F</t>
  </si>
  <si>
    <t>LIC-GOLD-ZZ1M17F</t>
  </si>
  <si>
    <t>ZYXEL - iCard Gold Security Pack, Rinnovo servizi per USGFLEX700H - Durata 1 mese - LIC-GOLD-ZZ1M17F</t>
  </si>
  <si>
    <t>LEGACY Advance Threat Protection (ATP) Firewall</t>
  </si>
  <si>
    <t>SNOM - M90, telefono DECT bianco, schermo a colori, IP65, antibacterial housing, Comp. con M300, M400, M700 e M900</t>
  </si>
  <si>
    <t>Miscellanea</t>
  </si>
  <si>
    <t>ET-RAC-AEP0058</t>
  </si>
  <si>
    <t>AEP0058</t>
  </si>
  <si>
    <t>ETA - Sostegno PDU verticale Abacus Evo 2pz</t>
  </si>
  <si>
    <t>ETA - Golfari di sollevamento zinco passivati m12 - 4pz</t>
  </si>
  <si>
    <t>AEP0520</t>
  </si>
  <si>
    <t>AEP0521</t>
  </si>
  <si>
    <t>AEP0522</t>
  </si>
  <si>
    <t>AEP0524</t>
  </si>
  <si>
    <t>AEP0525</t>
  </si>
  <si>
    <t>OC-CVF-111119-06</t>
  </si>
  <si>
    <t>ORCA - Cavo ottico Loose int/est antird 6 fibre 50/125um OM4 LSZH - CPR Class Eca colore erica violet</t>
  </si>
  <si>
    <t>ORCA - Cavo ottico Loose da esterno antirodent diel. 4 fibre 62,5/125um OM1 HDPE</t>
  </si>
  <si>
    <t>ORCA - Cavo ottico Loose da esterno antirodent diel. 8 fibre 62.5/125um OM1 HDPE</t>
  </si>
  <si>
    <t>ORCA - Cavo ottico  Loose da esterno antirodent diel. 12 fibre 62,5/125um OM1 HDPE</t>
  </si>
  <si>
    <t>ORCA - Cavo ottico  Loose da esterno antirodent diel. 12 fibre 09/125um OS2 HDPE colore giallo</t>
  </si>
  <si>
    <t>ORCA - Cavo ottico  Loose da esterno antirodent diel. 24 fibre 62,5/125um OM1 HDPE</t>
  </si>
  <si>
    <t>ORCA - Cavo ottico Loose da esterno antirodent diel. 24 fibre 09/125um OS2 HDPE colore giallo</t>
  </si>
  <si>
    <t>ORCA - Cavo ottico Loose da esterno CST arm 4 fibre 62,5/125um OM1 HDPE colore BLU</t>
  </si>
  <si>
    <t>ORCA - Cavo ottico Loose  da esterno CST arm 8 fibre 62,5/125um OM1 HDPE colore BLU</t>
  </si>
  <si>
    <t>ORCA - Cavo ottico Loose  da esterno CST arm 12 fibre 62,5/125um OM1 HDPE colore BLU</t>
  </si>
  <si>
    <t>ORCA - Cavo ottico Loose  da esterno CST arm 24 fibre 62,5/125um OM1 HDPE colore BLU</t>
  </si>
  <si>
    <t>ORCA - Cavo ottico loose dry - armatura dielettrica - int/est 8 FO OM2 50/125 - LSZH arancio - CPR B2ca,s1a,d0,a1</t>
  </si>
  <si>
    <t>ORCA - Cavo ottico loose dry - armatura dielettrica - int/est 12 FO OM2 50/125 - LSZH arancio - CPR B2ca,s1a,d0,a1</t>
  </si>
  <si>
    <t>ORCA - Cavo ottico loose dry - armatura dielettrica - int/est 24 FO OM2 50/125 - LSZH arancio - CPR B2ca,s1a,d0,a1</t>
  </si>
  <si>
    <t>ORCA - Cavo ottico loose dry - armatura dielettrica - int/est 8 FO OS2 9/125 - LSZH giallo - CPR B2ca,s1a,d0,a1</t>
  </si>
  <si>
    <t>ORCA - Cavo ottico loose dry - armatura dielettrica - int/est 12 FO OS2 9/125 - LSZH giallo - CPR B2ca,s1a,d0,a1</t>
  </si>
  <si>
    <t>ORCA - Cavo ottico loose dry - armatura dielettrica - int/est 24 FO OS2 9/125 - LSZH giallo - CPR B2ca,s1a,d0,a1</t>
  </si>
  <si>
    <t>ORCA - Cavo ottico loose dry - armatura dielettrica - int/est 8 FO OM4 50/125 - LSZH aqua - CPR B2ca,s1a,d0,a1</t>
  </si>
  <si>
    <t>ORCA - Cavo ottico loose dry - armatura dielettrica - int/est 12 FO OM4 50/125 - LSZH aqua - CPR B2ca,s1a,d0,a1</t>
  </si>
  <si>
    <t>ORCA - Cavo ottico loose dry - armatura dielettrica - int/est 24 FO OM4 50/125 - LSZH aqua - CPR B2ca,s1a,d0,a1</t>
  </si>
  <si>
    <t>ORCA - Cavo ottico loose dry - armatura dielettrica - int/est 8 FO OM4 50/125 - LSZH erica violet - CPR B2ca,s1a,d0,a1</t>
  </si>
  <si>
    <t>ORCA - Cavo ottico loose dry - armatura dielettrica - int/est 12 FO OM4 50/125 - LSZH erica violet - CPR B2ca,s1a,d0,a1</t>
  </si>
  <si>
    <t>ORCA - Cavo ottico loose dry - armatura dielettrica - int/est 24 FO OM4 50/125 - LSZH erica violet - CPR B2ca,s1a,d0,a1</t>
  </si>
  <si>
    <t>ORCA - Bussola LC QPX 4 posizioni SM, ferula ceramica, corpo plast. (moq. 20 pz)</t>
  </si>
  <si>
    <t>ORCA - Bretella ottica SC-SC DPX LSZH 50/125um OM3 L. 15 mt Acqua</t>
  </si>
  <si>
    <t>ORCA - Bretella ottica SC-SC DPX LSZH 50/125um OM4 L. 15 mt Acqua</t>
  </si>
  <si>
    <t>ORCA - Bretella ottica SC-SC DPX LSZH 9/125um OS2 L. 15 mt Giallo</t>
  </si>
  <si>
    <t>ORCA - Bastoncini cotonati cal. 1,25 (conf. 25 pz.)</t>
  </si>
  <si>
    <t>OC-FTL-160006-01R</t>
  </si>
  <si>
    <t>ORCA - Localizzatore laser rottura fibra tascab (visual fault locator) senza adattatore SC/LC - 15mW</t>
  </si>
  <si>
    <t>OC-FTL-160006-02R</t>
  </si>
  <si>
    <t>ORCA - Localizzatore laser rottura fibra tascab (visual fault locator) senza adattatore SC/LC - 30mW</t>
  </si>
  <si>
    <t>OC-FTL-OTDR-Q</t>
  </si>
  <si>
    <t>ORCA - OTDR fulltouch QUAD 850(26)/1300(28)/1310(35)/1550(33) nm(dB) con VFL/OPM</t>
  </si>
  <si>
    <t>ORCA - Verificatore ottico portatile per ferula con interfacce ottiche intercambiabili, USB</t>
  </si>
  <si>
    <t>OC-FTL-FIP-T</t>
  </si>
  <si>
    <t>ORCA - Verificatore ottico portatile per ferula con interfacce ottiche intercambiabili, WiFi-USB</t>
  </si>
  <si>
    <t>OC-RAC-550500-01</t>
  </si>
  <si>
    <t>ORCA - tool rimozione dadi gabbia con custodia morbida</t>
  </si>
  <si>
    <t>OC-RAC-550503-30M</t>
  </si>
  <si>
    <t>ORCA - modulo distribuzione multicoppia telefonico 3U 19" - 482x123x133 per staffe 110, 150 cp. - nero</t>
  </si>
  <si>
    <t>Riello UPS</t>
  </si>
  <si>
    <t>RIELLO - Protect Plus 650 VA/360 W Tensione nominale 220-240 Vac - APRP650AA3</t>
  </si>
  <si>
    <t>RIELLO - Protect Plus 850 VA/480 W Tensione nominale 220-240 Vac - APRP850AA5</t>
  </si>
  <si>
    <t>RIELLO - Multipresa 600VA/360W 3+3 P.SCHUKO- ITA, 2 IEC,USB AUT 5min - AIPG600IRU</t>
  </si>
  <si>
    <t>RIELLO - Multipresa 800VA/480W 3+3 P.SCHUKO- ITA, 2 IEC,USB AUT 5min - AIPG800IRU</t>
  </si>
  <si>
    <t>RIELLO - iDialog 400VA/240W,SW, ,4 IEC, 9 min - AIDG4001RU</t>
  </si>
  <si>
    <t>RIELLO - iDialog 600VA/360W,SW, 4 IEC, 7 min - AIDG6001RU</t>
  </si>
  <si>
    <t>RIELLO - iDialog 800VA/480W,SW, 4 IEC, 5 min - AIDG8001RU</t>
  </si>
  <si>
    <t>RIELLO - iDialog 1200VA/720W,SW, 4 IEC, 6 min - AIDG1K21RU</t>
  </si>
  <si>
    <t>RIELLO - iDialog 1600VA/960W,SW, 4 IEC, 7 min - AIDG1K61RU</t>
  </si>
  <si>
    <t>RIELLO - iDialog Rack - IDR 600VA/360W, 7 min ( Versione A3) - AIDR600AA3</t>
  </si>
  <si>
    <t>RIELLO - iDialog Rack - IDR 1200VA/720W, 6 min ( Versione A3) - AIDR1K2AA3</t>
  </si>
  <si>
    <t>RIELLO - Net Power 600 600VA/360W Regolazione AVR e filtri EMI (Versione A3) - ANPW600AA3</t>
  </si>
  <si>
    <t>RIELLO - Net Power 800 800VA/480W Regolazione AVR e filtri EMI (Versione A5) - ANPW800AA5</t>
  </si>
  <si>
    <t>RIELLO - Net Power 1000 1000VA/600W Regolazione AVR e filtri EMI (Versione A3) - ANPW1K0AA3</t>
  </si>
  <si>
    <t>RIELLO - Net Power 1500 1500VA/900W Regolazione AVR e filtri EMI (Versione A5) - ANPW1K5AA5</t>
  </si>
  <si>
    <t>RIELLO - Net Power 2000 2000VA/1200W Regolazione AVR e filtri EMI (versione A5) - ANPW2K0AA5</t>
  </si>
  <si>
    <t>RL-VSR 800 A1</t>
  </si>
  <si>
    <t>RIELLO - Vision Rack 640 W 800 VA, 482,6 (19")x420x44,3(1U), 9 min - BVSR800AA1</t>
  </si>
  <si>
    <t>RL-VSR 1100 A2</t>
  </si>
  <si>
    <t>RIELLO - Vision Rack 880 W 1100 VA, 482,6 (19'')x420x44,3(1U), 5 min - BVSR1K1AA2</t>
  </si>
  <si>
    <t>RIELLO - Vision Dual 1100VA/990W,SW, RS232,USB, 8 min, 8 IEC 320 C13 - BVSD1K1AA3</t>
  </si>
  <si>
    <t>RIELLO - Vision Dual 1500VA/1350W,SW, RS232,USB, 7min, 8 IEC 320 C13 - BVSD1K5AA5</t>
  </si>
  <si>
    <t>RIELLO - VSD 2200 A3 - Ups Vision Dual 2200VA/1980W, SW, RS232,USB, 11 min, Dimensioni: 482,6 (19")x625x87,9(2U) - BVSD2K2AA3</t>
  </si>
  <si>
    <t>RIELLO - Vision Dual 2200VA/1980W,SW, RS232,USB, 7min, 8 IEC 320 C13 + 1 IEC 320 C19 - BVSD2K2LNB</t>
  </si>
  <si>
    <t>RIELLO - Vision Dual 3000VA/2700W, 482,6 (19")x625x87,9(2U) - BVSD3K0AA5</t>
  </si>
  <si>
    <t>RIELLO - Vision Dual 3000VA/2700W,SW, RS232,USB, 6min, 8 IEC 320 C13 + 1 IEC 320 C19 versione ER - BVSD3K0LNB</t>
  </si>
  <si>
    <t>RIELLO - Vision 800VA/640W, SW,RS232,USB,9min, 4IEC320(VI Dig) - BVST8001RU</t>
  </si>
  <si>
    <t>RIELLO - Vision 1100VA/880W,SW,RS232, USB,8min,4IEC320(VI Dig) - BVST1K11RU</t>
  </si>
  <si>
    <t>RIELLO - Vision 1500VA/1200W,SW,RS232, USB,11min,4IEC320(VI Dig) - BVST1K51RU</t>
  </si>
  <si>
    <t>RIELLO - Vision 2000VA/1600W,SW,RS232, USB,9min,4IEC320(VI Dig) - BVST2K01RU</t>
  </si>
  <si>
    <t>RIELLO - Sentinel Pro 1000VA/900W, 4 IEC, USB, RS232 + SLOT SC.RETE ( Versione A3) - CSEP1K0AA3</t>
  </si>
  <si>
    <t>RIELLO - Sentinel Pro 2200VA/1760W, 4 IEC, USB, RS232 + SLOT SC.RETE - CSEP2K2AA3</t>
  </si>
  <si>
    <t>RIELLO - Sentinel Pro 3000VA/2700W, 4 IEC, USB, RS232 + SLOT SC.RETE - CSEP3K0AA5</t>
  </si>
  <si>
    <t>RIELLO - Sentinel Pro 1000VA/800W Autonomia 0 - CSEP1K0LNB</t>
  </si>
  <si>
    <t>RIELLO - Sentinel Pro 2200VA/1760W Autonomia 0 - CSEP2K2LNB</t>
  </si>
  <si>
    <t>RIELLO - Sentinel Pro 3000VA/2400W Autonomia 0 - CSEP3K0LNB</t>
  </si>
  <si>
    <t>RL-SEP 3000 A5 DV</t>
  </si>
  <si>
    <t>CSEP3K0VA5</t>
  </si>
  <si>
    <t>RIELLO - Sentinel Pro SEP DV Tropicalizzato - 3000VA/2700W, 190x446x333 mm(lxpxh) - CSEP3K0VA5</t>
  </si>
  <si>
    <t>Serie Sentinel RACK</t>
  </si>
  <si>
    <t> Sentinel Rack - SER</t>
  </si>
  <si>
    <t>RL-SER 1500 A5</t>
  </si>
  <si>
    <t>CSER1K5BA5</t>
  </si>
  <si>
    <t>RIELLO - Sentinel Rack 1500VA 1350W - CSER1K5BA5</t>
  </si>
  <si>
    <t>RL-SER 3000 ER</t>
  </si>
  <si>
    <t>CSER3K0LNB</t>
  </si>
  <si>
    <t>RIELLO - Sentinel Rack 3000 Autonomia 0 - CSER3K0LNB</t>
  </si>
  <si>
    <t>RIELLO - Sentinel Dual SDH 1000VA/900W, 12min, SW, RS232 (VFI) - CSDH1K0AA3</t>
  </si>
  <si>
    <t>RL-SDH 1500 A5</t>
  </si>
  <si>
    <t>RIELLO - Sentinel Dual SDH 1500VA/1350W, 11min, SW, RS232 (VFI) - CSDH1K5AA5</t>
  </si>
  <si>
    <t>RIELLO - Sentinel Dual SDH 2200VA/1980W, 13 min, SW, RS232 (VFI) - CSDH2K2AA3</t>
  </si>
  <si>
    <t>RIELLO - Sentinel DUAL SDU 4000VA, 482,6 (19")x640x131 (3U) - CSDU4K0AA500RUA</t>
  </si>
  <si>
    <t>RIELLO - Sentinel DUAL SDU 5000VA/5000W aut. ty.11min, dim. 482,6 (19")x640x131 (3U) - CSDU5K0AA700RUA</t>
  </si>
  <si>
    <t>RIELLO - Sentinel DUAL SDU 5000VA/5000W aut. 11min - CSDU5K0AA7U0RUA</t>
  </si>
  <si>
    <t>RIELLO - Sentinel DUAL SDU 6000VA/6000W aut. ty.10min, dim. 482,6 (19")x640x131 (3U) - CSDU6K0AA700RUA</t>
  </si>
  <si>
    <t>RIELLO - Sentinel DUAL SDU 6000 PDIST - CSDU6K0AA7U0RUA</t>
  </si>
  <si>
    <t>RL-SDU 8000 A3</t>
  </si>
  <si>
    <t>CSDU8K0AA300RUA</t>
  </si>
  <si>
    <t>RIELLO - Sentinel DUAL 8000VA, 482,6 (19") x640x262 (6U) - CSDU8K0AA300RUA</t>
  </si>
  <si>
    <t>RL-SDU 10000 A5</t>
  </si>
  <si>
    <t>CSDUK10AA500RUA</t>
  </si>
  <si>
    <t>RIELLO - Sentinel DUAL SDU 10000VA, aut. 10min, 482,6 (19")x640x262 (6U) - CSDUK10AA500RUA</t>
  </si>
  <si>
    <t>RL-SDU 8000 TM A3</t>
  </si>
  <si>
    <t>CSDU8K0TA300RUA</t>
  </si>
  <si>
    <t>RIELLO - Sentinel DUAL - SDU 8000VA, 482,6 (19") x640x262 (6U) - CSDU8K0TA300RUA</t>
  </si>
  <si>
    <t>RL-SDU 10000 TM A5</t>
  </si>
  <si>
    <t>CSDUK10TA500RUA</t>
  </si>
  <si>
    <t>RIELLO - Sentinel DUAL SDU 10000 DI - CSDUK10AA5DIRUA</t>
  </si>
  <si>
    <t>RIELLO - Sentinel DUAL SDU 6000 ER - CSDU6K0ANBERRUA</t>
  </si>
  <si>
    <t>RIELLO - Sentinel DUAL SDU 10000 DI ER - CSDUK10ANBEDRUA</t>
  </si>
  <si>
    <t>RL-SDU 10000 TM ER</t>
  </si>
  <si>
    <t>CSDUK10TNBERRUA</t>
  </si>
  <si>
    <t>RIELLO - Sentinel DUAL SDU 10000 TM ER - CSDUK10TNBERRUA</t>
  </si>
  <si>
    <t>Multi Socket - MDU</t>
  </si>
  <si>
    <t>RL-MDU</t>
  </si>
  <si>
    <t>WMDU00408000</t>
  </si>
  <si>
    <t>RIELLO - Multi Socket PDU con Slot x Netman204 (accessorio) 482,6 (19")x330x44,3(1U) - WMDU00408000</t>
  </si>
  <si>
    <t>RL-MTA 30A 1P</t>
  </si>
  <si>
    <t>WMTA030061P0</t>
  </si>
  <si>
    <t>RIELLO - Multi Switch ATS 30A, 482,6 (19")x330x44,3(1U) - WMTA030061P0</t>
  </si>
  <si>
    <t>Multi Switch STS- MMS</t>
  </si>
  <si>
    <t>RL-MMS 32</t>
  </si>
  <si>
    <t>WMMS032012P0</t>
  </si>
  <si>
    <t>RIELLO - Master Switch STS 32A 2P, 482,6 (19")x590x87,9(2U) - WMMS032012P0</t>
  </si>
  <si>
    <t>RL-MMS 63</t>
  </si>
  <si>
    <t>WMMS063012P0</t>
  </si>
  <si>
    <t>RIELLO - Master Switch STS 63A 2P - WMMS063012P0</t>
  </si>
  <si>
    <t>PN-SWT-IGS-4215-8T2S</t>
  </si>
  <si>
    <t>IGS-4215-8T2S</t>
  </si>
  <si>
    <t>PLANET - IP30 Industrial L2/L4 8-Port 10/100/1000T + 2-Port 100/1000X SFP Managed Switch (-40~75 degrees C, dual redundant power</t>
  </si>
  <si>
    <t>PN-SWT-IGS42158UP2T2S</t>
  </si>
  <si>
    <t>IGS-4215-8UP2T2S</t>
  </si>
  <si>
    <t>PLANET - IP30 Managed Switch Industrial L2/L4, 8-x10/100/1000T 802.3bt PoE, 2x10/100/1000T, 2x100/1000X SFP</t>
  </si>
  <si>
    <t>PN-SWT-IGS-4215-16T2S</t>
  </si>
  <si>
    <t>IGS-4215-16T2S</t>
  </si>
  <si>
    <t>PLANET - IP30 Industrial L2/L4 16-Port 10/100/1000T + 2-Port 100/1000X SFP Managed Switch (-40~75 degrees C, dual redundant powe</t>
  </si>
  <si>
    <t>PN-CNV-IGT-2205AT</t>
  </si>
  <si>
    <t>IGT-2205AT</t>
  </si>
  <si>
    <t>PLANET - IP30 Industrial 2-port 10/100/1000T to 2-port 100/1000/2500X SFP Media Converter(-40 to 75 degree C, dual 12~48V DC/24V</t>
  </si>
  <si>
    <t>PN-CNV-IGT-900-2T2S</t>
  </si>
  <si>
    <t>IGT-900-2T2S</t>
  </si>
  <si>
    <t>PLANET - IP30 Industrial 2-Port 10/100/1000T + 2-Port 100/1000/2500X SFP Full Managed Media Converter (-40 to 75 C, dual redunda</t>
  </si>
  <si>
    <t>PN-CNV-IGT-815AT</t>
  </si>
  <si>
    <t>IGT-815AT</t>
  </si>
  <si>
    <t>PLANET - IP30 Compact size Industrial 100/1000BASE-X SFP to 10/100/1000BASE-T+ Media Converter (-40 to 75 C,LFP Supported)</t>
  </si>
  <si>
    <t>PN-CNV-IGUP-1205AT</t>
  </si>
  <si>
    <t>IGUP-1205AT</t>
  </si>
  <si>
    <t>PLANET - Industrial 2-Port 100/1000X SFP to 1-Port 10/100/1000T 802.3bt PoE++ Media Converter ( 802.3bt Type-4, PoH, Legacy mode</t>
  </si>
  <si>
    <t>PN-CNV-IGUP-2205AT</t>
  </si>
  <si>
    <t>IGUP-2205AT</t>
  </si>
  <si>
    <t>PLANET - Industrial 2-Port 100/1000X SFP to 2-Port 10/100/1000T 802.3bt PoE++ Media Converter (802.3bt Type-4, PoH, Legacy mode</t>
  </si>
  <si>
    <t>PN-CNV-IGUP-805AT</t>
  </si>
  <si>
    <t>IGUP-805AT</t>
  </si>
  <si>
    <t>PLANET - Industrial Media Converter 1x100/1000X SFP to 1x10/100/1000T 802.3bt PoE++ (802.3bt Type-4, -40/75C, dual 12V~56V DC)</t>
  </si>
  <si>
    <t>LAN1-12E7-ADPT-B</t>
  </si>
  <si>
    <t>CAVI OTTCI ALTA ROTAZIONE</t>
  </si>
  <si>
    <t>OC-PP6-273121-24</t>
  </si>
  <si>
    <t>ORCA - Pannello precaricato Cat.6 UTP 24 porte, IDC dual 180°, porta etichette, supp. cavo posteriore rimovibile</t>
  </si>
  <si>
    <t>ORCA - Cavo Non schermato UTP Categoria 6A, AWG 23, 4cp, guaina LSZH - CPR Class B2ca-s1a,d1,a1 - Col Magenta (reel. 500m)</t>
  </si>
  <si>
    <t>OC-PC6-224112C-15</t>
  </si>
  <si>
    <t>ORCA - Bretella di permutazione O'Clip Cat6A U/UTP AWG 28 - LSZH colore Nero L. 15mt</t>
  </si>
  <si>
    <t>OC-PC6-224310C-15</t>
  </si>
  <si>
    <t>ORCA - Bretella di permutazione O'Clip Cat6A S/FTP AWG 26 - LSZH colore Nero L. 15mt</t>
  </si>
  <si>
    <t>OC-FTL-FIP-M</t>
  </si>
  <si>
    <t>OC-FTL-160050-00</t>
  </si>
  <si>
    <t>ORCA - Mini OFID - identificatore fibra ottica</t>
  </si>
  <si>
    <t>ORCA - 12 prese Multistandard con int.magnetotermico BIP 16A - installazione verticale</t>
  </si>
  <si>
    <t>ORCA - 13 prese Multistandard con interruttore luminoso protetto 16A - installazione verticale</t>
  </si>
  <si>
    <t>BATTERY BOX per VISION Dual - BB SDH</t>
  </si>
  <si>
    <t>RIELLO - Battery Box Rack completo x VSD-SDH 2200-3000, 482,6 (19")x625x87(2U) 42kg - JSDH072PM4</t>
  </si>
  <si>
    <t> Serie Sentinel Pro2</t>
  </si>
  <si>
    <t> Sentinel Pro2- SP2</t>
  </si>
  <si>
    <t>RL-SP2 700 A3</t>
  </si>
  <si>
    <t>CSP2700AA300RUA</t>
  </si>
  <si>
    <t>RIELLO - Sentinel Pro2 700VA, 4 P.IEC, USB, RS232 + SLOT SC.RETE - CSP2700AA300RUA</t>
  </si>
  <si>
    <t>RL-SP2 1000 A3</t>
  </si>
  <si>
    <t>CSP21K0AA300RUA</t>
  </si>
  <si>
    <t>RIELLO - Sentinel Pro2 1000VA, 4 IEC, USB, RS232 + SLOT SC.RETE ( Versione A3) - CSP21K0AA300RUA</t>
  </si>
  <si>
    <t>RL-SP2 1500 A5</t>
  </si>
  <si>
    <t>CSP21K5AA500RUA</t>
  </si>
  <si>
    <t>RIELLO - Sentinel Pro2 1500VA, 4 IEC, USB, RS232 + SLOT SC.RETE - CSP21K5AA500RUA</t>
  </si>
  <si>
    <t>RL-SP2 2200 A3</t>
  </si>
  <si>
    <t>CSP22K2AA300RUA</t>
  </si>
  <si>
    <t>RIELLO - Sentinel Pro2- SP2 - 2200VA, Aut tipica 11 min, SW, RS232 (VFI online) - CSP22K2AA300RUA</t>
  </si>
  <si>
    <t>RL-SP2 3000 A5</t>
  </si>
  <si>
    <t>CSP23K0AA500RUA</t>
  </si>
  <si>
    <t>RIELLO - Sentinel Pro2- SP2 - 3000VA, Aut tipica 11 min, SW, RS232 (VFI online) - CSP23K0AA500RUA</t>
  </si>
  <si>
    <t>RL-SP2 1000 ER</t>
  </si>
  <si>
    <t>CSP21K0ANBERRUA</t>
  </si>
  <si>
    <t>RIELLO - Sentinel Pro2- SP2 - 1000VA, Aut tipica 11 min, SW, RS232 (VFI online) - CSP21K0ANBERRUA</t>
  </si>
  <si>
    <t>RL-SP2 2200 ER</t>
  </si>
  <si>
    <t>CSP22K2ANBERRUA</t>
  </si>
  <si>
    <t>RIELLO - Sentinel Pro2- SP2 - 2200VA, Aut tipica 11 min, SW, RS232 (VFI online) - CSP22K2ANBERRUA</t>
  </si>
  <si>
    <t>RL-SP2 3000 ER</t>
  </si>
  <si>
    <t>CSP23K0ANBERRUA</t>
  </si>
  <si>
    <t>RIELLO - Sentinel Pro2- SP2 - 3000VA, Aut tipica 11 min, SW, RS232 (VFI online) - CSP23K0ANBERRUA</t>
  </si>
  <si>
    <t>RL-SP2 3000 A5 DV</t>
  </si>
  <si>
    <t>CSP23K0AA5DVRUA</t>
  </si>
  <si>
    <t>RIELLO - Sentinel Pro2- SP2 - 3000VA, Aut tipica 11 min, SW, RS232 (VFI online) - CSP23K0AA5DVRUA</t>
  </si>
  <si>
    <t> Sentinel Dual2 - SD2</t>
  </si>
  <si>
    <t>RL- SD2 1000 A3</t>
  </si>
  <si>
    <t>CSD21K0AA300RUA</t>
  </si>
  <si>
    <t>RIELLO -  Sentinel Dual2 1000VA 12min, SW, RS232 (VFI) - CSD21K0AA300RUA</t>
  </si>
  <si>
    <t>RL- SD2 1500 A5</t>
  </si>
  <si>
    <t>CSD21K5AA500RUA</t>
  </si>
  <si>
    <t>RIELLO -  Sentinel Dual2 1500VA 11min, SW, RS232 (VFI) - CSD21K5AA500RUA</t>
  </si>
  <si>
    <t>RL- SD2 2200 A3</t>
  </si>
  <si>
    <t>CSD22K2AA300RUA</t>
  </si>
  <si>
    <t>RIELLO -  Sentinel Dual2 2200VA 13 min, SW, RS232 (VFI) - CSD22K2AA300RUA</t>
  </si>
  <si>
    <t>RL- SD2 3000 A5</t>
  </si>
  <si>
    <t>CSD23K0AA500RUA</t>
  </si>
  <si>
    <t>RIELLO -  Sentinel Dual2 3000VA 11 min, SW, RS232 (VFI) - CSD23K0AA500RUA</t>
  </si>
  <si>
    <t>RL- SD2 2200 ER</t>
  </si>
  <si>
    <t>CSD22K2ANBERRUA</t>
  </si>
  <si>
    <t>RIELLO -  Sentinel Dual2 2200VA - NO BATT. CSD22K2ANBERRUA</t>
  </si>
  <si>
    <t>RL- SD2 3000 ER</t>
  </si>
  <si>
    <t>CSD23K0ANBERRUA</t>
  </si>
  <si>
    <t>RIELLO -  Sentinel Dual2 3000VA - NO BATT. CSD23K0ANBERRUA</t>
  </si>
  <si>
    <t>RL-BB SDU 96V M4</t>
  </si>
  <si>
    <t xml:space="preserve">KSDU096PM400NPA </t>
  </si>
  <si>
    <t xml:space="preserve">RIELLO - Battery Box Rack completo x SDU 4000 - KSDU096PM400NPA </t>
  </si>
  <si>
    <t>RL-BB SDU 180V A3</t>
  </si>
  <si>
    <t xml:space="preserve">KSDU180PA300NPA </t>
  </si>
  <si>
    <t>RIELLO - Battery Box Rack completo x SDU 5000-6000, 482,6 (19")x640x131 (3U) - KSDU180PA300NPA</t>
  </si>
  <si>
    <t>RL-BB SDU 180V A5</t>
  </si>
  <si>
    <t>KSDU180PA500NPA</t>
  </si>
  <si>
    <t>RIELLO - Battery Box Rack completo x SDU 5000-6000, dim. 482,6 (19")x640x131 (3U)</t>
  </si>
  <si>
    <t>RL-BB SDU 240V A5</t>
  </si>
  <si>
    <t>KSDU240PA500NPA</t>
  </si>
  <si>
    <t>RL-SDU MBB 4-6K</t>
  </si>
  <si>
    <t>YSDUE02B</t>
  </si>
  <si>
    <t>RIELLO - By-pass  man. ext. Con commutatore per SDU 4000 ÷6000 installazione da muro o rack 19'' (2U)</t>
  </si>
  <si>
    <t>Serie Sentinel TOWER</t>
  </si>
  <si>
    <t>Sentinel Tower - STW </t>
  </si>
  <si>
    <t>RL-STW 5000 A3</t>
  </si>
  <si>
    <t>CSTW5K0AA300RUA</t>
  </si>
  <si>
    <t>RIELLO - Sentinel Tower STW 5000 A3 - STW 5000VA, dim. 250x698x500 - CSTW5K0AA300RUA</t>
  </si>
  <si>
    <t>RL-STW 6000 A3</t>
  </si>
  <si>
    <t>CSTW6K0AA300RUA</t>
  </si>
  <si>
    <t>RIELLO - Sentinel Tower - STW 6000VA, dim. 250x698x500</t>
  </si>
  <si>
    <t>RL-STW 8000 A3</t>
  </si>
  <si>
    <t>CSTW8K0AA300RUA</t>
  </si>
  <si>
    <t>RIELLO - Sentinel Tower - STW 8000VA, dim. 250x698x500</t>
  </si>
  <si>
    <t>RL-STW 10000 A5</t>
  </si>
  <si>
    <t>CSTWK10AA500RUA</t>
  </si>
  <si>
    <t>RIELLO - UPS STW 10000 A5</t>
  </si>
  <si>
    <t>RL-STW 6000 ER</t>
  </si>
  <si>
    <t>CSTW6K0ANBERRUA</t>
  </si>
  <si>
    <t>RIELLO - UPS Sentinel Tower 6000va - Ingresso Monofase Uscita Monofase</t>
  </si>
  <si>
    <t> BATTERY BOX per Sentinel Tower - BB STW </t>
  </si>
  <si>
    <t>RL-BB STW 180V A3</t>
  </si>
  <si>
    <t>KSTW180PA300NPA</t>
  </si>
  <si>
    <t>RIELLO - Battery Box completo x STW 5000-6000</t>
  </si>
  <si>
    <t>RL-BB STW 240-A3</t>
  </si>
  <si>
    <t>KSTW240PA300NPA</t>
  </si>
  <si>
    <t>RIELLO - Battery Box completo x STW 8000-10000, 250x698x500</t>
  </si>
  <si>
    <t>RL-BB STW 240V M1</t>
  </si>
  <si>
    <t>KSTW240PM100NPA</t>
  </si>
  <si>
    <t>RL-NETMAN 208C</t>
  </si>
  <si>
    <t>YSKCSA8CRU</t>
  </si>
  <si>
    <t xml:space="preserve">RIELLO - Scheda rete LAN 1Gbps cert. Cyber Security, proc. 32 bit ARM CORTEX dualcore, supporta IPv4/IPv6,TCP /IP ,HTTPS, SMPT, SNMP, Modbus/TCP e BACnet/IP </t>
  </si>
  <si>
    <t>RL-SLOT ADAPTER</t>
  </si>
  <si>
    <t>YSKCC09A</t>
  </si>
  <si>
    <t>RIELLO - Cassetto esterno adattore x NETMAN e MULTICOM 302 (tensione 10-30 Vdc con alimenattore e/o morsetti) - YSKCC09A</t>
  </si>
  <si>
    <t>RL-YSKCSE8A</t>
  </si>
  <si>
    <t>YSKCSE8A</t>
  </si>
  <si>
    <t>RIELLO - Sensore Temp. -20°C + 70°C, Umidità 0-100%, Digital I/O, abbinabili massimo 3 per NETMAN 208</t>
  </si>
  <si>
    <t>RL-MODEM GSM-B</t>
  </si>
  <si>
    <t>YMODGSMB</t>
  </si>
  <si>
    <t>RL-MULTICOM 016</t>
  </si>
  <si>
    <t>YSKCC03A</t>
  </si>
  <si>
    <t>RIELLO - Scheda CEI 0-16 per SEP - SDH - SDU4000 con FW in versione successiva a novembre 2019 (matr. da MN48..)</t>
  </si>
  <si>
    <t>TK-WRL-DAP142</t>
  </si>
  <si>
    <t>DAP142</t>
  </si>
  <si>
    <t>TELTONIKA - DAP142 - RS232 WIRELESS ACCESS POINT</t>
  </si>
  <si>
    <t>TK-RUO-OTD144</t>
  </si>
  <si>
    <t>OTD144</t>
  </si>
  <si>
    <t>TELTONIKA - OTD144 Outdoor LTE Cat 4 router with integrated Wi-Fi</t>
  </si>
  <si>
    <t>TK-RUO-OTD500</t>
  </si>
  <si>
    <t>OTD500</t>
  </si>
  <si>
    <t>TELTONIKA - OTD500 5G outdoor router IP55, Gigabit Ethernet ports with PoE-in and PoE-out</t>
  </si>
  <si>
    <t>TK-RUO-PR1KCO28</t>
  </si>
  <si>
    <t>PR1KCO28</t>
  </si>
  <si>
    <t>TELTONIKA - COMBO MIMO MOBILE/GNSS/WI-FI ROOF SMA ANTENNA</t>
  </si>
  <si>
    <t>TK-RUO-PR320EUA</t>
  </si>
  <si>
    <t>PR320EUA</t>
  </si>
  <si>
    <t>TELTONIKA - EU 2-pin power supply, 250 W</t>
  </si>
  <si>
    <t>TK-RUO-PR4DU22K</t>
  </si>
  <si>
    <t>PR4DU22K</t>
  </si>
  <si>
    <t>TELTONIKA - 1.25 Gb/s SR SFP TX Transceiver, Multi- mode fiber</t>
  </si>
  <si>
    <t>TK-RUO-PR4JR20K</t>
  </si>
  <si>
    <t>PR4JR20K</t>
  </si>
  <si>
    <t>TELTONIKA - 1.25 Gb/s Copper RJ45 SFP Transceiver</t>
  </si>
  <si>
    <t>TK-RUO-PR4LC21K</t>
  </si>
  <si>
    <t>PR4LC21K</t>
  </si>
  <si>
    <t>TELTONIKA - 1.25 Gb/s 20 km BiDi SFP Transceiver</t>
  </si>
  <si>
    <t>TK-RMSMP0300000</t>
  </si>
  <si>
    <t>RMSMP0300000</t>
  </si>
  <si>
    <t>TELTONIKA - RMS MANAGEMENT PACK 3y</t>
  </si>
  <si>
    <t>TK-RUO-RUT241E</t>
  </si>
  <si>
    <t>RUT241200000</t>
  </si>
  <si>
    <t>TELTONIKA - Industrial Router mobile 4G (LTE) con E- sim - Cat 4, 3G, 2G. 1 x WANx10/100 Mbps, 1 x LANx10/100 Mbps</t>
  </si>
  <si>
    <t>TK-RUO-RUTM50</t>
  </si>
  <si>
    <t>RUTM50</t>
  </si>
  <si>
    <t>TELTONIKA - CELLULAR 5G ROUTER, DUAL SIM, SA &amp; NSA, EU version</t>
  </si>
  <si>
    <t>TK-RUO-RUTX08</t>
  </si>
  <si>
    <t>RUTX08</t>
  </si>
  <si>
    <t>TELTONIKA - Industrial 4G LTE Router (Cat 6), 4xGb ports with multiple VPNs and numerous VLANs</t>
  </si>
  <si>
    <t>TK-RUO-RUTX14</t>
  </si>
  <si>
    <t>RUTX14</t>
  </si>
  <si>
    <t>TELTONIKA - Dual LTE cat 12 industrial cellular router, DualSim, Wi-fi &amp; BT, GIGABIT ETH</t>
  </si>
  <si>
    <t>TK-RUO-SWM280</t>
  </si>
  <si>
    <t>SWM280</t>
  </si>
  <si>
    <t>TELTONIKA - Man.24x1000Mbps+4SFP, Falf PoE Switch</t>
  </si>
  <si>
    <t>TK-SWT-SWM281</t>
  </si>
  <si>
    <t>SWM281</t>
  </si>
  <si>
    <t>TELTONIKA - Teltonika SWM281 Switch industriale gestito senza PoE, Man. 24x1000Mbps+4SFP</t>
  </si>
  <si>
    <t>TK-SWT-SWM282</t>
  </si>
  <si>
    <t>SWM282</t>
  </si>
  <si>
    <t>TELTONIKA - Teltonika SWM282 Man.24x1000Mbps+4SFP, PoE Switch</t>
  </si>
  <si>
    <t>TK-RUO-TRB142</t>
  </si>
  <si>
    <t>TRB142</t>
  </si>
  <si>
    <t>TELTONIKA - TRB142 gateway/controller 4G/LTE ( Cat 1), 3G, 2G , Equipped with RS232 for serial communication</t>
  </si>
  <si>
    <t>TK-RUO-TRB246</t>
  </si>
  <si>
    <t>TRB246</t>
  </si>
  <si>
    <t>TELTONIKA - TRB246 - ALL- IN-ONE industrial Gateway 4G LTE NB-IoT</t>
  </si>
  <si>
    <t>TK-RUO-TRB500</t>
  </si>
  <si>
    <t>TRB500</t>
  </si>
  <si>
    <t>TELTONIKA - TRB500 INDUSTRIAL 5G GATEWAY</t>
  </si>
  <si>
    <t>TK-SWT-TSW040</t>
  </si>
  <si>
    <t>TSW040</t>
  </si>
  <si>
    <t>TELTONIKA - TSW040 8 ports POE+, 240W Power budget, Din rail bracket</t>
  </si>
  <si>
    <t>TK-SWT-TSW100</t>
  </si>
  <si>
    <t>TSW100</t>
  </si>
  <si>
    <t>TELTONIKA - INDUSTRIAL POE+ ETHERNET SWITCH 4 x PoE+, 5 x Gigabit Ethernet with speeds up to 1000 Mbps</t>
  </si>
  <si>
    <t>AM-FPP-760258662</t>
  </si>
  <si>
    <t>COMMSCOPE - Pannello ottico 1U, 19" , include 6 adattatori LC DX SM, 12 pigtails LC SM, vassoio portagiunti e anelli passacavi</t>
  </si>
  <si>
    <t>AM-FPP-760258663</t>
  </si>
  <si>
    <t>COMMSCOPE - Pannello ottico 1U, 19" , include 12 adattatori LC DX SM, 24 pigtails LC SM, vassoio portagiunti e anelli passacavi</t>
  </si>
  <si>
    <t>AM-FPP-760258665</t>
  </si>
  <si>
    <t>COMMSCOPE - Pannello ottico 1U, 19" , include 6 adattatori LC DX MM , 12 pigtails LC MM OM4, vassoio portag. e anelli passacavi</t>
  </si>
  <si>
    <t>AM-FPP-760258666</t>
  </si>
  <si>
    <t>COMMSCOPE - Pannello ottico 1U, 19" , include 12 adattatori LC DX MM , 24 pigtails LC MM OM4, vassoio portag. e anelli passacavi</t>
  </si>
  <si>
    <t>AM-FPG-760246159</t>
  </si>
  <si>
    <t>COMMSCOPE - Pigtail SM  LC/UPC semitight 900æ G. 657A1, LSZH, 2 metri  conf 12 pz multicolor</t>
  </si>
  <si>
    <t>AM-FPG-760249511</t>
  </si>
  <si>
    <t>COMMSCOPE - Pigtail MM OM4 LC/PC semitight 900æ , LSZH, 2 metri  conf 12 pz multicolor</t>
  </si>
  <si>
    <t>DT-FAD-418516</t>
  </si>
  <si>
    <t>DATWYLER - Bussola adattatore LC duplex MM con flange, slitta ceramica, aqua</t>
  </si>
  <si>
    <t>FK-STR-GLD3-DSX602PRO</t>
  </si>
  <si>
    <t>GLD3-DSX-602-PRO</t>
  </si>
  <si>
    <t>FLUKE - 3 anni di servizi Gold per DSX-602 PRO (N-750)</t>
  </si>
  <si>
    <t>FK-ACC-MRC50EFCSCLCKM</t>
  </si>
  <si>
    <t>MRC-50EFC-SCLCKITM</t>
  </si>
  <si>
    <t>FLUKE - Kit cavi di riferimento per test (TRC) multimodale Encircled Flux (EF) per il test di fibre LC da 50 µm, metallo (N-240)</t>
  </si>
  <si>
    <t>FK-ACC-MRC50LCLC0.3MM</t>
  </si>
  <si>
    <t>MRC-50-LCLC-0.3M-M</t>
  </si>
  <si>
    <t>FLUKE - TEC multimodale 50 UM 0,3 M per porta OTDR (LC/LC), metallo (N-240)</t>
  </si>
  <si>
    <t>FK-ACC-MRC50SCSC-0.3M</t>
  </si>
  <si>
    <t>MRC-50-SCSC-0.3M</t>
  </si>
  <si>
    <t>FLUKE - Cavo di riferimento per test (TRC) multimodale per porta OTDR, 0,3 m, 50 µm, SC/SC</t>
  </si>
  <si>
    <t>FK-STR-DSX8000QI/GINT</t>
  </si>
  <si>
    <t>DSX2-8000QI/G INT</t>
  </si>
  <si>
    <t>FLUKE - DSX2-8000 Cat 8 CableAnaliz.+CertiFiber Pro Quad OLTS + tel. ispez.+ Wi-Fi+1 anno servizi Gold (NR-300)</t>
  </si>
  <si>
    <t>FK-ACC-VISIFAULT-FLRT</t>
  </si>
  <si>
    <t>VISIFAULT-FIBERLRT</t>
  </si>
  <si>
    <t>FLUKE - Visifault, localizzatore visivo di guasti con rilevatore di fibra attiva (N-210)</t>
  </si>
  <si>
    <t>ZYXEL - NWA90AXPRO, NebulaFlex Wireless Access Point Dual Radio 3x3 802.11a/b/g/n/ac/ax 1775Mbps, Porta LAN 2.5 Gigabit, support</t>
  </si>
  <si>
    <t>Router xDSL</t>
  </si>
  <si>
    <t>ZY-WRL-DX3301-T0-1V1F</t>
  </si>
  <si>
    <t>DX3301-T0-EU01V1F</t>
  </si>
  <si>
    <t>ZYXEL - DX3301, Wireless IAD Router ADSL/VDSL, DL fino a 1Gbps, 1 porta WAN Gigabit, 4 porte LAN Gigabit, 2 porte FXS, Wireless</t>
  </si>
  <si>
    <t>ZY-WRL-FWA70-EU0102F</t>
  </si>
  <si>
    <t>FWA70-EU0102F</t>
  </si>
  <si>
    <t>ZYXEL - FWA70 - NebulaFlex 5G Outdoor Router, DL fino a 7Gbps. SIM Card Slot. 1 Porta LAN 2.5Gb. Ant. integrate, IP55, PoE (16W)</t>
  </si>
  <si>
    <t>ZY-WRL-USGFLEX200HP02</t>
  </si>
  <si>
    <t>ZYXEL - USGFlex Security 200H-POE30W -Porte WAN/LAN: 1x2.5GbE, 1x2.5GbE, 6xGbE. 5 Gbps, 1YEAR</t>
  </si>
  <si>
    <t>ZY-SEC-NPRO-ZZ7Y00F</t>
  </si>
  <si>
    <t>LIC-NPRO-ZZ7Y00F</t>
  </si>
  <si>
    <t>ZYXEL - LIC-NPRO-ZZ7Y00F - Nebula Professional Pack License (Per Device) - 7 anni</t>
  </si>
  <si>
    <t>Servizi Nebula Education</t>
  </si>
  <si>
    <t>ZY-LIC-NPRO-ZZ5Y01F</t>
  </si>
  <si>
    <t>LIC-NPRO-ZZ5Y01F</t>
  </si>
  <si>
    <t>ZYXEL - LIC-NPRO-ZZ5Y01F - Education Nebula Professional Pack License (Per Device) - 5 anni</t>
  </si>
  <si>
    <t>ZY-LIC-NPRO-ZZ4Y01F</t>
  </si>
  <si>
    <t>LIC-NPRO-ZZ4Y01F</t>
  </si>
  <si>
    <t>ZYXEL - Education Nebula Professional Pack License (Per Device) - 4 anni - LIC-NPRO-ZZ4Y01F</t>
  </si>
  <si>
    <t>Servizi Security Trade Up</t>
  </si>
  <si>
    <t>ZY-LIC-GOLD-EU2Y06F</t>
  </si>
  <si>
    <t>LIC-GOLD-EU2Y06F</t>
  </si>
  <si>
    <t>ZYXEL - Trade Up Gold Security Pack per USGFLEX50H/50HP - 2 anni - LIC-GOLD-EU2Y06F</t>
  </si>
  <si>
    <t>ZY-LIC-GOLD-EU2Y07F</t>
  </si>
  <si>
    <t>LIC-GOLD-EU2Y07F</t>
  </si>
  <si>
    <t>ZYXEL - Trade Up Gold Security Pack per USGFLEX100H/100HP - 2 anni - LIC-GOLD-EU2Y07F</t>
  </si>
  <si>
    <t>LIC-GOLD-EU2Y08F</t>
  </si>
  <si>
    <t>ZYXEL - Trade Up Gold Security Pack per USGFLEX200H/200HP - 2 anni - LIC-GOLD-EU2Y08F</t>
  </si>
  <si>
    <t>ZY-LIC-GOLD-EU2Y09F</t>
  </si>
  <si>
    <t>LIC-GOLD-EU2Y09F</t>
  </si>
  <si>
    <t>ZYXEL - Trade Up Gold Security Pack per USGFLEX500H - 2 anni - LIC-GOLD-EU2Y09F</t>
  </si>
  <si>
    <t>ZY-LIC-GOLD-EU2Y10F</t>
  </si>
  <si>
    <t>LIC-GOLD-EU2Y10F</t>
  </si>
  <si>
    <t>ZYXEL - Trade Up Gold Security Pack per USGFLEX700H - 2 anni-  LIC-GOLD-EU2Y10F</t>
  </si>
  <si>
    <t>Belden</t>
  </si>
  <si>
    <t>BD-CVR-7965GLV.B1305</t>
  </si>
  <si>
    <t>7965GLV.B1305</t>
  </si>
  <si>
    <t>BELDEN - Cavo non schermato UTP cat. 6 24AWG, LSZH, B2ca, Grigio, box 305m</t>
  </si>
  <si>
    <t>BD-MJ6-CU-JU6BK</t>
  </si>
  <si>
    <t>CU-JU6BK</t>
  </si>
  <si>
    <t>BELDEN - Inserto RJ45 non schermato cat. 6, Nero, conf. 24pz</t>
  </si>
  <si>
    <t>BD-MJ6-CU-JU6EW</t>
  </si>
  <si>
    <t>CU-JU6EW</t>
  </si>
  <si>
    <t xml:space="preserve">BELDEN - Inserto RJ45 non schermato cat. 6, Bianco, conf. 24pz, </t>
  </si>
  <si>
    <t>Sistema Cat.6 non schermato: Pannelli scarichi non schermati</t>
  </si>
  <si>
    <t>BD-PP-RA56CPP24</t>
  </si>
  <si>
    <t>RA56CPP24</t>
  </si>
  <si>
    <t>BELDEN - Patch panel 24 porte non schermato 1U scarico, nero</t>
  </si>
  <si>
    <t>BD-PC6-CU-LPU6GY0D5M</t>
  </si>
  <si>
    <t>CU-LPU6GY0D5M</t>
  </si>
  <si>
    <t>BELDEN - Bretella di permutazione cat. 6 UTP, 26AWG LSZH, Grigia, L. 0,5mt</t>
  </si>
  <si>
    <t>BD-PC6-CU-LPU6GY001M</t>
  </si>
  <si>
    <t>CU-LPU6GY001M</t>
  </si>
  <si>
    <t>BELDEN - Bretella di permutazione cat. 6 UTP, 26AWG LSZH, Grigia, L. 1mt</t>
  </si>
  <si>
    <t>BD-PC6-CU-LPU6GY002M</t>
  </si>
  <si>
    <t>CU-LPU6GY002M</t>
  </si>
  <si>
    <t>BELDEN - Bretella di permutazione cat. 6 UTP, 26AWG LSZH, Grigia, L. 2mt</t>
  </si>
  <si>
    <t>BD-PC6-CU-LPU6GY003M</t>
  </si>
  <si>
    <t>CU-LPU6GY003M</t>
  </si>
  <si>
    <t>BELDEN - Bretella di permutazione cat. 6 UTP, 26AWG LSZH, Grigia, L. 3mt</t>
  </si>
  <si>
    <t>BD-PC6-CU-LPU6GY005M</t>
  </si>
  <si>
    <t>CU-LPU6GY005M</t>
  </si>
  <si>
    <t>BELDEN - Bretella di permutazione cat. 6 UTP, 26AWG LSZH, Grigia, L. 5mt</t>
  </si>
  <si>
    <t>BD-PC6-CU-LPU6GY010M</t>
  </si>
  <si>
    <t>CU-LPU6GY010M</t>
  </si>
  <si>
    <t>BELDEN - Bretella di permutazione cat. 6 UTP, 26AWG LSZH, Grigia, L. 10mt</t>
  </si>
  <si>
    <t>BD-CVR-10GB24C.B8500</t>
  </si>
  <si>
    <t>10GB24C.B8500</t>
  </si>
  <si>
    <t>BELDEN - Cavo non schermato UTP cat. 6A 10GX 625Mhz, 23AWG, LSZH, Cca, Grigio, reel 500m</t>
  </si>
  <si>
    <t>BD-CVR-10GB24B.B8500</t>
  </si>
  <si>
    <t>10GB24B.B8500</t>
  </si>
  <si>
    <t>BELDEN - Cavo non schermato UTP cat. 6A 10GX 625Mhz, 23AWG, LSZH, B2ca, Grigio, reel 500m</t>
  </si>
  <si>
    <t>BD-MJ6A-RVAMJKUBK-B24</t>
  </si>
  <si>
    <t>RVAMJKUBK-B24</t>
  </si>
  <si>
    <t>BELDEN - Inserto RJ45 UTP cat. 6A 10GX, 625Mhz Nero, conf. 24pz</t>
  </si>
  <si>
    <t>BD-MJ6A-RVAMJKUEW-B24</t>
  </si>
  <si>
    <t>RVAMJKUEW-B24</t>
  </si>
  <si>
    <t>BELDEN - Inserto RJ45 UTP cat. 6A 10GX, 625Mhz Bianco, conf. 24pz</t>
  </si>
  <si>
    <t>BD-PC6A-CA241080D5M</t>
  </si>
  <si>
    <t>CA241080D5M</t>
  </si>
  <si>
    <t>BELDEN - Bretella di permutazione cat. 6A UTP 10GX 625Mhz, 26AWG, LSZH, Grigia, L. 0,5mt</t>
  </si>
  <si>
    <t>BD-PC6A-CA24108001M</t>
  </si>
  <si>
    <t>CA24108001M</t>
  </si>
  <si>
    <t>BELDEN - Bretella di permutazione cat. 6A UTP 10GX 625Mhz, 26AWG, LSZH, Grigia, L. 1mt</t>
  </si>
  <si>
    <t>BD-PC6A-CA24108002M</t>
  </si>
  <si>
    <t>CA24108002M</t>
  </si>
  <si>
    <t>BELDEN - Bretella di permutazione cat. 6A UTP 10GX 625Mhz, 26AWG, LSZH, Grigia, L. 2mt</t>
  </si>
  <si>
    <t>BD-PC6A-CA24108003M</t>
  </si>
  <si>
    <t>CA24108003M</t>
  </si>
  <si>
    <t>BELDEN - Bretella di permutazione cat. 6A UTP 10GX 625Mhz, 26AWG,LSZH, Grigia, L. 3mt</t>
  </si>
  <si>
    <t>BD-PC6A-CA24108005M</t>
  </si>
  <si>
    <t>CA24108005M</t>
  </si>
  <si>
    <t>BELDEN - Bretella di permutazione cat. 6A UTP 10GX 625Mhz, 26AWG, LSZH, Grigia, L. 5mt</t>
  </si>
  <si>
    <t>BD-PC6A-CA24108010M</t>
  </si>
  <si>
    <t>CA24108010M</t>
  </si>
  <si>
    <t>BELDEN - Bretella di permutazione cat. 6A UTP 10GX 625Mhz, 26AWG, LSZH, Grigia, L. 10mt</t>
  </si>
  <si>
    <t>BD-CVR-10GXE02C.06500</t>
  </si>
  <si>
    <t>10GXE02C.06500</t>
  </si>
  <si>
    <t>BELDEN - Cavo schermato S/FTP cat. 6A 10GX 625Mhz, 23AWG, LSZH, Cca, Blu, reel 500m</t>
  </si>
  <si>
    <t>BD-CVR-10GXE02B.06500</t>
  </si>
  <si>
    <t>10GXE02B.06500</t>
  </si>
  <si>
    <t>BELDEN - Cavo schermato S/FTP cat. 6A 10GX 625Mhz, 23AWG, LSZH, B2ca, Blu, reel 500m</t>
  </si>
  <si>
    <t>BD-MJ6A-RVAEJKSME-B24</t>
  </si>
  <si>
    <t>RVAEJKSME-B24</t>
  </si>
  <si>
    <t>BELDEN - Inserto RJ45 STP cat. 6A 10GX, 625Mhz conf. 24pz</t>
  </si>
  <si>
    <t>BD-PP-AX106902</t>
  </si>
  <si>
    <t>AX106902</t>
  </si>
  <si>
    <t>BELDEN - Patch panel 24 porte schermato 1U scarico, nero</t>
  </si>
  <si>
    <t>BD-PC6A-CAE4108001M</t>
  </si>
  <si>
    <t>CAE4108001M</t>
  </si>
  <si>
    <t>BELDEN - Bretella di permutazione cat. 6A S/FTP 10GX 625Mhz, 26AWG, LSZH, Grigia, L. 1mt</t>
  </si>
  <si>
    <t>BD-PC6A-CAE4108002M</t>
  </si>
  <si>
    <t>CAE4108002M</t>
  </si>
  <si>
    <t>BELDEN - Bretella di permutazione cat. 6A S/FTP 10GX 625Mhz, 26AWG, LSZH, Grigia, L. 2mt</t>
  </si>
  <si>
    <t>BD-PC6A-CAE4108003M</t>
  </si>
  <si>
    <t>CAE4108003M</t>
  </si>
  <si>
    <t>BELDEN - Bretella di permutazione cat. 6A S/FTP 10GX 625Mhz, 26AWG, LSZH, Grigia, L. 3mt</t>
  </si>
  <si>
    <t>BD-TL-RVUTT01</t>
  </si>
  <si>
    <t>RVUTT01</t>
  </si>
  <si>
    <t>BELDEN - Pinza per la connsessione dei jack</t>
  </si>
  <si>
    <t>Sistema Fibra ottica monomodale</t>
  </si>
  <si>
    <t>Cavi Fibra ottica Armati  - Dielettrico Antiroditore Int/Ext Loose, guaina in Lszh Cca</t>
  </si>
  <si>
    <t>BD-CVF-GURNC812.YL</t>
  </si>
  <si>
    <t>GURNC812.YL</t>
  </si>
  <si>
    <t>BELDEN - Cavo ottico int/ext Universal Loose tube, 12fo 9/125 G.652.D/G.657.A1, arm diel, Cca s1 d1 a1, guaina gialla</t>
  </si>
  <si>
    <t>BD-CVF-GURNC824.YL</t>
  </si>
  <si>
    <t>GURNC824.YL</t>
  </si>
  <si>
    <t>BELDEN - Cavo ottico int/ext Universal Loose tube, 24fo 9/125 G.652.D/G.657.A1, arm diel, Cca s1 d1 a1, guaina gialla</t>
  </si>
  <si>
    <t>Cavi Fibra ottica Armati - Dielettrico Antiroditore Ext Loose, guaina in PE</t>
  </si>
  <si>
    <t>BD-CVF-GORN812</t>
  </si>
  <si>
    <t>GORN812</t>
  </si>
  <si>
    <t>BELDEN - Cavo ottico ext Universal Loose tube, 12fo 9/125 G.652.D/G.657.A1, arm diel, PE, guaina Nera</t>
  </si>
  <si>
    <t>BD-CVF-GORN824</t>
  </si>
  <si>
    <t>GORN824</t>
  </si>
  <si>
    <t>BELDEN - Cavo ottico ext Universal Loose tube, 24fo 9/125 G.652.D/G.657.A1, arm diel, PE, guaina Nera</t>
  </si>
  <si>
    <t>Cavi Fibra ottica Armati - Acciaio Antiroditore Ext Loose, guaina in PE</t>
  </si>
  <si>
    <t>BD-CVF-GOCN812</t>
  </si>
  <si>
    <t>GOCN812</t>
  </si>
  <si>
    <t>BELDEN - Cavo ottico ext Universal Loose tube, 12fo 9/125 G.652.D/G.657.A1, arm metallica, PE, guaina Nera</t>
  </si>
  <si>
    <t>BD-CVF-GOCN824</t>
  </si>
  <si>
    <t>GOCN824</t>
  </si>
  <si>
    <t>BELDEN - Cavo ottico ext Universal Loose tube, 24fo 9/125 G.652.D/G.657.A1, arm metallica, PE, guaina Nera</t>
  </si>
  <si>
    <t>BD-FPP-NN01408.SM12</t>
  </si>
  <si>
    <t>NN01408.SM12</t>
  </si>
  <si>
    <t>BELDEN - Cassetto ottico 24 porte 1U 19" con 12 bussole LC SM Blu (24fo), vassoi portagiunti, nero</t>
  </si>
  <si>
    <t>BD-FPP-NN01408.SM24</t>
  </si>
  <si>
    <t>NN01408.SM24</t>
  </si>
  <si>
    <t>BELDEN - Cassetto ottico 24 porte 1U 19" con 24 bussole LC SM Blu (48fo), vassoi portagiunti, nero</t>
  </si>
  <si>
    <t>Pigtail monomodali</t>
  </si>
  <si>
    <t>BD-FPG-GT-S9LC001MS01</t>
  </si>
  <si>
    <t>GT-S9LC001MS01</t>
  </si>
  <si>
    <t>BELDEN - Pigtail LC 9/125 OS2 L. 1mt, Blu</t>
  </si>
  <si>
    <t>BD-FPG-GT-S9LC001MR12</t>
  </si>
  <si>
    <t>GT-S9LC001MR12</t>
  </si>
  <si>
    <t>BELDEN - Pigtail LC 9/125 OS2 L. 1mt, conf. 12pz colorati</t>
  </si>
  <si>
    <t>BD-FPL-GP-S2LDLD001MX</t>
  </si>
  <si>
    <t>GP-S2LDLD001MX</t>
  </si>
  <si>
    <t xml:space="preserve">BELDEN - Bretella ottica duplex LC-LC 9/125 OS2, 2mm, L. 1mt, </t>
  </si>
  <si>
    <t>BD-FPL-GP-S2LDLD002MX</t>
  </si>
  <si>
    <t>GP-S2LDLD002MX</t>
  </si>
  <si>
    <t xml:space="preserve">BELDEN - Bretella ottica duplex LC-LC 9/125 OS2, 2mm, L. 2mt, </t>
  </si>
  <si>
    <t>BD-FPL-GP-S2LDLD003MX</t>
  </si>
  <si>
    <t>GP-S2LDLD003MX</t>
  </si>
  <si>
    <t xml:space="preserve">BELDEN - Bretella ottica duplex LC-LC 9/125 OS2, 2mm, L. 3mt, </t>
  </si>
  <si>
    <t>BD-CVF-GURNCE12.EV</t>
  </si>
  <si>
    <t>GURNCE12.EV</t>
  </si>
  <si>
    <t>BELDEN - Cavo ottico int/ext Universal Loose tube, 12fo 50/125 OM4, arm diel, Cca s1 d1 a1, guaina erika violet</t>
  </si>
  <si>
    <t>BD-CVF-GURNCE24.EV</t>
  </si>
  <si>
    <t>GURNCE24.EV</t>
  </si>
  <si>
    <t>BELDEN - Cavo ottico int/ext Universal Loose tube, 24fo 50/125 OM4, arm diel, Cca s1 d1 a1, guaina erika violet</t>
  </si>
  <si>
    <t>BD-FPP-NN01408.4M12</t>
  </si>
  <si>
    <t>NN01408.4M12</t>
  </si>
  <si>
    <t>BELDEN - Cassetto ottico 24 porte 1U 19" con 12 bussole LC MM OM4 Viola (24fo),  vassoi portagiunti, nero</t>
  </si>
  <si>
    <t>BD-FPP-NN01408.4M24</t>
  </si>
  <si>
    <t>NN01408.4M24</t>
  </si>
  <si>
    <t>BELDEN - Cassetto ottico 24 porte 1U 19" con 24 bussole LC MM OM4 Viola (48fo),  vassoi portagiunti, nero</t>
  </si>
  <si>
    <t>Pigtail multimodali</t>
  </si>
  <si>
    <t>BD-FPG-GT-49LC001MS01</t>
  </si>
  <si>
    <t>GT-49LC001MS01</t>
  </si>
  <si>
    <t>BELDEN - Pigtail LC 50/125 OM4 L. 1mt, erika violet</t>
  </si>
  <si>
    <t>BD-FPG-GT-49LC001MR12</t>
  </si>
  <si>
    <t>GT-49LC001MR12</t>
  </si>
  <si>
    <t>BELDEN - Pigtail LC 50/125 OM4 L. 1mt, conf. 12pz colorati</t>
  </si>
  <si>
    <t>BD-FPL-GP-42LDLD001MX</t>
  </si>
  <si>
    <t>GP-42LDLD001MX</t>
  </si>
  <si>
    <t>BELDEN - Bretella ottica duplex LC-LC 50/125 OM4, 2mm, L. 1mt, erika violet</t>
  </si>
  <si>
    <t>BD-FPL-GP-42LDLD002MX</t>
  </si>
  <si>
    <t>GP-42LDLD002MX</t>
  </si>
  <si>
    <t>BELDEN - Bretella ottica duplex LC-LC 50/125 OM4, 2mm, L. 2mt, erika violet</t>
  </si>
  <si>
    <t>BD-FPL-GP-42LDLD003MX</t>
  </si>
  <si>
    <t>GP-42LDLD003MX</t>
  </si>
  <si>
    <t>BELDEN - Bretella ottica duplex LC-LC 50/125 OM4, 2mm, L. 3mt, erika violet</t>
  </si>
  <si>
    <t>PN-SWT-XGS-6350-24X2C</t>
  </si>
  <si>
    <t>XGS-6350-24X2C</t>
  </si>
  <si>
    <t>PLANET - Layer 3 24-Port 10G SFP+, + 2-Port 40G/100G QSFP28 + 1 x RJ45 Type Consol + 1 x RJ45 10/100/1000Base-T</t>
  </si>
  <si>
    <t>PN-SWT-SGS631016S8C4X</t>
  </si>
  <si>
    <t>SGS-6310-16S8C4XR</t>
  </si>
  <si>
    <t>PLANET - L3 Stackable Managed Switch 16x100/1000X SFP + 8xGb TP/SFP combo + 4x10G SFP+ with DualAC Redundant Power</t>
  </si>
  <si>
    <t>PN-SWT-SGS-6310-24P4X</t>
  </si>
  <si>
    <t>SGS-6310-24P4X</t>
  </si>
  <si>
    <t>PLANET - Layer 3 24-Port 10/100/1000T 802.3at PoE + 4-Port 10G SFP+ Stackable Managed Switch 370W PoE budget,</t>
  </si>
  <si>
    <t>PN-SWT-SGS-6310-24T4X</t>
  </si>
  <si>
    <t>SGS-6310-24T4X</t>
  </si>
  <si>
    <t>PLANET - L3 Stackable Managed Switch 24x10/100/1000T, 4x10G SFP+ (Hardware stacking up to 8 units, hardware-base IPv4/IPv6 Routi</t>
  </si>
  <si>
    <t>PN-SWT-SGS-631048P6XR</t>
  </si>
  <si>
    <t>SGS-6310-48P6XR</t>
  </si>
  <si>
    <t>PLANET - L3 48x10/100/1000T 802.3at PoE + 6-Port 10G SFP+ Stackable Managed Switch ( AC 370W, AC+DC 740 PoE budget, Har</t>
  </si>
  <si>
    <t>PN-SWT-SGS-6310-48T6X</t>
  </si>
  <si>
    <t>SGS-6310-48T6X</t>
  </si>
  <si>
    <t>PLANET - L3 48x10/100/1000T, 6x10G SFP+ Stackable Managed Switch (Hardware stacking up to 8 units, hardware-based Layer 3 IPv4/I</t>
  </si>
  <si>
    <t>PN-SWT-GS-6322-24P4X</t>
  </si>
  <si>
    <t>GS-6322-24P4X</t>
  </si>
  <si>
    <t>PLANET - L3 Managed Switch 24x10/100/1000T 95W 802.3bt PoE, 2x10GBASE-T, 2x10G SFP+, PSU not incl</t>
  </si>
  <si>
    <t>PN-SWT-FGSD-1008HPS</t>
  </si>
  <si>
    <t>FGSD-1008HPS</t>
  </si>
  <si>
    <t>PLANET - 8x10/100TX 802.3at PoE +  2xGb TP/SFP Combo Managed Ethernet Switch (120W, 250m Extend mode, IPv4/IPv6 Mgmt, SNMPv3</t>
  </si>
  <si>
    <t>PN-SWT-FGSW-1816HPS</t>
  </si>
  <si>
    <t>FGSW-1816HPS</t>
  </si>
  <si>
    <t>PLANET - 16-Port 10/100TX 802.3at  POE +  2-Port Gigabit TP/SFP Combo Managed Ethernet Switch ( 220W)</t>
  </si>
  <si>
    <t>PN-SWT-GSW-1820HP</t>
  </si>
  <si>
    <t>GSW-1820HP</t>
  </si>
  <si>
    <t>PLANET - 19"16-Port 10/100/1000 unmanaged Gigabit Ethernet 802.3at POE+ 2-Port 1000x SFP+ Switch (240W PoE Budget Standard)</t>
  </si>
  <si>
    <t>PN-SWT-IGS-1600T</t>
  </si>
  <si>
    <t>IGS-1600T</t>
  </si>
  <si>
    <t>PLANET - IP30 Industrial 16- Port 10/100/1000T Gigabit Ethernet Switch (-40~75 degrees C, dual 12~48V DC/24V AC)</t>
  </si>
  <si>
    <t>PN-SWT-IGS-1820TF</t>
  </si>
  <si>
    <t>IGS-1820TF</t>
  </si>
  <si>
    <t>PLANET - IP30 Industrial 16- Port 10/100/1000T + 2-Port 1000X SFP Gigabit Ethernet Switch (-40~75 degrees C, dual 12~48V DC/24V A</t>
  </si>
  <si>
    <t>PN-SWT-IGS-510TF</t>
  </si>
  <si>
    <t>IGS-510TF</t>
  </si>
  <si>
    <t>PLANET - IP30 Industrial 4- Port 10/100/1000T + 1-Port 100/1000X SFP Gigabit Switch (-40 to 75 degree C, dual 9-48V DC/24V AC)</t>
  </si>
  <si>
    <t>PN-SWT-ISW-1600T</t>
  </si>
  <si>
    <t>ISW-1600T</t>
  </si>
  <si>
    <t>PLANET - IP30 Industrial 16- Port 10/100TX Ethernet Switch (-40~75 C,dual redundant power in on12-48VDC/24VAC terminal block)</t>
  </si>
  <si>
    <t>PLANET - IP30 Industrial L2+ /L4 4-Port 1000T, 60W Ultra PoE 802.3bt+ 1-Port 1000T + 2-port 100/1000X SFP Full Managed Switch</t>
  </si>
  <si>
    <t>PN-SWT-IGS52258P2T2S</t>
  </si>
  <si>
    <t>IGS-5225-8P2T2S</t>
  </si>
  <si>
    <t>PLANET - IP30 Industrial L2+ /L4 8-Port 1000T 802.3at PoE + 2-Port 10/100/1000T + 2- Port 100/1000X SFP Full Managed Switch (-40 t</t>
  </si>
  <si>
    <t>PN-SWT-IGS632520S4C4X</t>
  </si>
  <si>
    <t>IGS-6325-20S4C4X</t>
  </si>
  <si>
    <t>PLANET - IP30 19" Rack Mountable Industrial L3 Managed Core Ethernet Switch, 24*100/1000X SFP with 4 shared 10/100/1000T + 4*10G</t>
  </si>
  <si>
    <t>PN-SWT-IGS-6325-24P4S</t>
  </si>
  <si>
    <t>IGS-6325-24P4S</t>
  </si>
  <si>
    <t>PLANET - IP30 Rack Mount Industrial L3 24-Port 10/100/1000T 802.3at PoE + 4-port 100/1000X SFP Full Managed Switch (-40 to 75 C)</t>
  </si>
  <si>
    <t>PN-SWT-IGS-6325-24P4X</t>
  </si>
  <si>
    <t>IGS-6325-24P4X</t>
  </si>
  <si>
    <t>PLANET - IP30 19" Rack Mountable Industrial L3 Managed PoE Switch, 24x10/100/1000T 802.3at PoE + 4x10G SFP+  (-40/75C, dual redu</t>
  </si>
  <si>
    <t>PN-SWT-IGS-6325-4UP2X</t>
  </si>
  <si>
    <t>IGS-6325-4UP2X</t>
  </si>
  <si>
    <t>PLANET - IP30 DIN-rail Industrial L3 Full Managed Switch, 4x2.5GBASE-T 802.3bt PoE, 2x10G SFP+ (- 40/75C),PoE 360w (4x95w poe++)</t>
  </si>
  <si>
    <t>PN-SWT-IGS-63258T8S4X</t>
  </si>
  <si>
    <t>IGS-6325-8T8S4X</t>
  </si>
  <si>
    <t>PLANET - IP30 Industrial L3 8- Port 10/100/1000T + 8-port 1G/2.5G SFP + 4-Port 10G SFP+ Full Managed Switch</t>
  </si>
  <si>
    <t>PN-SWT-IGS63258UP2S2X</t>
  </si>
  <si>
    <t>IGS-6325-8UP2S2X</t>
  </si>
  <si>
    <t>PLANET - IP30 DIN-rail Industrial L3 8-Port 10/100/1000T 802.3bt PoE + 2-port 100/1000X SFP + 2- Port 10G SFP+ Full Managed Switc</t>
  </si>
  <si>
    <t>PN-SWT-IGS-63298UP2S4</t>
  </si>
  <si>
    <t>IGS-6329-8UP2S4X</t>
  </si>
  <si>
    <t>PLANET - IP30 DIN-rail Industrial L3 8x10/100/1000T 802.3bt PoE+,2x1G/2.5G SFP, 4x10G SFP+(-40/75C), 8x95W PoE++</t>
  </si>
  <si>
    <t>PN-SWT-IGS-R421524P4X</t>
  </si>
  <si>
    <t>IGS-R4215-24P4X</t>
  </si>
  <si>
    <t>PLANET - Industrial L2+ 24- Port 10/100/1000T 802.3at PoE + 4-Port 10G SFP+ Managed Ethernet Switch</t>
  </si>
  <si>
    <t>PN-SWT-IGS-504PT</t>
  </si>
  <si>
    <t>IGS-504PT</t>
  </si>
  <si>
    <t>PLANET - IP30 Compact size 4-Port 10/100/1000T 802.3at PoE + 1-Port 10/100/1000T Gigabit Ethernet Switch (-40~ 75 degrees C, dual</t>
  </si>
  <si>
    <t>PN-SWT-IGS-614HPT</t>
  </si>
  <si>
    <t>IGS-614HPT</t>
  </si>
  <si>
    <t>PLANET - IP40, Unmanaged, 4-Port Gigabit Switch with 4- Port 802.3AT POE+1-Port 10/100/1000T+1-Port 100/1000sfp Gigabit Ethernet</t>
  </si>
  <si>
    <t>PN-SWT-IFGS-1822TF</t>
  </si>
  <si>
    <t>IFGS-1822TF</t>
  </si>
  <si>
    <t>PLANET - IP30 Industrial 16- Port 10/100TX + 2-Port Gigabit TP/SFP Combo Ethernet Switch (-40~75C, dual redundant power input on</t>
  </si>
  <si>
    <t>PN-ACC-IPOE-173S</t>
  </si>
  <si>
    <t>IPOE-173S</t>
  </si>
  <si>
    <t>PLANET - IP30, Industrial Single-Port 10/100/1000T 802.3bt PoE++ Splitter - 12V &amp; 24V ( -40~75 degrees C, 802.3bt type 4 PD, PoH</t>
  </si>
  <si>
    <t>PN-ACC-IPOE-175</t>
  </si>
  <si>
    <t>IPOE-175</t>
  </si>
  <si>
    <t>PLANET - IP67,rated 1-Port 60W 802.3bt PoE++ Injector ( 24-56v power boost,IK10 impact protection, -40 to 75 C ),3Xwaterproof cab</t>
  </si>
  <si>
    <t>PN-ACC-IPOE-270-12V</t>
  </si>
  <si>
    <t>IPOE-270-12V</t>
  </si>
  <si>
    <t>PLANET - IP30 Industrial 2- Port Multi-gigabit 802.3bt PoE++ Injector (180 Watts budget, PoE Usage LED, 10M/100M/1G/2.5G/5G speed</t>
  </si>
  <si>
    <t>PN-ACC-IPOE-E302</t>
  </si>
  <si>
    <t>IPOE-E302</t>
  </si>
  <si>
    <t>PLANET - IP67-rated Industrial 1-Port 802.3bt PoE+ + to 2-Port 802.3at PoE+ Extender (-40~75 deg C, IK10)</t>
  </si>
  <si>
    <t>PN-ACC-IPOE-470</t>
  </si>
  <si>
    <t>IPOE-470</t>
  </si>
  <si>
    <t>PLANET - IP30 Industrial 4- port 10/100/1000T 95W 802.3bt PoE++ Injector Hub ( 240 Watts PoE budget, PoE Usage LED, BT&amp;PoH/Force D</t>
  </si>
  <si>
    <t>PN-SWT-WGS-818HP</t>
  </si>
  <si>
    <t>WGS-818HP</t>
  </si>
  <si>
    <t>PLANET - IP30 Industrial 8- Port 10/100/1000T 802.3at PoE+ Wall-mount Gigabit Switch, 54V 130W  AC power adapter included</t>
  </si>
  <si>
    <t>PN-SWT-WGS-4215-8HP2S</t>
  </si>
  <si>
    <t>WGS-4215-8HP2S</t>
  </si>
  <si>
    <t>PLANET - Managed SwitchIP30, IPv6/IPv4, 4x10/100/1000T 802.3bt 95W PoE + 4x10/100/1000T 802.3at PoE + 2x100/1000X SFP Wall-mount</t>
  </si>
  <si>
    <t>PN-CNV-IGTP-815AT</t>
  </si>
  <si>
    <t>IGTP-815AT</t>
  </si>
  <si>
    <t>PLANET - IP30 Compact size Industrial 100/1000BASE-X SFP to 10/100/1000BASE-T 802.3at PoE +  Media Converter   (-40 to 75 C)</t>
  </si>
  <si>
    <t>PN-SWT-MGB-2GSR</t>
  </si>
  <si>
    <t>MGB-2GSR</t>
  </si>
  <si>
    <t>PLANET - 2.5G SFP Transceiver (Multi-mode, 850nm, DDM) - 300m</t>
  </si>
  <si>
    <t>PN-SWT-MGB-2GTSR</t>
  </si>
  <si>
    <t>MGB-2GTSR</t>
  </si>
  <si>
    <t>PLANET - 2.5G SFP Transceiver (Multi-mode, 850nm, DDM, -40~75°C) - 300m</t>
  </si>
  <si>
    <t>PN-ACC-MTB-LB10</t>
  </si>
  <si>
    <t>MTB-LB10</t>
  </si>
  <si>
    <t>PLANET - 10G SFP+ Fiber Transceiver (WDM, TX:1330nm, RX:1270nm, DDM Supported) - 10KM, Single Fiber</t>
  </si>
  <si>
    <t>PN-CNV-XST-705A</t>
  </si>
  <si>
    <t>XST-705A</t>
  </si>
  <si>
    <t>PLANET - 10G/5G/2.5G/1G/100M Copper to 10GBASE-X SFP+ Smart Media Converter</t>
  </si>
  <si>
    <t>PN-CNV-XT-715A</t>
  </si>
  <si>
    <t>XT-715A</t>
  </si>
  <si>
    <t>PLANET - 10GBASE-T to 10GBASE-X SFP+ Media Converter (Copper port supports 2.5G/5G/10Gbps data rate)</t>
  </si>
  <si>
    <t>PN-CNV-GT-805A-PD</t>
  </si>
  <si>
    <t>GT-805A-PD</t>
  </si>
  <si>
    <t>PLANET - 802.3at PoE+ PD 10/100/1000BASE-T to 100/1000BASE-X SFP Media Converter (PoE PD, LFP supported)</t>
  </si>
  <si>
    <t>PN-CNV-GUP-805A-60W</t>
  </si>
  <si>
    <t>GUP-805A-60W</t>
  </si>
  <si>
    <t>PLANET - 1-Port 100/1000X SFP to 1-Port 10/100/1000T 802.3bt PoE++ Media Converter (60W 802.3bt Type-3/UPoE/Legacy mode</t>
  </si>
  <si>
    <t>ALIMENTATORI MEANWELL</t>
  </si>
  <si>
    <t>VR-VAC-DDR-120C-12</t>
  </si>
  <si>
    <t>DDR-120C-12</t>
  </si>
  <si>
    <t>MEANWELL - DDR-120C-12 - Convertitore c.c.-c.c. 120W, Vin 33,6 ? 67,2 VCC, Vout 12V cc</t>
  </si>
  <si>
    <t>VR-VAC-DDR-30L-12</t>
  </si>
  <si>
    <t>DDR-30L-12</t>
  </si>
  <si>
    <t>MEANWELL - DDR-30L-12 - DC/DC CONVERTER 12V 30W</t>
  </si>
  <si>
    <t>VR-VAC-DDR-60L-12</t>
  </si>
  <si>
    <t>DDR-60L-12</t>
  </si>
  <si>
    <t>MEANWELL - DDR-60L-12 - DC/DC CONVERTER 12V 60W</t>
  </si>
  <si>
    <t>VR-VAC-DRS240-48</t>
  </si>
  <si>
    <t>DRS-240-48</t>
  </si>
  <si>
    <t>MEANWELL - DRS240-48 - 240W All-In-One Intelligent Security Power</t>
  </si>
  <si>
    <t>VR-VAC-HDR-100-12</t>
  </si>
  <si>
    <t>HDR-100-12</t>
  </si>
  <si>
    <t xml:space="preserve">MEANWELL - AC/DC DIN Rail 85.2W 85-264Vac 12Vdc 7.1A 92W max Pass LPS Ultra slim design </t>
  </si>
  <si>
    <t>VR-VAC-HDR-100-15</t>
  </si>
  <si>
    <t>HDR-100-15</t>
  </si>
  <si>
    <t xml:space="preserve">MEANWELL - AC/DC DIN Rail 92W 85-264Vac 15Vdc 6.13A max Pass LPS Ultra slim design </t>
  </si>
  <si>
    <t>VR-VAC-HDR-100-24</t>
  </si>
  <si>
    <t>HDR-100-24</t>
  </si>
  <si>
    <t>MEANWELL - HDR-100-24 - Alimentatore su guida DIN 92W 24V 3.83A SlimStep DIN Rail PS</t>
  </si>
  <si>
    <t>VR-VAC-HDR-100-48</t>
  </si>
  <si>
    <t>HDR-100-48</t>
  </si>
  <si>
    <t>MEANWELL - AC/DC DIN Rail 92.2W 85-264Vac 48Vdc 1.92A 92W max Pass LPS Ultra slim design</t>
  </si>
  <si>
    <t>VR-VAC-HDR-150-48</t>
  </si>
  <si>
    <t>HDR-150-48</t>
  </si>
  <si>
    <t xml:space="preserve">MEANWELL - AC/DC, 150W Din-Rail Power Supply, Ultra Slim  85-264Vac ,48Vdc , 3,2A </t>
  </si>
  <si>
    <t>VR-VAC-HDR-15-12</t>
  </si>
  <si>
    <t>HDR-15-12</t>
  </si>
  <si>
    <t>MEANWELL - AC/DC Ultra Slim Step Shape DIN Rail 15W 85-264Vac 12Vdc 1.25A Ultra slim design</t>
  </si>
  <si>
    <t>VR-VAC-HDR-15-24</t>
  </si>
  <si>
    <t>HDR-15-24</t>
  </si>
  <si>
    <t xml:space="preserve">MEANWELL - AC/DC Ultra Slim Step Shape DIN Rail 15W 85-264Vac 24Vdc 0.63A Ultra slim design </t>
  </si>
  <si>
    <t>VR-VAC-HDR-30-12</t>
  </si>
  <si>
    <t>HDR-30-12</t>
  </si>
  <si>
    <t>MEANWELL - AC/DC DIN Rail 24W 85-264Vac 12Vdc 2A Ultra slim design with 35mm (2SU) width</t>
  </si>
  <si>
    <t>VR-VAC-HDR-60-12</t>
  </si>
  <si>
    <t>HDR-60-12</t>
  </si>
  <si>
    <t xml:space="preserve">MEANWELL - AC/DC, 60W Din-Rail Power Supply, Ultra Slim  85-264Vac ,12Vdc , 4,5A </t>
  </si>
  <si>
    <t>VR-VAC-LRS-100-12</t>
  </si>
  <si>
    <t>LRS-100-12</t>
  </si>
  <si>
    <t>MEANWELL - Alimentatore LRS-100-12</t>
  </si>
  <si>
    <t>VR-VAC-LRS-100-24</t>
  </si>
  <si>
    <t>LRS-100-24</t>
  </si>
  <si>
    <t>MEANWELL - 100W Single Output Switching Power Supply</t>
  </si>
  <si>
    <t>VR-VAC-LRS-100-5</t>
  </si>
  <si>
    <t>LRS-100-5</t>
  </si>
  <si>
    <t>MEANWELL - Alimentatore LRS-100-5</t>
  </si>
  <si>
    <t>VR-VAC-LRS-150-15</t>
  </si>
  <si>
    <t>LRS-150-15</t>
  </si>
  <si>
    <t>MEANWELL - AC/DC Enclosed 1U low profile 150W 15Vdc 10A no load cons &lt;0.5W 115/230Vac</t>
  </si>
  <si>
    <t>VR-VAC-LRS-50-12</t>
  </si>
  <si>
    <t>LRS-50-12</t>
  </si>
  <si>
    <t>MEANWELL - AC/DC Enclosed 1U low profile 50.4W 12Vdc 4.2A no load cons &lt;0.5W 115/230Vac</t>
  </si>
  <si>
    <t>VR-VAC-LRS-50-15</t>
  </si>
  <si>
    <t>LRS-50-15</t>
  </si>
  <si>
    <t>MEANWELL - AC/DC Enclosed 1U low profile no load cons 0.2W 85-264Vac 15Vdc 3.4A</t>
  </si>
  <si>
    <t>VR-VAC-LRS-50-24</t>
  </si>
  <si>
    <t>LRS-50-24</t>
  </si>
  <si>
    <t>MEANWELL - AC/DC Enclosed 1U low profile 50W 24Vdc 2.2A no load cons &lt;0.5W 115/230Vac</t>
  </si>
  <si>
    <t>VR-VAC-LRS-75-12</t>
  </si>
  <si>
    <t>LRS-75-12</t>
  </si>
  <si>
    <t>MEANWELL - Alimentatore LRS-75-12</t>
  </si>
  <si>
    <t>VR-VAC-LRS-75-15</t>
  </si>
  <si>
    <t>LRS-75-15</t>
  </si>
  <si>
    <t>MEANWELL - AC/DC Enclosed 1U low profile no load cons 0.3W 85-264Vac 15Vdc 5A</t>
  </si>
  <si>
    <t>VR-VAC-LRS-75-5</t>
  </si>
  <si>
    <t>LRS-75-5</t>
  </si>
  <si>
    <t>MEANWELL - Alimentatore LRS-75-5</t>
  </si>
  <si>
    <t>VR-VAC-MDR-20-12</t>
  </si>
  <si>
    <t>MDR-20-12</t>
  </si>
  <si>
    <t>MEANWELL - 12V, 20W Din-Rail Power Supply (MDR-20-12) - slim type,</t>
  </si>
  <si>
    <t>VR-VAC-MDR-40-24</t>
  </si>
  <si>
    <t>MDR-40-24</t>
  </si>
  <si>
    <t>MEANWELL - PSU 24v, Din Rail Mounted, 24VDC, 40W (MDR in/outdoor, standard)</t>
  </si>
  <si>
    <t>VR-VAC-MDR-60-12</t>
  </si>
  <si>
    <t>MDR-60-12</t>
  </si>
  <si>
    <t>MEANWELL - AC-DC PSU 12VDin Rail Mounted, Potenza di uscita:60W, Tens. ingresso:85 VAC to 264 VAC, 120 VDC to 370 VDC</t>
  </si>
  <si>
    <t>VR-VAC-MDR-60-24</t>
  </si>
  <si>
    <t>MDR-60-24</t>
  </si>
  <si>
    <t>MEANWELL - AC-DC PSU 24v Industrial DIN rail; Output 24Vdc at 2.5A; plastic case</t>
  </si>
  <si>
    <t>VR-VAC-NDR-120-12</t>
  </si>
  <si>
    <t>NDR-120-12</t>
  </si>
  <si>
    <t>MEANWELL - PSU, Din Rail Mounted, 12VDC, 120W (NDR in/outdoor, Slim and Economical)</t>
  </si>
  <si>
    <t>VR-VAC-NDR-120-24</t>
  </si>
  <si>
    <t>NDR-120-24</t>
  </si>
  <si>
    <t>MEANWELL - PSU, Din Rail Mounted, AC-DC 120W, Single output Industrial DIN rail power supply; Output 24Vdc at 5A; metal case</t>
  </si>
  <si>
    <t>VR-VAC-NDR-120-48</t>
  </si>
  <si>
    <t>NDR-120-48</t>
  </si>
  <si>
    <t>MEANWELL - AC-DC Single output Industrial DIN rail PSU; Output 48Vdc at 2.5A; metal case</t>
  </si>
  <si>
    <t>VR-VAC-NDR-240-24</t>
  </si>
  <si>
    <t>NDR-240-24</t>
  </si>
  <si>
    <t>MEANWELL - PSU, Din Rail Mounted, 24VDC, 240W 10A (NDR in/outdoor, Slim and Economical)</t>
  </si>
  <si>
    <t>VR-VAC-NDR-240-48</t>
  </si>
  <si>
    <t>NDR-240-48</t>
  </si>
  <si>
    <t>MEANWELL - PSU, Din Rail Mounted, AC-DC Single output Industrial DIN rail power supply; Output 48Vdc at 5A; metal case</t>
  </si>
  <si>
    <t>VR-VAC-NDR-480-24</t>
  </si>
  <si>
    <t>NDR-480-24</t>
  </si>
  <si>
    <t>MEANWELL - PSU, Din Rail Mounted, AC-DC 480W Single output Industrial DIN rail power supply; Output 24Vdc at 20A; metal case</t>
  </si>
  <si>
    <t>VR-VAC-NDR-480-48</t>
  </si>
  <si>
    <t>NDR-480-48</t>
  </si>
  <si>
    <t>MEANWELL - Alimentatore guida DIN 480W 48V 10A MW</t>
  </si>
  <si>
    <t>VR-VAC-NDR-75-24</t>
  </si>
  <si>
    <t>NDR-75-24</t>
  </si>
  <si>
    <t>MEANWELL - NDR-75-24 - AC-DC PSU DIN rail  , Output 24VDC, 75W, metal case</t>
  </si>
  <si>
    <t>VR-VAC-NDR-75-48</t>
  </si>
  <si>
    <t>NDR-75-48</t>
  </si>
  <si>
    <t>MEANWELL - NDR-75-48 - AC-DC PSU DIN rail, Output 48VDC, 75W, metal case</t>
  </si>
  <si>
    <t>VR-VAC-RS-15-12</t>
  </si>
  <si>
    <t>RS-15-12</t>
  </si>
  <si>
    <t>MEANWELL - Alimentatore RS- 15-12</t>
  </si>
  <si>
    <t>VR-VAC-SCP-75-24</t>
  </si>
  <si>
    <t>SCP-75-24</t>
  </si>
  <si>
    <t>MEANWELL - Alimentatore 24 VDC da 2.7 con caricabatterie, gabbia metallica e morsettiera</t>
  </si>
  <si>
    <t>VR-VAC-SDR-120-48</t>
  </si>
  <si>
    <t>SDR-120-48</t>
  </si>
  <si>
    <t>MEANWELL - SDR-120-48 - Alimentatore 120W AC-DC Industrial DIN rail; Output 48Vdc at 2.5A; Metal case; Ultra slim width 40mm</t>
  </si>
  <si>
    <t>VR-VAC-SDR-240-48</t>
  </si>
  <si>
    <t>SDR-240-48</t>
  </si>
  <si>
    <t>MEANWELL - SDR-240-48 - Alimentatore 240W Din-Rail Slim 48Vdc, 5A, Metal case; Ultra slim width 63mm</t>
  </si>
  <si>
    <t>VR-VAC-SDR-480-48</t>
  </si>
  <si>
    <t>SDR-480-48</t>
  </si>
  <si>
    <t>MEANWELL - SDR-480-48 - Alimentatore 480W AC-DC Industrial DIN rail; Output 48Vdc at 10A; Metal casing; Ultra slim width 85,5mm</t>
  </si>
  <si>
    <t>VR-VAC-SDR-75-48</t>
  </si>
  <si>
    <t>SDR-75-48</t>
  </si>
  <si>
    <t>MEANWELL - SDR-75-48 - Alimentatore 75W AC-DC Industrial DIN rail; Output 48Vdc at 1,6A; Metal casing; Ultra slim width 32mm</t>
  </si>
  <si>
    <t>VR-VAC-WDR-240-24</t>
  </si>
  <si>
    <t>WDR-240-24</t>
  </si>
  <si>
    <t>MEANWELL - WDR-240-24 - AC-DC Industrial DIN rail power supply; Output 24Vdc 10A; metal case; Ultra wide input 180-550VaC</t>
  </si>
  <si>
    <t>VR-VAC-WDR-240-48</t>
  </si>
  <si>
    <t>WDR-240-48</t>
  </si>
  <si>
    <t>MEANWELL - Alimentatore AC/DC, 240W Din-Rail Power Supply, Slim  48Vdc , 5A Wide input range 180-550Vac with PFC</t>
  </si>
  <si>
    <t>WDR-480-48</t>
  </si>
  <si>
    <t>ORCA - Inserto RJ45 Cat.5E UTP - tool 110 90° - (utente o pann.57012(2/3)-24) - nero</t>
  </si>
  <si>
    <t>ORCA - Inserto RJ45 Cat.5E UTP - tool 110 90° - (utente o pann.57012(2/3)-24) - bianco</t>
  </si>
  <si>
    <t>ORCA - Inserto RJ45 Cat.5E UTP - toolless - utente - colore nero</t>
  </si>
  <si>
    <t>ORCA - Inserto RJ45 Cat.5E FTP - tool 110 90° - utente - colore nero con rivestimento metallico</t>
  </si>
  <si>
    <t>ORCA - Inserto RJ45 Cat.5E FTP - toolless - utente - colore nero con rivestimento metallico</t>
  </si>
  <si>
    <t>ORCA - Inserto RJ45 Cat.6 UTP - tool 110 90° - (utente o pann.57012(2/3)-24) - nero</t>
  </si>
  <si>
    <t xml:space="preserve">ORCA - Inserto RJ45  Cat.6 UTP - tool 110 90° - (utente o pann.57012(2/3)-24) - bianco </t>
  </si>
  <si>
    <t>ORCA - Inserto RJ45 Cat.6 FTP - slim toolless - (utente o pann.570125-24) - metallico</t>
  </si>
  <si>
    <t>ORCA - Inserto RJ45 Cat.6 FTP - slim toolless - (utente o pann.570125-24) - KIT 12 Pz - metallico</t>
  </si>
  <si>
    <t xml:space="preserve">ORCA - Inserto RJ45 Cat.6A UTP Slim - Toolless - 180° -  (utente o pann.570125-24/570129-00) - KIT 12 Pz - nero </t>
  </si>
  <si>
    <t>ORCA - Inserto RJ45 Cat.6A UTP Slim - Toolless - 180° -  (utente o pann.570125-24/570129-00) - KIT 12 Pz - bianco</t>
  </si>
  <si>
    <t>ORCA - Inserto RJ45 Cat.6A FTP Slim - Toolless - (utente o pann.570125-24) - metallico</t>
  </si>
  <si>
    <t>ORCA - Inserto RJ45 Cat.6A FTP Slim - Toolless - (utente o pann.570125-24) - KIT 12 Pz - metallico</t>
  </si>
  <si>
    <t>ORCA - Inserto RJ45  Cat.6 UTP - OneTool/dual 180° - (utente o pann.570125-24/570129-00) - nero</t>
  </si>
  <si>
    <t>ORCA - Inserto RJ45  Cat.6 UTP - OneTool/dual 180° - (utente o pann.570125-24/570129-00) - bianco</t>
  </si>
  <si>
    <t>ORCA - Inserto RJ45  Cat.6 UTP - OneTool/dual 180° - (utente o pann.570125-24/570129-00) - KIT 12 Pz - nero</t>
  </si>
  <si>
    <t>ORCA - Inserto RJ45  Cat.6 UTP - OneTool/dual 180° - (utente o pann.570125-24/570129-00) - KIT 12 Pz - bianco</t>
  </si>
  <si>
    <t>ORCA - Inserto RJ45  Cat.6A UTP - OneTool/dual 180° - (utente o pann.570125-24/570129-00) - nero</t>
  </si>
  <si>
    <t>ORCA - Inserto RJ45  Cat.6A UTP - OneTool/dual 180° - (utente o pann.570125-24/570129-00) - bianco</t>
  </si>
  <si>
    <t>ORCA - Inserto RJ45  Cat.6A UTP - OneTool/dual 180° - (utente o pann.570125-24/570129-00) - KIT 12 Pz - nero</t>
  </si>
  <si>
    <t>ORCA - Inserto RJ45  Cat.6A UTP - OneTool/dual 180° - (utente o pann.570125-24/570129-00) - KIT 12 Pz - bianco</t>
  </si>
  <si>
    <t>OC-TL-267100-00</t>
  </si>
  <si>
    <t>ORCA - Network Tester per cavo LAN UTP &amp; FTP,  RJ45/11, con funzione ricerca tonale</t>
  </si>
  <si>
    <t>OC-CVR-312010-02</t>
  </si>
  <si>
    <t>ORCA - Cavo telefonico per interno TR 2 coppie + Terra - CPR Class alta (mat. 250m)</t>
  </si>
  <si>
    <t>OC-CVR-312010-03</t>
  </si>
  <si>
    <t>ORCA - Cavo telefonico per interno TR 3 coppie - CPR Class alta (mat. 250m)</t>
  </si>
  <si>
    <t>OC-CVR-312010-06</t>
  </si>
  <si>
    <t>ORCA - Cavo telefonico per interno TR 6 coppie - CPR Class Eca (mat. 250m)</t>
  </si>
  <si>
    <t>OC-CVR-312010-11</t>
  </si>
  <si>
    <t>ORCA - Cavo telefonico per interno TR 10 coppie guaina LSZH - CPR Class Eca</t>
  </si>
  <si>
    <t>OC-CVR-312010-16</t>
  </si>
  <si>
    <t>ORCA - Cavo telefonico per interno TR 15 coppie - CPR Class Eca</t>
  </si>
  <si>
    <t>OC-CVR-312010-21</t>
  </si>
  <si>
    <t>ORCA - Cavo telefonico per interno TR 20 coppie - CPR Class Eca</t>
  </si>
  <si>
    <t>OC-CVR-312010-26</t>
  </si>
  <si>
    <t>ORCA - Cavo telefonico per interno TR 25 coppie guaina LSZH - CPR Class Eca</t>
  </si>
  <si>
    <t>OC-CVR-312010-31</t>
  </si>
  <si>
    <t>ORCA - Cavo telefonico per interno TR 30 coppie - CPR Class Eca</t>
  </si>
  <si>
    <t>OC-CVR-312010-50</t>
  </si>
  <si>
    <t>ORCA - Cavo telefonico per interno TR 50 coppie guaina LSZH - CPR Class Eca</t>
  </si>
  <si>
    <t>OC-CVR-312010-E1</t>
  </si>
  <si>
    <t>ORCA - Cavo telefonico per interno TR 100 coppie guaina LSZH - CPR Class Eca</t>
  </si>
  <si>
    <t>ORCA - Adapter SC/APC Simplex per borchia e csoe plastici (senza flange) (Moq. 10 Pz)</t>
  </si>
  <si>
    <t>ORCA - Armadi a Parete - Flat Pack</t>
  </si>
  <si>
    <t>BELDEN</t>
  </si>
  <si>
    <t>CG-KAXKSM-00104C001BP</t>
  </si>
  <si>
    <t>KAXKSM-00104-C001-BP</t>
  </si>
  <si>
    <t>CORNING - Everon, presa RJ45 Cat.6A KS500 non schermata keystone con sportellino 22- 26 AWG cavo solido, conf. 24 pz, bianca</t>
  </si>
  <si>
    <t>CG-KAXESM-00101C001BP</t>
  </si>
  <si>
    <t>KAXESM-00101-C001-BP</t>
  </si>
  <si>
    <t>CORNING - Everon, presa RJ45 KS250S Cat.6 schermata keystone con sportellino bianco 22- 26 AWG cavo solido, conf. 24 pz</t>
  </si>
  <si>
    <t>CG-KAXBSM-00104C001BP</t>
  </si>
  <si>
    <t>KAXBSM-00104-C001-BP</t>
  </si>
  <si>
    <t>CORNING - Everon, presa RJ45 Cat.6A KS500 schermata keystone con sportellino blu 22- 26 AWG cavo solido, conf. 24 pz</t>
  </si>
  <si>
    <t>CG-VOL-PPCB-F16K</t>
  </si>
  <si>
    <t>UU001622875</t>
  </si>
  <si>
    <t>CORNING - Pannello di permutazione scarico 16 porte, VOL footprint con barra di supporto e messa a terra, 1U, nero</t>
  </si>
  <si>
    <t>FastShip Program: Cavi Fibra Ottica loose monotubo per interno/esterno, armatura dielettrica, 1000 N/10 cm, resistenti raggi UV, LSZH B2ca (disponibilità 12 ÷ 24 FO OS2 e OM4)</t>
  </si>
  <si>
    <t>CG-012ZEU-87120ACY</t>
  </si>
  <si>
    <t>012ZEU-87120ACY</t>
  </si>
  <si>
    <t>CORNING - Cavo 12 FO OS2 FREEDM G.652.D/G.657.A1 central loose tube, int/est arm. dielettrica, LSZH/FR B2ca, s1a, d0, a1, giallo</t>
  </si>
  <si>
    <t>CG-024ZEU-97120ACY</t>
  </si>
  <si>
    <t>024ZEU-97120ACY</t>
  </si>
  <si>
    <t>CORNING - Cavo 24 FO OS2 FREEDM G.652.D/G.657.A1 central loose tube, int/est arm. dielettrica, LSZH/FR B2ca, s1a, d0, a1, giallo</t>
  </si>
  <si>
    <t>CG-012TEU-87198ACA</t>
  </si>
  <si>
    <t>012TEU-87198ACA</t>
  </si>
  <si>
    <t>CORNING - Cavo 12 FO OM4 FREEDM central loose tube, int/est arm. dielettrica, LSZH/FR B2ca, s1a, d0, a1, aqua</t>
  </si>
  <si>
    <t>CG-024TEU-97198ACA</t>
  </si>
  <si>
    <t>024TEU-97198ACA</t>
  </si>
  <si>
    <t>CORNING - Cavo 24 FO OM4 FREEDM central loose tube, int/est arm. dielettrica, LSZH/FR B2ca, s1a, d0, a1, aqua</t>
  </si>
  <si>
    <t>Cavi Fibra Ottica MPC loose multitubo per interno/esterno, armatura dielettrica, 2000 N/10 cm, resistenti raggi UV, LSZH Eca (disponibilità 6 ÷ 144 FO OM1, OM2, OM3, OM4, OS2)</t>
  </si>
  <si>
    <t>CG-012ERU-T3N22A2G</t>
  </si>
  <si>
    <t>012ERU-T3N22A2G</t>
  </si>
  <si>
    <t>CORNING - Cavo 12 FO OS2 G.652.D loose tube (1x12) int/est armatura dielettrica, 2000 N/10 cm, UV resistant, LSZH/FR Eca, nero</t>
  </si>
  <si>
    <t>CG-024ERU-T3N22A2G</t>
  </si>
  <si>
    <t>024ERU-T3N22A2G</t>
  </si>
  <si>
    <t>CORNING - Cavo 24 FO OS2 G.652.D loose tube (2x12) int/est armatura dielettrica, 2000 N/10 cm, UV resistant, LSZH/FR Eca, nero</t>
  </si>
  <si>
    <t>CG-048ERU-T3N22A2G</t>
  </si>
  <si>
    <t>048ERU-T3N22A2G</t>
  </si>
  <si>
    <t>CORNING - Cavo 48 FO OS2 G.652.D loose tube (4x12) int/est armatura dielettrica, 2000 N/10 cm, UV resistant, LSZH/FR Eca, nero</t>
  </si>
  <si>
    <t>CG-012TRU-T3N98A2G</t>
  </si>
  <si>
    <t>012TRU-T3N98A2G</t>
  </si>
  <si>
    <t>CORNING - Cavo 12 FO OM4 loose tube (1x12) int/est armatura dielettrica, 2000 N/10 cm, UV resistant, LSZH/FR Eca, nero</t>
  </si>
  <si>
    <t>CG-024TRU-T3N98A2G</t>
  </si>
  <si>
    <t>024TRU-T3N98A2G</t>
  </si>
  <si>
    <t>CORNING - Cavo 24 FO OM4 loose tube (2x12) int/est armatura dielettrica, 2000 N/10 cm, UV resistant, LSZH/FR Eca, nero</t>
  </si>
  <si>
    <t>CG-048TRU-T3N98A2G</t>
  </si>
  <si>
    <t>048TRU-T3N98A2G</t>
  </si>
  <si>
    <t>CORNING - Cavo 48 FO OM4 loose tube (4x12) int/est armatura dielettrica, 2000 N/10 cm, UV resistant, LSZH/FR Eca, nero</t>
  </si>
  <si>
    <t>Cavi Fibra Ottica SST™ loose monotubo per esterno, armatura dielettrica, resistenti raggi UV, LDPE (disponibilità 4 ÷ 24 FO solo OS2)</t>
  </si>
  <si>
    <t>FastShip Program: Cavi Fibra Ottica G652.D loose monotubo per esterno, armatura dielettrica, LLDPE (disponibilità 4 ÷ 24 FO solo OS2)</t>
  </si>
  <si>
    <t>CG-012EEG-33622P20</t>
  </si>
  <si>
    <t>012EEG-33622P20</t>
  </si>
  <si>
    <t>CORNING - Cavo 12 FO OS2 G652.D loose tube (1x12) posa esterna, armatura dielettrica, 1500 N/10 cm, HDPE, UV resistant, nero</t>
  </si>
  <si>
    <t>CORNING - Cavo 24 FO OS2 G652.D loose tube (1x24) posa esterna, armatura dielettrica, 1500 N/10 cm, HDPE, UV resistant, nero</t>
  </si>
  <si>
    <t>FastShip Program: Cavi Fibra Ottica G652.D loose monotubo per esterno, armatura metallica CST, LLDPE (disponibilità 4 ÷ 24 FO solo OS2)</t>
  </si>
  <si>
    <t>CG-012EEC-33622A20</t>
  </si>
  <si>
    <t>012EEC-33622A20</t>
  </si>
  <si>
    <t>CORNING - Cavo 12 FO OS2 G652.D loose tube gel filled, posa esterna, armatura metallica CST, 2000 N/10 cm, LLDPE, UV res. nero</t>
  </si>
  <si>
    <t>CG-024EEC-33622A20</t>
  </si>
  <si>
    <t>024EEC-33622A20</t>
  </si>
  <si>
    <t>CORNING - Cavo 24 FO OS2 G652.D loose tube gel filled, posa esterna, armatura metallica CST, 2000 N/10 cm, LLDPE, UV res. nero</t>
  </si>
  <si>
    <t>BTICINO - Barre anti-ribaltamento per armadi server RAL 9005</t>
  </si>
  <si>
    <t>Bticino Legrand - UPS</t>
  </si>
  <si>
    <t>KEOR DK</t>
  </si>
  <si>
    <t>BT-UPS-LG-311352</t>
  </si>
  <si>
    <t>LG-311352</t>
  </si>
  <si>
    <t>BTICINO - LEGRAND UPS KEOR DK 10000VA NO BATT</t>
  </si>
  <si>
    <t>BT-UPS-LG-311364</t>
  </si>
  <si>
    <t>LG-311364</t>
  </si>
  <si>
    <t>BTICINO - LEGRAND UPS CABINET BATTERIA KEOR DK 10KVA</t>
  </si>
  <si>
    <t>AERI000365E</t>
  </si>
  <si>
    <t>ETA - Ripiano estraibile su 4 montanti P365 (per armadio P=600)</t>
  </si>
  <si>
    <t>AERI000665E</t>
  </si>
  <si>
    <t>ETA - Ripiano estraibile su 4 montanti P665 (per armadio P=800)</t>
  </si>
  <si>
    <t>AERI000765E</t>
  </si>
  <si>
    <t>ETA - Ripiano estraibile su 4 montanti P765 (per armadio P=1000/1200)</t>
  </si>
  <si>
    <t>AERI000500M</t>
  </si>
  <si>
    <t>ETA - Ripiano estraibile P=565 con guide</t>
  </si>
  <si>
    <t>AEP0140</t>
  </si>
  <si>
    <t>ETA - Fasce tamponamento h=1200 24he - con anelli</t>
  </si>
  <si>
    <t>AEP0141</t>
  </si>
  <si>
    <t>ETA - Fasce tamponamento h=1400 29he - con anelli</t>
  </si>
  <si>
    <t>AEP0142</t>
  </si>
  <si>
    <t>ETA - Fasce tamponamento h=1600 33he - con anelli</t>
  </si>
  <si>
    <t>AEP0143</t>
  </si>
  <si>
    <t>ETA - Fasce tamponamento h=1800 38he - con anelli</t>
  </si>
  <si>
    <t>AEP0144</t>
  </si>
  <si>
    <t>ETA - Fasce tamponamento h=2000 42he - con anelli</t>
  </si>
  <si>
    <t>AEP0145</t>
  </si>
  <si>
    <t>ETA - Fasce tamponamento h=2200 47he - con anelli</t>
  </si>
  <si>
    <t>AEP0110</t>
  </si>
  <si>
    <t>ETA - Kit conta unita' l=47he</t>
  </si>
  <si>
    <t>AEP0084</t>
  </si>
  <si>
    <t>ETA - Staffa di rinforzo centrale p=600</t>
  </si>
  <si>
    <t>AEP0085</t>
  </si>
  <si>
    <t>ETA - Staffa di rinforzo centrale p=800</t>
  </si>
  <si>
    <t>AEP0086</t>
  </si>
  <si>
    <t>ETA - Staffa di rinforzo centrale p=1000</t>
  </si>
  <si>
    <t>AEP0087</t>
  </si>
  <si>
    <t>ETA - Staffa di rinforzo centrale p=1200</t>
  </si>
  <si>
    <t>AEP0600S</t>
  </si>
  <si>
    <t>ETA - Energy box 3he - RAL 9011 - senza pannello frontale</t>
  </si>
  <si>
    <t>WTGS-001</t>
  </si>
  <si>
    <t>AEP0528</t>
  </si>
  <si>
    <t>ETA - Canalina alimentazione 8 prese</t>
  </si>
  <si>
    <t>AEP0529</t>
  </si>
  <si>
    <t>ETA - Canalina alimentazione 8 prese C13</t>
  </si>
  <si>
    <t>AEP0530</t>
  </si>
  <si>
    <t>ETA - Canalina alimentazione 8 prese C19</t>
  </si>
  <si>
    <t>AEP0531</t>
  </si>
  <si>
    <t>ETA - Canalina alimentazione 5 prese</t>
  </si>
  <si>
    <t>AEP0540</t>
  </si>
  <si>
    <t>ETA - 19" PDU verticale 16+6 porte monof.</t>
  </si>
  <si>
    <t>AEP0541</t>
  </si>
  <si>
    <t>AEP0542</t>
  </si>
  <si>
    <t>ETA - 19" PDU verticale 24+9 porte monof.</t>
  </si>
  <si>
    <t>AEP0543</t>
  </si>
  <si>
    <t>ETA - 19" PDU verticale 21+9 porte trif.</t>
  </si>
  <si>
    <t>Box Apro IP66</t>
  </si>
  <si>
    <t>Box Apro IP54</t>
  </si>
  <si>
    <t>APRO06140BC.W</t>
  </si>
  <si>
    <t>ETA - Box Abacus pro 22he 0600x1000x0400 p.cieca-indoor-7035b forato wtsg15 - grado ip54 - indoor</t>
  </si>
  <si>
    <t>APRO06150BC.W</t>
  </si>
  <si>
    <t>ETA - Box Abacus pro 22he 0600x1000x0500 p.cieca-indoor-7035b forato wtsg15 - grado ip54 - indoor</t>
  </si>
  <si>
    <t>APRO06160BC.W</t>
  </si>
  <si>
    <t>ETA - Box Abacus pro 22he 0600x1000x0600 p.cieca-indoor-7035b forato wtsg15 - grado ip54 - indoor</t>
  </si>
  <si>
    <t>APRO06540BC.W</t>
  </si>
  <si>
    <t>ETA - Box Abacus pro 10he 0600x0500x0400 p.cieca-indoor-7035b forato wtsg15 - grado ip54 - indoor</t>
  </si>
  <si>
    <t>APRO06550BC.W</t>
  </si>
  <si>
    <t>ETA - Box Abacus pro 10he 0600x0500x0500 p.cieca-indoor-7035b forato wtsg15 - grado ip54 - indoor</t>
  </si>
  <si>
    <t>APRO06560BC.W</t>
  </si>
  <si>
    <t>ETA - Box Abacus pro 10he 0600x0500x0600 p.cieca-indoor-7035b forato wtsg15 - grado ip54 - indoor</t>
  </si>
  <si>
    <t>APRO06640BC.W</t>
  </si>
  <si>
    <t>ETA - Box Abacus pro 13he 0600x0600x0400 p.cieca-indoor-7035b forato wtsg15 - grado ip54 - indoor</t>
  </si>
  <si>
    <t>APRO06650BC.W</t>
  </si>
  <si>
    <t>ETA - Box Abacus pro 13he 0600x0600x0500 p.cieca-indoor-7035b forato wtsg15 - grado ip54 - indoor</t>
  </si>
  <si>
    <t>APRO06660BC.W</t>
  </si>
  <si>
    <t>ETA - Box Abacus pro 13he 0600x0600x0600 p.cieca-indoor-7035b forato wtsg15 - grado ip54 - indoor</t>
  </si>
  <si>
    <t>APRO06840BC.W</t>
  </si>
  <si>
    <t>ETA - Box Abacus pro 17he 0600x0800x0400 p.cieca-indoor-7035b forato wtsg15 - grado ip54 - indoor</t>
  </si>
  <si>
    <t>APRO06850BC.W</t>
  </si>
  <si>
    <t>ETA - Box Abacus pro 17he 0600x0800x0500 p.cieca-indoor-7035b forato wtsg15 - grado ip54 - indoor</t>
  </si>
  <si>
    <t>APRO06860BC.W</t>
  </si>
  <si>
    <t>ETA - Box Abacus pro 17he 0600x0800x0600 p.cieca-indoor-7035b forato wtsg15 - grado ip54 - indoor</t>
  </si>
  <si>
    <t>APRO06140BVC.W</t>
  </si>
  <si>
    <t>ETA - Box Abacus pro 22he 0600x1000x0400 p.vetro-indoor-7035b forato wtsg15 - grado ip54 - indoor</t>
  </si>
  <si>
    <t>APRO06150BVC.W</t>
  </si>
  <si>
    <t>ETA - Box Abacus pro 22he 0600x1000x0500 p.vetro-indoor-7035b forato wtsg15 - grado ip54 - indoor</t>
  </si>
  <si>
    <t>APRO06160BVC.W</t>
  </si>
  <si>
    <t>ETA - Box Abacus pro 22he 0600x1000x0600 p.vetro-indoor-7035b forato wtsg15 - grado ip54 - indoor</t>
  </si>
  <si>
    <t>APRO06540BVC.W</t>
  </si>
  <si>
    <t>ETA - Box Abacus pro 10he 0600x0500x0400 p.vetro-indoor-7035b forato wtsg15 - grado ip54 - indoor</t>
  </si>
  <si>
    <t>APRO06550BVC.W</t>
  </si>
  <si>
    <t>ETA - Box Abacus pro 10he 0600x0500x0500 p.vetro-indoor-7035b forato wtsg15 - grado ip54 - indoor</t>
  </si>
  <si>
    <t>APRO06560BVC.W</t>
  </si>
  <si>
    <t>ETA - Box Abacus pro 10he 0600x0500x0600 p.vetro-indoor-7035b forato wtsg15 - grado ip54 - indoor</t>
  </si>
  <si>
    <t>APRO06640BVC.W</t>
  </si>
  <si>
    <t>ETA - Box Abacus pro 13he 0600x0600x0400 p.vetro-indoor-7035b forato wtsg15 - grado ip54 - indoor</t>
  </si>
  <si>
    <t>APRO06650BVC.W</t>
  </si>
  <si>
    <t>ETA - Box Abacus pro 13he 0600x0600x0500 p.vetro-indoor-7035b forato wtsg15 - grado ip54 - indoor</t>
  </si>
  <si>
    <t>APRO06660BVC.W</t>
  </si>
  <si>
    <t>ETA - Box Abacus pro 13he 0600x0600x0600 p.vetro-indoor-7035b forato wtsg15 - grado ip54 - indoor</t>
  </si>
  <si>
    <t>APRO06840BVC.W</t>
  </si>
  <si>
    <t>ETA - Box Abacus pro 17he 0600x0800x0400 p.vetro-indoor-7035b forato wtsg15 - grado ip54 - indoor</t>
  </si>
  <si>
    <t>APRO06850BVC.W</t>
  </si>
  <si>
    <t>ETA - Box Abacus pro 17he 0600x0800x0500 p.vetro-indoor-7035b forato wtsg15 - grado ip54 - indoor</t>
  </si>
  <si>
    <t>APRO06860BVC.W</t>
  </si>
  <si>
    <t>ETA - Box Abacus pro 17he 0600x0800x0600 p.vetro-indoor-7035b forato wtsg15 - grado ip54 - indoor</t>
  </si>
  <si>
    <t>APRO06140BOC.W</t>
  </si>
  <si>
    <t>ETA - Box Abacus pro 22he 0600x1000x0400 p.cieca-outdoor-7035b forato wtsg15 - tettuccio - grado ip54 - c3m - outdoor</t>
  </si>
  <si>
    <t>APRO06150BOC.W</t>
  </si>
  <si>
    <t>ETA - Box Abacus pro 22he 0600x1000x0500 p.cieca-outdoor-7035b forato wtsg15 - tettuccio - grado ip54 - c3m - outdoor</t>
  </si>
  <si>
    <t>APRO06160BOC.W</t>
  </si>
  <si>
    <t>ETA - Box Abacus pro 22he 0600x1000x0600 p.cieca-outdoor-7035b forato wtsg15 - tettuccio - grado ip54 - c3m - outdoor</t>
  </si>
  <si>
    <t>APRO06540BOC.W</t>
  </si>
  <si>
    <t>ETA - Box Abacus pro 10he 0600x0500x0400 p.cieca-outdoor-7035b forato wtsg15 - tettuccio - grado ip54 - c3m  - outdoor</t>
  </si>
  <si>
    <t>APRO06550BOC.W</t>
  </si>
  <si>
    <t>ETA - Box Abacus pro 10he 0600x0500x0500 p.cieca-outdoor-7035b forato wtsg15 - tettuccio  - grado ip54 - c3m - outdoor</t>
  </si>
  <si>
    <t>APRO06560BOC.W</t>
  </si>
  <si>
    <t>ETA - Box Abacus pro 10he 0600x0500x0600 p.cieca-outdoor-7035b forato wtsg15 - tettuccio - grado ip54 - c3m - outdoor</t>
  </si>
  <si>
    <t>APRO06640BOC.W</t>
  </si>
  <si>
    <t>ETA - Box Abacus pro 13he 0600x0600x0400 p.cieca-outdoor-7035b forato wtsg15 - tettuccio - grado ip54 - c3m - outdoor</t>
  </si>
  <si>
    <t>APRO06650BOC.W</t>
  </si>
  <si>
    <t>ETA - Box Abacus pro 13he 0600x0600x0500 p.cieca-outdoor-7035b forato wtsg15 - tettuccio - grado ip54 - c3m - outdoor</t>
  </si>
  <si>
    <t>APRO06660BOC.W</t>
  </si>
  <si>
    <t>ETA - Box Abacus pro 13he 0600x0600x0600 p.cieca-outdoor-7035b forato wtsg15 - tettuccio - grado ip54 - c3m - outdoor</t>
  </si>
  <si>
    <t>APRO06840BOC.W</t>
  </si>
  <si>
    <t>ETA - Box Abacus pro 17he 0600x0800x0400 p.cieca-outdoor-7035b forato wtsg15 - tettuccio - grado ip54 - c3m - outdoor</t>
  </si>
  <si>
    <t>APRO06850BOC.W</t>
  </si>
  <si>
    <t>ETA - Box Abacus pro 17he 0600x0800x0500 p.cieca-outdoor-7035b forato wtsg15 - tettuccio - grado ip54 - c3m - outdoor</t>
  </si>
  <si>
    <t>APRO06860BOC.W</t>
  </si>
  <si>
    <t>ETA - Box Abacus pro 17he 0600x0800x0600 p.cieca-outdoor-7035b forato wtsg15 - tettuccio - grado ip54 - c3m - outdoor</t>
  </si>
  <si>
    <t>ETA - Cassa Ecor 300X400X200 CIECA - IP66</t>
  </si>
  <si>
    <t>ETA - Cassa Ecor 300X400X200 forata per ventilazione (WTSG10 / WTSV1000220)</t>
  </si>
  <si>
    <t>ECTT030020</t>
  </si>
  <si>
    <t>ETA - Tetto protettivo E COR 0300X0200</t>
  </si>
  <si>
    <t>ECTT040025</t>
  </si>
  <si>
    <t>ETA - Tetto protettivo E COR 0400X0250</t>
  </si>
  <si>
    <t>ECTT060030</t>
  </si>
  <si>
    <t>ETA - Tetto protettivo E COR 0600X0300</t>
  </si>
  <si>
    <t>ECMR1000</t>
  </si>
  <si>
    <t>ETA - Montanti 19" posteriori a1000 22he box apro e ecor</t>
  </si>
  <si>
    <t>ECZP0600N</t>
  </si>
  <si>
    <t>ETA - Traverse front. zoccolo ecor l=0600 RAL 9011</t>
  </si>
  <si>
    <t>ECZP040010N</t>
  </si>
  <si>
    <t>ETA - Traverse lat. zoccolo e cor p=0400 - 2pcs - h=100 con angolari integrati - RAL 9011</t>
  </si>
  <si>
    <t>ECZP050010N</t>
  </si>
  <si>
    <t>ETA - Traverse lat. zoccolo e cor p=0500 - 2pcs - h=100 con angolari integrati - RAL 9011</t>
  </si>
  <si>
    <t>ECZP060010N</t>
  </si>
  <si>
    <t>ETA - Traverse lat. zoccolo e cor p=0600 - 2pcs - h=100 con angolari integrati - RAL 9011</t>
  </si>
  <si>
    <t>Su richiesta</t>
  </si>
  <si>
    <t>ET-RAC-AERI000365E</t>
  </si>
  <si>
    <t>ET-RAC-AERI000665E</t>
  </si>
  <si>
    <t>ET-RAC-AERI000765E</t>
  </si>
  <si>
    <t>ET-RAC-AERI000500M</t>
  </si>
  <si>
    <t>ET-RAC-AEP0140</t>
  </si>
  <si>
    <t>ET-RAC-AEP0141</t>
  </si>
  <si>
    <t>ET-RAC-AEP0142</t>
  </si>
  <si>
    <t>ET-RAC-AEP0143</t>
  </si>
  <si>
    <t>ET-RAC-AEP0144</t>
  </si>
  <si>
    <t>ET-RAC-AEP0145</t>
  </si>
  <si>
    <t>ET-RAC-AEP0110</t>
  </si>
  <si>
    <t>ET-RAC-AEP0084</t>
  </si>
  <si>
    <t>ET-RAC-AEP0085</t>
  </si>
  <si>
    <t>ET-RAC-AEP0086</t>
  </si>
  <si>
    <t>ET-RAC-AEP0087</t>
  </si>
  <si>
    <t>ET-RAC-AEP0600S</t>
  </si>
  <si>
    <t>ET-PWR-AEP0528</t>
  </si>
  <si>
    <t>ET-PWR-AEP0529</t>
  </si>
  <si>
    <t>ET-PWR-AEP0530</t>
  </si>
  <si>
    <t>ET-PWR-AEP0531</t>
  </si>
  <si>
    <t>ET-PWR-AEP0540</t>
  </si>
  <si>
    <t>ET-PWR-AEP0541</t>
  </si>
  <si>
    <t>ET-PWR-AEP0542</t>
  </si>
  <si>
    <t>ET-PWR-AEP0543</t>
  </si>
  <si>
    <t>ET-RAC-APRO06140BC.W</t>
  </si>
  <si>
    <t>ET-RAC-APRO06150BC.W</t>
  </si>
  <si>
    <t>ET-RAC-APRO06160BC.W</t>
  </si>
  <si>
    <t>ET-RAC-APRO06540BC.W</t>
  </si>
  <si>
    <t>ET-RAC-APRO06550BC.W</t>
  </si>
  <si>
    <t>ET-RAC-APRO06560BC.W</t>
  </si>
  <si>
    <t>ET-RAC-APRO06640BC.W</t>
  </si>
  <si>
    <t>ET-RAC-APRO06650BC.W</t>
  </si>
  <si>
    <t>ET-RAC-APRO06660BC.W</t>
  </si>
  <si>
    <t>ET-RAC-APRO06840BC.W</t>
  </si>
  <si>
    <t>ET-RAC-APRO06850BC.W</t>
  </si>
  <si>
    <t>ET-RAC-APRO06860BC.W</t>
  </si>
  <si>
    <t>ET-RAC-APRO06140BVC.W</t>
  </si>
  <si>
    <t>ET-RAC-APRO06150BVC.W</t>
  </si>
  <si>
    <t>ET-RAC-APRO06160BVC.W</t>
  </si>
  <si>
    <t>ET-RAC-APRO06540BVC.W</t>
  </si>
  <si>
    <t>ET-RAC-APRO06550BVC.W</t>
  </si>
  <si>
    <t>ET-RAC-APRO06560BVC.W</t>
  </si>
  <si>
    <t>ET-RAC-APRO06640BVC.W</t>
  </si>
  <si>
    <t>ET-RAC-APRO06650BVC.W</t>
  </si>
  <si>
    <t>ET-RAC-APRO06660BVC.W</t>
  </si>
  <si>
    <t>ET-RAC-APRO06840BVC.W</t>
  </si>
  <si>
    <t>ET-RAC-APRO06850BVC.W</t>
  </si>
  <si>
    <t>ET-RAC-APRO06860BVC.W</t>
  </si>
  <si>
    <t>ET-RAC-APRO06140BOC.W</t>
  </si>
  <si>
    <t>ET-RAC-APRO06150BOC.W</t>
  </si>
  <si>
    <t>ET-RAC-APRO06160BOC.W</t>
  </si>
  <si>
    <t>ET-RAC-APRO06540BOC.W</t>
  </si>
  <si>
    <t>ET-RAC-APRO06550BOC.W</t>
  </si>
  <si>
    <t>ET-RAC-APRO06560BOC.W</t>
  </si>
  <si>
    <t>ET-RAC-APRO06640BOC.W</t>
  </si>
  <si>
    <t>ET-RAC-APRO06650BOC.W</t>
  </si>
  <si>
    <t>ET-RAC-APRO06660BOC.W</t>
  </si>
  <si>
    <t>ET-RAC-APRO06840BOC.W</t>
  </si>
  <si>
    <t>ET-RAC-APRO06850BOC.W</t>
  </si>
  <si>
    <t>ET-RAC-APRO06860BOC.W</t>
  </si>
  <si>
    <t>ET-RAC-ECTT030020</t>
  </si>
  <si>
    <t>ET-RAC-ECTT040025</t>
  </si>
  <si>
    <t>ET-RAC-ECTT060030</t>
  </si>
  <si>
    <t>ET-RAC-ECMR1000</t>
  </si>
  <si>
    <t>ET-RAC-ECZP0600N</t>
  </si>
  <si>
    <t>ET-RAC-ECZP040010N</t>
  </si>
  <si>
    <t>ET-RAC-ECZP050010N</t>
  </si>
  <si>
    <t>ET-RAC-ECZP060010N</t>
  </si>
  <si>
    <t>ZYXEL - WBE-660S NebulaFlex Pro Wireless AP WiFi7 TriRadio 4x4 802.11a/b/g/n/ac/ax/be 22Gbps, Ant. Integr. 2xLAN  PoE41W</t>
  </si>
  <si>
    <t>NebulaFlex Switch Gigabit Ethernet Serie 1920</t>
  </si>
  <si>
    <t xml:space="preserve"> Switch 10Gigabit Ethernet Serie 1935</t>
  </si>
  <si>
    <t xml:space="preserve"> Switch 10Gigabit Ethernet Managed LL3 - Serie 2220</t>
  </si>
  <si>
    <t>ZYXEL - XS3800-28 - Manag L3 Lite Stack, 4x MultiGiga RJ45 +16x10GigaSFP+ + 8xMultiGiga(RJ45/SFP+), Alim ridond, Nebula 1Y</t>
  </si>
  <si>
    <t>ZYXEL - Switch Managed L3, 24xGb + 4xGb Dual + 4x10G SFP+ - Stack Fisico 10GbE, alimrido, Static/Dyn Rout,  DHCP - Rack</t>
  </si>
  <si>
    <t>ZYXEL - Switch Managed L3, 24xGb SFP + 4xGb Dual + 4x10Gb SFP+ - Stack Fisico 10GbE, alime rido, Static/DynRouting, DHCP - Rack</t>
  </si>
  <si>
    <t>ZYXEL - Switch Managed L3, 48xGb SFP + 4xGb Dual + 4x10G SFP+ Alim rid, Static/Dyn Rout Policy Rout, DHCP Rack</t>
  </si>
  <si>
    <t>ZY-WRL-FWA515-EU0102F</t>
  </si>
  <si>
    <t>FWA515-EU0102F</t>
  </si>
  <si>
    <t>ZYXEL - FWA515, NebulaFlex Router 5G, SLOT SIM CARD, DL fino a 7Gbps, 1 porta WAN/LAN 2.5GbE, 1 porta LAN 2.5GbE, Wifi 7 BE7200,</t>
  </si>
  <si>
    <t>CLOUD MANAGEMENT AND REPORT</t>
  </si>
  <si>
    <t>Nebula Control Center</t>
  </si>
  <si>
    <t>ZY-NBL-LICNPROZZ1M00F</t>
  </si>
  <si>
    <t>LIC-NPRO-ZZ1M00F</t>
  </si>
  <si>
    <t>ZYXEL - Nebula Professional Pack License (Per Device) - 1 mese - LIC-NPRO-ZZ1M00F</t>
  </si>
  <si>
    <t>ZY-NBL-LICNPROZZ7Y00F</t>
  </si>
  <si>
    <t>TK-RMSCREDIT000</t>
  </si>
  <si>
    <t>RMSCREDIT000</t>
  </si>
  <si>
    <t>TELTONIKA - RMS CREDIT PRICE - RMSCREDIT000 (1credito= 2 GB)</t>
  </si>
  <si>
    <t>TK-RUO-TRB501</t>
  </si>
  <si>
    <t>TRB501</t>
  </si>
  <si>
    <t>TELTONIKA - INDUSTRIAL 5G GATEWAY</t>
  </si>
  <si>
    <t>PN-SWT-AVS-4210-8HP2X</t>
  </si>
  <si>
    <t>AVS-4210-8HP2X</t>
  </si>
  <si>
    <t>PLANET - L2+ 4-Port 10/100/1000T 802.3bt PoE + 4-Port 10/100/1000T 802.3at PoE + 2-Port 10G SFP+ Managed AV Switch</t>
  </si>
  <si>
    <t>PN-SWT-GS-4210-24T4S</t>
  </si>
  <si>
    <t>GS-4210-24T4S</t>
    <phoneticPr fontId="0" type="noConversion"/>
  </si>
  <si>
    <t>PLANET - IPv4/IPv6, 24-Port 10/100/1000T + 4-Port 100/1000X SFP L2/L4 SNMP Manageable Gigabit Ethernet Switch</t>
  </si>
  <si>
    <t>PN-SWT-GS-4210-24T4SR</t>
  </si>
  <si>
    <t>GS-4210-24T4SR</t>
  </si>
  <si>
    <t>PLANET - IPv4/IPv6, 24x10/100/1000T, 4x100/1000X SFP, L2/L4 SNMP Manageable Gigabit Ethernet Switch 36-72V Redundant pwr</t>
  </si>
  <si>
    <t>PN-SWT-GS-4210-24UP4X</t>
  </si>
  <si>
    <t>GS-4210-24UP4X</t>
  </si>
  <si>
    <t>PLANET - IPv6/IPv4, 24-Port 10/100/1000T 95W 802.3bt PoE + 4-Port 10G SFP+ Managed Switch (720W PoE budget, PoE PD alive check</t>
  </si>
  <si>
    <t>PN-SWT-GS-4210-8P2C</t>
  </si>
  <si>
    <t>GS-4210-8P2C</t>
  </si>
  <si>
    <t>PLANET - IPv4/IPv6, 8-Port Managed 802.3at POE+ Gigabit Ethernet Switch  +  2-Port 10/100/1000Mbps RJ45 + 2-Port 100/1000X SFP (</t>
  </si>
  <si>
    <r>
      <t>PLANET - 8x10/100/1000/2500T 802.3at PoE,</t>
    </r>
    <r>
      <rPr>
        <sz val="8"/>
        <color rgb="FFFF0000"/>
        <rFont val="Arial"/>
        <family val="2"/>
      </rPr>
      <t xml:space="preserve"> </t>
    </r>
    <r>
      <rPr>
        <sz val="8"/>
        <rFont val="Arial"/>
        <family val="2"/>
      </rPr>
      <t>1x10G SFP</t>
    </r>
    <r>
      <rPr>
        <sz val="8"/>
        <color rgb="FFFF0000"/>
        <rFont val="Arial"/>
        <family val="2"/>
      </rPr>
      <t>+</t>
    </r>
    <r>
      <rPr>
        <sz val="8"/>
        <rFont val="Arial"/>
        <family val="2"/>
      </rPr>
      <t xml:space="preserve"> Multigigabit Ethernet Switch (120w PoE, Standard/VLAN mode, rackmount kit)</t>
    </r>
  </si>
  <si>
    <t>PN-ACC-IPOE-162</t>
  </si>
  <si>
    <t>IPOE-162</t>
  </si>
  <si>
    <t>PLANET - IP30, Industrial 802.3at (30W) High Power PoE Injector (-40/75C)</t>
  </si>
  <si>
    <t>PN-ACC-MC-15RPS200</t>
  </si>
  <si>
    <t>MC-15RPS200</t>
  </si>
  <si>
    <t>PLANET - 200W Redundant Power Supply, 100-240VAC for MC-1500R/48, UL certified</t>
  </si>
  <si>
    <t>Codici Vari</t>
  </si>
  <si>
    <t>PN-VAC-MG-120</t>
  </si>
  <si>
    <t>MG-120</t>
  </si>
  <si>
    <t>PLANET - MG-120 - 2-Port RS232/422/485 Modbus Gateway (1-Port 10/100BASE-TX, -10 to 60 C, Modbus RTU/ASCII, Master/Slave)</t>
  </si>
  <si>
    <t>ORCA - Cavo ottico Loose int/est antird 4 fibre 09/125um OS2 LSZH - CPR Class Eca colore giallo</t>
  </si>
  <si>
    <t>ORCA - Cavo ottico Loose int/est antird 6 fibre 09/125um OS2 LSZH - CPR Class Eca colore giallo</t>
  </si>
  <si>
    <t>ORCA - Cat. 6A per Esterno</t>
  </si>
  <si>
    <t>OC-CVR-212213-05</t>
  </si>
  <si>
    <t>ORCA - Cavo non schermato U-UTP Cat.6A da esterno, guaina PE AWG23 - CPR Class Fca - nero (bob 500)</t>
  </si>
  <si>
    <t>DT-ACC-41868800ZY</t>
  </si>
  <si>
    <t>41868800ZY</t>
  </si>
  <si>
    <t>DATWYLER - Supporto a 6 vie per max. 12 giunti termoretraibili -conf. 16pz-</t>
  </si>
  <si>
    <t>TELTONIKA</t>
  </si>
  <si>
    <t>BATTERY BOX per  Sentinel Pro2- SP2</t>
  </si>
  <si>
    <t>RL-BB SP2 36-A3</t>
  </si>
  <si>
    <t>KSP2036PA300NPA</t>
  </si>
  <si>
    <t>RIELLO - Battery Cabinet Tower 36v completo x SP2 1000</t>
  </si>
  <si>
    <t>RL-BB SP2 36-M1</t>
  </si>
  <si>
    <t>KSP2036PM100NPA</t>
  </si>
  <si>
    <t>RL-BB SP2 36-B1</t>
  </si>
  <si>
    <t>K043036PB100NPA</t>
  </si>
  <si>
    <t>RIELLO - Battery Cabinet Tower 36v completo x SP2 1000 ER</t>
  </si>
  <si>
    <t>RL-BB SP2 72-A3</t>
  </si>
  <si>
    <t>KSP2072PA300NPA</t>
  </si>
  <si>
    <t>RIELLO - Battery Cabinet Tower 72V completo x SP2 2200-3000</t>
  </si>
  <si>
    <t>RL-BB SP2 72-M1</t>
  </si>
  <si>
    <t>KSP2072PM100NPA</t>
  </si>
  <si>
    <t>RL-BB SP2 72-B1</t>
  </si>
  <si>
    <t>K043072PB100NPA</t>
  </si>
  <si>
    <t>RIELLO - Battery Cabinet Tower 72V completo x SP2 2200-3000 ER</t>
  </si>
  <si>
    <t>BATTERY BOX per  Sentinel Rack - SER</t>
  </si>
  <si>
    <t>RL-BB SER 72 A5</t>
  </si>
  <si>
    <t>JSER072PA5</t>
  </si>
  <si>
    <t>RIELLO - Battery Box completo x SER 3000 ER - BTC SER 72V BB A5 - JSER072PA5</t>
  </si>
  <si>
    <t>RL-BB SD2 36-A3</t>
  </si>
  <si>
    <t>KSD2036PA300NPA</t>
  </si>
  <si>
    <t>RIELLO - Battery Cabinet Tower/Rack 36V completo x SD2 1000</t>
  </si>
  <si>
    <t>RL-BB SD2 36-M1</t>
  </si>
  <si>
    <t>KSD2036PM100NPA</t>
  </si>
  <si>
    <t>RL-BB SD2 72-A3</t>
  </si>
  <si>
    <t>KSD2072PA300NPA</t>
  </si>
  <si>
    <t>RIELLO - Battery Cabinet Tower/Rack 72V completo x SD2 2200-3000</t>
  </si>
  <si>
    <t>RL-BB SD2 72-M1</t>
  </si>
  <si>
    <t>KSD2072PM100NPA</t>
  </si>
  <si>
    <t>Serie Sentryum</t>
  </si>
  <si>
    <t>Sentryum Active S3M ACT 10KVA</t>
  </si>
  <si>
    <t>RL-S3M 10 CPT S2</t>
  </si>
  <si>
    <t>DS3MK10CS200RUA</t>
  </si>
  <si>
    <t>RIELLO - Sentryum Compatto S3M CPT 10KVA 280x840x700 DS3MK10CS200RUA</t>
  </si>
  <si>
    <t>Sentryum Xtend S3M XTD 10KVA</t>
  </si>
  <si>
    <t>RL-S3M 10 XTD S2</t>
  </si>
  <si>
    <t>DS3MK10JS200RUA</t>
  </si>
  <si>
    <t>RIELLO - S3M 10 XTD S2, UPS 10KVA, dim. 440x840x1320MM, DS3MK10JS200RUA</t>
  </si>
  <si>
    <t xml:space="preserve">BATTERY BOX </t>
  </si>
  <si>
    <t>RL-BB 1320 480-T5</t>
  </si>
  <si>
    <t>K132480PT53FNPA</t>
  </si>
  <si>
    <t>RIELLO - Battery Box Tower esp aut. MSM/MST 3x40 Batt 12VOLT 9AH, K132480PT53FNPA</t>
  </si>
  <si>
    <t>RL-BB 1600 480V V5</t>
  </si>
  <si>
    <t>K160480PV53TNPA</t>
  </si>
  <si>
    <t>RIELLO - BTC 1600 480V BB V5, Armadio batterie completo x S3M-S3T-MST fino a 80 Kva L5 = Eurobat (20?)  10/12 YEARS LONG LIFE</t>
  </si>
  <si>
    <t>Multi Sentry (Multi Plus / Flexus FM) - MCM/MSM - da 10KVA a 20KVA</t>
  </si>
  <si>
    <t>Multi Sentry MCM/MSM 10KVA</t>
  </si>
  <si>
    <t>Multi Sentry MCM/MSM 12KVA</t>
  </si>
  <si>
    <t>Multi Sentry MCM/MSM 15KVA</t>
  </si>
  <si>
    <t>Multi Sentry MCM/MSM 20KVA</t>
  </si>
  <si>
    <t>Multi Sentry (Multi Plus / Flexus FT) - MST - da 10KVA a 120KVA</t>
  </si>
  <si>
    <t>Multi Sentry MST 10KVA</t>
  </si>
  <si>
    <t>Multi Sentry MST 12KVA</t>
  </si>
  <si>
    <t>Multi Sentry MST 15KVA</t>
  </si>
  <si>
    <t>Multi Sentry MST 20KVA</t>
  </si>
  <si>
    <t>Multi Sentry MST 30KVA</t>
  </si>
  <si>
    <t>Multi Sentry MST 40KVA</t>
  </si>
  <si>
    <t>ARMADI BATTERIA</t>
  </si>
  <si>
    <t>Serie Multi Guard</t>
  </si>
  <si>
    <t xml:space="preserve">Software e Accessori </t>
  </si>
  <si>
    <t>RL-S3T SENS TEMP</t>
  </si>
  <si>
    <t>YS3TE09A</t>
  </si>
  <si>
    <t>RIELLO - S3T Sensore temperatura x BB esterno - YS3TE09A</t>
  </si>
  <si>
    <t>BATTERIE</t>
  </si>
  <si>
    <t>RL-0604030113</t>
  </si>
  <si>
    <t>0604030113</t>
  </si>
  <si>
    <t>RIELLO - RCB5 Batteria terminale faston 6.3x0.8, Mod.CSB HR1221WF2 &gt; Batteria sciolta sostitutiva per SDU5/6000 (0604030113)</t>
  </si>
  <si>
    <t>RL-0604030014</t>
  </si>
  <si>
    <t>0604030014</t>
  </si>
  <si>
    <t>RIELLO - RCB7 Batteria terminale 12V- 7 Ah faston 6.3x0,8  modello CSB UPS123607 - 0604030014</t>
  </si>
  <si>
    <t>RL-0604030049</t>
  </si>
  <si>
    <t>0604030049</t>
  </si>
  <si>
    <t>RIELLO - Batteria sciolta sostitutiva per SDL5000 (CSDL5K0BA4)</t>
  </si>
  <si>
    <t>RL-0604030058</t>
  </si>
  <si>
    <t>0604030058</t>
  </si>
  <si>
    <t>RIELLO - RCB9 Batteria terminale faston 6.3x8 modello CSB HR1234WF2</t>
  </si>
  <si>
    <t>RL-ACC-0604030089</t>
  </si>
  <si>
    <t>0604030089</t>
  </si>
  <si>
    <t>RIELLO - Batteria RCB9L 10 anni di vita attesa</t>
  </si>
  <si>
    <t>RL-12V-12AH</t>
  </si>
  <si>
    <t>0604030003</t>
  </si>
  <si>
    <t>RIELLO - Batteria 12V 12Ah - 0604030003</t>
  </si>
  <si>
    <t>RL-12V-38AH</t>
  </si>
  <si>
    <t>02524522</t>
  </si>
  <si>
    <t>RIELLO - Batteria 12V 38Ah - 02524522</t>
  </si>
  <si>
    <t>RL-12V-40AH10Y</t>
  </si>
  <si>
    <t>060403A039</t>
  </si>
  <si>
    <t>RIELLO - Batteria 12V 40Ah 10Y - 060403A039</t>
  </si>
  <si>
    <t>RL-RCB65L</t>
  </si>
  <si>
    <t>0604030132</t>
  </si>
  <si>
    <t>RIELLO - Batteria 10 anni di vita terminale M6 modello CSB GPL12650 - 0604030132</t>
  </si>
  <si>
    <t>RL-RCB96V</t>
  </si>
  <si>
    <t>0604030070</t>
  </si>
  <si>
    <t>RIELLO - Batterie sciolte modello CSB (Part n° 604030070)</t>
  </si>
  <si>
    <t>RL-6MIS0-80</t>
  </si>
  <si>
    <t>6MIS0-80</t>
  </si>
  <si>
    <t>RIELLO - Servizio supervisione allacciamenti e prima accensione per ups da 8 a 80 Kva (8x5) - 6MIS0-80</t>
  </si>
  <si>
    <t>RL-6MIS100-200</t>
  </si>
  <si>
    <t>6MIS100-200</t>
  </si>
  <si>
    <t>RIELLO - Servizio supervisione allacciamenti e prima accensione per ups da 100 a 200 Kva (8x5) - 6MIS100-200</t>
  </si>
  <si>
    <t>RL-CA12MOSS3M10C</t>
  </si>
  <si>
    <t>WAREXTUPS02A</t>
  </si>
  <si>
    <t>RIELLO - WAREXTUPS02A contratto assicurativo per protezione aggiuntiva s3m-s3t10 + 12 on-site (escluse batterie)  totale 24 mesi</t>
  </si>
  <si>
    <t>RL-CA12MSWSDH3000</t>
  </si>
  <si>
    <t>WAREXTUPS03A</t>
  </si>
  <si>
    <t>RIELLO - Contratto assicurativo per protezione aggiuntiva sdh3000 + 12 swap a mezzo corriere ( totale 36 mesi) - WAREXTUPS03A</t>
  </si>
  <si>
    <t>RL-CA12MSWSDU2</t>
  </si>
  <si>
    <t>RIELLO - Contratto assicurativo per protezione aggiuntiva sdu5000_6000 + 12 swap a mezzo corriere ( totale 36 mesi)- WAREXTUPS03A</t>
  </si>
  <si>
    <t>RL-CA12MSWVSD2200</t>
  </si>
  <si>
    <t>RIELLO - Contratto assicurativo per protezione aggiuntiva VSD2200 + 12 swap a mezzo corriere ( totale 36 mesi) - WAREXTUPS03A</t>
  </si>
  <si>
    <t>RL-CA36MSWVSD3000</t>
  </si>
  <si>
    <t xml:space="preserve">WAREXTUPS05A </t>
  </si>
  <si>
    <t>RIELLO - Contratto assicurativo per protezione aggiuntiva  VSD3000 + 36 SWAP A MEZZO CORRIERE (TOTALE 60 MESI) - WAREXTUPS05A</t>
  </si>
  <si>
    <t>RL-CA24MSWVST1</t>
  </si>
  <si>
    <t xml:space="preserve">WAREXTUPS04A </t>
  </si>
  <si>
    <t>RIELLO - Contratto assicurativo per protezione aggiuntiva VST800_1000  + 24 SWAP a mezzo corriere</t>
  </si>
  <si>
    <t>RL-CA12MSWSEP1</t>
  </si>
  <si>
    <t xml:space="preserve">WAREXTUPS03A </t>
  </si>
  <si>
    <t>RIELLO - Contratto assicurativo per portezione aggiuntiva SEP800_1000 + 12 SWAP a mezzo corriere</t>
  </si>
  <si>
    <t>RL-CA48MSWMTA16</t>
  </si>
  <si>
    <t>CA48MSWMTA16</t>
  </si>
  <si>
    <t>RIELLO - CA48MSWMTA16 - contratto assicurativo per protezione aggiuntiva mta16 + 48 swap a mezzo corriere (totale 60 mesi)</t>
  </si>
  <si>
    <t>In esaurimento</t>
  </si>
  <si>
    <t>ZYXEL  WAX-300H AP Dual Radio, Ant integrate, 3 Porte LAN Gigabit,  PoE (19W), inst a parete. Alim non incl Nebula Pro 1 anno</t>
  </si>
  <si>
    <t>ZYXEL - WAX-655E Pro Outdoor AP DualRadio 4x4 802.11  2 PorteLAN(1xGb,1x 2.5Gb), kit parete/palo. Incl.NebulaPro 1yr</t>
  </si>
  <si>
    <t>ZY-WRL-WBE665S</t>
  </si>
  <si>
    <t>WBE665S-EU0102F</t>
  </si>
  <si>
    <t xml:space="preserve">WAX-655S NebulaFlex Pro Outdoor AP WiFi7 , Porte LAN (1x 10GbE, 1x SFP+) PoE (40W), AnT Smart int  IP67.kit parete/palo. </t>
  </si>
  <si>
    <t>DATWYLER - Cavo ZwbKWT BL da esterno 1x12 OS2 G652.D, loose tube, armato CST 8,2mm, HDPE Fca -nero/arancio-</t>
  </si>
  <si>
    <t>DATWYLER - Cassetto ottico 19'' 1U scarico per 24 bussole SC slx, o 24 bussole LC dpx, nero</t>
  </si>
  <si>
    <t>DT-ACC-418025</t>
  </si>
  <si>
    <t>DATWYLER - Telaio adattatore in acciaio inox per barra DIN, 1 porta con attacco Keystone, scarico</t>
  </si>
  <si>
    <t>TELTONIKA - Industrial 4G LTE Router (Cat 4), 3G, 2G; 1xWAN 10/100 Mbps, 3xLAN 10/100 Mbps; Dual-Sim, Wi-fi Hotspot</t>
  </si>
  <si>
    <t>TELTONIKA - Industrial 4G LTE Router (Cat 4), 3G, 2G; RS232 &amp; RS485, MQTT, BACnet, OPC UA, I/Os, Ethernet; GNSS</t>
  </si>
  <si>
    <t>TK-ACC-PR3PUAU3</t>
  </si>
  <si>
    <t>PR3PUAU3</t>
  </si>
  <si>
    <t>TELTONIKA - AU power supply, 9 W</t>
  </si>
  <si>
    <t>TK-ACC-PR315EUA</t>
  </si>
  <si>
    <t>PR315EUA</t>
  </si>
  <si>
    <t>TELTONIKA - EU 2-pin power supply, 18 W</t>
  </si>
  <si>
    <t>PN-SWT-XGS-6311-12X</t>
  </si>
  <si>
    <t>XGS-6311-12X</t>
  </si>
  <si>
    <t>PLANET - Layer 3 12-Port 10GBASE-X SFP+ Managed Ethernet Switch (Hardware-based Layer 3 RIPv1/v2, OSPFv2 dynamic routing, suppor</t>
  </si>
  <si>
    <t>PN-SWT-GS-6311-16S8C4</t>
  </si>
  <si>
    <t>GS-6311-16S8C4XR</t>
  </si>
  <si>
    <t>PLANET GS-6311-16S8C4XR L 3 16-Port 100/1000X SFP + 8-Port Gigabit TP/SFP combo + 4-Port 10G SFP+</t>
  </si>
  <si>
    <t>PN-SWT-GS-6311-24HP4X</t>
  </si>
  <si>
    <t>GS-6311-24HP4X</t>
  </si>
  <si>
    <t>PLANET - Layer 3 8-Port 10/100/1000T 90W 802.3bt PoE + 16-Port 10/100/1000T 802.3at PoE + 4-Port 10G SFP+ Managed Ethernet</t>
  </si>
  <si>
    <t>PN-SWT-IGS-514PT</t>
  </si>
  <si>
    <t>IGS-514PT</t>
  </si>
  <si>
    <t>PLANET - IP30 Compact size 4-Port 10/100/1000T 802.3at PoE + 1-Port 100/1000X SFP Gigabit Ethernet Switch (-40~75 degrees C, dua</t>
  </si>
  <si>
    <t>PN-SWT-IGS-632524PAX</t>
  </si>
  <si>
    <t>PLANET- Industrial L3 24-Port 10/100/1000T 802.3at PoE + 4-Port 10G SFP+ Managed Ethernet Switch (-40~75 degrees C )</t>
  </si>
  <si>
    <t>VR-VAC-SDR-120-12</t>
  </si>
  <si>
    <t>SDR-120-12</t>
  </si>
  <si>
    <t>MEANWELL - SDR-120-12 - Alimentatore DIN rail 120W, 12V 10A, alta efficienza, ingresso AC universale</t>
  </si>
  <si>
    <t>PN-LTE-VCG-1500WG-LTE</t>
  </si>
  <si>
    <t>VCG-1500WG-LTE-EU</t>
  </si>
  <si>
    <t>PLANET - VCG-1500WG-LTE-EU - Vehicle 4G LTE Cellular Wireless Gateway with 5-Port 10/100TX (1-SIM Card Slot, 802.11n, GPS, -25~6</t>
  </si>
  <si>
    <t>OC-FTH-2S0090-04-100</t>
  </si>
  <si>
    <t>ORCA - Tratta Fibra Ottica 4 FO G.657.A2 conn. SC/APC su STOA - DIN KIT - CPR Dca - 100m</t>
  </si>
  <si>
    <t>ORCA - Inserto RJ45 Cat.6 UTP - toolless - slim - (utente o pann. 570125-24/570129-00) - KIT 12 Pz - nero</t>
  </si>
  <si>
    <t>ORCA - Inserto RJ45 Cat.6 UTP - toolless - slim - (utente o pann. 570125-24/570129-00) - KIT 12 Pz - bianco</t>
  </si>
  <si>
    <t>OC-VAC-701000-37</t>
  </si>
  <si>
    <t>ORCA - Alimentatore da interno 220VAC - 24VAC - 105Va + cavo 1mt con plug 3,5</t>
  </si>
  <si>
    <t>DISABLE</t>
  </si>
  <si>
    <t>ORCA - Maniglia (1P) per rack pavimento serie MARLIN 20-27U, apertura a combinazione numerica meccanica</t>
  </si>
  <si>
    <t>OC-RAC-550505-11M</t>
  </si>
  <si>
    <t>ORCA - Maniglia (3P) per rack pavimento serie MARLIN 32-47U, apertura a combinazione numerica meccanica</t>
  </si>
  <si>
    <t>Listino Generale Giugno 2026 - Networking</t>
  </si>
  <si>
    <t>Listino Giugno26</t>
  </si>
  <si>
    <t>ZY-WRL-NWA55AXPRO</t>
  </si>
  <si>
    <t>NWA55AXPRO-EU0102F</t>
  </si>
  <si>
    <t xml:space="preserve">ZYXEL-NWA55AXPRO, NebFlex Wir AP radio  2x2 802.11a/b/g/n/ac/ax 3Gbps, outdoorIP55, LAN Gigabit PoE(12W) ant int. PoE Inj incl </t>
  </si>
  <si>
    <t>Wireless Bridge 5GHz (WiFi 6)</t>
  </si>
  <si>
    <t>ZY-WRL-NWA55AXPTP-02F</t>
  </si>
  <si>
    <t>NWA55AXPTP-EU0102F</t>
  </si>
  <si>
    <t xml:space="preserve">ZYXEL-NWA55AXPTP Kit 2pz Punto-Punto 5GHz 2.4Gbps,Outdoor IP55, porta LAN Gigabit, PoE(12W), ant int PoE Inj incl Free Neb Bas </t>
  </si>
  <si>
    <t>ZY-SWT-GS1100-24E-104</t>
  </si>
  <si>
    <t>GS1100-24E-EU0104F</t>
  </si>
  <si>
    <t>ZY-SWT-GS1100-24ES-101F</t>
  </si>
  <si>
    <t>GS1100-24ES-EU0101F</t>
  </si>
  <si>
    <t>ZYXEL -GS1100-24ES-EU0101F-Switch Unmanaged con DIP Switch, 24 porte Gigabit, design senza ventole, Desktop/Rack</t>
  </si>
  <si>
    <t>ZY-SWT-XS1930-12F</t>
  </si>
  <si>
    <t>XS1935-12F-ZZ0101F</t>
  </si>
  <si>
    <t>ZYXEL-XS1935-12F-NebULA Flex Switch Web Managed. Layer3Lite,1 0porte10GbE SFP+ + 2 porte 10GbE MultiGigabit - Rack-Free Neb</t>
  </si>
  <si>
    <t>ZY-WRL-FWA505V2-102F</t>
  </si>
  <si>
    <t>FWA505-V2-EU0102F</t>
  </si>
  <si>
    <t>ZYXEL-FWA505 V2 , Router 5G, SLOT SIM CARD, DL fino a 4.6Gbps, 1 porta WAN/LAN GbE, 1 porta LAN GbE, Wifi 6 AX3000, Ant interna</t>
  </si>
  <si>
    <t>ZY-LIC-NMSP-ZZ1Y00F</t>
  </si>
  <si>
    <t>LIC-NMSP-ZZ1Y00F</t>
  </si>
  <si>
    <t>ZYXEL - Nebula MSP Pack License (Single User) - 1 anno</t>
  </si>
  <si>
    <t>PN-SWT-XGS-6320-12X4TR</t>
  </si>
  <si>
    <t>XGS-6320-12X4TR</t>
  </si>
  <si>
    <t>PLANET - L3 12x10GBASE-X SFP+, + 4x10GBASE-T Managed Ethernet Switch 48V DC Redundant Power</t>
  </si>
  <si>
    <t>MGS-910X</t>
    <phoneticPr fontId="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</si>
</sst>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 #,##0.00_-;\-&quot;€&quot;\ * #,##0.00_-;_-&quot;€&quot;\ * &quot;-&quot;??_-;_-@_-"/>
    <numFmt numFmtId="166" formatCode="#,##0.000"/>
    <numFmt numFmtId="167" formatCode="0.000"/>
    <numFmt numFmtId="168" formatCode="_-* #,##0.000_-;\-* #,##0.000_-;_-* &quot;-&quot;??_-;_-@_-"/>
    <numFmt numFmtId="169" formatCode="_-* #,##0_-;\-* #,##0_-;_-* &quot;-&quot;??_-;_-@_-"/>
    <numFmt numFmtId="170" formatCode="_-* #,##0.000_-;\-* #,##0.000_-;_-* &quot;-&quot;???_-;_-@_-"/>
    <numFmt numFmtId="171" formatCode="[$€-410]\ #,##0;\-[$€-410]\ #,##0"/>
    <numFmt numFmtId="172" formatCode="_-[$$-409]* #,##0.00_ ;_-[$$-409]* \-#,##0.00\ ;_-[$$-409]* &quot;-&quot;??_ ;_-@_ "/>
    <numFmt numFmtId="173" formatCode="_-&quot;£&quot;* #,##0.00_-;\-&quot;£&quot;* #,##0.00_-;_-&quot;£&quot;* &quot;-&quot;??_-;_-@_-"/>
    <numFmt numFmtId="174" formatCode="#,##0.00\ [$€];[Red]\-#,##0.00\ [$€]"/>
    <numFmt numFmtId="175" formatCode="_(&quot;$&quot;* #,##0.00_);_(&quot;$&quot;* \(#,##0.00\);_(&quot;$&quot;* &quot;-&quot;??_);_(@_)"/>
    <numFmt numFmtId="176" formatCode="_(&quot;$&quot;* #,##0_);_(&quot;$&quot;* \(#,##0\);_(&quot;$&quot;* &quot;-&quot;_);_(@_)"/>
    <numFmt numFmtId="177" formatCode="[$-409]d\-mmm\-yy;@"/>
    <numFmt numFmtId="178" formatCode="_(* #,##0.00_);_(* \(#,##0.00\);_(* \-??_);_(@_)"/>
    <numFmt numFmtId="179" formatCode="_(\$* #,##0.00_);_(\$* \(#,##0.00\);_(\$* \-??_);_(@_)"/>
    <numFmt numFmtId="180" formatCode="_(&quot;€&quot;\ * #,##0.00_);_(&quot;€&quot;\ * \(#,##0.00\);_(&quot;€&quot;\ * &quot;-&quot;??_);_(@_)"/>
    <numFmt numFmtId="181" formatCode="_(&quot;€ &quot;* #,##0.00_);_(&quot;€ &quot;* \(#,##0.00\);_(&quot;€ &quot;* \-??_);_(@_)"/>
    <numFmt numFmtId="182" formatCode="#,##0;#,##0"/>
    <numFmt numFmtId="183" formatCode="#,##0;[Red]\(#,##0\)"/>
    <numFmt numFmtId="184" formatCode="General_)"/>
    <numFmt numFmtId="185" formatCode="_-[$€-410]\ * #,##0.00_-;\-[$€-410]\ * #,##0.00_-;_-[$€-410]\ * &quot;-&quot;??_-;_-@_-"/>
    <numFmt numFmtId="186" formatCode="0.0%"/>
    <numFmt numFmtId="187" formatCode="#,##0.000_ ;\-#,##0.000\ "/>
    <numFmt numFmtId="188" formatCode="&quot;€&quot;\ #,##0"/>
    <numFmt numFmtId="189" formatCode="#,##0.00;\-#,##0.00;"/>
    <numFmt numFmtId="190" formatCode="_-* #,##0.00_-;_-* #,##0.00\-;_-* &quot;-&quot;??_-;_-@_-"/>
    <numFmt numFmtId="191" formatCode="_-* #,##0.00\ _D_M_-;\-* #,##0.00\ _D_M_-;_-* &quot;-&quot;??\ _D_M_-;_-@_-"/>
    <numFmt numFmtId="192" formatCode="&quot;SFr.&quot;\ #,##0.00;[Red]&quot;SFr.&quot;\ \-#,##0.00"/>
    <numFmt numFmtId="193" formatCode="0.00000"/>
    <numFmt numFmtId="194" formatCode="#,##0_ ;\-#,##0\ "/>
    <numFmt numFmtId="195" formatCode="#,##0.00_ ;\-#,##0.00\ "/>
  </numFmts>
  <fonts count="3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9"/>
      <name val="Arial"/>
      <family val="2"/>
    </font>
    <font>
      <b/>
      <sz val="40"/>
      <color indexed="41"/>
      <name val="BankGothic Md BT"/>
      <family val="2"/>
    </font>
    <font>
      <sz val="8"/>
      <color indexed="12"/>
      <name val="Arial"/>
      <family val="2"/>
    </font>
    <font>
      <u/>
      <sz val="8"/>
      <color indexed="48"/>
      <name val="Arial"/>
      <family val="2"/>
    </font>
    <font>
      <b/>
      <sz val="8"/>
      <color indexed="9"/>
      <name val="Arial"/>
      <family val="2"/>
    </font>
    <font>
      <sz val="8"/>
      <color indexed="9"/>
      <name val="Arial"/>
      <family val="2"/>
    </font>
    <font>
      <b/>
      <sz val="7"/>
      <name val="Arial"/>
      <family val="2"/>
    </font>
    <font>
      <sz val="12"/>
      <name val="Times New Roman"/>
      <family val="1"/>
    </font>
    <font>
      <sz val="10"/>
      <name val="Wingdings"/>
      <charset val="2"/>
    </font>
    <font>
      <b/>
      <sz val="20"/>
      <color indexed="62"/>
      <name val="Arial"/>
      <family val="2"/>
    </font>
    <font>
      <b/>
      <sz val="8"/>
      <color indexed="18"/>
      <name val="Arial"/>
      <family val="2"/>
    </font>
    <font>
      <sz val="26"/>
      <name val="Wingdings"/>
      <charset val="2"/>
    </font>
    <font>
      <sz val="6"/>
      <color indexed="9"/>
      <name val="Arial"/>
      <family val="2"/>
    </font>
    <font>
      <sz val="8"/>
      <name val="Wingdings"/>
      <charset val="2"/>
    </font>
    <font>
      <b/>
      <sz val="8"/>
      <color indexed="8"/>
      <name val="Arial"/>
      <family val="2"/>
    </font>
    <font>
      <sz val="8"/>
      <color indexed="8"/>
      <name val="Arial"/>
      <family val="2"/>
    </font>
    <font>
      <b/>
      <sz val="8"/>
      <color indexed="8"/>
      <name val="Arial"/>
      <family val="2"/>
    </font>
    <font>
      <sz val="6"/>
      <color indexed="8"/>
      <name val="Arial"/>
      <family val="2"/>
    </font>
    <font>
      <sz val="6"/>
      <color indexed="18"/>
      <name val="Arial"/>
      <family val="2"/>
    </font>
    <font>
      <i/>
      <sz val="6"/>
      <color indexed="18"/>
      <name val="Univers"/>
      <family val="2"/>
    </font>
    <font>
      <sz val="10"/>
      <color indexed="8"/>
      <name val="Wingdings"/>
      <charset val="2"/>
    </font>
    <font>
      <sz val="6"/>
      <color indexed="18"/>
      <name val="Univers"/>
      <family val="2"/>
    </font>
    <font>
      <sz val="8"/>
      <color indexed="18"/>
      <name val="Univers"/>
      <family val="2"/>
    </font>
    <font>
      <i/>
      <sz val="20"/>
      <color indexed="18"/>
      <name val="Univers"/>
      <family val="2"/>
    </font>
    <font>
      <b/>
      <sz val="10"/>
      <color indexed="9"/>
      <name val="Wingdings"/>
      <charset val="2"/>
    </font>
    <font>
      <i/>
      <sz val="6"/>
      <name val="Univers"/>
      <family val="2"/>
    </font>
    <font>
      <u/>
      <sz val="18"/>
      <color indexed="12"/>
      <name val="Arial"/>
      <family val="2"/>
    </font>
    <font>
      <i/>
      <sz val="8"/>
      <color indexed="18"/>
      <name val="Univers"/>
      <family val="2"/>
    </font>
    <font>
      <b/>
      <sz val="10"/>
      <color indexed="9"/>
      <name val="Arial"/>
      <family val="2"/>
    </font>
    <font>
      <u/>
      <sz val="20"/>
      <color indexed="12"/>
      <name val="Arial"/>
      <family val="2"/>
    </font>
    <font>
      <i/>
      <sz val="10"/>
      <color indexed="18"/>
      <name val="Univers"/>
      <family val="2"/>
    </font>
    <font>
      <b/>
      <sz val="10"/>
      <color indexed="18"/>
      <name val="Univers"/>
      <family val="2"/>
    </font>
    <font>
      <sz val="10"/>
      <name val="Arial"/>
      <family val="2"/>
    </font>
    <font>
      <sz val="10"/>
      <color indexed="18"/>
      <name val="Wingdings"/>
      <charset val="2"/>
    </font>
    <font>
      <i/>
      <sz val="10"/>
      <color indexed="18"/>
      <name val="Wingdings"/>
      <charset val="2"/>
    </font>
    <font>
      <b/>
      <sz val="10"/>
      <color indexed="18"/>
      <name val="Wingdings"/>
      <charset val="2"/>
    </font>
    <font>
      <sz val="8"/>
      <color indexed="10"/>
      <name val="Eras Demi ITC"/>
      <family val="2"/>
    </font>
    <font>
      <b/>
      <sz val="8"/>
      <color indexed="18"/>
      <name val="Univers"/>
      <family val="2"/>
    </font>
    <font>
      <sz val="8"/>
      <name val="Arial"/>
      <family val="2"/>
    </font>
    <font>
      <b/>
      <sz val="8"/>
      <color indexed="53"/>
      <name val="Univers"/>
      <family val="2"/>
    </font>
    <font>
      <sz val="10"/>
      <name val="Verdana"/>
      <family val="2"/>
    </font>
    <font>
      <b/>
      <sz val="10"/>
      <color indexed="9"/>
      <name val="Verdana"/>
      <family val="2"/>
    </font>
    <font>
      <b/>
      <sz val="8"/>
      <name val="Arial"/>
      <family val="2"/>
    </font>
    <font>
      <sz val="11"/>
      <color indexed="8"/>
      <name val="Cambria"/>
      <family val="2"/>
    </font>
    <font>
      <sz val="11"/>
      <color indexed="8"/>
      <name val="Calibri"/>
      <family val="2"/>
    </font>
    <font>
      <b/>
      <sz val="10"/>
      <name val="Wingdings"/>
      <charset val="2"/>
    </font>
    <font>
      <sz val="11"/>
      <name val="Arial"/>
      <family val="2"/>
    </font>
    <font>
      <i/>
      <sz val="20"/>
      <color indexed="18"/>
      <name val="Arial"/>
      <family val="2"/>
    </font>
    <font>
      <i/>
      <sz val="6"/>
      <color indexed="18"/>
      <name val="Arial"/>
      <family val="2"/>
    </font>
    <font>
      <sz val="20"/>
      <color indexed="18"/>
      <name val="Arial"/>
      <family val="2"/>
    </font>
    <font>
      <sz val="16"/>
      <color indexed="10"/>
      <name val="Arial"/>
      <family val="2"/>
    </font>
    <font>
      <b/>
      <sz val="10"/>
      <color indexed="40"/>
      <name val="Calibri"/>
      <family val="2"/>
    </font>
    <font>
      <b/>
      <sz val="10"/>
      <color indexed="8"/>
      <name val="Calibri"/>
      <family val="2"/>
    </font>
    <font>
      <sz val="10"/>
      <color indexed="8"/>
      <name val="Calibri"/>
      <family val="2"/>
    </font>
    <font>
      <sz val="9"/>
      <color indexed="23"/>
      <name val="Trebuchet MS"/>
      <family val="2"/>
    </font>
    <font>
      <sz val="10"/>
      <color indexed="9"/>
      <name val="Calibri"/>
      <family val="2"/>
    </font>
    <font>
      <sz val="10"/>
      <name val="Arial"/>
      <family val="2"/>
    </font>
    <font>
      <b/>
      <sz val="8"/>
      <name val="Univers"/>
      <family val="2"/>
    </font>
    <font>
      <b/>
      <sz val="6"/>
      <color indexed="18"/>
      <name val="Arial"/>
      <family val="2"/>
    </font>
    <font>
      <u/>
      <sz val="22"/>
      <color indexed="12"/>
      <name val="Arial"/>
      <family val="2"/>
    </font>
    <font>
      <sz val="9"/>
      <name val="Arial"/>
      <family val="2"/>
    </font>
    <font>
      <sz val="9"/>
      <color indexed="12"/>
      <name val="Arial"/>
      <family val="2"/>
    </font>
    <font>
      <sz val="10"/>
      <name val="Arial"/>
      <family val="2"/>
    </font>
    <font>
      <sz val="10"/>
      <name val="MS Sans Serif"/>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1"/>
      <color indexed="8"/>
      <name val="ＭＳ Ｐゴシック"/>
      <family val="3"/>
      <charset val="128"/>
    </font>
    <font>
      <b/>
      <sz val="12"/>
      <name val="Arial"/>
      <family val="2"/>
    </font>
    <font>
      <sz val="10"/>
      <color indexed="8"/>
      <name val="Baar Sophia"/>
      <family val="2"/>
    </font>
    <font>
      <sz val="10"/>
      <name val="Palatino"/>
      <family val="1"/>
    </font>
    <font>
      <sz val="10"/>
      <color indexed="8"/>
      <name val="Arial"/>
      <family val="2"/>
    </font>
    <font>
      <b/>
      <sz val="10"/>
      <color indexed="8"/>
      <name val="Arial"/>
      <family val="2"/>
    </font>
    <font>
      <b/>
      <sz val="16"/>
      <color indexed="9"/>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52"/>
      <name val="Calibri"/>
      <family val="2"/>
      <scheme val="minor"/>
    </font>
    <font>
      <sz val="11"/>
      <color rgb="FFFA7D00"/>
      <name val="Calibri"/>
      <family val="2"/>
      <scheme val="minor"/>
    </font>
    <font>
      <b/>
      <sz val="11"/>
      <color theme="0"/>
      <name val="Calibri"/>
      <family val="2"/>
      <scheme val="minor"/>
    </font>
    <font>
      <u/>
      <sz val="11"/>
      <color theme="10"/>
      <name val="Calibri"/>
      <family val="2"/>
    </font>
    <font>
      <i/>
      <sz val="11"/>
      <color rgb="FF7F7F7F"/>
      <name val="Calibri"/>
      <family val="2"/>
      <scheme val="minor"/>
    </font>
    <font>
      <u/>
      <sz val="8"/>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
      <color theme="10"/>
      <name val="Arial"/>
      <family val="2"/>
    </font>
    <font>
      <u/>
      <sz val="8"/>
      <color rgb="FF0000FF"/>
      <name val="Calibri"/>
      <family val="2"/>
      <scheme val="minor"/>
    </font>
    <font>
      <u/>
      <sz val="10"/>
      <color theme="10"/>
      <name val="Arial"/>
      <family val="2"/>
    </font>
    <font>
      <sz val="11"/>
      <color rgb="FF3F3F76"/>
      <name val="Calibri"/>
      <family val="2"/>
      <scheme val="minor"/>
    </font>
    <font>
      <sz val="11"/>
      <color indexed="60"/>
      <name val="Calibri"/>
      <family val="2"/>
      <scheme val="minor"/>
    </font>
    <font>
      <sz val="11"/>
      <color rgb="FF9C6500"/>
      <name val="Calibri"/>
      <family val="2"/>
      <scheme val="minor"/>
    </font>
    <font>
      <sz val="10"/>
      <color theme="1"/>
      <name val="Tahoma"/>
      <family val="2"/>
    </font>
    <font>
      <sz val="10"/>
      <color theme="1"/>
      <name val="Baar Sophia"/>
      <family val="2"/>
    </font>
    <font>
      <b/>
      <sz val="11"/>
      <color rgb="FF3F3F3F"/>
      <name val="Calibri"/>
      <family val="2"/>
      <scheme val="minor"/>
    </font>
    <font>
      <sz val="11"/>
      <color rgb="FFFF0000"/>
      <name val="Calibri"/>
      <family val="2"/>
      <scheme val="minor"/>
    </font>
    <font>
      <b/>
      <sz val="18"/>
      <color theme="3"/>
      <name val="Cambria"/>
      <family val="2"/>
      <scheme val="major"/>
    </font>
    <font>
      <sz val="18"/>
      <color theme="3"/>
      <name val="Cambria"/>
      <family val="2"/>
      <scheme val="major"/>
    </font>
    <font>
      <b/>
      <sz val="11"/>
      <color theme="1"/>
      <name val="Calibri"/>
      <family val="2"/>
      <scheme val="minor"/>
    </font>
    <font>
      <b/>
      <sz val="8"/>
      <color theme="0"/>
      <name val="Arial"/>
      <family val="2"/>
    </font>
    <font>
      <sz val="8"/>
      <color theme="0"/>
      <name val="Arial"/>
      <family val="2"/>
    </font>
    <font>
      <sz val="10"/>
      <name val="Calibri"/>
      <family val="2"/>
      <scheme val="minor"/>
    </font>
    <font>
      <b/>
      <sz val="10"/>
      <name val="Calibri"/>
      <family val="2"/>
      <scheme val="minor"/>
    </font>
    <font>
      <sz val="10"/>
      <color theme="1"/>
      <name val="Calibri"/>
      <family val="2"/>
      <scheme val="minor"/>
    </font>
    <font>
      <sz val="8"/>
      <color theme="1"/>
      <name val="Calibri"/>
      <family val="2"/>
      <scheme val="minor"/>
    </font>
    <font>
      <b/>
      <sz val="9"/>
      <color theme="1"/>
      <name val="Calibri"/>
      <family val="2"/>
      <scheme val="minor"/>
    </font>
    <font>
      <b/>
      <sz val="10"/>
      <color theme="0"/>
      <name val="Calibri"/>
      <family val="2"/>
      <scheme val="minor"/>
    </font>
    <font>
      <sz val="10"/>
      <color theme="0"/>
      <name val="Arial"/>
      <family val="2"/>
    </font>
    <font>
      <b/>
      <sz val="6"/>
      <color theme="0"/>
      <name val="Arial"/>
      <family val="2"/>
    </font>
    <font>
      <sz val="6"/>
      <color theme="1"/>
      <name val="Arial"/>
      <family val="2"/>
    </font>
    <font>
      <sz val="8"/>
      <color theme="1"/>
      <name val="Arial"/>
      <family val="2"/>
    </font>
    <font>
      <sz val="6"/>
      <color rgb="FF000000"/>
      <name val="Arial"/>
      <family val="2"/>
    </font>
    <font>
      <sz val="9"/>
      <color theme="0"/>
      <name val="Arial"/>
      <family val="2"/>
    </font>
    <font>
      <sz val="11"/>
      <color theme="0"/>
      <name val="Arial"/>
      <family val="2"/>
    </font>
    <font>
      <sz val="6"/>
      <color theme="3" tint="-0.249977111117893"/>
      <name val="Arial"/>
      <family val="2"/>
    </font>
    <font>
      <b/>
      <sz val="8"/>
      <color rgb="FF000000"/>
      <name val="Arial"/>
      <family val="2"/>
    </font>
    <font>
      <b/>
      <sz val="8"/>
      <color rgb="FFFF0000"/>
      <name val="Arial"/>
      <family val="2"/>
    </font>
    <font>
      <b/>
      <u/>
      <sz val="14"/>
      <color rgb="FF000068"/>
      <name val="Calibri"/>
      <family val="2"/>
      <scheme val="minor"/>
    </font>
    <font>
      <b/>
      <sz val="12"/>
      <name val="Calibri"/>
      <family val="2"/>
      <scheme val="minor"/>
    </font>
    <font>
      <b/>
      <sz val="11"/>
      <name val="Calibri"/>
      <family val="2"/>
      <scheme val="minor"/>
    </font>
    <font>
      <sz val="10"/>
      <color theme="0"/>
      <name val="Calibri"/>
      <family val="2"/>
      <scheme val="minor"/>
    </font>
    <font>
      <b/>
      <sz val="10"/>
      <color theme="1"/>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sz val="8"/>
      <color rgb="FFC00000"/>
      <name val="Arial"/>
      <family val="2"/>
    </font>
    <font>
      <sz val="9"/>
      <name val="宋体"/>
      <charset val="134"/>
    </font>
    <font>
      <sz val="12"/>
      <name val="宋体"/>
      <charset val="134"/>
    </font>
    <font>
      <b/>
      <sz val="8"/>
      <color rgb="FF0070C0"/>
      <name val="Arial"/>
      <family val="2"/>
    </font>
    <font>
      <b/>
      <sz val="8"/>
      <color theme="1"/>
      <name val="Arial"/>
      <family val="2"/>
    </font>
    <font>
      <sz val="12"/>
      <name val="Times New Roman"/>
      <family val="1"/>
    </font>
    <font>
      <sz val="10"/>
      <name val="Arial"/>
      <family val="2"/>
    </font>
    <font>
      <b/>
      <sz val="10"/>
      <color rgb="FF000068"/>
      <name val="Arial"/>
      <family val="2"/>
    </font>
    <font>
      <sz val="8"/>
      <name val="Arial"/>
      <family val="2"/>
    </font>
    <font>
      <b/>
      <sz val="10"/>
      <color indexed="18"/>
      <name val="Arial"/>
      <family val="2"/>
    </font>
    <font>
      <b/>
      <sz val="8"/>
      <name val="Arial"/>
      <family val="2"/>
    </font>
    <font>
      <sz val="10"/>
      <name val="Arial"/>
      <family val="2"/>
    </font>
    <font>
      <sz val="36"/>
      <name val="Arial Narrow"/>
      <family val="2"/>
    </font>
    <font>
      <u/>
      <sz val="10"/>
      <color indexed="12"/>
      <name val="Arial"/>
      <family val="2"/>
    </font>
    <font>
      <b/>
      <u/>
      <sz val="10"/>
      <color rgb="FF257487"/>
      <name val="Arial"/>
      <family val="2"/>
    </font>
    <font>
      <u/>
      <sz val="30"/>
      <color indexed="18"/>
      <name val="Arial Narrow"/>
      <family val="2"/>
    </font>
    <font>
      <b/>
      <sz val="7"/>
      <color indexed="63"/>
      <name val="Arial"/>
      <family val="2"/>
    </font>
    <font>
      <b/>
      <sz val="8"/>
      <color indexed="62"/>
      <name val="Arial"/>
      <family val="2"/>
    </font>
    <font>
      <sz val="10"/>
      <color indexed="62"/>
      <name val="Arial"/>
      <family val="2"/>
    </font>
    <font>
      <u/>
      <sz val="8"/>
      <color indexed="12"/>
      <name val="Arial"/>
      <family val="2"/>
    </font>
    <font>
      <sz val="8"/>
      <color indexed="12"/>
      <name val="Arial"/>
      <family val="2"/>
    </font>
    <font>
      <b/>
      <sz val="8"/>
      <color indexed="18"/>
      <name val="Arial"/>
      <family val="2"/>
    </font>
    <font>
      <strike/>
      <sz val="10"/>
      <color indexed="62"/>
      <name val="Arial"/>
      <family val="2"/>
    </font>
    <font>
      <sz val="10"/>
      <color indexed="9"/>
      <name val="Arial"/>
      <family val="2"/>
    </font>
    <font>
      <sz val="8"/>
      <color rgb="FF0000FF"/>
      <name val="Arial"/>
      <family val="2"/>
    </font>
    <font>
      <sz val="10"/>
      <name val="Arial Narrow"/>
      <family val="2"/>
    </font>
    <font>
      <b/>
      <sz val="9"/>
      <color indexed="55"/>
      <name val="Arial"/>
      <family val="2"/>
    </font>
    <font>
      <b/>
      <sz val="9"/>
      <name val="Arial"/>
      <family val="2"/>
    </font>
    <font>
      <b/>
      <sz val="10"/>
      <color indexed="12"/>
      <name val="Arial"/>
      <family val="2"/>
    </font>
    <font>
      <sz val="8"/>
      <color indexed="62"/>
      <name val="Arial"/>
      <family val="2"/>
    </font>
    <font>
      <b/>
      <u/>
      <sz val="16"/>
      <color rgb="FF257487"/>
      <name val="Arial Narrow"/>
      <family val="2"/>
    </font>
    <font>
      <sz val="12"/>
      <color theme="1"/>
      <name val="Calibri"/>
      <family val="2"/>
      <scheme val="minor"/>
    </font>
    <font>
      <b/>
      <sz val="8"/>
      <color rgb="FF002060"/>
      <name val="Arial"/>
      <family val="2"/>
    </font>
    <font>
      <sz val="10"/>
      <color rgb="FF0070C0"/>
      <name val="Wingdings"/>
      <charset val="2"/>
    </font>
    <font>
      <sz val="6"/>
      <color rgb="FF0070C0"/>
      <name val="Arial"/>
      <family val="2"/>
    </font>
    <font>
      <sz val="6"/>
      <color rgb="FF002060"/>
      <name val="Arial"/>
      <family val="2"/>
    </font>
    <font>
      <sz val="10"/>
      <color indexed="12"/>
      <name val="Arial"/>
      <family val="2"/>
    </font>
    <font>
      <sz val="8"/>
      <color rgb="FFFF0000"/>
      <name val="Arial"/>
      <family val="2"/>
    </font>
    <font>
      <b/>
      <sz val="8"/>
      <color theme="1"/>
      <name val="Calibri"/>
      <family val="2"/>
    </font>
    <font>
      <sz val="10"/>
      <color rgb="FF000000"/>
      <name val="Times New Roman"/>
      <family val="1"/>
    </font>
    <font>
      <sz val="9"/>
      <color theme="1"/>
      <name val="Century Gothic"/>
      <family val="2"/>
    </font>
    <font>
      <b/>
      <sz val="8"/>
      <color rgb="FF00B0F0"/>
      <name val="Arial"/>
      <family val="2"/>
    </font>
    <font>
      <b/>
      <sz val="20"/>
      <color rgb="FFC00000"/>
      <name val="Univers"/>
      <family val="2"/>
    </font>
    <font>
      <b/>
      <sz val="8"/>
      <color rgb="FFC00000"/>
      <name val="Univers"/>
      <family val="2"/>
    </font>
    <font>
      <b/>
      <sz val="10"/>
      <color rgb="FFC00000"/>
      <name val="Arial"/>
      <family val="2"/>
    </font>
    <font>
      <b/>
      <u/>
      <sz val="8"/>
      <color indexed="12"/>
      <name val="Arial"/>
      <family val="2"/>
    </font>
    <font>
      <b/>
      <i/>
      <sz val="8"/>
      <color indexed="18"/>
      <name val="Univers"/>
      <family val="2"/>
    </font>
    <font>
      <b/>
      <sz val="8"/>
      <name val="Calibri"/>
      <family val="2"/>
    </font>
    <font>
      <b/>
      <sz val="11"/>
      <color rgb="FF009966"/>
      <name val="Verdana"/>
      <family val="2"/>
    </font>
    <font>
      <b/>
      <i/>
      <sz val="18"/>
      <color rgb="FF333333"/>
      <name val="Verdana"/>
      <family val="2"/>
    </font>
    <font>
      <sz val="10"/>
      <color rgb="FF333333"/>
      <name val="Verdana"/>
      <family val="2"/>
    </font>
    <font>
      <b/>
      <sz val="12"/>
      <color rgb="FF009966"/>
      <name val="Webdings"/>
      <family val="1"/>
      <charset val="2"/>
    </font>
    <font>
      <sz val="20"/>
      <name val="Univers"/>
      <family val="2"/>
    </font>
    <font>
      <b/>
      <sz val="8"/>
      <color theme="1"/>
      <name val="Calibri"/>
      <family val="2"/>
      <scheme val="minor"/>
    </font>
    <font>
      <b/>
      <sz val="6"/>
      <color rgb="FFFFFF00"/>
      <name val="Arial"/>
      <family val="2"/>
    </font>
    <font>
      <b/>
      <sz val="8"/>
      <color indexed="53"/>
      <name val="Arial"/>
      <family val="2"/>
    </font>
    <font>
      <b/>
      <i/>
      <sz val="8"/>
      <color indexed="53"/>
      <name val="Univers"/>
      <family val="2"/>
    </font>
    <font>
      <b/>
      <sz val="6"/>
      <color rgb="FFFF0000"/>
      <name val="Arial"/>
      <family val="2"/>
    </font>
    <font>
      <b/>
      <sz val="6"/>
      <color theme="1"/>
      <name val="Arial"/>
      <family val="2"/>
    </font>
    <font>
      <b/>
      <i/>
      <sz val="8"/>
      <color indexed="18"/>
      <name val="Arial"/>
      <family val="2"/>
    </font>
    <font>
      <sz val="8"/>
      <color theme="1" tint="0.249977111117893"/>
      <name val="Arial"/>
      <family val="2"/>
    </font>
    <font>
      <sz val="10"/>
      <color theme="1" tint="0.249977111117893"/>
      <name val="Wingdings"/>
      <charset val="2"/>
    </font>
    <font>
      <sz val="6"/>
      <color theme="1" tint="0.249977111117893"/>
      <name val="Arial"/>
      <family val="2"/>
    </font>
    <font>
      <b/>
      <sz val="6"/>
      <name val="Calibri"/>
      <family val="2"/>
    </font>
    <font>
      <b/>
      <sz val="10"/>
      <color rgb="FFFFFF00"/>
      <name val="Arial"/>
      <family val="2"/>
    </font>
    <font>
      <sz val="8"/>
      <color rgb="FF000000"/>
      <name val="Arial"/>
      <family val="2"/>
    </font>
    <font>
      <b/>
      <sz val="8"/>
      <name val="Wingdings"/>
      <charset val="2"/>
    </font>
    <font>
      <b/>
      <sz val="7"/>
      <color theme="9" tint="-0.249977111117893"/>
      <name val="Arial"/>
      <family val="2"/>
    </font>
    <font>
      <b/>
      <sz val="8"/>
      <color indexed="8"/>
      <name val="Calibri"/>
      <family val="2"/>
    </font>
    <font>
      <sz val="11"/>
      <color theme="1"/>
      <name val="Cambria"/>
      <family val="2"/>
    </font>
    <font>
      <i/>
      <sz val="10"/>
      <name val="Univers"/>
      <family val="2"/>
    </font>
    <font>
      <sz val="10"/>
      <name val="Univers"/>
      <family val="2"/>
    </font>
    <font>
      <b/>
      <sz val="6"/>
      <color rgb="FFFF0000"/>
      <name val="Calibri"/>
      <family val="2"/>
    </font>
    <font>
      <b/>
      <sz val="6"/>
      <color indexed="18"/>
      <name val="Univers"/>
      <family val="2"/>
    </font>
    <font>
      <b/>
      <sz val="6"/>
      <color theme="0" tint="-0.499984740745262"/>
      <name val="Arial"/>
      <family val="2"/>
    </font>
    <font>
      <sz val="8"/>
      <color rgb="FFC00000"/>
      <name val="Arial"/>
      <family val="2"/>
    </font>
    <font>
      <sz val="20"/>
      <color rgb="FFC00000"/>
      <name val="Univers"/>
      <family val="2"/>
    </font>
    <font>
      <sz val="8"/>
      <color rgb="FFC00000"/>
      <name val="Univers"/>
      <family val="2"/>
    </font>
    <font>
      <sz val="10"/>
      <color rgb="FFC00000"/>
      <name val="Arial"/>
      <family val="2"/>
    </font>
    <font>
      <b/>
      <sz val="10"/>
      <color rgb="FF333333"/>
      <name val="Verdana"/>
      <family val="2"/>
    </font>
    <font>
      <sz val="6"/>
      <color theme="0" tint="-0.499984740745262"/>
      <name val="Arial"/>
      <family val="2"/>
    </font>
    <font>
      <b/>
      <sz val="10"/>
      <color rgb="FFFF0000"/>
      <name val="Arial"/>
      <family val="2"/>
    </font>
    <font>
      <sz val="8"/>
      <color indexed="13"/>
      <name val="Arial"/>
      <family val="2"/>
    </font>
    <font>
      <b/>
      <sz val="20"/>
      <color indexed="18"/>
      <name val="Univers"/>
      <family val="2"/>
    </font>
    <font>
      <b/>
      <sz val="8"/>
      <color theme="0" tint="-0.499984740745262"/>
      <name val="Arial"/>
      <family val="2"/>
    </font>
    <font>
      <b/>
      <sz val="20"/>
      <color theme="0" tint="-0.499984740745262"/>
      <name val="Univers"/>
      <family val="2"/>
    </font>
    <font>
      <b/>
      <sz val="8"/>
      <color theme="0" tint="-0.499984740745262"/>
      <name val="Univers"/>
      <family val="2"/>
    </font>
    <font>
      <b/>
      <sz val="10"/>
      <color theme="0" tint="-0.499984740745262"/>
      <name val="Arial"/>
      <family val="2"/>
    </font>
    <font>
      <b/>
      <sz val="10"/>
      <color theme="0"/>
      <name val="Venus SB Extended"/>
      <family val="3"/>
    </font>
    <font>
      <sz val="12"/>
      <name val="新細明體"/>
      <family val="1"/>
      <charset val="136"/>
    </font>
    <font>
      <u/>
      <sz val="12"/>
      <color theme="10"/>
      <name val="新細明體"/>
      <family val="1"/>
      <charset val="136"/>
    </font>
    <font>
      <b/>
      <i/>
      <sz val="8"/>
      <name val="Arial"/>
      <family val="2"/>
    </font>
    <font>
      <sz val="11"/>
      <color indexed="8"/>
      <name val="Helvetica Neue"/>
    </font>
    <font>
      <sz val="36"/>
      <color indexed="9"/>
      <name val="Helvetica Neue"/>
    </font>
    <font>
      <sz val="12"/>
      <color theme="1"/>
      <name val="Calibri"/>
      <family val="2"/>
      <charset val="136"/>
      <scheme val="minor"/>
    </font>
    <font>
      <sz val="11"/>
      <color theme="1"/>
      <name val="Calibri"/>
      <family val="1"/>
      <charset val="136"/>
      <scheme val="minor"/>
    </font>
    <font>
      <sz val="10"/>
      <color indexed="0"/>
      <name val="Arial"/>
      <family val="2"/>
    </font>
    <font>
      <sz val="11"/>
      <name val="Times New Roman"/>
      <family val="1"/>
    </font>
    <font>
      <sz val="10"/>
      <color theme="1"/>
      <name val="Arial"/>
      <family val="2"/>
    </font>
    <font>
      <b/>
      <sz val="10"/>
      <color theme="1"/>
      <name val="Arial"/>
      <family val="2"/>
    </font>
    <font>
      <b/>
      <sz val="8"/>
      <color rgb="FFFF3300"/>
      <name val="Arial"/>
      <family val="2"/>
    </font>
    <font>
      <strike/>
      <sz val="10"/>
      <color theme="1"/>
      <name val="Arial"/>
      <family val="2"/>
    </font>
    <font>
      <u/>
      <sz val="8"/>
      <color theme="1"/>
      <name val="Arial"/>
      <family val="2"/>
    </font>
    <font>
      <u/>
      <sz val="10"/>
      <color theme="1"/>
      <name val="Arial"/>
      <family val="2"/>
    </font>
    <font>
      <b/>
      <sz val="9"/>
      <color theme="1"/>
      <name val="Arial"/>
      <family val="2"/>
    </font>
    <font>
      <b/>
      <sz val="8"/>
      <color theme="1"/>
      <name val="BankGothic Md BT"/>
      <family val="2"/>
    </font>
    <font>
      <u/>
      <sz val="10"/>
      <color rgb="FFFF3300"/>
      <name val="Arial"/>
      <family val="2"/>
    </font>
    <font>
      <u/>
      <sz val="30"/>
      <color rgb="FFFF3300"/>
      <name val="Arial Narrow"/>
      <family val="2"/>
    </font>
    <font>
      <sz val="8"/>
      <color rgb="FFFF3300"/>
      <name val="Arial"/>
      <family val="2"/>
    </font>
    <font>
      <sz val="10"/>
      <color rgb="FFFF3300"/>
      <name val="Arial"/>
      <family val="2"/>
    </font>
    <font>
      <b/>
      <sz val="10"/>
      <color rgb="FFFF3300"/>
      <name val="Arial"/>
      <family val="2"/>
    </font>
    <font>
      <b/>
      <sz val="9"/>
      <color rgb="FFFF3300"/>
      <name val="Arial"/>
      <family val="2"/>
    </font>
    <font>
      <b/>
      <u/>
      <sz val="16"/>
      <color rgb="FFFF3300"/>
      <name val="Arial Narrow"/>
      <family val="2"/>
    </font>
    <font>
      <b/>
      <sz val="18"/>
      <color theme="0"/>
      <name val="Calibri"/>
      <family val="2"/>
      <scheme val="minor"/>
    </font>
    <font>
      <u/>
      <sz val="10"/>
      <color theme="0"/>
      <name val="Arial"/>
      <family val="2"/>
    </font>
    <font>
      <b/>
      <sz val="11"/>
      <color rgb="FFFF3300"/>
      <name val="Calibri"/>
      <family val="2"/>
      <scheme val="minor"/>
    </font>
    <font>
      <sz val="11"/>
      <color rgb="FFFF3300"/>
      <name val="Calibri"/>
      <family val="2"/>
      <scheme val="minor"/>
    </font>
    <font>
      <b/>
      <i/>
      <sz val="14"/>
      <color theme="0"/>
      <name val="Calibri"/>
      <family val="2"/>
      <scheme val="minor"/>
    </font>
    <font>
      <sz val="9"/>
      <color theme="1"/>
      <name val="Arial"/>
      <family val="2"/>
    </font>
    <font>
      <b/>
      <i/>
      <sz val="20"/>
      <color rgb="FFFF3300"/>
      <name val="Calibri"/>
      <family val="2"/>
      <scheme val="minor"/>
    </font>
    <font>
      <b/>
      <sz val="12"/>
      <color theme="0"/>
      <name val="Arial"/>
      <family val="2"/>
    </font>
    <font>
      <b/>
      <sz val="10"/>
      <color theme="0"/>
      <name val="Arial"/>
      <family val="2"/>
    </font>
    <font>
      <b/>
      <sz val="14"/>
      <color theme="0"/>
      <name val="Arial"/>
      <family val="2"/>
    </font>
    <font>
      <b/>
      <sz val="8"/>
      <color theme="0" tint="-0.34998626667073579"/>
      <name val="Calibri"/>
      <family val="2"/>
    </font>
    <font>
      <sz val="11"/>
      <color rgb="FF9C5700"/>
      <name val="Calibri"/>
      <family val="2"/>
      <scheme val="minor"/>
    </font>
    <font>
      <sz val="8"/>
      <name val="Calibri"/>
      <family val="2"/>
    </font>
    <font>
      <sz val="10"/>
      <color theme="1"/>
      <name val="Wingdings"/>
      <charset val="2"/>
    </font>
    <font>
      <sz val="8"/>
      <color theme="1"/>
      <name val="Calibri"/>
      <family val="2"/>
    </font>
    <font>
      <b/>
      <sz val="10"/>
      <color theme="1"/>
      <name val="Wingdings"/>
      <charset val="2"/>
    </font>
    <font>
      <sz val="8"/>
      <color theme="0"/>
      <name val="Wingdings"/>
      <charset val="2"/>
    </font>
    <font>
      <sz val="10"/>
      <color theme="0"/>
      <name val="Wingdings"/>
      <charset val="2"/>
    </font>
    <font>
      <b/>
      <sz val="8"/>
      <color theme="1" tint="0.34998626667073579"/>
      <name val="Arial"/>
      <family val="2"/>
    </font>
    <font>
      <sz val="6"/>
      <name val="Calibri"/>
      <family val="2"/>
      <scheme val="minor"/>
    </font>
    <font>
      <b/>
      <sz val="8"/>
      <name val="Aptos Narrow"/>
      <family val="2"/>
    </font>
    <font>
      <b/>
      <vertAlign val="subscript"/>
      <sz val="8"/>
      <color indexed="9"/>
      <name val="Arial"/>
      <family val="2"/>
    </font>
    <font>
      <b/>
      <i/>
      <sz val="8"/>
      <color theme="1"/>
      <name val="Arial"/>
      <family val="2"/>
    </font>
    <font>
      <b/>
      <u/>
      <sz val="10"/>
      <color theme="1"/>
      <name val="Arial"/>
      <family val="2"/>
    </font>
    <font>
      <strike/>
      <sz val="10"/>
      <name val="Wingdings"/>
      <charset val="2"/>
    </font>
    <font>
      <sz val="14"/>
      <color theme="0"/>
      <name val="Arial"/>
      <family val="2"/>
    </font>
    <font>
      <b/>
      <sz val="6"/>
      <color theme="1"/>
      <name val="Calibri"/>
      <family val="2"/>
    </font>
    <font>
      <sz val="8"/>
      <color theme="1"/>
      <name val="Wingdings"/>
      <charset val="2"/>
    </font>
    <font>
      <sz val="20"/>
      <color rgb="FFFF3300"/>
      <name val="Venus SB Extended"/>
      <family val="3"/>
    </font>
    <font>
      <sz val="20"/>
      <color rgb="FFFF3300"/>
      <name val="Arial Narrow"/>
      <family val="2"/>
    </font>
    <font>
      <sz val="8"/>
      <name val="Aptos Narrow"/>
      <family val="2"/>
    </font>
    <font>
      <sz val="8"/>
      <color indexed="8"/>
      <name val="Wingdings"/>
      <charset val="2"/>
    </font>
    <font>
      <sz val="8"/>
      <color indexed="8"/>
      <name val="Aptos Narrow"/>
      <family val="2"/>
    </font>
    <font>
      <sz val="11"/>
      <color theme="1"/>
      <name val="Wingdings"/>
      <charset val="2"/>
    </font>
    <font>
      <b/>
      <sz val="8"/>
      <color rgb="FF0070C0"/>
      <name val="Calibri"/>
      <family val="2"/>
    </font>
    <font>
      <b/>
      <sz val="8"/>
      <color rgb="FFFF6600"/>
      <name val="Arial"/>
      <family val="2"/>
    </font>
    <font>
      <b/>
      <strike/>
      <sz val="8"/>
      <color rgb="FFFF6600"/>
      <name val="Arial"/>
      <family val="2"/>
    </font>
    <font>
      <sz val="10"/>
      <color rgb="FFFF6600"/>
      <name val="Arial"/>
      <family val="2"/>
    </font>
    <font>
      <b/>
      <sz val="14"/>
      <color rgb="FFFF0000"/>
      <name val="Arial"/>
      <family val="2"/>
    </font>
    <font>
      <b/>
      <sz val="14"/>
      <color theme="1"/>
      <name val="Arial"/>
      <family val="2"/>
    </font>
    <font>
      <sz val="11"/>
      <name val="Calibri"/>
      <family val="2"/>
      <scheme val="minor"/>
    </font>
    <font>
      <sz val="11"/>
      <name val="Wingdings"/>
      <charset val="2"/>
    </font>
    <font>
      <b/>
      <sz val="8"/>
      <color rgb="FF00B050"/>
      <name val="Arial"/>
      <family val="2"/>
    </font>
    <font>
      <b/>
      <sz val="11"/>
      <color indexed="9"/>
      <name val="Arial"/>
      <family val="2"/>
    </font>
    <font>
      <b/>
      <sz val="15"/>
      <name val="Aptos Narrow"/>
      <family val="2"/>
    </font>
    <font>
      <sz val="8"/>
      <color rgb="FF7030A0"/>
      <name val="Arial"/>
      <family val="2"/>
    </font>
    <font>
      <b/>
      <sz val="8"/>
      <color theme="8" tint="-0.249977111117893"/>
      <name val="Arial"/>
      <family val="2"/>
    </font>
    <font>
      <b/>
      <sz val="10"/>
      <color theme="8" tint="0.39997558519241921"/>
      <name val="Arial"/>
      <family val="2"/>
    </font>
    <font>
      <b/>
      <sz val="6"/>
      <color theme="8" tint="0.39997558519241921"/>
      <name val="Arial"/>
      <family val="2"/>
    </font>
    <font>
      <sz val="6"/>
      <color rgb="FF00B050"/>
      <name val="Arial"/>
      <family val="2"/>
    </font>
    <font>
      <sz val="10"/>
      <name val="Aptos Narrow"/>
      <family val="2"/>
    </font>
    <font>
      <b/>
      <sz val="12"/>
      <color indexed="9"/>
      <name val="Arial"/>
      <family val="2"/>
    </font>
    <font>
      <sz val="9"/>
      <color rgb="FF262422"/>
      <name val="Arial"/>
      <family val="2"/>
    </font>
    <font>
      <b/>
      <sz val="15"/>
      <color theme="1"/>
      <name val="Aptos Narrow"/>
      <family val="2"/>
    </font>
  </fonts>
  <fills count="132">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bgColor indexed="41"/>
      </patternFill>
    </fill>
    <fill>
      <patternFill patternType="solid">
        <fgColor indexed="22"/>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bgColor indexed="45"/>
      </patternFill>
    </fill>
    <fill>
      <patternFill patternType="solid">
        <fgColor indexed="29"/>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bgColor indexed="6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25"/>
      </patternFill>
    </fill>
    <fill>
      <patternFill patternType="solid">
        <fgColor indexed="22"/>
        <bgColor indexed="31"/>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43"/>
        <bgColor indexed="26"/>
      </patternFill>
    </fill>
    <fill>
      <patternFill patternType="solid">
        <fgColor indexed="9"/>
        <bgColor indexed="64"/>
      </patternFill>
    </fill>
    <fill>
      <patternFill patternType="solid">
        <fgColor indexed="9"/>
        <bgColor indexed="26"/>
      </patternFill>
    </fill>
    <fill>
      <patternFill patternType="solid">
        <fgColor indexed="8"/>
        <bgColor indexed="64"/>
      </patternFill>
    </fill>
    <fill>
      <patternFill patternType="solid">
        <fgColor indexed="8"/>
        <bgColor indexed="58"/>
      </patternFill>
    </fill>
    <fill>
      <patternFill patternType="solid">
        <fgColor indexed="8"/>
        <bgColor indexed="50"/>
      </patternFill>
    </fill>
    <fill>
      <patternFill patternType="solid">
        <fgColor indexed="44"/>
        <bgColor indexed="64"/>
      </patternFill>
    </fill>
    <fill>
      <patternFill patternType="solid">
        <fgColor indexed="63"/>
        <bgColor indexed="64"/>
      </patternFill>
    </fill>
    <fill>
      <patternFill patternType="solid">
        <fgColor indexed="23"/>
        <bgColor indexed="64"/>
      </patternFill>
    </fill>
    <fill>
      <patternFill patternType="solid">
        <fgColor indexed="30"/>
        <bgColor indexed="64"/>
      </patternFill>
    </fill>
    <fill>
      <patternFill patternType="solid">
        <fgColor indexed="48"/>
        <bgColor indexed="64"/>
      </patternFill>
    </fill>
    <fill>
      <patternFill patternType="solid">
        <fgColor indexed="18"/>
        <bgColor indexed="64"/>
      </patternFill>
    </fill>
    <fill>
      <patternFill patternType="solid">
        <fgColor indexed="58"/>
        <bgColor indexed="64"/>
      </patternFill>
    </fill>
    <fill>
      <patternFill patternType="solid">
        <fgColor indexed="57"/>
        <bgColor indexed="64"/>
      </patternFill>
    </fill>
    <fill>
      <patternFill patternType="solid">
        <fgColor indexed="50"/>
        <bgColor indexed="64"/>
      </patternFill>
    </fill>
    <fill>
      <patternFill patternType="solid">
        <fgColor indexed="20"/>
        <bgColor indexed="64"/>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3366FF"/>
        <bgColor indexed="64"/>
      </patternFill>
    </fill>
    <fill>
      <patternFill patternType="solid">
        <fgColor theme="1" tint="0.499984740745262"/>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theme="3" tint="0.39997558519241921"/>
        <bgColor indexed="64"/>
      </patternFill>
    </fill>
    <fill>
      <patternFill patternType="solid">
        <fgColor rgb="FFFF9900"/>
        <bgColor indexed="64"/>
      </patternFill>
    </fill>
    <fill>
      <patternFill patternType="solid">
        <fgColor rgb="FFF4EE00"/>
        <bgColor indexed="64"/>
      </patternFill>
    </fill>
    <fill>
      <patternFill patternType="solid">
        <fgColor rgb="FFCC99FF"/>
        <bgColor indexed="64"/>
      </patternFill>
    </fill>
    <fill>
      <patternFill patternType="solid">
        <fgColor theme="0" tint="-0.499984740745262"/>
        <bgColor indexed="64"/>
      </patternFill>
    </fill>
    <fill>
      <patternFill patternType="solid">
        <fgColor rgb="FF007FD6"/>
        <bgColor indexed="64"/>
      </patternFill>
    </fill>
    <fill>
      <patternFill patternType="solid">
        <fgColor rgb="FF0062AC"/>
        <bgColor indexed="64"/>
      </patternFill>
    </fill>
    <fill>
      <patternFill patternType="solid">
        <fgColor rgb="FF5C0E88"/>
        <bgColor indexed="64"/>
      </patternFill>
    </fill>
    <fill>
      <patternFill patternType="solid">
        <fgColor rgb="FF920CA0"/>
        <bgColor indexed="64"/>
      </patternFill>
    </fill>
    <fill>
      <patternFill patternType="solid">
        <fgColor theme="8" tint="-0.499984740745262"/>
        <bgColor indexed="64"/>
      </patternFill>
    </fill>
    <fill>
      <patternFill patternType="solid">
        <fgColor theme="8" tint="-0.249977111117893"/>
        <bgColor indexed="64"/>
      </patternFill>
    </fill>
    <fill>
      <gradientFill degree="90">
        <stop position="0">
          <color theme="0" tint="-0.25098422193060094"/>
        </stop>
        <stop position="1">
          <color theme="0" tint="-5.0965910824915313E-2"/>
        </stop>
      </gradientFill>
    </fill>
    <fill>
      <patternFill patternType="solid">
        <fgColor theme="2" tint="-9.9978637043366805E-2"/>
        <bgColor auto="1"/>
      </patternFill>
    </fill>
    <fill>
      <gradientFill degree="90">
        <stop position="0">
          <color rgb="FFDDDDDD"/>
        </stop>
        <stop position="1">
          <color theme="0"/>
        </stop>
      </gradientFill>
    </fill>
    <fill>
      <patternFill patternType="solid">
        <fgColor theme="2" tint="-9.9978637043366805E-2"/>
        <bgColor indexed="64"/>
      </patternFill>
    </fill>
    <fill>
      <patternFill patternType="solid">
        <fgColor rgb="FFC00000"/>
        <bgColor indexed="64"/>
      </patternFill>
    </fill>
    <fill>
      <patternFill patternType="solid">
        <fgColor rgb="FFC0FE50"/>
        <bgColor indexed="64"/>
      </patternFill>
    </fill>
    <fill>
      <patternFill patternType="solid">
        <fgColor rgb="FF00CC99"/>
        <bgColor indexed="64"/>
      </patternFill>
    </fill>
    <fill>
      <patternFill patternType="solid">
        <fgColor rgb="FF32ACBC"/>
        <bgColor indexed="64"/>
      </patternFill>
    </fill>
    <fill>
      <patternFill patternType="solid">
        <fgColor theme="9"/>
        <bgColor indexed="64"/>
      </patternFill>
    </fill>
    <fill>
      <patternFill patternType="solid">
        <fgColor rgb="FF7030A0"/>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rgb="FFC82600"/>
        <bgColor indexed="64"/>
      </patternFill>
    </fill>
    <fill>
      <patternFill patternType="solid">
        <fgColor theme="1"/>
        <bgColor indexed="64"/>
      </patternFill>
    </fill>
    <fill>
      <patternFill patternType="solid">
        <fgColor theme="0" tint="-0.34998626667073579"/>
        <bgColor indexed="64"/>
      </patternFill>
    </fill>
    <fill>
      <patternFill patternType="solid">
        <fgColor rgb="FFFF6600"/>
        <bgColor indexed="64"/>
      </patternFill>
    </fill>
    <fill>
      <patternFill patternType="solid">
        <fgColor theme="6" tint="-0.499984740745262"/>
        <bgColor indexed="64"/>
      </patternFill>
    </fill>
    <fill>
      <patternFill patternType="solid">
        <fgColor theme="3" tint="-0.499984740745262"/>
        <bgColor indexed="64"/>
      </patternFill>
    </fill>
    <fill>
      <patternFill patternType="solid">
        <fgColor rgb="FF0070C0"/>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rgb="FF003399"/>
        <bgColor indexed="64"/>
      </patternFill>
    </fill>
    <fill>
      <patternFill patternType="solid">
        <fgColor rgb="FF99FFCC"/>
        <bgColor indexed="64"/>
      </patternFill>
    </fill>
    <fill>
      <patternFill patternType="solid">
        <fgColor theme="0" tint="-4.9989318521683403E-2"/>
        <bgColor indexed="64"/>
      </patternFill>
    </fill>
    <fill>
      <patternFill patternType="solid">
        <fgColor rgb="FFCCFF99"/>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4"/>
      </top>
      <bottom style="hair">
        <color indexed="64"/>
      </bottom>
      <diagonal/>
    </border>
    <border>
      <left/>
      <right/>
      <top/>
      <bottom style="medium">
        <color indexed="64"/>
      </bottom>
      <diagonal/>
    </border>
    <border>
      <left/>
      <right/>
      <top/>
      <bottom style="hair">
        <color indexed="64"/>
      </bottom>
      <diagonal/>
    </border>
    <border>
      <left/>
      <right/>
      <top style="hair">
        <color indexed="64"/>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55"/>
      </right>
      <top style="thin">
        <color indexed="55"/>
      </top>
      <bottom style="thin">
        <color indexed="55"/>
      </bottom>
      <diagonal/>
    </border>
    <border>
      <left style="dotted">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hair">
        <color indexed="9"/>
      </left>
      <right style="hair">
        <color indexed="9"/>
      </right>
      <top style="hair">
        <color indexed="9"/>
      </top>
      <bottom style="hair">
        <color indexed="9"/>
      </bottom>
      <diagonal/>
    </border>
    <border>
      <left style="hair">
        <color indexed="9"/>
      </left>
      <right style="hair">
        <color indexed="9"/>
      </right>
      <top style="hair">
        <color indexed="9"/>
      </top>
      <bottom/>
      <diagonal/>
    </border>
    <border>
      <left style="hair">
        <color indexed="9"/>
      </left>
      <right style="hair">
        <color indexed="9"/>
      </right>
      <top/>
      <bottom style="hair">
        <color indexed="9"/>
      </bottom>
      <diagonal/>
    </border>
    <border>
      <left style="thin">
        <color indexed="9"/>
      </left>
      <right/>
      <top style="thin">
        <color indexed="9"/>
      </top>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medium">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indexed="64"/>
      </top>
      <bottom style="thin">
        <color theme="0"/>
      </bottom>
      <diagonal/>
    </border>
    <border>
      <left style="thin">
        <color theme="0"/>
      </left>
      <right/>
      <top/>
      <bottom style="medium">
        <color indexed="64"/>
      </bottom>
      <diagonal/>
    </border>
    <border>
      <left style="thin">
        <color theme="0"/>
      </left>
      <right style="thin">
        <color theme="0"/>
      </right>
      <top/>
      <bottom style="medium">
        <color indexed="64"/>
      </bottom>
      <diagonal/>
    </border>
    <border>
      <left/>
      <right/>
      <top style="medium">
        <color indexed="64"/>
      </top>
      <bottom style="thin">
        <color theme="0"/>
      </bottom>
      <diagonal/>
    </border>
    <border>
      <left style="hair">
        <color theme="0"/>
      </left>
      <right style="hair">
        <color theme="0"/>
      </right>
      <top style="hair">
        <color indexed="64"/>
      </top>
      <bottom style="hair">
        <color theme="0"/>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style="thick">
        <color theme="0"/>
      </left>
      <right style="thick">
        <color theme="0"/>
      </right>
      <top style="thick">
        <color theme="0"/>
      </top>
      <bottom style="thick">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top/>
      <bottom style="hair">
        <color indexed="64"/>
      </bottom>
      <diagonal/>
    </border>
    <border>
      <left/>
      <right/>
      <top style="hair">
        <color theme="0"/>
      </top>
      <bottom/>
      <diagonal/>
    </border>
    <border>
      <left/>
      <right/>
      <top style="hair">
        <color indexed="64"/>
      </top>
      <bottom style="hair">
        <color theme="0"/>
      </bottom>
      <diagonal/>
    </border>
    <border>
      <left/>
      <right style="thin">
        <color theme="0"/>
      </right>
      <top style="hair">
        <color indexed="64"/>
      </top>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diagonal/>
    </border>
    <border>
      <left/>
      <right style="thin">
        <color theme="0" tint="-0.24994659260841701"/>
      </right>
      <top/>
      <bottom/>
      <diagonal/>
    </border>
    <border>
      <left/>
      <right/>
      <top style="thin">
        <color rgb="FF333333"/>
      </top>
      <bottom style="thin">
        <color rgb="FF333333"/>
      </bottom>
      <diagonal/>
    </border>
    <border>
      <left style="thin">
        <color rgb="FF333333"/>
      </left>
      <right style="thin">
        <color rgb="FF333333"/>
      </right>
      <top style="thin">
        <color rgb="FF333333"/>
      </top>
      <bottom style="thin">
        <color rgb="FF333333"/>
      </bottom>
      <diagonal/>
    </border>
    <border>
      <left style="dotted">
        <color indexed="64"/>
      </left>
      <right style="dotted">
        <color indexed="64"/>
      </right>
      <top style="dotted">
        <color indexed="64"/>
      </top>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bottom style="thin">
        <color theme="0" tint="-0.24994659260841701"/>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right style="thin">
        <color theme="0" tint="-0.249977111117893"/>
      </right>
      <top/>
      <bottom style="thin">
        <color theme="0" tint="-0.249977111117893"/>
      </bottom>
      <diagonal/>
    </border>
    <border>
      <left style="thin">
        <color indexed="64"/>
      </left>
      <right style="thin">
        <color indexed="64"/>
      </right>
      <top style="thin">
        <color indexed="64"/>
      </top>
      <bottom/>
      <diagonal/>
    </border>
    <border>
      <left/>
      <right/>
      <top style="thin">
        <color theme="0" tint="-0.24994659260841701"/>
      </top>
      <bottom style="thin">
        <color theme="0" tint="-0.24994659260841701"/>
      </bottom>
      <diagonal/>
    </border>
    <border>
      <left style="dotted">
        <color indexed="64"/>
      </left>
      <right style="thin">
        <color indexed="64"/>
      </right>
      <top style="dotted">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theme="0" tint="-0.249977111117893"/>
      </left>
      <right style="thin">
        <color theme="0" tint="-0.249977111117893"/>
      </right>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theme="0"/>
      </left>
      <right/>
      <top/>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thin">
        <color theme="0" tint="-0.499984740745262"/>
      </left>
      <right style="thin">
        <color theme="0" tint="-0.499984740745262"/>
      </right>
      <top/>
      <bottom/>
      <diagonal/>
    </border>
  </borders>
  <cellStyleXfs count="20836">
    <xf numFmtId="0" fontId="0" fillId="0" borderId="0"/>
    <xf numFmtId="0" fontId="27" fillId="0" borderId="0"/>
    <xf numFmtId="0" fontId="63" fillId="0" borderId="0"/>
    <xf numFmtId="0" fontId="27" fillId="0" borderId="0"/>
    <xf numFmtId="0" fontId="27" fillId="0" borderId="0"/>
    <xf numFmtId="177" fontId="94" fillId="0" borderId="0"/>
    <xf numFmtId="0" fontId="27" fillId="0" borderId="0"/>
    <xf numFmtId="0" fontId="27" fillId="0" borderId="0"/>
    <xf numFmtId="0" fontId="27" fillId="0" borderId="0"/>
    <xf numFmtId="177" fontId="27" fillId="0" borderId="0"/>
    <xf numFmtId="177" fontId="27" fillId="0" borderId="0"/>
    <xf numFmtId="0" fontId="27" fillId="0" borderId="0"/>
    <xf numFmtId="0" fontId="27" fillId="0" borderId="0"/>
    <xf numFmtId="0" fontId="94" fillId="0" borderId="0"/>
    <xf numFmtId="0" fontId="27" fillId="0" borderId="0"/>
    <xf numFmtId="0" fontId="27" fillId="0" borderId="0"/>
    <xf numFmtId="0" fontId="27" fillId="0" borderId="0"/>
    <xf numFmtId="177" fontId="94" fillId="0" borderId="0"/>
    <xf numFmtId="0" fontId="94" fillId="0" borderId="0"/>
    <xf numFmtId="177" fontId="94" fillId="0" borderId="0"/>
    <xf numFmtId="177" fontId="94" fillId="0" borderId="0"/>
    <xf numFmtId="177" fontId="94" fillId="0" borderId="0"/>
    <xf numFmtId="177" fontId="94" fillId="0" borderId="0"/>
    <xf numFmtId="177" fontId="94" fillId="0" borderId="0"/>
    <xf numFmtId="0" fontId="27" fillId="0" borderId="0"/>
    <xf numFmtId="0" fontId="27" fillId="0" borderId="0"/>
    <xf numFmtId="0" fontId="27" fillId="0" borderId="0"/>
    <xf numFmtId="0" fontId="118" fillId="2" borderId="0" applyNumberFormat="0" applyBorder="0" applyAlignment="0" applyProtection="0"/>
    <xf numFmtId="0" fontId="75" fillId="3"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75" fillId="3" borderId="0" applyNumberFormat="0" applyBorder="0" applyAlignment="0" applyProtection="0"/>
    <xf numFmtId="0" fontId="118" fillId="4" borderId="0" applyNumberFormat="0" applyBorder="0" applyAlignment="0" applyProtection="0"/>
    <xf numFmtId="0" fontId="75" fillId="5"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75" fillId="5" borderId="0" applyNumberFormat="0" applyBorder="0" applyAlignment="0" applyProtection="0"/>
    <xf numFmtId="0" fontId="118" fillId="6" borderId="0" applyNumberFormat="0" applyBorder="0" applyAlignment="0" applyProtection="0"/>
    <xf numFmtId="0" fontId="75" fillId="7"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75" fillId="7"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75" fillId="10" borderId="0" applyNumberFormat="0" applyBorder="0" applyAlignment="0" applyProtection="0"/>
    <xf numFmtId="0" fontId="118" fillId="11" borderId="0" applyNumberFormat="0" applyBorder="0" applyAlignment="0" applyProtection="0"/>
    <xf numFmtId="0" fontId="75" fillId="12"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75" fillId="12" borderId="0" applyNumberFormat="0" applyBorder="0" applyAlignment="0" applyProtection="0"/>
    <xf numFmtId="0" fontId="118" fillId="59" borderId="0" applyNumberFormat="0" applyBorder="0" applyAlignment="0" applyProtection="0"/>
    <xf numFmtId="0" fontId="118" fillId="60" borderId="0" applyNumberFormat="0" applyBorder="0" applyAlignment="0" applyProtection="0"/>
    <xf numFmtId="0" fontId="118" fillId="61" borderId="0" applyNumberFormat="0" applyBorder="0" applyAlignment="0" applyProtection="0"/>
    <xf numFmtId="0" fontId="118" fillId="62" borderId="0" applyNumberFormat="0" applyBorder="0" applyAlignment="0" applyProtection="0"/>
    <xf numFmtId="0" fontId="118" fillId="63" borderId="0" applyNumberFormat="0" applyBorder="0" applyAlignment="0" applyProtection="0"/>
    <xf numFmtId="0" fontId="118" fillId="64"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75" fillId="15" borderId="0" applyNumberFormat="0" applyBorder="0" applyAlignment="0" applyProtection="0"/>
    <xf numFmtId="0" fontId="118" fillId="17" borderId="0" applyNumberFormat="0" applyBorder="0" applyAlignment="0" applyProtection="0"/>
    <xf numFmtId="0" fontId="75" fillId="18"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75" fillId="18"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75" fillId="9"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75" fillId="14" borderId="0" applyNumberFormat="0" applyBorder="0" applyAlignment="0" applyProtection="0"/>
    <xf numFmtId="0" fontId="118" fillId="19" borderId="0" applyNumberFormat="0" applyBorder="0" applyAlignment="0" applyProtection="0"/>
    <xf numFmtId="0" fontId="75" fillId="20"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75" fillId="20" borderId="0" applyNumberFormat="0" applyBorder="0" applyAlignment="0" applyProtection="0"/>
    <xf numFmtId="0" fontId="118"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8" fillId="69" borderId="0" applyNumberFormat="0" applyBorder="0" applyAlignment="0" applyProtection="0"/>
    <xf numFmtId="0" fontId="118" fillId="70" borderId="0" applyNumberFormat="0" applyBorder="0" applyAlignment="0" applyProtection="0"/>
    <xf numFmtId="0" fontId="119" fillId="21" borderId="0" applyNumberFormat="0" applyBorder="0" applyAlignment="0" applyProtection="0"/>
    <xf numFmtId="0" fontId="95" fillId="22" borderId="0" applyNumberFormat="0" applyBorder="0" applyAlignment="0" applyProtection="0"/>
    <xf numFmtId="0" fontId="119" fillId="21" borderId="0" applyNumberFormat="0" applyBorder="0" applyAlignment="0" applyProtection="0"/>
    <xf numFmtId="0" fontId="119" fillId="21" borderId="0" applyNumberFormat="0" applyBorder="0" applyAlignment="0" applyProtection="0"/>
    <xf numFmtId="0" fontId="119" fillId="71" borderId="0" applyNumberFormat="0" applyBorder="0" applyAlignment="0" applyProtection="0"/>
    <xf numFmtId="0" fontId="95" fillId="22" borderId="0" applyNumberFormat="0" applyBorder="0" applyAlignment="0" applyProtection="0"/>
    <xf numFmtId="0" fontId="119" fillId="16" borderId="0" applyNumberFormat="0" applyBorder="0" applyAlignment="0" applyProtection="0"/>
    <xf numFmtId="0" fontId="95" fillId="15"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19" fillId="72" borderId="0" applyNumberFormat="0" applyBorder="0" applyAlignment="0" applyProtection="0"/>
    <xf numFmtId="0" fontId="95" fillId="15" borderId="0" applyNumberFormat="0" applyBorder="0" applyAlignment="0" applyProtection="0"/>
    <xf numFmtId="0" fontId="119" fillId="17" borderId="0" applyNumberFormat="0" applyBorder="0" applyAlignment="0" applyProtection="0"/>
    <xf numFmtId="0" fontId="95" fillId="18"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73" borderId="0" applyNumberFormat="0" applyBorder="0" applyAlignment="0" applyProtection="0"/>
    <xf numFmtId="0" fontId="95" fillId="18"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74" borderId="0" applyNumberFormat="0" applyBorder="0" applyAlignment="0" applyProtection="0"/>
    <xf numFmtId="0" fontId="95" fillId="24" borderId="0" applyNumberFormat="0" applyBorder="0" applyAlignment="0" applyProtection="0"/>
    <xf numFmtId="0" fontId="119" fillId="25" borderId="0" applyNumberFormat="0" applyBorder="0" applyAlignment="0" applyProtection="0"/>
    <xf numFmtId="0" fontId="95" fillId="26" borderId="0" applyNumberFormat="0" applyBorder="0" applyAlignment="0" applyProtection="0"/>
    <xf numFmtId="0" fontId="119" fillId="25" borderId="0" applyNumberFormat="0" applyBorder="0" applyAlignment="0" applyProtection="0"/>
    <xf numFmtId="0" fontId="119" fillId="25" borderId="0" applyNumberFormat="0" applyBorder="0" applyAlignment="0" applyProtection="0"/>
    <xf numFmtId="0" fontId="119" fillId="75" borderId="0" applyNumberFormat="0" applyBorder="0" applyAlignment="0" applyProtection="0"/>
    <xf numFmtId="0" fontId="95" fillId="26" borderId="0" applyNumberFormat="0" applyBorder="0" applyAlignment="0" applyProtection="0"/>
    <xf numFmtId="0" fontId="119" fillId="27" borderId="0" applyNumberFormat="0" applyBorder="0" applyAlignment="0" applyProtection="0"/>
    <xf numFmtId="0" fontId="95" fillId="28"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76" borderId="0" applyNumberFormat="0" applyBorder="0" applyAlignment="0" applyProtection="0"/>
    <xf numFmtId="0" fontId="95" fillId="2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71" fillId="29" borderId="1">
      <alignment horizontal="left" vertical="top" shrinkToFit="1"/>
    </xf>
    <xf numFmtId="0" fontId="119" fillId="30" borderId="0" applyNumberFormat="0" applyBorder="0" applyAlignment="0" applyProtection="0"/>
    <xf numFmtId="0" fontId="95" fillId="3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77" borderId="0" applyNumberFormat="0" applyBorder="0" applyAlignment="0" applyProtection="0"/>
    <xf numFmtId="0" fontId="95" fillId="31" borderId="0" applyNumberFormat="0" applyBorder="0" applyAlignment="0" applyProtection="0"/>
    <xf numFmtId="0" fontId="119" fillId="32" borderId="0" applyNumberFormat="0" applyBorder="0" applyAlignment="0" applyProtection="0"/>
    <xf numFmtId="0" fontId="95" fillId="33" borderId="0" applyNumberFormat="0" applyBorder="0" applyAlignment="0" applyProtection="0"/>
    <xf numFmtId="0" fontId="119" fillId="32" borderId="0" applyNumberFormat="0" applyBorder="0" applyAlignment="0" applyProtection="0"/>
    <xf numFmtId="0" fontId="119" fillId="32" borderId="0" applyNumberFormat="0" applyBorder="0" applyAlignment="0" applyProtection="0"/>
    <xf numFmtId="0" fontId="119" fillId="78" borderId="0" applyNumberFormat="0" applyBorder="0" applyAlignment="0" applyProtection="0"/>
    <xf numFmtId="0" fontId="95" fillId="33" borderId="0" applyNumberFormat="0" applyBorder="0" applyAlignment="0" applyProtection="0"/>
    <xf numFmtId="0" fontId="119" fillId="34" borderId="0" applyNumberFormat="0" applyBorder="0" applyAlignment="0" applyProtection="0"/>
    <xf numFmtId="0" fontId="95" fillId="35"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79" borderId="0" applyNumberFormat="0" applyBorder="0" applyAlignment="0" applyProtection="0"/>
    <xf numFmtId="0" fontId="95" fillId="35"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80" borderId="0" applyNumberFormat="0" applyBorder="0" applyAlignment="0" applyProtection="0"/>
    <xf numFmtId="0" fontId="95" fillId="24" borderId="0" applyNumberFormat="0" applyBorder="0" applyAlignment="0" applyProtection="0"/>
    <xf numFmtId="0" fontId="95" fillId="26" borderId="0" applyNumberFormat="0" applyBorder="0" applyAlignment="0" applyProtection="0"/>
    <xf numFmtId="0" fontId="119" fillId="81" borderId="0" applyNumberFormat="0" applyBorder="0" applyAlignment="0" applyProtection="0"/>
    <xf numFmtId="0" fontId="95" fillId="26" borderId="0" applyNumberFormat="0" applyBorder="0" applyAlignment="0" applyProtection="0"/>
    <xf numFmtId="0" fontId="119" fillId="36" borderId="0" applyNumberFormat="0" applyBorder="0" applyAlignment="0" applyProtection="0"/>
    <xf numFmtId="0" fontId="95" fillId="37"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82" borderId="0" applyNumberFormat="0" applyBorder="0" applyAlignment="0" applyProtection="0"/>
    <xf numFmtId="0" fontId="95" fillId="37" borderId="0" applyNumberFormat="0" applyBorder="0" applyAlignment="0" applyProtection="0"/>
    <xf numFmtId="0" fontId="120" fillId="4" borderId="0" applyNumberFormat="0" applyBorder="0" applyAlignment="0" applyProtection="0"/>
    <xf numFmtId="0" fontId="109" fillId="5"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83" borderId="0" applyNumberFormat="0" applyBorder="0" applyAlignment="0" applyProtection="0"/>
    <xf numFmtId="0" fontId="109" fillId="5" borderId="0" applyNumberFormat="0" applyBorder="0" applyAlignment="0" applyProtection="0"/>
    <xf numFmtId="0" fontId="121" fillId="84" borderId="47" applyNumberFormat="0" applyAlignment="0" applyProtection="0"/>
    <xf numFmtId="0" fontId="122" fillId="11" borderId="47" applyNumberFormat="0" applyAlignment="0" applyProtection="0"/>
    <xf numFmtId="0" fontId="96" fillId="38" borderId="2" applyNumberFormat="0" applyAlignment="0" applyProtection="0"/>
    <xf numFmtId="0" fontId="122" fillId="11" borderId="47" applyNumberFormat="0" applyAlignment="0" applyProtection="0"/>
    <xf numFmtId="0" fontId="122" fillId="11" borderId="47" applyNumberFormat="0" applyAlignment="0" applyProtection="0"/>
    <xf numFmtId="0" fontId="121" fillId="84" borderId="47" applyNumberFormat="0" applyAlignment="0" applyProtection="0"/>
    <xf numFmtId="0" fontId="96" fillId="38" borderId="2" applyNumberFormat="0" applyAlignment="0" applyProtection="0"/>
    <xf numFmtId="0" fontId="123" fillId="0" borderId="48" applyNumberFormat="0" applyFill="0" applyAlignment="0" applyProtection="0"/>
    <xf numFmtId="0" fontId="124" fillId="85" borderId="49" applyNumberFormat="0" applyAlignment="0" applyProtection="0"/>
    <xf numFmtId="0" fontId="98" fillId="39" borderId="4" applyNumberFormat="0" applyAlignment="0" applyProtection="0"/>
    <xf numFmtId="0" fontId="124" fillId="85" borderId="49" applyNumberFormat="0" applyAlignment="0" applyProtection="0"/>
    <xf numFmtId="0" fontId="98" fillId="39" borderId="4" applyNumberFormat="0" applyAlignment="0" applyProtection="0"/>
    <xf numFmtId="0" fontId="1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19" fillId="77" borderId="0" applyNumberFormat="0" applyBorder="0" applyAlignment="0" applyProtection="0"/>
    <xf numFmtId="0" fontId="119"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19" fillId="81" borderId="0" applyNumberFormat="0" applyBorder="0" applyAlignment="0" applyProtection="0"/>
    <xf numFmtId="0" fontId="119" fillId="82" borderId="0" applyNumberFormat="0" applyBorder="0" applyAlignment="0" applyProtection="0"/>
    <xf numFmtId="43" fontId="27" fillId="0" borderId="0" applyFont="0" applyFill="0" applyBorder="0" applyAlignment="0" applyProtection="0"/>
    <xf numFmtId="178" fontId="27" fillId="0" borderId="0" applyFill="0" applyBorder="0" applyAlignment="0" applyProtection="0"/>
    <xf numFmtId="43" fontId="118" fillId="0" borderId="0" applyFont="0" applyFill="0" applyBorder="0" applyAlignment="0" applyProtection="0"/>
    <xf numFmtId="178" fontId="27" fillId="0" borderId="0" applyFill="0" applyBorder="0" applyAlignment="0" applyProtection="0"/>
    <xf numFmtId="43"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81" fontId="27" fillId="0" borderId="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0" fontId="103" fillId="0" borderId="0" applyNumberFormat="0" applyFill="0" applyBorder="0" applyAlignment="0" applyProtection="0"/>
    <xf numFmtId="0" fontId="126" fillId="0" borderId="0" applyNumberFormat="0" applyFill="0" applyBorder="0" applyAlignment="0" applyProtection="0"/>
    <xf numFmtId="0" fontId="103" fillId="0" borderId="0" applyNumberFormat="0" applyFill="0" applyBorder="0" applyAlignment="0" applyProtection="0"/>
    <xf numFmtId="0" fontId="127" fillId="0" borderId="0" applyNumberFormat="0" applyFill="0" applyBorder="0" applyAlignment="0" applyProtection="0"/>
    <xf numFmtId="0" fontId="128" fillId="6" borderId="0" applyNumberFormat="0" applyBorder="0" applyAlignment="0" applyProtection="0"/>
    <xf numFmtId="0" fontId="110" fillId="7"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86" borderId="0" applyNumberFormat="0" applyBorder="0" applyAlignment="0" applyProtection="0"/>
    <xf numFmtId="0" fontId="110" fillId="7" borderId="0" applyNumberFormat="0" applyBorder="0" applyAlignment="0" applyProtection="0"/>
    <xf numFmtId="38" fontId="15" fillId="29" borderId="0" applyNumberFormat="0" applyBorder="0" applyAlignment="0" applyProtection="0"/>
    <xf numFmtId="0" fontId="15" fillId="38" borderId="0" applyNumberFormat="0" applyBorder="0" applyAlignment="0" applyProtection="0"/>
    <xf numFmtId="38" fontId="15" fillId="29" borderId="0" applyNumberFormat="0" applyBorder="0" applyAlignment="0" applyProtection="0"/>
    <xf numFmtId="177" fontId="112" fillId="0" borderId="5" applyNumberFormat="0" applyAlignment="0" applyProtection="0">
      <alignment horizontal="left" vertical="center"/>
    </xf>
    <xf numFmtId="0" fontId="112" fillId="0" borderId="6" applyNumberFormat="0" applyAlignment="0" applyProtection="0"/>
    <xf numFmtId="177" fontId="112" fillId="0" borderId="5" applyNumberFormat="0" applyAlignment="0" applyProtection="0">
      <alignment horizontal="left" vertical="center"/>
    </xf>
    <xf numFmtId="177" fontId="112" fillId="0" borderId="7">
      <alignment horizontal="left" vertical="center"/>
    </xf>
    <xf numFmtId="0" fontId="112" fillId="0" borderId="8">
      <alignment horizontal="left" vertical="center"/>
    </xf>
    <xf numFmtId="177" fontId="112" fillId="0" borderId="7">
      <alignment horizontal="left" vertical="center"/>
    </xf>
    <xf numFmtId="0" fontId="105" fillId="0" borderId="9" applyNumberFormat="0" applyFill="0" applyAlignment="0" applyProtection="0"/>
    <xf numFmtId="0" fontId="105" fillId="0" borderId="9" applyNumberFormat="0" applyFill="0" applyAlignment="0" applyProtection="0"/>
    <xf numFmtId="0" fontId="105" fillId="0" borderId="9" applyNumberFormat="0" applyFill="0" applyAlignment="0" applyProtection="0"/>
    <xf numFmtId="0" fontId="129" fillId="0" borderId="50" applyNumberFormat="0" applyFill="0" applyAlignment="0" applyProtection="0"/>
    <xf numFmtId="0" fontId="105" fillId="0" borderId="9"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30" fillId="0" borderId="51" applyNumberFormat="0" applyFill="0" applyAlignment="0" applyProtection="0"/>
    <xf numFmtId="0" fontId="106" fillId="0" borderId="10"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31" fillId="0" borderId="52" applyNumberFormat="0" applyFill="0" applyAlignment="0" applyProtection="0"/>
    <xf numFmtId="0" fontId="107" fillId="0" borderId="11"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31" fillId="0" borderId="0" applyNumberFormat="0" applyFill="0" applyBorder="0" applyAlignment="0" applyProtection="0"/>
    <xf numFmtId="0" fontId="107" fillId="0" borderId="0" applyNumberFormat="0" applyFill="0" applyBorder="0" applyAlignment="0" applyProtection="0"/>
    <xf numFmtId="177" fontId="17" fillId="0" borderId="0" applyNumberFormat="0" applyFill="0" applyBorder="0" applyAlignment="0" applyProtection="0">
      <alignment vertical="top"/>
      <protection locked="0"/>
    </xf>
    <xf numFmtId="0" fontId="17" fillId="0" borderId="0" applyNumberFormat="0" applyFill="0" applyBorder="0" applyAlignment="0" applyProtection="0"/>
    <xf numFmtId="0" fontId="13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33" fillId="0" borderId="0" applyNumberFormat="0" applyFill="0" applyBorder="0" applyAlignment="0" applyProtection="0"/>
    <xf numFmtId="0" fontId="134"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87" borderId="47" applyNumberFormat="0" applyAlignment="0" applyProtection="0"/>
    <xf numFmtId="10" fontId="15" fillId="40" borderId="1" applyNumberFormat="0" applyBorder="0" applyAlignment="0" applyProtection="0"/>
    <xf numFmtId="0" fontId="15" fillId="41" borderId="0" applyNumberFormat="0" applyBorder="0" applyAlignment="0" applyProtection="0"/>
    <xf numFmtId="10" fontId="15" fillId="40" borderId="1" applyNumberFormat="0" applyBorder="0" applyAlignment="0" applyProtection="0"/>
    <xf numFmtId="0" fontId="135" fillId="87" borderId="47" applyNumberFormat="0" applyAlignment="0" applyProtection="0"/>
    <xf numFmtId="0" fontId="135" fillId="87" borderId="47" applyNumberFormat="0" applyAlignment="0" applyProtection="0"/>
    <xf numFmtId="0" fontId="99" fillId="12" borderId="2" applyNumberFormat="0" applyAlignment="0" applyProtection="0"/>
    <xf numFmtId="0" fontId="135" fillId="11" borderId="47" applyNumberFormat="0" applyAlignment="0" applyProtection="0"/>
    <xf numFmtId="0" fontId="99" fillId="12" borderId="2" applyNumberFormat="0" applyAlignment="0" applyProtection="0"/>
    <xf numFmtId="0" fontId="135" fillId="11" borderId="47" applyNumberFormat="0" applyAlignment="0" applyProtection="0"/>
    <xf numFmtId="0" fontId="99" fillId="12" borderId="2" applyNumberFormat="0" applyAlignment="0" applyProtection="0"/>
    <xf numFmtId="0" fontId="135" fillId="11" borderId="47"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135" fillId="87" borderId="47" applyNumberFormat="0" applyAlignment="0" applyProtection="0"/>
    <xf numFmtId="0" fontId="135" fillId="87" borderId="47" applyNumberFormat="0" applyAlignment="0" applyProtection="0"/>
    <xf numFmtId="0" fontId="97" fillId="0" borderId="3" applyNumberFormat="0" applyFill="0" applyAlignment="0" applyProtection="0"/>
    <xf numFmtId="0" fontId="97" fillId="0" borderId="3" applyNumberFormat="0" applyFill="0" applyAlignment="0" applyProtection="0"/>
    <xf numFmtId="0" fontId="97" fillId="0" borderId="3" applyNumberFormat="0" applyFill="0" applyAlignment="0" applyProtection="0"/>
    <xf numFmtId="0" fontId="123" fillId="0" borderId="48" applyNumberFormat="0" applyFill="0" applyAlignment="0" applyProtection="0"/>
    <xf numFmtId="0" fontId="97" fillId="0" borderId="3"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8" fillId="0" borderId="0" applyFont="0" applyFill="0" applyBorder="0" applyAlignment="0" applyProtection="0"/>
    <xf numFmtId="176" fontId="27" fillId="0" borderId="0" applyFont="0" applyFill="0" applyBorder="0" applyAlignment="0" applyProtection="0"/>
    <xf numFmtId="175" fontId="27" fillId="0" borderId="0" applyFont="0" applyFill="0" applyBorder="0" applyAlignment="0" applyProtection="0"/>
    <xf numFmtId="0" fontId="136" fillId="88" borderId="0" applyNumberFormat="0" applyBorder="0" applyAlignment="0" applyProtection="0"/>
    <xf numFmtId="0" fontId="100" fillId="42" borderId="0" applyNumberFormat="0" applyBorder="0" applyAlignment="0" applyProtection="0"/>
    <xf numFmtId="0" fontId="136" fillId="88" borderId="0" applyNumberFormat="0" applyBorder="0" applyAlignment="0" applyProtection="0"/>
    <xf numFmtId="0" fontId="136" fillId="88" borderId="0" applyNumberFormat="0" applyBorder="0" applyAlignment="0" applyProtection="0"/>
    <xf numFmtId="0" fontId="137" fillId="88" borderId="0" applyNumberFormat="0" applyBorder="0" applyAlignment="0" applyProtection="0"/>
    <xf numFmtId="0" fontId="100" fillId="42" borderId="0" applyNumberFormat="0" applyBorder="0" applyAlignment="0" applyProtection="0"/>
    <xf numFmtId="0" fontId="137" fillId="88" borderId="0" applyNumberFormat="0" applyBorder="0" applyAlignment="0" applyProtection="0"/>
    <xf numFmtId="182" fontId="27" fillId="0" borderId="0"/>
    <xf numFmtId="0" fontId="113" fillId="0" borderId="0"/>
    <xf numFmtId="0" fontId="114" fillId="0" borderId="0"/>
    <xf numFmtId="0" fontId="15" fillId="0" borderId="0"/>
    <xf numFmtId="0" fontId="118" fillId="0" borderId="0"/>
    <xf numFmtId="0" fontId="138" fillId="0" borderId="0"/>
    <xf numFmtId="0" fontId="118" fillId="0" borderId="0"/>
    <xf numFmtId="0" fontId="118" fillId="0" borderId="0"/>
    <xf numFmtId="0" fontId="27" fillId="0" borderId="0"/>
    <xf numFmtId="0" fontId="138" fillId="0" borderId="0"/>
    <xf numFmtId="0" fontId="118" fillId="0" borderId="0"/>
    <xf numFmtId="0" fontId="27" fillId="0" borderId="0"/>
    <xf numFmtId="0" fontId="118" fillId="0" borderId="0"/>
    <xf numFmtId="0" fontId="138" fillId="0" borderId="0"/>
    <xf numFmtId="0" fontId="27" fillId="0" borderId="0"/>
    <xf numFmtId="0" fontId="27"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139" fillId="0" borderId="0"/>
    <xf numFmtId="0" fontId="139" fillId="0" borderId="0"/>
    <xf numFmtId="0" fontId="27" fillId="0" borderId="0"/>
    <xf numFmtId="0" fontId="27" fillId="0" borderId="0"/>
    <xf numFmtId="0" fontId="139" fillId="0" borderId="0"/>
    <xf numFmtId="0" fontId="27" fillId="0" borderId="0"/>
    <xf numFmtId="0" fontId="15" fillId="0" borderId="0"/>
    <xf numFmtId="0" fontId="27" fillId="0" borderId="0"/>
    <xf numFmtId="0" fontId="118" fillId="0" borderId="0"/>
    <xf numFmtId="177" fontId="94" fillId="0" borderId="0"/>
    <xf numFmtId="0" fontId="27" fillId="0" borderId="0"/>
    <xf numFmtId="177" fontId="94" fillId="0" borderId="0"/>
    <xf numFmtId="0" fontId="27" fillId="0" borderId="0"/>
    <xf numFmtId="0" fontId="118" fillId="0" borderId="0"/>
    <xf numFmtId="0" fontId="118" fillId="0" borderId="0"/>
    <xf numFmtId="0" fontId="118" fillId="0" borderId="0"/>
    <xf numFmtId="0" fontId="27" fillId="0" borderId="0"/>
    <xf numFmtId="0" fontId="118" fillId="0" borderId="0"/>
    <xf numFmtId="0" fontId="118" fillId="0" borderId="0"/>
    <xf numFmtId="0" fontId="118"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139" fillId="0" borderId="0"/>
    <xf numFmtId="0" fontId="27" fillId="0" borderId="0"/>
    <xf numFmtId="0" fontId="27" fillId="0" borderId="0"/>
    <xf numFmtId="0" fontId="114" fillId="0" borderId="0"/>
    <xf numFmtId="177" fontId="27" fillId="0" borderId="0"/>
    <xf numFmtId="177" fontId="27" fillId="0" borderId="0"/>
    <xf numFmtId="0" fontId="27" fillId="0" borderId="0"/>
    <xf numFmtId="0" fontId="27" fillId="0" borderId="0"/>
    <xf numFmtId="0" fontId="27"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8" fillId="0" borderId="0"/>
    <xf numFmtId="0" fontId="118" fillId="0" borderId="0"/>
    <xf numFmtId="0" fontId="113" fillId="0" borderId="0"/>
    <xf numFmtId="0" fontId="94" fillId="0" borderId="0"/>
    <xf numFmtId="0" fontId="27" fillId="0" borderId="0"/>
    <xf numFmtId="0" fontId="118" fillId="0" borderId="0"/>
    <xf numFmtId="177" fontId="139" fillId="0" borderId="0"/>
    <xf numFmtId="177" fontId="139" fillId="0" borderId="0"/>
    <xf numFmtId="0" fontId="27" fillId="0" borderId="0"/>
    <xf numFmtId="0" fontId="27" fillId="0" borderId="0"/>
    <xf numFmtId="0" fontId="27" fillId="0" borderId="0"/>
    <xf numFmtId="0" fontId="27" fillId="0" borderId="0"/>
    <xf numFmtId="0" fontId="27" fillId="0" borderId="0"/>
    <xf numFmtId="177"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118" fillId="0" borderId="0"/>
    <xf numFmtId="0" fontId="118" fillId="0" borderId="0"/>
    <xf numFmtId="0" fontId="27" fillId="0" borderId="0"/>
    <xf numFmtId="0" fontId="27" fillId="0" borderId="0"/>
    <xf numFmtId="0" fontId="27" fillId="0" borderId="0"/>
    <xf numFmtId="0" fontId="118" fillId="0" borderId="0"/>
    <xf numFmtId="0" fontId="114" fillId="0" borderId="0"/>
    <xf numFmtId="0" fontId="114" fillId="0" borderId="0"/>
    <xf numFmtId="0" fontId="27"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3" fillId="0" borderId="0"/>
    <xf numFmtId="0" fontId="118"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8" fillId="0" borderId="0"/>
    <xf numFmtId="0" fontId="27" fillId="0" borderId="0"/>
    <xf numFmtId="0" fontId="27" fillId="0" borderId="0"/>
    <xf numFmtId="0" fontId="118" fillId="0" borderId="0"/>
    <xf numFmtId="0" fontId="114" fillId="0" borderId="0"/>
    <xf numFmtId="0" fontId="27" fillId="0" borderId="0"/>
    <xf numFmtId="174" fontId="118" fillId="0" borderId="0"/>
    <xf numFmtId="0" fontId="118" fillId="0" borderId="0"/>
    <xf numFmtId="0" fontId="114" fillId="0" borderId="0"/>
    <xf numFmtId="0" fontId="118" fillId="0" borderId="0"/>
    <xf numFmtId="0" fontId="113" fillId="0" borderId="0"/>
    <xf numFmtId="0" fontId="27" fillId="0" borderId="0"/>
    <xf numFmtId="0" fontId="118" fillId="0" borderId="0"/>
    <xf numFmtId="0" fontId="74" fillId="0" borderId="0"/>
    <xf numFmtId="0" fontId="27" fillId="0" borderId="0"/>
    <xf numFmtId="0" fontId="118" fillId="0" borderId="0"/>
    <xf numFmtId="0" fontId="75" fillId="0" borderId="0"/>
    <xf numFmtId="177" fontId="118" fillId="0" borderId="0"/>
    <xf numFmtId="0" fontId="27" fillId="0" borderId="0"/>
    <xf numFmtId="0" fontId="118" fillId="0" borderId="0"/>
    <xf numFmtId="0" fontId="27" fillId="0" borderId="0"/>
    <xf numFmtId="0" fontId="27" fillId="0" borderId="0"/>
    <xf numFmtId="0" fontId="15" fillId="0" borderId="0"/>
    <xf numFmtId="0" fontId="15" fillId="0" borderId="0"/>
    <xf numFmtId="0" fontId="118" fillId="89" borderId="53" applyNumberFormat="0" applyFont="0" applyAlignment="0" applyProtection="0"/>
    <xf numFmtId="0" fontId="75" fillId="89" borderId="53" applyNumberFormat="0" applyFont="0" applyAlignment="0" applyProtection="0"/>
    <xf numFmtId="0" fontId="27" fillId="41" borderId="12" applyNumberFormat="0" applyAlignment="0" applyProtection="0"/>
    <xf numFmtId="0" fontId="118" fillId="89" borderId="53" applyNumberFormat="0" applyFont="0" applyAlignment="0" applyProtection="0"/>
    <xf numFmtId="0" fontId="75" fillId="89" borderId="53" applyNumberFormat="0" applyFont="0" applyAlignment="0" applyProtection="0"/>
    <xf numFmtId="0" fontId="75" fillId="89" borderId="53" applyNumberFormat="0" applyFont="0" applyAlignment="0" applyProtection="0"/>
    <xf numFmtId="0" fontId="118" fillId="89" borderId="53" applyNumberFormat="0" applyFont="0" applyAlignment="0" applyProtection="0"/>
    <xf numFmtId="0" fontId="118" fillId="89" borderId="53" applyNumberFormat="0" applyFont="0" applyAlignment="0" applyProtection="0"/>
    <xf numFmtId="0" fontId="118" fillId="89" borderId="53" applyNumberFormat="0" applyFont="0" applyAlignment="0" applyProtection="0"/>
    <xf numFmtId="0" fontId="27" fillId="41" borderId="12" applyNumberFormat="0" applyAlignment="0" applyProtection="0"/>
    <xf numFmtId="0" fontId="140" fillId="84" borderId="54" applyNumberFormat="0" applyAlignment="0" applyProtection="0"/>
    <xf numFmtId="0" fontId="140" fillId="11" borderId="54" applyNumberFormat="0" applyAlignment="0" applyProtection="0"/>
    <xf numFmtId="0" fontId="101" fillId="38" borderId="13" applyNumberFormat="0" applyAlignment="0" applyProtection="0"/>
    <xf numFmtId="0" fontId="140" fillId="11" borderId="54" applyNumberFormat="0" applyAlignment="0" applyProtection="0"/>
    <xf numFmtId="0" fontId="140" fillId="11" borderId="54" applyNumberFormat="0" applyAlignment="0" applyProtection="0"/>
    <xf numFmtId="0" fontId="140" fillId="84" borderId="54" applyNumberFormat="0" applyAlignment="0" applyProtection="0"/>
    <xf numFmtId="0" fontId="101" fillId="38" borderId="13" applyNumberFormat="0" applyAlignment="0" applyProtection="0"/>
    <xf numFmtId="183" fontId="115" fillId="43" borderId="0">
      <alignment horizontal="right"/>
    </xf>
    <xf numFmtId="183" fontId="115" fillId="44" borderId="0">
      <alignment horizontal="right"/>
    </xf>
    <xf numFmtId="183" fontId="115" fillId="43" borderId="0">
      <alignment horizontal="right"/>
    </xf>
    <xf numFmtId="17" fontId="116" fillId="43" borderId="0">
      <alignment horizontal="center"/>
    </xf>
    <xf numFmtId="17" fontId="116" fillId="44" borderId="0">
      <alignment horizontal="center"/>
    </xf>
    <xf numFmtId="17" fontId="116" fillId="43" borderId="0">
      <alignment horizontal="center"/>
    </xf>
    <xf numFmtId="177" fontId="26" fillId="43" borderId="0"/>
    <xf numFmtId="0" fontId="26" fillId="44" borderId="0"/>
    <xf numFmtId="177" fontId="26" fillId="43" borderId="0"/>
    <xf numFmtId="49" fontId="26" fillId="43" borderId="0" applyBorder="0">
      <alignment horizontal="centerContinuous"/>
    </xf>
    <xf numFmtId="49" fontId="26" fillId="44" borderId="0" applyBorder="0">
      <alignment horizontal="center"/>
    </xf>
    <xf numFmtId="49" fontId="26" fillId="43" borderId="0" applyBorder="0">
      <alignment horizontal="centerContinuous"/>
    </xf>
    <xf numFmtId="49" fontId="117" fillId="45" borderId="0">
      <alignment horizontal="centerContinuous"/>
    </xf>
    <xf numFmtId="49" fontId="117" fillId="46" borderId="0">
      <alignment horizontal="center"/>
    </xf>
    <xf numFmtId="49" fontId="117" fillId="45" borderId="0">
      <alignment horizontal="centerContinuous"/>
    </xf>
    <xf numFmtId="10" fontId="27" fillId="0" borderId="0" applyFont="0" applyFill="0" applyBorder="0" applyAlignment="0" applyProtection="0"/>
    <xf numFmtId="10" fontId="27" fillId="0" borderId="0" applyFill="0" applyBorder="0" applyAlignment="0" applyProtection="0"/>
    <xf numFmtId="10" fontId="27"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18"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18"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0" fontId="27" fillId="0" borderId="0"/>
    <xf numFmtId="0" fontId="38" fillId="0" borderId="0"/>
    <xf numFmtId="177" fontId="38" fillId="0" borderId="0"/>
    <xf numFmtId="0" fontId="38" fillId="0" borderId="0"/>
    <xf numFmtId="177" fontId="38" fillId="0" borderId="0"/>
    <xf numFmtId="0" fontId="141" fillId="0" borderId="0" applyNumberFormat="0" applyFill="0" applyBorder="0" applyAlignment="0" applyProtection="0"/>
    <xf numFmtId="0" fontId="126" fillId="0" borderId="0" applyNumberFormat="0" applyFill="0" applyBorder="0" applyAlignment="0" applyProtection="0"/>
    <xf numFmtId="0" fontId="72" fillId="47" borderId="0" applyNumberFormat="0">
      <alignment horizontal="center" vertical="center" wrapText="1"/>
      <protection hidden="1"/>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29" fillId="0" borderId="50" applyNumberFormat="0" applyFill="0" applyAlignment="0" applyProtection="0"/>
    <xf numFmtId="0" fontId="130" fillId="0" borderId="51" applyNumberFormat="0" applyFill="0" applyAlignment="0" applyProtection="0"/>
    <xf numFmtId="0" fontId="131" fillId="0" borderId="52" applyNumberFormat="0" applyFill="0" applyAlignment="0" applyProtection="0"/>
    <xf numFmtId="0" fontId="131" fillId="0" borderId="0" applyNumberFormat="0" applyFill="0" applyBorder="0" applyAlignment="0" applyProtection="0"/>
    <xf numFmtId="0" fontId="143" fillId="0" borderId="0" applyNumberFormat="0" applyFill="0" applyBorder="0" applyAlignment="0" applyProtection="0"/>
    <xf numFmtId="0" fontId="144" fillId="0" borderId="14" applyNumberFormat="0" applyFill="0" applyAlignment="0" applyProtection="0"/>
    <xf numFmtId="0" fontId="108" fillId="0" borderId="14" applyNumberFormat="0" applyFill="0" applyAlignment="0" applyProtection="0"/>
    <xf numFmtId="0" fontId="144" fillId="0" borderId="14" applyNumberFormat="0" applyFill="0" applyAlignment="0" applyProtection="0"/>
    <xf numFmtId="0" fontId="144" fillId="0" borderId="14" applyNumberFormat="0" applyFill="0" applyAlignment="0" applyProtection="0"/>
    <xf numFmtId="0" fontId="144" fillId="0" borderId="55" applyNumberFormat="0" applyFill="0" applyAlignment="0" applyProtection="0"/>
    <xf numFmtId="0" fontId="108" fillId="0" borderId="14" applyNumberFormat="0" applyFill="0" applyAlignment="0" applyProtection="0"/>
    <xf numFmtId="0" fontId="144" fillId="0" borderId="55" applyNumberFormat="0" applyFill="0" applyAlignment="0" applyProtection="0"/>
    <xf numFmtId="0" fontId="120" fillId="83" borderId="0" applyNumberFormat="0" applyBorder="0" applyAlignment="0" applyProtection="0"/>
    <xf numFmtId="0" fontId="128" fillId="86" borderId="0" applyNumberFormat="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73" fontId="118" fillId="0" borderId="0" applyFont="0" applyFill="0" applyBorder="0" applyAlignment="0" applyProtection="0"/>
    <xf numFmtId="0" fontId="102" fillId="0" borderId="0" applyNumberFormat="0" applyFill="0" applyBorder="0" applyAlignment="0" applyProtection="0"/>
    <xf numFmtId="0" fontId="141" fillId="0" borderId="0" applyNumberFormat="0" applyFill="0" applyBorder="0" applyAlignment="0" applyProtection="0"/>
    <xf numFmtId="0" fontId="102" fillId="0" borderId="0" applyNumberFormat="0" applyFill="0" applyBorder="0" applyAlignment="0" applyProtection="0"/>
    <xf numFmtId="0" fontId="111" fillId="0" borderId="0"/>
    <xf numFmtId="165"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0" fontId="9" fillId="0" borderId="0"/>
    <xf numFmtId="0" fontId="27" fillId="0" borderId="0"/>
    <xf numFmtId="0" fontId="173" fillId="0" borderId="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8" fillId="0" borderId="0"/>
    <xf numFmtId="0" fontId="27" fillId="0" borderId="0"/>
    <xf numFmtId="0" fontId="27" fillId="0" borderId="0"/>
    <xf numFmtId="0" fontId="8" fillId="0" borderId="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8" fillId="0" borderId="0" applyFont="0" applyFill="0" applyBorder="0" applyAlignment="0" applyProtection="0"/>
    <xf numFmtId="0" fontId="172" fillId="0" borderId="0">
      <alignment vertical="center"/>
    </xf>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89" borderId="53" applyNumberFormat="0" applyFont="0" applyAlignment="0" applyProtection="0"/>
    <xf numFmtId="0" fontId="7" fillId="59" borderId="0" applyNumberFormat="0" applyBorder="0" applyAlignment="0" applyProtection="0"/>
    <xf numFmtId="0" fontId="7" fillId="65" borderId="0" applyNumberFormat="0" applyBorder="0" applyAlignment="0" applyProtection="0"/>
    <xf numFmtId="0" fontId="7" fillId="60" borderId="0" applyNumberFormat="0" applyBorder="0" applyAlignment="0" applyProtection="0"/>
    <xf numFmtId="0" fontId="7" fillId="66" borderId="0" applyNumberFormat="0" applyBorder="0" applyAlignment="0" applyProtection="0"/>
    <xf numFmtId="0" fontId="7" fillId="61" borderId="0" applyNumberFormat="0" applyBorder="0" applyAlignment="0" applyProtection="0"/>
    <xf numFmtId="0" fontId="7" fillId="67" borderId="0" applyNumberFormat="0" applyBorder="0" applyAlignment="0" applyProtection="0"/>
    <xf numFmtId="0" fontId="7" fillId="62" borderId="0" applyNumberFormat="0" applyBorder="0" applyAlignment="0" applyProtection="0"/>
    <xf numFmtId="0" fontId="7" fillId="68" borderId="0" applyNumberFormat="0" applyBorder="0" applyAlignment="0" applyProtection="0"/>
    <xf numFmtId="0" fontId="7" fillId="63" borderId="0" applyNumberFormat="0" applyBorder="0" applyAlignment="0" applyProtection="0"/>
    <xf numFmtId="0" fontId="7" fillId="69" borderId="0" applyNumberFormat="0" applyBorder="0" applyAlignment="0" applyProtection="0"/>
    <xf numFmtId="0" fontId="7" fillId="64" borderId="0" applyNumberFormat="0" applyBorder="0" applyAlignment="0" applyProtection="0"/>
    <xf numFmtId="0" fontId="7" fillId="7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37" fillId="8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6" fillId="0" borderId="0"/>
    <xf numFmtId="0" fontId="6" fillId="89" borderId="53" applyNumberFormat="0" applyFont="0" applyAlignment="0" applyProtection="0"/>
    <xf numFmtId="0" fontId="6" fillId="59" borderId="0" applyNumberFormat="0" applyBorder="0" applyAlignment="0" applyProtection="0"/>
    <xf numFmtId="0" fontId="6" fillId="65" borderId="0" applyNumberFormat="0" applyBorder="0" applyAlignment="0" applyProtection="0"/>
    <xf numFmtId="0" fontId="6" fillId="60" borderId="0" applyNumberFormat="0" applyBorder="0" applyAlignment="0" applyProtection="0"/>
    <xf numFmtId="0" fontId="6" fillId="66" borderId="0" applyNumberFormat="0" applyBorder="0" applyAlignment="0" applyProtection="0"/>
    <xf numFmtId="0" fontId="6" fillId="61" borderId="0" applyNumberFormat="0" applyBorder="0" applyAlignment="0" applyProtection="0"/>
    <xf numFmtId="0" fontId="6" fillId="67" borderId="0" applyNumberFormat="0" applyBorder="0" applyAlignment="0" applyProtection="0"/>
    <xf numFmtId="0" fontId="6" fillId="62" borderId="0" applyNumberFormat="0" applyBorder="0" applyAlignment="0" applyProtection="0"/>
    <xf numFmtId="0" fontId="6" fillId="68" borderId="0" applyNumberFormat="0" applyBorder="0" applyAlignment="0" applyProtection="0"/>
    <xf numFmtId="0" fontId="6" fillId="63" borderId="0" applyNumberFormat="0" applyBorder="0" applyAlignment="0" applyProtection="0"/>
    <xf numFmtId="0" fontId="6" fillId="69" borderId="0" applyNumberFormat="0" applyBorder="0" applyAlignment="0" applyProtection="0"/>
    <xf numFmtId="0" fontId="6" fillId="64" borderId="0" applyNumberFormat="0" applyBorder="0" applyAlignment="0" applyProtection="0"/>
    <xf numFmtId="0" fontId="6" fillId="70"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6" fillId="0" borderId="0"/>
    <xf numFmtId="165" fontId="27" fillId="0" borderId="0" applyFont="0" applyFill="0" applyBorder="0" applyAlignment="0" applyProtection="0"/>
    <xf numFmtId="0" fontId="6" fillId="0" borderId="0"/>
    <xf numFmtId="0" fontId="6" fillId="0" borderId="0"/>
    <xf numFmtId="174" fontId="6" fillId="0" borderId="0"/>
    <xf numFmtId="17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89" borderId="53" applyNumberFormat="0" applyFont="0" applyAlignment="0" applyProtection="0"/>
    <xf numFmtId="0" fontId="6" fillId="89" borderId="53" applyNumberFormat="0" applyFont="0" applyAlignment="0" applyProtection="0"/>
    <xf numFmtId="0" fontId="6" fillId="89" borderId="53" applyNumberFormat="0" applyFont="0" applyAlignment="0" applyProtection="0"/>
    <xf numFmtId="0" fontId="6" fillId="89" borderId="53" applyNumberFormat="0" applyFont="0" applyAlignment="0" applyProtection="0"/>
    <xf numFmtId="9" fontId="6" fillId="0" borderId="0" applyFont="0" applyFill="0" applyBorder="0" applyAlignment="0" applyProtection="0"/>
    <xf numFmtId="165" fontId="6" fillId="0" borderId="0" applyFont="0" applyFill="0" applyBorder="0" applyAlignment="0" applyProtection="0"/>
    <xf numFmtId="0" fontId="27" fillId="0" borderId="0"/>
    <xf numFmtId="0" fontId="202"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10" fillId="0" borderId="0"/>
    <xf numFmtId="0" fontId="10" fillId="0" borderId="0"/>
    <xf numFmtId="0" fontId="5" fillId="89" borderId="53" applyNumberFormat="0" applyFont="0" applyAlignment="0" applyProtection="0"/>
    <xf numFmtId="0" fontId="5" fillId="59" borderId="0" applyNumberFormat="0" applyBorder="0" applyAlignment="0" applyProtection="0"/>
    <xf numFmtId="0" fontId="5" fillId="65" borderId="0" applyNumberFormat="0" applyBorder="0" applyAlignment="0" applyProtection="0"/>
    <xf numFmtId="0" fontId="5" fillId="60" borderId="0" applyNumberFormat="0" applyBorder="0" applyAlignment="0" applyProtection="0"/>
    <xf numFmtId="0" fontId="5" fillId="66" borderId="0" applyNumberFormat="0" applyBorder="0" applyAlignment="0" applyProtection="0"/>
    <xf numFmtId="0" fontId="5" fillId="61" borderId="0" applyNumberFormat="0" applyBorder="0" applyAlignment="0" applyProtection="0"/>
    <xf numFmtId="0" fontId="5" fillId="67" borderId="0" applyNumberFormat="0" applyBorder="0" applyAlignment="0" applyProtection="0"/>
    <xf numFmtId="0" fontId="5" fillId="62" borderId="0" applyNumberFormat="0" applyBorder="0" applyAlignment="0" applyProtection="0"/>
    <xf numFmtId="0" fontId="5" fillId="68" borderId="0" applyNumberFormat="0" applyBorder="0" applyAlignment="0" applyProtection="0"/>
    <xf numFmtId="0" fontId="5" fillId="63" borderId="0" applyNumberFormat="0" applyBorder="0" applyAlignment="0" applyProtection="0"/>
    <xf numFmtId="0" fontId="5" fillId="69" borderId="0" applyNumberFormat="0" applyBorder="0" applyAlignment="0" applyProtection="0"/>
    <xf numFmtId="0" fontId="5" fillId="64" borderId="0" applyNumberFormat="0" applyBorder="0" applyAlignment="0" applyProtection="0"/>
    <xf numFmtId="0" fontId="5" fillId="7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10" fillId="0" borderId="0"/>
    <xf numFmtId="0" fontId="1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43" fontId="10" fillId="0" borderId="0" applyFont="0" applyFill="0" applyBorder="0" applyAlignment="0" applyProtection="0"/>
    <xf numFmtId="178" fontId="10" fillId="0" borderId="0" applyFill="0" applyBorder="0" applyAlignment="0" applyProtection="0"/>
    <xf numFmtId="43" fontId="5" fillId="0" borderId="0" applyFont="0" applyFill="0" applyBorder="0" applyAlignment="0" applyProtection="0"/>
    <xf numFmtId="178" fontId="10" fillId="0" borderId="0" applyFill="0" applyBorder="0" applyAlignment="0" applyProtection="0"/>
    <xf numFmtId="43"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180"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182"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177"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10" fillId="0" borderId="0"/>
    <xf numFmtId="0" fontId="5" fillId="0" borderId="0"/>
    <xf numFmtId="177" fontId="5" fillId="0" borderId="0"/>
    <xf numFmtId="0" fontId="210" fillId="0" borderId="0"/>
    <xf numFmtId="0" fontId="10" fillId="41" borderId="12" applyNumberFormat="0" applyAlignment="0" applyProtection="0"/>
    <xf numFmtId="0" fontId="5" fillId="89" borderId="53" applyNumberFormat="0" applyFont="0" applyAlignment="0" applyProtection="0"/>
    <xf numFmtId="0" fontId="5" fillId="89" borderId="53" applyNumberFormat="0" applyFont="0" applyAlignment="0" applyProtection="0"/>
    <xf numFmtId="0" fontId="5" fillId="89" borderId="53" applyNumberFormat="0" applyFont="0" applyAlignment="0" applyProtection="0"/>
    <xf numFmtId="0" fontId="5" fillId="89" borderId="53" applyNumberFormat="0" applyFont="0" applyAlignment="0" applyProtection="0"/>
    <xf numFmtId="0" fontId="10" fillId="41" borderId="12" applyNumberFormat="0" applyAlignment="0" applyProtection="0"/>
    <xf numFmtId="10" fontId="10" fillId="0" borderId="0" applyFont="0" applyFill="0" applyBorder="0" applyAlignment="0" applyProtection="0"/>
    <xf numFmtId="10"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5" fillId="0" borderId="0" applyFont="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211" fillId="0" borderId="0"/>
    <xf numFmtId="175" fontId="5" fillId="0" borderId="0" applyFont="0" applyFill="0" applyBorder="0" applyAlignment="0" applyProtection="0"/>
    <xf numFmtId="175"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19" fillId="106" borderId="85">
      <alignment horizontal="left" vertical="top"/>
      <protection hidden="1"/>
    </xf>
    <xf numFmtId="184" fontId="220" fillId="108" borderId="85">
      <alignment vertical="top"/>
      <protection hidden="1"/>
    </xf>
    <xf numFmtId="0" fontId="221" fillId="92" borderId="86">
      <alignment horizontal="left" vertical="top" shrinkToFit="1"/>
    </xf>
    <xf numFmtId="0" fontId="221" fillId="92" borderId="86">
      <alignment vertical="top" wrapText="1"/>
      <protection hidden="1"/>
    </xf>
    <xf numFmtId="0" fontId="222" fillId="106" borderId="85">
      <alignment horizontal="right" vertical="center"/>
      <protection hidden="1"/>
    </xf>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43" fontId="10" fillId="0" borderId="0" applyFont="0" applyFill="0" applyBorder="0" applyAlignment="0" applyProtection="0"/>
    <xf numFmtId="0" fontId="10" fillId="0" borderId="0"/>
    <xf numFmtId="0" fontId="10" fillId="0" borderId="0"/>
    <xf numFmtId="0" fontId="3"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0" fontId="3"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10" fillId="0" borderId="0"/>
    <xf numFmtId="185" fontId="3" fillId="0" borderId="0"/>
    <xf numFmtId="165" fontId="3" fillId="0" borderId="0" applyFont="0" applyFill="0" applyBorder="0" applyAlignment="0" applyProtection="0"/>
    <xf numFmtId="185" fontId="240" fillId="0" borderId="0"/>
    <xf numFmtId="185" fontId="10" fillId="0" borderId="0"/>
    <xf numFmtId="0" fontId="3" fillId="0" borderId="0"/>
    <xf numFmtId="164"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9" fontId="250" fillId="92" borderId="86">
      <alignment horizontal="right" vertical="top"/>
      <protection hidden="1"/>
    </xf>
    <xf numFmtId="0" fontId="2" fillId="0" borderId="0"/>
    <xf numFmtId="0" fontId="2" fillId="89" borderId="53" applyNumberFormat="0" applyFont="0" applyAlignment="0" applyProtection="0"/>
    <xf numFmtId="0" fontId="2" fillId="59" borderId="0" applyNumberFormat="0" applyBorder="0" applyAlignment="0" applyProtection="0"/>
    <xf numFmtId="0" fontId="2" fillId="65" borderId="0" applyNumberFormat="0" applyBorder="0" applyAlignment="0" applyProtection="0"/>
    <xf numFmtId="0" fontId="2" fillId="60" borderId="0" applyNumberFormat="0" applyBorder="0" applyAlignment="0" applyProtection="0"/>
    <xf numFmtId="0" fontId="2" fillId="66" borderId="0" applyNumberFormat="0" applyBorder="0" applyAlignment="0" applyProtection="0"/>
    <xf numFmtId="0" fontId="2" fillId="61" borderId="0" applyNumberFormat="0" applyBorder="0" applyAlignment="0" applyProtection="0"/>
    <xf numFmtId="0" fontId="2" fillId="67" borderId="0" applyNumberFormat="0" applyBorder="0" applyAlignment="0" applyProtection="0"/>
    <xf numFmtId="0" fontId="2" fillId="62" borderId="0" applyNumberFormat="0" applyBorder="0" applyAlignment="0" applyProtection="0"/>
    <xf numFmtId="0" fontId="2" fillId="68" borderId="0" applyNumberFormat="0" applyBorder="0" applyAlignment="0" applyProtection="0"/>
    <xf numFmtId="0" fontId="2" fillId="63" borderId="0" applyNumberFormat="0" applyBorder="0" applyAlignment="0" applyProtection="0"/>
    <xf numFmtId="0" fontId="2" fillId="69" borderId="0" applyNumberFormat="0" applyBorder="0" applyAlignment="0" applyProtection="0"/>
    <xf numFmtId="0" fontId="2" fillId="64" borderId="0" applyNumberFormat="0" applyBorder="0" applyAlignment="0" applyProtection="0"/>
    <xf numFmtId="0" fontId="2" fillId="7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10" fillId="0" borderId="0"/>
    <xf numFmtId="0" fontId="2" fillId="0" borderId="0"/>
    <xf numFmtId="0" fontId="2" fillId="0" borderId="0"/>
    <xf numFmtId="174" fontId="2" fillId="0" borderId="0"/>
    <xf numFmtId="17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43" fontId="1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17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3" fillId="0" borderId="0" applyNumberForma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2" fillId="0" borderId="0"/>
    <xf numFmtId="0" fontId="2" fillId="89" borderId="53" applyNumberFormat="0" applyFont="0" applyAlignment="0" applyProtection="0"/>
    <xf numFmtId="0" fontId="2" fillId="89" borderId="53" applyNumberFormat="0" applyFont="0" applyAlignment="0" applyProtection="0"/>
    <xf numFmtId="0" fontId="2" fillId="89" borderId="53" applyNumberFormat="0" applyFont="0" applyAlignment="0" applyProtection="0"/>
    <xf numFmtId="0" fontId="2" fillId="89" borderId="53" applyNumberFormat="0" applyFont="0" applyAlignment="0" applyProtection="0"/>
    <xf numFmtId="9" fontId="2" fillId="0" borderId="0" applyFont="0" applyFill="0" applyBorder="0" applyAlignment="0" applyProtection="0"/>
    <xf numFmtId="0" fontId="10" fillId="0" borderId="0"/>
    <xf numFmtId="0" fontId="10" fillId="0" borderId="0"/>
    <xf numFmtId="0" fontId="10" fillId="0" borderId="0"/>
    <xf numFmtId="0" fontId="10" fillId="0" borderId="0"/>
    <xf numFmtId="0" fontId="71" fillId="29" borderId="96">
      <alignment horizontal="left" vertical="top" shrinkToFit="1"/>
    </xf>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0" fontId="15" fillId="40" borderId="96" applyNumberFormat="0" applyBorder="0" applyAlignment="0" applyProtection="0"/>
    <xf numFmtId="172" fontId="10" fillId="0" borderId="0"/>
    <xf numFmtId="44" fontId="10" fillId="0" borderId="0" applyFont="0" applyFill="0" applyBorder="0" applyAlignment="0" applyProtection="0"/>
    <xf numFmtId="44" fontId="1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0" fontId="142"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74" fillId="0" borderId="0"/>
    <xf numFmtId="43" fontId="2" fillId="0" borderId="0" applyFont="0" applyFill="0" applyBorder="0" applyAlignment="0" applyProtection="0"/>
    <xf numFmtId="0" fontId="260" fillId="0" borderId="0"/>
    <xf numFmtId="9" fontId="260" fillId="0" borderId="0" applyFont="0" applyFill="0" applyBorder="0" applyAlignment="0" applyProtection="0"/>
    <xf numFmtId="43" fontId="260" fillId="0" borderId="0" applyFont="0" applyFill="0" applyBorder="0" applyAlignment="0" applyProtection="0"/>
    <xf numFmtId="165" fontId="260" fillId="0" borderId="0" applyFont="0" applyFill="0" applyBorder="0" applyAlignment="0" applyProtection="0"/>
    <xf numFmtId="0" fontId="261" fillId="0" borderId="0" applyNumberFormat="0" applyFill="0" applyBorder="0" applyAlignment="0" applyProtection="0"/>
    <xf numFmtId="44" fontId="2" fillId="0" borderId="0" applyFont="0" applyFill="0" applyBorder="0" applyAlignment="0" applyProtection="0"/>
    <xf numFmtId="0" fontId="2"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60"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10" fillId="0" borderId="0"/>
    <xf numFmtId="0" fontId="2" fillId="0" borderId="0"/>
    <xf numFmtId="43" fontId="264"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72" fontId="10" fillId="0" borderId="0"/>
    <xf numFmtId="44" fontId="10" fillId="0" borderId="0" applyFont="0" applyFill="0" applyBorder="0" applyAlignment="0" applyProtection="0"/>
    <xf numFmtId="172" fontId="10" fillId="0" borderId="0"/>
    <xf numFmtId="172" fontId="10" fillId="0" borderId="0"/>
    <xf numFmtId="172" fontId="10" fillId="0" borderId="0"/>
    <xf numFmtId="172" fontId="10" fillId="0" borderId="0"/>
    <xf numFmtId="44"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5" fillId="0" borderId="0" applyFont="0" applyFill="0" applyBorder="0" applyAlignment="0" applyProtection="0">
      <alignment vertical="center"/>
    </xf>
    <xf numFmtId="43" fontId="265" fillId="0" borderId="0" applyFont="0" applyFill="0" applyBorder="0" applyAlignment="0" applyProtection="0">
      <alignment vertical="center"/>
    </xf>
    <xf numFmtId="44" fontId="2" fillId="0" borderId="0" applyFont="0" applyFill="0" applyBorder="0" applyAlignment="0" applyProtection="0"/>
    <xf numFmtId="44" fontId="2"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10" fillId="0" borderId="0"/>
    <xf numFmtId="172" fontId="10"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10" fillId="0" borderId="0"/>
    <xf numFmtId="172" fontId="10"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 fillId="0" borderId="0"/>
    <xf numFmtId="172" fontId="2" fillId="0" borderId="0"/>
    <xf numFmtId="172" fontId="266" fillId="0" borderId="0"/>
    <xf numFmtId="172" fontId="2" fillId="0" borderId="0"/>
    <xf numFmtId="172" fontId="266" fillId="0" borderId="0"/>
    <xf numFmtId="172" fontId="266" fillId="0" borderId="0"/>
    <xf numFmtId="172" fontId="2" fillId="0" borderId="0"/>
    <xf numFmtId="172" fontId="2" fillId="0" borderId="0"/>
    <xf numFmtId="172" fontId="266" fillId="0" borderId="0"/>
    <xf numFmtId="172" fontId="266" fillId="0" borderId="0"/>
    <xf numFmtId="172" fontId="266" fillId="0" borderId="0"/>
    <xf numFmtId="172" fontId="2" fillId="0" borderId="0"/>
    <xf numFmtId="172" fontId="2" fillId="0" borderId="0"/>
    <xf numFmtId="172" fontId="2" fillId="0" borderId="0"/>
    <xf numFmtId="172" fontId="2" fillId="0" borderId="0"/>
    <xf numFmtId="172" fontId="266" fillId="0" borderId="0"/>
    <xf numFmtId="172" fontId="266" fillId="0" borderId="0"/>
    <xf numFmtId="172" fontId="2" fillId="0" borderId="0"/>
    <xf numFmtId="172" fontId="266" fillId="0" borderId="0"/>
    <xf numFmtId="172" fontId="10" fillId="0" borderId="0"/>
    <xf numFmtId="172" fontId="10" fillId="0" borderId="0"/>
    <xf numFmtId="172" fontId="10" fillId="0" borderId="0"/>
    <xf numFmtId="172" fontId="2" fillId="0" borderId="0"/>
    <xf numFmtId="172" fontId="2" fillId="0" borderId="0"/>
    <xf numFmtId="172" fontId="10" fillId="0" borderId="0"/>
    <xf numFmtId="172" fontId="10" fillId="0" borderId="0"/>
    <xf numFmtId="172" fontId="10" fillId="0" borderId="0"/>
    <xf numFmtId="172" fontId="2"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0" fillId="0" borderId="0">
      <alignment vertical="center"/>
    </xf>
    <xf numFmtId="172" fontId="10" fillId="0" borderId="0"/>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10" fillId="0" borderId="0"/>
    <xf numFmtId="172" fontId="26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15" fillId="0" borderId="0"/>
    <xf numFmtId="172" fontId="115" fillId="0" borderId="0"/>
    <xf numFmtId="172" fontId="115" fillId="0" borderId="0"/>
    <xf numFmtId="172" fontId="10" fillId="0" borderId="0"/>
    <xf numFmtId="172" fontId="10" fillId="0" borderId="0"/>
    <xf numFmtId="172" fontId="267" fillId="0" borderId="0" applyNumberFormat="0" applyFill="0" applyBorder="0" applyProtection="0"/>
    <xf numFmtId="172" fontId="267" fillId="0" borderId="0" applyNumberFormat="0" applyFill="0" applyBorder="0" applyProtection="0"/>
    <xf numFmtId="172" fontId="267" fillId="0" borderId="0" applyNumberFormat="0" applyFill="0" applyBorder="0" applyProtection="0"/>
    <xf numFmtId="172" fontId="265" fillId="0" borderId="0">
      <alignment vertical="center"/>
    </xf>
    <xf numFmtId="172" fontId="265" fillId="0" borderId="0">
      <alignment vertical="center"/>
    </xf>
    <xf numFmtId="172" fontId="265" fillId="0" borderId="0">
      <alignment vertical="center"/>
    </xf>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 fillId="0" borderId="0"/>
    <xf numFmtId="172" fontId="2" fillId="0" borderId="0"/>
    <xf numFmtId="172" fontId="2"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 fillId="0" borderId="0"/>
    <xf numFmtId="172" fontId="2"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 fillId="0" borderId="0"/>
    <xf numFmtId="172" fontId="2"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0"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10" fillId="0" borderId="0"/>
    <xf numFmtId="172" fontId="2" fillId="0" borderId="0"/>
    <xf numFmtId="172" fontId="2" fillId="0" borderId="0"/>
    <xf numFmtId="9" fontId="2"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65" fillId="0" borderId="0" applyFont="0" applyFill="0" applyBorder="0" applyAlignment="0" applyProtection="0"/>
    <xf numFmtId="192" fontId="268" fillId="0" borderId="0" applyFill="0" applyBorder="0" applyAlignment="0"/>
    <xf numFmtId="172" fontId="10" fillId="0" borderId="0"/>
    <xf numFmtId="172" fontId="10" fillId="0" borderId="0"/>
    <xf numFmtId="172" fontId="134" fillId="0" borderId="0" applyNumberFormat="0" applyFill="0" applyBorder="0" applyAlignment="0" applyProtection="0"/>
    <xf numFmtId="44" fontId="10" fillId="0" borderId="0" applyFont="0" applyFill="0" applyBorder="0" applyAlignment="0" applyProtection="0"/>
    <xf numFmtId="0" fontId="265"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95" fillId="88" borderId="0" applyNumberFormat="0" applyBorder="0" applyAlignment="0" applyProtection="0"/>
    <xf numFmtId="0" fontId="1" fillId="89" borderId="53" applyNumberFormat="0" applyFont="0" applyAlignment="0" applyProtection="0"/>
    <xf numFmtId="0" fontId="1" fillId="59" borderId="0" applyNumberFormat="0" applyBorder="0" applyAlignment="0" applyProtection="0"/>
    <xf numFmtId="0" fontId="1" fillId="65" borderId="0" applyNumberFormat="0" applyBorder="0" applyAlignment="0" applyProtection="0"/>
    <xf numFmtId="0" fontId="1" fillId="71" borderId="0" applyNumberFormat="0" applyBorder="0" applyAlignment="0" applyProtection="0"/>
    <xf numFmtId="0" fontId="1" fillId="60" borderId="0" applyNumberFormat="0" applyBorder="0" applyAlignment="0" applyProtection="0"/>
    <xf numFmtId="0" fontId="1" fillId="66" borderId="0" applyNumberFormat="0" applyBorder="0" applyAlignment="0" applyProtection="0"/>
    <xf numFmtId="0" fontId="1" fillId="72" borderId="0" applyNumberFormat="0" applyBorder="0" applyAlignment="0" applyProtection="0"/>
    <xf numFmtId="0" fontId="1" fillId="61" borderId="0" applyNumberFormat="0" applyBorder="0" applyAlignment="0" applyProtection="0"/>
    <xf numFmtId="0" fontId="1" fillId="67" borderId="0" applyNumberFormat="0" applyBorder="0" applyAlignment="0" applyProtection="0"/>
    <xf numFmtId="0" fontId="1" fillId="73" borderId="0" applyNumberFormat="0" applyBorder="0" applyAlignment="0" applyProtection="0"/>
    <xf numFmtId="0" fontId="1" fillId="62" borderId="0" applyNumberFormat="0" applyBorder="0" applyAlignment="0" applyProtection="0"/>
    <xf numFmtId="0" fontId="1" fillId="68" borderId="0" applyNumberFormat="0" applyBorder="0" applyAlignment="0" applyProtection="0"/>
    <xf numFmtId="0" fontId="1" fillId="74" borderId="0" applyNumberFormat="0" applyBorder="0" applyAlignment="0" applyProtection="0"/>
    <xf numFmtId="0" fontId="1" fillId="63" borderId="0" applyNumberFormat="0" applyBorder="0" applyAlignment="0" applyProtection="0"/>
    <xf numFmtId="0" fontId="1" fillId="69" borderId="0" applyNumberFormat="0" applyBorder="0" applyAlignment="0" applyProtection="0"/>
    <xf numFmtId="0" fontId="1" fillId="75" borderId="0" applyNumberFormat="0" applyBorder="0" applyAlignment="0" applyProtection="0"/>
    <xf numFmtId="0" fontId="1" fillId="64" borderId="0" applyNumberFormat="0" applyBorder="0" applyAlignment="0" applyProtection="0"/>
    <xf numFmtId="0" fontId="1" fillId="70" borderId="0" applyNumberFormat="0" applyBorder="0" applyAlignment="0" applyProtection="0"/>
    <xf numFmtId="0"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09" fillId="119" borderId="97">
      <alignment horizontal="center" vertical="center" wrapText="1"/>
    </xf>
    <xf numFmtId="172" fontId="10" fillId="0" borderId="0"/>
  </cellStyleXfs>
  <cellXfs count="1576">
    <xf numFmtId="0" fontId="0" fillId="0" borderId="0" xfId="0"/>
    <xf numFmtId="0" fontId="0" fillId="48" borderId="0" xfId="2" applyFont="1" applyFill="1"/>
    <xf numFmtId="0" fontId="23" fillId="43" borderId="0" xfId="233" applyFont="1" applyFill="1" applyAlignment="1" applyProtection="1"/>
    <xf numFmtId="0" fontId="17" fillId="43" borderId="0" xfId="233" applyFont="1" applyFill="1" applyAlignment="1" applyProtection="1"/>
    <xf numFmtId="0" fontId="0" fillId="48" borderId="0" xfId="2" applyFont="1" applyFill="1" applyAlignment="1">
      <alignment wrapText="1"/>
    </xf>
    <xf numFmtId="0" fontId="12" fillId="48" borderId="0" xfId="233" applyFill="1" applyAlignment="1" applyProtection="1">
      <alignment horizontal="right"/>
    </xf>
    <xf numFmtId="9" fontId="33" fillId="43" borderId="0" xfId="548" applyFont="1" applyFill="1" applyAlignment="1">
      <alignment horizontal="right" vertical="center"/>
    </xf>
    <xf numFmtId="0" fontId="34" fillId="43" borderId="0" xfId="233" applyFont="1" applyFill="1" applyAlignment="1" applyProtection="1"/>
    <xf numFmtId="0" fontId="0" fillId="48" borderId="0" xfId="2" applyFont="1" applyFill="1" applyAlignment="1">
      <alignment horizontal="center"/>
    </xf>
    <xf numFmtId="0" fontId="12" fillId="43" borderId="0" xfId="233" applyFill="1" applyAlignment="1" applyProtection="1">
      <alignment horizontal="left"/>
    </xf>
    <xf numFmtId="0" fontId="12" fillId="43" borderId="0" xfId="233" applyFill="1" applyAlignment="1" applyProtection="1">
      <alignment horizontal="center"/>
    </xf>
    <xf numFmtId="165" fontId="12" fillId="43" borderId="0" xfId="265" applyFont="1" applyFill="1" applyAlignment="1">
      <alignment horizontal="center"/>
    </xf>
    <xf numFmtId="0" fontId="24" fillId="48" borderId="17" xfId="2" applyFont="1" applyFill="1" applyBorder="1" applyAlignment="1">
      <alignment horizontal="center"/>
    </xf>
    <xf numFmtId="0" fontId="12" fillId="43" borderId="0" xfId="233" applyFill="1" applyAlignment="1" applyProtection="1">
      <alignment horizontal="right"/>
    </xf>
    <xf numFmtId="9" fontId="37" fillId="43" borderId="0" xfId="548" applyFont="1" applyFill="1" applyAlignment="1" applyProtection="1">
      <alignment horizontal="center"/>
      <protection locked="0"/>
    </xf>
    <xf numFmtId="9" fontId="13" fillId="43" borderId="0" xfId="548" applyFont="1" applyFill="1" applyAlignment="1">
      <alignment horizontal="center"/>
    </xf>
    <xf numFmtId="0" fontId="21" fillId="48" borderId="17" xfId="2" applyFont="1" applyFill="1" applyBorder="1" applyAlignment="1">
      <alignment horizontal="center" vertical="center"/>
    </xf>
    <xf numFmtId="0" fontId="16" fillId="43" borderId="0" xfId="2" applyFont="1" applyFill="1"/>
    <xf numFmtId="0" fontId="22" fillId="48" borderId="18" xfId="2" applyFont="1" applyFill="1" applyBorder="1" applyAlignment="1">
      <alignment horizontal="center"/>
    </xf>
    <xf numFmtId="0" fontId="22" fillId="48" borderId="18" xfId="2" applyFont="1" applyFill="1" applyBorder="1"/>
    <xf numFmtId="0" fontId="20" fillId="48" borderId="0" xfId="2" applyFont="1" applyFill="1"/>
    <xf numFmtId="0" fontId="28" fillId="48" borderId="0" xfId="2" applyFont="1" applyFill="1"/>
    <xf numFmtId="0" fontId="16" fillId="43" borderId="16" xfId="2" applyFont="1" applyFill="1" applyBorder="1" applyAlignment="1">
      <alignment horizontal="center"/>
    </xf>
    <xf numFmtId="0" fontId="16" fillId="43" borderId="16" xfId="2" applyFont="1" applyFill="1" applyBorder="1"/>
    <xf numFmtId="0" fontId="21" fillId="48" borderId="17" xfId="2" applyFont="1" applyFill="1" applyBorder="1" applyAlignment="1">
      <alignment vertical="center"/>
    </xf>
    <xf numFmtId="0" fontId="49" fillId="43" borderId="0" xfId="2" applyFont="1" applyFill="1"/>
    <xf numFmtId="0" fontId="49" fillId="43" borderId="16" xfId="2" applyFont="1" applyFill="1" applyBorder="1"/>
    <xf numFmtId="0" fontId="52" fillId="48" borderId="17" xfId="2" applyFont="1" applyFill="1" applyBorder="1"/>
    <xf numFmtId="9" fontId="24" fillId="48" borderId="17" xfId="2" applyNumberFormat="1" applyFont="1" applyFill="1" applyBorder="1" applyAlignment="1">
      <alignment horizontal="center"/>
    </xf>
    <xf numFmtId="9" fontId="22" fillId="48" borderId="18" xfId="2" applyNumberFormat="1" applyFont="1" applyFill="1" applyBorder="1" applyAlignment="1">
      <alignment horizontal="center"/>
    </xf>
    <xf numFmtId="9" fontId="16" fillId="43" borderId="16" xfId="2" applyNumberFormat="1" applyFont="1" applyFill="1" applyBorder="1" applyAlignment="1">
      <alignment horizontal="center"/>
    </xf>
    <xf numFmtId="9" fontId="0" fillId="48" borderId="0" xfId="2" applyNumberFormat="1" applyFont="1" applyFill="1" applyAlignment="1">
      <alignment horizontal="center"/>
    </xf>
    <xf numFmtId="9" fontId="21" fillId="48" borderId="17" xfId="2" applyNumberFormat="1" applyFont="1" applyFill="1" applyBorder="1" applyAlignment="1">
      <alignment horizontal="center" vertical="center"/>
    </xf>
    <xf numFmtId="0" fontId="61" fillId="48" borderId="17" xfId="2" applyFont="1" applyFill="1" applyBorder="1" applyAlignment="1">
      <alignment horizontal="center" vertical="center"/>
    </xf>
    <xf numFmtId="0" fontId="65" fillId="48" borderId="17" xfId="2" applyFont="1" applyFill="1" applyBorder="1" applyAlignment="1">
      <alignment horizontal="center" vertical="center"/>
    </xf>
    <xf numFmtId="170" fontId="0" fillId="48" borderId="0" xfId="2" applyNumberFormat="1" applyFont="1" applyFill="1"/>
    <xf numFmtId="0" fontId="15" fillId="0" borderId="56" xfId="0" applyFont="1" applyBorder="1" applyAlignment="1">
      <alignment horizontal="left" vertical="center" wrapText="1"/>
    </xf>
    <xf numFmtId="0" fontId="28" fillId="0" borderId="56" xfId="0" applyFont="1" applyBorder="1" applyAlignment="1">
      <alignment horizontal="left" vertical="center"/>
    </xf>
    <xf numFmtId="0" fontId="28" fillId="0" borderId="56" xfId="0" applyFont="1" applyBorder="1" applyAlignment="1">
      <alignment horizontal="left" vertical="center" wrapText="1"/>
    </xf>
    <xf numFmtId="0" fontId="21" fillId="48" borderId="0" xfId="2" applyFont="1" applyFill="1" applyAlignment="1">
      <alignment vertical="center"/>
    </xf>
    <xf numFmtId="0" fontId="65" fillId="48" borderId="0" xfId="2" applyFont="1" applyFill="1" applyAlignment="1">
      <alignment horizontal="center" vertical="center"/>
    </xf>
    <xf numFmtId="49" fontId="56" fillId="48" borderId="0" xfId="2" applyNumberFormat="1" applyFont="1" applyFill="1" applyAlignment="1">
      <alignment vertical="center"/>
    </xf>
    <xf numFmtId="0" fontId="15" fillId="0" borderId="56" xfId="0" applyFont="1" applyBorder="1" applyAlignment="1">
      <alignment horizontal="left" vertical="center"/>
    </xf>
    <xf numFmtId="0" fontId="15" fillId="48" borderId="0" xfId="2" applyFont="1" applyFill="1"/>
    <xf numFmtId="0" fontId="54" fillId="48" borderId="17" xfId="2" applyFont="1" applyFill="1" applyBorder="1" applyAlignment="1">
      <alignment vertical="center"/>
    </xf>
    <xf numFmtId="0" fontId="50" fillId="48" borderId="17" xfId="2" applyFont="1" applyFill="1" applyBorder="1" applyAlignment="1">
      <alignment horizontal="center" vertical="center" wrapText="1"/>
    </xf>
    <xf numFmtId="0" fontId="49" fillId="43" borderId="16" xfId="2" applyFont="1" applyFill="1" applyBorder="1" applyAlignment="1">
      <alignment horizontal="left" vertical="center" wrapText="1"/>
    </xf>
    <xf numFmtId="0" fontId="22" fillId="48" borderId="20" xfId="2" applyFont="1" applyFill="1" applyBorder="1" applyAlignment="1">
      <alignment vertical="center" wrapText="1"/>
    </xf>
    <xf numFmtId="0" fontId="28" fillId="48" borderId="0" xfId="2" applyFont="1" applyFill="1" applyAlignment="1">
      <alignment vertical="center" wrapText="1"/>
    </xf>
    <xf numFmtId="0" fontId="0" fillId="48" borderId="0" xfId="2" applyFont="1" applyFill="1" applyAlignment="1">
      <alignment vertical="center"/>
    </xf>
    <xf numFmtId="0" fontId="28" fillId="48" borderId="0" xfId="2" applyFont="1" applyFill="1" applyAlignment="1">
      <alignment vertical="center"/>
    </xf>
    <xf numFmtId="9" fontId="0" fillId="48" borderId="0" xfId="2" applyNumberFormat="1" applyFont="1" applyFill="1" applyAlignment="1">
      <alignment horizontal="center" vertical="center"/>
    </xf>
    <xf numFmtId="167" fontId="0" fillId="48" borderId="0" xfId="2" applyNumberFormat="1" applyFont="1" applyFill="1" applyAlignment="1">
      <alignment vertical="center"/>
    </xf>
    <xf numFmtId="0" fontId="16" fillId="43" borderId="0" xfId="2" applyFont="1" applyFill="1" applyAlignment="1">
      <alignment vertical="center"/>
    </xf>
    <xf numFmtId="0" fontId="49" fillId="43" borderId="0" xfId="2" applyFont="1" applyFill="1" applyAlignment="1">
      <alignment vertical="center"/>
    </xf>
    <xf numFmtId="0" fontId="16" fillId="43" borderId="16" xfId="2" applyFont="1" applyFill="1" applyBorder="1" applyAlignment="1">
      <alignment vertical="center"/>
    </xf>
    <xf numFmtId="0" fontId="49" fillId="43" borderId="16" xfId="2" applyFont="1" applyFill="1" applyBorder="1" applyAlignment="1">
      <alignment vertical="center"/>
    </xf>
    <xf numFmtId="0" fontId="16" fillId="43" borderId="16" xfId="2" applyFont="1" applyFill="1" applyBorder="1" applyAlignment="1">
      <alignment horizontal="right" vertical="center"/>
    </xf>
    <xf numFmtId="9" fontId="16" fillId="43" borderId="16" xfId="2" applyNumberFormat="1" applyFont="1" applyFill="1" applyBorder="1" applyAlignment="1">
      <alignment horizontal="center" vertical="center"/>
    </xf>
    <xf numFmtId="0" fontId="24" fillId="48" borderId="17" xfId="2" applyFont="1" applyFill="1" applyBorder="1" applyAlignment="1">
      <alignment horizontal="right" vertical="center"/>
    </xf>
    <xf numFmtId="0" fontId="22" fillId="48" borderId="20" xfId="2" applyFont="1" applyFill="1" applyBorder="1" applyAlignment="1">
      <alignment horizontal="center" vertical="center"/>
    </xf>
    <xf numFmtId="9" fontId="22" fillId="48" borderId="20" xfId="2" applyNumberFormat="1" applyFont="1" applyFill="1" applyBorder="1" applyAlignment="1">
      <alignment horizontal="center" vertical="center"/>
    </xf>
    <xf numFmtId="0" fontId="69" fillId="48" borderId="0" xfId="2" applyFont="1" applyFill="1" applyAlignment="1">
      <alignment horizontal="center" vertical="center"/>
    </xf>
    <xf numFmtId="4" fontId="0" fillId="48" borderId="0" xfId="2" applyNumberFormat="1" applyFont="1" applyFill="1" applyAlignment="1">
      <alignment horizontal="right" vertical="center"/>
    </xf>
    <xf numFmtId="0" fontId="16" fillId="43" borderId="16" xfId="2" applyFont="1" applyFill="1" applyBorder="1" applyAlignment="1">
      <alignment horizontal="left" vertical="center"/>
    </xf>
    <xf numFmtId="0" fontId="24" fillId="48" borderId="17" xfId="2" applyFont="1" applyFill="1" applyBorder="1" applyAlignment="1">
      <alignment horizontal="center" vertical="center"/>
    </xf>
    <xf numFmtId="0" fontId="22" fillId="48" borderId="20" xfId="2" applyFont="1" applyFill="1" applyBorder="1" applyAlignment="1">
      <alignment vertical="center"/>
    </xf>
    <xf numFmtId="0" fontId="69" fillId="48" borderId="0" xfId="2" applyFont="1" applyFill="1" applyAlignment="1">
      <alignment vertical="center"/>
    </xf>
    <xf numFmtId="0" fontId="22" fillId="48" borderId="18" xfId="2" applyFont="1" applyFill="1" applyBorder="1" applyAlignment="1">
      <alignment vertical="center"/>
    </xf>
    <xf numFmtId="0" fontId="50" fillId="48" borderId="17" xfId="2" applyFont="1" applyFill="1" applyBorder="1" applyAlignment="1">
      <alignment horizontal="left" vertical="center"/>
    </xf>
    <xf numFmtId="0" fontId="22" fillId="48" borderId="20" xfId="2" applyFont="1" applyFill="1" applyBorder="1" applyAlignment="1">
      <alignment horizontal="center" vertical="center" wrapText="1"/>
    </xf>
    <xf numFmtId="1" fontId="45" fillId="49" borderId="56" xfId="0" applyNumberFormat="1" applyFont="1" applyFill="1" applyBorder="1" applyAlignment="1">
      <alignment horizontal="center" vertical="center"/>
    </xf>
    <xf numFmtId="0" fontId="46" fillId="0" borderId="56" xfId="0" applyFont="1" applyBorder="1" applyAlignment="1">
      <alignment vertical="center"/>
    </xf>
    <xf numFmtId="0" fontId="51" fillId="0" borderId="56" xfId="0" applyFont="1" applyBorder="1" applyAlignment="1">
      <alignment horizontal="center" vertical="center"/>
    </xf>
    <xf numFmtId="0" fontId="50" fillId="48" borderId="0" xfId="2" applyFont="1" applyFill="1" applyAlignment="1">
      <alignment horizontal="center" vertical="center" wrapText="1"/>
    </xf>
    <xf numFmtId="0" fontId="68" fillId="48" borderId="56" xfId="2" applyFont="1" applyFill="1" applyBorder="1" applyAlignment="1">
      <alignment vertical="center" wrapText="1"/>
    </xf>
    <xf numFmtId="0" fontId="16" fillId="43" borderId="0" xfId="2" applyFont="1" applyFill="1" applyAlignment="1">
      <alignment horizontal="left" vertical="center"/>
    </xf>
    <xf numFmtId="0" fontId="21" fillId="48" borderId="17" xfId="2" applyFont="1" applyFill="1" applyBorder="1" applyAlignment="1">
      <alignment horizontal="left" vertical="center"/>
    </xf>
    <xf numFmtId="0" fontId="41" fillId="48" borderId="56" xfId="343" applyNumberFormat="1" applyFont="1" applyFill="1" applyBorder="1" applyAlignment="1">
      <alignment horizontal="left" vertical="center"/>
    </xf>
    <xf numFmtId="0" fontId="0" fillId="48" borderId="0" xfId="2" applyFont="1" applyFill="1" applyAlignment="1">
      <alignment horizontal="left" vertical="center"/>
    </xf>
    <xf numFmtId="0" fontId="15" fillId="48" borderId="0" xfId="2" applyFont="1" applyFill="1" applyAlignment="1">
      <alignment vertical="center"/>
    </xf>
    <xf numFmtId="0" fontId="64" fillId="43" borderId="0" xfId="2" applyFont="1" applyFill="1" applyAlignment="1">
      <alignment horizontal="center" vertical="center"/>
    </xf>
    <xf numFmtId="49" fontId="28" fillId="43" borderId="0" xfId="2" applyNumberFormat="1" applyFont="1" applyFill="1" applyAlignment="1">
      <alignment vertical="center"/>
    </xf>
    <xf numFmtId="0" fontId="64" fillId="43" borderId="16" xfId="2" applyFont="1" applyFill="1" applyBorder="1" applyAlignment="1">
      <alignment horizontal="center" vertical="center"/>
    </xf>
    <xf numFmtId="49" fontId="28" fillId="43" borderId="16" xfId="2" applyNumberFormat="1" applyFont="1" applyFill="1" applyBorder="1" applyAlignment="1">
      <alignment vertical="center"/>
    </xf>
    <xf numFmtId="0" fontId="16" fillId="43" borderId="16" xfId="2" applyFont="1" applyFill="1" applyBorder="1" applyAlignment="1">
      <alignment horizontal="center" vertical="center"/>
    </xf>
    <xf numFmtId="0" fontId="22" fillId="48" borderId="56" xfId="2" applyFont="1" applyFill="1" applyBorder="1" applyAlignment="1">
      <alignment vertical="center"/>
    </xf>
    <xf numFmtId="9" fontId="70" fillId="48" borderId="56" xfId="2" applyNumberFormat="1" applyFont="1" applyFill="1" applyBorder="1" applyAlignment="1">
      <alignment horizontal="center" vertical="center"/>
    </xf>
    <xf numFmtId="167" fontId="15" fillId="48" borderId="0" xfId="2" applyNumberFormat="1" applyFont="1" applyFill="1" applyAlignment="1">
      <alignment vertical="center"/>
    </xf>
    <xf numFmtId="0" fontId="39" fillId="48" borderId="0" xfId="2" applyFont="1" applyFill="1" applyAlignment="1">
      <alignment horizontal="center" vertical="center"/>
    </xf>
    <xf numFmtId="49" fontId="28" fillId="48" borderId="0" xfId="2" applyNumberFormat="1" applyFont="1" applyFill="1" applyAlignment="1">
      <alignment vertical="center"/>
    </xf>
    <xf numFmtId="0" fontId="15" fillId="48" borderId="0" xfId="2" applyFont="1" applyFill="1" applyAlignment="1">
      <alignment horizontal="center" vertical="center"/>
    </xf>
    <xf numFmtId="0" fontId="49" fillId="43" borderId="0" xfId="2" applyFont="1" applyFill="1" applyAlignment="1">
      <alignment horizontal="left" vertical="center"/>
    </xf>
    <xf numFmtId="0" fontId="49" fillId="43" borderId="16" xfId="2" applyFont="1" applyFill="1" applyBorder="1" applyAlignment="1">
      <alignment horizontal="left" vertical="center"/>
    </xf>
    <xf numFmtId="0" fontId="10" fillId="48" borderId="0" xfId="2" applyFont="1" applyFill="1" applyAlignment="1">
      <alignment horizontal="center" vertical="center"/>
    </xf>
    <xf numFmtId="0" fontId="28" fillId="48" borderId="0" xfId="2" applyFont="1" applyFill="1" applyAlignment="1">
      <alignment horizontal="left" vertical="center"/>
    </xf>
    <xf numFmtId="0" fontId="118" fillId="0" borderId="0" xfId="498"/>
    <xf numFmtId="0" fontId="118" fillId="92" borderId="21" xfId="498" applyFill="1" applyBorder="1"/>
    <xf numFmtId="0" fontId="118" fillId="92" borderId="22" xfId="498" applyFill="1" applyBorder="1"/>
    <xf numFmtId="0" fontId="118" fillId="92" borderId="25" xfId="498" applyFill="1" applyBorder="1"/>
    <xf numFmtId="0" fontId="119" fillId="92" borderId="23" xfId="498" applyFont="1" applyFill="1" applyBorder="1"/>
    <xf numFmtId="0" fontId="119" fillId="92" borderId="0" xfId="498" applyFont="1" applyFill="1"/>
    <xf numFmtId="0" fontId="118" fillId="92" borderId="0" xfId="498" applyFill="1"/>
    <xf numFmtId="0" fontId="118" fillId="92" borderId="26" xfId="498" applyFill="1" applyBorder="1"/>
    <xf numFmtId="0" fontId="118" fillId="92" borderId="23" xfId="498" applyFill="1" applyBorder="1"/>
    <xf numFmtId="0" fontId="118" fillId="92" borderId="21" xfId="498" applyFill="1" applyBorder="1" applyAlignment="1">
      <alignment vertical="center" wrapText="1"/>
    </xf>
    <xf numFmtId="0" fontId="118" fillId="92" borderId="22" xfId="498" applyFill="1" applyBorder="1" applyAlignment="1">
      <alignment vertical="center" wrapText="1"/>
    </xf>
    <xf numFmtId="0" fontId="118" fillId="92" borderId="25" xfId="498" applyFill="1" applyBorder="1" applyAlignment="1">
      <alignment vertical="center" wrapText="1"/>
    </xf>
    <xf numFmtId="0" fontId="147" fillId="43" borderId="23" xfId="3" applyFont="1" applyFill="1" applyBorder="1" applyAlignment="1">
      <alignment vertical="center" wrapText="1"/>
    </xf>
    <xf numFmtId="0" fontId="118" fillId="92" borderId="24" xfId="498" applyFill="1" applyBorder="1"/>
    <xf numFmtId="0" fontId="118" fillId="92" borderId="16" xfId="498" applyFill="1" applyBorder="1"/>
    <xf numFmtId="0" fontId="118" fillId="0" borderId="0" xfId="498" applyAlignment="1">
      <alignment vertical="center"/>
    </xf>
    <xf numFmtId="0" fontId="147" fillId="43" borderId="27" xfId="3" applyFont="1" applyFill="1" applyBorder="1" applyAlignment="1">
      <alignment vertical="center" wrapText="1"/>
    </xf>
    <xf numFmtId="0" fontId="148" fillId="43" borderId="27" xfId="3" applyFont="1" applyFill="1" applyBorder="1" applyAlignment="1">
      <alignment vertical="center" wrapText="1"/>
    </xf>
    <xf numFmtId="0" fontId="148" fillId="43" borderId="21" xfId="3" applyFont="1" applyFill="1" applyBorder="1" applyAlignment="1">
      <alignment vertical="top" wrapText="1"/>
    </xf>
    <xf numFmtId="0" fontId="118" fillId="0" borderId="21" xfId="498" applyBorder="1"/>
    <xf numFmtId="0" fontId="118" fillId="0" borderId="0" xfId="498" applyAlignment="1">
      <alignment wrapText="1"/>
    </xf>
    <xf numFmtId="0" fontId="149" fillId="0" borderId="29" xfId="498" applyFont="1" applyBorder="1" applyAlignment="1">
      <alignment vertical="center" wrapText="1"/>
    </xf>
    <xf numFmtId="0" fontId="149" fillId="0" borderId="30" xfId="498" applyFont="1" applyBorder="1" applyAlignment="1">
      <alignment vertical="center" wrapText="1"/>
    </xf>
    <xf numFmtId="49" fontId="0" fillId="0" borderId="0" xfId="0" applyNumberFormat="1"/>
    <xf numFmtId="49" fontId="0" fillId="0" borderId="0" xfId="0" applyNumberFormat="1" applyAlignment="1">
      <alignment horizontal="left"/>
    </xf>
    <xf numFmtId="0" fontId="0" fillId="0" borderId="0" xfId="0" applyAlignment="1">
      <alignment horizontal="right"/>
    </xf>
    <xf numFmtId="0" fontId="150" fillId="92" borderId="0" xfId="0" applyFont="1" applyFill="1" applyAlignment="1">
      <alignment vertical="top" wrapText="1"/>
    </xf>
    <xf numFmtId="0" fontId="0" fillId="92" borderId="0" xfId="0" applyFill="1"/>
    <xf numFmtId="0" fontId="0" fillId="0" borderId="0" xfId="0" applyAlignment="1">
      <alignment horizontal="left"/>
    </xf>
    <xf numFmtId="0" fontId="151" fillId="92" borderId="0" xfId="0" applyFont="1" applyFill="1"/>
    <xf numFmtId="0" fontId="150" fillId="92" borderId="0" xfId="0" applyFont="1" applyFill="1" applyAlignment="1">
      <alignment vertical="top"/>
    </xf>
    <xf numFmtId="1" fontId="46" fillId="0" borderId="56" xfId="343" applyNumberFormat="1" applyFont="1" applyBorder="1" applyAlignment="1">
      <alignment horizontal="center" vertical="center"/>
    </xf>
    <xf numFmtId="0" fontId="14" fillId="49" borderId="56" xfId="0" applyFont="1" applyFill="1" applyBorder="1" applyAlignment="1">
      <alignment horizontal="left" vertical="center"/>
    </xf>
    <xf numFmtId="0" fontId="29" fillId="49" borderId="56" xfId="0" applyFont="1" applyFill="1" applyBorder="1" applyAlignment="1">
      <alignment horizontal="left" vertical="center"/>
    </xf>
    <xf numFmtId="0" fontId="48" fillId="0" borderId="56" xfId="0" applyFont="1" applyBorder="1" applyAlignment="1">
      <alignment horizontal="left" vertical="center" wrapText="1"/>
    </xf>
    <xf numFmtId="0" fontId="62" fillId="48" borderId="20" xfId="2" applyFont="1" applyFill="1" applyBorder="1" applyAlignment="1">
      <alignment horizontal="center" vertical="center"/>
    </xf>
    <xf numFmtId="0" fontId="50" fillId="48" borderId="17" xfId="2" applyFont="1" applyFill="1" applyBorder="1" applyAlignment="1">
      <alignment horizontal="left" vertical="center" wrapText="1"/>
    </xf>
    <xf numFmtId="0" fontId="28" fillId="48" borderId="0" xfId="2" applyFont="1" applyFill="1" applyAlignment="1">
      <alignment horizontal="left" vertical="center" wrapText="1"/>
    </xf>
    <xf numFmtId="0" fontId="18" fillId="43" borderId="0" xfId="2" applyFont="1" applyFill="1" applyAlignment="1">
      <alignment horizontal="center" vertical="center"/>
    </xf>
    <xf numFmtId="0" fontId="18" fillId="43" borderId="16" xfId="2" applyFont="1" applyFill="1" applyBorder="1" applyAlignment="1">
      <alignment horizontal="center" vertical="center"/>
    </xf>
    <xf numFmtId="0" fontId="52" fillId="48" borderId="17" xfId="2" applyFont="1" applyFill="1" applyBorder="1" applyAlignment="1">
      <alignment vertical="center"/>
    </xf>
    <xf numFmtId="0" fontId="22" fillId="48" borderId="18" xfId="2" applyFont="1" applyFill="1" applyBorder="1" applyAlignment="1">
      <alignment horizontal="center" vertical="center"/>
    </xf>
    <xf numFmtId="0" fontId="22" fillId="48" borderId="56" xfId="3" applyFont="1" applyFill="1" applyBorder="1" applyAlignment="1">
      <alignment vertical="center"/>
    </xf>
    <xf numFmtId="0" fontId="22" fillId="48" borderId="56" xfId="3" applyFont="1" applyFill="1" applyBorder="1" applyAlignment="1">
      <alignment horizontal="center" vertical="center"/>
    </xf>
    <xf numFmtId="0" fontId="62" fillId="48" borderId="18" xfId="2" applyFont="1" applyFill="1" applyBorder="1" applyAlignment="1">
      <alignment horizontal="center" vertical="center"/>
    </xf>
    <xf numFmtId="0" fontId="0" fillId="48" borderId="0" xfId="3" applyFont="1" applyFill="1" applyAlignment="1">
      <alignment vertical="center"/>
    </xf>
    <xf numFmtId="0" fontId="52" fillId="48" borderId="17" xfId="2" applyFont="1" applyFill="1" applyBorder="1" applyAlignment="1">
      <alignment horizontal="center" vertical="center"/>
    </xf>
    <xf numFmtId="9" fontId="24" fillId="48" borderId="17" xfId="2" applyNumberFormat="1" applyFont="1" applyFill="1" applyBorder="1" applyAlignment="1">
      <alignment horizontal="center" vertical="center"/>
    </xf>
    <xf numFmtId="9" fontId="22" fillId="48" borderId="18" xfId="2" applyNumberFormat="1" applyFont="1" applyFill="1" applyBorder="1" applyAlignment="1">
      <alignment horizontal="center" vertical="center"/>
    </xf>
    <xf numFmtId="0" fontId="20" fillId="48" borderId="0" xfId="2" applyFont="1" applyFill="1" applyAlignment="1">
      <alignment vertical="center"/>
    </xf>
    <xf numFmtId="0" fontId="0" fillId="48" borderId="0" xfId="2" applyFont="1" applyFill="1" applyAlignment="1">
      <alignment horizontal="center" vertical="center"/>
    </xf>
    <xf numFmtId="0" fontId="22" fillId="48" borderId="18" xfId="2" applyFont="1" applyFill="1" applyBorder="1" applyAlignment="1">
      <alignment vertical="center" wrapText="1"/>
    </xf>
    <xf numFmtId="0" fontId="30" fillId="48" borderId="0" xfId="2" applyFont="1" applyFill="1" applyAlignment="1">
      <alignment vertical="center" wrapText="1"/>
    </xf>
    <xf numFmtId="2" fontId="0" fillId="48" borderId="0" xfId="3" applyNumberFormat="1" applyFont="1" applyFill="1" applyAlignment="1">
      <alignment vertical="center"/>
    </xf>
    <xf numFmtId="170" fontId="0" fillId="48" borderId="0" xfId="3" applyNumberFormat="1" applyFont="1" applyFill="1" applyAlignment="1">
      <alignment vertical="center"/>
    </xf>
    <xf numFmtId="0" fontId="49" fillId="48" borderId="17" xfId="2" applyFont="1" applyFill="1" applyBorder="1" applyAlignment="1">
      <alignment vertical="center"/>
    </xf>
    <xf numFmtId="167" fontId="13" fillId="0" borderId="56" xfId="265" applyNumberFormat="1" applyFont="1" applyBorder="1" applyAlignment="1">
      <alignment vertical="center"/>
    </xf>
    <xf numFmtId="167" fontId="13" fillId="0" borderId="59" xfId="265" applyNumberFormat="1" applyFont="1" applyBorder="1" applyAlignment="1">
      <alignment vertical="center"/>
    </xf>
    <xf numFmtId="167" fontId="17" fillId="43" borderId="0" xfId="265" applyNumberFormat="1" applyFont="1" applyFill="1" applyAlignment="1">
      <alignment vertical="center"/>
    </xf>
    <xf numFmtId="167" fontId="16" fillId="43" borderId="16" xfId="2" applyNumberFormat="1" applyFont="1" applyFill="1" applyBorder="1" applyAlignment="1">
      <alignment horizontal="right" vertical="center"/>
    </xf>
    <xf numFmtId="0" fontId="78" fillId="48" borderId="17" xfId="2" applyFont="1" applyFill="1" applyBorder="1" applyAlignment="1">
      <alignment vertical="center"/>
    </xf>
    <xf numFmtId="0" fontId="41" fillId="48" borderId="18" xfId="2" applyFont="1" applyFill="1" applyBorder="1" applyAlignment="1">
      <alignment vertical="center"/>
    </xf>
    <xf numFmtId="0" fontId="41" fillId="48" borderId="18" xfId="2" applyFont="1" applyFill="1" applyBorder="1" applyAlignment="1">
      <alignment horizontal="center" vertical="center"/>
    </xf>
    <xf numFmtId="0" fontId="49" fillId="43" borderId="0" xfId="2" applyFont="1" applyFill="1" applyAlignment="1">
      <alignment vertical="center" wrapText="1"/>
    </xf>
    <xf numFmtId="0" fontId="49" fillId="43" borderId="16" xfId="2" applyFont="1" applyFill="1" applyBorder="1" applyAlignment="1">
      <alignment vertical="center" wrapText="1"/>
    </xf>
    <xf numFmtId="0" fontId="50" fillId="48" borderId="17" xfId="2" applyFont="1" applyFill="1" applyBorder="1" applyAlignment="1">
      <alignment vertical="center" wrapText="1"/>
    </xf>
    <xf numFmtId="4" fontId="22" fillId="48" borderId="20" xfId="2" applyNumberFormat="1" applyFont="1" applyFill="1" applyBorder="1" applyAlignment="1">
      <alignment horizontal="right" vertical="center"/>
    </xf>
    <xf numFmtId="167" fontId="12" fillId="0" borderId="0" xfId="233" applyNumberFormat="1" applyAlignment="1" applyProtection="1">
      <alignment horizontal="center" vertical="center"/>
    </xf>
    <xf numFmtId="167" fontId="11" fillId="48" borderId="0" xfId="265" applyNumberFormat="1" applyFont="1" applyFill="1" applyAlignment="1">
      <alignment horizontal="center" vertical="center"/>
    </xf>
    <xf numFmtId="167" fontId="22" fillId="48" borderId="15" xfId="265" applyNumberFormat="1" applyFont="1" applyFill="1" applyBorder="1" applyAlignment="1">
      <alignment horizontal="center" vertical="center"/>
    </xf>
    <xf numFmtId="167" fontId="10" fillId="48" borderId="0" xfId="265" applyNumberFormat="1" applyFill="1" applyAlignment="1">
      <alignment vertical="center"/>
    </xf>
    <xf numFmtId="167" fontId="22" fillId="48" borderId="18" xfId="265" applyNumberFormat="1" applyFont="1" applyFill="1" applyBorder="1" applyAlignment="1">
      <alignment horizontal="center" vertical="center"/>
    </xf>
    <xf numFmtId="167" fontId="17" fillId="43" borderId="0" xfId="265" applyNumberFormat="1" applyFont="1" applyFill="1"/>
    <xf numFmtId="167" fontId="12" fillId="0" borderId="0" xfId="233" applyNumberFormat="1" applyAlignment="1" applyProtection="1">
      <alignment horizontal="center"/>
    </xf>
    <xf numFmtId="167" fontId="11" fillId="48" borderId="0" xfId="265" applyNumberFormat="1" applyFont="1" applyFill="1" applyAlignment="1">
      <alignment horizontal="center"/>
    </xf>
    <xf numFmtId="167" fontId="22" fillId="48" borderId="18" xfId="265" applyNumberFormat="1" applyFont="1" applyFill="1" applyBorder="1" applyAlignment="1">
      <alignment horizontal="center"/>
    </xf>
    <xf numFmtId="167" fontId="10" fillId="48" borderId="0" xfId="265" applyNumberFormat="1" applyFill="1"/>
    <xf numFmtId="167" fontId="87" fillId="48" borderId="0" xfId="265" applyNumberFormat="1" applyFont="1" applyFill="1" applyAlignment="1">
      <alignment vertical="center"/>
    </xf>
    <xf numFmtId="167" fontId="73" fillId="0" borderId="34" xfId="265" applyNumberFormat="1" applyFont="1" applyBorder="1" applyAlignment="1">
      <alignment vertical="center"/>
    </xf>
    <xf numFmtId="167" fontId="17" fillId="43" borderId="0" xfId="265" applyNumberFormat="1" applyFont="1" applyFill="1" applyAlignment="1">
      <alignment horizontal="right" vertical="center"/>
    </xf>
    <xf numFmtId="167" fontId="12" fillId="0" borderId="0" xfId="233" applyNumberFormat="1" applyAlignment="1" applyProtection="1">
      <alignment horizontal="right" vertical="center"/>
    </xf>
    <xf numFmtId="167" fontId="11" fillId="48" borderId="0" xfId="265" applyNumberFormat="1" applyFont="1" applyFill="1" applyAlignment="1">
      <alignment horizontal="right" vertical="center"/>
    </xf>
    <xf numFmtId="167" fontId="13" fillId="0" borderId="34" xfId="265" applyNumberFormat="1" applyFont="1" applyBorder="1" applyAlignment="1">
      <alignment horizontal="right" vertical="center"/>
    </xf>
    <xf numFmtId="167" fontId="13" fillId="0" borderId="59" xfId="265" applyNumberFormat="1" applyFont="1" applyBorder="1" applyAlignment="1">
      <alignment horizontal="right" vertical="center"/>
    </xf>
    <xf numFmtId="167" fontId="10" fillId="48" borderId="0" xfId="265" applyNumberFormat="1" applyFill="1" applyAlignment="1">
      <alignment horizontal="right" vertical="center"/>
    </xf>
    <xf numFmtId="0" fontId="15" fillId="48" borderId="0" xfId="3" applyFont="1" applyFill="1" applyAlignment="1">
      <alignment horizontal="center" vertical="center"/>
    </xf>
    <xf numFmtId="0" fontId="22" fillId="48" borderId="18" xfId="2" applyFont="1" applyFill="1" applyBorder="1" applyAlignment="1">
      <alignment horizontal="left" vertical="center"/>
    </xf>
    <xf numFmtId="0" fontId="53" fillId="48" borderId="0" xfId="2" applyFont="1" applyFill="1" applyAlignment="1">
      <alignment horizontal="right" vertical="center"/>
    </xf>
    <xf numFmtId="0" fontId="66" fillId="48" borderId="56" xfId="2" applyFont="1" applyFill="1" applyBorder="1" applyAlignment="1">
      <alignment horizontal="center" vertical="center"/>
    </xf>
    <xf numFmtId="4" fontId="15" fillId="48" borderId="0" xfId="2" applyNumberFormat="1" applyFont="1" applyFill="1" applyAlignment="1">
      <alignment horizontal="right" vertical="center"/>
    </xf>
    <xf numFmtId="167" fontId="24" fillId="48" borderId="17" xfId="2" applyNumberFormat="1" applyFont="1" applyFill="1" applyBorder="1" applyAlignment="1">
      <alignment horizontal="right" vertical="center"/>
    </xf>
    <xf numFmtId="167" fontId="0" fillId="48" borderId="0" xfId="2" applyNumberFormat="1" applyFont="1" applyFill="1" applyAlignment="1">
      <alignment horizontal="right" vertical="center"/>
    </xf>
    <xf numFmtId="0" fontId="79" fillId="48" borderId="17" xfId="2" applyFont="1" applyFill="1" applyBorder="1" applyAlignment="1">
      <alignment horizontal="center" vertical="center" wrapText="1"/>
    </xf>
    <xf numFmtId="0" fontId="41" fillId="48" borderId="18" xfId="2" applyFont="1" applyFill="1" applyBorder="1" applyAlignment="1">
      <alignment horizontal="center" vertical="center" wrapText="1"/>
    </xf>
    <xf numFmtId="0" fontId="28" fillId="48" borderId="0" xfId="3" applyFont="1" applyFill="1" applyAlignment="1">
      <alignment vertical="center" wrapText="1"/>
    </xf>
    <xf numFmtId="0" fontId="15" fillId="48" borderId="0" xfId="3" applyFont="1" applyFill="1" applyAlignment="1">
      <alignment vertical="center"/>
    </xf>
    <xf numFmtId="167" fontId="13" fillId="92" borderId="56" xfId="0" applyNumberFormat="1" applyFont="1" applyFill="1" applyBorder="1" applyAlignment="1">
      <alignment horizontal="right" vertical="center"/>
    </xf>
    <xf numFmtId="0" fontId="46" fillId="0" borderId="56" xfId="0" applyFont="1" applyBorder="1" applyAlignment="1">
      <alignment horizontal="left" vertical="center"/>
    </xf>
    <xf numFmtId="0" fontId="15" fillId="92" borderId="60" xfId="3" applyFont="1" applyFill="1" applyBorder="1"/>
    <xf numFmtId="0" fontId="93" fillId="43" borderId="60" xfId="3" applyFont="1" applyFill="1" applyBorder="1" applyAlignment="1">
      <alignment horizontal="left"/>
    </xf>
    <xf numFmtId="0" fontId="93" fillId="43" borderId="60" xfId="3" applyFont="1" applyFill="1" applyBorder="1"/>
    <xf numFmtId="0" fontId="60" fillId="43" borderId="60" xfId="233" applyFont="1" applyFill="1" applyBorder="1" applyAlignment="1" applyProtection="1"/>
    <xf numFmtId="0" fontId="57" fillId="43" borderId="60" xfId="233" applyFont="1" applyFill="1" applyBorder="1" applyAlignment="1" applyProtection="1">
      <alignment horizontal="center"/>
    </xf>
    <xf numFmtId="0" fontId="77" fillId="43" borderId="60" xfId="3" applyFont="1" applyFill="1" applyBorder="1"/>
    <xf numFmtId="0" fontId="13" fillId="43" borderId="60" xfId="3" applyFont="1" applyFill="1" applyBorder="1" applyAlignment="1">
      <alignment horizontal="left"/>
    </xf>
    <xf numFmtId="0" fontId="15" fillId="43" borderId="60" xfId="3" applyFont="1" applyFill="1" applyBorder="1"/>
    <xf numFmtId="0" fontId="15" fillId="0" borderId="0" xfId="3" applyFont="1"/>
    <xf numFmtId="0" fontId="15" fillId="43" borderId="60" xfId="3" applyFont="1" applyFill="1" applyBorder="1" applyAlignment="1">
      <alignment horizontal="left"/>
    </xf>
    <xf numFmtId="0" fontId="17" fillId="43" borderId="60" xfId="233" applyFont="1" applyFill="1" applyBorder="1" applyAlignment="1" applyProtection="1">
      <alignment horizontal="left"/>
    </xf>
    <xf numFmtId="0" fontId="15" fillId="0" borderId="60" xfId="3" applyFont="1" applyBorder="1"/>
    <xf numFmtId="0" fontId="31" fillId="43" borderId="60" xfId="3" applyFont="1" applyFill="1" applyBorder="1" applyAlignment="1">
      <alignment horizontal="left"/>
    </xf>
    <xf numFmtId="0" fontId="91" fillId="92" borderId="60" xfId="3" applyFont="1" applyFill="1" applyBorder="1"/>
    <xf numFmtId="0" fontId="91" fillId="0" borderId="60" xfId="3" applyFont="1" applyBorder="1"/>
    <xf numFmtId="0" fontId="91" fillId="43" borderId="60" xfId="3" applyFont="1" applyFill="1" applyBorder="1"/>
    <xf numFmtId="0" fontId="91" fillId="43" borderId="60" xfId="3" applyFont="1" applyFill="1" applyBorder="1" applyAlignment="1">
      <alignment horizontal="left"/>
    </xf>
    <xf numFmtId="0" fontId="12" fillId="43" borderId="60" xfId="233" applyFill="1" applyBorder="1" applyAlignment="1" applyProtection="1">
      <alignment horizontal="left"/>
    </xf>
    <xf numFmtId="0" fontId="91" fillId="0" borderId="60" xfId="3" applyFont="1" applyBorder="1" applyAlignment="1">
      <alignment horizontal="left"/>
    </xf>
    <xf numFmtId="0" fontId="91" fillId="0" borderId="60" xfId="0" applyFont="1" applyBorder="1"/>
    <xf numFmtId="0" fontId="92" fillId="43" borderId="60" xfId="233" applyFont="1" applyFill="1" applyBorder="1" applyAlignment="1" applyProtection="1">
      <alignment horizontal="left"/>
    </xf>
    <xf numFmtId="0" fontId="91" fillId="92" borderId="60" xfId="3" applyFont="1" applyFill="1" applyBorder="1" applyAlignment="1">
      <alignment horizontal="left"/>
    </xf>
    <xf numFmtId="0" fontId="158" fillId="92" borderId="60" xfId="3" applyFont="1" applyFill="1" applyBorder="1"/>
    <xf numFmtId="0" fontId="91" fillId="0" borderId="60" xfId="0" applyFont="1" applyBorder="1" applyAlignment="1">
      <alignment horizontal="left"/>
    </xf>
    <xf numFmtId="0" fontId="0" fillId="0" borderId="60" xfId="0" applyBorder="1" applyAlignment="1">
      <alignment horizontal="left"/>
    </xf>
    <xf numFmtId="0" fontId="0" fillId="0" borderId="60" xfId="0" applyBorder="1"/>
    <xf numFmtId="0" fontId="153" fillId="92" borderId="60" xfId="0" applyFont="1" applyFill="1" applyBorder="1"/>
    <xf numFmtId="0" fontId="15" fillId="0" borderId="60" xfId="3" applyFont="1" applyBorder="1" applyAlignment="1">
      <alignment horizontal="left"/>
    </xf>
    <xf numFmtId="0" fontId="15" fillId="92" borderId="60" xfId="3" applyFont="1" applyFill="1" applyBorder="1" applyAlignment="1">
      <alignment horizontal="left"/>
    </xf>
    <xf numFmtId="0" fontId="77" fillId="92" borderId="60" xfId="3" applyFont="1" applyFill="1" applyBorder="1"/>
    <xf numFmtId="0" fontId="146" fillId="92" borderId="60" xfId="3" applyFont="1" applyFill="1" applyBorder="1" applyAlignment="1">
      <alignment horizontal="left"/>
    </xf>
    <xf numFmtId="0" fontId="159" fillId="43" borderId="60" xfId="3" applyFont="1" applyFill="1" applyBorder="1"/>
    <xf numFmtId="167" fontId="22" fillId="48" borderId="18" xfId="265" applyNumberFormat="1" applyFont="1" applyFill="1" applyBorder="1" applyAlignment="1">
      <alignment horizontal="right" vertical="center"/>
    </xf>
    <xf numFmtId="167" fontId="13" fillId="0" borderId="56" xfId="265" applyNumberFormat="1" applyFont="1" applyBorder="1" applyAlignment="1">
      <alignment horizontal="right" vertical="center"/>
    </xf>
    <xf numFmtId="167" fontId="22" fillId="48" borderId="18" xfId="2" applyNumberFormat="1" applyFont="1" applyFill="1" applyBorder="1" applyAlignment="1">
      <alignment horizontal="right" vertical="center"/>
    </xf>
    <xf numFmtId="0" fontId="22" fillId="48" borderId="18" xfId="2" applyFont="1" applyFill="1" applyBorder="1" applyAlignment="1">
      <alignment horizontal="left" vertical="center" wrapText="1"/>
    </xf>
    <xf numFmtId="166" fontId="22" fillId="48" borderId="18" xfId="2" applyNumberFormat="1" applyFont="1" applyFill="1" applyBorder="1" applyAlignment="1">
      <alignment horizontal="right" vertical="center"/>
    </xf>
    <xf numFmtId="0" fontId="0" fillId="48" borderId="0" xfId="2" applyFont="1" applyFill="1" applyAlignment="1">
      <alignment horizontal="right" vertical="center"/>
    </xf>
    <xf numFmtId="1" fontId="45" fillId="95" borderId="56" xfId="0" applyNumberFormat="1" applyFont="1" applyFill="1" applyBorder="1" applyAlignment="1">
      <alignment horizontal="center" vertical="center"/>
    </xf>
    <xf numFmtId="0" fontId="52" fillId="48" borderId="17" xfId="2" applyFont="1" applyFill="1" applyBorder="1" applyAlignment="1">
      <alignment horizontal="center" vertical="center" wrapText="1"/>
    </xf>
    <xf numFmtId="0" fontId="28" fillId="48" borderId="0" xfId="3" applyFont="1" applyFill="1" applyAlignment="1">
      <alignment horizontal="left" vertical="center" wrapText="1"/>
    </xf>
    <xf numFmtId="0" fontId="176" fillId="43" borderId="21" xfId="2" applyFont="1" applyFill="1" applyBorder="1"/>
    <xf numFmtId="0" fontId="177" fillId="43" borderId="22" xfId="2" applyFont="1" applyFill="1" applyBorder="1"/>
    <xf numFmtId="0" fontId="178" fillId="0" borderId="61" xfId="0" applyFont="1" applyBorder="1"/>
    <xf numFmtId="0" fontId="178" fillId="0" borderId="25" xfId="0" applyFont="1" applyBorder="1"/>
    <xf numFmtId="0" fontId="177" fillId="48" borderId="0" xfId="2" applyFont="1" applyFill="1"/>
    <xf numFmtId="0" fontId="177" fillId="43" borderId="23" xfId="2" applyFont="1" applyFill="1" applyBorder="1"/>
    <xf numFmtId="0" fontId="177" fillId="43" borderId="0" xfId="2" applyFont="1" applyFill="1"/>
    <xf numFmtId="0" fontId="180" fillId="43" borderId="0" xfId="2" applyFont="1" applyFill="1" applyAlignment="1">
      <alignment horizontal="center" vertical="center"/>
    </xf>
    <xf numFmtId="0" fontId="177" fillId="43" borderId="26" xfId="2" applyFont="1" applyFill="1" applyBorder="1"/>
    <xf numFmtId="0" fontId="181" fillId="48" borderId="0" xfId="2" applyFont="1" applyFill="1" applyAlignment="1">
      <alignment horizontal="left"/>
    </xf>
    <xf numFmtId="0" fontId="182" fillId="48" borderId="0" xfId="2" applyFont="1" applyFill="1"/>
    <xf numFmtId="0" fontId="183" fillId="0" borderId="16" xfId="0" applyFont="1" applyBorder="1" applyAlignment="1">
      <alignment vertical="top"/>
    </xf>
    <xf numFmtId="0" fontId="183" fillId="0" borderId="62" xfId="0" applyFont="1" applyBorder="1" applyAlignment="1">
      <alignment vertical="top"/>
    </xf>
    <xf numFmtId="0" fontId="183" fillId="0" borderId="63" xfId="0" applyFont="1" applyBorder="1" applyAlignment="1">
      <alignment vertical="top"/>
    </xf>
    <xf numFmtId="0" fontId="184" fillId="43" borderId="16" xfId="233" applyFont="1" applyFill="1" applyBorder="1" applyAlignment="1" applyProtection="1">
      <alignment horizontal="center"/>
    </xf>
    <xf numFmtId="0" fontId="184" fillId="43" borderId="16" xfId="233" applyFont="1" applyFill="1" applyBorder="1" applyAlignment="1" applyProtection="1">
      <alignment horizontal="left" vertical="top"/>
    </xf>
    <xf numFmtId="0" fontId="186" fillId="43" borderId="64" xfId="233" applyFont="1" applyFill="1" applyBorder="1" applyAlignment="1" applyProtection="1">
      <alignment vertical="center"/>
    </xf>
    <xf numFmtId="0" fontId="182" fillId="43" borderId="64" xfId="2" applyFont="1" applyFill="1" applyBorder="1"/>
    <xf numFmtId="0" fontId="177" fillId="43" borderId="0" xfId="2" applyFont="1" applyFill="1" applyAlignment="1">
      <alignment horizontal="center" vertical="center"/>
    </xf>
    <xf numFmtId="0" fontId="180" fillId="43" borderId="17" xfId="2" applyFont="1" applyFill="1" applyBorder="1" applyAlignment="1">
      <alignment horizontal="center" vertical="center"/>
    </xf>
    <xf numFmtId="0" fontId="177" fillId="43" borderId="17" xfId="2" applyFont="1" applyFill="1" applyBorder="1" applyAlignment="1">
      <alignment horizontal="center" vertical="center"/>
    </xf>
    <xf numFmtId="9" fontId="187" fillId="43" borderId="0" xfId="548" applyFont="1" applyFill="1" applyAlignment="1" applyProtection="1">
      <alignment horizontal="center"/>
      <protection locked="0"/>
    </xf>
    <xf numFmtId="0" fontId="188" fillId="43" borderId="0" xfId="2" applyFont="1" applyFill="1" applyAlignment="1">
      <alignment horizontal="left"/>
    </xf>
    <xf numFmtId="0" fontId="189" fillId="43" borderId="0" xfId="2" applyFont="1" applyFill="1"/>
    <xf numFmtId="9" fontId="191" fillId="43" borderId="0" xfId="548" applyFont="1" applyFill="1" applyAlignment="1">
      <alignment horizontal="right" vertical="center"/>
    </xf>
    <xf numFmtId="0" fontId="192" fillId="43" borderId="17" xfId="2" applyFont="1" applyFill="1" applyBorder="1" applyAlignment="1">
      <alignment horizontal="center" vertical="center"/>
    </xf>
    <xf numFmtId="0" fontId="179" fillId="43" borderId="0" xfId="2" applyFont="1" applyFill="1"/>
    <xf numFmtId="0" fontId="177" fillId="43" borderId="18" xfId="2" applyFont="1" applyFill="1" applyBorder="1" applyAlignment="1">
      <alignment horizontal="center" vertical="center"/>
    </xf>
    <xf numFmtId="0" fontId="180" fillId="43" borderId="18" xfId="2" applyFont="1" applyFill="1" applyBorder="1" applyAlignment="1">
      <alignment horizontal="center" vertical="center"/>
    </xf>
    <xf numFmtId="0" fontId="193" fillId="43" borderId="0" xfId="2" applyFont="1" applyFill="1"/>
    <xf numFmtId="0" fontId="194" fillId="43" borderId="0" xfId="2" applyFont="1" applyFill="1"/>
    <xf numFmtId="0" fontId="192" fillId="43" borderId="0" xfId="2" applyFont="1" applyFill="1" applyAlignment="1">
      <alignment horizontal="center" vertical="center"/>
    </xf>
    <xf numFmtId="0" fontId="191" fillId="43" borderId="0" xfId="2" applyFont="1" applyFill="1" applyAlignment="1">
      <alignment horizontal="right"/>
    </xf>
    <xf numFmtId="0" fontId="196" fillId="48" borderId="0" xfId="2" applyFont="1" applyFill="1"/>
    <xf numFmtId="0" fontId="182" fillId="92" borderId="0" xfId="2" applyFont="1" applyFill="1"/>
    <xf numFmtId="9" fontId="197" fillId="43" borderId="17" xfId="548" applyFont="1" applyFill="1" applyBorder="1" applyAlignment="1" applyProtection="1">
      <alignment wrapText="1"/>
      <protection locked="0"/>
    </xf>
    <xf numFmtId="9" fontId="188" fillId="43" borderId="0" xfId="548" applyFont="1" applyFill="1" applyAlignment="1">
      <alignment horizontal="left"/>
    </xf>
    <xf numFmtId="9" fontId="197" fillId="43" borderId="0" xfId="548" applyFont="1" applyFill="1" applyAlignment="1" applyProtection="1">
      <alignment wrapText="1"/>
      <protection locked="0"/>
    </xf>
    <xf numFmtId="0" fontId="180" fillId="43" borderId="0" xfId="2" applyFont="1" applyFill="1" applyAlignment="1">
      <alignment vertical="center"/>
    </xf>
    <xf numFmtId="0" fontId="179" fillId="43" borderId="18" xfId="2" applyFont="1" applyFill="1" applyBorder="1"/>
    <xf numFmtId="0" fontId="198" fillId="43" borderId="0" xfId="2" applyFont="1" applyFill="1" applyAlignment="1">
      <alignment horizontal="center" vertical="center"/>
    </xf>
    <xf numFmtId="0" fontId="199" fillId="43" borderId="0" xfId="2" applyFont="1" applyFill="1" applyAlignment="1">
      <alignment horizontal="left" vertical="center"/>
    </xf>
    <xf numFmtId="0" fontId="188" fillId="43" borderId="0" xfId="2" applyFont="1" applyFill="1"/>
    <xf numFmtId="0" fontId="200" fillId="43" borderId="0" xfId="2" applyFont="1" applyFill="1"/>
    <xf numFmtId="0" fontId="192" fillId="43" borderId="72" xfId="2" applyFont="1" applyFill="1" applyBorder="1" applyAlignment="1">
      <alignment horizontal="center" vertical="center"/>
    </xf>
    <xf numFmtId="0" fontId="199" fillId="43" borderId="0" xfId="2" applyFont="1" applyFill="1" applyAlignment="1">
      <alignment vertical="center"/>
    </xf>
    <xf numFmtId="0" fontId="199" fillId="43" borderId="26" xfId="2" applyFont="1" applyFill="1" applyBorder="1" applyAlignment="1">
      <alignment vertical="center"/>
    </xf>
    <xf numFmtId="0" fontId="180" fillId="43" borderId="73" xfId="2" applyFont="1" applyFill="1" applyBorder="1" applyAlignment="1">
      <alignment horizontal="center" vertical="center"/>
    </xf>
    <xf numFmtId="0" fontId="177" fillId="43" borderId="65" xfId="2" applyFont="1" applyFill="1" applyBorder="1" applyAlignment="1">
      <alignment horizontal="center" vertical="center"/>
    </xf>
    <xf numFmtId="0" fontId="179" fillId="43" borderId="26" xfId="2" applyFont="1" applyFill="1" applyBorder="1"/>
    <xf numFmtId="0" fontId="179" fillId="43" borderId="75" xfId="2" applyFont="1" applyFill="1" applyBorder="1"/>
    <xf numFmtId="0" fontId="179" fillId="43" borderId="76" xfId="2" applyFont="1" applyFill="1" applyBorder="1"/>
    <xf numFmtId="0" fontId="201" fillId="92" borderId="16" xfId="233" applyFont="1" applyFill="1" applyBorder="1" applyAlignment="1" applyProtection="1">
      <alignment vertical="center"/>
    </xf>
    <xf numFmtId="9" fontId="191" fillId="43" borderId="16" xfId="548" applyFont="1" applyFill="1" applyBorder="1" applyAlignment="1">
      <alignment horizontal="right" vertical="center"/>
    </xf>
    <xf numFmtId="0" fontId="10" fillId="48" borderId="0" xfId="3" applyFont="1" applyFill="1" applyAlignment="1">
      <alignment horizontal="center" vertical="center"/>
    </xf>
    <xf numFmtId="2" fontId="0" fillId="48" borderId="0" xfId="2" applyNumberFormat="1" applyFont="1" applyFill="1" applyAlignment="1">
      <alignment vertical="center"/>
    </xf>
    <xf numFmtId="2" fontId="69" fillId="48" borderId="0" xfId="2" applyNumberFormat="1" applyFont="1" applyFill="1" applyAlignment="1">
      <alignment vertical="center"/>
    </xf>
    <xf numFmtId="0" fontId="10" fillId="48" borderId="0" xfId="2" applyFont="1" applyFill="1" applyAlignment="1">
      <alignment vertical="center"/>
    </xf>
    <xf numFmtId="0" fontId="46" fillId="0" borderId="78" xfId="0" applyFont="1" applyBorder="1" applyAlignment="1">
      <alignment horizontal="left" vertical="center"/>
    </xf>
    <xf numFmtId="0" fontId="48" fillId="0" borderId="78" xfId="0" applyFont="1" applyBorder="1" applyAlignment="1">
      <alignment horizontal="left" vertical="center" wrapText="1"/>
    </xf>
    <xf numFmtId="0" fontId="79" fillId="48" borderId="17" xfId="2" applyFont="1" applyFill="1" applyBorder="1" applyAlignment="1">
      <alignment vertical="center"/>
    </xf>
    <xf numFmtId="0" fontId="66" fillId="48" borderId="18" xfId="2" applyFont="1" applyFill="1" applyBorder="1" applyAlignment="1">
      <alignment horizontal="center" vertical="center"/>
    </xf>
    <xf numFmtId="0" fontId="27" fillId="48" borderId="0" xfId="2" applyFont="1" applyFill="1" applyAlignment="1">
      <alignment vertical="center"/>
    </xf>
    <xf numFmtId="0" fontId="41" fillId="48" borderId="18" xfId="2" applyFont="1" applyFill="1" applyBorder="1" applyAlignment="1">
      <alignment vertical="center" wrapText="1"/>
    </xf>
    <xf numFmtId="0" fontId="12" fillId="43" borderId="60" xfId="233" applyFill="1" applyBorder="1" applyAlignment="1" applyProtection="1"/>
    <xf numFmtId="170" fontId="0" fillId="48" borderId="0" xfId="2" applyNumberFormat="1" applyFont="1" applyFill="1" applyAlignment="1">
      <alignment vertical="center"/>
    </xf>
    <xf numFmtId="1" fontId="16" fillId="43" borderId="16" xfId="2" applyNumberFormat="1" applyFont="1" applyFill="1" applyBorder="1" applyAlignment="1">
      <alignment horizontal="center" vertical="center"/>
    </xf>
    <xf numFmtId="1" fontId="24" fillId="48" borderId="17" xfId="2" applyNumberFormat="1" applyFont="1" applyFill="1" applyBorder="1" applyAlignment="1">
      <alignment horizontal="center" vertical="center"/>
    </xf>
    <xf numFmtId="1" fontId="22" fillId="48" borderId="18" xfId="2" applyNumberFormat="1" applyFont="1" applyFill="1" applyBorder="1" applyAlignment="1">
      <alignment horizontal="center" vertical="center"/>
    </xf>
    <xf numFmtId="1" fontId="0" fillId="48" borderId="0" xfId="2" applyNumberFormat="1" applyFont="1" applyFill="1" applyAlignment="1">
      <alignment horizontal="center" vertical="center"/>
    </xf>
    <xf numFmtId="9" fontId="212" fillId="43" borderId="16" xfId="2" applyNumberFormat="1" applyFont="1" applyFill="1" applyBorder="1" applyAlignment="1">
      <alignment horizontal="center" vertical="center"/>
    </xf>
    <xf numFmtId="0" fontId="16" fillId="43" borderId="56" xfId="3" applyFont="1" applyFill="1" applyBorder="1" applyAlignment="1">
      <alignment vertical="center"/>
    </xf>
    <xf numFmtId="0" fontId="49" fillId="43" borderId="56" xfId="3" applyFont="1" applyFill="1" applyBorder="1" applyAlignment="1">
      <alignment vertical="center" wrapText="1"/>
    </xf>
    <xf numFmtId="0" fontId="21" fillId="48" borderId="56" xfId="3" applyFont="1" applyFill="1" applyBorder="1" applyAlignment="1">
      <alignment vertical="center"/>
    </xf>
    <xf numFmtId="0" fontId="50" fillId="48" borderId="56" xfId="3" applyFont="1" applyFill="1" applyBorder="1" applyAlignment="1">
      <alignment vertical="center" wrapText="1"/>
    </xf>
    <xf numFmtId="0" fontId="22" fillId="48" borderId="56" xfId="3" applyFont="1" applyFill="1" applyBorder="1" applyAlignment="1">
      <alignment vertical="center" wrapText="1"/>
    </xf>
    <xf numFmtId="0" fontId="28" fillId="0" borderId="78" xfId="0" applyFont="1" applyBorder="1" applyAlignment="1">
      <alignment horizontal="left" vertical="center" wrapText="1"/>
    </xf>
    <xf numFmtId="0" fontId="22" fillId="48" borderId="56" xfId="2" applyFont="1" applyFill="1" applyBorder="1" applyAlignment="1">
      <alignment horizontal="right" vertical="center"/>
    </xf>
    <xf numFmtId="0" fontId="51" fillId="0" borderId="56" xfId="0" applyFont="1" applyBorder="1" applyAlignment="1">
      <alignment horizontal="left" vertical="center"/>
    </xf>
    <xf numFmtId="0" fontId="59" fillId="49" borderId="56" xfId="0" applyFont="1" applyFill="1" applyBorder="1" applyAlignment="1">
      <alignment horizontal="left" vertical="center"/>
    </xf>
    <xf numFmtId="0" fontId="39" fillId="0" borderId="56" xfId="0" applyFont="1" applyBorder="1" applyAlignment="1">
      <alignment horizontal="left" vertical="center"/>
    </xf>
    <xf numFmtId="1" fontId="15" fillId="0" borderId="56" xfId="0" applyNumberFormat="1" applyFont="1" applyBorder="1" applyAlignment="1">
      <alignment horizontal="center" vertical="center"/>
    </xf>
    <xf numFmtId="0" fontId="28" fillId="0" borderId="0" xfId="0" applyFont="1" applyAlignment="1">
      <alignment horizontal="left" vertical="center" wrapText="1"/>
    </xf>
    <xf numFmtId="0" fontId="160" fillId="0" borderId="56" xfId="0" applyFont="1" applyBorder="1" applyAlignment="1">
      <alignment horizontal="left" vertical="center"/>
    </xf>
    <xf numFmtId="167" fontId="13" fillId="0" borderId="32" xfId="265" applyNumberFormat="1" applyFont="1" applyBorder="1" applyAlignment="1">
      <alignment vertical="center"/>
    </xf>
    <xf numFmtId="167" fontId="22" fillId="48" borderId="15" xfId="265" applyNumberFormat="1" applyFont="1" applyFill="1" applyBorder="1" applyAlignment="1">
      <alignment horizontal="right" vertical="center"/>
    </xf>
    <xf numFmtId="1" fontId="80" fillId="48" borderId="17" xfId="2" applyNumberFormat="1" applyFont="1" applyFill="1" applyBorder="1" applyAlignment="1">
      <alignment horizontal="center" vertical="center"/>
    </xf>
    <xf numFmtId="1" fontId="41" fillId="48" borderId="18" xfId="2" applyNumberFormat="1" applyFont="1" applyFill="1" applyBorder="1" applyAlignment="1">
      <alignment horizontal="center" vertical="center"/>
    </xf>
    <xf numFmtId="1" fontId="27" fillId="48" borderId="0" xfId="2" applyNumberFormat="1" applyFont="1" applyFill="1" applyAlignment="1">
      <alignment horizontal="center" vertical="center"/>
    </xf>
    <xf numFmtId="167" fontId="15" fillId="48" borderId="0" xfId="265" applyNumberFormat="1" applyFont="1" applyFill="1" applyAlignment="1">
      <alignment horizontal="right" vertical="center"/>
    </xf>
    <xf numFmtId="165" fontId="216" fillId="43" borderId="0" xfId="265" applyFont="1" applyFill="1" applyAlignment="1">
      <alignment horizontal="right" vertical="center"/>
    </xf>
    <xf numFmtId="0" fontId="216" fillId="0" borderId="0" xfId="233" applyFont="1" applyAlignment="1" applyProtection="1">
      <alignment horizontal="right" vertical="center"/>
    </xf>
    <xf numFmtId="0" fontId="217" fillId="48" borderId="57" xfId="2" applyFont="1" applyFill="1" applyBorder="1" applyAlignment="1">
      <alignment horizontal="right" vertical="center"/>
    </xf>
    <xf numFmtId="0" fontId="145" fillId="92" borderId="56" xfId="0" applyFont="1" applyFill="1" applyBorder="1" applyAlignment="1">
      <alignment horizontal="right" vertical="center"/>
    </xf>
    <xf numFmtId="165" fontId="13" fillId="48" borderId="0" xfId="265" applyFont="1" applyFill="1" applyAlignment="1">
      <alignment horizontal="right" vertical="center"/>
    </xf>
    <xf numFmtId="9" fontId="212" fillId="48" borderId="18" xfId="2" applyNumberFormat="1" applyFont="1" applyFill="1" applyBorder="1" applyAlignment="1">
      <alignment horizontal="center" vertical="center"/>
    </xf>
    <xf numFmtId="9" fontId="212" fillId="48" borderId="17" xfId="2" applyNumberFormat="1" applyFont="1" applyFill="1" applyBorder="1" applyAlignment="1">
      <alignment horizontal="center" vertical="center"/>
    </xf>
    <xf numFmtId="9" fontId="212" fillId="48" borderId="0" xfId="2" applyNumberFormat="1" applyFont="1" applyFill="1" applyAlignment="1">
      <alignment horizontal="center" vertical="center"/>
    </xf>
    <xf numFmtId="1" fontId="15" fillId="48" borderId="0" xfId="2" applyNumberFormat="1" applyFont="1" applyFill="1" applyAlignment="1">
      <alignment horizontal="center" vertical="center"/>
    </xf>
    <xf numFmtId="0" fontId="41" fillId="43" borderId="16" xfId="2" applyFont="1" applyFill="1" applyBorder="1" applyAlignment="1">
      <alignment horizontal="center" vertical="center"/>
    </xf>
    <xf numFmtId="0" fontId="13" fillId="48" borderId="0" xfId="2" applyFont="1" applyFill="1" applyAlignment="1">
      <alignment horizontal="center" vertical="center"/>
    </xf>
    <xf numFmtId="0" fontId="41" fillId="48" borderId="17" xfId="2" applyFont="1" applyFill="1" applyBorder="1" applyAlignment="1">
      <alignment horizontal="center" vertical="center"/>
    </xf>
    <xf numFmtId="0" fontId="15" fillId="0" borderId="78" xfId="0" applyFont="1" applyBorder="1" applyAlignment="1">
      <alignment horizontal="left" vertical="center" wrapText="1"/>
    </xf>
    <xf numFmtId="0" fontId="28" fillId="0" borderId="78" xfId="0" applyFont="1" applyBorder="1" applyAlignment="1">
      <alignment horizontal="left" vertical="center"/>
    </xf>
    <xf numFmtId="0" fontId="28" fillId="0" borderId="78" xfId="548" applyNumberFormat="1" applyFont="1" applyBorder="1" applyAlignment="1">
      <alignment horizontal="left" vertical="center"/>
    </xf>
    <xf numFmtId="0" fontId="48" fillId="0" borderId="0" xfId="0" applyFont="1" applyAlignment="1">
      <alignment horizontal="left" vertical="center" wrapText="1"/>
    </xf>
    <xf numFmtId="0" fontId="15" fillId="0" borderId="0" xfId="0" applyFont="1" applyAlignment="1">
      <alignment horizontal="left" vertical="center"/>
    </xf>
    <xf numFmtId="0" fontId="51" fillId="0" borderId="0" xfId="0" applyFont="1" applyAlignment="1">
      <alignment horizontal="left" vertical="center"/>
    </xf>
    <xf numFmtId="0" fontId="16" fillId="48" borderId="17" xfId="2" applyFont="1" applyFill="1" applyBorder="1" applyAlignment="1">
      <alignment horizontal="center" vertical="center"/>
    </xf>
    <xf numFmtId="43" fontId="16" fillId="43" borderId="16" xfId="343" applyFont="1" applyFill="1" applyBorder="1" applyAlignment="1">
      <alignment horizontal="right" vertical="center"/>
    </xf>
    <xf numFmtId="43" fontId="80" fillId="48" borderId="17" xfId="343" applyFont="1" applyFill="1" applyBorder="1" applyAlignment="1">
      <alignment horizontal="right" vertical="center"/>
    </xf>
    <xf numFmtId="43" fontId="41" fillId="48" borderId="15" xfId="343" applyFont="1" applyFill="1" applyBorder="1" applyAlignment="1">
      <alignment horizontal="right" vertical="center"/>
    </xf>
    <xf numFmtId="0" fontId="15" fillId="0" borderId="78" xfId="0" applyFont="1" applyBorder="1" applyAlignment="1">
      <alignment horizontal="left" vertical="center"/>
    </xf>
    <xf numFmtId="0" fontId="46" fillId="0" borderId="78" xfId="0" applyFont="1" applyBorder="1" applyAlignment="1">
      <alignment horizontal="left" vertical="center" wrapText="1"/>
    </xf>
    <xf numFmtId="0" fontId="28" fillId="0" borderId="84" xfId="0" applyFont="1" applyBorder="1" applyAlignment="1">
      <alignment horizontal="left" vertical="center" wrapText="1"/>
    </xf>
    <xf numFmtId="0" fontId="203" fillId="96" borderId="78" xfId="0" applyFont="1" applyFill="1" applyBorder="1" applyAlignment="1">
      <alignment horizontal="left" vertical="center"/>
    </xf>
    <xf numFmtId="0" fontId="205" fillId="96" borderId="78" xfId="0" applyFont="1" applyFill="1" applyBorder="1" applyAlignment="1">
      <alignment horizontal="left" vertical="center"/>
    </xf>
    <xf numFmtId="9" fontId="226" fillId="43" borderId="16" xfId="2" applyNumberFormat="1" applyFont="1" applyFill="1" applyBorder="1" applyAlignment="1">
      <alignment horizontal="center" vertical="center"/>
    </xf>
    <xf numFmtId="9" fontId="227" fillId="48" borderId="0" xfId="2" applyNumberFormat="1" applyFont="1" applyFill="1" applyAlignment="1">
      <alignment horizontal="center" vertical="center"/>
    </xf>
    <xf numFmtId="9" fontId="226" fillId="48" borderId="0" xfId="2" applyNumberFormat="1" applyFont="1" applyFill="1" applyAlignment="1">
      <alignment horizontal="center" vertical="center"/>
    </xf>
    <xf numFmtId="167" fontId="153" fillId="48" borderId="0" xfId="2" applyNumberFormat="1" applyFont="1" applyFill="1" applyAlignment="1">
      <alignment vertical="center"/>
    </xf>
    <xf numFmtId="0" fontId="28" fillId="0" borderId="83" xfId="0" applyFont="1" applyBorder="1" applyAlignment="1">
      <alignment horizontal="left" vertical="center" wrapText="1"/>
    </xf>
    <xf numFmtId="0" fontId="14" fillId="90" borderId="77" xfId="0" applyFont="1" applyFill="1" applyBorder="1" applyAlignment="1">
      <alignment horizontal="left" vertical="center"/>
    </xf>
    <xf numFmtId="0" fontId="14" fillId="53" borderId="77" xfId="0" applyFont="1" applyFill="1" applyBorder="1" applyAlignment="1">
      <alignment horizontal="left" vertical="center"/>
    </xf>
    <xf numFmtId="167" fontId="81" fillId="48" borderId="0" xfId="265" applyNumberFormat="1" applyFont="1" applyFill="1" applyAlignment="1">
      <alignment horizontal="right" vertical="center"/>
    </xf>
    <xf numFmtId="167" fontId="41" fillId="48" borderId="18" xfId="265" applyNumberFormat="1" applyFont="1" applyFill="1" applyBorder="1" applyAlignment="1">
      <alignment horizontal="right" vertical="center"/>
    </xf>
    <xf numFmtId="167" fontId="27" fillId="48" borderId="0" xfId="265" applyNumberFormat="1" applyFont="1" applyFill="1" applyAlignment="1">
      <alignment horizontal="right" vertical="center"/>
    </xf>
    <xf numFmtId="0" fontId="13" fillId="97" borderId="78" xfId="0" applyFont="1" applyFill="1" applyBorder="1"/>
    <xf numFmtId="168" fontId="39" fillId="97" borderId="78" xfId="0" applyNumberFormat="1" applyFont="1" applyFill="1" applyBorder="1" applyAlignment="1">
      <alignment horizontal="center"/>
    </xf>
    <xf numFmtId="0" fontId="29" fillId="97" borderId="78" xfId="0" applyFont="1" applyFill="1" applyBorder="1" applyAlignment="1">
      <alignment horizontal="left"/>
    </xf>
    <xf numFmtId="0" fontId="25" fillId="97" borderId="78" xfId="0" applyFont="1" applyFill="1" applyBorder="1" applyAlignment="1">
      <alignment horizontal="left"/>
    </xf>
    <xf numFmtId="0" fontId="13" fillId="111" borderId="78" xfId="0" applyFont="1" applyFill="1" applyBorder="1"/>
    <xf numFmtId="168" fontId="39" fillId="111" borderId="78" xfId="0" applyNumberFormat="1" applyFont="1" applyFill="1" applyBorder="1" applyAlignment="1">
      <alignment horizontal="center"/>
    </xf>
    <xf numFmtId="0" fontId="29" fillId="111" borderId="78" xfId="0" applyFont="1" applyFill="1" applyBorder="1" applyAlignment="1">
      <alignment horizontal="left"/>
    </xf>
    <xf numFmtId="0" fontId="28" fillId="0" borderId="0" xfId="0" applyFont="1"/>
    <xf numFmtId="0" fontId="51" fillId="0" borderId="78" xfId="0" applyFont="1" applyBorder="1" applyAlignment="1">
      <alignment horizontal="left" vertical="center"/>
    </xf>
    <xf numFmtId="0" fontId="39" fillId="0" borderId="78" xfId="0" applyFont="1" applyBorder="1" applyAlignment="1">
      <alignment horizontal="left" vertical="center"/>
    </xf>
    <xf numFmtId="167" fontId="13" fillId="0" borderId="56" xfId="265" applyNumberFormat="1" applyFont="1" applyFill="1" applyBorder="1" applyAlignment="1">
      <alignment horizontal="right" vertical="center"/>
    </xf>
    <xf numFmtId="0" fontId="18" fillId="43" borderId="56" xfId="3" applyFont="1" applyFill="1" applyBorder="1" applyAlignment="1">
      <alignment horizontal="center" vertical="center"/>
    </xf>
    <xf numFmtId="0" fontId="61" fillId="48" borderId="56" xfId="3" applyFont="1" applyFill="1" applyBorder="1" applyAlignment="1">
      <alignment horizontal="center" vertical="center"/>
    </xf>
    <xf numFmtId="0" fontId="62" fillId="48" borderId="56" xfId="3" applyFont="1" applyFill="1" applyBorder="1" applyAlignment="1">
      <alignment horizontal="center" vertical="center"/>
    </xf>
    <xf numFmtId="0" fontId="204" fillId="96" borderId="78" xfId="0" applyFont="1" applyFill="1" applyBorder="1" applyAlignment="1">
      <alignment horizontal="left" vertical="center"/>
    </xf>
    <xf numFmtId="0" fontId="28" fillId="0" borderId="78" xfId="548" applyNumberFormat="1" applyFont="1" applyFill="1" applyBorder="1" applyAlignment="1">
      <alignment horizontal="left" vertical="center"/>
    </xf>
    <xf numFmtId="0" fontId="39" fillId="0" borderId="83" xfId="0" applyFont="1" applyBorder="1" applyAlignment="1">
      <alignment horizontal="left" vertical="center"/>
    </xf>
    <xf numFmtId="1" fontId="209" fillId="0" borderId="78" xfId="0" applyNumberFormat="1" applyFont="1" applyBorder="1" applyAlignment="1">
      <alignment horizontal="left" vertical="center"/>
    </xf>
    <xf numFmtId="1" fontId="175" fillId="0" borderId="78" xfId="0" applyNumberFormat="1" applyFont="1" applyBorder="1" applyAlignment="1">
      <alignment horizontal="left" vertical="center"/>
    </xf>
    <xf numFmtId="0" fontId="231" fillId="0" borderId="78" xfId="0" applyFont="1" applyBorder="1" applyAlignment="1">
      <alignment horizontal="left" vertical="center"/>
    </xf>
    <xf numFmtId="0" fontId="233" fillId="0" borderId="78" xfId="0" applyFont="1" applyBorder="1" applyAlignment="1">
      <alignment horizontal="left" vertical="center" wrapText="1"/>
    </xf>
    <xf numFmtId="0" fontId="13" fillId="90" borderId="77" xfId="343" applyNumberFormat="1" applyFont="1" applyFill="1" applyBorder="1" applyAlignment="1">
      <alignment horizontal="center" vertical="center"/>
    </xf>
    <xf numFmtId="1" fontId="15" fillId="0" borderId="78" xfId="345" applyNumberFormat="1" applyFont="1" applyFill="1" applyBorder="1" applyAlignment="1">
      <alignment horizontal="center" vertical="center"/>
    </xf>
    <xf numFmtId="0" fontId="15" fillId="0" borderId="83" xfId="0" applyFont="1" applyBorder="1" applyAlignment="1">
      <alignment horizontal="left" vertical="center"/>
    </xf>
    <xf numFmtId="1" fontId="15" fillId="96" borderId="78" xfId="0" applyNumberFormat="1" applyFont="1" applyFill="1" applyBorder="1" applyAlignment="1">
      <alignment horizontal="center" vertical="center"/>
    </xf>
    <xf numFmtId="1" fontId="15" fillId="0" borderId="78" xfId="343" applyNumberFormat="1" applyFont="1" applyBorder="1" applyAlignment="1">
      <alignment horizontal="center" vertical="center"/>
    </xf>
    <xf numFmtId="0" fontId="15" fillId="96" borderId="78" xfId="0" applyFont="1" applyFill="1" applyBorder="1" applyAlignment="1">
      <alignment horizontal="center" vertical="center"/>
    </xf>
    <xf numFmtId="2" fontId="15" fillId="96" borderId="78" xfId="0" applyNumberFormat="1" applyFont="1" applyFill="1" applyBorder="1" applyAlignment="1">
      <alignment horizontal="right" vertical="center"/>
    </xf>
    <xf numFmtId="167" fontId="15" fillId="96" borderId="78" xfId="0" applyNumberFormat="1" applyFont="1" applyFill="1" applyBorder="1" applyAlignment="1">
      <alignment horizontal="right" vertical="center"/>
    </xf>
    <xf numFmtId="0" fontId="205" fillId="96" borderId="78" xfId="0" applyFont="1" applyFill="1" applyBorder="1" applyAlignment="1">
      <alignment horizontal="left" vertical="center" wrapText="1"/>
    </xf>
    <xf numFmtId="0" fontId="206" fillId="96" borderId="78" xfId="0" applyFont="1" applyFill="1" applyBorder="1" applyAlignment="1">
      <alignment horizontal="left" vertical="center" wrapText="1"/>
    </xf>
    <xf numFmtId="0" fontId="0" fillId="48" borderId="0" xfId="2" applyFont="1" applyFill="1" applyAlignment="1">
      <alignment horizontal="center" vertical="center" wrapText="1"/>
    </xf>
    <xf numFmtId="0" fontId="14" fillId="113" borderId="77" xfId="0" applyFont="1" applyFill="1" applyBorder="1" applyAlignment="1">
      <alignment vertical="center"/>
    </xf>
    <xf numFmtId="0" fontId="14" fillId="113" borderId="88" xfId="0" applyFont="1" applyFill="1" applyBorder="1" applyAlignment="1">
      <alignment vertical="center"/>
    </xf>
    <xf numFmtId="186" fontId="218" fillId="0" borderId="78" xfId="548" applyNumberFormat="1" applyFont="1" applyFill="1" applyBorder="1" applyAlignment="1">
      <alignment horizontal="center" vertical="center"/>
    </xf>
    <xf numFmtId="1" fontId="224" fillId="0" borderId="78" xfId="0" applyNumberFormat="1" applyFont="1" applyBorder="1" applyAlignment="1">
      <alignment horizontal="left" vertical="center"/>
    </xf>
    <xf numFmtId="1" fontId="15" fillId="0" borderId="78" xfId="345" applyNumberFormat="1" applyFont="1" applyBorder="1" applyAlignment="1">
      <alignment horizontal="center" vertical="center"/>
    </xf>
    <xf numFmtId="1" fontId="15" fillId="0" borderId="0" xfId="345" applyNumberFormat="1" applyFont="1" applyFill="1" applyBorder="1" applyAlignment="1">
      <alignment horizontal="center" vertical="center"/>
    </xf>
    <xf numFmtId="1" fontId="15" fillId="0" borderId="0" xfId="345" applyNumberFormat="1" applyFont="1" applyFill="1" applyAlignment="1">
      <alignment horizontal="center" vertical="center"/>
    </xf>
    <xf numFmtId="0" fontId="51" fillId="0" borderId="84" xfId="0" applyFont="1" applyBorder="1" applyAlignment="1">
      <alignment horizontal="left" vertical="center"/>
    </xf>
    <xf numFmtId="0" fontId="232" fillId="0" borderId="78" xfId="0" applyFont="1" applyBorder="1" applyAlignment="1">
      <alignment horizontal="left" vertical="center"/>
    </xf>
    <xf numFmtId="1" fontId="46" fillId="0" borderId="56" xfId="343" applyNumberFormat="1" applyFont="1" applyFill="1" applyBorder="1" applyAlignment="1">
      <alignment horizontal="center" vertical="center"/>
    </xf>
    <xf numFmtId="0" fontId="46" fillId="0" borderId="56" xfId="0" applyFont="1" applyBorder="1" applyAlignment="1">
      <alignment horizontal="left" vertical="center" wrapText="1"/>
    </xf>
    <xf numFmtId="0" fontId="18" fillId="43" borderId="0" xfId="2" applyFont="1" applyFill="1" applyAlignment="1">
      <alignment horizontal="left" vertical="center"/>
    </xf>
    <xf numFmtId="0" fontId="18" fillId="43" borderId="16" xfId="2" applyFont="1" applyFill="1" applyBorder="1" applyAlignment="1">
      <alignment horizontal="left" vertical="center"/>
    </xf>
    <xf numFmtId="0" fontId="62" fillId="48" borderId="18" xfId="2" applyFont="1" applyFill="1" applyBorder="1" applyAlignment="1">
      <alignment horizontal="center"/>
    </xf>
    <xf numFmtId="0" fontId="10" fillId="48" borderId="0" xfId="2" applyFont="1" applyFill="1" applyAlignment="1">
      <alignment horizontal="center"/>
    </xf>
    <xf numFmtId="0" fontId="52" fillId="48" borderId="17" xfId="2" applyFont="1" applyFill="1" applyBorder="1" applyAlignment="1">
      <alignment horizontal="left" vertical="center"/>
    </xf>
    <xf numFmtId="0" fontId="145" fillId="110" borderId="56" xfId="0" applyFont="1" applyFill="1" applyBorder="1" applyAlignment="1">
      <alignment horizontal="left" vertical="center"/>
    </xf>
    <xf numFmtId="0" fontId="14" fillId="95" borderId="56" xfId="0" applyFont="1" applyFill="1" applyBorder="1" applyAlignment="1">
      <alignment horizontal="left" vertical="center"/>
    </xf>
    <xf numFmtId="0" fontId="16" fillId="43" borderId="0" xfId="2" applyFont="1" applyFill="1" applyAlignment="1">
      <alignment horizontal="center" vertical="center"/>
    </xf>
    <xf numFmtId="167" fontId="13" fillId="0" borderId="32" xfId="265" applyNumberFormat="1" applyFont="1" applyBorder="1"/>
    <xf numFmtId="0" fontId="35" fillId="49" borderId="56" xfId="2" applyFont="1" applyFill="1" applyBorder="1" applyAlignment="1">
      <alignment vertical="top"/>
    </xf>
    <xf numFmtId="0" fontId="43" fillId="49" borderId="56" xfId="2" applyFont="1" applyFill="1" applyBorder="1" applyAlignment="1">
      <alignment horizontal="justify" vertical="center" wrapText="1"/>
    </xf>
    <xf numFmtId="168" fontId="47" fillId="49" borderId="56" xfId="2" applyNumberFormat="1" applyFont="1" applyFill="1" applyBorder="1" applyAlignment="1">
      <alignment horizontal="center"/>
    </xf>
    <xf numFmtId="0" fontId="18" fillId="43" borderId="0" xfId="2" applyFont="1" applyFill="1" applyAlignment="1">
      <alignment horizontal="center"/>
    </xf>
    <xf numFmtId="0" fontId="18" fillId="43" borderId="16" xfId="2" applyFont="1" applyFill="1" applyBorder="1" applyAlignment="1">
      <alignment horizontal="center"/>
    </xf>
    <xf numFmtId="0" fontId="59" fillId="49" borderId="56" xfId="2" applyFont="1" applyFill="1" applyBorder="1" applyAlignment="1">
      <alignment horizontal="center"/>
    </xf>
    <xf numFmtId="0" fontId="29" fillId="49" borderId="56" xfId="2" applyFont="1" applyFill="1" applyBorder="1" applyAlignment="1">
      <alignment horizontal="left" vertical="top" wrapText="1"/>
    </xf>
    <xf numFmtId="168" fontId="47" fillId="49" borderId="56" xfId="343" applyNumberFormat="1" applyFont="1" applyFill="1" applyBorder="1" applyAlignment="1">
      <alignment horizontal="center"/>
    </xf>
    <xf numFmtId="0" fontId="18" fillId="43" borderId="0" xfId="2" applyFont="1" applyFill="1" applyAlignment="1">
      <alignment vertical="center"/>
    </xf>
    <xf numFmtId="0" fontId="18" fillId="43" borderId="16" xfId="2" applyFont="1" applyFill="1" applyBorder="1" applyAlignment="1">
      <alignment vertical="center"/>
    </xf>
    <xf numFmtId="0" fontId="61" fillId="48" borderId="17" xfId="2" applyFont="1" applyFill="1" applyBorder="1" applyAlignment="1">
      <alignment vertical="center"/>
    </xf>
    <xf numFmtId="0" fontId="62" fillId="48" borderId="18" xfId="2" applyFont="1" applyFill="1" applyBorder="1" applyAlignment="1">
      <alignment vertical="center"/>
    </xf>
    <xf numFmtId="43" fontId="10" fillId="48" borderId="0" xfId="343" applyFont="1" applyFill="1" applyAlignment="1">
      <alignment horizontal="right" vertical="center"/>
    </xf>
    <xf numFmtId="167" fontId="80" fillId="48" borderId="17" xfId="2" applyNumberFormat="1" applyFont="1" applyFill="1" applyBorder="1" applyAlignment="1">
      <alignment horizontal="right" vertical="center"/>
    </xf>
    <xf numFmtId="167" fontId="41" fillId="48" borderId="18" xfId="2" applyNumberFormat="1" applyFont="1" applyFill="1" applyBorder="1" applyAlignment="1">
      <alignment horizontal="right" vertical="center"/>
    </xf>
    <xf numFmtId="167" fontId="27" fillId="48" borderId="0" xfId="2" applyNumberFormat="1" applyFont="1" applyFill="1" applyAlignment="1">
      <alignment horizontal="right" vertical="center"/>
    </xf>
    <xf numFmtId="0" fontId="62" fillId="48" borderId="87" xfId="2" applyFont="1" applyFill="1" applyBorder="1" applyAlignment="1">
      <alignment horizontal="center" vertical="center"/>
    </xf>
    <xf numFmtId="0" fontId="22" fillId="48" borderId="87" xfId="2" applyFont="1" applyFill="1" applyBorder="1" applyAlignment="1">
      <alignment horizontal="center" vertical="center"/>
    </xf>
    <xf numFmtId="167" fontId="14" fillId="0" borderId="56" xfId="265" applyNumberFormat="1" applyFont="1" applyBorder="1" applyAlignment="1">
      <alignment horizontal="right" vertical="center"/>
    </xf>
    <xf numFmtId="9" fontId="41" fillId="43" borderId="16" xfId="2" applyNumberFormat="1" applyFont="1" applyFill="1" applyBorder="1" applyAlignment="1">
      <alignment horizontal="center" vertical="center"/>
    </xf>
    <xf numFmtId="9" fontId="230" fillId="48" borderId="17" xfId="2" applyNumberFormat="1" applyFont="1" applyFill="1" applyBorder="1" applyAlignment="1">
      <alignment horizontal="center" vertical="center"/>
    </xf>
    <xf numFmtId="9" fontId="41" fillId="48" borderId="87" xfId="2" applyNumberFormat="1" applyFont="1" applyFill="1" applyBorder="1" applyAlignment="1">
      <alignment horizontal="center" vertical="center"/>
    </xf>
    <xf numFmtId="9" fontId="13" fillId="48" borderId="0" xfId="2" applyNumberFormat="1" applyFont="1" applyFill="1" applyAlignment="1">
      <alignment horizontal="center" vertical="center"/>
    </xf>
    <xf numFmtId="1" fontId="48" fillId="0" borderId="78" xfId="0" applyNumberFormat="1" applyFont="1" applyBorder="1" applyAlignment="1">
      <alignment horizontal="left" vertical="center" wrapText="1"/>
    </xf>
    <xf numFmtId="0" fontId="28" fillId="0" borderId="0" xfId="0" quotePrefix="1" applyFont="1" applyAlignment="1">
      <alignment horizontal="left"/>
    </xf>
    <xf numFmtId="2" fontId="20" fillId="48" borderId="0" xfId="2" applyNumberFormat="1" applyFont="1" applyFill="1" applyAlignment="1">
      <alignment vertical="center"/>
    </xf>
    <xf numFmtId="9" fontId="53" fillId="48" borderId="17" xfId="2" applyNumberFormat="1" applyFont="1" applyFill="1" applyBorder="1" applyAlignment="1">
      <alignment horizontal="center" vertical="center"/>
    </xf>
    <xf numFmtId="9" fontId="15" fillId="48" borderId="0" xfId="2" applyNumberFormat="1" applyFont="1" applyFill="1" applyAlignment="1">
      <alignment horizontal="center" vertical="center"/>
    </xf>
    <xf numFmtId="0" fontId="28" fillId="0" borderId="0" xfId="0" applyFont="1" applyAlignment="1">
      <alignment horizontal="left"/>
    </xf>
    <xf numFmtId="0" fontId="14" fillId="48" borderId="88" xfId="0" applyFont="1" applyFill="1" applyBorder="1" applyAlignment="1">
      <alignment horizontal="left" vertical="center"/>
    </xf>
    <xf numFmtId="0" fontId="16" fillId="43" borderId="56" xfId="3" applyFont="1" applyFill="1" applyBorder="1" applyAlignment="1">
      <alignment horizontal="left" vertical="center"/>
    </xf>
    <xf numFmtId="0" fontId="21" fillId="48" borderId="56" xfId="3" applyFont="1" applyFill="1" applyBorder="1" applyAlignment="1">
      <alignment horizontal="left" vertical="center"/>
    </xf>
    <xf numFmtId="0" fontId="22" fillId="48" borderId="56" xfId="3" applyFont="1" applyFill="1" applyBorder="1" applyAlignment="1">
      <alignment horizontal="left" vertical="center"/>
    </xf>
    <xf numFmtId="0" fontId="0" fillId="48" borderId="0" xfId="3" applyFont="1" applyFill="1" applyAlignment="1">
      <alignment horizontal="left" vertical="center"/>
    </xf>
    <xf numFmtId="167" fontId="13" fillId="0" borderId="59" xfId="265" applyNumberFormat="1" applyFont="1" applyFill="1" applyBorder="1" applyAlignment="1">
      <alignment vertical="center"/>
    </xf>
    <xf numFmtId="0" fontId="116" fillId="49" borderId="56" xfId="0" applyFont="1" applyFill="1" applyBorder="1" applyAlignment="1">
      <alignment horizontal="left" vertical="center"/>
    </xf>
    <xf numFmtId="0" fontId="59" fillId="49" borderId="56" xfId="0" applyFont="1" applyFill="1" applyBorder="1" applyAlignment="1">
      <alignment horizontal="left" vertical="center" wrapText="1"/>
    </xf>
    <xf numFmtId="1" fontId="171" fillId="43" borderId="16" xfId="3" applyNumberFormat="1" applyFont="1" applyFill="1" applyBorder="1" applyAlignment="1">
      <alignment horizontal="center" vertical="center"/>
    </xf>
    <xf numFmtId="1" fontId="215" fillId="48" borderId="0" xfId="3" applyNumberFormat="1" applyFont="1" applyFill="1" applyAlignment="1">
      <alignment horizontal="center" vertical="center"/>
    </xf>
    <xf numFmtId="0" fontId="15" fillId="0" borderId="78" xfId="548" applyNumberFormat="1" applyFont="1" applyBorder="1" applyAlignment="1">
      <alignment horizontal="left" vertical="center"/>
    </xf>
    <xf numFmtId="167" fontId="15" fillId="0" borderId="78" xfId="343" applyNumberFormat="1" applyFont="1" applyFill="1" applyBorder="1" applyAlignment="1">
      <alignment horizontal="left" vertical="center"/>
    </xf>
    <xf numFmtId="167" fontId="15" fillId="0" borderId="78" xfId="343" applyNumberFormat="1" applyFont="1" applyBorder="1" applyAlignment="1">
      <alignment horizontal="left" vertical="center"/>
    </xf>
    <xf numFmtId="2" fontId="15" fillId="96" borderId="78" xfId="0" applyNumberFormat="1" applyFont="1" applyFill="1" applyBorder="1" applyAlignment="1">
      <alignment horizontal="left" vertical="center"/>
    </xf>
    <xf numFmtId="0" fontId="39" fillId="0" borderId="0" xfId="0" applyFont="1" applyAlignment="1">
      <alignment horizontal="left" vertical="center"/>
    </xf>
    <xf numFmtId="0" fontId="14" fillId="118" borderId="77" xfId="0" applyFont="1" applyFill="1" applyBorder="1" applyAlignment="1">
      <alignment vertical="center"/>
    </xf>
    <xf numFmtId="0" fontId="66" fillId="118" borderId="77" xfId="0" applyFont="1" applyFill="1" applyBorder="1" applyAlignment="1">
      <alignment horizontal="center" vertical="center"/>
    </xf>
    <xf numFmtId="49" fontId="19" fillId="118" borderId="77" xfId="0" applyNumberFormat="1" applyFont="1" applyFill="1" applyBorder="1" applyAlignment="1">
      <alignment vertical="center"/>
    </xf>
    <xf numFmtId="1" fontId="89" fillId="118" borderId="77" xfId="0" applyNumberFormat="1" applyFont="1" applyFill="1" applyBorder="1" applyAlignment="1">
      <alignment horizontal="center" vertical="center"/>
    </xf>
    <xf numFmtId="167" fontId="16" fillId="43" borderId="16" xfId="3" applyNumberFormat="1" applyFont="1" applyFill="1" applyBorder="1" applyAlignment="1">
      <alignment horizontal="center" vertical="center"/>
    </xf>
    <xf numFmtId="167" fontId="10" fillId="48" borderId="0" xfId="3" applyNumberFormat="1" applyFont="1" applyFill="1" applyAlignment="1">
      <alignment horizontal="center" vertical="center"/>
    </xf>
    <xf numFmtId="0" fontId="16" fillId="43" borderId="56" xfId="3" applyFont="1" applyFill="1" applyBorder="1" applyAlignment="1">
      <alignment horizontal="center" vertical="center"/>
    </xf>
    <xf numFmtId="0" fontId="24" fillId="48" borderId="56" xfId="3" applyFont="1" applyFill="1" applyBorder="1" applyAlignment="1">
      <alignment horizontal="center" vertical="center"/>
    </xf>
    <xf numFmtId="166" fontId="22" fillId="48" borderId="56" xfId="3" applyNumberFormat="1" applyFont="1" applyFill="1" applyBorder="1" applyAlignment="1">
      <alignment horizontal="center" vertical="center"/>
    </xf>
    <xf numFmtId="0" fontId="49" fillId="48" borderId="17" xfId="2" applyFont="1" applyFill="1" applyBorder="1" applyAlignment="1">
      <alignment horizontal="left" vertical="center"/>
    </xf>
    <xf numFmtId="0" fontId="49" fillId="48" borderId="17" xfId="2" applyFont="1" applyFill="1" applyBorder="1" applyAlignment="1">
      <alignment horizontal="left" vertical="center" wrapText="1"/>
    </xf>
    <xf numFmtId="167" fontId="81" fillId="48" borderId="0" xfId="265" applyNumberFormat="1" applyFont="1" applyFill="1" applyAlignment="1">
      <alignment horizontal="center" vertical="center"/>
    </xf>
    <xf numFmtId="0" fontId="66" fillId="48" borderId="15" xfId="2" applyFont="1" applyFill="1" applyBorder="1" applyAlignment="1">
      <alignment horizontal="center" vertical="center"/>
    </xf>
    <xf numFmtId="0" fontId="41" fillId="48" borderId="15" xfId="2" applyFont="1" applyFill="1" applyBorder="1" applyAlignment="1">
      <alignment horizontal="left" vertical="center"/>
    </xf>
    <xf numFmtId="0" fontId="41" fillId="48" borderId="15" xfId="2" applyFont="1" applyFill="1" applyBorder="1" applyAlignment="1">
      <alignment horizontal="left" vertical="center" wrapText="1"/>
    </xf>
    <xf numFmtId="167" fontId="41" fillId="48" borderId="15" xfId="265" applyNumberFormat="1" applyFont="1" applyFill="1" applyBorder="1" applyAlignment="1">
      <alignment horizontal="center" vertical="center"/>
    </xf>
    <xf numFmtId="167" fontId="13" fillId="0" borderId="33" xfId="265" applyNumberFormat="1" applyFont="1" applyBorder="1" applyAlignment="1">
      <alignment vertical="center"/>
    </xf>
    <xf numFmtId="0" fontId="28" fillId="48" borderId="0" xfId="2" applyFont="1" applyFill="1" applyAlignment="1">
      <alignment horizontal="center" vertical="center"/>
    </xf>
    <xf numFmtId="167" fontId="10" fillId="48" borderId="0" xfId="265" applyNumberFormat="1" applyFont="1" applyFill="1" applyAlignment="1">
      <alignment vertical="center"/>
    </xf>
    <xf numFmtId="0" fontId="10" fillId="43" borderId="0" xfId="3" applyFont="1" applyFill="1" applyAlignment="1">
      <alignment horizontal="center" vertical="center"/>
    </xf>
    <xf numFmtId="0" fontId="10" fillId="43" borderId="16" xfId="3" applyFont="1" applyFill="1" applyBorder="1" applyAlignment="1">
      <alignment horizontal="center" vertical="center"/>
    </xf>
    <xf numFmtId="167" fontId="15" fillId="0" borderId="78" xfId="0" applyNumberFormat="1" applyFont="1" applyBorder="1" applyAlignment="1">
      <alignment horizontal="left" vertical="center"/>
    </xf>
    <xf numFmtId="0" fontId="28" fillId="115" borderId="90" xfId="813" applyFont="1" applyFill="1" applyBorder="1" applyAlignment="1">
      <alignment horizontal="right"/>
    </xf>
    <xf numFmtId="167" fontId="87" fillId="48" borderId="0" xfId="265" applyNumberFormat="1" applyFont="1" applyFill="1" applyAlignment="1">
      <alignment horizontal="right" vertical="center"/>
    </xf>
    <xf numFmtId="0" fontId="16" fillId="43" borderId="16" xfId="2" applyFont="1" applyFill="1" applyBorder="1" applyAlignment="1">
      <alignment horizontal="right"/>
    </xf>
    <xf numFmtId="0" fontId="24" fillId="48" borderId="17" xfId="2" applyFont="1" applyFill="1" applyBorder="1" applyAlignment="1">
      <alignment horizontal="right"/>
    </xf>
    <xf numFmtId="166" fontId="22" fillId="48" borderId="18" xfId="2" applyNumberFormat="1" applyFont="1" applyFill="1" applyBorder="1" applyAlignment="1">
      <alignment horizontal="right"/>
    </xf>
    <xf numFmtId="168" fontId="47" fillId="49" borderId="56" xfId="343" applyNumberFormat="1" applyFont="1" applyFill="1" applyBorder="1" applyAlignment="1">
      <alignment horizontal="right"/>
    </xf>
    <xf numFmtId="0" fontId="0" fillId="48" borderId="0" xfId="2" applyFont="1" applyFill="1" applyAlignment="1">
      <alignment horizontal="right"/>
    </xf>
    <xf numFmtId="0" fontId="180" fillId="43" borderId="18" xfId="2" applyFont="1" applyFill="1" applyBorder="1" applyAlignment="1">
      <alignment vertical="center"/>
    </xf>
    <xf numFmtId="0" fontId="180" fillId="43" borderId="17" xfId="2" applyFont="1" applyFill="1" applyBorder="1" applyAlignment="1">
      <alignment vertical="center"/>
    </xf>
    <xf numFmtId="9" fontId="195" fillId="43" borderId="0" xfId="548" applyFont="1" applyFill="1" applyBorder="1" applyAlignment="1">
      <alignment horizontal="right" vertical="center"/>
    </xf>
    <xf numFmtId="0" fontId="190" fillId="0" borderId="0" xfId="233" applyFont="1" applyBorder="1" applyAlignment="1" applyProtection="1"/>
    <xf numFmtId="0" fontId="19" fillId="43" borderId="18" xfId="2" applyFont="1" applyFill="1" applyBorder="1" applyAlignment="1">
      <alignment vertical="center"/>
    </xf>
    <xf numFmtId="0" fontId="179" fillId="92" borderId="16" xfId="2" applyFont="1" applyFill="1" applyBorder="1"/>
    <xf numFmtId="0" fontId="179" fillId="92" borderId="39" xfId="2" applyFont="1" applyFill="1" applyBorder="1"/>
    <xf numFmtId="0" fontId="177" fillId="92" borderId="0" xfId="2" applyFont="1" applyFill="1"/>
    <xf numFmtId="0" fontId="191" fillId="92" borderId="0" xfId="2" applyFont="1" applyFill="1"/>
    <xf numFmtId="0" fontId="184" fillId="92" borderId="0" xfId="233" applyFont="1" applyFill="1" applyAlignment="1" applyProtection="1"/>
    <xf numFmtId="0" fontId="33" fillId="92" borderId="0" xfId="2" applyFont="1" applyFill="1"/>
    <xf numFmtId="0" fontId="16" fillId="43" borderId="56" xfId="3" applyFont="1" applyFill="1" applyBorder="1" applyAlignment="1">
      <alignment horizontal="left" vertical="center" wrapText="1"/>
    </xf>
    <xf numFmtId="0" fontId="21" fillId="48" borderId="56" xfId="3" applyFont="1" applyFill="1" applyBorder="1" applyAlignment="1">
      <alignment horizontal="left" vertical="center" wrapText="1"/>
    </xf>
    <xf numFmtId="0" fontId="22" fillId="48" borderId="56" xfId="3" applyFont="1" applyFill="1" applyBorder="1" applyAlignment="1">
      <alignment horizontal="left" vertical="center" wrapText="1"/>
    </xf>
    <xf numFmtId="0" fontId="36" fillId="113" borderId="77" xfId="0" applyFont="1" applyFill="1" applyBorder="1" applyAlignment="1">
      <alignment vertical="center"/>
    </xf>
    <xf numFmtId="0" fontId="14" fillId="93" borderId="79" xfId="0" applyFont="1" applyFill="1" applyBorder="1" applyAlignment="1">
      <alignment horizontal="left"/>
    </xf>
    <xf numFmtId="0" fontId="39" fillId="93" borderId="80" xfId="0" applyFont="1" applyFill="1" applyBorder="1" applyAlignment="1">
      <alignment horizontal="left"/>
    </xf>
    <xf numFmtId="0" fontId="28" fillId="93" borderId="81" xfId="0" applyFont="1" applyFill="1" applyBorder="1" applyAlignment="1">
      <alignment horizontal="left"/>
    </xf>
    <xf numFmtId="0" fontId="15" fillId="93" borderId="81" xfId="0" applyFont="1" applyFill="1" applyBorder="1" applyAlignment="1">
      <alignment horizontal="center"/>
    </xf>
    <xf numFmtId="0" fontId="15" fillId="0" borderId="0" xfId="0" applyFont="1" applyAlignment="1">
      <alignment horizontal="left"/>
    </xf>
    <xf numFmtId="167" fontId="16" fillId="43" borderId="56" xfId="3" applyNumberFormat="1" applyFont="1" applyFill="1" applyBorder="1" applyAlignment="1">
      <alignment horizontal="center" vertical="center"/>
    </xf>
    <xf numFmtId="167" fontId="24" fillId="48" borderId="56" xfId="3" applyNumberFormat="1" applyFont="1" applyFill="1" applyBorder="1" applyAlignment="1">
      <alignment horizontal="center" vertical="center"/>
    </xf>
    <xf numFmtId="167" fontId="22" fillId="48" borderId="56" xfId="3" applyNumberFormat="1" applyFont="1" applyFill="1" applyBorder="1" applyAlignment="1">
      <alignment horizontal="center" vertical="center"/>
    </xf>
    <xf numFmtId="167" fontId="13" fillId="0" borderId="56" xfId="0" applyNumberFormat="1" applyFont="1" applyBorder="1" applyAlignment="1">
      <alignment horizontal="right" vertical="center"/>
    </xf>
    <xf numFmtId="2" fontId="16" fillId="43" borderId="16" xfId="2" applyNumberFormat="1" applyFont="1" applyFill="1" applyBorder="1" applyAlignment="1">
      <alignment horizontal="right" vertical="center"/>
    </xf>
    <xf numFmtId="2" fontId="16" fillId="48" borderId="17" xfId="2" applyNumberFormat="1" applyFont="1" applyFill="1" applyBorder="1" applyAlignment="1">
      <alignment horizontal="right" vertical="center"/>
    </xf>
    <xf numFmtId="2" fontId="15" fillId="48" borderId="0" xfId="2" applyNumberFormat="1" applyFont="1" applyFill="1" applyAlignment="1">
      <alignment horizontal="right" vertical="center"/>
    </xf>
    <xf numFmtId="1" fontId="15" fillId="0" borderId="78" xfId="344" applyNumberFormat="1" applyFont="1" applyFill="1" applyBorder="1" applyAlignment="1">
      <alignment horizontal="center" vertical="center"/>
    </xf>
    <xf numFmtId="1" fontId="15" fillId="0" borderId="78" xfId="344" applyNumberFormat="1" applyFont="1" applyBorder="1" applyAlignment="1">
      <alignment horizontal="center" vertical="center"/>
    </xf>
    <xf numFmtId="0" fontId="245" fillId="43" borderId="16" xfId="2" applyFont="1" applyFill="1" applyBorder="1" applyAlignment="1">
      <alignment horizontal="center" vertical="center"/>
    </xf>
    <xf numFmtId="0" fontId="245" fillId="48" borderId="17" xfId="2" applyFont="1" applyFill="1" applyBorder="1" applyAlignment="1">
      <alignment horizontal="center" vertical="center"/>
    </xf>
    <xf numFmtId="0" fontId="245" fillId="48" borderId="18" xfId="2" applyFont="1" applyFill="1" applyBorder="1" applyAlignment="1">
      <alignment horizontal="center" vertical="center"/>
    </xf>
    <xf numFmtId="0" fontId="245" fillId="48" borderId="0" xfId="2" applyFont="1" applyFill="1" applyAlignment="1">
      <alignment horizontal="center" vertical="center"/>
    </xf>
    <xf numFmtId="0" fontId="49" fillId="43" borderId="16" xfId="2" applyFont="1" applyFill="1" applyBorder="1" applyAlignment="1">
      <alignment horizontal="center" vertical="center"/>
    </xf>
    <xf numFmtId="0" fontId="49" fillId="48" borderId="17" xfId="2" applyFont="1" applyFill="1" applyBorder="1" applyAlignment="1">
      <alignment horizontal="center" vertical="center"/>
    </xf>
    <xf numFmtId="0" fontId="89" fillId="48" borderId="18" xfId="2" applyFont="1" applyFill="1" applyBorder="1" applyAlignment="1">
      <alignment horizontal="center" vertical="center"/>
    </xf>
    <xf numFmtId="0" fontId="246" fillId="43" borderId="56" xfId="3" applyFont="1" applyFill="1" applyBorder="1" applyAlignment="1">
      <alignment horizontal="center" vertical="center"/>
    </xf>
    <xf numFmtId="0" fontId="247" fillId="48" borderId="56" xfId="3" applyFont="1" applyFill="1" applyBorder="1" applyAlignment="1">
      <alignment horizontal="center" vertical="center"/>
    </xf>
    <xf numFmtId="0" fontId="248" fillId="48" borderId="56" xfId="3" applyFont="1" applyFill="1" applyBorder="1" applyAlignment="1">
      <alignment horizontal="center" vertical="center"/>
    </xf>
    <xf numFmtId="0" fontId="249" fillId="48" borderId="0" xfId="3" applyFont="1" applyFill="1" applyAlignment="1">
      <alignment horizontal="center" vertical="center"/>
    </xf>
    <xf numFmtId="167" fontId="13" fillId="0" borderId="92" xfId="265" applyNumberFormat="1" applyFont="1" applyBorder="1" applyAlignment="1">
      <alignment vertical="center"/>
    </xf>
    <xf numFmtId="0" fontId="13" fillId="52" borderId="78" xfId="0" applyFont="1" applyFill="1" applyBorder="1" applyAlignment="1">
      <alignment horizontal="left"/>
    </xf>
    <xf numFmtId="0" fontId="13" fillId="112" borderId="78" xfId="0" applyFont="1" applyFill="1" applyBorder="1" applyAlignment="1">
      <alignment horizontal="left"/>
    </xf>
    <xf numFmtId="0" fontId="156" fillId="0" borderId="0" xfId="0" applyFont="1" applyAlignment="1">
      <alignment horizontal="left" vertical="center"/>
    </xf>
    <xf numFmtId="1" fontId="46" fillId="0" borderId="56" xfId="343" applyNumberFormat="1" applyFont="1" applyBorder="1" applyAlignment="1">
      <alignment horizontal="left" vertical="center"/>
    </xf>
    <xf numFmtId="168" fontId="15" fillId="0" borderId="56" xfId="343" applyNumberFormat="1" applyFont="1" applyBorder="1" applyAlignment="1">
      <alignment vertical="center"/>
    </xf>
    <xf numFmtId="1" fontId="45" fillId="49" borderId="56" xfId="0" applyNumberFormat="1" applyFont="1" applyFill="1" applyBorder="1" applyAlignment="1">
      <alignment horizontal="left" vertical="center"/>
    </xf>
    <xf numFmtId="1" fontId="13" fillId="49" borderId="56" xfId="0" applyNumberFormat="1" applyFont="1" applyFill="1" applyBorder="1" applyAlignment="1">
      <alignment vertical="center"/>
    </xf>
    <xf numFmtId="1" fontId="46" fillId="0" borderId="56" xfId="343" applyNumberFormat="1" applyFont="1" applyFill="1" applyBorder="1" applyAlignment="1">
      <alignment horizontal="left" vertical="center"/>
    </xf>
    <xf numFmtId="168" fontId="15" fillId="0" borderId="56" xfId="343" applyNumberFormat="1" applyFont="1" applyFill="1" applyBorder="1" applyAlignment="1">
      <alignment vertical="center"/>
    </xf>
    <xf numFmtId="167" fontId="15" fillId="0" borderId="56" xfId="343" applyNumberFormat="1" applyFont="1" applyFill="1" applyBorder="1" applyAlignment="1">
      <alignment vertical="center"/>
    </xf>
    <xf numFmtId="167" fontId="15" fillId="0" borderId="56" xfId="343" applyNumberFormat="1" applyFont="1" applyBorder="1" applyAlignment="1">
      <alignment vertical="center"/>
    </xf>
    <xf numFmtId="0" fontId="14" fillId="119" borderId="56" xfId="0" applyFont="1" applyFill="1" applyBorder="1" applyAlignment="1">
      <alignment horizontal="left" vertical="center"/>
    </xf>
    <xf numFmtId="1" fontId="45" fillId="119" borderId="56" xfId="0" applyNumberFormat="1" applyFont="1" applyFill="1" applyBorder="1" applyAlignment="1">
      <alignment horizontal="left" vertical="center"/>
    </xf>
    <xf numFmtId="1" fontId="13" fillId="119" borderId="56" xfId="0" applyNumberFormat="1" applyFont="1" applyFill="1" applyBorder="1" applyAlignment="1">
      <alignment vertical="center"/>
    </xf>
    <xf numFmtId="0" fontId="59" fillId="119" borderId="56" xfId="0" applyFont="1" applyFill="1" applyBorder="1" applyAlignment="1">
      <alignment horizontal="left" vertical="center"/>
    </xf>
    <xf numFmtId="0" fontId="29" fillId="119" borderId="56" xfId="0" applyFont="1" applyFill="1" applyBorder="1" applyAlignment="1">
      <alignment horizontal="left" vertical="center"/>
    </xf>
    <xf numFmtId="1" fontId="45" fillId="119" borderId="56" xfId="0" applyNumberFormat="1" applyFont="1" applyFill="1" applyBorder="1" applyAlignment="1">
      <alignment horizontal="center" vertical="center"/>
    </xf>
    <xf numFmtId="168" fontId="116" fillId="119" borderId="56" xfId="0" applyNumberFormat="1" applyFont="1" applyFill="1" applyBorder="1" applyAlignment="1">
      <alignment horizontal="left" vertical="center"/>
    </xf>
    <xf numFmtId="1" fontId="15" fillId="0" borderId="56" xfId="0" applyNumberFormat="1" applyFont="1" applyBorder="1" applyAlignment="1">
      <alignment horizontal="left" vertical="center"/>
    </xf>
    <xf numFmtId="1" fontId="45" fillId="0" borderId="56" xfId="343" applyNumberFormat="1" applyFont="1" applyBorder="1" applyAlignment="1">
      <alignment horizontal="center" vertical="center"/>
    </xf>
    <xf numFmtId="2" fontId="41" fillId="48" borderId="87" xfId="2" applyNumberFormat="1" applyFont="1" applyFill="1" applyBorder="1" applyAlignment="1">
      <alignment horizontal="right" vertical="center"/>
    </xf>
    <xf numFmtId="167" fontId="15" fillId="48" borderId="0" xfId="2" applyNumberFormat="1" applyFont="1" applyFill="1" applyAlignment="1">
      <alignment horizontal="right" vertical="center"/>
    </xf>
    <xf numFmtId="2" fontId="24" fillId="48" borderId="17" xfId="2" applyNumberFormat="1" applyFont="1" applyFill="1" applyBorder="1" applyAlignment="1">
      <alignment horizontal="right" vertical="center"/>
    </xf>
    <xf numFmtId="2" fontId="22" fillId="48" borderId="18" xfId="2" applyNumberFormat="1" applyFont="1" applyFill="1" applyBorder="1" applyAlignment="1">
      <alignment horizontal="right" vertical="center"/>
    </xf>
    <xf numFmtId="2" fontId="0" fillId="48" borderId="0" xfId="2" applyNumberFormat="1" applyFont="1" applyFill="1" applyAlignment="1">
      <alignment horizontal="right" vertical="center"/>
    </xf>
    <xf numFmtId="0" fontId="24" fillId="48" borderId="0" xfId="2" applyFont="1" applyFill="1" applyAlignment="1">
      <alignment horizontal="center" vertical="center"/>
    </xf>
    <xf numFmtId="0" fontId="22" fillId="48" borderId="0" xfId="2" applyFont="1" applyFill="1" applyAlignment="1">
      <alignment horizontal="center" vertical="center"/>
    </xf>
    <xf numFmtId="1" fontId="58" fillId="48" borderId="0" xfId="2" applyNumberFormat="1" applyFont="1" applyFill="1" applyAlignment="1">
      <alignment horizontal="center" vertical="center"/>
    </xf>
    <xf numFmtId="1" fontId="22" fillId="48" borderId="56" xfId="2" applyNumberFormat="1" applyFont="1" applyFill="1" applyBorder="1" applyAlignment="1">
      <alignment horizontal="center" vertical="center"/>
    </xf>
    <xf numFmtId="1" fontId="46" fillId="0" borderId="78" xfId="344" applyNumberFormat="1" applyFont="1" applyBorder="1" applyAlignment="1">
      <alignment horizontal="center" vertical="center"/>
    </xf>
    <xf numFmtId="168" fontId="15" fillId="97" borderId="78" xfId="0" applyNumberFormat="1" applyFont="1" applyFill="1" applyBorder="1" applyAlignment="1">
      <alignment horizontal="left"/>
    </xf>
    <xf numFmtId="168" fontId="13" fillId="97" borderId="78" xfId="0" applyNumberFormat="1" applyFont="1" applyFill="1" applyBorder="1" applyAlignment="1">
      <alignment horizontal="left"/>
    </xf>
    <xf numFmtId="1" fontId="46" fillId="0" borderId="78" xfId="344" applyNumberFormat="1" applyFont="1" applyFill="1" applyBorder="1" applyAlignment="1">
      <alignment horizontal="center" vertical="center"/>
    </xf>
    <xf numFmtId="168" fontId="15" fillId="111" borderId="78" xfId="0" applyNumberFormat="1" applyFont="1" applyFill="1" applyBorder="1" applyAlignment="1">
      <alignment horizontal="left"/>
    </xf>
    <xf numFmtId="168" fontId="13" fillId="111" borderId="78" xfId="0" applyNumberFormat="1" applyFont="1" applyFill="1" applyBorder="1" applyAlignment="1">
      <alignment horizontal="left"/>
    </xf>
    <xf numFmtId="0" fontId="236" fillId="0" borderId="78" xfId="0" applyFont="1" applyBorder="1" applyAlignment="1">
      <alignment horizontal="left" vertical="center"/>
    </xf>
    <xf numFmtId="0" fontId="157" fillId="0" borderId="78" xfId="0" applyFont="1" applyBorder="1" applyAlignment="1">
      <alignment horizontal="left" vertical="center" wrapText="1"/>
    </xf>
    <xf numFmtId="0" fontId="174" fillId="48" borderId="77" xfId="0" applyFont="1" applyFill="1" applyBorder="1" applyAlignment="1">
      <alignment vertical="center"/>
    </xf>
    <xf numFmtId="0" fontId="13" fillId="48" borderId="77" xfId="343" applyNumberFormat="1" applyFont="1" applyFill="1" applyBorder="1" applyAlignment="1">
      <alignment horizontal="center" vertical="center"/>
    </xf>
    <xf numFmtId="0" fontId="14" fillId="48" borderId="77" xfId="0" applyFont="1" applyFill="1" applyBorder="1" applyAlignment="1">
      <alignment horizontal="left" vertical="center"/>
    </xf>
    <xf numFmtId="0" fontId="13" fillId="48" borderId="77" xfId="0" applyFont="1" applyFill="1" applyBorder="1" applyAlignment="1">
      <alignment horizontal="left" vertical="center"/>
    </xf>
    <xf numFmtId="0" fontId="14" fillId="90" borderId="77" xfId="0" applyFont="1" applyFill="1" applyBorder="1" applyAlignment="1">
      <alignment vertical="center"/>
    </xf>
    <xf numFmtId="0" fontId="13" fillId="90" borderId="77" xfId="0" applyFont="1" applyFill="1" applyBorder="1" applyAlignment="1">
      <alignment horizontal="left" vertical="center"/>
    </xf>
    <xf numFmtId="0" fontId="238" fillId="48" borderId="77" xfId="343" applyNumberFormat="1" applyFont="1" applyFill="1" applyBorder="1" applyAlignment="1">
      <alignment vertical="center"/>
    </xf>
    <xf numFmtId="0" fontId="37" fillId="48" borderId="77" xfId="343" applyNumberFormat="1" applyFont="1" applyFill="1" applyBorder="1" applyAlignment="1">
      <alignment vertical="center"/>
    </xf>
    <xf numFmtId="1" fontId="209" fillId="0" borderId="0" xfId="0" applyNumberFormat="1" applyFont="1" applyAlignment="1">
      <alignment horizontal="left" vertical="center"/>
    </xf>
    <xf numFmtId="0" fontId="14" fillId="53" borderId="77" xfId="0" applyFont="1" applyFill="1" applyBorder="1" applyAlignment="1">
      <alignment vertical="center"/>
    </xf>
    <xf numFmtId="0" fontId="36" fillId="53" borderId="77" xfId="0" applyFont="1" applyFill="1" applyBorder="1" applyAlignment="1">
      <alignment vertical="center"/>
    </xf>
    <xf numFmtId="0" fontId="13" fillId="53" borderId="77" xfId="0" applyFont="1" applyFill="1" applyBorder="1" applyAlignment="1">
      <alignment horizontal="left" vertical="center"/>
    </xf>
    <xf numFmtId="1" fontId="15" fillId="53" borderId="77" xfId="813" applyNumberFormat="1" applyFont="1" applyFill="1" applyBorder="1" applyAlignment="1">
      <alignment horizontal="left" vertical="center"/>
    </xf>
    <xf numFmtId="1" fontId="36" fillId="53" borderId="77" xfId="813" applyNumberFormat="1" applyFont="1" applyFill="1" applyBorder="1" applyAlignment="1">
      <alignment horizontal="left" vertical="center"/>
    </xf>
    <xf numFmtId="1" fontId="209" fillId="0" borderId="83" xfId="0" applyNumberFormat="1" applyFont="1" applyBorder="1" applyAlignment="1">
      <alignment horizontal="left" vertical="center"/>
    </xf>
    <xf numFmtId="0" fontId="14" fillId="54" borderId="77" xfId="0" applyFont="1" applyFill="1" applyBorder="1" applyAlignment="1">
      <alignment vertical="center"/>
    </xf>
    <xf numFmtId="0" fontId="36" fillId="54" borderId="77" xfId="343" applyNumberFormat="1" applyFont="1" applyFill="1" applyBorder="1" applyAlignment="1">
      <alignment horizontal="center" vertical="center"/>
    </xf>
    <xf numFmtId="0" fontId="36" fillId="54" borderId="77" xfId="343" applyNumberFormat="1" applyFont="1" applyFill="1" applyBorder="1" applyAlignment="1">
      <alignment horizontal="left" vertical="center"/>
    </xf>
    <xf numFmtId="0" fontId="15" fillId="54" borderId="77" xfId="343" applyNumberFormat="1" applyFont="1" applyFill="1" applyBorder="1" applyAlignment="1">
      <alignment horizontal="left" vertical="center"/>
    </xf>
    <xf numFmtId="0" fontId="14" fillId="55" borderId="77" xfId="0" applyFont="1" applyFill="1" applyBorder="1" applyAlignment="1">
      <alignment vertical="center"/>
    </xf>
    <xf numFmtId="0" fontId="15" fillId="55" borderId="77" xfId="343" applyNumberFormat="1" applyFont="1" applyFill="1" applyBorder="1" applyAlignment="1">
      <alignment horizontal="center" vertical="center"/>
    </xf>
    <xf numFmtId="0" fontId="14" fillId="55" borderId="77" xfId="0" applyFont="1" applyFill="1" applyBorder="1" applyAlignment="1">
      <alignment horizontal="left" vertical="center"/>
    </xf>
    <xf numFmtId="0" fontId="13" fillId="55" borderId="77" xfId="0" applyFont="1" applyFill="1" applyBorder="1" applyAlignment="1">
      <alignment horizontal="left" vertical="center"/>
    </xf>
    <xf numFmtId="0" fontId="14" fillId="56" borderId="77" xfId="0" applyFont="1" applyFill="1" applyBorder="1" applyAlignment="1">
      <alignment vertical="center"/>
    </xf>
    <xf numFmtId="0" fontId="41" fillId="56" borderId="77" xfId="0" applyFont="1" applyFill="1" applyBorder="1" applyAlignment="1">
      <alignment vertical="center"/>
    </xf>
    <xf numFmtId="0" fontId="41" fillId="56" borderId="77" xfId="0" applyFont="1" applyFill="1" applyBorder="1" applyAlignment="1">
      <alignment horizontal="left" vertical="center"/>
    </xf>
    <xf numFmtId="0" fontId="13" fillId="56" borderId="77" xfId="0" applyFont="1" applyFill="1" applyBorder="1" applyAlignment="1">
      <alignment horizontal="left" vertical="center"/>
    </xf>
    <xf numFmtId="0" fontId="13" fillId="56" borderId="77" xfId="343" applyNumberFormat="1" applyFont="1" applyFill="1" applyBorder="1" applyAlignment="1">
      <alignment horizontal="center" vertical="center"/>
    </xf>
    <xf numFmtId="0" fontId="25" fillId="56" borderId="77" xfId="0" applyFont="1" applyFill="1" applyBorder="1" applyAlignment="1">
      <alignment horizontal="left" vertical="center"/>
    </xf>
    <xf numFmtId="0" fontId="14" fillId="57" borderId="94" xfId="0" applyFont="1" applyFill="1" applyBorder="1" applyAlignment="1">
      <alignment vertical="center"/>
    </xf>
    <xf numFmtId="0" fontId="36" fillId="57" borderId="94" xfId="343" applyNumberFormat="1" applyFont="1" applyFill="1" applyBorder="1" applyAlignment="1">
      <alignment horizontal="center" vertical="center"/>
    </xf>
    <xf numFmtId="0" fontId="15" fillId="57" borderId="94" xfId="343" applyNumberFormat="1" applyFont="1" applyFill="1" applyBorder="1" applyAlignment="1">
      <alignment horizontal="center" vertical="center"/>
    </xf>
    <xf numFmtId="0" fontId="14" fillId="58" borderId="94" xfId="0" applyFont="1" applyFill="1" applyBorder="1" applyAlignment="1">
      <alignment vertical="center"/>
    </xf>
    <xf numFmtId="0" fontId="46" fillId="98" borderId="78" xfId="0" applyFont="1" applyFill="1" applyBorder="1" applyAlignment="1">
      <alignment horizontal="left" vertical="center" wrapText="1"/>
    </xf>
    <xf numFmtId="0" fontId="15" fillId="98" borderId="78" xfId="0" applyFont="1" applyFill="1" applyBorder="1" applyAlignment="1">
      <alignment horizontal="left" vertical="center" wrapText="1"/>
    </xf>
    <xf numFmtId="1" fontId="15" fillId="98" borderId="78" xfId="345" applyNumberFormat="1" applyFont="1" applyFill="1" applyBorder="1" applyAlignment="1">
      <alignment horizontal="center" vertical="center"/>
    </xf>
    <xf numFmtId="1" fontId="175" fillId="98" borderId="78" xfId="0" applyNumberFormat="1" applyFont="1" applyFill="1" applyBorder="1" applyAlignment="1">
      <alignment horizontal="left" vertical="center"/>
    </xf>
    <xf numFmtId="1" fontId="13" fillId="98" borderId="78" xfId="0" applyNumberFormat="1" applyFont="1" applyFill="1" applyBorder="1" applyAlignment="1">
      <alignment horizontal="left" vertical="center"/>
    </xf>
    <xf numFmtId="0" fontId="28" fillId="0" borderId="56" xfId="0" applyFont="1" applyBorder="1" applyAlignment="1">
      <alignment vertical="center"/>
    </xf>
    <xf numFmtId="1" fontId="14" fillId="49" borderId="56" xfId="343" applyNumberFormat="1" applyFont="1" applyFill="1" applyBorder="1" applyAlignment="1">
      <alignment horizontal="center" vertical="center"/>
    </xf>
    <xf numFmtId="0" fontId="252" fillId="49" borderId="56" xfId="0" applyFont="1" applyFill="1" applyBorder="1" applyAlignment="1">
      <alignment horizontal="left" vertical="center"/>
    </xf>
    <xf numFmtId="0" fontId="228" fillId="49" borderId="56" xfId="0" applyFont="1" applyFill="1" applyBorder="1" applyAlignment="1">
      <alignment horizontal="left" vertical="center"/>
    </xf>
    <xf numFmtId="1" fontId="162" fillId="49" borderId="56" xfId="0" applyNumberFormat="1" applyFont="1" applyFill="1" applyBorder="1" applyAlignment="1">
      <alignment horizontal="center" vertical="center"/>
    </xf>
    <xf numFmtId="1" fontId="14" fillId="49" borderId="56" xfId="343" applyNumberFormat="1" applyFont="1" applyFill="1" applyBorder="1" applyAlignment="1">
      <alignment horizontal="left" vertical="center"/>
    </xf>
    <xf numFmtId="2" fontId="13" fillId="49" borderId="93" xfId="0" applyNumberFormat="1" applyFont="1" applyFill="1" applyBorder="1" applyAlignment="1">
      <alignment horizontal="right" vertical="center"/>
    </xf>
    <xf numFmtId="0" fontId="80" fillId="48" borderId="17" xfId="2" applyFont="1" applyFill="1" applyBorder="1" applyAlignment="1">
      <alignment horizontal="center" vertical="center"/>
    </xf>
    <xf numFmtId="0" fontId="41" fillId="48" borderId="15" xfId="2" applyFont="1" applyFill="1" applyBorder="1" applyAlignment="1">
      <alignment horizontal="center" vertical="center"/>
    </xf>
    <xf numFmtId="0" fontId="36" fillId="95" borderId="56" xfId="0" applyFont="1" applyFill="1" applyBorder="1" applyAlignment="1">
      <alignment horizontal="justify" vertical="center"/>
    </xf>
    <xf numFmtId="1" fontId="162" fillId="0" borderId="56" xfId="343" applyNumberFormat="1" applyFont="1" applyFill="1" applyBorder="1" applyAlignment="1">
      <alignment horizontal="center" vertical="center"/>
    </xf>
    <xf numFmtId="0" fontId="244" fillId="48" borderId="18" xfId="2" applyFont="1" applyFill="1" applyBorder="1" applyAlignment="1">
      <alignment vertical="center"/>
    </xf>
    <xf numFmtId="167" fontId="15" fillId="43" borderId="16" xfId="2" applyNumberFormat="1" applyFont="1" applyFill="1" applyBorder="1" applyAlignment="1">
      <alignment horizontal="right" vertical="center"/>
    </xf>
    <xf numFmtId="167" fontId="15" fillId="48" borderId="17" xfId="2" applyNumberFormat="1" applyFont="1" applyFill="1" applyBorder="1" applyAlignment="1">
      <alignment horizontal="right" vertical="center"/>
    </xf>
    <xf numFmtId="167" fontId="13" fillId="48" borderId="18" xfId="2" applyNumberFormat="1" applyFont="1" applyFill="1" applyBorder="1" applyAlignment="1">
      <alignment horizontal="right" vertical="center"/>
    </xf>
    <xf numFmtId="9" fontId="254" fillId="48" borderId="17" xfId="2" applyNumberFormat="1" applyFont="1" applyFill="1" applyBorder="1" applyAlignment="1">
      <alignment horizontal="center" vertical="center"/>
    </xf>
    <xf numFmtId="9" fontId="26" fillId="48" borderId="0" xfId="2" applyNumberFormat="1" applyFont="1" applyFill="1" applyAlignment="1">
      <alignment horizontal="center" vertical="center"/>
    </xf>
    <xf numFmtId="1" fontId="255" fillId="43" borderId="56" xfId="3" applyNumberFormat="1" applyFont="1" applyFill="1" applyBorder="1" applyAlignment="1">
      <alignment horizontal="center" vertical="center"/>
    </xf>
    <xf numFmtId="1" fontId="256" fillId="48" borderId="56" xfId="3" applyNumberFormat="1" applyFont="1" applyFill="1" applyBorder="1" applyAlignment="1">
      <alignment horizontal="center" vertical="center"/>
    </xf>
    <xf numFmtId="1" fontId="257" fillId="48" borderId="56" xfId="3" applyNumberFormat="1" applyFont="1" applyFill="1" applyBorder="1" applyAlignment="1">
      <alignment horizontal="center" vertical="center"/>
    </xf>
    <xf numFmtId="1" fontId="258" fillId="48" borderId="0" xfId="3" applyNumberFormat="1" applyFont="1" applyFill="1" applyAlignment="1">
      <alignment horizontal="center" vertical="center"/>
    </xf>
    <xf numFmtId="0" fontId="241" fillId="48" borderId="22" xfId="3" applyFont="1" applyFill="1" applyBorder="1" applyAlignment="1">
      <alignment horizontal="center" vertical="center"/>
    </xf>
    <xf numFmtId="1" fontId="213" fillId="48" borderId="0" xfId="3" applyNumberFormat="1" applyFont="1" applyFill="1" applyAlignment="1">
      <alignment horizontal="center" vertical="center"/>
    </xf>
    <xf numFmtId="167" fontId="24" fillId="48" borderId="0" xfId="3" applyNumberFormat="1" applyFont="1" applyFill="1" applyAlignment="1">
      <alignment horizontal="center" vertical="center"/>
    </xf>
    <xf numFmtId="0" fontId="242" fillId="48" borderId="56" xfId="3" applyFont="1" applyFill="1" applyBorder="1" applyAlignment="1">
      <alignment horizontal="center" vertical="center"/>
    </xf>
    <xf numFmtId="1" fontId="214" fillId="48" borderId="56" xfId="3" applyNumberFormat="1" applyFont="1" applyFill="1" applyBorder="1" applyAlignment="1">
      <alignment horizontal="center" vertical="center"/>
    </xf>
    <xf numFmtId="49" fontId="15" fillId="0" borderId="56" xfId="343" applyNumberFormat="1" applyFont="1" applyBorder="1" applyAlignment="1">
      <alignment horizontal="center" vertical="center"/>
    </xf>
    <xf numFmtId="49" fontId="15" fillId="0" borderId="56" xfId="343" applyNumberFormat="1" applyFont="1" applyFill="1" applyBorder="1" applyAlignment="1">
      <alignment horizontal="center" vertical="center"/>
    </xf>
    <xf numFmtId="167" fontId="22" fillId="48" borderId="18" xfId="2" applyNumberFormat="1" applyFont="1" applyFill="1" applyBorder="1" applyAlignment="1">
      <alignment horizontal="center" vertical="center"/>
    </xf>
    <xf numFmtId="0" fontId="53" fillId="48" borderId="56" xfId="3" applyFont="1" applyFill="1" applyBorder="1" applyAlignment="1">
      <alignment horizontal="center" vertical="center"/>
    </xf>
    <xf numFmtId="0" fontId="15" fillId="43" borderId="56" xfId="3" applyFont="1" applyFill="1" applyBorder="1" applyAlignment="1">
      <alignment horizontal="center" vertical="center"/>
    </xf>
    <xf numFmtId="0" fontId="223" fillId="48" borderId="56" xfId="3" applyFont="1" applyFill="1" applyBorder="1" applyAlignment="1">
      <alignment horizontal="center" vertical="center"/>
    </xf>
    <xf numFmtId="0" fontId="88" fillId="48" borderId="56" xfId="3" applyFont="1" applyFill="1" applyBorder="1" applyAlignment="1">
      <alignment horizontal="center" vertical="center"/>
    </xf>
    <xf numFmtId="0" fontId="16" fillId="43" borderId="16" xfId="3" applyFont="1" applyFill="1" applyBorder="1" applyAlignment="1">
      <alignment horizontal="center" vertical="center"/>
    </xf>
    <xf numFmtId="0" fontId="24" fillId="48" borderId="0" xfId="3" applyFont="1" applyFill="1" applyAlignment="1">
      <alignment horizontal="center" vertical="center"/>
    </xf>
    <xf numFmtId="0" fontId="0" fillId="48" borderId="0" xfId="3" applyFont="1" applyFill="1" applyAlignment="1">
      <alignment horizontal="center" vertical="center"/>
    </xf>
    <xf numFmtId="0" fontId="12" fillId="43" borderId="60" xfId="233" applyFill="1" applyBorder="1" applyAlignment="1" applyProtection="1">
      <alignment horizontal="center"/>
    </xf>
    <xf numFmtId="167" fontId="13" fillId="0" borderId="95" xfId="265" applyNumberFormat="1" applyFont="1" applyBorder="1" applyAlignment="1">
      <alignment horizontal="right" vertical="center"/>
    </xf>
    <xf numFmtId="186" fontId="218" fillId="0" borderId="78" xfId="548" applyNumberFormat="1" applyFont="1" applyBorder="1" applyAlignment="1">
      <alignment horizontal="left" vertical="center"/>
    </xf>
    <xf numFmtId="186" fontId="218" fillId="0" borderId="78" xfId="548" applyNumberFormat="1" applyFont="1" applyFill="1" applyBorder="1" applyAlignment="1">
      <alignment horizontal="left" vertical="center"/>
    </xf>
    <xf numFmtId="186" fontId="218" fillId="0" borderId="83" xfId="548" applyNumberFormat="1" applyFont="1" applyBorder="1" applyAlignment="1">
      <alignment horizontal="left" vertical="center"/>
    </xf>
    <xf numFmtId="167" fontId="13" fillId="0" borderId="0" xfId="265" applyNumberFormat="1" applyFont="1" applyBorder="1" applyAlignment="1">
      <alignment horizontal="right" vertical="center"/>
    </xf>
    <xf numFmtId="167" fontId="41" fillId="43" borderId="16" xfId="2" applyNumberFormat="1" applyFont="1" applyFill="1" applyBorder="1" applyAlignment="1">
      <alignment horizontal="right" vertical="center"/>
    </xf>
    <xf numFmtId="167" fontId="254" fillId="48" borderId="17" xfId="2" applyNumberFormat="1" applyFont="1" applyFill="1" applyBorder="1" applyAlignment="1">
      <alignment horizontal="right" vertical="center"/>
    </xf>
    <xf numFmtId="167" fontId="26" fillId="48" borderId="0" xfId="2" applyNumberFormat="1" applyFont="1" applyFill="1" applyAlignment="1">
      <alignment horizontal="right" vertical="center"/>
    </xf>
    <xf numFmtId="0" fontId="50" fillId="48" borderId="17" xfId="2" applyFont="1" applyFill="1" applyBorder="1" applyAlignment="1">
      <alignment vertical="center"/>
    </xf>
    <xf numFmtId="0" fontId="22" fillId="48" borderId="87" xfId="2" applyFont="1" applyFill="1" applyBorder="1" applyAlignment="1">
      <alignment vertical="center"/>
    </xf>
    <xf numFmtId="0" fontId="22" fillId="48" borderId="87" xfId="2" applyFont="1" applyFill="1" applyBorder="1" applyAlignment="1">
      <alignment vertical="center" wrapText="1"/>
    </xf>
    <xf numFmtId="0" fontId="16" fillId="43" borderId="16" xfId="3" applyFont="1" applyFill="1" applyBorder="1" applyAlignment="1">
      <alignment horizontal="left" vertical="center"/>
    </xf>
    <xf numFmtId="0" fontId="16" fillId="43" borderId="0" xfId="3" applyFont="1" applyFill="1" applyAlignment="1">
      <alignment horizontal="left" vertical="center"/>
    </xf>
    <xf numFmtId="0" fontId="21" fillId="48" borderId="22" xfId="3" applyFont="1" applyFill="1" applyBorder="1" applyAlignment="1">
      <alignment horizontal="left" vertical="center"/>
    </xf>
    <xf numFmtId="0" fontId="16" fillId="43" borderId="16" xfId="3" applyFont="1" applyFill="1" applyBorder="1" applyAlignment="1">
      <alignment horizontal="left" vertical="center" wrapText="1"/>
    </xf>
    <xf numFmtId="0" fontId="21" fillId="48" borderId="22" xfId="3" applyFont="1" applyFill="1" applyBorder="1" applyAlignment="1">
      <alignment horizontal="left" vertical="center" wrapText="1"/>
    </xf>
    <xf numFmtId="0" fontId="208" fillId="43" borderId="16" xfId="2" applyFont="1" applyFill="1" applyBorder="1" applyAlignment="1">
      <alignment horizontal="center" vertical="center"/>
    </xf>
    <xf numFmtId="0" fontId="208" fillId="48" borderId="17" xfId="2" applyFont="1" applyFill="1" applyBorder="1" applyAlignment="1">
      <alignment horizontal="center" vertical="center"/>
    </xf>
    <xf numFmtId="0" fontId="162" fillId="48" borderId="18" xfId="2" applyFont="1" applyFill="1" applyBorder="1" applyAlignment="1">
      <alignment horizontal="center" vertical="center"/>
    </xf>
    <xf numFmtId="0" fontId="13" fillId="93" borderId="81" xfId="0" applyFont="1" applyFill="1" applyBorder="1" applyAlignment="1">
      <alignment horizontal="center"/>
    </xf>
    <xf numFmtId="0" fontId="208" fillId="48" borderId="0" xfId="2" applyFont="1" applyFill="1" applyAlignment="1">
      <alignment horizontal="center" vertical="center"/>
    </xf>
    <xf numFmtId="0" fontId="163" fillId="43" borderId="0" xfId="233" applyFont="1" applyFill="1" applyAlignment="1" applyProtection="1">
      <alignment horizontal="center"/>
    </xf>
    <xf numFmtId="0" fontId="271" fillId="43" borderId="0" xfId="2" applyFont="1" applyFill="1" applyAlignment="1">
      <alignment horizontal="left"/>
    </xf>
    <xf numFmtId="9" fontId="270" fillId="43" borderId="0" xfId="548" applyFont="1" applyFill="1" applyAlignment="1" applyProtection="1">
      <alignment horizontal="center"/>
      <protection locked="0"/>
    </xf>
    <xf numFmtId="0" fontId="272" fillId="43" borderId="0" xfId="2" applyFont="1" applyFill="1"/>
    <xf numFmtId="0" fontId="269" fillId="43" borderId="0" xfId="2" applyFont="1" applyFill="1"/>
    <xf numFmtId="0" fontId="175" fillId="43" borderId="0" xfId="2" applyFont="1" applyFill="1" applyAlignment="1">
      <alignment horizontal="left"/>
    </xf>
    <xf numFmtId="0" fontId="269" fillId="92" borderId="0" xfId="2" applyFont="1" applyFill="1"/>
    <xf numFmtId="9" fontId="175" fillId="43" borderId="0" xfId="548" applyFont="1" applyFill="1" applyAlignment="1">
      <alignment horizontal="left"/>
    </xf>
    <xf numFmtId="0" fontId="156" fillId="43" borderId="23" xfId="2" applyFont="1" applyFill="1" applyBorder="1"/>
    <xf numFmtId="0" fontId="273" fillId="43" borderId="0" xfId="233" applyFont="1" applyFill="1" applyAlignment="1" applyProtection="1"/>
    <xf numFmtId="0" fontId="156" fillId="43" borderId="0" xfId="2" applyFont="1" applyFill="1"/>
    <xf numFmtId="9" fontId="156" fillId="43" borderId="0" xfId="548" applyFont="1" applyFill="1" applyAlignment="1">
      <alignment horizontal="right" vertical="center"/>
    </xf>
    <xf numFmtId="0" fontId="269" fillId="43" borderId="23" xfId="2" applyFont="1" applyFill="1" applyBorder="1"/>
    <xf numFmtId="0" fontId="273" fillId="0" borderId="0" xfId="233" applyFont="1" applyAlignment="1" applyProtection="1"/>
    <xf numFmtId="0" fontId="156" fillId="43" borderId="60" xfId="2" applyFont="1" applyFill="1" applyBorder="1"/>
    <xf numFmtId="0" fontId="156" fillId="92" borderId="23" xfId="2" applyFont="1" applyFill="1" applyBorder="1"/>
    <xf numFmtId="0" fontId="269" fillId="43" borderId="60" xfId="2" applyFont="1" applyFill="1" applyBorder="1"/>
    <xf numFmtId="0" fontId="156" fillId="43" borderId="17" xfId="2" applyFont="1" applyFill="1" applyBorder="1"/>
    <xf numFmtId="0" fontId="156" fillId="43" borderId="68" xfId="2" applyFont="1" applyFill="1" applyBorder="1"/>
    <xf numFmtId="0" fontId="273" fillId="0" borderId="70" xfId="233" applyFont="1" applyBorder="1" applyAlignment="1" applyProtection="1"/>
    <xf numFmtId="9" fontId="156" fillId="43" borderId="17" xfId="548" applyFont="1" applyFill="1" applyBorder="1" applyAlignment="1">
      <alignment horizontal="right" vertical="center"/>
    </xf>
    <xf numFmtId="0" fontId="156" fillId="43" borderId="18" xfId="2" applyFont="1" applyFill="1" applyBorder="1"/>
    <xf numFmtId="0" fontId="273" fillId="0" borderId="74" xfId="233" applyFont="1" applyBorder="1" applyAlignment="1" applyProtection="1"/>
    <xf numFmtId="9" fontId="156" fillId="43" borderId="65" xfId="548" applyFont="1" applyFill="1" applyBorder="1" applyAlignment="1">
      <alignment horizontal="right" vertical="center"/>
    </xf>
    <xf numFmtId="0" fontId="156" fillId="43" borderId="0" xfId="2" applyFont="1" applyFill="1" applyAlignment="1">
      <alignment horizontal="right"/>
    </xf>
    <xf numFmtId="0" fontId="273" fillId="43" borderId="66" xfId="2" applyFont="1" applyFill="1" applyBorder="1"/>
    <xf numFmtId="0" fontId="175" fillId="43" borderId="66" xfId="2" applyFont="1" applyFill="1" applyBorder="1" applyAlignment="1">
      <alignment horizontal="center" vertical="center"/>
    </xf>
    <xf numFmtId="0" fontId="156" fillId="43" borderId="66" xfId="2" applyFont="1" applyFill="1" applyBorder="1"/>
    <xf numFmtId="0" fontId="269" fillId="43" borderId="0" xfId="2" applyFont="1" applyFill="1" applyAlignment="1">
      <alignment horizontal="center" vertical="center"/>
    </xf>
    <xf numFmtId="0" fontId="270" fillId="43" borderId="0" xfId="2" applyFont="1" applyFill="1" applyAlignment="1">
      <alignment vertical="center"/>
    </xf>
    <xf numFmtId="0" fontId="273" fillId="43" borderId="18" xfId="233" applyFont="1" applyFill="1" applyBorder="1" applyAlignment="1" applyProtection="1"/>
    <xf numFmtId="0" fontId="275" fillId="43" borderId="0" xfId="2" applyFont="1" applyFill="1" applyAlignment="1">
      <alignment horizontal="center" vertical="center"/>
    </xf>
    <xf numFmtId="0" fontId="276" fillId="43" borderId="0" xfId="2" applyFont="1" applyFill="1" applyAlignment="1">
      <alignment horizontal="center" vertical="center" textRotation="90"/>
    </xf>
    <xf numFmtId="0" fontId="175" fillId="43" borderId="17" xfId="2" applyFont="1" applyFill="1" applyBorder="1" applyAlignment="1">
      <alignment horizontal="center" vertical="center"/>
    </xf>
    <xf numFmtId="0" fontId="273" fillId="43" borderId="18" xfId="233" applyFont="1" applyFill="1" applyBorder="1" applyAlignment="1" applyProtection="1">
      <alignment vertical="center"/>
    </xf>
    <xf numFmtId="0" fontId="156" fillId="92" borderId="0" xfId="2" applyFont="1" applyFill="1"/>
    <xf numFmtId="0" fontId="274" fillId="92" borderId="0" xfId="233" applyFont="1" applyFill="1" applyAlignment="1" applyProtection="1"/>
    <xf numFmtId="0" fontId="277" fillId="43" borderId="16" xfId="233" applyFont="1" applyFill="1" applyBorder="1" applyAlignment="1" applyProtection="1">
      <alignment horizontal="center" vertical="center"/>
    </xf>
    <xf numFmtId="0" fontId="278" fillId="43" borderId="64" xfId="233" applyFont="1" applyFill="1" applyBorder="1" applyAlignment="1" applyProtection="1">
      <alignment vertical="center"/>
    </xf>
    <xf numFmtId="9" fontId="279" fillId="43" borderId="0" xfId="548" applyFont="1" applyFill="1" applyAlignment="1">
      <alignment horizontal="right" vertical="center"/>
    </xf>
    <xf numFmtId="0" fontId="280" fillId="43" borderId="18" xfId="2" applyFont="1" applyFill="1" applyBorder="1" applyAlignment="1">
      <alignment horizontal="center" vertical="center"/>
    </xf>
    <xf numFmtId="0" fontId="280" fillId="43" borderId="17" xfId="2" applyFont="1" applyFill="1" applyBorder="1" applyAlignment="1">
      <alignment horizontal="center" vertical="center"/>
    </xf>
    <xf numFmtId="0" fontId="281" fillId="43" borderId="18" xfId="2" applyFont="1" applyFill="1" applyBorder="1" applyAlignment="1">
      <alignment horizontal="center" vertical="center"/>
    </xf>
    <xf numFmtId="0" fontId="281" fillId="43" borderId="17" xfId="2" applyFont="1" applyFill="1" applyBorder="1" applyAlignment="1">
      <alignment horizontal="center" vertical="center"/>
    </xf>
    <xf numFmtId="9" fontId="279" fillId="43" borderId="18" xfId="548" applyFont="1" applyFill="1" applyBorder="1" applyAlignment="1">
      <alignment horizontal="right" vertical="center"/>
    </xf>
    <xf numFmtId="0" fontId="280" fillId="43" borderId="65" xfId="2" applyFont="1" applyFill="1" applyBorder="1" applyAlignment="1">
      <alignment horizontal="center" vertical="center"/>
    </xf>
    <xf numFmtId="0" fontId="279" fillId="43" borderId="76" xfId="2" applyFont="1" applyFill="1" applyBorder="1"/>
    <xf numFmtId="0" fontId="280" fillId="48" borderId="0" xfId="2" applyFont="1" applyFill="1"/>
    <xf numFmtId="0" fontId="280" fillId="43" borderId="64" xfId="2" applyFont="1" applyFill="1" applyBorder="1"/>
    <xf numFmtId="0" fontId="281" fillId="43" borderId="0" xfId="2" applyFont="1" applyFill="1" applyAlignment="1">
      <alignment horizontal="center" vertical="center"/>
    </xf>
    <xf numFmtId="9" fontId="279" fillId="43" borderId="0" xfId="548" applyFont="1" applyFill="1" applyBorder="1" applyAlignment="1">
      <alignment horizontal="right" vertical="center"/>
    </xf>
    <xf numFmtId="9" fontId="282" fillId="43" borderId="17" xfId="548" applyFont="1" applyFill="1" applyBorder="1" applyAlignment="1" applyProtection="1">
      <alignment wrapText="1"/>
      <protection locked="0"/>
    </xf>
    <xf numFmtId="9" fontId="279" fillId="43" borderId="17" xfId="548" applyFont="1" applyFill="1" applyBorder="1" applyAlignment="1">
      <alignment horizontal="right" vertical="center"/>
    </xf>
    <xf numFmtId="0" fontId="277" fillId="92" borderId="0" xfId="233" applyFont="1" applyFill="1" applyAlignment="1" applyProtection="1"/>
    <xf numFmtId="0" fontId="279" fillId="92" borderId="0" xfId="2" applyFont="1" applyFill="1"/>
    <xf numFmtId="0" fontId="280" fillId="43" borderId="0" xfId="2" applyFont="1" applyFill="1" applyAlignment="1">
      <alignment horizontal="center" vertical="center"/>
    </xf>
    <xf numFmtId="0" fontId="280" fillId="92" borderId="0" xfId="2" applyFont="1" applyFill="1"/>
    <xf numFmtId="0" fontId="283" fillId="92" borderId="16" xfId="233" applyFont="1" applyFill="1" applyBorder="1" applyAlignment="1" applyProtection="1">
      <alignment vertical="center"/>
    </xf>
    <xf numFmtId="0" fontId="179" fillId="48" borderId="0" xfId="2" applyFont="1" applyFill="1" applyAlignment="1">
      <alignment horizontal="left"/>
    </xf>
    <xf numFmtId="0" fontId="177" fillId="48" borderId="0" xfId="2" applyFont="1" applyFill="1" applyAlignment="1">
      <alignment horizontal="left"/>
    </xf>
    <xf numFmtId="0" fontId="124" fillId="121" borderId="27" xfId="498" applyFont="1" applyFill="1" applyBorder="1" applyAlignment="1">
      <alignment horizontal="center" vertical="center" wrapText="1"/>
    </xf>
    <xf numFmtId="0" fontId="124" fillId="121" borderId="28" xfId="498" applyFont="1" applyFill="1" applyBorder="1" applyAlignment="1">
      <alignment horizontal="center" vertical="center" wrapText="1"/>
    </xf>
    <xf numFmtId="0" fontId="282" fillId="43" borderId="60" xfId="3" applyFont="1" applyFill="1" applyBorder="1" applyAlignment="1">
      <alignment horizontal="left"/>
    </xf>
    <xf numFmtId="0" fontId="282" fillId="43" borderId="60" xfId="3" applyFont="1" applyFill="1" applyBorder="1"/>
    <xf numFmtId="0" fontId="282" fillId="43" borderId="60" xfId="3" applyFont="1" applyFill="1" applyBorder="1" applyAlignment="1">
      <alignment horizontal="left" vertical="center" wrapText="1"/>
    </xf>
    <xf numFmtId="0" fontId="289" fillId="43" borderId="60" xfId="233" applyFont="1" applyFill="1" applyBorder="1" applyAlignment="1" applyProtection="1"/>
    <xf numFmtId="0" fontId="280" fillId="43" borderId="0" xfId="2" applyFont="1" applyFill="1"/>
    <xf numFmtId="0" fontId="156" fillId="43" borderId="0" xfId="2" applyFont="1" applyFill="1" applyAlignment="1">
      <alignment horizontal="left"/>
    </xf>
    <xf numFmtId="0" fontId="152" fillId="121" borderId="31" xfId="498" applyFont="1" applyFill="1" applyBorder="1" applyAlignment="1">
      <alignment vertical="center" wrapText="1"/>
    </xf>
    <xf numFmtId="0" fontId="0" fillId="43" borderId="21" xfId="813" applyFont="1" applyFill="1" applyBorder="1"/>
    <xf numFmtId="0" fontId="38" fillId="43" borderId="22" xfId="813" applyFont="1" applyFill="1" applyBorder="1"/>
    <xf numFmtId="0" fontId="0" fillId="43" borderId="22" xfId="813" applyFont="1" applyFill="1" applyBorder="1"/>
    <xf numFmtId="0" fontId="0" fillId="43" borderId="25" xfId="813" applyFont="1" applyFill="1" applyBorder="1"/>
    <xf numFmtId="0" fontId="0" fillId="43" borderId="0" xfId="813" applyFont="1" applyFill="1"/>
    <xf numFmtId="0" fontId="0" fillId="48" borderId="0" xfId="813" applyFont="1" applyFill="1"/>
    <xf numFmtId="0" fontId="0" fillId="43" borderId="23" xfId="813" applyFont="1" applyFill="1" applyBorder="1"/>
    <xf numFmtId="0" fontId="0" fillId="43" borderId="26" xfId="813" applyFont="1" applyFill="1" applyBorder="1"/>
    <xf numFmtId="17" fontId="19" fillId="43" borderId="0" xfId="813" quotePrefix="1" applyNumberFormat="1" applyFont="1" applyFill="1" applyAlignment="1">
      <alignment horizontal="center"/>
    </xf>
    <xf numFmtId="0" fontId="18" fillId="43" borderId="0" xfId="813" applyFont="1" applyFill="1"/>
    <xf numFmtId="0" fontId="12" fillId="43" borderId="26" xfId="233" applyFill="1" applyBorder="1" applyAlignment="1" applyProtection="1">
      <alignment horizontal="center"/>
    </xf>
    <xf numFmtId="0" fontId="19" fillId="43" borderId="0" xfId="813" applyFont="1" applyFill="1" applyAlignment="1">
      <alignment vertical="center"/>
    </xf>
    <xf numFmtId="0" fontId="10" fillId="43" borderId="0" xfId="813" applyFill="1" applyAlignment="1">
      <alignment vertical="center"/>
    </xf>
    <xf numFmtId="0" fontId="163" fillId="43" borderId="26" xfId="233" applyFont="1" applyFill="1" applyBorder="1" applyAlignment="1" applyProtection="1">
      <alignment horizontal="center"/>
    </xf>
    <xf numFmtId="0" fontId="19" fillId="43" borderId="19" xfId="813" applyFont="1" applyFill="1" applyBorder="1" applyAlignment="1">
      <alignment vertical="center"/>
    </xf>
    <xf numFmtId="0" fontId="10" fillId="43" borderId="19" xfId="813" applyFill="1" applyBorder="1" applyAlignment="1">
      <alignment vertical="center"/>
    </xf>
    <xf numFmtId="0" fontId="12" fillId="43" borderId="23" xfId="233" applyFill="1" applyBorder="1" applyAlignment="1" applyProtection="1">
      <alignment horizontal="right"/>
    </xf>
    <xf numFmtId="0" fontId="33" fillId="43" borderId="0" xfId="813" applyFont="1" applyFill="1"/>
    <xf numFmtId="0" fontId="15" fillId="43" borderId="0" xfId="813" applyFont="1" applyFill="1"/>
    <xf numFmtId="0" fontId="26" fillId="43" borderId="23" xfId="813" applyFont="1" applyFill="1" applyBorder="1" applyAlignment="1">
      <alignment horizontal="center"/>
    </xf>
    <xf numFmtId="0" fontId="26" fillId="43" borderId="0" xfId="813" applyFont="1" applyFill="1" applyAlignment="1">
      <alignment horizontal="center"/>
    </xf>
    <xf numFmtId="0" fontId="25" fillId="43" borderId="23" xfId="813" applyFont="1" applyFill="1" applyBorder="1" applyAlignment="1">
      <alignment horizontal="center"/>
    </xf>
    <xf numFmtId="0" fontId="25" fillId="43" borderId="0" xfId="813" applyFont="1" applyFill="1" applyAlignment="1">
      <alignment horizontal="center"/>
    </xf>
    <xf numFmtId="9" fontId="13" fillId="43" borderId="23" xfId="548" applyFont="1" applyFill="1" applyBorder="1" applyAlignment="1">
      <alignment horizontal="center"/>
    </xf>
    <xf numFmtId="0" fontId="37" fillId="43" borderId="0" xfId="813" applyFont="1" applyFill="1" applyAlignment="1">
      <alignment horizontal="center"/>
    </xf>
    <xf numFmtId="9" fontId="37" fillId="43" borderId="26" xfId="548" applyFont="1" applyFill="1" applyBorder="1" applyAlignment="1" applyProtection="1">
      <alignment horizontal="center"/>
      <protection locked="0"/>
    </xf>
    <xf numFmtId="0" fontId="15" fillId="43" borderId="23" xfId="813" applyFont="1" applyFill="1" applyBorder="1"/>
    <xf numFmtId="0" fontId="15" fillId="43" borderId="26" xfId="813" applyFont="1" applyFill="1" applyBorder="1"/>
    <xf numFmtId="0" fontId="10" fillId="43" borderId="23" xfId="813" applyFill="1" applyBorder="1" applyAlignment="1">
      <alignment horizontal="center" vertical="center"/>
    </xf>
    <xf numFmtId="0" fontId="10" fillId="43" borderId="0" xfId="813" applyFill="1" applyAlignment="1">
      <alignment horizontal="center" vertical="center"/>
    </xf>
    <xf numFmtId="0" fontId="10" fillId="48" borderId="0" xfId="813" applyFill="1" applyAlignment="1">
      <alignment horizontal="center" vertical="center"/>
    </xf>
    <xf numFmtId="0" fontId="32" fillId="43" borderId="26" xfId="813" applyFont="1" applyFill="1" applyBorder="1" applyAlignment="1">
      <alignment vertical="center" textRotation="90" shrinkToFit="1"/>
    </xf>
    <xf numFmtId="0" fontId="15" fillId="43" borderId="0" xfId="813" applyFont="1" applyFill="1" applyAlignment="1">
      <alignment horizontal="left"/>
    </xf>
    <xf numFmtId="0" fontId="25" fillId="48" borderId="0" xfId="813" applyFont="1" applyFill="1" applyAlignment="1">
      <alignment horizontal="center"/>
    </xf>
    <xf numFmtId="0" fontId="13" fillId="92" borderId="60" xfId="3" applyFont="1" applyFill="1" applyBorder="1" applyAlignment="1">
      <alignment horizontal="left"/>
    </xf>
    <xf numFmtId="0" fontId="15" fillId="92" borderId="0" xfId="3" applyFont="1" applyFill="1"/>
    <xf numFmtId="0" fontId="91" fillId="43" borderId="60" xfId="813" applyFont="1" applyFill="1" applyBorder="1"/>
    <xf numFmtId="0" fontId="181" fillId="92" borderId="0" xfId="2" applyFont="1" applyFill="1" applyAlignment="1">
      <alignment horizontal="left"/>
    </xf>
    <xf numFmtId="167" fontId="15" fillId="0" borderId="56" xfId="0" applyNumberFormat="1" applyFont="1" applyBorder="1" applyAlignment="1">
      <alignment horizontal="left" vertical="center"/>
    </xf>
    <xf numFmtId="43" fontId="15" fillId="93" borderId="81" xfId="0" applyNumberFormat="1" applyFont="1" applyFill="1" applyBorder="1" applyAlignment="1">
      <alignment horizontal="center"/>
    </xf>
    <xf numFmtId="10" fontId="209" fillId="0" borderId="78" xfId="548" applyNumberFormat="1" applyFont="1" applyFill="1" applyBorder="1" applyAlignment="1">
      <alignment horizontal="left" vertical="center"/>
    </xf>
    <xf numFmtId="10" fontId="209" fillId="0" borderId="83" xfId="548" applyNumberFormat="1" applyFont="1" applyFill="1" applyBorder="1" applyAlignment="1">
      <alignment horizontal="left" vertical="center"/>
    </xf>
    <xf numFmtId="10" fontId="209" fillId="0" borderId="78" xfId="548" applyNumberFormat="1" applyFont="1" applyBorder="1" applyAlignment="1">
      <alignment horizontal="left" vertical="center"/>
    </xf>
    <xf numFmtId="0" fontId="46" fillId="0" borderId="0" xfId="0" applyFont="1" applyAlignment="1">
      <alignment horizontal="left" vertical="center"/>
    </xf>
    <xf numFmtId="43" fontId="209" fillId="0" borderId="78" xfId="343" applyFont="1" applyFill="1" applyBorder="1" applyAlignment="1">
      <alignment horizontal="left" vertical="center"/>
    </xf>
    <xf numFmtId="0" fontId="15" fillId="0" borderId="78" xfId="0" applyFont="1" applyBorder="1" applyAlignment="1">
      <alignment horizontal="left"/>
    </xf>
    <xf numFmtId="10" fontId="209" fillId="0" borderId="83" xfId="548" applyNumberFormat="1" applyFont="1" applyBorder="1" applyAlignment="1">
      <alignment horizontal="left" vertical="center"/>
    </xf>
    <xf numFmtId="0" fontId="46" fillId="0" borderId="78" xfId="0" applyFont="1" applyBorder="1" applyAlignment="1">
      <alignment vertical="center"/>
    </xf>
    <xf numFmtId="0" fontId="39" fillId="93" borderId="91" xfId="0" applyFont="1" applyFill="1" applyBorder="1" applyAlignment="1">
      <alignment horizontal="left"/>
    </xf>
    <xf numFmtId="10" fontId="294" fillId="0" borderId="83" xfId="548" applyNumberFormat="1" applyFont="1" applyBorder="1" applyAlignment="1">
      <alignment horizontal="left" vertical="center"/>
    </xf>
    <xf numFmtId="10" fontId="209" fillId="0" borderId="0" xfId="548" applyNumberFormat="1" applyFont="1" applyFill="1" applyBorder="1" applyAlignment="1">
      <alignment horizontal="left" vertical="center"/>
    </xf>
    <xf numFmtId="0" fontId="18" fillId="118" borderId="77" xfId="0" applyFont="1" applyFill="1" applyBorder="1" applyAlignment="1">
      <alignment vertical="center"/>
    </xf>
    <xf numFmtId="0" fontId="29" fillId="113" borderId="77" xfId="0" applyFont="1" applyFill="1" applyBorder="1" applyAlignment="1">
      <alignment vertical="center"/>
    </xf>
    <xf numFmtId="0" fontId="13" fillId="113" borderId="77" xfId="0" applyFont="1" applyFill="1" applyBorder="1" applyAlignment="1">
      <alignment vertical="center"/>
    </xf>
    <xf numFmtId="1" fontId="218" fillId="0" borderId="83" xfId="0" applyNumberFormat="1" applyFont="1" applyBorder="1" applyAlignment="1">
      <alignment horizontal="left" vertical="center"/>
    </xf>
    <xf numFmtId="0" fontId="13" fillId="113" borderId="89" xfId="0" applyFont="1" applyFill="1" applyBorder="1" applyAlignment="1">
      <alignment vertical="center"/>
    </xf>
    <xf numFmtId="0" fontId="44" fillId="0" borderId="82" xfId="1139" applyFont="1" applyBorder="1" applyAlignment="1" applyProtection="1">
      <alignment horizontal="left" vertical="top"/>
      <protection locked="0"/>
    </xf>
    <xf numFmtId="0" fontId="41" fillId="48" borderId="58" xfId="343" applyNumberFormat="1" applyFont="1" applyFill="1" applyBorder="1" applyAlignment="1">
      <alignment horizontal="left" vertical="center"/>
    </xf>
    <xf numFmtId="0" fontId="156" fillId="0" borderId="56" xfId="0" applyFont="1" applyBorder="1" applyAlignment="1">
      <alignment horizontal="left" vertical="center"/>
    </xf>
    <xf numFmtId="0" fontId="297" fillId="0" borderId="56" xfId="0" applyFont="1" applyBorder="1" applyAlignment="1">
      <alignment horizontal="center" vertical="center"/>
    </xf>
    <xf numFmtId="0" fontId="156" fillId="0" borderId="56" xfId="0" applyFont="1" applyBorder="1" applyAlignment="1">
      <alignment horizontal="left" vertical="center" wrapText="1"/>
    </xf>
    <xf numFmtId="0" fontId="156" fillId="110" borderId="56" xfId="0" applyFont="1" applyFill="1" applyBorder="1" applyAlignment="1">
      <alignment horizontal="center" vertical="center"/>
    </xf>
    <xf numFmtId="0" fontId="156" fillId="110" borderId="56" xfId="0" applyFont="1" applyFill="1" applyBorder="1" applyAlignment="1">
      <alignment horizontal="left" vertical="center"/>
    </xf>
    <xf numFmtId="0" fontId="155" fillId="0" borderId="56" xfId="0" applyFont="1" applyBorder="1" applyAlignment="1">
      <alignment horizontal="left" vertical="center"/>
    </xf>
    <xf numFmtId="0" fontId="43" fillId="99" borderId="56" xfId="0" applyFont="1" applyFill="1" applyBorder="1" applyAlignment="1">
      <alignment horizontal="left" vertical="center"/>
    </xf>
    <xf numFmtId="0" fontId="297" fillId="0" borderId="56" xfId="0" applyFont="1" applyBorder="1" applyAlignment="1">
      <alignment horizontal="left" vertical="center"/>
    </xf>
    <xf numFmtId="0" fontId="14" fillId="91" borderId="56" xfId="0" applyFont="1" applyFill="1" applyBorder="1" applyAlignment="1">
      <alignment horizontal="left" vertical="center"/>
    </xf>
    <xf numFmtId="0" fontId="55" fillId="99" borderId="56" xfId="0" applyFont="1" applyFill="1" applyBorder="1" applyAlignment="1">
      <alignment horizontal="left" vertical="center"/>
    </xf>
    <xf numFmtId="0" fontId="208" fillId="99" borderId="56" xfId="0" applyFont="1" applyFill="1" applyBorder="1" applyAlignment="1">
      <alignment horizontal="left"/>
    </xf>
    <xf numFmtId="1" fontId="45" fillId="99" borderId="56" xfId="0" applyNumberFormat="1" applyFont="1" applyFill="1" applyBorder="1" applyAlignment="1">
      <alignment horizontal="left" vertical="center"/>
    </xf>
    <xf numFmtId="0" fontId="155" fillId="99" borderId="56" xfId="0" applyFont="1" applyFill="1" applyBorder="1" applyAlignment="1">
      <alignment horizontal="left" vertical="center"/>
    </xf>
    <xf numFmtId="0" fontId="229" fillId="99" borderId="56" xfId="0" applyFont="1" applyFill="1" applyBorder="1" applyAlignment="1">
      <alignment horizontal="left" vertical="center"/>
    </xf>
    <xf numFmtId="0" fontId="29" fillId="99" borderId="56" xfId="0" applyFont="1" applyFill="1" applyBorder="1" applyAlignment="1">
      <alignment horizontal="left" vertical="center"/>
    </xf>
    <xf numFmtId="0" fontId="299" fillId="99" borderId="56" xfId="0" applyFont="1" applyFill="1" applyBorder="1" applyAlignment="1">
      <alignment horizontal="left" vertical="center"/>
    </xf>
    <xf numFmtId="1" fontId="175" fillId="99" borderId="56" xfId="0" applyNumberFormat="1" applyFont="1" applyFill="1" applyBorder="1" applyAlignment="1">
      <alignment horizontal="left" vertical="center"/>
    </xf>
    <xf numFmtId="0" fontId="36" fillId="99" borderId="56" xfId="0" applyFont="1" applyFill="1" applyBorder="1" applyAlignment="1">
      <alignment horizontal="left" vertical="center"/>
    </xf>
    <xf numFmtId="49" fontId="156" fillId="0" borderId="56" xfId="0" applyNumberFormat="1" applyFont="1" applyBorder="1" applyAlignment="1">
      <alignment horizontal="left"/>
    </xf>
    <xf numFmtId="167" fontId="156" fillId="0" borderId="56" xfId="0" applyNumberFormat="1" applyFont="1" applyBorder="1" applyAlignment="1">
      <alignment horizontal="left" vertical="center"/>
    </xf>
    <xf numFmtId="167" fontId="175" fillId="0" borderId="56" xfId="0" applyNumberFormat="1" applyFont="1" applyBorder="1" applyAlignment="1">
      <alignment horizontal="left" vertical="center"/>
    </xf>
    <xf numFmtId="167" fontId="209" fillId="0" borderId="56" xfId="20796" applyNumberFormat="1" applyFont="1" applyFill="1" applyBorder="1" applyAlignment="1">
      <alignment horizontal="left" vertical="center"/>
    </xf>
    <xf numFmtId="9" fontId="237" fillId="0" borderId="105" xfId="679" applyNumberFormat="1" applyFont="1" applyBorder="1" applyAlignment="1">
      <alignment horizontal="center" vertical="center"/>
    </xf>
    <xf numFmtId="0" fontId="10" fillId="0" borderId="0" xfId="0" applyFont="1"/>
    <xf numFmtId="169" fontId="15" fillId="0" borderId="29" xfId="343" applyNumberFormat="1" applyFont="1" applyFill="1" applyBorder="1" applyAlignment="1"/>
    <xf numFmtId="9" fontId="237" fillId="0" borderId="105" xfId="679" applyNumberFormat="1" applyFont="1" applyFill="1" applyBorder="1" applyAlignment="1">
      <alignment horizontal="center" vertical="center"/>
    </xf>
    <xf numFmtId="1" fontId="156" fillId="0" borderId="56" xfId="344" applyNumberFormat="1" applyFont="1" applyBorder="1" applyAlignment="1">
      <alignment horizontal="left" vertical="center"/>
    </xf>
    <xf numFmtId="1" fontId="156" fillId="0" borderId="56" xfId="344" applyNumberFormat="1" applyFont="1" applyFill="1" applyBorder="1" applyAlignment="1">
      <alignment horizontal="left" vertical="center"/>
    </xf>
    <xf numFmtId="10" fontId="209" fillId="0" borderId="56" xfId="548" applyNumberFormat="1" applyFont="1" applyFill="1" applyBorder="1" applyAlignment="1">
      <alignment horizontal="left" vertical="center"/>
    </xf>
    <xf numFmtId="10" fontId="175" fillId="0" borderId="56" xfId="548" applyNumberFormat="1" applyFont="1" applyFill="1" applyBorder="1" applyAlignment="1">
      <alignment horizontal="left" vertical="center"/>
    </xf>
    <xf numFmtId="1" fontId="156" fillId="0" borderId="56" xfId="0" applyNumberFormat="1" applyFont="1" applyBorder="1" applyAlignment="1">
      <alignment horizontal="left" vertical="center"/>
    </xf>
    <xf numFmtId="186" fontId="156" fillId="0" borderId="56" xfId="548" applyNumberFormat="1" applyFont="1" applyFill="1" applyBorder="1" applyAlignment="1">
      <alignment horizontal="left"/>
    </xf>
    <xf numFmtId="49" fontId="39" fillId="0" borderId="82" xfId="0" applyNumberFormat="1" applyFont="1" applyBorder="1" applyAlignment="1">
      <alignment horizontal="left" vertical="center"/>
    </xf>
    <xf numFmtId="0" fontId="14" fillId="101" borderId="77" xfId="0" applyFont="1" applyFill="1" applyBorder="1" applyAlignment="1">
      <alignment vertical="center"/>
    </xf>
    <xf numFmtId="0" fontId="76" fillId="101" borderId="77" xfId="0" applyFont="1" applyFill="1" applyBorder="1" applyAlignment="1">
      <alignment horizontal="center" vertical="center"/>
    </xf>
    <xf numFmtId="49" fontId="19" fillId="101" borderId="77" xfId="0" applyNumberFormat="1" applyFont="1" applyFill="1" applyBorder="1" applyAlignment="1">
      <alignment vertical="center"/>
    </xf>
    <xf numFmtId="0" fontId="26" fillId="101" borderId="77" xfId="0" applyFont="1" applyFill="1" applyBorder="1" applyAlignment="1">
      <alignment vertical="center" wrapText="1"/>
    </xf>
    <xf numFmtId="1" fontId="26" fillId="101" borderId="77" xfId="0" applyNumberFormat="1" applyFont="1" applyFill="1" applyBorder="1" applyAlignment="1">
      <alignment horizontal="center" vertical="center"/>
    </xf>
    <xf numFmtId="1" fontId="89" fillId="101" borderId="77" xfId="0" applyNumberFormat="1" applyFont="1" applyFill="1" applyBorder="1" applyAlignment="1">
      <alignment horizontal="center" vertical="center"/>
    </xf>
    <xf numFmtId="0" fontId="14" fillId="100" borderId="77" xfId="0" applyFont="1" applyFill="1" applyBorder="1" applyAlignment="1">
      <alignment vertical="center"/>
    </xf>
    <xf numFmtId="0" fontId="13" fillId="100" borderId="77" xfId="0" applyFont="1" applyFill="1" applyBorder="1" applyAlignment="1">
      <alignment vertical="center"/>
    </xf>
    <xf numFmtId="0" fontId="13" fillId="100" borderId="77" xfId="0" applyFont="1" applyFill="1" applyBorder="1" applyAlignment="1">
      <alignment vertical="center" wrapText="1"/>
    </xf>
    <xf numFmtId="0" fontId="13" fillId="100" borderId="77" xfId="0" applyFont="1" applyFill="1" applyBorder="1" applyAlignment="1">
      <alignment horizontal="center" vertical="center"/>
    </xf>
    <xf numFmtId="0" fontId="29" fillId="100" borderId="77" xfId="0" applyFont="1" applyFill="1" applyBorder="1" applyAlignment="1">
      <alignment vertical="center"/>
    </xf>
    <xf numFmtId="0" fontId="251" fillId="0" borderId="78" xfId="0" applyFont="1" applyBorder="1" applyAlignment="1">
      <alignment horizontal="left" vertical="center"/>
    </xf>
    <xf numFmtId="0" fontId="14" fillId="102" borderId="77" xfId="0" applyFont="1" applyFill="1" applyBorder="1" applyAlignment="1">
      <alignment vertical="center"/>
    </xf>
    <xf numFmtId="0" fontId="76" fillId="102" borderId="77" xfId="0" applyFont="1" applyFill="1" applyBorder="1" applyAlignment="1">
      <alignment horizontal="center" vertical="center"/>
    </xf>
    <xf numFmtId="49" fontId="19" fillId="102" borderId="77" xfId="0" applyNumberFormat="1" applyFont="1" applyFill="1" applyBorder="1" applyAlignment="1">
      <alignment vertical="center"/>
    </xf>
    <xf numFmtId="0" fontId="26" fillId="102" borderId="77" xfId="0" applyFont="1" applyFill="1" applyBorder="1" applyAlignment="1">
      <alignment vertical="center" wrapText="1"/>
    </xf>
    <xf numFmtId="1" fontId="26" fillId="102" borderId="77" xfId="0" applyNumberFormat="1" applyFont="1" applyFill="1" applyBorder="1" applyAlignment="1">
      <alignment horizontal="center" vertical="center"/>
    </xf>
    <xf numFmtId="1" fontId="89" fillId="102" borderId="77" xfId="0" applyNumberFormat="1" applyFont="1" applyFill="1" applyBorder="1" applyAlignment="1">
      <alignment horizontal="center" vertical="center"/>
    </xf>
    <xf numFmtId="0" fontId="14" fillId="103" borderId="77" xfId="0" applyFont="1" applyFill="1" applyBorder="1" applyAlignment="1">
      <alignment vertical="center"/>
    </xf>
    <xf numFmtId="0" fontId="76" fillId="103" borderId="77" xfId="0" applyFont="1" applyFill="1" applyBorder="1" applyAlignment="1">
      <alignment horizontal="center" vertical="center"/>
    </xf>
    <xf numFmtId="49" fontId="19" fillId="103" borderId="77" xfId="0" applyNumberFormat="1" applyFont="1" applyFill="1" applyBorder="1" applyAlignment="1">
      <alignment vertical="center"/>
    </xf>
    <xf numFmtId="0" fontId="26" fillId="103" borderId="77" xfId="0" applyFont="1" applyFill="1" applyBorder="1" applyAlignment="1">
      <alignment vertical="center" wrapText="1"/>
    </xf>
    <xf numFmtId="1" fontId="26" fillId="103" borderId="77" xfId="0" applyNumberFormat="1" applyFont="1" applyFill="1" applyBorder="1" applyAlignment="1">
      <alignment horizontal="center" vertical="center"/>
    </xf>
    <xf numFmtId="1" fontId="89" fillId="103" borderId="77" xfId="0" applyNumberFormat="1" applyFont="1" applyFill="1" applyBorder="1" applyAlignment="1">
      <alignment horizontal="center" vertical="center"/>
    </xf>
    <xf numFmtId="1" fontId="234" fillId="0" borderId="0" xfId="0" applyNumberFormat="1" applyFont="1" applyAlignment="1">
      <alignment horizontal="left" vertical="center"/>
    </xf>
    <xf numFmtId="1" fontId="229" fillId="0" borderId="78" xfId="0" applyNumberFormat="1" applyFont="1" applyBorder="1" applyAlignment="1">
      <alignment horizontal="left" vertical="center"/>
    </xf>
    <xf numFmtId="49" fontId="26" fillId="103" borderId="77" xfId="0" applyNumberFormat="1" applyFont="1" applyFill="1" applyBorder="1" applyAlignment="1">
      <alignment vertical="center"/>
    </xf>
    <xf numFmtId="0" fontId="156" fillId="0" borderId="0" xfId="0" applyFont="1"/>
    <xf numFmtId="0" fontId="39" fillId="0" borderId="0" xfId="0" applyFont="1"/>
    <xf numFmtId="1" fontId="155" fillId="0" borderId="0" xfId="0" applyNumberFormat="1" applyFont="1" applyAlignment="1">
      <alignment horizontal="left"/>
    </xf>
    <xf numFmtId="0" fontId="28" fillId="0" borderId="0" xfId="0" applyFont="1" applyAlignment="1">
      <alignment wrapText="1"/>
    </xf>
    <xf numFmtId="1" fontId="25" fillId="103" borderId="77" xfId="0" applyNumberFormat="1" applyFont="1" applyFill="1" applyBorder="1" applyAlignment="1">
      <alignment horizontal="center" vertical="center"/>
    </xf>
    <xf numFmtId="0" fontId="145" fillId="103" borderId="77" xfId="0" applyFont="1" applyFill="1" applyBorder="1" applyAlignment="1">
      <alignment vertical="center"/>
    </xf>
    <xf numFmtId="49" fontId="235" fillId="103" borderId="77" xfId="0" applyNumberFormat="1" applyFont="1" applyFill="1" applyBorder="1" applyAlignment="1">
      <alignment vertical="center"/>
    </xf>
    <xf numFmtId="1" fontId="225" fillId="103" borderId="77" xfId="0" applyNumberFormat="1" applyFont="1" applyFill="1" applyBorder="1" applyAlignment="1">
      <alignment horizontal="center" vertical="center"/>
    </xf>
    <xf numFmtId="0" fontId="14" fillId="104" borderId="77" xfId="0" applyFont="1" applyFill="1" applyBorder="1" applyAlignment="1">
      <alignment vertical="center"/>
    </xf>
    <xf numFmtId="0" fontId="76" fillId="104" borderId="77" xfId="0" applyFont="1" applyFill="1" applyBorder="1" applyAlignment="1">
      <alignment horizontal="center" vertical="center"/>
    </xf>
    <xf numFmtId="49" fontId="19" fillId="104" borderId="77" xfId="0" applyNumberFormat="1" applyFont="1" applyFill="1" applyBorder="1" applyAlignment="1">
      <alignment vertical="center"/>
    </xf>
    <xf numFmtId="0" fontId="26" fillId="104" borderId="77" xfId="0" applyFont="1" applyFill="1" applyBorder="1" applyAlignment="1">
      <alignment vertical="center" wrapText="1"/>
    </xf>
    <xf numFmtId="1" fontId="26" fillId="104" borderId="77" xfId="0" applyNumberFormat="1" applyFont="1" applyFill="1" applyBorder="1" applyAlignment="1">
      <alignment horizontal="center" vertical="center"/>
    </xf>
    <xf numFmtId="1" fontId="89" fillId="104" borderId="77" xfId="0" applyNumberFormat="1" applyFont="1" applyFill="1" applyBorder="1" applyAlignment="1">
      <alignment horizontal="center" vertical="center"/>
    </xf>
    <xf numFmtId="0" fontId="14" fillId="105" borderId="77" xfId="0" applyFont="1" applyFill="1" applyBorder="1" applyAlignment="1">
      <alignment vertical="center"/>
    </xf>
    <xf numFmtId="0" fontId="76" fillId="105" borderId="77" xfId="0" applyFont="1" applyFill="1" applyBorder="1" applyAlignment="1">
      <alignment horizontal="center" vertical="center"/>
    </xf>
    <xf numFmtId="49" fontId="19" fillId="105" borderId="77" xfId="0" applyNumberFormat="1" applyFont="1" applyFill="1" applyBorder="1" applyAlignment="1">
      <alignment vertical="center"/>
    </xf>
    <xf numFmtId="0" fontId="26" fillId="105" borderId="77" xfId="0" applyFont="1" applyFill="1" applyBorder="1" applyAlignment="1">
      <alignment vertical="center" wrapText="1"/>
    </xf>
    <xf numFmtId="1" fontId="26" fillId="105" borderId="77" xfId="0" applyNumberFormat="1" applyFont="1" applyFill="1" applyBorder="1" applyAlignment="1">
      <alignment horizontal="center" vertical="center"/>
    </xf>
    <xf numFmtId="1" fontId="89" fillId="105" borderId="77" xfId="0" applyNumberFormat="1" applyFont="1" applyFill="1" applyBorder="1" applyAlignment="1">
      <alignment horizontal="center" vertical="center"/>
    </xf>
    <xf numFmtId="167" fontId="17" fillId="43" borderId="0" xfId="265" applyNumberFormat="1" applyFont="1" applyFill="1" applyBorder="1" applyAlignment="1">
      <alignment horizontal="right" vertical="center"/>
    </xf>
    <xf numFmtId="0" fontId="49" fillId="43" borderId="0" xfId="2" applyFont="1" applyFill="1" applyAlignment="1">
      <alignment horizontal="left" vertical="center" wrapText="1"/>
    </xf>
    <xf numFmtId="0" fontId="41" fillId="43" borderId="0" xfId="2" applyFont="1" applyFill="1" applyAlignment="1">
      <alignment horizontal="center" vertical="center"/>
    </xf>
    <xf numFmtId="167" fontId="16" fillId="43" borderId="0" xfId="2" applyNumberFormat="1" applyFont="1" applyFill="1" applyAlignment="1">
      <alignment horizontal="right" vertical="center"/>
    </xf>
    <xf numFmtId="167" fontId="17" fillId="0" borderId="0" xfId="233" applyNumberFormat="1" applyFont="1" applyBorder="1" applyAlignment="1" applyProtection="1">
      <alignment horizontal="right" vertical="center"/>
    </xf>
    <xf numFmtId="167" fontId="13" fillId="0" borderId="92" xfId="265" applyNumberFormat="1" applyFont="1" applyBorder="1" applyAlignment="1">
      <alignment horizontal="right" vertical="center"/>
    </xf>
    <xf numFmtId="0" fontId="61" fillId="48" borderId="0" xfId="2" applyFont="1" applyFill="1" applyAlignment="1">
      <alignment horizontal="center" vertical="center"/>
    </xf>
    <xf numFmtId="0" fontId="50" fillId="48" borderId="0" xfId="2" applyFont="1" applyFill="1" applyAlignment="1">
      <alignment horizontal="left" vertical="center"/>
    </xf>
    <xf numFmtId="0" fontId="53" fillId="48" borderId="0" xfId="2" applyFont="1" applyFill="1" applyAlignment="1">
      <alignment horizontal="center" vertical="center"/>
    </xf>
    <xf numFmtId="0" fontId="41" fillId="48" borderId="0" xfId="2" applyFont="1" applyFill="1" applyAlignment="1">
      <alignment horizontal="center" vertical="center"/>
    </xf>
    <xf numFmtId="167" fontId="53" fillId="48" borderId="0" xfId="2" applyNumberFormat="1" applyFont="1" applyFill="1" applyAlignment="1">
      <alignment horizontal="right" vertical="center"/>
    </xf>
    <xf numFmtId="167" fontId="67" fillId="48" borderId="0" xfId="265" applyNumberFormat="1" applyFont="1" applyFill="1" applyBorder="1" applyAlignment="1">
      <alignment horizontal="right" vertical="center"/>
    </xf>
    <xf numFmtId="0" fontId="41" fillId="48" borderId="0" xfId="2" applyFont="1" applyFill="1" applyAlignment="1">
      <alignment vertical="center"/>
    </xf>
    <xf numFmtId="0" fontId="62" fillId="48" borderId="0" xfId="2" applyFont="1" applyFill="1" applyAlignment="1">
      <alignment horizontal="center" vertical="center"/>
    </xf>
    <xf numFmtId="0" fontId="68" fillId="48" borderId="0" xfId="2" applyFont="1" applyFill="1" applyAlignment="1">
      <alignment horizontal="left" vertical="center"/>
    </xf>
    <xf numFmtId="0" fontId="22" fillId="48" borderId="0" xfId="2" applyFont="1" applyFill="1" applyAlignment="1">
      <alignment vertical="center" wrapText="1"/>
    </xf>
    <xf numFmtId="167" fontId="22" fillId="48" borderId="0" xfId="2" applyNumberFormat="1" applyFont="1" applyFill="1" applyAlignment="1">
      <alignment horizontal="right" vertical="center"/>
    </xf>
    <xf numFmtId="167" fontId="22" fillId="48" borderId="0" xfId="265" applyNumberFormat="1" applyFont="1" applyFill="1" applyBorder="1" applyAlignment="1">
      <alignment horizontal="right" vertical="center"/>
    </xf>
    <xf numFmtId="0" fontId="13" fillId="48" borderId="77" xfId="0" applyFont="1" applyFill="1" applyBorder="1" applyAlignment="1">
      <alignment horizontal="center" vertical="center"/>
    </xf>
    <xf numFmtId="169" fontId="15" fillId="0" borderId="106" xfId="343" applyNumberFormat="1" applyFont="1" applyBorder="1" applyAlignment="1"/>
    <xf numFmtId="169" fontId="15" fillId="0" borderId="107" xfId="343" applyNumberFormat="1" applyFont="1" applyFill="1" applyBorder="1" applyAlignment="1">
      <alignment horizontal="center"/>
    </xf>
    <xf numFmtId="187" fontId="13" fillId="0" borderId="107" xfId="343" applyNumberFormat="1" applyFont="1" applyFill="1" applyBorder="1" applyAlignment="1">
      <alignment horizontal="right" vertical="center"/>
    </xf>
    <xf numFmtId="0" fontId="15" fillId="0" borderId="107" xfId="813" applyFont="1" applyBorder="1"/>
    <xf numFmtId="0" fontId="44" fillId="0" borderId="107" xfId="813" applyFont="1" applyBorder="1" applyAlignment="1">
      <alignment horizontal="center"/>
    </xf>
    <xf numFmtId="0" fontId="28" fillId="0" borderId="107" xfId="813" applyFont="1" applyBorder="1" applyAlignment="1">
      <alignment horizontal="left"/>
    </xf>
    <xf numFmtId="169" fontId="15" fillId="0" borderId="107" xfId="343" applyNumberFormat="1" applyFont="1" applyBorder="1" applyAlignment="1"/>
    <xf numFmtId="169" fontId="15" fillId="0" borderId="107" xfId="343" applyNumberFormat="1" applyFont="1" applyBorder="1" applyAlignment="1">
      <alignment horizontal="center"/>
    </xf>
    <xf numFmtId="169" fontId="15" fillId="0" borderId="107" xfId="343" applyNumberFormat="1" applyFont="1" applyFill="1" applyBorder="1" applyAlignment="1"/>
    <xf numFmtId="0" fontId="14" fillId="115" borderId="107" xfId="813" applyFont="1" applyFill="1" applyBorder="1"/>
    <xf numFmtId="168" fontId="44" fillId="115" borderId="107" xfId="813" applyNumberFormat="1" applyFont="1" applyFill="1" applyBorder="1" applyAlignment="1">
      <alignment horizontal="left"/>
    </xf>
    <xf numFmtId="0" fontId="28" fillId="115" borderId="107" xfId="813" applyFont="1" applyFill="1" applyBorder="1" applyAlignment="1">
      <alignment horizontal="left"/>
    </xf>
    <xf numFmtId="0" fontId="15" fillId="115" borderId="107" xfId="813" applyFont="1" applyFill="1" applyBorder="1" applyAlignment="1">
      <alignment horizontal="left"/>
    </xf>
    <xf numFmtId="0" fontId="15" fillId="115" borderId="107" xfId="813" applyFont="1" applyFill="1" applyBorder="1" applyAlignment="1">
      <alignment horizontal="center"/>
    </xf>
    <xf numFmtId="0" fontId="13" fillId="115" borderId="107" xfId="813" applyFont="1" applyFill="1" applyBorder="1" applyAlignment="1">
      <alignment horizontal="right" vertical="center"/>
    </xf>
    <xf numFmtId="9" fontId="237" fillId="0" borderId="107" xfId="679" applyNumberFormat="1" applyFont="1" applyBorder="1" applyAlignment="1">
      <alignment horizontal="center" vertical="center"/>
    </xf>
    <xf numFmtId="187" fontId="13" fillId="0" borderId="107" xfId="343" applyNumberFormat="1" applyFont="1" applyBorder="1" applyAlignment="1">
      <alignment horizontal="right" vertical="center"/>
    </xf>
    <xf numFmtId="168" fontId="15" fillId="0" borderId="107" xfId="343" applyNumberFormat="1" applyFont="1" applyBorder="1" applyAlignment="1">
      <alignment horizontal="center"/>
    </xf>
    <xf numFmtId="0" fontId="145" fillId="117" borderId="107" xfId="233" applyFont="1" applyFill="1" applyBorder="1" applyAlignment="1" applyProtection="1"/>
    <xf numFmtId="0" fontId="44" fillId="117" borderId="107" xfId="813" applyFont="1" applyFill="1" applyBorder="1" applyAlignment="1">
      <alignment horizontal="left"/>
    </xf>
    <xf numFmtId="0" fontId="28" fillId="117" borderId="107" xfId="813" applyFont="1" applyFill="1" applyBorder="1" applyAlignment="1">
      <alignment horizontal="left"/>
    </xf>
    <xf numFmtId="0" fontId="15" fillId="117" borderId="107" xfId="813" applyFont="1" applyFill="1" applyBorder="1" applyAlignment="1">
      <alignment horizontal="left"/>
    </xf>
    <xf numFmtId="0" fontId="15" fillId="117" borderId="107" xfId="813" applyFont="1" applyFill="1" applyBorder="1" applyAlignment="1">
      <alignment horizontal="center"/>
    </xf>
    <xf numFmtId="0" fontId="13" fillId="117" borderId="107" xfId="813" applyFont="1" applyFill="1" applyBorder="1" applyAlignment="1">
      <alignment horizontal="right" vertical="center"/>
    </xf>
    <xf numFmtId="0" fontId="14" fillId="116" borderId="107" xfId="813" applyFont="1" applyFill="1" applyBorder="1"/>
    <xf numFmtId="0" fontId="44" fillId="116" borderId="107" xfId="813" applyFont="1" applyFill="1" applyBorder="1" applyAlignment="1">
      <alignment horizontal="left"/>
    </xf>
    <xf numFmtId="0" fontId="28" fillId="116" borderId="107" xfId="813" applyFont="1" applyFill="1" applyBorder="1" applyAlignment="1">
      <alignment horizontal="left"/>
    </xf>
    <xf numFmtId="0" fontId="15" fillId="116" borderId="107" xfId="813" applyFont="1" applyFill="1" applyBorder="1" applyAlignment="1">
      <alignment horizontal="left"/>
    </xf>
    <xf numFmtId="0" fontId="15" fillId="116" borderId="107" xfId="813" applyFont="1" applyFill="1" applyBorder="1" applyAlignment="1">
      <alignment horizontal="center"/>
    </xf>
    <xf numFmtId="0" fontId="13" fillId="116" borderId="107" xfId="813" applyFont="1" applyFill="1" applyBorder="1" applyAlignment="1">
      <alignment horizontal="right" vertical="center"/>
    </xf>
    <xf numFmtId="0" fontId="28" fillId="0" borderId="107" xfId="813" applyFont="1" applyBorder="1"/>
    <xf numFmtId="0" fontId="14" fillId="105" borderId="107" xfId="813" applyFont="1" applyFill="1" applyBorder="1"/>
    <xf numFmtId="0" fontId="44" fillId="105" borderId="107" xfId="813" applyFont="1" applyFill="1" applyBorder="1" applyAlignment="1">
      <alignment horizontal="left"/>
    </xf>
    <xf numFmtId="0" fontId="28" fillId="105" borderId="107" xfId="813" applyFont="1" applyFill="1" applyBorder="1" applyAlignment="1">
      <alignment horizontal="left"/>
    </xf>
    <xf numFmtId="0" fontId="15" fillId="105" borderId="107" xfId="813" applyFont="1" applyFill="1" applyBorder="1" applyAlignment="1">
      <alignment horizontal="left"/>
    </xf>
    <xf numFmtId="0" fontId="15" fillId="105" borderId="107" xfId="813" applyFont="1" applyFill="1" applyBorder="1" applyAlignment="1">
      <alignment horizontal="center"/>
    </xf>
    <xf numFmtId="0" fontId="13" fillId="105" borderId="107" xfId="813" applyFont="1" applyFill="1" applyBorder="1" applyAlignment="1">
      <alignment horizontal="right" vertical="center"/>
    </xf>
    <xf numFmtId="187" fontId="13" fillId="0" borderId="107" xfId="343" quotePrefix="1" applyNumberFormat="1" applyFont="1" applyFill="1" applyBorder="1" applyAlignment="1">
      <alignment horizontal="right" vertical="center"/>
    </xf>
    <xf numFmtId="0" fontId="14" fillId="99" borderId="107" xfId="813" applyFont="1" applyFill="1" applyBorder="1"/>
    <xf numFmtId="0" fontId="44" fillId="99" borderId="107" xfId="813" applyFont="1" applyFill="1" applyBorder="1" applyAlignment="1">
      <alignment horizontal="left"/>
    </xf>
    <xf numFmtId="0" fontId="28" fillId="99" borderId="107" xfId="813" applyFont="1" applyFill="1" applyBorder="1" applyAlignment="1">
      <alignment horizontal="left"/>
    </xf>
    <xf numFmtId="168" fontId="15" fillId="99" borderId="107" xfId="813" applyNumberFormat="1" applyFont="1" applyFill="1" applyBorder="1" applyAlignment="1">
      <alignment horizontal="left"/>
    </xf>
    <xf numFmtId="168" fontId="15" fillId="99" borderId="107" xfId="813" applyNumberFormat="1" applyFont="1" applyFill="1" applyBorder="1" applyAlignment="1">
      <alignment horizontal="center"/>
    </xf>
    <xf numFmtId="168" fontId="15" fillId="99" borderId="107" xfId="343" applyNumberFormat="1" applyFont="1" applyFill="1" applyBorder="1" applyAlignment="1">
      <alignment horizontal="right" vertical="center"/>
    </xf>
    <xf numFmtId="168" fontId="13" fillId="99" borderId="107" xfId="343" applyNumberFormat="1" applyFont="1" applyFill="1" applyBorder="1" applyAlignment="1">
      <alignment horizontal="right" vertical="center"/>
    </xf>
    <xf numFmtId="0" fontId="14" fillId="99" borderId="107" xfId="813" applyFont="1" applyFill="1" applyBorder="1" applyAlignment="1">
      <alignment horizontal="left"/>
    </xf>
    <xf numFmtId="168" fontId="13" fillId="99" borderId="107" xfId="813" applyNumberFormat="1" applyFont="1" applyFill="1" applyBorder="1" applyAlignment="1">
      <alignment horizontal="right" vertical="center"/>
    </xf>
    <xf numFmtId="168" fontId="15" fillId="0" borderId="107" xfId="343" applyNumberFormat="1" applyFont="1" applyFill="1" applyBorder="1" applyAlignment="1">
      <alignment horizontal="center"/>
    </xf>
    <xf numFmtId="0" fontId="145" fillId="120" borderId="108" xfId="813" applyFont="1" applyFill="1" applyBorder="1"/>
    <xf numFmtId="0" fontId="237" fillId="120" borderId="109" xfId="813" applyFont="1" applyFill="1" applyBorder="1"/>
    <xf numFmtId="0" fontId="25" fillId="120" borderId="109" xfId="813" applyFont="1" applyFill="1" applyBorder="1"/>
    <xf numFmtId="169" fontId="13" fillId="120" borderId="109" xfId="343" applyNumberFormat="1" applyFont="1" applyFill="1" applyBorder="1" applyAlignment="1"/>
    <xf numFmtId="169" fontId="13" fillId="120" borderId="109" xfId="343" applyNumberFormat="1" applyFont="1" applyFill="1" applyBorder="1" applyAlignment="1">
      <alignment horizontal="center"/>
    </xf>
    <xf numFmtId="168" fontId="13" fillId="120" borderId="106" xfId="343" applyNumberFormat="1" applyFont="1" applyFill="1" applyBorder="1" applyAlignment="1">
      <alignment horizontal="right" vertical="center"/>
    </xf>
    <xf numFmtId="9" fontId="237" fillId="0" borderId="107" xfId="679" applyNumberFormat="1" applyFont="1" applyFill="1" applyBorder="1" applyAlignment="1">
      <alignment horizontal="center" vertical="center"/>
    </xf>
    <xf numFmtId="168" fontId="44" fillId="99" borderId="107" xfId="813" applyNumberFormat="1" applyFont="1" applyFill="1" applyBorder="1" applyAlignment="1">
      <alignment horizontal="left"/>
    </xf>
    <xf numFmtId="0" fontId="15" fillId="99" borderId="107" xfId="813" applyFont="1" applyFill="1" applyBorder="1" applyAlignment="1">
      <alignment horizontal="left"/>
    </xf>
    <xf numFmtId="0" fontId="15" fillId="99" borderId="107" xfId="813" applyFont="1" applyFill="1" applyBorder="1" applyAlignment="1">
      <alignment horizontal="center"/>
    </xf>
    <xf numFmtId="0" fontId="13" fillId="99" borderId="107" xfId="813" applyFont="1" applyFill="1" applyBorder="1" applyAlignment="1">
      <alignment horizontal="right" vertical="center"/>
    </xf>
    <xf numFmtId="187" fontId="13" fillId="0" borderId="107" xfId="343" applyNumberFormat="1" applyFont="1" applyFill="1" applyBorder="1" applyAlignment="1"/>
    <xf numFmtId="0" fontId="14" fillId="93" borderId="107" xfId="813" applyFont="1" applyFill="1" applyBorder="1"/>
    <xf numFmtId="0" fontId="44" fillId="93" borderId="107" xfId="813" applyFont="1" applyFill="1" applyBorder="1" applyAlignment="1">
      <alignment horizontal="left"/>
    </xf>
    <xf numFmtId="0" fontId="28" fillId="93" borderId="107" xfId="813" applyFont="1" applyFill="1" applyBorder="1" applyAlignment="1">
      <alignment horizontal="left"/>
    </xf>
    <xf numFmtId="168" fontId="15" fillId="93" borderId="107" xfId="813" applyNumberFormat="1" applyFont="1" applyFill="1" applyBorder="1" applyAlignment="1">
      <alignment horizontal="left"/>
    </xf>
    <xf numFmtId="168" fontId="15" fillId="93" borderId="107" xfId="813" applyNumberFormat="1" applyFont="1" applyFill="1" applyBorder="1" applyAlignment="1">
      <alignment horizontal="center"/>
    </xf>
    <xf numFmtId="168" fontId="15" fillId="93" borderId="107" xfId="343" applyNumberFormat="1" applyFont="1" applyFill="1" applyBorder="1" applyAlignment="1">
      <alignment horizontal="right" vertical="center"/>
    </xf>
    <xf numFmtId="187" fontId="13" fillId="0" borderId="107" xfId="343" applyNumberFormat="1" applyFont="1" applyBorder="1" applyAlignment="1"/>
    <xf numFmtId="0" fontId="28" fillId="0" borderId="107" xfId="813" quotePrefix="1" applyFont="1" applyBorder="1" applyAlignment="1">
      <alignment horizontal="left"/>
    </xf>
    <xf numFmtId="0" fontId="300" fillId="94" borderId="107" xfId="813" applyFont="1" applyFill="1" applyBorder="1" applyAlignment="1">
      <alignment horizontal="left" vertical="center"/>
    </xf>
    <xf numFmtId="0" fontId="146" fillId="94" borderId="107" xfId="813" applyFont="1" applyFill="1" applyBorder="1" applyAlignment="1">
      <alignment horizontal="left"/>
    </xf>
    <xf numFmtId="0" fontId="146" fillId="94" borderId="107" xfId="813" applyFont="1" applyFill="1" applyBorder="1" applyAlignment="1">
      <alignment horizontal="center"/>
    </xf>
    <xf numFmtId="0" fontId="145" fillId="94" borderId="107" xfId="813" applyFont="1" applyFill="1" applyBorder="1" applyAlignment="1">
      <alignment horizontal="right" vertical="center"/>
    </xf>
    <xf numFmtId="0" fontId="14" fillId="94" borderId="107" xfId="813" applyFont="1" applyFill="1" applyBorder="1"/>
    <xf numFmtId="0" fontId="44" fillId="94" borderId="107" xfId="813" applyFont="1" applyFill="1" applyBorder="1" applyAlignment="1">
      <alignment horizontal="left" vertical="center"/>
    </xf>
    <xf numFmtId="0" fontId="15" fillId="94" borderId="107" xfId="813" applyFont="1" applyFill="1" applyBorder="1" applyAlignment="1">
      <alignment horizontal="left"/>
    </xf>
    <xf numFmtId="0" fontId="15" fillId="94" borderId="107" xfId="813" applyFont="1" applyFill="1" applyBorder="1" applyAlignment="1">
      <alignment horizontal="center"/>
    </xf>
    <xf numFmtId="0" fontId="13" fillId="94" borderId="107" xfId="813" applyFont="1" applyFill="1" applyBorder="1" applyAlignment="1">
      <alignment horizontal="right" vertical="center"/>
    </xf>
    <xf numFmtId="0" fontId="29" fillId="94" borderId="107" xfId="813" applyFont="1" applyFill="1" applyBorder="1"/>
    <xf numFmtId="0" fontId="28" fillId="0" borderId="106" xfId="813" applyFont="1" applyBorder="1"/>
    <xf numFmtId="168" fontId="13" fillId="0" borderId="107" xfId="343" applyNumberFormat="1" applyFont="1" applyBorder="1" applyAlignment="1">
      <alignment horizontal="right" vertical="center"/>
    </xf>
    <xf numFmtId="0" fontId="44" fillId="105" borderId="107" xfId="813" applyFont="1" applyFill="1" applyBorder="1" applyAlignment="1">
      <alignment horizontal="left" vertical="center"/>
    </xf>
    <xf numFmtId="0" fontId="29" fillId="105" borderId="107" xfId="813" applyFont="1" applyFill="1" applyBorder="1"/>
    <xf numFmtId="169" fontId="208" fillId="0" borderId="107" xfId="343" applyNumberFormat="1" applyFont="1" applyBorder="1" applyAlignment="1">
      <alignment horizontal="center"/>
    </xf>
    <xf numFmtId="168" fontId="13" fillId="0" borderId="107" xfId="343" applyNumberFormat="1" applyFont="1" applyFill="1" applyBorder="1" applyAlignment="1">
      <alignment horizontal="right" vertical="center"/>
    </xf>
    <xf numFmtId="0" fontId="145" fillId="122" borderId="56" xfId="813" applyFont="1" applyFill="1" applyBorder="1" applyAlignment="1">
      <alignment horizontal="left" vertical="center" wrapText="1"/>
    </xf>
    <xf numFmtId="0" fontId="41" fillId="122" borderId="56" xfId="813" applyFont="1" applyFill="1" applyBorder="1" applyAlignment="1">
      <alignment horizontal="left" vertical="center" wrapText="1"/>
    </xf>
    <xf numFmtId="0" fontId="41" fillId="122" borderId="56" xfId="813" applyFont="1" applyFill="1" applyBorder="1" applyAlignment="1">
      <alignment horizontal="left" vertical="center"/>
    </xf>
    <xf numFmtId="0" fontId="41" fillId="122" borderId="56" xfId="813" applyFont="1" applyFill="1" applyBorder="1" applyAlignment="1">
      <alignment horizontal="center" vertical="center" wrapText="1"/>
    </xf>
    <xf numFmtId="0" fontId="175" fillId="93" borderId="56" xfId="0" applyFont="1" applyFill="1" applyBorder="1" applyAlignment="1">
      <alignment horizontal="left" vertical="center"/>
    </xf>
    <xf numFmtId="0" fontId="297" fillId="93" borderId="56" xfId="0" applyFont="1" applyFill="1" applyBorder="1" applyAlignment="1">
      <alignment horizontal="left" vertical="center" wrapText="1"/>
    </xf>
    <xf numFmtId="0" fontId="155" fillId="93" borderId="56" xfId="0" applyFont="1" applyFill="1" applyBorder="1" applyAlignment="1">
      <alignment horizontal="left" vertical="center" wrapText="1"/>
    </xf>
    <xf numFmtId="0" fontId="155" fillId="93" borderId="56" xfId="0" applyFont="1" applyFill="1" applyBorder="1" applyAlignment="1">
      <alignment horizontal="left" vertical="center"/>
    </xf>
    <xf numFmtId="0" fontId="155" fillId="93" borderId="56" xfId="0" applyFont="1" applyFill="1" applyBorder="1" applyAlignment="1">
      <alignment horizontal="center" vertical="center"/>
    </xf>
    <xf numFmtId="167" fontId="155" fillId="93" borderId="56" xfId="0" applyNumberFormat="1" applyFont="1" applyFill="1" applyBorder="1" applyAlignment="1">
      <alignment horizontal="left" vertical="center"/>
    </xf>
    <xf numFmtId="0" fontId="39" fillId="0" borderId="56" xfId="0" applyFont="1" applyBorder="1" applyAlignment="1">
      <alignment horizontal="left" vertical="center" wrapText="1"/>
    </xf>
    <xf numFmtId="0" fontId="15" fillId="0" borderId="56" xfId="0" applyFont="1" applyBorder="1" applyAlignment="1">
      <alignment horizontal="center" vertical="center" wrapText="1"/>
    </xf>
    <xf numFmtId="167" fontId="15" fillId="0" borderId="56" xfId="0" applyNumberFormat="1" applyFont="1" applyBorder="1" applyAlignment="1">
      <alignment horizontal="left" vertical="center" wrapText="1"/>
    </xf>
    <xf numFmtId="0" fontId="145" fillId="123" borderId="56" xfId="813" applyFont="1" applyFill="1" applyBorder="1" applyAlignment="1">
      <alignment horizontal="left" vertical="center" wrapText="1"/>
    </xf>
    <xf numFmtId="0" fontId="41" fillId="123" borderId="56" xfId="813" applyFont="1" applyFill="1" applyBorder="1" applyAlignment="1">
      <alignment horizontal="left" vertical="center" wrapText="1"/>
    </xf>
    <xf numFmtId="0" fontId="41" fillId="123" borderId="56" xfId="813" applyFont="1" applyFill="1" applyBorder="1" applyAlignment="1">
      <alignment horizontal="left" vertical="center"/>
    </xf>
    <xf numFmtId="0" fontId="41" fillId="123" borderId="56" xfId="813" applyFont="1" applyFill="1" applyBorder="1" applyAlignment="1">
      <alignment horizontal="center" vertical="center" wrapText="1"/>
    </xf>
    <xf numFmtId="0" fontId="146" fillId="124" borderId="56" xfId="0" applyFont="1" applyFill="1" applyBorder="1" applyAlignment="1">
      <alignment horizontal="left" vertical="center" wrapText="1"/>
    </xf>
    <xf numFmtId="0" fontId="297" fillId="124" borderId="56" xfId="0" applyFont="1" applyFill="1" applyBorder="1" applyAlignment="1">
      <alignment horizontal="left" vertical="center" wrapText="1"/>
    </xf>
    <xf numFmtId="0" fontId="155" fillId="124" borderId="56" xfId="0" applyFont="1" applyFill="1" applyBorder="1" applyAlignment="1">
      <alignment horizontal="left" vertical="center" wrapText="1"/>
    </xf>
    <xf numFmtId="0" fontId="155" fillId="124" borderId="56" xfId="0" applyFont="1" applyFill="1" applyBorder="1" applyAlignment="1">
      <alignment horizontal="left" vertical="center"/>
    </xf>
    <xf numFmtId="0" fontId="155" fillId="124" borderId="56" xfId="0" applyFont="1" applyFill="1" applyBorder="1" applyAlignment="1">
      <alignment horizontal="center" vertical="center"/>
    </xf>
    <xf numFmtId="167" fontId="155" fillId="124" borderId="56" xfId="0" applyNumberFormat="1" applyFont="1" applyFill="1" applyBorder="1" applyAlignment="1">
      <alignment horizontal="left" vertical="center"/>
    </xf>
    <xf numFmtId="0" fontId="145" fillId="124" borderId="56" xfId="0" applyFont="1" applyFill="1" applyBorder="1" applyAlignment="1">
      <alignment horizontal="left" vertical="center"/>
    </xf>
    <xf numFmtId="0" fontId="175" fillId="124" borderId="56" xfId="0" applyFont="1" applyFill="1" applyBorder="1" applyAlignment="1">
      <alignment horizontal="left" vertical="center"/>
    </xf>
    <xf numFmtId="0" fontId="145" fillId="91" borderId="78" xfId="0" applyFont="1" applyFill="1" applyBorder="1"/>
    <xf numFmtId="168" fontId="301" fillId="91" borderId="78" xfId="0" applyNumberFormat="1" applyFont="1" applyFill="1" applyBorder="1" applyAlignment="1">
      <alignment horizontal="center"/>
    </xf>
    <xf numFmtId="0" fontId="154" fillId="91" borderId="78" xfId="0" applyFont="1" applyFill="1" applyBorder="1" applyAlignment="1">
      <alignment horizontal="left"/>
    </xf>
    <xf numFmtId="168" fontId="146" fillId="91" borderId="78" xfId="0" applyNumberFormat="1" applyFont="1" applyFill="1" applyBorder="1" applyAlignment="1">
      <alignment horizontal="left"/>
    </xf>
    <xf numFmtId="168" fontId="145" fillId="91" borderId="78" xfId="0" applyNumberFormat="1" applyFont="1" applyFill="1" applyBorder="1" applyAlignment="1">
      <alignment horizontal="left"/>
    </xf>
    <xf numFmtId="168" fontId="13" fillId="91" borderId="78" xfId="0" applyNumberFormat="1" applyFont="1" applyFill="1" applyBorder="1" applyAlignment="1">
      <alignment horizontal="left"/>
    </xf>
    <xf numFmtId="0" fontId="302" fillId="97" borderId="78" xfId="0" applyFont="1" applyFill="1" applyBorder="1"/>
    <xf numFmtId="0" fontId="29" fillId="91" borderId="78" xfId="0" applyFont="1" applyFill="1" applyBorder="1" applyAlignment="1">
      <alignment horizontal="left"/>
    </xf>
    <xf numFmtId="0" fontId="25" fillId="91" borderId="78" xfId="0" applyFont="1" applyFill="1" applyBorder="1" applyAlignment="1">
      <alignment horizontal="left"/>
    </xf>
    <xf numFmtId="0" fontId="28" fillId="0" borderId="78" xfId="0" applyFont="1" applyBorder="1" applyAlignment="1">
      <alignment horizontal="left"/>
    </xf>
    <xf numFmtId="169" fontId="13" fillId="0" borderId="0" xfId="343" applyNumberFormat="1" applyFont="1"/>
    <xf numFmtId="167" fontId="15" fillId="0" borderId="0" xfId="0" applyNumberFormat="1" applyFont="1" applyAlignment="1">
      <alignment horizontal="left" vertical="center"/>
    </xf>
    <xf numFmtId="0" fontId="15" fillId="0" borderId="0" xfId="0" applyFont="1" applyAlignment="1">
      <alignment vertical="center"/>
    </xf>
    <xf numFmtId="169" fontId="13" fillId="0" borderId="0" xfId="343" applyNumberFormat="1" applyFont="1" applyAlignment="1">
      <alignment horizontal="center"/>
    </xf>
    <xf numFmtId="187" fontId="162" fillId="0" borderId="107" xfId="343" applyNumberFormat="1" applyFont="1" applyFill="1" applyBorder="1" applyAlignment="1">
      <alignment horizontal="right" vertical="center"/>
    </xf>
    <xf numFmtId="167" fontId="29" fillId="49" borderId="56" xfId="0" applyNumberFormat="1" applyFont="1" applyFill="1" applyBorder="1" applyAlignment="1">
      <alignment horizontal="left" vertical="center"/>
    </xf>
    <xf numFmtId="193" fontId="13" fillId="49" borderId="56" xfId="0" applyNumberFormat="1" applyFont="1" applyFill="1" applyBorder="1" applyAlignment="1">
      <alignment horizontal="center" vertical="center"/>
    </xf>
    <xf numFmtId="193" fontId="15" fillId="0" borderId="56" xfId="581" applyNumberFormat="1" applyFont="1" applyBorder="1" applyAlignment="1">
      <alignment horizontal="center" vertical="center"/>
    </xf>
    <xf numFmtId="193" fontId="162" fillId="49" borderId="56" xfId="0" applyNumberFormat="1" applyFont="1" applyFill="1" applyBorder="1" applyAlignment="1">
      <alignment horizontal="center" vertical="center"/>
    </xf>
    <xf numFmtId="193" fontId="15" fillId="0" borderId="56" xfId="581" applyNumberFormat="1" applyFont="1" applyFill="1" applyBorder="1" applyAlignment="1">
      <alignment horizontal="center" vertical="center"/>
    </xf>
    <xf numFmtId="193" fontId="45" fillId="49" borderId="56" xfId="0" applyNumberFormat="1" applyFont="1" applyFill="1" applyBorder="1" applyAlignment="1">
      <alignment horizontal="center" vertical="center"/>
    </xf>
    <xf numFmtId="0" fontId="13" fillId="0" borderId="0" xfId="0" applyFont="1" applyAlignment="1">
      <alignment horizontal="center" vertical="center"/>
    </xf>
    <xf numFmtId="0" fontId="13" fillId="0" borderId="56" xfId="0" applyFont="1" applyBorder="1" applyAlignment="1">
      <alignment horizontal="center" vertical="center"/>
    </xf>
    <xf numFmtId="167" fontId="41" fillId="118" borderId="77" xfId="0" applyNumberFormat="1" applyFont="1" applyFill="1" applyBorder="1" applyAlignment="1">
      <alignment horizontal="left" vertical="center"/>
    </xf>
    <xf numFmtId="0" fontId="299" fillId="91" borderId="56" xfId="0" applyFont="1" applyFill="1" applyBorder="1" applyAlignment="1">
      <alignment horizontal="left" vertical="center"/>
    </xf>
    <xf numFmtId="0" fontId="229" fillId="91" borderId="56" xfId="0" applyFont="1" applyFill="1" applyBorder="1" applyAlignment="1">
      <alignment horizontal="left" vertical="center"/>
    </xf>
    <xf numFmtId="0" fontId="175" fillId="91" borderId="56" xfId="0" applyFont="1" applyFill="1" applyBorder="1" applyAlignment="1">
      <alignment horizontal="left" vertical="center"/>
    </xf>
    <xf numFmtId="0" fontId="15" fillId="0" borderId="0" xfId="0" applyFont="1"/>
    <xf numFmtId="0" fontId="15" fillId="92" borderId="0" xfId="0" applyFont="1" applyFill="1"/>
    <xf numFmtId="9" fontId="156" fillId="92" borderId="0" xfId="548" applyFont="1" applyFill="1" applyBorder="1" applyAlignment="1">
      <alignment horizontal="right" vertical="center"/>
    </xf>
    <xf numFmtId="9" fontId="279" fillId="92" borderId="0" xfId="548" applyFont="1" applyFill="1" applyBorder="1" applyAlignment="1">
      <alignment horizontal="right" vertical="center"/>
    </xf>
    <xf numFmtId="0" fontId="179" fillId="92" borderId="0" xfId="2" applyFont="1" applyFill="1"/>
    <xf numFmtId="0" fontId="269" fillId="92" borderId="0" xfId="2" applyFont="1" applyFill="1" applyAlignment="1">
      <alignment horizontal="center" vertical="center"/>
    </xf>
    <xf numFmtId="0" fontId="273" fillId="92" borderId="0" xfId="233" applyFont="1" applyFill="1" applyBorder="1" applyAlignment="1" applyProtection="1"/>
    <xf numFmtId="9" fontId="179" fillId="92" borderId="0" xfId="548" applyFont="1" applyFill="1" applyBorder="1" applyAlignment="1">
      <alignment horizontal="right" vertical="center"/>
    </xf>
    <xf numFmtId="0" fontId="179" fillId="92" borderId="0" xfId="2" applyFont="1" applyFill="1" applyAlignment="1">
      <alignment horizontal="right"/>
    </xf>
    <xf numFmtId="0" fontId="273" fillId="92" borderId="0" xfId="233" applyFont="1" applyFill="1" applyAlignment="1" applyProtection="1"/>
    <xf numFmtId="0" fontId="156" fillId="92" borderId="17" xfId="2" applyFont="1" applyFill="1" applyBorder="1"/>
    <xf numFmtId="0" fontId="156" fillId="92" borderId="69" xfId="2" applyFont="1" applyFill="1" applyBorder="1"/>
    <xf numFmtId="0" fontId="156" fillId="92" borderId="70" xfId="2" applyFont="1" applyFill="1" applyBorder="1"/>
    <xf numFmtId="0" fontId="273" fillId="92" borderId="70" xfId="233" applyFont="1" applyFill="1" applyBorder="1" applyAlignment="1" applyProtection="1"/>
    <xf numFmtId="0" fontId="156" fillId="92" borderId="60" xfId="2" applyFont="1" applyFill="1" applyBorder="1"/>
    <xf numFmtId="0" fontId="156" fillId="92" borderId="18" xfId="2" applyFont="1" applyFill="1" applyBorder="1"/>
    <xf numFmtId="9" fontId="156" fillId="92" borderId="60" xfId="548" applyFont="1" applyFill="1" applyBorder="1" applyAlignment="1">
      <alignment horizontal="right" vertical="center"/>
    </xf>
    <xf numFmtId="9" fontId="156" fillId="92" borderId="70" xfId="548" applyFont="1" applyFill="1" applyBorder="1" applyAlignment="1">
      <alignment horizontal="right" vertical="center"/>
    </xf>
    <xf numFmtId="0" fontId="156" fillId="92" borderId="38" xfId="2" applyFont="1" applyFill="1" applyBorder="1"/>
    <xf numFmtId="9" fontId="156" fillId="92" borderId="0" xfId="548" applyFont="1" applyFill="1" applyAlignment="1">
      <alignment horizontal="right" vertical="center"/>
    </xf>
    <xf numFmtId="9" fontId="175" fillId="92" borderId="0" xfId="548" applyFont="1" applyFill="1" applyAlignment="1" applyProtection="1">
      <alignment horizontal="center"/>
      <protection locked="0"/>
    </xf>
    <xf numFmtId="9" fontId="279" fillId="92" borderId="0" xfId="548" applyFont="1" applyFill="1" applyAlignment="1">
      <alignment horizontal="right" vertical="center"/>
    </xf>
    <xf numFmtId="0" fontId="156" fillId="92" borderId="0" xfId="2" applyFont="1" applyFill="1" applyAlignment="1">
      <alignment horizontal="center" vertical="center"/>
    </xf>
    <xf numFmtId="0" fontId="156" fillId="92" borderId="37" xfId="2" applyFont="1" applyFill="1" applyBorder="1"/>
    <xf numFmtId="0" fontId="156" fillId="92" borderId="35" xfId="2" applyFont="1" applyFill="1" applyBorder="1"/>
    <xf numFmtId="0" fontId="156" fillId="92" borderId="36" xfId="2" applyFont="1" applyFill="1" applyBorder="1"/>
    <xf numFmtId="0" fontId="175" fillId="92" borderId="0" xfId="2" applyFont="1" applyFill="1" applyAlignment="1">
      <alignment vertical="center"/>
    </xf>
    <xf numFmtId="0" fontId="175" fillId="92" borderId="0" xfId="2" applyFont="1" applyFill="1" applyAlignment="1">
      <alignment horizontal="center" vertical="center"/>
    </xf>
    <xf numFmtId="0" fontId="156" fillId="92" borderId="60" xfId="2" applyFont="1" applyFill="1" applyBorder="1" applyAlignment="1">
      <alignment horizontal="center" vertical="center"/>
    </xf>
    <xf numFmtId="0" fontId="190" fillId="92" borderId="0" xfId="233" applyFont="1" applyFill="1" applyAlignment="1" applyProtection="1"/>
    <xf numFmtId="0" fontId="190" fillId="92" borderId="67" xfId="233" applyFont="1" applyFill="1" applyBorder="1" applyAlignment="1" applyProtection="1"/>
    <xf numFmtId="9" fontId="191" fillId="92" borderId="67" xfId="548" applyFont="1" applyFill="1" applyBorder="1" applyAlignment="1">
      <alignment horizontal="right" vertical="center"/>
    </xf>
    <xf numFmtId="0" fontId="306" fillId="43" borderId="71" xfId="2" applyFont="1" applyFill="1" applyBorder="1"/>
    <xf numFmtId="0" fontId="41" fillId="43" borderId="0" xfId="2" applyFont="1" applyFill="1" applyAlignment="1">
      <alignment vertical="center"/>
    </xf>
    <xf numFmtId="9" fontId="188" fillId="92" borderId="0" xfId="548" applyFont="1" applyFill="1" applyAlignment="1">
      <alignment horizontal="left"/>
    </xf>
    <xf numFmtId="0" fontId="273" fillId="92" borderId="18" xfId="233" applyFont="1" applyFill="1" applyBorder="1" applyAlignment="1" applyProtection="1">
      <alignment vertical="center"/>
    </xf>
    <xf numFmtId="0" fontId="180" fillId="92" borderId="0" xfId="2" applyFont="1" applyFill="1" applyAlignment="1">
      <alignment horizontal="center" vertical="center"/>
    </xf>
    <xf numFmtId="1" fontId="15" fillId="0" borderId="56" xfId="343" applyNumberFormat="1" applyFont="1" applyFill="1" applyBorder="1" applyAlignment="1">
      <alignment horizontal="left" vertical="center"/>
    </xf>
    <xf numFmtId="167" fontId="13" fillId="49" borderId="56" xfId="0" applyNumberFormat="1" applyFont="1" applyFill="1" applyBorder="1" applyAlignment="1">
      <alignment vertical="center"/>
    </xf>
    <xf numFmtId="0" fontId="48" fillId="0" borderId="56" xfId="0" applyFont="1" applyBorder="1" applyAlignment="1">
      <alignment horizontal="left" vertical="center"/>
    </xf>
    <xf numFmtId="1" fontId="45" fillId="0" borderId="56" xfId="343" applyNumberFormat="1" applyFont="1" applyFill="1" applyBorder="1" applyAlignment="1">
      <alignment horizontal="center" vertical="center"/>
    </xf>
    <xf numFmtId="167" fontId="29" fillId="119" borderId="56" xfId="0" applyNumberFormat="1" applyFont="1" applyFill="1" applyBorder="1" applyAlignment="1">
      <alignment horizontal="left" vertical="center"/>
    </xf>
    <xf numFmtId="0" fontId="51" fillId="125" borderId="56" xfId="0" applyFont="1" applyFill="1" applyBorder="1" applyAlignment="1">
      <alignment horizontal="left" vertical="center"/>
    </xf>
    <xf numFmtId="167" fontId="36" fillId="49" borderId="56" xfId="0" applyNumberFormat="1" applyFont="1" applyFill="1" applyBorder="1" applyAlignment="1">
      <alignment horizontal="left" vertical="center"/>
    </xf>
    <xf numFmtId="168" fontId="15" fillId="127" borderId="56" xfId="343" applyNumberFormat="1" applyFont="1" applyFill="1" applyBorder="1" applyAlignment="1">
      <alignment vertical="center"/>
    </xf>
    <xf numFmtId="167" fontId="15" fillId="127" borderId="56" xfId="343" applyNumberFormat="1" applyFont="1" applyFill="1" applyBorder="1" applyAlignment="1">
      <alignment vertical="center"/>
    </xf>
    <xf numFmtId="0" fontId="308" fillId="93" borderId="80" xfId="0" applyFont="1" applyFill="1" applyBorder="1" applyAlignment="1">
      <alignment horizontal="left"/>
    </xf>
    <xf numFmtId="1" fontId="46" fillId="0" borderId="56" xfId="344" applyNumberFormat="1" applyFont="1" applyBorder="1" applyAlignment="1">
      <alignment horizontal="left" vertical="center"/>
    </xf>
    <xf numFmtId="1" fontId="45" fillId="0" borderId="56" xfId="344" applyNumberFormat="1" applyFont="1" applyBorder="1" applyAlignment="1">
      <alignment horizontal="center" vertical="center"/>
    </xf>
    <xf numFmtId="168" fontId="15" fillId="0" borderId="56" xfId="344" applyNumberFormat="1" applyFont="1" applyBorder="1" applyAlignment="1">
      <alignment vertical="center"/>
    </xf>
    <xf numFmtId="167" fontId="15" fillId="126" borderId="56" xfId="344" applyNumberFormat="1" applyFont="1" applyFill="1" applyBorder="1" applyAlignment="1">
      <alignment vertical="center"/>
    </xf>
    <xf numFmtId="1" fontId="46" fillId="0" borderId="56" xfId="344" applyNumberFormat="1" applyFont="1" applyFill="1" applyBorder="1" applyAlignment="1">
      <alignment horizontal="left" vertical="center"/>
    </xf>
    <xf numFmtId="168" fontId="15" fillId="0" borderId="56" xfId="344" applyNumberFormat="1" applyFont="1" applyFill="1" applyBorder="1" applyAlignment="1">
      <alignment vertical="center"/>
    </xf>
    <xf numFmtId="167" fontId="15" fillId="0" borderId="56" xfId="344" applyNumberFormat="1" applyFont="1" applyBorder="1" applyAlignment="1">
      <alignment vertical="center"/>
    </xf>
    <xf numFmtId="167" fontId="15" fillId="0" borderId="56" xfId="344" applyNumberFormat="1" applyFont="1" applyFill="1" applyBorder="1" applyAlignment="1">
      <alignment vertical="center"/>
    </xf>
    <xf numFmtId="167" fontId="45" fillId="49" borderId="56" xfId="344" applyNumberFormat="1" applyFont="1" applyFill="1" applyBorder="1" applyAlignment="1">
      <alignment horizontal="left" vertical="center"/>
    </xf>
    <xf numFmtId="167" fontId="45" fillId="49" borderId="56" xfId="344" applyNumberFormat="1" applyFont="1" applyFill="1" applyBorder="1" applyAlignment="1">
      <alignment horizontal="center" vertical="center"/>
    </xf>
    <xf numFmtId="167" fontId="13" fillId="49" borderId="56" xfId="344" applyNumberFormat="1" applyFont="1" applyFill="1" applyBorder="1" applyAlignment="1">
      <alignment vertical="center"/>
    </xf>
    <xf numFmtId="1" fontId="15" fillId="0" borderId="56" xfId="344" applyNumberFormat="1" applyFont="1" applyBorder="1" applyAlignment="1">
      <alignment horizontal="left" vertical="center"/>
    </xf>
    <xf numFmtId="0" fontId="309" fillId="119" borderId="98" xfId="20834" applyBorder="1" applyAlignment="1">
      <alignment horizontal="right" vertical="center" wrapText="1"/>
    </xf>
    <xf numFmtId="1" fontId="239" fillId="0" borderId="56" xfId="344" applyNumberFormat="1" applyFont="1" applyBorder="1" applyAlignment="1">
      <alignment horizontal="center" vertical="center"/>
    </xf>
    <xf numFmtId="1" fontId="15" fillId="0" borderId="56" xfId="344" applyNumberFormat="1" applyFont="1" applyFill="1" applyBorder="1" applyAlignment="1">
      <alignment horizontal="left" vertical="center"/>
    </xf>
    <xf numFmtId="1" fontId="310" fillId="0" borderId="83" xfId="0" applyNumberFormat="1" applyFont="1" applyBorder="1" applyAlignment="1">
      <alignment horizontal="left" vertical="center"/>
    </xf>
    <xf numFmtId="1" fontId="310" fillId="0" borderId="78" xfId="0" applyNumberFormat="1" applyFont="1" applyBorder="1" applyAlignment="1">
      <alignment horizontal="left" vertical="center"/>
    </xf>
    <xf numFmtId="0" fontId="156" fillId="0" borderId="107" xfId="813" applyFont="1" applyBorder="1"/>
    <xf numFmtId="0" fontId="311" fillId="0" borderId="107" xfId="813" applyFont="1" applyBorder="1" applyAlignment="1">
      <alignment horizontal="center"/>
    </xf>
    <xf numFmtId="0" fontId="155" fillId="0" borderId="107" xfId="813" applyFont="1" applyBorder="1" applyAlignment="1">
      <alignment horizontal="left"/>
    </xf>
    <xf numFmtId="0" fontId="274" fillId="43" borderId="0" xfId="233" applyFont="1" applyFill="1" applyBorder="1" applyAlignment="1" applyProtection="1">
      <alignment vertical="center"/>
    </xf>
    <xf numFmtId="0" fontId="161" fillId="114" borderId="107" xfId="378" applyFont="1" applyFill="1" applyBorder="1" applyAlignment="1">
      <alignment horizontal="left" vertical="center"/>
    </xf>
    <xf numFmtId="0" fontId="161" fillId="114" borderId="107" xfId="378" applyFont="1" applyFill="1" applyBorder="1" applyAlignment="1">
      <alignment vertical="center"/>
    </xf>
    <xf numFmtId="0" fontId="162" fillId="114" borderId="107" xfId="378" applyFont="1" applyFill="1" applyBorder="1" applyAlignment="1">
      <alignment horizontal="left" vertical="center"/>
    </xf>
    <xf numFmtId="0" fontId="161" fillId="114" borderId="107" xfId="378" applyFont="1" applyFill="1" applyBorder="1" applyAlignment="1">
      <alignment horizontal="center" vertical="center"/>
    </xf>
    <xf numFmtId="0" fontId="13" fillId="114" borderId="107" xfId="378" applyFont="1" applyFill="1" applyBorder="1" applyAlignment="1">
      <alignment horizontal="left" vertical="center"/>
    </xf>
    <xf numFmtId="0" fontId="156" fillId="0" borderId="107" xfId="0" applyFont="1" applyBorder="1" applyAlignment="1">
      <alignment vertical="center"/>
    </xf>
    <xf numFmtId="0" fontId="44" fillId="0" borderId="107" xfId="1139" applyFont="1" applyBorder="1" applyAlignment="1" applyProtection="1">
      <alignment horizontal="left" vertical="top"/>
      <protection locked="0"/>
    </xf>
    <xf numFmtId="0" fontId="15" fillId="0" borderId="107" xfId="0" applyFont="1" applyBorder="1" applyAlignment="1">
      <alignment horizontal="left" vertical="center"/>
    </xf>
    <xf numFmtId="49" fontId="236" fillId="0" borderId="107" xfId="378" applyNumberFormat="1" applyFont="1" applyBorder="1" applyAlignment="1">
      <alignment vertical="center"/>
    </xf>
    <xf numFmtId="0" fontId="175" fillId="0" borderId="107" xfId="0" applyFont="1" applyBorder="1" applyAlignment="1">
      <alignment horizontal="center"/>
    </xf>
    <xf numFmtId="0" fontId="15" fillId="0" borderId="107" xfId="0" applyFont="1" applyBorder="1" applyAlignment="1">
      <alignment vertical="center"/>
    </xf>
    <xf numFmtId="0" fontId="44" fillId="0" borderId="107" xfId="0" applyFont="1" applyBorder="1" applyAlignment="1">
      <alignment horizontal="left" vertical="center"/>
    </xf>
    <xf numFmtId="49" fontId="15" fillId="0" borderId="107" xfId="378" applyNumberFormat="1" applyFont="1" applyBorder="1" applyAlignment="1">
      <alignment vertical="center"/>
    </xf>
    <xf numFmtId="0" fontId="314" fillId="0" borderId="107" xfId="0" applyFont="1" applyBorder="1" applyAlignment="1">
      <alignment horizontal="center"/>
    </xf>
    <xf numFmtId="0" fontId="236" fillId="114" borderId="107" xfId="378" applyFont="1" applyFill="1" applyBorder="1" applyAlignment="1">
      <alignment horizontal="center" vertical="center"/>
    </xf>
    <xf numFmtId="0" fontId="315" fillId="0" borderId="107" xfId="0" applyFont="1" applyBorder="1" applyAlignment="1">
      <alignment horizontal="left" vertical="center"/>
    </xf>
    <xf numFmtId="0" fontId="156" fillId="0" borderId="107" xfId="0" applyFont="1" applyBorder="1"/>
    <xf numFmtId="0" fontId="156" fillId="0" borderId="107" xfId="0" applyFont="1" applyBorder="1" applyAlignment="1">
      <alignment horizontal="center"/>
    </xf>
    <xf numFmtId="2" fontId="156" fillId="0" borderId="107" xfId="581" applyNumberFormat="1" applyFont="1" applyFill="1" applyBorder="1" applyAlignment="1">
      <alignment horizontal="center" vertical="center"/>
    </xf>
    <xf numFmtId="167" fontId="175" fillId="114" borderId="107" xfId="378" applyNumberFormat="1" applyFont="1" applyFill="1" applyBorder="1" applyAlignment="1">
      <alignment horizontal="center" vertical="center"/>
    </xf>
    <xf numFmtId="2" fontId="156" fillId="0" borderId="107" xfId="581" applyNumberFormat="1" applyFont="1" applyBorder="1" applyAlignment="1">
      <alignment horizontal="center" vertical="center"/>
    </xf>
    <xf numFmtId="167" fontId="45" fillId="95" borderId="56" xfId="343" applyNumberFormat="1" applyFont="1" applyFill="1" applyBorder="1" applyAlignment="1">
      <alignment horizontal="center" vertical="center"/>
    </xf>
    <xf numFmtId="0" fontId="46" fillId="0" borderId="56" xfId="0" applyFont="1" applyBorder="1" applyAlignment="1">
      <alignment horizontal="justify" vertical="center"/>
    </xf>
    <xf numFmtId="1" fontId="316" fillId="0" borderId="56" xfId="343" applyNumberFormat="1" applyFont="1" applyBorder="1" applyAlignment="1">
      <alignment horizontal="center" vertical="center"/>
    </xf>
    <xf numFmtId="0" fontId="46" fillId="0" borderId="56" xfId="343" applyNumberFormat="1" applyFont="1" applyBorder="1" applyAlignment="1">
      <alignment horizontal="center" vertical="center"/>
    </xf>
    <xf numFmtId="0" fontId="162" fillId="95" borderId="56" xfId="343" applyNumberFormat="1" applyFont="1" applyFill="1" applyBorder="1" applyAlignment="1">
      <alignment horizontal="center" vertical="center"/>
    </xf>
    <xf numFmtId="167" fontId="162" fillId="95" borderId="56" xfId="343" applyNumberFormat="1" applyFont="1" applyFill="1" applyBorder="1" applyAlignment="1">
      <alignment horizontal="center" vertical="center"/>
    </xf>
    <xf numFmtId="167" fontId="46" fillId="0" borderId="56" xfId="343" applyNumberFormat="1" applyFont="1" applyBorder="1" applyAlignment="1">
      <alignment horizontal="center" vertical="center"/>
    </xf>
    <xf numFmtId="167" fontId="15" fillId="0" borderId="56" xfId="343" applyNumberFormat="1" applyFont="1" applyBorder="1" applyAlignment="1">
      <alignment horizontal="center" vertical="center"/>
    </xf>
    <xf numFmtId="0" fontId="15" fillId="0" borderId="82" xfId="0" applyFont="1" applyBorder="1" applyAlignment="1">
      <alignment horizontal="left" vertical="center"/>
    </xf>
    <xf numFmtId="0" fontId="15" fillId="92" borderId="82" xfId="0" applyFont="1" applyFill="1" applyBorder="1" applyAlignment="1">
      <alignment horizontal="left" vertical="center"/>
    </xf>
    <xf numFmtId="49" fontId="39" fillId="92" borderId="82" xfId="0" applyNumberFormat="1" applyFont="1" applyFill="1" applyBorder="1" applyAlignment="1">
      <alignment horizontal="left" vertical="center"/>
    </xf>
    <xf numFmtId="1" fontId="318" fillId="0" borderId="78" xfId="0" applyNumberFormat="1" applyFont="1" applyBorder="1" applyAlignment="1">
      <alignment horizontal="left" vertical="center"/>
    </xf>
    <xf numFmtId="0" fontId="41" fillId="48" borderId="107" xfId="813" applyFont="1" applyFill="1" applyBorder="1" applyAlignment="1">
      <alignment horizontal="left" vertical="center"/>
    </xf>
    <xf numFmtId="0" fontId="16" fillId="48" borderId="107" xfId="813" applyFont="1" applyFill="1" applyBorder="1" applyAlignment="1">
      <alignment horizontal="left" vertical="center"/>
    </xf>
    <xf numFmtId="0" fontId="41" fillId="48" borderId="107" xfId="813" applyFont="1" applyFill="1" applyBorder="1" applyAlignment="1">
      <alignment horizontal="center" vertical="center"/>
    </xf>
    <xf numFmtId="0" fontId="145" fillId="94" borderId="107" xfId="813" applyFont="1" applyFill="1" applyBorder="1"/>
    <xf numFmtId="0" fontId="156" fillId="99" borderId="56" xfId="0" applyFont="1" applyFill="1" applyBorder="1" applyAlignment="1">
      <alignment horizontal="left"/>
    </xf>
    <xf numFmtId="169" fontId="208" fillId="0" borderId="107" xfId="343" applyNumberFormat="1" applyFont="1" applyFill="1" applyBorder="1" applyAlignment="1">
      <alignment horizontal="center"/>
    </xf>
    <xf numFmtId="0" fontId="15" fillId="130" borderId="107" xfId="813" applyFont="1" applyFill="1" applyBorder="1"/>
    <xf numFmtId="0" fontId="44" fillId="130" borderId="107" xfId="813" applyFont="1" applyFill="1" applyBorder="1" applyAlignment="1">
      <alignment horizontal="center"/>
    </xf>
    <xf numFmtId="0" fontId="28" fillId="130" borderId="107" xfId="813" applyFont="1" applyFill="1" applyBorder="1" applyAlignment="1">
      <alignment horizontal="left"/>
    </xf>
    <xf numFmtId="169" fontId="15" fillId="130" borderId="107" xfId="679" applyNumberFormat="1" applyFont="1" applyFill="1" applyBorder="1" applyAlignment="1"/>
    <xf numFmtId="169" fontId="15" fillId="130" borderId="107" xfId="679" applyNumberFormat="1" applyFont="1" applyFill="1" applyBorder="1" applyAlignment="1">
      <alignment horizontal="center"/>
    </xf>
    <xf numFmtId="187" fontId="13" fillId="130" borderId="107" xfId="679" applyNumberFormat="1" applyFont="1" applyFill="1" applyBorder="1" applyAlignment="1">
      <alignment horizontal="right" vertical="center"/>
    </xf>
    <xf numFmtId="169" fontId="15" fillId="0" borderId="107" xfId="679" applyNumberFormat="1" applyFont="1" applyFill="1" applyBorder="1" applyAlignment="1"/>
    <xf numFmtId="187" fontId="13" fillId="0" borderId="107" xfId="679" applyNumberFormat="1" applyFont="1" applyFill="1" applyBorder="1" applyAlignment="1">
      <alignment horizontal="right" vertical="center"/>
    </xf>
    <xf numFmtId="168" fontId="15" fillId="99" borderId="107" xfId="679" applyNumberFormat="1" applyFont="1" applyFill="1" applyBorder="1" applyAlignment="1">
      <alignment horizontal="right" vertical="center"/>
    </xf>
    <xf numFmtId="0" fontId="14" fillId="116" borderId="107" xfId="813" applyFont="1" applyFill="1" applyBorder="1" applyAlignment="1">
      <alignment vertical="center"/>
    </xf>
    <xf numFmtId="0" fontId="319" fillId="43" borderId="0" xfId="2" applyFont="1" applyFill="1" applyAlignment="1">
      <alignment horizontal="left"/>
    </xf>
    <xf numFmtId="0" fontId="320" fillId="43" borderId="0" xfId="2" applyFont="1" applyFill="1" applyAlignment="1">
      <alignment horizontal="left"/>
    </xf>
    <xf numFmtId="9" fontId="319" fillId="43" borderId="0" xfId="548" applyFont="1" applyFill="1" applyAlignment="1">
      <alignment horizontal="left"/>
    </xf>
    <xf numFmtId="0" fontId="319" fillId="92" borderId="0" xfId="2" applyFont="1" applyFill="1" applyAlignment="1">
      <alignment horizontal="left"/>
    </xf>
    <xf numFmtId="0" fontId="321" fillId="92" borderId="0" xfId="2" applyFont="1" applyFill="1"/>
    <xf numFmtId="0" fontId="13" fillId="90" borderId="77" xfId="0" applyFont="1" applyFill="1" applyBorder="1" applyAlignment="1">
      <alignment horizontal="center" vertical="center"/>
    </xf>
    <xf numFmtId="0" fontId="0" fillId="0" borderId="78" xfId="0" applyBorder="1"/>
    <xf numFmtId="169" fontId="15" fillId="0" borderId="107" xfId="679" applyNumberFormat="1" applyFont="1" applyFill="1" applyBorder="1" applyAlignment="1">
      <alignment horizontal="center"/>
    </xf>
    <xf numFmtId="0" fontId="296" fillId="0" borderId="78" xfId="0" applyFont="1" applyBorder="1" applyAlignment="1">
      <alignment horizontal="left" vertical="center" wrapText="1"/>
    </xf>
    <xf numFmtId="10" fontId="209" fillId="0" borderId="0" xfId="548" applyNumberFormat="1" applyFont="1" applyBorder="1" applyAlignment="1">
      <alignment horizontal="left" vertical="center"/>
    </xf>
    <xf numFmtId="169" fontId="13" fillId="0" borderId="0" xfId="343" applyNumberFormat="1" applyFont="1" applyBorder="1" applyAlignment="1">
      <alignment horizontal="center"/>
    </xf>
    <xf numFmtId="0" fontId="14" fillId="93" borderId="113" xfId="0" applyFont="1" applyFill="1" applyBorder="1" applyAlignment="1">
      <alignment horizontal="left"/>
    </xf>
    <xf numFmtId="0" fontId="28" fillId="92" borderId="107" xfId="813" applyFont="1" applyFill="1" applyBorder="1" applyAlignment="1">
      <alignment horizontal="left"/>
    </xf>
    <xf numFmtId="0" fontId="156" fillId="0" borderId="78" xfId="0" applyFont="1" applyBorder="1"/>
    <xf numFmtId="0" fontId="39" fillId="0" borderId="78" xfId="0" applyFont="1" applyBorder="1"/>
    <xf numFmtId="1" fontId="155" fillId="0" borderId="78" xfId="0" applyNumberFormat="1" applyFont="1" applyBorder="1" applyAlignment="1">
      <alignment horizontal="left"/>
    </xf>
    <xf numFmtId="0" fontId="28" fillId="0" borderId="78" xfId="0" applyFont="1" applyBorder="1" applyAlignment="1">
      <alignment wrapText="1"/>
    </xf>
    <xf numFmtId="0" fontId="149" fillId="0" borderId="78" xfId="0" applyFont="1" applyBorder="1"/>
    <xf numFmtId="0" fontId="155" fillId="0" borderId="0" xfId="0" applyFont="1" applyAlignment="1">
      <alignment horizontal="left" vertical="center" wrapText="1"/>
    </xf>
    <xf numFmtId="1" fontId="243" fillId="0" borderId="78" xfId="0" applyNumberFormat="1" applyFont="1" applyBorder="1" applyAlignment="1">
      <alignment horizontal="left" vertical="center"/>
    </xf>
    <xf numFmtId="0" fontId="39" fillId="0" borderId="56" xfId="0" applyFont="1" applyBorder="1" applyAlignment="1">
      <alignment horizontal="center" vertical="center"/>
    </xf>
    <xf numFmtId="0" fontId="15" fillId="0" borderId="56" xfId="0" applyFont="1" applyBorder="1" applyAlignment="1">
      <alignment horizontal="left" vertical="top" wrapText="1"/>
    </xf>
    <xf numFmtId="0" fontId="296" fillId="0" borderId="56" xfId="0" applyFont="1" applyBorder="1" applyAlignment="1">
      <alignment horizontal="left" vertical="center"/>
    </xf>
    <xf numFmtId="2" fontId="15" fillId="0" borderId="56" xfId="0" applyNumberFormat="1" applyFont="1" applyBorder="1" applyAlignment="1">
      <alignment horizontal="left" vertical="center"/>
    </xf>
    <xf numFmtId="0" fontId="322" fillId="48" borderId="99" xfId="813" applyFont="1" applyFill="1" applyBorder="1" applyAlignment="1">
      <alignment vertical="center"/>
    </xf>
    <xf numFmtId="0" fontId="322" fillId="48" borderId="100" xfId="813" applyFont="1" applyFill="1" applyBorder="1" applyAlignment="1">
      <alignment vertical="center"/>
    </xf>
    <xf numFmtId="0" fontId="156" fillId="0" borderId="56" xfId="0" applyFont="1" applyBorder="1" applyAlignment="1">
      <alignment horizontal="left" vertical="top" wrapText="1"/>
    </xf>
    <xf numFmtId="2" fontId="156" fillId="0" borderId="56" xfId="0" applyNumberFormat="1" applyFont="1" applyBorder="1" applyAlignment="1">
      <alignment horizontal="left" vertical="center"/>
    </xf>
    <xf numFmtId="0" fontId="298" fillId="0" borderId="56" xfId="0" applyFont="1" applyBorder="1" applyAlignment="1">
      <alignment horizontal="left" vertical="center"/>
    </xf>
    <xf numFmtId="0" fontId="323" fillId="48" borderId="100" xfId="813" applyFont="1" applyFill="1" applyBorder="1" applyAlignment="1">
      <alignment vertical="center"/>
    </xf>
    <xf numFmtId="0" fontId="156" fillId="110" borderId="56" xfId="0" applyFont="1" applyFill="1" applyBorder="1" applyAlignment="1">
      <alignment horizontal="left" vertical="top" wrapText="1"/>
    </xf>
    <xf numFmtId="167" fontId="156" fillId="110" borderId="56" xfId="0" applyNumberFormat="1" applyFont="1" applyFill="1" applyBorder="1" applyAlignment="1">
      <alignment horizontal="left" vertical="center"/>
    </xf>
    <xf numFmtId="1" fontId="298" fillId="0" borderId="78" xfId="0" applyNumberFormat="1" applyFont="1" applyBorder="1" applyAlignment="1">
      <alignment horizontal="left" vertical="center"/>
    </xf>
    <xf numFmtId="0" fontId="13" fillId="48" borderId="88" xfId="0" applyFont="1" applyFill="1" applyBorder="1" applyAlignment="1">
      <alignment horizontal="left" vertical="center"/>
    </xf>
    <xf numFmtId="0" fontId="13" fillId="48" borderId="89" xfId="0" applyFont="1" applyFill="1" applyBorder="1" applyAlignment="1">
      <alignment horizontal="left" vertical="center"/>
    </xf>
    <xf numFmtId="0" fontId="14" fillId="48" borderId="89" xfId="0" applyFont="1" applyFill="1" applyBorder="1" applyAlignment="1">
      <alignment horizontal="left" vertical="center"/>
    </xf>
    <xf numFmtId="1" fontId="209" fillId="0" borderId="84" xfId="0" applyNumberFormat="1" applyFont="1" applyBorder="1" applyAlignment="1">
      <alignment horizontal="left" vertical="center"/>
    </xf>
    <xf numFmtId="0" fontId="13" fillId="56" borderId="88" xfId="343" applyNumberFormat="1" applyFont="1" applyFill="1" applyBorder="1" applyAlignment="1">
      <alignment horizontal="center" vertical="center"/>
    </xf>
    <xf numFmtId="0" fontId="13" fillId="56" borderId="88" xfId="0" applyFont="1" applyFill="1" applyBorder="1" applyAlignment="1">
      <alignment horizontal="left" vertical="center"/>
    </xf>
    <xf numFmtId="0" fontId="13" fillId="56" borderId="89" xfId="0" applyFont="1" applyFill="1" applyBorder="1" applyAlignment="1">
      <alignment horizontal="left" vertical="center"/>
    </xf>
    <xf numFmtId="0" fontId="13" fillId="55" borderId="89" xfId="0" applyFont="1" applyFill="1" applyBorder="1" applyAlignment="1">
      <alignment horizontal="left" vertical="center"/>
    </xf>
    <xf numFmtId="9" fontId="304" fillId="0" borderId="82" xfId="589" applyNumberFormat="1" applyFont="1" applyBorder="1" applyAlignment="1">
      <alignment horizontal="left" vertical="center"/>
    </xf>
    <xf numFmtId="1" fontId="28" fillId="0" borderId="0" xfId="345" applyNumberFormat="1" applyFont="1" applyAlignment="1">
      <alignment horizontal="center" vertical="center"/>
    </xf>
    <xf numFmtId="1" fontId="28" fillId="0" borderId="78" xfId="345" applyNumberFormat="1" applyFont="1" applyBorder="1" applyAlignment="1">
      <alignment horizontal="center" vertical="center"/>
    </xf>
    <xf numFmtId="0" fontId="59" fillId="99" borderId="107" xfId="813" applyFont="1" applyFill="1" applyBorder="1"/>
    <xf numFmtId="169" fontId="15" fillId="92" borderId="107" xfId="343" applyNumberFormat="1" applyFont="1" applyFill="1" applyBorder="1" applyAlignment="1">
      <alignment horizontal="center"/>
    </xf>
    <xf numFmtId="0" fontId="55" fillId="91" borderId="56" xfId="0" applyFont="1" applyFill="1" applyBorder="1" applyAlignment="1">
      <alignment horizontal="left" vertical="center"/>
    </xf>
    <xf numFmtId="0" fontId="29" fillId="91" borderId="56" xfId="0" applyFont="1" applyFill="1" applyBorder="1" applyAlignment="1">
      <alignment horizontal="left" vertical="center"/>
    </xf>
    <xf numFmtId="167" fontId="46" fillId="0" borderId="0" xfId="0" applyNumberFormat="1" applyFont="1" applyAlignment="1">
      <alignment horizontal="left" vertical="center"/>
    </xf>
    <xf numFmtId="1" fontId="19" fillId="118" borderId="77" xfId="0" applyNumberFormat="1" applyFont="1" applyFill="1" applyBorder="1" applyAlignment="1">
      <alignment horizontal="center" vertical="center"/>
    </xf>
    <xf numFmtId="169" fontId="13" fillId="0" borderId="0" xfId="343" applyNumberFormat="1" applyFont="1" applyFill="1"/>
    <xf numFmtId="0" fontId="39" fillId="0" borderId="78" xfId="0" applyFont="1" applyBorder="1" applyAlignment="1">
      <alignment horizontal="left"/>
    </xf>
    <xf numFmtId="169" fontId="13" fillId="0" borderId="0" xfId="343" applyNumberFormat="1" applyFont="1" applyBorder="1"/>
    <xf numFmtId="172" fontId="14" fillId="128" borderId="82" xfId="20835" applyFont="1" applyFill="1" applyBorder="1" applyAlignment="1">
      <alignment horizontal="left" vertical="center"/>
    </xf>
    <xf numFmtId="49" fontId="327" fillId="128" borderId="82" xfId="20835" applyNumberFormat="1" applyFont="1" applyFill="1" applyBorder="1" applyAlignment="1">
      <alignment horizontal="left" vertical="center" wrapText="1"/>
    </xf>
    <xf numFmtId="172" fontId="14" fillId="128" borderId="82" xfId="20835" applyFont="1" applyFill="1" applyBorder="1" applyAlignment="1">
      <alignment horizontal="left" vertical="center" wrapText="1"/>
    </xf>
    <xf numFmtId="49" fontId="14" fillId="128" borderId="82" xfId="20835" applyNumberFormat="1" applyFont="1" applyFill="1" applyBorder="1" applyAlignment="1">
      <alignment horizontal="left" vertical="top" wrapText="1"/>
    </xf>
    <xf numFmtId="172" fontId="14" fillId="128" borderId="82" xfId="20835" applyFont="1" applyFill="1" applyBorder="1" applyAlignment="1">
      <alignment horizontal="center" vertical="center" wrapText="1"/>
    </xf>
    <xf numFmtId="172" fontId="13" fillId="128" borderId="82" xfId="20835" applyFont="1" applyFill="1" applyBorder="1" applyAlignment="1">
      <alignment horizontal="left" vertical="center" wrapText="1"/>
    </xf>
    <xf numFmtId="172" fontId="41" fillId="129" borderId="82" xfId="20835" applyFont="1" applyFill="1" applyBorder="1" applyAlignment="1">
      <alignment horizontal="left" vertical="center"/>
    </xf>
    <xf numFmtId="0" fontId="41" fillId="129" borderId="0" xfId="20835" applyNumberFormat="1" applyFont="1" applyFill="1" applyAlignment="1">
      <alignment vertical="center" wrapText="1"/>
    </xf>
    <xf numFmtId="0" fontId="41" fillId="129" borderId="0" xfId="20835" applyNumberFormat="1" applyFont="1" applyFill="1" applyAlignment="1">
      <alignment vertical="top" wrapText="1"/>
    </xf>
    <xf numFmtId="0" fontId="41" fillId="129" borderId="0" xfId="20835" applyNumberFormat="1" applyFont="1" applyFill="1" applyAlignment="1">
      <alignment horizontal="center" vertical="center" wrapText="1"/>
    </xf>
    <xf numFmtId="172" fontId="13" fillId="129" borderId="0" xfId="20835" applyFont="1" applyFill="1" applyAlignment="1">
      <alignment horizontal="left" vertical="center"/>
    </xf>
    <xf numFmtId="0" fontId="15" fillId="0" borderId="0" xfId="20835" applyNumberFormat="1" applyFont="1" applyAlignment="1">
      <alignment horizontal="left" vertical="center"/>
    </xf>
    <xf numFmtId="0" fontId="15" fillId="0" borderId="82" xfId="20835" applyNumberFormat="1" applyFont="1" applyBorder="1" applyAlignment="1">
      <alignment horizontal="left" vertical="top" wrapText="1"/>
    </xf>
    <xf numFmtId="194" fontId="15" fillId="92" borderId="82" xfId="344" applyNumberFormat="1" applyFont="1" applyFill="1" applyBorder="1" applyAlignment="1">
      <alignment horizontal="left" vertical="center"/>
    </xf>
    <xf numFmtId="9" fontId="328" fillId="0" borderId="82" xfId="343" applyNumberFormat="1" applyFont="1" applyBorder="1" applyAlignment="1">
      <alignment horizontal="center" vertical="center"/>
    </xf>
    <xf numFmtId="0" fontId="15" fillId="0" borderId="0" xfId="20835" applyNumberFormat="1" applyFont="1" applyAlignment="1">
      <alignment horizontal="left" vertical="top" wrapText="1"/>
    </xf>
    <xf numFmtId="0" fontId="15" fillId="0" borderId="111" xfId="0" applyFont="1" applyBorder="1" applyAlignment="1">
      <alignment horizontal="left" vertical="center"/>
    </xf>
    <xf numFmtId="194" fontId="15" fillId="0" borderId="82" xfId="344" applyNumberFormat="1" applyFont="1" applyFill="1" applyBorder="1" applyAlignment="1">
      <alignment horizontal="left" vertical="center"/>
    </xf>
    <xf numFmtId="0" fontId="15" fillId="0" borderId="112" xfId="20835" applyNumberFormat="1" applyFont="1" applyBorder="1" applyAlignment="1">
      <alignment horizontal="left" vertical="top" wrapText="1"/>
    </xf>
    <xf numFmtId="49" fontId="15" fillId="92" borderId="82" xfId="20835" applyNumberFormat="1" applyFont="1" applyFill="1" applyBorder="1" applyAlignment="1">
      <alignment horizontal="left" vertical="top" wrapText="1"/>
    </xf>
    <xf numFmtId="49" fontId="41" fillId="129" borderId="82" xfId="20835" applyNumberFormat="1" applyFont="1" applyFill="1" applyBorder="1" applyAlignment="1">
      <alignment horizontal="left" vertical="center" wrapText="1"/>
    </xf>
    <xf numFmtId="172" fontId="41" fillId="129" borderId="82" xfId="20835" applyFont="1" applyFill="1" applyBorder="1" applyAlignment="1">
      <alignment horizontal="left" vertical="center" wrapText="1"/>
    </xf>
    <xf numFmtId="49" fontId="41" fillId="129" borderId="82" xfId="20835" applyNumberFormat="1" applyFont="1" applyFill="1" applyBorder="1" applyAlignment="1">
      <alignment horizontal="left" vertical="top" wrapText="1"/>
    </xf>
    <xf numFmtId="172" fontId="41" fillId="129" borderId="82" xfId="20835" applyFont="1" applyFill="1" applyBorder="1" applyAlignment="1">
      <alignment horizontal="center" vertical="center"/>
    </xf>
    <xf numFmtId="49" fontId="15" fillId="0" borderId="82" xfId="20835" applyNumberFormat="1" applyFont="1" applyBorder="1" applyAlignment="1">
      <alignment horizontal="left" vertical="top" wrapText="1"/>
    </xf>
    <xf numFmtId="9" fontId="218" fillId="0" borderId="82" xfId="343" applyNumberFormat="1" applyFont="1" applyFill="1" applyBorder="1" applyAlignment="1">
      <alignment horizontal="center" vertical="center"/>
    </xf>
    <xf numFmtId="172" fontId="145" fillId="94" borderId="82" xfId="20835" applyFont="1" applyFill="1" applyBorder="1" applyAlignment="1">
      <alignment horizontal="left" vertical="center"/>
    </xf>
    <xf numFmtId="49" fontId="145" fillId="94" borderId="82" xfId="20835" applyNumberFormat="1" applyFont="1" applyFill="1" applyBorder="1" applyAlignment="1">
      <alignment horizontal="left" vertical="center" wrapText="1"/>
    </xf>
    <xf numFmtId="172" fontId="145" fillId="94" borderId="82" xfId="20835" applyFont="1" applyFill="1" applyBorder="1" applyAlignment="1">
      <alignment horizontal="left" vertical="center" wrapText="1"/>
    </xf>
    <xf numFmtId="49" fontId="145" fillId="94" borderId="82" xfId="20835" applyNumberFormat="1" applyFont="1" applyFill="1" applyBorder="1" applyAlignment="1">
      <alignment horizontal="left" vertical="top" wrapText="1"/>
    </xf>
    <xf numFmtId="49" fontId="154" fillId="94" borderId="82" xfId="20835" applyNumberFormat="1" applyFont="1" applyFill="1" applyBorder="1" applyAlignment="1">
      <alignment horizontal="left" vertical="center" wrapText="1"/>
    </xf>
    <xf numFmtId="49" fontId="154" fillId="94" borderId="82" xfId="20835" applyNumberFormat="1" applyFont="1" applyFill="1" applyBorder="1" applyAlignment="1">
      <alignment horizontal="center" vertical="center" wrapText="1"/>
    </xf>
    <xf numFmtId="0" fontId="15" fillId="0" borderId="0" xfId="20835" applyNumberFormat="1" applyFont="1" applyAlignment="1">
      <alignment horizontal="left" vertical="center" wrapText="1"/>
    </xf>
    <xf numFmtId="172" fontId="41" fillId="129" borderId="82" xfId="20835" applyFont="1" applyFill="1" applyBorder="1" applyAlignment="1">
      <alignment horizontal="left" vertical="top" wrapText="1"/>
    </xf>
    <xf numFmtId="172" fontId="145" fillId="110" borderId="82" xfId="20835" applyFont="1" applyFill="1" applyBorder="1" applyAlignment="1">
      <alignment horizontal="left" vertical="center"/>
    </xf>
    <xf numFmtId="49" fontId="145" fillId="110" borderId="82" xfId="20835" applyNumberFormat="1" applyFont="1" applyFill="1" applyBorder="1" applyAlignment="1">
      <alignment horizontal="left" vertical="center" wrapText="1"/>
    </xf>
    <xf numFmtId="172" fontId="145" fillId="110" borderId="82" xfId="20835" applyFont="1" applyFill="1" applyBorder="1" applyAlignment="1">
      <alignment horizontal="left" vertical="center" wrapText="1"/>
    </xf>
    <xf numFmtId="49" fontId="145" fillId="110" borderId="82" xfId="20835" applyNumberFormat="1" applyFont="1" applyFill="1" applyBorder="1" applyAlignment="1">
      <alignment horizontal="left" vertical="top" wrapText="1"/>
    </xf>
    <xf numFmtId="49" fontId="154" fillId="110" borderId="82" xfId="20835" applyNumberFormat="1" applyFont="1" applyFill="1" applyBorder="1" applyAlignment="1">
      <alignment horizontal="left" vertical="center" wrapText="1"/>
    </xf>
    <xf numFmtId="49" fontId="154" fillId="110" borderId="82" xfId="20835" applyNumberFormat="1" applyFont="1" applyFill="1" applyBorder="1" applyAlignment="1">
      <alignment horizontal="center" vertical="center" wrapText="1"/>
    </xf>
    <xf numFmtId="172" fontId="15" fillId="0" borderId="0" xfId="20835" applyFont="1" applyAlignment="1">
      <alignment horizontal="left" vertical="center"/>
    </xf>
    <xf numFmtId="194" fontId="329" fillId="92" borderId="82" xfId="344" applyNumberFormat="1" applyFont="1" applyFill="1" applyBorder="1" applyAlignment="1">
      <alignment horizontal="left" vertical="center"/>
    </xf>
    <xf numFmtId="9" fontId="296" fillId="0" borderId="82" xfId="343" applyNumberFormat="1" applyFont="1" applyFill="1" applyBorder="1" applyAlignment="1">
      <alignment horizontal="center" vertical="center"/>
    </xf>
    <xf numFmtId="172" fontId="13" fillId="129" borderId="82" xfId="20835" applyFont="1" applyFill="1" applyBorder="1" applyAlignment="1">
      <alignment horizontal="left" vertical="center"/>
    </xf>
    <xf numFmtId="172" fontId="13" fillId="129" borderId="82" xfId="20835" applyFont="1" applyFill="1" applyBorder="1" applyAlignment="1">
      <alignment horizontal="left" vertical="top"/>
    </xf>
    <xf numFmtId="172" fontId="13" fillId="129" borderId="82" xfId="20835" applyFont="1" applyFill="1" applyBorder="1" applyAlignment="1">
      <alignment horizontal="center" vertical="center"/>
    </xf>
    <xf numFmtId="172" fontId="14" fillId="128" borderId="82" xfId="20835" applyFont="1" applyFill="1" applyBorder="1" applyAlignment="1">
      <alignment horizontal="left" vertical="top" wrapText="1"/>
    </xf>
    <xf numFmtId="9" fontId="218" fillId="0" borderId="0" xfId="343" applyNumberFormat="1" applyFont="1" applyBorder="1" applyAlignment="1">
      <alignment horizontal="center" vertical="center"/>
    </xf>
    <xf numFmtId="2" fontId="15" fillId="0" borderId="0" xfId="0" applyNumberFormat="1" applyFont="1" applyAlignment="1">
      <alignment horizontal="left" vertical="center"/>
    </xf>
    <xf numFmtId="187" fontId="15" fillId="0" borderId="107" xfId="343" applyNumberFormat="1" applyFont="1" applyFill="1" applyBorder="1" applyAlignment="1">
      <alignment horizontal="center" vertical="center"/>
    </xf>
    <xf numFmtId="1" fontId="25" fillId="0" borderId="78" xfId="345" applyNumberFormat="1" applyFont="1" applyFill="1" applyBorder="1" applyAlignment="1">
      <alignment horizontal="center" vertical="center"/>
    </xf>
    <xf numFmtId="0" fontId="330" fillId="131" borderId="77" xfId="0" applyFont="1" applyFill="1" applyBorder="1" applyAlignment="1">
      <alignment vertical="center"/>
    </xf>
    <xf numFmtId="0" fontId="76" fillId="131" borderId="77" xfId="0" applyFont="1" applyFill="1" applyBorder="1" applyAlignment="1">
      <alignment horizontal="center" vertical="center"/>
    </xf>
    <xf numFmtId="49" fontId="331" fillId="131" borderId="77" xfId="0" applyNumberFormat="1" applyFont="1" applyFill="1" applyBorder="1" applyAlignment="1">
      <alignment vertical="center"/>
    </xf>
    <xf numFmtId="0" fontId="331" fillId="131" borderId="77" xfId="0" applyFont="1" applyFill="1" applyBorder="1" applyAlignment="1">
      <alignment vertical="center" wrapText="1"/>
    </xf>
    <xf numFmtId="1" fontId="331" fillId="131" borderId="77" xfId="0" applyNumberFormat="1" applyFont="1" applyFill="1" applyBorder="1" applyAlignment="1">
      <alignment horizontal="center" vertical="center"/>
    </xf>
    <xf numFmtId="1" fontId="332" fillId="131" borderId="77" xfId="0" applyNumberFormat="1" applyFont="1" applyFill="1" applyBorder="1" applyAlignment="1">
      <alignment horizontal="center" vertical="center"/>
    </xf>
    <xf numFmtId="1" fontId="298" fillId="0" borderId="0" xfId="0" applyNumberFormat="1" applyFont="1" applyAlignment="1">
      <alignment horizontal="left" vertical="center"/>
    </xf>
    <xf numFmtId="0" fontId="14" fillId="103" borderId="88" xfId="0" applyFont="1" applyFill="1" applyBorder="1" applyAlignment="1">
      <alignment vertical="center"/>
    </xf>
    <xf numFmtId="0" fontId="39" fillId="0" borderId="84" xfId="0" applyFont="1" applyBorder="1" applyAlignment="1">
      <alignment horizontal="left" vertical="center"/>
    </xf>
    <xf numFmtId="0" fontId="14" fillId="103" borderId="89" xfId="0" applyFont="1" applyFill="1" applyBorder="1" applyAlignment="1">
      <alignment vertical="center"/>
    </xf>
    <xf numFmtId="0" fontId="333" fillId="0" borderId="0" xfId="0" applyFont="1" applyAlignment="1">
      <alignment horizontal="left" vertical="center" wrapText="1"/>
    </xf>
    <xf numFmtId="49" fontId="13" fillId="0" borderId="56" xfId="343" applyNumberFormat="1" applyFont="1" applyFill="1" applyBorder="1" applyAlignment="1">
      <alignment horizontal="center" vertical="center"/>
    </xf>
    <xf numFmtId="49" fontId="13" fillId="0" borderId="56" xfId="343" applyNumberFormat="1" applyFont="1" applyBorder="1" applyAlignment="1">
      <alignment horizontal="center" vertical="center"/>
    </xf>
    <xf numFmtId="167" fontId="15" fillId="0" borderId="56" xfId="343" applyNumberFormat="1" applyFont="1" applyFill="1" applyBorder="1" applyAlignment="1">
      <alignment horizontal="center" vertical="center"/>
    </xf>
    <xf numFmtId="195" fontId="15" fillId="0" borderId="82" xfId="344" applyNumberFormat="1" applyFont="1" applyFill="1" applyBorder="1" applyAlignment="1">
      <alignment horizontal="left" vertical="center"/>
    </xf>
    <xf numFmtId="195" fontId="41" fillId="129" borderId="0" xfId="20835" applyNumberFormat="1" applyFont="1" applyFill="1" applyAlignment="1">
      <alignment vertical="center" wrapText="1"/>
    </xf>
    <xf numFmtId="195" fontId="154" fillId="94" borderId="82" xfId="20835" applyNumberFormat="1" applyFont="1" applyFill="1" applyBorder="1" applyAlignment="1">
      <alignment horizontal="left" vertical="center" wrapText="1"/>
    </xf>
    <xf numFmtId="195" fontId="14" fillId="128" borderId="82" xfId="20835" applyNumberFormat="1" applyFont="1" applyFill="1" applyBorder="1" applyAlignment="1">
      <alignment horizontal="left" vertical="center" wrapText="1"/>
    </xf>
    <xf numFmtId="195" fontId="145" fillId="94" borderId="82" xfId="20835" applyNumberFormat="1" applyFont="1" applyFill="1" applyBorder="1" applyAlignment="1">
      <alignment horizontal="left" vertical="center" wrapText="1"/>
    </xf>
    <xf numFmtId="195" fontId="41" fillId="129" borderId="82" xfId="20835" applyNumberFormat="1" applyFont="1" applyFill="1" applyBorder="1" applyAlignment="1">
      <alignment horizontal="left" vertical="center"/>
    </xf>
    <xf numFmtId="195" fontId="15" fillId="92" borderId="82" xfId="344" applyNumberFormat="1" applyFont="1" applyFill="1" applyBorder="1" applyAlignment="1">
      <alignment horizontal="left" vertical="center"/>
    </xf>
    <xf numFmtId="195" fontId="154" fillId="110" borderId="82" xfId="20835" applyNumberFormat="1" applyFont="1" applyFill="1" applyBorder="1" applyAlignment="1">
      <alignment horizontal="left" vertical="center" wrapText="1"/>
    </xf>
    <xf numFmtId="195" fontId="15" fillId="0" borderId="0" xfId="344" applyNumberFormat="1" applyFont="1" applyFill="1" applyBorder="1" applyAlignment="1">
      <alignment horizontal="left" vertical="center"/>
    </xf>
    <xf numFmtId="195" fontId="13" fillId="129" borderId="82" xfId="20835" applyNumberFormat="1" applyFont="1" applyFill="1" applyBorder="1" applyAlignment="1">
      <alignment horizontal="left" vertical="center"/>
    </xf>
    <xf numFmtId="195" fontId="228" fillId="94" borderId="82" xfId="20835" applyNumberFormat="1" applyFont="1" applyFill="1" applyBorder="1" applyAlignment="1">
      <alignment horizontal="left" vertical="center" wrapText="1"/>
    </xf>
    <xf numFmtId="195" fontId="162" fillId="129" borderId="82" xfId="20835" applyNumberFormat="1" applyFont="1" applyFill="1" applyBorder="1" applyAlignment="1">
      <alignment horizontal="left" vertical="center"/>
    </xf>
    <xf numFmtId="0" fontId="0" fillId="0" borderId="0" xfId="0" applyAlignment="1">
      <alignment horizontal="left" vertical="center"/>
    </xf>
    <xf numFmtId="0" fontId="317" fillId="0" borderId="0" xfId="0" applyFont="1" applyAlignment="1">
      <alignment horizontal="left" vertical="center"/>
    </xf>
    <xf numFmtId="0" fontId="0" fillId="0" borderId="0" xfId="0" applyAlignment="1">
      <alignment horizontal="left" vertical="center" wrapText="1"/>
    </xf>
    <xf numFmtId="1" fontId="0" fillId="0" borderId="0" xfId="0" applyNumberFormat="1" applyAlignment="1">
      <alignment horizontal="left" vertical="center"/>
    </xf>
    <xf numFmtId="167" fontId="0" fillId="0" borderId="0" xfId="0" applyNumberFormat="1" applyAlignment="1">
      <alignment horizontal="left" vertical="center"/>
    </xf>
    <xf numFmtId="0" fontId="324" fillId="0" borderId="0" xfId="0" applyFont="1" applyAlignment="1">
      <alignment horizontal="left" vertical="center"/>
    </xf>
    <xf numFmtId="0" fontId="325" fillId="0" borderId="0" xfId="0" applyFont="1" applyAlignment="1">
      <alignment horizontal="left" vertical="center"/>
    </xf>
    <xf numFmtId="0" fontId="324" fillId="0" borderId="0" xfId="0" applyFont="1" applyAlignment="1">
      <alignment horizontal="left" vertical="center" wrapText="1"/>
    </xf>
    <xf numFmtId="1" fontId="324" fillId="0" borderId="0" xfId="0" applyNumberFormat="1" applyFont="1" applyAlignment="1">
      <alignment horizontal="left" vertical="center"/>
    </xf>
    <xf numFmtId="0" fontId="36" fillId="113" borderId="88" xfId="0" applyFont="1" applyFill="1" applyBorder="1" applyAlignment="1">
      <alignment vertical="center"/>
    </xf>
    <xf numFmtId="0" fontId="13" fillId="113" borderId="88" xfId="0" applyFont="1" applyFill="1" applyBorder="1" applyAlignment="1">
      <alignment vertical="center"/>
    </xf>
    <xf numFmtId="0" fontId="29" fillId="113" borderId="88" xfId="0" applyFont="1" applyFill="1" applyBorder="1" applyAlignment="1">
      <alignment vertical="center"/>
    </xf>
    <xf numFmtId="0" fontId="14" fillId="113" borderId="114" xfId="0" applyFont="1" applyFill="1" applyBorder="1" applyAlignment="1">
      <alignment vertical="center"/>
    </xf>
    <xf numFmtId="0" fontId="14" fillId="113" borderId="89" xfId="0" applyFont="1" applyFill="1" applyBorder="1" applyAlignment="1">
      <alignment vertical="center"/>
    </xf>
    <xf numFmtId="0" fontId="29" fillId="113" borderId="89" xfId="0" applyFont="1" applyFill="1" applyBorder="1" applyAlignment="1">
      <alignment vertical="center"/>
    </xf>
    <xf numFmtId="0" fontId="334" fillId="0" borderId="0" xfId="0" applyFont="1"/>
    <xf numFmtId="171" fontId="335" fillId="50" borderId="0" xfId="0" applyNumberFormat="1" applyFont="1" applyFill="1" applyAlignment="1">
      <alignment horizontal="left" vertical="center"/>
    </xf>
    <xf numFmtId="171" fontId="14" fillId="50" borderId="0" xfId="0" applyNumberFormat="1" applyFont="1" applyFill="1" applyAlignment="1">
      <alignment horizontal="left" vertical="center"/>
    </xf>
    <xf numFmtId="0" fontId="14" fillId="50" borderId="0" xfId="0" applyFont="1" applyFill="1" applyAlignment="1">
      <alignment horizontal="left" vertical="center"/>
    </xf>
    <xf numFmtId="2" fontId="14" fillId="50" borderId="0" xfId="0" applyNumberFormat="1" applyFont="1" applyFill="1" applyAlignment="1">
      <alignment horizontal="left" vertical="center"/>
    </xf>
    <xf numFmtId="171" fontId="14" fillId="51" borderId="0" xfId="0" applyNumberFormat="1" applyFont="1" applyFill="1" applyAlignment="1">
      <alignment horizontal="left" vertical="center"/>
    </xf>
    <xf numFmtId="0" fontId="253" fillId="51" borderId="0" xfId="0" applyFont="1" applyFill="1" applyAlignment="1">
      <alignment horizontal="center" vertical="center"/>
    </xf>
    <xf numFmtId="0" fontId="253" fillId="51" borderId="0" xfId="0" applyFont="1" applyFill="1" applyAlignment="1">
      <alignment horizontal="left" vertical="center"/>
    </xf>
    <xf numFmtId="2" fontId="253" fillId="51" borderId="0" xfId="0" applyNumberFormat="1" applyFont="1" applyFill="1" applyAlignment="1">
      <alignment horizontal="center" vertical="center"/>
    </xf>
    <xf numFmtId="0" fontId="15" fillId="0" borderId="0" xfId="0" applyFont="1" applyAlignment="1">
      <alignment horizontal="left" vertical="center" wrapText="1"/>
    </xf>
    <xf numFmtId="49" fontId="39" fillId="0" borderId="0" xfId="0" applyNumberFormat="1" applyFont="1" applyAlignment="1">
      <alignment horizontal="left" vertical="center"/>
    </xf>
    <xf numFmtId="169" fontId="15" fillId="0" borderId="0" xfId="343" applyNumberFormat="1" applyFont="1" applyFill="1" applyBorder="1" applyAlignment="1">
      <alignment vertical="center"/>
    </xf>
    <xf numFmtId="169" fontId="45" fillId="0" borderId="0" xfId="343" applyNumberFormat="1" applyFont="1" applyFill="1" applyBorder="1"/>
    <xf numFmtId="2" fontId="15" fillId="0" borderId="0" xfId="343" applyNumberFormat="1" applyFont="1" applyFill="1" applyBorder="1"/>
    <xf numFmtId="0" fontId="14" fillId="51" borderId="0" xfId="0" applyFont="1" applyFill="1" applyAlignment="1">
      <alignment horizontal="center" vertical="center"/>
    </xf>
    <xf numFmtId="0" fontId="15" fillId="0" borderId="0" xfId="492" applyFont="1" applyAlignment="1">
      <alignment horizontal="left" vertical="center"/>
    </xf>
    <xf numFmtId="169" fontId="13" fillId="0" borderId="0" xfId="343" applyNumberFormat="1" applyFont="1" applyFill="1" applyBorder="1"/>
    <xf numFmtId="0" fontId="156" fillId="92" borderId="0" xfId="0" applyFont="1" applyFill="1" applyAlignment="1">
      <alignment horizontal="left" vertical="center" wrapText="1"/>
    </xf>
    <xf numFmtId="49" fontId="297" fillId="92" borderId="0" xfId="0" applyNumberFormat="1" applyFont="1" applyFill="1" applyAlignment="1">
      <alignment horizontal="left" vertical="center"/>
    </xf>
    <xf numFmtId="0" fontId="156" fillId="92" borderId="0" xfId="492" applyFont="1" applyFill="1" applyAlignment="1">
      <alignment horizontal="left" vertical="center"/>
    </xf>
    <xf numFmtId="0" fontId="156" fillId="92" borderId="0" xfId="0" applyFont="1" applyFill="1" applyAlignment="1">
      <alignment vertical="center"/>
    </xf>
    <xf numFmtId="169" fontId="156" fillId="92" borderId="0" xfId="343" applyNumberFormat="1" applyFont="1" applyFill="1" applyBorder="1" applyAlignment="1">
      <alignment vertical="center"/>
    </xf>
    <xf numFmtId="169" fontId="175" fillId="92" borderId="0" xfId="343" applyNumberFormat="1" applyFont="1" applyFill="1" applyBorder="1"/>
    <xf numFmtId="0" fontId="156" fillId="92" borderId="0" xfId="343" applyNumberFormat="1" applyFont="1" applyFill="1" applyBorder="1" applyAlignment="1">
      <alignment horizontal="left" vertical="center"/>
    </xf>
    <xf numFmtId="0" fontId="156" fillId="0" borderId="0" xfId="0" applyFont="1" applyAlignment="1">
      <alignment horizontal="left" vertical="center" wrapText="1"/>
    </xf>
    <xf numFmtId="49" fontId="297" fillId="0" borderId="0" xfId="0" applyNumberFormat="1" applyFont="1" applyAlignment="1">
      <alignment horizontal="left" vertical="center"/>
    </xf>
    <xf numFmtId="0" fontId="156" fillId="0" borderId="0" xfId="0" applyFont="1" applyAlignment="1">
      <alignment vertical="center"/>
    </xf>
    <xf numFmtId="169" fontId="156" fillId="0" borderId="0" xfId="343" applyNumberFormat="1" applyFont="1" applyFill="1" applyBorder="1" applyAlignment="1">
      <alignment vertical="center"/>
    </xf>
    <xf numFmtId="2" fontId="156" fillId="0" borderId="0" xfId="343" applyNumberFormat="1" applyFont="1" applyFill="1" applyBorder="1"/>
    <xf numFmtId="0" fontId="14" fillId="51" borderId="0" xfId="0" applyFont="1" applyFill="1" applyAlignment="1">
      <alignment horizontal="left" vertical="center"/>
    </xf>
    <xf numFmtId="169" fontId="13" fillId="92" borderId="0" xfId="343" applyNumberFormat="1" applyFont="1" applyFill="1" applyBorder="1"/>
    <xf numFmtId="0" fontId="15" fillId="0" borderId="0" xfId="343" applyNumberFormat="1" applyFont="1" applyFill="1" applyBorder="1" applyAlignment="1">
      <alignment horizontal="left" vertical="center"/>
    </xf>
    <xf numFmtId="169" fontId="326" fillId="0" borderId="0" xfId="343" applyNumberFormat="1" applyFont="1" applyFill="1" applyBorder="1"/>
    <xf numFmtId="188" fontId="14" fillId="51" borderId="0" xfId="0" applyNumberFormat="1" applyFont="1" applyFill="1" applyAlignment="1">
      <alignment horizontal="left" vertical="center"/>
    </xf>
    <xf numFmtId="0" fontId="14" fillId="51" borderId="0" xfId="1104" applyFont="1" applyFill="1" applyAlignment="1">
      <alignment horizontal="left" vertical="center"/>
    </xf>
    <xf numFmtId="0" fontId="13" fillId="51" borderId="0" xfId="1104" applyFont="1" applyFill="1" applyAlignment="1">
      <alignment horizontal="center" vertical="center" wrapText="1"/>
    </xf>
    <xf numFmtId="0" fontId="15" fillId="0" borderId="0" xfId="1307" applyFont="1" applyAlignment="1">
      <alignment horizontal="left" vertical="center"/>
    </xf>
    <xf numFmtId="0" fontId="14" fillId="51" borderId="0" xfId="1307" applyFont="1" applyFill="1" applyAlignment="1">
      <alignment horizontal="left" vertical="center"/>
    </xf>
    <xf numFmtId="0" fontId="36" fillId="51" borderId="0" xfId="0" applyFont="1" applyFill="1" applyAlignment="1">
      <alignment horizontal="center" vertical="center"/>
    </xf>
    <xf numFmtId="0" fontId="36" fillId="51" borderId="0" xfId="0" applyFont="1" applyFill="1" applyAlignment="1">
      <alignment horizontal="left" vertical="center"/>
    </xf>
    <xf numFmtId="169" fontId="175" fillId="0" borderId="0" xfId="343" applyNumberFormat="1" applyFont="1" applyFill="1" applyBorder="1"/>
    <xf numFmtId="169" fontId="156" fillId="0" borderId="0" xfId="343" applyNumberFormat="1" applyFont="1" applyFill="1" applyBorder="1"/>
    <xf numFmtId="0" fontId="15" fillId="0" borderId="0" xfId="0" quotePrefix="1" applyFont="1" applyAlignment="1">
      <alignment horizontal="left" vertical="center"/>
    </xf>
    <xf numFmtId="169" fontId="15" fillId="0" borderId="0" xfId="343" applyNumberFormat="1" applyFont="1" applyFill="1" applyBorder="1"/>
    <xf numFmtId="9" fontId="218" fillId="0" borderId="82" xfId="343" applyNumberFormat="1" applyFont="1" applyBorder="1" applyAlignment="1">
      <alignment horizontal="center" vertical="center"/>
    </xf>
    <xf numFmtId="0" fontId="48" fillId="0" borderId="83" xfId="0" applyFont="1" applyBorder="1" applyAlignment="1">
      <alignment horizontal="left" vertical="center" wrapText="1"/>
    </xf>
    <xf numFmtId="1" fontId="218" fillId="0" borderId="0" xfId="0" applyNumberFormat="1" applyFont="1" applyAlignment="1">
      <alignment horizontal="left" vertical="center"/>
    </xf>
    <xf numFmtId="0" fontId="29" fillId="113" borderId="114" xfId="0" applyFont="1" applyFill="1" applyBorder="1" applyAlignment="1">
      <alignment vertical="center"/>
    </xf>
    <xf numFmtId="0" fontId="36" fillId="113" borderId="114" xfId="0" applyFont="1" applyFill="1" applyBorder="1" applyAlignment="1">
      <alignment vertical="center"/>
    </xf>
    <xf numFmtId="0" fontId="13" fillId="113" borderId="114" xfId="0" applyFont="1" applyFill="1" applyBorder="1" applyAlignment="1">
      <alignment vertical="center"/>
    </xf>
    <xf numFmtId="0" fontId="326" fillId="113" borderId="114" xfId="0" applyFont="1" applyFill="1" applyBorder="1" applyAlignment="1">
      <alignment vertical="center"/>
    </xf>
    <xf numFmtId="49" fontId="28" fillId="0" borderId="0" xfId="0" applyNumberFormat="1" applyFont="1" applyAlignment="1">
      <alignment horizontal="left" vertical="center" wrapText="1"/>
    </xf>
    <xf numFmtId="0" fontId="324" fillId="0" borderId="0" xfId="0" applyFont="1"/>
    <xf numFmtId="0" fontId="13" fillId="107" borderId="82" xfId="1063" applyFont="1" applyFill="1" applyBorder="1" applyAlignment="1">
      <alignment horizontal="left" vertical="top" wrapText="1"/>
      <protection hidden="1"/>
    </xf>
    <xf numFmtId="0" fontId="15" fillId="109" borderId="82" xfId="0" applyFont="1" applyFill="1" applyBorder="1" applyAlignment="1">
      <alignment horizontal="left" vertical="top"/>
    </xf>
    <xf numFmtId="0" fontId="13" fillId="107" borderId="82" xfId="1067" applyFont="1" applyFill="1" applyBorder="1" applyAlignment="1">
      <alignment horizontal="right" vertical="top"/>
      <protection hidden="1"/>
    </xf>
    <xf numFmtId="0" fontId="13" fillId="109" borderId="82" xfId="0" applyFont="1" applyFill="1" applyBorder="1" applyAlignment="1">
      <alignment horizontal="left" vertical="top"/>
    </xf>
    <xf numFmtId="2" fontId="15" fillId="109" borderId="82" xfId="0" applyNumberFormat="1" applyFont="1" applyFill="1" applyBorder="1" applyAlignment="1">
      <alignment horizontal="left" vertical="top"/>
    </xf>
    <xf numFmtId="0" fontId="13" fillId="107" borderId="82" xfId="1063" applyFont="1" applyFill="1" applyBorder="1">
      <alignment horizontal="left" vertical="top"/>
      <protection hidden="1"/>
    </xf>
    <xf numFmtId="0" fontId="15" fillId="92" borderId="82" xfId="1150" applyFont="1" applyFill="1" applyBorder="1" applyAlignment="1" applyProtection="1">
      <alignment horizontal="left" vertical="top"/>
      <protection locked="0"/>
    </xf>
    <xf numFmtId="0" fontId="15" fillId="92" borderId="82" xfId="1065" applyFont="1" applyBorder="1">
      <alignment horizontal="left" vertical="top" shrinkToFit="1"/>
    </xf>
    <xf numFmtId="0" fontId="15" fillId="0" borderId="82" xfId="1066" applyFont="1" applyFill="1" applyBorder="1">
      <alignment vertical="top" wrapText="1"/>
      <protection hidden="1"/>
    </xf>
    <xf numFmtId="0" fontId="15" fillId="0" borderId="82" xfId="0" applyFont="1" applyBorder="1" applyAlignment="1">
      <alignment horizontal="left" vertical="top"/>
    </xf>
    <xf numFmtId="2" fontId="15" fillId="0" borderId="82" xfId="1120" applyNumberFormat="1" applyFont="1" applyFill="1" applyBorder="1">
      <alignment horizontal="right" vertical="top"/>
      <protection hidden="1"/>
    </xf>
    <xf numFmtId="0" fontId="15" fillId="92" borderId="82" xfId="1066" applyFont="1" applyBorder="1">
      <alignment vertical="top" wrapText="1"/>
      <protection hidden="1"/>
    </xf>
    <xf numFmtId="0" fontId="15" fillId="92" borderId="82" xfId="0" applyFont="1" applyFill="1" applyBorder="1" applyAlignment="1">
      <alignment horizontal="left" vertical="top"/>
    </xf>
    <xf numFmtId="2" fontId="13" fillId="109" borderId="82" xfId="0" applyNumberFormat="1" applyFont="1" applyFill="1" applyBorder="1" applyAlignment="1">
      <alignment horizontal="left" vertical="top"/>
    </xf>
    <xf numFmtId="0" fontId="15" fillId="0" borderId="82" xfId="1065" applyFont="1" applyFill="1" applyBorder="1">
      <alignment horizontal="left" vertical="top" shrinkToFit="1"/>
    </xf>
    <xf numFmtId="0" fontId="15" fillId="109" borderId="82" xfId="1139" applyFont="1" applyFill="1" applyBorder="1" applyAlignment="1" applyProtection="1">
      <alignment horizontal="left" vertical="top"/>
      <protection locked="0"/>
    </xf>
    <xf numFmtId="0" fontId="15" fillId="126" borderId="82" xfId="1150" applyFont="1" applyFill="1" applyBorder="1" applyAlignment="1" applyProtection="1">
      <alignment horizontal="left" vertical="top"/>
      <protection locked="0"/>
    </xf>
    <xf numFmtId="49" fontId="39" fillId="126" borderId="82" xfId="0" applyNumberFormat="1" applyFont="1" applyFill="1" applyBorder="1" applyAlignment="1">
      <alignment horizontal="left" vertical="center"/>
    </xf>
    <xf numFmtId="184" fontId="13" fillId="107" borderId="82" xfId="1064" applyFont="1" applyFill="1" applyBorder="1">
      <alignment vertical="top"/>
      <protection hidden="1"/>
    </xf>
    <xf numFmtId="184" fontId="262" fillId="107" borderId="82" xfId="1064" applyFont="1" applyFill="1" applyBorder="1">
      <alignment vertical="top"/>
      <protection hidden="1"/>
    </xf>
    <xf numFmtId="0" fontId="15" fillId="0" borderId="0" xfId="1065" applyFont="1" applyFill="1" applyBorder="1">
      <alignment horizontal="left" vertical="top" shrinkToFit="1"/>
    </xf>
    <xf numFmtId="0" fontId="15" fillId="0" borderId="0" xfId="1066" applyFont="1" applyFill="1" applyBorder="1">
      <alignment vertical="top" wrapText="1"/>
      <protection hidden="1"/>
    </xf>
    <xf numFmtId="49" fontId="156" fillId="0" borderId="82" xfId="494" applyNumberFormat="1" applyFont="1" applyBorder="1"/>
    <xf numFmtId="0" fontId="15" fillId="0" borderId="82" xfId="1150" applyFont="1" applyBorder="1" applyAlignment="1" applyProtection="1">
      <alignment horizontal="left" vertical="top"/>
      <protection locked="0"/>
    </xf>
    <xf numFmtId="49" fontId="156" fillId="0" borderId="0" xfId="494" applyNumberFormat="1" applyFont="1"/>
    <xf numFmtId="0" fontId="336" fillId="0" borderId="0" xfId="0" applyFont="1"/>
    <xf numFmtId="187" fontId="13" fillId="0" borderId="107" xfId="343" applyNumberFormat="1" applyFont="1" applyBorder="1" applyAlignment="1">
      <alignment horizontal="center" vertical="center"/>
    </xf>
    <xf numFmtId="0" fontId="154" fillId="94" borderId="107" xfId="813" applyFont="1" applyFill="1" applyBorder="1"/>
    <xf numFmtId="0" fontId="29" fillId="105" borderId="107" xfId="813" applyFont="1" applyFill="1" applyBorder="1" applyAlignment="1">
      <alignment vertical="center"/>
    </xf>
    <xf numFmtId="0" fontId="41" fillId="129" borderId="0" xfId="20835" applyNumberFormat="1" applyFont="1" applyFill="1" applyAlignment="1">
      <alignment horizontal="left" vertical="center" wrapText="1"/>
    </xf>
    <xf numFmtId="0" fontId="41" fillId="129" borderId="0" xfId="20835" applyNumberFormat="1" applyFont="1" applyFill="1" applyAlignment="1">
      <alignment horizontal="left" vertical="center"/>
    </xf>
    <xf numFmtId="185" fontId="41" fillId="129" borderId="0" xfId="20835" applyNumberFormat="1" applyFont="1" applyFill="1" applyAlignment="1">
      <alignment horizontal="center" wrapText="1"/>
    </xf>
    <xf numFmtId="185" fontId="41" fillId="129" borderId="0" xfId="1352" applyNumberFormat="1" applyFont="1" applyFill="1" applyBorder="1" applyAlignment="1">
      <alignment horizontal="center" wrapText="1"/>
    </xf>
    <xf numFmtId="172" fontId="15" fillId="0" borderId="0" xfId="20835" applyFont="1" applyAlignment="1">
      <alignment horizontal="left" vertical="center" wrapText="1"/>
    </xf>
    <xf numFmtId="0" fontId="156" fillId="92" borderId="82" xfId="0" applyFont="1" applyFill="1" applyBorder="1" applyAlignment="1">
      <alignment horizontal="left" vertical="center"/>
    </xf>
    <xf numFmtId="49" fontId="297" fillId="92" borderId="82" xfId="0" applyNumberFormat="1" applyFont="1" applyFill="1" applyBorder="1" applyAlignment="1">
      <alignment horizontal="left" vertical="center"/>
    </xf>
    <xf numFmtId="0" fontId="156" fillId="0" borderId="0" xfId="20835" applyNumberFormat="1" applyFont="1" applyAlignment="1">
      <alignment horizontal="left" vertical="center"/>
    </xf>
    <xf numFmtId="49" fontId="156" fillId="92" borderId="82" xfId="20835" applyNumberFormat="1" applyFont="1" applyFill="1" applyBorder="1" applyAlignment="1">
      <alignment horizontal="left" vertical="top" wrapText="1"/>
    </xf>
    <xf numFmtId="0" fontId="156" fillId="0" borderId="82" xfId="0" applyFont="1" applyBorder="1" applyAlignment="1">
      <alignment horizontal="left" vertical="center"/>
    </xf>
    <xf numFmtId="49" fontId="297" fillId="0" borderId="82" xfId="0" applyNumberFormat="1" applyFont="1" applyBorder="1" applyAlignment="1">
      <alignment horizontal="left" vertical="center"/>
    </xf>
    <xf numFmtId="49" fontId="156" fillId="0" borderId="82" xfId="20835" applyNumberFormat="1" applyFont="1" applyBorder="1" applyAlignment="1">
      <alignment horizontal="left" vertical="top" wrapText="1"/>
    </xf>
    <xf numFmtId="0" fontId="156" fillId="0" borderId="0" xfId="20835" applyNumberFormat="1" applyFont="1" applyAlignment="1">
      <alignment horizontal="left" vertical="top" wrapText="1"/>
    </xf>
    <xf numFmtId="194" fontId="156" fillId="92" borderId="82" xfId="20835" applyNumberFormat="1" applyFont="1" applyFill="1" applyBorder="1" applyAlignment="1">
      <alignment horizontal="left" vertical="top" wrapText="1"/>
    </xf>
    <xf numFmtId="194" fontId="156" fillId="92" borderId="82" xfId="344" applyNumberFormat="1" applyFont="1" applyFill="1" applyBorder="1" applyAlignment="1">
      <alignment horizontal="left" vertical="center"/>
    </xf>
    <xf numFmtId="9" fontId="337" fillId="0" borderId="82" xfId="343" applyNumberFormat="1" applyFont="1" applyBorder="1" applyAlignment="1">
      <alignment horizontal="center" vertical="center"/>
    </xf>
    <xf numFmtId="195" fontId="156" fillId="0" borderId="82" xfId="344" applyNumberFormat="1" applyFont="1" applyFill="1" applyBorder="1" applyAlignment="1">
      <alignment horizontal="left" vertical="center"/>
    </xf>
    <xf numFmtId="194" fontId="156" fillId="0" borderId="0" xfId="20835" applyNumberFormat="1" applyFont="1" applyAlignment="1">
      <alignment horizontal="left" vertical="top" wrapText="1"/>
    </xf>
    <xf numFmtId="0" fontId="12" fillId="43" borderId="0" xfId="233" applyFill="1" applyAlignment="1" applyProtection="1">
      <alignment horizontal="right" vertical="center"/>
    </xf>
    <xf numFmtId="0" fontId="16" fillId="43" borderId="0" xfId="2" applyFont="1" applyFill="1" applyAlignment="1">
      <alignment horizontal="right" vertical="center"/>
    </xf>
    <xf numFmtId="0" fontId="273" fillId="0" borderId="0" xfId="233" applyFont="1" applyBorder="1" applyAlignment="1" applyProtection="1">
      <alignment horizontal="center"/>
    </xf>
    <xf numFmtId="0" fontId="307" fillId="43" borderId="18" xfId="233" applyFont="1" applyFill="1" applyBorder="1" applyAlignment="1" applyProtection="1">
      <alignment horizontal="center" vertical="center"/>
    </xf>
    <xf numFmtId="0" fontId="307" fillId="43" borderId="17" xfId="233" applyFont="1" applyFill="1" applyBorder="1" applyAlignment="1" applyProtection="1">
      <alignment horizontal="center" vertical="center"/>
    </xf>
    <xf numFmtId="0" fontId="270" fillId="43" borderId="110" xfId="2" applyFont="1" applyFill="1" applyBorder="1" applyAlignment="1">
      <alignment horizontal="center" vertical="center"/>
    </xf>
    <xf numFmtId="0" fontId="270" fillId="43" borderId="0" xfId="2" applyFont="1" applyFill="1" applyAlignment="1">
      <alignment horizontal="center" vertical="center"/>
    </xf>
    <xf numFmtId="0" fontId="270" fillId="43" borderId="71" xfId="2" applyFont="1" applyFill="1" applyBorder="1" applyAlignment="1">
      <alignment horizontal="center" vertical="center"/>
    </xf>
    <xf numFmtId="0" fontId="270" fillId="43" borderId="17" xfId="2" applyFont="1" applyFill="1" applyBorder="1" applyAlignment="1">
      <alignment horizontal="center" vertical="center"/>
    </xf>
    <xf numFmtId="0" fontId="312" fillId="0" borderId="22" xfId="0" applyFont="1" applyBorder="1" applyAlignment="1">
      <alignment horizontal="left"/>
    </xf>
    <xf numFmtId="0" fontId="313" fillId="0" borderId="22" xfId="0" applyFont="1" applyBorder="1" applyAlignment="1">
      <alignment horizontal="left"/>
    </xf>
    <xf numFmtId="0" fontId="313" fillId="0" borderId="0" xfId="0" applyFont="1" applyAlignment="1">
      <alignment horizontal="left"/>
    </xf>
    <xf numFmtId="0" fontId="12" fillId="43" borderId="16" xfId="233" applyFill="1" applyBorder="1" applyAlignment="1" applyProtection="1">
      <alignment horizontal="center" vertical="center"/>
    </xf>
    <xf numFmtId="0" fontId="185" fillId="43" borderId="16" xfId="233" applyFont="1" applyFill="1" applyBorder="1" applyAlignment="1" applyProtection="1">
      <alignment horizontal="center" vertical="center"/>
    </xf>
    <xf numFmtId="0" fontId="177" fillId="43" borderId="0" xfId="2" applyFont="1" applyFill="1" applyAlignment="1">
      <alignment horizontal="center" vertical="center"/>
    </xf>
    <xf numFmtId="0" fontId="177" fillId="43" borderId="17" xfId="2" applyFont="1" applyFill="1" applyBorder="1" applyAlignment="1">
      <alignment horizontal="center" vertical="center"/>
    </xf>
    <xf numFmtId="0" fontId="307" fillId="43" borderId="0" xfId="233" applyFont="1" applyFill="1" applyAlignment="1" applyProtection="1">
      <alignment horizontal="center" vertical="center"/>
    </xf>
    <xf numFmtId="0" fontId="293" fillId="121" borderId="0" xfId="2" applyFont="1" applyFill="1" applyAlignment="1">
      <alignment horizontal="center" vertical="center"/>
    </xf>
    <xf numFmtId="0" fontId="270" fillId="43" borderId="18" xfId="2" applyFont="1" applyFill="1" applyBorder="1" applyAlignment="1">
      <alignment horizontal="center" vertical="center"/>
    </xf>
    <xf numFmtId="0" fontId="307" fillId="43" borderId="18" xfId="233" applyFont="1" applyFill="1" applyBorder="1" applyAlignment="1" applyProtection="1">
      <alignment horizontal="right" vertical="center"/>
    </xf>
    <xf numFmtId="0" fontId="307" fillId="43" borderId="17" xfId="233" applyFont="1" applyFill="1" applyBorder="1" applyAlignment="1" applyProtection="1">
      <alignment horizontal="right" vertical="center"/>
    </xf>
    <xf numFmtId="0" fontId="199" fillId="43" borderId="0" xfId="2" applyFont="1" applyFill="1" applyAlignment="1">
      <alignment horizontal="center" vertical="center"/>
    </xf>
    <xf numFmtId="0" fontId="199" fillId="43" borderId="26" xfId="2" applyFont="1" applyFill="1" applyBorder="1" applyAlignment="1">
      <alignment horizontal="center" vertical="center"/>
    </xf>
    <xf numFmtId="0" fontId="259" fillId="121" borderId="60" xfId="233" applyFont="1" applyFill="1" applyBorder="1" applyAlignment="1" applyProtection="1">
      <alignment horizontal="center" vertical="center"/>
    </xf>
    <xf numFmtId="0" fontId="12" fillId="43" borderId="60" xfId="233" applyFill="1" applyBorder="1" applyAlignment="1" applyProtection="1">
      <alignment horizontal="center"/>
    </xf>
    <xf numFmtId="0" fontId="90" fillId="43" borderId="60" xfId="233" applyFont="1" applyFill="1" applyBorder="1" applyAlignment="1" applyProtection="1">
      <alignment horizontal="center" vertical="center"/>
    </xf>
    <xf numFmtId="0" fontId="12" fillId="43" borderId="0" xfId="233" applyFill="1" applyBorder="1" applyAlignment="1" applyProtection="1">
      <alignment horizontal="right" vertical="center"/>
    </xf>
    <xf numFmtId="0" fontId="12" fillId="43" borderId="56" xfId="233" applyFill="1" applyBorder="1" applyAlignment="1" applyProtection="1">
      <alignment horizontal="right" vertical="center"/>
    </xf>
    <xf numFmtId="0" fontId="16" fillId="43" borderId="56" xfId="2" applyFont="1" applyFill="1" applyBorder="1" applyAlignment="1">
      <alignment horizontal="right" vertical="center"/>
    </xf>
    <xf numFmtId="0" fontId="284" fillId="121" borderId="23" xfId="498" applyFont="1" applyFill="1" applyBorder="1" applyAlignment="1">
      <alignment horizontal="center" vertical="center"/>
    </xf>
    <xf numFmtId="0" fontId="284" fillId="121" borderId="0" xfId="498" applyFont="1" applyFill="1" applyAlignment="1">
      <alignment horizontal="center" vertical="center"/>
    </xf>
    <xf numFmtId="0" fontId="284" fillId="121" borderId="26" xfId="498" applyFont="1" applyFill="1" applyBorder="1" applyAlignment="1">
      <alignment horizontal="center" vertical="center"/>
    </xf>
    <xf numFmtId="0" fontId="284" fillId="121" borderId="24" xfId="498" applyFont="1" applyFill="1" applyBorder="1" applyAlignment="1">
      <alignment horizontal="center" vertical="center"/>
    </xf>
    <xf numFmtId="0" fontId="284" fillId="121" borderId="16" xfId="498" applyFont="1" applyFill="1" applyBorder="1" applyAlignment="1">
      <alignment horizontal="center" vertical="center"/>
    </xf>
    <xf numFmtId="0" fontId="284" fillId="121" borderId="39" xfId="498" applyFont="1" applyFill="1" applyBorder="1" applyAlignment="1">
      <alignment horizontal="center" vertical="center"/>
    </xf>
    <xf numFmtId="0" fontId="285" fillId="121" borderId="21" xfId="233" applyFont="1" applyFill="1" applyBorder="1" applyAlignment="1" applyProtection="1">
      <alignment horizontal="center" vertical="center"/>
    </xf>
    <xf numFmtId="0" fontId="285" fillId="121" borderId="22" xfId="233" applyFont="1" applyFill="1" applyBorder="1" applyAlignment="1" applyProtection="1">
      <alignment horizontal="center" vertical="center"/>
    </xf>
    <xf numFmtId="0" fontId="285" fillId="121" borderId="25" xfId="233" applyFont="1" applyFill="1" applyBorder="1" applyAlignment="1" applyProtection="1">
      <alignment horizontal="center" vertical="center"/>
    </xf>
    <xf numFmtId="0" fontId="164" fillId="43" borderId="44" xfId="3" applyFont="1" applyFill="1" applyBorder="1" applyAlignment="1">
      <alignment horizontal="center" vertical="center" wrapText="1"/>
    </xf>
    <xf numFmtId="0" fontId="118" fillId="0" borderId="5" xfId="498" applyBorder="1"/>
    <xf numFmtId="0" fontId="118" fillId="0" borderId="45" xfId="498" applyBorder="1"/>
    <xf numFmtId="0" fontId="147" fillId="43" borderId="44" xfId="3" applyFont="1" applyFill="1" applyBorder="1" applyAlignment="1">
      <alignment horizontal="center" vertical="center" wrapText="1"/>
    </xf>
    <xf numFmtId="0" fontId="147" fillId="43" borderId="5" xfId="3" applyFont="1" applyFill="1" applyBorder="1" applyAlignment="1">
      <alignment horizontal="center" vertical="center" wrapText="1"/>
    </xf>
    <xf numFmtId="0" fontId="147" fillId="43" borderId="45" xfId="3" applyFont="1" applyFill="1" applyBorder="1" applyAlignment="1">
      <alignment horizontal="center" vertical="center" wrapText="1"/>
    </xf>
    <xf numFmtId="0" fontId="165" fillId="43" borderId="44" xfId="3" applyFont="1" applyFill="1" applyBorder="1" applyAlignment="1">
      <alignment horizontal="center" vertical="center" wrapText="1"/>
    </xf>
    <xf numFmtId="0" fontId="165" fillId="43" borderId="5" xfId="3" applyFont="1" applyFill="1" applyBorder="1" applyAlignment="1">
      <alignment horizontal="center" vertical="center" wrapText="1"/>
    </xf>
    <xf numFmtId="0" fontId="165" fillId="43" borderId="45" xfId="3" applyFont="1" applyFill="1" applyBorder="1" applyAlignment="1">
      <alignment horizontal="center" vertical="center" wrapText="1"/>
    </xf>
    <xf numFmtId="0" fontId="118" fillId="92" borderId="24" xfId="498" applyFill="1" applyBorder="1" applyAlignment="1">
      <alignment horizontal="center" vertical="center" wrapText="1"/>
    </xf>
    <xf numFmtId="0" fontId="118" fillId="92" borderId="16" xfId="498" applyFill="1" applyBorder="1" applyAlignment="1">
      <alignment horizontal="center" vertical="center" wrapText="1"/>
    </xf>
    <xf numFmtId="0" fontId="118" fillId="92" borderId="39" xfId="498" applyFill="1" applyBorder="1" applyAlignment="1">
      <alignment horizontal="center" vertical="center" wrapText="1"/>
    </xf>
    <xf numFmtId="0" fontId="164" fillId="43" borderId="23" xfId="3" applyFont="1" applyFill="1" applyBorder="1" applyAlignment="1">
      <alignment horizontal="center" vertical="center" wrapText="1"/>
    </xf>
    <xf numFmtId="0" fontId="118" fillId="0" borderId="0" xfId="498"/>
    <xf numFmtId="0" fontId="118" fillId="0" borderId="26" xfId="498" applyBorder="1"/>
    <xf numFmtId="0" fontId="118" fillId="0" borderId="24" xfId="498" applyBorder="1"/>
    <xf numFmtId="0" fontId="118" fillId="0" borderId="16" xfId="498" applyBorder="1"/>
    <xf numFmtId="0" fontId="118" fillId="0" borderId="39" xfId="498" applyBorder="1"/>
    <xf numFmtId="0" fontId="147" fillId="43" borderId="23" xfId="3" applyFont="1" applyFill="1" applyBorder="1" applyAlignment="1">
      <alignment horizontal="center" vertical="center" wrapText="1"/>
    </xf>
    <xf numFmtId="0" fontId="147" fillId="43" borderId="0" xfId="3" applyFont="1" applyFill="1" applyAlignment="1">
      <alignment horizontal="center" vertical="center" wrapText="1"/>
    </xf>
    <xf numFmtId="0" fontId="147" fillId="43" borderId="26" xfId="3" applyFont="1" applyFill="1" applyBorder="1" applyAlignment="1">
      <alignment horizontal="center" vertical="center" wrapText="1"/>
    </xf>
    <xf numFmtId="0" fontId="147" fillId="43" borderId="24" xfId="3" applyFont="1" applyFill="1" applyBorder="1" applyAlignment="1">
      <alignment horizontal="center" vertical="center" wrapText="1"/>
    </xf>
    <xf numFmtId="0" fontId="147" fillId="43" borderId="16" xfId="3" applyFont="1" applyFill="1" applyBorder="1" applyAlignment="1">
      <alignment horizontal="center" vertical="center" wrapText="1"/>
    </xf>
    <xf numFmtId="0" fontId="147" fillId="43" borderId="39" xfId="3" applyFont="1" applyFill="1" applyBorder="1" applyAlignment="1">
      <alignment horizontal="center" vertical="center" wrapText="1"/>
    </xf>
    <xf numFmtId="0" fontId="286" fillId="92" borderId="44" xfId="498" applyFont="1" applyFill="1" applyBorder="1" applyAlignment="1">
      <alignment horizontal="center" vertical="center" wrapText="1"/>
    </xf>
    <xf numFmtId="0" fontId="287" fillId="92" borderId="5" xfId="498" applyFont="1" applyFill="1" applyBorder="1" applyAlignment="1">
      <alignment horizontal="center" vertical="center" wrapText="1"/>
    </xf>
    <xf numFmtId="0" fontId="287" fillId="92" borderId="45" xfId="498" applyFont="1" applyFill="1" applyBorder="1" applyAlignment="1">
      <alignment horizontal="center" vertical="center" wrapText="1"/>
    </xf>
    <xf numFmtId="0" fontId="152" fillId="121" borderId="44" xfId="3" applyFont="1" applyFill="1" applyBorder="1" applyAlignment="1">
      <alignment horizontal="center" vertical="center"/>
    </xf>
    <xf numFmtId="0" fontId="152" fillId="121" borderId="45" xfId="3" applyFont="1" applyFill="1" applyBorder="1" applyAlignment="1">
      <alignment horizontal="center" vertical="center"/>
    </xf>
    <xf numFmtId="0" fontId="152" fillId="121" borderId="44" xfId="3" applyFont="1" applyFill="1" applyBorder="1" applyAlignment="1">
      <alignment horizontal="center" vertical="center" wrapText="1"/>
    </xf>
    <xf numFmtId="0" fontId="152" fillId="121" borderId="5" xfId="3" applyFont="1" applyFill="1" applyBorder="1" applyAlignment="1">
      <alignment horizontal="center" vertical="center" wrapText="1"/>
    </xf>
    <xf numFmtId="0" fontId="152" fillId="121" borderId="45" xfId="3" applyFont="1" applyFill="1" applyBorder="1" applyAlignment="1">
      <alignment horizontal="center" vertical="center" wrapText="1"/>
    </xf>
    <xf numFmtId="0" fontId="124" fillId="121" borderId="21" xfId="498" applyFont="1" applyFill="1" applyBorder="1" applyAlignment="1">
      <alignment horizontal="center" vertical="center" wrapText="1"/>
    </xf>
    <xf numFmtId="0" fontId="124" fillId="121" borderId="25" xfId="498" applyFont="1" applyFill="1" applyBorder="1" applyAlignment="1">
      <alignment horizontal="center" vertical="center" wrapText="1"/>
    </xf>
    <xf numFmtId="0" fontId="124" fillId="121" borderId="44" xfId="498" applyFont="1" applyFill="1" applyBorder="1" applyAlignment="1">
      <alignment horizontal="center" vertical="center" wrapText="1"/>
    </xf>
    <xf numFmtId="0" fontId="124" fillId="121" borderId="5" xfId="498" applyFont="1" applyFill="1" applyBorder="1" applyAlignment="1">
      <alignment horizontal="center" vertical="center" wrapText="1"/>
    </xf>
    <xf numFmtId="0" fontId="124" fillId="121" borderId="45" xfId="498" applyFont="1" applyFill="1" applyBorder="1" applyAlignment="1">
      <alignment horizontal="center" vertical="center" wrapText="1"/>
    </xf>
    <xf numFmtId="0" fontId="118" fillId="0" borderId="21" xfId="498" applyBorder="1" applyAlignment="1">
      <alignment horizontal="center" vertical="center" wrapText="1"/>
    </xf>
    <xf numFmtId="0" fontId="118" fillId="0" borderId="22" xfId="498" applyBorder="1" applyAlignment="1">
      <alignment horizontal="center" vertical="center" wrapText="1"/>
    </xf>
    <xf numFmtId="0" fontId="118" fillId="0" borderId="25" xfId="498" applyBorder="1" applyAlignment="1">
      <alignment horizontal="center" vertical="center" wrapText="1"/>
    </xf>
    <xf numFmtId="0" fontId="118" fillId="0" borderId="24" xfId="498" applyBorder="1" applyAlignment="1">
      <alignment horizontal="center" vertical="center" wrapText="1"/>
    </xf>
    <xf numFmtId="0" fontId="118" fillId="0" borderId="16" xfId="498" applyBorder="1" applyAlignment="1">
      <alignment horizontal="center" vertical="center" wrapText="1"/>
    </xf>
    <xf numFmtId="0" fontId="118" fillId="0" borderId="39" xfId="498" applyBorder="1" applyAlignment="1">
      <alignment horizontal="center" vertical="center" wrapText="1"/>
    </xf>
    <xf numFmtId="0" fontId="148" fillId="43" borderId="21" xfId="3" applyFont="1" applyFill="1" applyBorder="1" applyAlignment="1">
      <alignment horizontal="center" vertical="center" wrapText="1"/>
    </xf>
    <xf numFmtId="0" fontId="148" fillId="43" borderId="25" xfId="3" applyFont="1" applyFill="1" applyBorder="1" applyAlignment="1">
      <alignment horizontal="center" vertical="center" wrapText="1"/>
    </xf>
    <xf numFmtId="0" fontId="148" fillId="43" borderId="24" xfId="3" applyFont="1" applyFill="1" applyBorder="1" applyAlignment="1">
      <alignment horizontal="center" vertical="center" wrapText="1"/>
    </xf>
    <xf numFmtId="0" fontId="148" fillId="43" borderId="39" xfId="3" applyFont="1" applyFill="1" applyBorder="1" applyAlignment="1">
      <alignment horizontal="center" vertical="center" wrapText="1"/>
    </xf>
    <xf numFmtId="0" fontId="148" fillId="43" borderId="22" xfId="3" applyFont="1" applyFill="1" applyBorder="1" applyAlignment="1">
      <alignment horizontal="center" vertical="center" wrapText="1"/>
    </xf>
    <xf numFmtId="0" fontId="148" fillId="43" borderId="16" xfId="3" applyFont="1" applyFill="1" applyBorder="1" applyAlignment="1">
      <alignment horizontal="center" vertical="center" wrapText="1"/>
    </xf>
    <xf numFmtId="0" fontId="118" fillId="0" borderId="28" xfId="498" applyBorder="1" applyAlignment="1">
      <alignment horizontal="center" vertical="center" wrapText="1"/>
    </xf>
    <xf numFmtId="0" fontId="118" fillId="0" borderId="46" xfId="498" applyBorder="1" applyAlignment="1">
      <alignment horizontal="center" vertical="center" wrapText="1"/>
    </xf>
    <xf numFmtId="0" fontId="152" fillId="121" borderId="21" xfId="3" applyFont="1" applyFill="1" applyBorder="1" applyAlignment="1">
      <alignment horizontal="center" vertical="center"/>
    </xf>
    <xf numFmtId="0" fontId="166" fillId="121" borderId="22" xfId="3" applyFont="1" applyFill="1" applyBorder="1" applyAlignment="1">
      <alignment horizontal="center" vertical="center"/>
    </xf>
    <xf numFmtId="0" fontId="166" fillId="121" borderId="25" xfId="3" applyFont="1" applyFill="1" applyBorder="1" applyAlignment="1">
      <alignment horizontal="center" vertical="center"/>
    </xf>
    <xf numFmtId="0" fontId="152" fillId="121" borderId="21" xfId="3" applyFont="1" applyFill="1" applyBorder="1" applyAlignment="1">
      <alignment horizontal="center" vertical="center" wrapText="1"/>
    </xf>
    <xf numFmtId="0" fontId="166" fillId="121" borderId="22" xfId="3" applyFont="1" applyFill="1" applyBorder="1" applyAlignment="1">
      <alignment horizontal="center" vertical="center" wrapText="1"/>
    </xf>
    <xf numFmtId="0" fontId="166" fillId="121" borderId="25" xfId="3" applyFont="1" applyFill="1" applyBorder="1" applyAlignment="1">
      <alignment horizontal="center" vertical="center" wrapText="1"/>
    </xf>
    <xf numFmtId="0" fontId="148" fillId="92" borderId="21" xfId="3" applyFont="1" applyFill="1" applyBorder="1" applyAlignment="1">
      <alignment horizontal="left" vertical="center"/>
    </xf>
    <xf numFmtId="0" fontId="148" fillId="92" borderId="22" xfId="3" applyFont="1" applyFill="1" applyBorder="1" applyAlignment="1">
      <alignment horizontal="left" vertical="center"/>
    </xf>
    <xf numFmtId="0" fontId="148" fillId="92" borderId="22" xfId="3" applyFont="1" applyFill="1" applyBorder="1" applyAlignment="1">
      <alignment horizontal="center" vertical="center"/>
    </xf>
    <xf numFmtId="0" fontId="148" fillId="92" borderId="25" xfId="3" applyFont="1" applyFill="1" applyBorder="1" applyAlignment="1">
      <alignment horizontal="center" vertical="center"/>
    </xf>
    <xf numFmtId="0" fontId="148" fillId="43" borderId="22" xfId="3" applyFont="1" applyFill="1" applyBorder="1" applyAlignment="1">
      <alignment horizontal="center" wrapText="1"/>
    </xf>
    <xf numFmtId="0" fontId="167" fillId="92" borderId="22" xfId="498" applyFont="1" applyFill="1" applyBorder="1" applyAlignment="1">
      <alignment horizontal="center" wrapText="1"/>
    </xf>
    <xf numFmtId="0" fontId="167" fillId="92" borderId="25" xfId="498" applyFont="1" applyFill="1" applyBorder="1" applyAlignment="1">
      <alignment horizontal="center" wrapText="1"/>
    </xf>
    <xf numFmtId="0" fontId="152" fillId="121" borderId="22" xfId="3" applyFont="1" applyFill="1" applyBorder="1" applyAlignment="1">
      <alignment horizontal="center" vertical="center" wrapText="1"/>
    </xf>
    <xf numFmtId="0" fontId="152" fillId="121" borderId="25" xfId="3" applyFont="1" applyFill="1" applyBorder="1" applyAlignment="1">
      <alignment horizontal="center" vertical="center" wrapText="1"/>
    </xf>
    <xf numFmtId="0" fontId="148" fillId="92" borderId="24" xfId="3" applyFont="1" applyFill="1" applyBorder="1" applyAlignment="1">
      <alignment horizontal="left" vertical="center"/>
    </xf>
    <xf numFmtId="0" fontId="148" fillId="92" borderId="16" xfId="3" applyFont="1" applyFill="1" applyBorder="1" applyAlignment="1">
      <alignment horizontal="left" vertical="center"/>
    </xf>
    <xf numFmtId="0" fontId="148" fillId="92" borderId="16" xfId="3" applyFont="1" applyFill="1" applyBorder="1" applyAlignment="1">
      <alignment horizontal="center" vertical="center"/>
    </xf>
    <xf numFmtId="0" fontId="148" fillId="92" borderId="39" xfId="3" applyFont="1" applyFill="1" applyBorder="1" applyAlignment="1">
      <alignment horizontal="center" vertical="center"/>
    </xf>
    <xf numFmtId="0" fontId="167" fillId="92" borderId="16" xfId="498" applyFont="1" applyFill="1" applyBorder="1" applyAlignment="1">
      <alignment horizontal="center" vertical="center"/>
    </xf>
    <xf numFmtId="0" fontId="152" fillId="121" borderId="5" xfId="3" applyFont="1" applyFill="1" applyBorder="1" applyAlignment="1">
      <alignment horizontal="center" vertical="center"/>
    </xf>
    <xf numFmtId="0" fontId="152" fillId="121" borderId="22" xfId="3" applyFont="1" applyFill="1" applyBorder="1" applyAlignment="1">
      <alignment horizontal="center" vertical="center"/>
    </xf>
    <xf numFmtId="0" fontId="148" fillId="43" borderId="44" xfId="3" applyFont="1" applyFill="1" applyBorder="1" applyAlignment="1">
      <alignment horizontal="center" vertical="center" wrapText="1"/>
    </xf>
    <xf numFmtId="0" fontId="167" fillId="92" borderId="23" xfId="498" applyFont="1" applyFill="1" applyBorder="1" applyAlignment="1">
      <alignment horizontal="center" vertical="center" wrapText="1"/>
    </xf>
    <xf numFmtId="0" fontId="118" fillId="0" borderId="0" xfId="498" applyAlignment="1">
      <alignment wrapText="1"/>
    </xf>
    <xf numFmtId="0" fontId="118" fillId="0" borderId="26" xfId="498" applyBorder="1" applyAlignment="1">
      <alignment wrapText="1"/>
    </xf>
    <xf numFmtId="0" fontId="118" fillId="0" borderId="23" xfId="498" applyBorder="1" applyAlignment="1">
      <alignment wrapText="1"/>
    </xf>
    <xf numFmtId="0" fontId="118" fillId="0" borderId="24" xfId="498" applyBorder="1" applyAlignment="1">
      <alignment wrapText="1"/>
    </xf>
    <xf numFmtId="0" fontId="118" fillId="0" borderId="16" xfId="498" applyBorder="1" applyAlignment="1">
      <alignment wrapText="1"/>
    </xf>
    <xf numFmtId="0" fontId="118" fillId="0" borderId="39" xfId="498" applyBorder="1" applyAlignment="1">
      <alignment wrapText="1"/>
    </xf>
    <xf numFmtId="0" fontId="148" fillId="43" borderId="21" xfId="3" applyFont="1" applyFill="1" applyBorder="1" applyAlignment="1">
      <alignment horizontal="center" vertical="top" wrapText="1"/>
    </xf>
    <xf numFmtId="0" fontId="148" fillId="43" borderId="22" xfId="3" applyFont="1" applyFill="1" applyBorder="1" applyAlignment="1">
      <alignment horizontal="center" vertical="top" wrapText="1"/>
    </xf>
    <xf numFmtId="0" fontId="148" fillId="43" borderId="25" xfId="3" applyFont="1" applyFill="1" applyBorder="1" applyAlignment="1">
      <alignment horizontal="center" vertical="top" wrapText="1"/>
    </xf>
    <xf numFmtId="0" fontId="168" fillId="43" borderId="21" xfId="3" applyFont="1" applyFill="1" applyBorder="1" applyAlignment="1">
      <alignment horizontal="center" vertical="top" wrapText="1"/>
    </xf>
    <xf numFmtId="0" fontId="168" fillId="43" borderId="22" xfId="3" applyFont="1" applyFill="1" applyBorder="1" applyAlignment="1">
      <alignment horizontal="center" vertical="top" wrapText="1"/>
    </xf>
    <xf numFmtId="0" fontId="168" fillId="43" borderId="25" xfId="3" applyFont="1" applyFill="1" applyBorder="1" applyAlignment="1">
      <alignment horizontal="center" vertical="top" wrapText="1"/>
    </xf>
    <xf numFmtId="0" fontId="168" fillId="43" borderId="24" xfId="3" applyFont="1" applyFill="1" applyBorder="1" applyAlignment="1">
      <alignment horizontal="center" vertical="top" wrapText="1"/>
    </xf>
    <xf numFmtId="0" fontId="168" fillId="43" borderId="16" xfId="3" applyFont="1" applyFill="1" applyBorder="1" applyAlignment="1">
      <alignment horizontal="center" vertical="top" wrapText="1"/>
    </xf>
    <xf numFmtId="0" fontId="168" fillId="43" borderId="39" xfId="3" applyFont="1" applyFill="1" applyBorder="1" applyAlignment="1">
      <alignment horizontal="center" vertical="top" wrapText="1"/>
    </xf>
    <xf numFmtId="0" fontId="169" fillId="43" borderId="21" xfId="3" applyFont="1" applyFill="1" applyBorder="1" applyAlignment="1">
      <alignment horizontal="center" vertical="center" wrapText="1"/>
    </xf>
    <xf numFmtId="0" fontId="170" fillId="43" borderId="22" xfId="3" applyFont="1" applyFill="1" applyBorder="1" applyAlignment="1">
      <alignment horizontal="center" vertical="center" wrapText="1"/>
    </xf>
    <xf numFmtId="0" fontId="170" fillId="43" borderId="0" xfId="3" applyFont="1" applyFill="1" applyAlignment="1">
      <alignment horizontal="center" vertical="center" wrapText="1"/>
    </xf>
    <xf numFmtId="0" fontId="170" fillId="43" borderId="26" xfId="3" applyFont="1" applyFill="1" applyBorder="1" applyAlignment="1">
      <alignment horizontal="center" vertical="center" wrapText="1"/>
    </xf>
    <xf numFmtId="0" fontId="118" fillId="0" borderId="25" xfId="498" applyBorder="1"/>
    <xf numFmtId="0" fontId="118" fillId="0" borderId="21" xfId="498" applyBorder="1" applyAlignment="1">
      <alignment horizontal="center"/>
    </xf>
    <xf numFmtId="0" fontId="118" fillId="0" borderId="22" xfId="498" applyBorder="1" applyAlignment="1">
      <alignment horizontal="center"/>
    </xf>
    <xf numFmtId="0" fontId="118" fillId="0" borderId="25" xfId="498" applyBorder="1" applyAlignment="1">
      <alignment horizontal="center"/>
    </xf>
    <xf numFmtId="0" fontId="124" fillId="121" borderId="1" xfId="498" applyFont="1" applyFill="1" applyBorder="1" applyAlignment="1">
      <alignment horizontal="center" wrapText="1"/>
    </xf>
    <xf numFmtId="0" fontId="12" fillId="92" borderId="1" xfId="233" applyFill="1" applyBorder="1" applyAlignment="1" applyProtection="1">
      <alignment horizontal="center" vertical="center" wrapText="1"/>
    </xf>
    <xf numFmtId="0" fontId="291" fillId="121" borderId="97" xfId="233" applyFont="1" applyFill="1" applyBorder="1" applyAlignment="1" applyProtection="1">
      <alignment horizontal="center"/>
    </xf>
    <xf numFmtId="0" fontId="291" fillId="121" borderId="98" xfId="233" applyFont="1" applyFill="1" applyBorder="1" applyAlignment="1" applyProtection="1">
      <alignment horizontal="center"/>
    </xf>
    <xf numFmtId="0" fontId="291" fillId="121" borderId="103" xfId="233" applyFont="1" applyFill="1" applyBorder="1" applyAlignment="1" applyProtection="1">
      <alignment horizontal="center"/>
    </xf>
    <xf numFmtId="9" fontId="292" fillId="121" borderId="99" xfId="548" applyFont="1" applyFill="1" applyBorder="1" applyAlignment="1">
      <alignment horizontal="center" vertical="center" wrapText="1"/>
    </xf>
    <xf numFmtId="9" fontId="292" fillId="121" borderId="100" xfId="548" applyFont="1" applyFill="1" applyBorder="1" applyAlignment="1">
      <alignment horizontal="center" vertical="center" wrapText="1"/>
    </xf>
    <xf numFmtId="9" fontId="292" fillId="121" borderId="101" xfId="548" applyFont="1" applyFill="1" applyBorder="1" applyAlignment="1">
      <alignment horizontal="center" vertical="center" wrapText="1"/>
    </xf>
    <xf numFmtId="9" fontId="292" fillId="121" borderId="42" xfId="548" applyFont="1" applyFill="1" applyBorder="1" applyAlignment="1">
      <alignment horizontal="center" vertical="center" wrapText="1"/>
    </xf>
    <xf numFmtId="9" fontId="292" fillId="121" borderId="0" xfId="548" applyFont="1" applyFill="1" applyBorder="1" applyAlignment="1">
      <alignment horizontal="center" vertical="center" wrapText="1"/>
    </xf>
    <xf numFmtId="9" fontId="292" fillId="121" borderId="26" xfId="548" applyFont="1" applyFill="1" applyBorder="1" applyAlignment="1">
      <alignment horizontal="center" vertical="center" wrapText="1"/>
    </xf>
    <xf numFmtId="9" fontId="292" fillId="121" borderId="43" xfId="548" applyFont="1" applyFill="1" applyBorder="1" applyAlignment="1">
      <alignment horizontal="center" vertical="center" wrapText="1"/>
    </xf>
    <xf numFmtId="9" fontId="292" fillId="121" borderId="19" xfId="548" applyFont="1" applyFill="1" applyBorder="1" applyAlignment="1">
      <alignment horizontal="center" vertical="center" wrapText="1"/>
    </xf>
    <xf numFmtId="9" fontId="292" fillId="121" borderId="102" xfId="548" applyFont="1" applyFill="1" applyBorder="1" applyAlignment="1">
      <alignment horizontal="center" vertical="center" wrapText="1"/>
    </xf>
    <xf numFmtId="0" fontId="42" fillId="92" borderId="99" xfId="813" applyFont="1" applyFill="1" applyBorder="1" applyAlignment="1">
      <alignment horizontal="center" vertical="center" wrapText="1"/>
    </xf>
    <xf numFmtId="0" fontId="42" fillId="92" borderId="100" xfId="813" applyFont="1" applyFill="1" applyBorder="1" applyAlignment="1">
      <alignment horizontal="center" vertical="center" wrapText="1"/>
    </xf>
    <xf numFmtId="0" fontId="42" fillId="92" borderId="104" xfId="813" applyFont="1" applyFill="1" applyBorder="1" applyAlignment="1">
      <alignment horizontal="center" vertical="center" wrapText="1"/>
    </xf>
    <xf numFmtId="0" fontId="42" fillId="92" borderId="42" xfId="813" applyFont="1" applyFill="1" applyBorder="1" applyAlignment="1">
      <alignment horizontal="center" vertical="center" wrapText="1"/>
    </xf>
    <xf numFmtId="0" fontId="42" fillId="92" borderId="0" xfId="813" applyFont="1" applyFill="1" applyAlignment="1">
      <alignment horizontal="center" vertical="center" wrapText="1"/>
    </xf>
    <xf numFmtId="0" fontId="42" fillId="92" borderId="40" xfId="813" applyFont="1" applyFill="1" applyBorder="1" applyAlignment="1">
      <alignment horizontal="center" vertical="center" wrapText="1"/>
    </xf>
    <xf numFmtId="0" fontId="42" fillId="92" borderId="43" xfId="813" applyFont="1" applyFill="1" applyBorder="1" applyAlignment="1">
      <alignment horizontal="center" vertical="center" wrapText="1"/>
    </xf>
    <xf numFmtId="0" fontId="42" fillId="92" borderId="19" xfId="813" applyFont="1" applyFill="1" applyBorder="1" applyAlignment="1">
      <alignment horizontal="center" vertical="center" wrapText="1"/>
    </xf>
    <xf numFmtId="0" fontId="42" fillId="92" borderId="41" xfId="813" applyFont="1" applyFill="1" applyBorder="1" applyAlignment="1">
      <alignment horizontal="center" vertical="center" wrapText="1"/>
    </xf>
    <xf numFmtId="9" fontId="292" fillId="121" borderId="0" xfId="548" applyFont="1" applyFill="1" applyAlignment="1">
      <alignment horizontal="center" vertical="center" wrapText="1"/>
    </xf>
    <xf numFmtId="0" fontId="26" fillId="92" borderId="99" xfId="813" applyFont="1" applyFill="1" applyBorder="1" applyAlignment="1">
      <alignment horizontal="center" vertical="center" wrapText="1"/>
    </xf>
    <xf numFmtId="0" fontId="26" fillId="92" borderId="100" xfId="813" applyFont="1" applyFill="1" applyBorder="1" applyAlignment="1">
      <alignment horizontal="center" vertical="center"/>
    </xf>
    <xf numFmtId="0" fontId="26" fillId="92" borderId="42" xfId="813" applyFont="1" applyFill="1" applyBorder="1" applyAlignment="1">
      <alignment horizontal="center" vertical="center"/>
    </xf>
    <xf numFmtId="0" fontId="26" fillId="92" borderId="0" xfId="813" applyFont="1" applyFill="1" applyAlignment="1">
      <alignment horizontal="center" vertical="center"/>
    </xf>
    <xf numFmtId="0" fontId="26" fillId="92" borderId="43" xfId="813" applyFont="1" applyFill="1" applyBorder="1" applyAlignment="1">
      <alignment horizontal="center" vertical="center"/>
    </xf>
    <xf numFmtId="0" fontId="26" fillId="92" borderId="19" xfId="813" applyFont="1" applyFill="1" applyBorder="1" applyAlignment="1">
      <alignment horizontal="center" vertical="center"/>
    </xf>
    <xf numFmtId="0" fontId="291" fillId="121" borderId="99" xfId="233" applyFont="1" applyFill="1" applyBorder="1" applyAlignment="1" applyProtection="1">
      <alignment horizontal="center"/>
    </xf>
    <xf numFmtId="0" fontId="291" fillId="121" borderId="100" xfId="233" applyFont="1" applyFill="1" applyBorder="1" applyAlignment="1" applyProtection="1">
      <alignment horizontal="center"/>
    </xf>
    <xf numFmtId="0" fontId="42" fillId="92" borderId="100" xfId="813" applyFont="1" applyFill="1" applyBorder="1" applyAlignment="1">
      <alignment horizontal="center" vertical="center"/>
    </xf>
    <xf numFmtId="0" fontId="42" fillId="92" borderId="42" xfId="813" applyFont="1" applyFill="1" applyBorder="1" applyAlignment="1">
      <alignment horizontal="center" vertical="center"/>
    </xf>
    <xf numFmtId="0" fontId="42" fillId="92" borderId="0" xfId="813" applyFont="1" applyFill="1" applyAlignment="1">
      <alignment horizontal="center" vertical="center"/>
    </xf>
    <xf numFmtId="0" fontId="42" fillId="92" borderId="43" xfId="813" applyFont="1" applyFill="1" applyBorder="1" applyAlignment="1">
      <alignment horizontal="center" vertical="center"/>
    </xf>
    <xf numFmtId="0" fontId="42" fillId="92" borderId="19" xfId="813" applyFont="1" applyFill="1" applyBorder="1" applyAlignment="1">
      <alignment horizontal="center" vertical="center"/>
    </xf>
    <xf numFmtId="0" fontId="40" fillId="43" borderId="0" xfId="813" applyFont="1" applyFill="1" applyAlignment="1">
      <alignment horizontal="center"/>
    </xf>
    <xf numFmtId="0" fontId="290" fillId="0" borderId="0" xfId="813" applyFont="1" applyAlignment="1">
      <alignment horizontal="center"/>
    </xf>
    <xf numFmtId="0" fontId="290" fillId="0" borderId="26" xfId="813" applyFont="1" applyBorder="1" applyAlignment="1">
      <alignment horizontal="center"/>
    </xf>
    <xf numFmtId="0" fontId="12" fillId="43" borderId="0" xfId="233" applyFill="1" applyAlignment="1" applyProtection="1">
      <alignment horizontal="center"/>
    </xf>
    <xf numFmtId="0" fontId="163" fillId="43" borderId="0" xfId="233" applyFont="1" applyFill="1" applyAlignment="1" applyProtection="1">
      <alignment horizontal="center"/>
    </xf>
    <xf numFmtId="0" fontId="163" fillId="43" borderId="26" xfId="233" applyFont="1" applyFill="1" applyBorder="1" applyAlignment="1" applyProtection="1">
      <alignment horizontal="center"/>
    </xf>
    <xf numFmtId="49" fontId="0" fillId="0" borderId="21" xfId="0" applyNumberFormat="1" applyBorder="1" applyAlignment="1">
      <alignment horizontal="center"/>
    </xf>
    <xf numFmtId="49" fontId="0" fillId="0" borderId="22" xfId="0" applyNumberFormat="1" applyBorder="1" applyAlignment="1">
      <alignment horizontal="center"/>
    </xf>
    <xf numFmtId="49" fontId="0" fillId="0" borderId="25" xfId="0" applyNumberFormat="1" applyBorder="1" applyAlignment="1">
      <alignment horizontal="center"/>
    </xf>
    <xf numFmtId="49" fontId="0" fillId="0" borderId="23" xfId="0" applyNumberFormat="1" applyBorder="1" applyAlignment="1">
      <alignment horizontal="center"/>
    </xf>
    <xf numFmtId="49" fontId="0" fillId="0" borderId="0" xfId="0" applyNumberFormat="1" applyAlignment="1">
      <alignment horizontal="center"/>
    </xf>
    <xf numFmtId="49" fontId="0" fillId="0" borderId="26" xfId="0" applyNumberFormat="1" applyBorder="1" applyAlignment="1">
      <alignment horizontal="center"/>
    </xf>
    <xf numFmtId="49" fontId="0" fillId="0" borderId="24" xfId="0" applyNumberFormat="1" applyBorder="1" applyAlignment="1">
      <alignment horizontal="center"/>
    </xf>
    <xf numFmtId="49" fontId="0" fillId="0" borderId="16" xfId="0" applyNumberFormat="1" applyBorder="1" applyAlignment="1">
      <alignment horizontal="center"/>
    </xf>
    <xf numFmtId="49" fontId="0" fillId="0" borderId="39" xfId="0" applyNumberFormat="1" applyBorder="1" applyAlignment="1">
      <alignment horizontal="center"/>
    </xf>
    <xf numFmtId="0" fontId="288" fillId="121" borderId="22" xfId="0" applyFont="1" applyFill="1" applyBorder="1" applyAlignment="1">
      <alignment horizontal="center" vertical="center"/>
    </xf>
    <xf numFmtId="0" fontId="288" fillId="121" borderId="16" xfId="0" applyFont="1" applyFill="1" applyBorder="1" applyAlignment="1">
      <alignment horizontal="center" vertical="center"/>
    </xf>
    <xf numFmtId="0" fontId="13" fillId="109" borderId="82" xfId="0" applyFont="1" applyFill="1" applyBorder="1" applyAlignment="1">
      <alignment horizontal="center" vertical="top"/>
    </xf>
  </cellXfs>
  <cellStyles count="20836">
    <cellStyle name="_x000a_shell=progma" xfId="1" xr:uid="{00000000-0005-0000-0000-000000000000}"/>
    <cellStyle name="_x000a_shell=progma 2" xfId="1294" xr:uid="{8504DBB6-208F-4A27-834D-1EAA813CE0E8}"/>
    <cellStyle name="_x000a_shell=progma 3" xfId="1136" xr:uid="{42CB474E-3333-4743-8C6B-1C0DD814FB68}"/>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_x000d__x000a_JournalTemplate=C:\COMFO\CTALK\JOURSTD.TPL_x000d__x000a_LbStateAddress=3 3 0 251 1 89 2 311_x000d__x000a_LbStateJou 2 2" xfId="813" xr:uid="{00000000-0005-0000-0000-000003000000}"/>
    <cellStyle name="_x000d__x000a_JournalTemplate=C:\COMFO\CTALK\JOURSTD.TPL_x000d__x000a_LbStateAddress=3 3 0 251 1 89 2 311_x000d__x000a_LbStateJou 3" xfId="592" xr:uid="{00000000-0005-0000-0000-000004000000}"/>
    <cellStyle name="_x000d__x000a_JournalTemplate=C:\COMFO\CTALK\JOURSTD.TPL_x000d__x000a_LbStateAddress=3 3 0 251 1 89 2 311_x000d__x000a_LbStateJou 3 2" xfId="1068" xr:uid="{00000000-0005-0000-0000-000005000000}"/>
    <cellStyle name="_x000d__x000a_JournalTemplate=C:\COMFO\CTALK\JOURSTD.TPL_x000d__x000a_LbStateAddress=3 3 0 251 1 89 2 311_x000d__x000a_LbStateJou 4" xfId="812" xr:uid="{00000000-0005-0000-0000-000006000000}"/>
    <cellStyle name="%" xfId="4" xr:uid="{00000000-0005-0000-0000-000007000000}"/>
    <cellStyle name="% 10" xfId="5" xr:uid="{00000000-0005-0000-0000-000008000000}"/>
    <cellStyle name="% 11" xfId="839" xr:uid="{00000000-0005-0000-0000-000009000000}"/>
    <cellStyle name="% 2" xfId="6" xr:uid="{00000000-0005-0000-0000-00000A000000}"/>
    <cellStyle name="% 2 2" xfId="7" xr:uid="{00000000-0005-0000-0000-00000B000000}"/>
    <cellStyle name="% 2 2 2" xfId="841" xr:uid="{00000000-0005-0000-0000-00000C000000}"/>
    <cellStyle name="% 2 3" xfId="8" xr:uid="{00000000-0005-0000-0000-00000D000000}"/>
    <cellStyle name="% 2 3 2" xfId="842" xr:uid="{00000000-0005-0000-0000-00000E000000}"/>
    <cellStyle name="% 2 4" xfId="9" xr:uid="{00000000-0005-0000-0000-00000F000000}"/>
    <cellStyle name="% 2 4 2" xfId="843" xr:uid="{00000000-0005-0000-0000-000010000000}"/>
    <cellStyle name="% 2 5" xfId="840" xr:uid="{00000000-0005-0000-0000-000011000000}"/>
    <cellStyle name="% 2_Prom OMS bundles" xfId="10" xr:uid="{00000000-0005-0000-0000-000012000000}"/>
    <cellStyle name="% 3" xfId="11" xr:uid="{00000000-0005-0000-0000-000013000000}"/>
    <cellStyle name="% 3 2" xfId="12" xr:uid="{00000000-0005-0000-0000-000014000000}"/>
    <cellStyle name="% 3 2 2" xfId="845" xr:uid="{00000000-0005-0000-0000-000015000000}"/>
    <cellStyle name="% 3 3" xfId="13" xr:uid="{00000000-0005-0000-0000-000016000000}"/>
    <cellStyle name="% 3 4" xfId="844" xr:uid="{00000000-0005-0000-0000-000017000000}"/>
    <cellStyle name="% 4" xfId="14" xr:uid="{00000000-0005-0000-0000-000018000000}"/>
    <cellStyle name="% 4 2" xfId="15" xr:uid="{00000000-0005-0000-0000-000019000000}"/>
    <cellStyle name="% 4 2 2" xfId="847" xr:uid="{00000000-0005-0000-0000-00001A000000}"/>
    <cellStyle name="% 4 3" xfId="846" xr:uid="{00000000-0005-0000-0000-00001B000000}"/>
    <cellStyle name="% 5" xfId="16" xr:uid="{00000000-0005-0000-0000-00001C000000}"/>
    <cellStyle name="% 5 2" xfId="17" xr:uid="{00000000-0005-0000-0000-00001D000000}"/>
    <cellStyle name="% 5 3" xfId="18" xr:uid="{00000000-0005-0000-0000-00001E000000}"/>
    <cellStyle name="% 5 4" xfId="848" xr:uid="{00000000-0005-0000-0000-00001F000000}"/>
    <cellStyle name="% 6" xfId="19" xr:uid="{00000000-0005-0000-0000-000020000000}"/>
    <cellStyle name="% 7" xfId="20" xr:uid="{00000000-0005-0000-0000-000021000000}"/>
    <cellStyle name="% 8" xfId="21" xr:uid="{00000000-0005-0000-0000-000022000000}"/>
    <cellStyle name="% 9" xfId="22" xr:uid="{00000000-0005-0000-0000-000023000000}"/>
    <cellStyle name="%_Prom OMS bundles" xfId="23" xr:uid="{00000000-0005-0000-0000-000024000000}"/>
    <cellStyle name="0,0_x000d__x000a_NA_x000d__x000a_" xfId="24" xr:uid="{00000000-0005-0000-0000-000025000000}"/>
    <cellStyle name="0,0_x000d__x000a_NA_x000d__x000a_ 2" xfId="25" xr:uid="{00000000-0005-0000-0000-000026000000}"/>
    <cellStyle name="0,0_x000d__x000a_NA_x000d__x000a_ 2 2" xfId="1296" xr:uid="{20998508-965C-430D-B1D5-9540FADF7ECA}"/>
    <cellStyle name="0,0_x000d__x000a_NA_x000d__x000a_ 2 3" xfId="1138" xr:uid="{9350B382-7A80-4511-8A55-5DE67F8B13B6}"/>
    <cellStyle name="0,0_x000d__x000a_NA_x000d__x000a_ 3" xfId="593" xr:uid="{00000000-0005-0000-0000-000027000000}"/>
    <cellStyle name="0,0_x000d__x000a_NA_x000d__x000a_ 3 2" xfId="1295" xr:uid="{40EF5A75-3B1D-41E9-9D2E-0B9BB741679F}"/>
    <cellStyle name="0,0_x000d__x000a_NA_x000d__x000a_ 4" xfId="1137" xr:uid="{F0336489-D249-4319-8124-FC70CDF1C700}"/>
    <cellStyle name="0,0_x000d__x000a_NA_x000d__x000a__Revised_July Overview page July 19 v2-jl" xfId="26" xr:uid="{00000000-0005-0000-0000-000028000000}"/>
    <cellStyle name="0,0_x000d__x000a_NA_x000d__x000a__Revised_July Overview page July 19 v2-jl 2" xfId="1139" xr:uid="{ADD8A330-8FD8-4096-9EC3-B4D420CF2803}"/>
    <cellStyle name="1000-sep (2 dec) 2" xfId="1358" xr:uid="{3FCD4ACF-22A3-4D90-8E1D-56BFB8388EA1}"/>
    <cellStyle name="1000-sep (2 dec)_ZyBNL-(Broadliner) Disti price book Mar_09_Re05032009" xfId="1359" xr:uid="{99C6E89D-6C07-4788-9D03-9F8301E2BFA8}"/>
    <cellStyle name="20% - Accent1 2" xfId="27" xr:uid="{00000000-0005-0000-0000-000029000000}"/>
    <cellStyle name="20% - Accent1 2 2" xfId="28" xr:uid="{00000000-0005-0000-0000-00002A000000}"/>
    <cellStyle name="20% - Accent1 2 3" xfId="681" xr:uid="{00000000-0005-0000-0000-00002B000000}"/>
    <cellStyle name="20% - Accent1 2 4" xfId="849" xr:uid="{00000000-0005-0000-0000-00002C000000}"/>
    <cellStyle name="20% - Accent1 2 5" xfId="1159" xr:uid="{3435D68A-A3C4-49BE-8216-9AC93B654694}"/>
    <cellStyle name="20% - Accent1 2_Prom OMS bundles" xfId="29" xr:uid="{00000000-0005-0000-0000-00002D000000}"/>
    <cellStyle name="20% - Accent1 3" xfId="30" xr:uid="{00000000-0005-0000-0000-00002E000000}"/>
    <cellStyle name="20% - Accent1 3 2" xfId="682" xr:uid="{00000000-0005-0000-0000-00002F000000}"/>
    <cellStyle name="20% - Accent1 3 3" xfId="850" xr:uid="{00000000-0005-0000-0000-000030000000}"/>
    <cellStyle name="20% - Accent1 3 4" xfId="1160" xr:uid="{4A2F7542-46F2-4F5F-AFBE-D0B1AE59F674}"/>
    <cellStyle name="20% - Accent1 4" xfId="31" xr:uid="{00000000-0005-0000-0000-000031000000}"/>
    <cellStyle name="20% - Accent1 4 2" xfId="683" xr:uid="{00000000-0005-0000-0000-000032000000}"/>
    <cellStyle name="20% - Accent1 4 3" xfId="851" xr:uid="{00000000-0005-0000-0000-000033000000}"/>
    <cellStyle name="20% - Accent1 4 4" xfId="1161" xr:uid="{EA06BE19-AA0F-41EB-8DA3-E1F3A4A9C5EF}"/>
    <cellStyle name="20% - Accent1 5" xfId="32" xr:uid="{00000000-0005-0000-0000-000034000000}"/>
    <cellStyle name="20% - Accent1 5 2" xfId="684" xr:uid="{00000000-0005-0000-0000-000035000000}"/>
    <cellStyle name="20% - Accent1 5 3" xfId="852" xr:uid="{00000000-0005-0000-0000-000036000000}"/>
    <cellStyle name="20% - Accent1 5 4" xfId="1162" xr:uid="{F9B263D0-DCE5-474F-BBED-9347C6D34EA2}"/>
    <cellStyle name="20% - Accent1 6" xfId="33" xr:uid="{00000000-0005-0000-0000-000037000000}"/>
    <cellStyle name="20% - Accent1 6 2" xfId="685" xr:uid="{00000000-0005-0000-0000-000038000000}"/>
    <cellStyle name="20% - Accent1 6 3" xfId="853" xr:uid="{00000000-0005-0000-0000-000039000000}"/>
    <cellStyle name="20% - Accent1 6 4" xfId="1163" xr:uid="{18F14531-7BB2-4ECD-AD16-B1C9A4A979A7}"/>
    <cellStyle name="20% - Accent1 7" xfId="34" xr:uid="{00000000-0005-0000-0000-00003A000000}"/>
    <cellStyle name="20% - Accent1 7 2" xfId="686" xr:uid="{00000000-0005-0000-0000-00003B000000}"/>
    <cellStyle name="20% - Accent1 7 3" xfId="854" xr:uid="{00000000-0005-0000-0000-00003C000000}"/>
    <cellStyle name="20% - Accent1 7 4" xfId="1164" xr:uid="{ECEFF3B8-11D1-488C-94EF-F86659165ACE}"/>
    <cellStyle name="20% - Accent1 8" xfId="35" xr:uid="{00000000-0005-0000-0000-00003D000000}"/>
    <cellStyle name="20% - Accent2 2" xfId="36" xr:uid="{00000000-0005-0000-0000-00003E000000}"/>
    <cellStyle name="20% - Accent2 2 2" xfId="37" xr:uid="{00000000-0005-0000-0000-00003F000000}"/>
    <cellStyle name="20% - Accent2 2 3" xfId="687" xr:uid="{00000000-0005-0000-0000-000040000000}"/>
    <cellStyle name="20% - Accent2 2 4" xfId="855" xr:uid="{00000000-0005-0000-0000-000041000000}"/>
    <cellStyle name="20% - Accent2 2 5" xfId="1165" xr:uid="{B793BB47-D5C0-485F-9372-BB350596D209}"/>
    <cellStyle name="20% - Accent2 2_Prom OMS bundles" xfId="38" xr:uid="{00000000-0005-0000-0000-000042000000}"/>
    <cellStyle name="20% - Accent2 3" xfId="39" xr:uid="{00000000-0005-0000-0000-000043000000}"/>
    <cellStyle name="20% - Accent2 3 2" xfId="688" xr:uid="{00000000-0005-0000-0000-000044000000}"/>
    <cellStyle name="20% - Accent2 3 3" xfId="856" xr:uid="{00000000-0005-0000-0000-000045000000}"/>
    <cellStyle name="20% - Accent2 3 4" xfId="1166" xr:uid="{A9574AC3-19CA-45FE-A239-1BB2F034CC34}"/>
    <cellStyle name="20% - Accent2 4" xfId="40" xr:uid="{00000000-0005-0000-0000-000046000000}"/>
    <cellStyle name="20% - Accent2 4 2" xfId="689" xr:uid="{00000000-0005-0000-0000-000047000000}"/>
    <cellStyle name="20% - Accent2 4 3" xfId="857" xr:uid="{00000000-0005-0000-0000-000048000000}"/>
    <cellStyle name="20% - Accent2 4 4" xfId="1167" xr:uid="{E1F05E13-1B3F-4F5C-A3FD-B1438E0FA5FA}"/>
    <cellStyle name="20% - Accent2 5" xfId="41" xr:uid="{00000000-0005-0000-0000-000049000000}"/>
    <cellStyle name="20% - Accent2 5 2" xfId="690" xr:uid="{00000000-0005-0000-0000-00004A000000}"/>
    <cellStyle name="20% - Accent2 5 3" xfId="858" xr:uid="{00000000-0005-0000-0000-00004B000000}"/>
    <cellStyle name="20% - Accent2 5 4" xfId="1168" xr:uid="{09DADD49-9D87-4D42-B0BD-10FC22298B2E}"/>
    <cellStyle name="20% - Accent2 6" xfId="42" xr:uid="{00000000-0005-0000-0000-00004C000000}"/>
    <cellStyle name="20% - Accent2 6 2" xfId="691" xr:uid="{00000000-0005-0000-0000-00004D000000}"/>
    <cellStyle name="20% - Accent2 6 3" xfId="859" xr:uid="{00000000-0005-0000-0000-00004E000000}"/>
    <cellStyle name="20% - Accent2 6 4" xfId="1169" xr:uid="{E9C4A2C1-8068-451E-8CDD-229601E618CA}"/>
    <cellStyle name="20% - Accent2 7" xfId="43" xr:uid="{00000000-0005-0000-0000-00004F000000}"/>
    <cellStyle name="20% - Accent2 7 2" xfId="692" xr:uid="{00000000-0005-0000-0000-000050000000}"/>
    <cellStyle name="20% - Accent2 7 3" xfId="860" xr:uid="{00000000-0005-0000-0000-000051000000}"/>
    <cellStyle name="20% - Accent2 7 4" xfId="1170" xr:uid="{4A6E5213-758D-4AF3-B133-88A11C670D85}"/>
    <cellStyle name="20% - Accent2 8" xfId="44" xr:uid="{00000000-0005-0000-0000-000052000000}"/>
    <cellStyle name="20% - Accent3 2" xfId="45" xr:uid="{00000000-0005-0000-0000-000053000000}"/>
    <cellStyle name="20% - Accent3 2 2" xfId="46" xr:uid="{00000000-0005-0000-0000-000054000000}"/>
    <cellStyle name="20% - Accent3 2 3" xfId="693" xr:uid="{00000000-0005-0000-0000-000055000000}"/>
    <cellStyle name="20% - Accent3 2 4" xfId="861" xr:uid="{00000000-0005-0000-0000-000056000000}"/>
    <cellStyle name="20% - Accent3 2 5" xfId="1171" xr:uid="{A052E1F6-8BFC-4424-8511-BC8AD334FF48}"/>
    <cellStyle name="20% - Accent3 2_Prom OMS bundles" xfId="47" xr:uid="{00000000-0005-0000-0000-000057000000}"/>
    <cellStyle name="20% - Accent3 3" xfId="48" xr:uid="{00000000-0005-0000-0000-000058000000}"/>
    <cellStyle name="20% - Accent3 3 2" xfId="694" xr:uid="{00000000-0005-0000-0000-000059000000}"/>
    <cellStyle name="20% - Accent3 3 3" xfId="862" xr:uid="{00000000-0005-0000-0000-00005A000000}"/>
    <cellStyle name="20% - Accent3 3 4" xfId="1172" xr:uid="{20B695B0-4952-4D02-B3A4-200B62B40E70}"/>
    <cellStyle name="20% - Accent3 4" xfId="49" xr:uid="{00000000-0005-0000-0000-00005B000000}"/>
    <cellStyle name="20% - Accent3 4 2" xfId="695" xr:uid="{00000000-0005-0000-0000-00005C000000}"/>
    <cellStyle name="20% - Accent3 4 3" xfId="863" xr:uid="{00000000-0005-0000-0000-00005D000000}"/>
    <cellStyle name="20% - Accent3 4 4" xfId="1173" xr:uid="{1E2D7B52-1098-4F1F-9E25-DA7129C2C107}"/>
    <cellStyle name="20% - Accent3 5" xfId="50" xr:uid="{00000000-0005-0000-0000-00005E000000}"/>
    <cellStyle name="20% - Accent3 5 2" xfId="696" xr:uid="{00000000-0005-0000-0000-00005F000000}"/>
    <cellStyle name="20% - Accent3 5 3" xfId="864" xr:uid="{00000000-0005-0000-0000-000060000000}"/>
    <cellStyle name="20% - Accent3 5 4" xfId="1174" xr:uid="{8DBC9E85-7577-49AD-8172-5CA22DDA5F38}"/>
    <cellStyle name="20% - Accent3 6" xfId="51" xr:uid="{00000000-0005-0000-0000-000061000000}"/>
    <cellStyle name="20% - Accent3 6 2" xfId="697" xr:uid="{00000000-0005-0000-0000-000062000000}"/>
    <cellStyle name="20% - Accent3 6 3" xfId="865" xr:uid="{00000000-0005-0000-0000-000063000000}"/>
    <cellStyle name="20% - Accent3 6 4" xfId="1175" xr:uid="{8CEE614F-69CB-4A81-B420-5956AD96E9F0}"/>
    <cellStyle name="20% - Accent3 7" xfId="52" xr:uid="{00000000-0005-0000-0000-000064000000}"/>
    <cellStyle name="20% - Accent3 7 2" xfId="698" xr:uid="{00000000-0005-0000-0000-000065000000}"/>
    <cellStyle name="20% - Accent3 7 3" xfId="866" xr:uid="{00000000-0005-0000-0000-000066000000}"/>
    <cellStyle name="20% - Accent3 7 4" xfId="1176" xr:uid="{9ACD8DF7-0D69-4866-9299-7CD46F02E14E}"/>
    <cellStyle name="20% - Accent3 8" xfId="53" xr:uid="{00000000-0005-0000-0000-000067000000}"/>
    <cellStyle name="20% - Accent4 2" xfId="54" xr:uid="{00000000-0005-0000-0000-000068000000}"/>
    <cellStyle name="20% - Accent4 2 2" xfId="55" xr:uid="{00000000-0005-0000-0000-000069000000}"/>
    <cellStyle name="20% - Accent4 2 3" xfId="699" xr:uid="{00000000-0005-0000-0000-00006A000000}"/>
    <cellStyle name="20% - Accent4 2 4" xfId="867" xr:uid="{00000000-0005-0000-0000-00006B000000}"/>
    <cellStyle name="20% - Accent4 2 5" xfId="1177" xr:uid="{17A75A0D-AFC0-4FC6-A0C9-0F5C2512E80E}"/>
    <cellStyle name="20% - Accent4 2_Prom OMS bundles" xfId="56" xr:uid="{00000000-0005-0000-0000-00006C000000}"/>
    <cellStyle name="20% - Accent4 3" xfId="57" xr:uid="{00000000-0005-0000-0000-00006D000000}"/>
    <cellStyle name="20% - Accent4 3 2" xfId="700" xr:uid="{00000000-0005-0000-0000-00006E000000}"/>
    <cellStyle name="20% - Accent4 3 3" xfId="868" xr:uid="{00000000-0005-0000-0000-00006F000000}"/>
    <cellStyle name="20% - Accent4 3 4" xfId="1178" xr:uid="{ED950785-5342-4D10-A4BF-C9B4227FA44C}"/>
    <cellStyle name="20% - Accent4 4" xfId="58" xr:uid="{00000000-0005-0000-0000-000070000000}"/>
    <cellStyle name="20% - Accent4 4 2" xfId="701" xr:uid="{00000000-0005-0000-0000-000071000000}"/>
    <cellStyle name="20% - Accent4 4 3" xfId="869" xr:uid="{00000000-0005-0000-0000-000072000000}"/>
    <cellStyle name="20% - Accent4 4 4" xfId="1179" xr:uid="{18CF71A7-8FAF-44E1-A8C5-8A56D1E35583}"/>
    <cellStyle name="20% - Accent4 5" xfId="59" xr:uid="{00000000-0005-0000-0000-000073000000}"/>
    <cellStyle name="20% - Accent4 5 2" xfId="702" xr:uid="{00000000-0005-0000-0000-000074000000}"/>
    <cellStyle name="20% - Accent4 5 3" xfId="870" xr:uid="{00000000-0005-0000-0000-000075000000}"/>
    <cellStyle name="20% - Accent4 5 4" xfId="1180" xr:uid="{DC15B393-A116-4BE2-83B8-E5766820567B}"/>
    <cellStyle name="20% - Accent4 6" xfId="60" xr:uid="{00000000-0005-0000-0000-000076000000}"/>
    <cellStyle name="20% - Accent4 6 2" xfId="703" xr:uid="{00000000-0005-0000-0000-000077000000}"/>
    <cellStyle name="20% - Accent4 6 3" xfId="871" xr:uid="{00000000-0005-0000-0000-000078000000}"/>
    <cellStyle name="20% - Accent4 6 4" xfId="1181" xr:uid="{53209847-2EE3-4DDE-8F5A-F06BA7AE3BEA}"/>
    <cellStyle name="20% - Accent4 7" xfId="61" xr:uid="{00000000-0005-0000-0000-000079000000}"/>
    <cellStyle name="20% - Accent4 7 2" xfId="704" xr:uid="{00000000-0005-0000-0000-00007A000000}"/>
    <cellStyle name="20% - Accent4 7 3" xfId="872" xr:uid="{00000000-0005-0000-0000-00007B000000}"/>
    <cellStyle name="20% - Accent4 7 4" xfId="1182" xr:uid="{AA3AEEFB-E5AC-4E22-8729-D14444D16213}"/>
    <cellStyle name="20% - Accent4 8" xfId="62" xr:uid="{00000000-0005-0000-0000-00007C000000}"/>
    <cellStyle name="20% - Accent5 2" xfId="63" xr:uid="{00000000-0005-0000-0000-00007D000000}"/>
    <cellStyle name="20% - Accent5 3" xfId="64" xr:uid="{00000000-0005-0000-0000-00007E000000}"/>
    <cellStyle name="20% - Accent5 3 2" xfId="705" xr:uid="{00000000-0005-0000-0000-00007F000000}"/>
    <cellStyle name="20% - Accent5 3 3" xfId="873" xr:uid="{00000000-0005-0000-0000-000080000000}"/>
    <cellStyle name="20% - Accent5 3 4" xfId="1183" xr:uid="{EBA1088E-0EFE-4674-9C9B-4E9042AD4A1B}"/>
    <cellStyle name="20% - Accent5 4" xfId="65" xr:uid="{00000000-0005-0000-0000-000081000000}"/>
    <cellStyle name="20% - Accent5 4 2" xfId="706" xr:uid="{00000000-0005-0000-0000-000082000000}"/>
    <cellStyle name="20% - Accent5 4 3" xfId="874" xr:uid="{00000000-0005-0000-0000-000083000000}"/>
    <cellStyle name="20% - Accent5 4 4" xfId="1184" xr:uid="{81F04E58-454A-4AA8-8918-B167B376621B}"/>
    <cellStyle name="20% - Accent5 5" xfId="66" xr:uid="{00000000-0005-0000-0000-000084000000}"/>
    <cellStyle name="20% - Accent5 5 2" xfId="707" xr:uid="{00000000-0005-0000-0000-000085000000}"/>
    <cellStyle name="20% - Accent5 5 3" xfId="875" xr:uid="{00000000-0005-0000-0000-000086000000}"/>
    <cellStyle name="20% - Accent5 5 4" xfId="1185" xr:uid="{52F45368-1E7F-4970-AF50-DFEA1CD271F5}"/>
    <cellStyle name="20% - Accent5 6" xfId="67" xr:uid="{00000000-0005-0000-0000-000087000000}"/>
    <cellStyle name="20% - Accent6 2" xfId="68" xr:uid="{00000000-0005-0000-0000-000088000000}"/>
    <cellStyle name="20% - Accent6 2 2" xfId="69" xr:uid="{00000000-0005-0000-0000-000089000000}"/>
    <cellStyle name="20% - Accent6 2 3" xfId="708" xr:uid="{00000000-0005-0000-0000-00008A000000}"/>
    <cellStyle name="20% - Accent6 2 4" xfId="876" xr:uid="{00000000-0005-0000-0000-00008B000000}"/>
    <cellStyle name="20% - Accent6 2 5" xfId="1186" xr:uid="{47E5BF3B-AEDA-45C0-BC90-D110CDB28440}"/>
    <cellStyle name="20% - Accent6 2_Prom OMS bundles" xfId="70" xr:uid="{00000000-0005-0000-0000-00008C000000}"/>
    <cellStyle name="20% - Accent6 3" xfId="71" xr:uid="{00000000-0005-0000-0000-00008D000000}"/>
    <cellStyle name="20% - Accent6 3 2" xfId="709" xr:uid="{00000000-0005-0000-0000-00008E000000}"/>
    <cellStyle name="20% - Accent6 3 3" xfId="877" xr:uid="{00000000-0005-0000-0000-00008F000000}"/>
    <cellStyle name="20% - Accent6 3 4" xfId="1187" xr:uid="{9752C577-3034-4B06-8369-F304BE352F3B}"/>
    <cellStyle name="20% - Accent6 4" xfId="72" xr:uid="{00000000-0005-0000-0000-000090000000}"/>
    <cellStyle name="20% - Accent6 4 2" xfId="710" xr:uid="{00000000-0005-0000-0000-000091000000}"/>
    <cellStyle name="20% - Accent6 4 3" xfId="878" xr:uid="{00000000-0005-0000-0000-000092000000}"/>
    <cellStyle name="20% - Accent6 4 4" xfId="1188" xr:uid="{2369F8FB-0456-4E99-8585-87D9F7F7591B}"/>
    <cellStyle name="20% - Accent6 5" xfId="73" xr:uid="{00000000-0005-0000-0000-000093000000}"/>
    <cellStyle name="20% - Accent6 5 2" xfId="711" xr:uid="{00000000-0005-0000-0000-000094000000}"/>
    <cellStyle name="20% - Accent6 5 3" xfId="879" xr:uid="{00000000-0005-0000-0000-000095000000}"/>
    <cellStyle name="20% - Accent6 5 4" xfId="1189" xr:uid="{FF64BA3F-CFBF-4B96-BB63-67793DEA2943}"/>
    <cellStyle name="20% - Accent6 6" xfId="74" xr:uid="{00000000-0005-0000-0000-000096000000}"/>
    <cellStyle name="20% - Accent6 6 2" xfId="712" xr:uid="{00000000-0005-0000-0000-000097000000}"/>
    <cellStyle name="20% - Accent6 6 3" xfId="880" xr:uid="{00000000-0005-0000-0000-000098000000}"/>
    <cellStyle name="20% - Accent6 6 4" xfId="1190" xr:uid="{AD1DD467-CE85-4F1B-8901-A3F3E94C3438}"/>
    <cellStyle name="20% - Accent6 7" xfId="75" xr:uid="{00000000-0005-0000-0000-000099000000}"/>
    <cellStyle name="20% - Accent6 7 2" xfId="713" xr:uid="{00000000-0005-0000-0000-00009A000000}"/>
    <cellStyle name="20% - Accent6 7 3" xfId="881" xr:uid="{00000000-0005-0000-0000-00009B000000}"/>
    <cellStyle name="20% - Accent6 7 4" xfId="1191" xr:uid="{BE58D62F-2ED0-43F9-AC1F-6740D6534BDB}"/>
    <cellStyle name="20% - Accent6 8" xfId="76" xr:uid="{00000000-0005-0000-0000-00009C000000}"/>
    <cellStyle name="20% - Colore 1" xfId="77" builtinId="30" customBuiltin="1"/>
    <cellStyle name="20% - Colore 1 2" xfId="626" xr:uid="{00000000-0005-0000-0000-00009E000000}"/>
    <cellStyle name="20% - Colore 1 3" xfId="657" xr:uid="{00000000-0005-0000-0000-00009F000000}"/>
    <cellStyle name="20% - Colore 1 4" xfId="815" xr:uid="{00000000-0005-0000-0000-0000A0000000}"/>
    <cellStyle name="20% - Colore 1 5" xfId="1123" xr:uid="{5076657F-5906-47F7-B591-B4E821D32F7A}"/>
    <cellStyle name="20% - Colore 1 6" xfId="20802" xr:uid="{FA5DB551-8D3F-45E4-B1F9-CBB2F2A404F8}"/>
    <cellStyle name="20% - Colore 2" xfId="78" builtinId="34" customBuiltin="1"/>
    <cellStyle name="20% - Colore 2 2" xfId="628" xr:uid="{00000000-0005-0000-0000-0000A2000000}"/>
    <cellStyle name="20% - Colore 2 3" xfId="659" xr:uid="{00000000-0005-0000-0000-0000A3000000}"/>
    <cellStyle name="20% - Colore 2 4" xfId="817" xr:uid="{00000000-0005-0000-0000-0000A4000000}"/>
    <cellStyle name="20% - Colore 2 5" xfId="1125" xr:uid="{98114551-12F1-47CD-BB7F-CFC0F1DF1909}"/>
    <cellStyle name="20% - Colore 2 6" xfId="20805" xr:uid="{D3892357-1AEE-4EFB-8709-A4FA483BA1F8}"/>
    <cellStyle name="20% - Colore 3" xfId="79" builtinId="38" customBuiltin="1"/>
    <cellStyle name="20% - Colore 3 2" xfId="630" xr:uid="{00000000-0005-0000-0000-0000A6000000}"/>
    <cellStyle name="20% - Colore 3 3" xfId="661" xr:uid="{00000000-0005-0000-0000-0000A7000000}"/>
    <cellStyle name="20% - Colore 3 4" xfId="819" xr:uid="{00000000-0005-0000-0000-0000A8000000}"/>
    <cellStyle name="20% - Colore 3 5" xfId="1127" xr:uid="{7C2B8211-5F4A-48BA-97B9-87AC0BCA5819}"/>
    <cellStyle name="20% - Colore 3 6" xfId="20808" xr:uid="{A854801E-0ACC-413B-B48E-CCCBABED02F7}"/>
    <cellStyle name="20% - Colore 4" xfId="80" builtinId="42" customBuiltin="1"/>
    <cellStyle name="20% - Colore 4 2" xfId="632" xr:uid="{00000000-0005-0000-0000-0000AA000000}"/>
    <cellStyle name="20% - Colore 4 3" xfId="663" xr:uid="{00000000-0005-0000-0000-0000AB000000}"/>
    <cellStyle name="20% - Colore 4 4" xfId="821" xr:uid="{00000000-0005-0000-0000-0000AC000000}"/>
    <cellStyle name="20% - Colore 4 5" xfId="1129" xr:uid="{A76587FD-F91E-4B05-8D98-BECA5CAF569D}"/>
    <cellStyle name="20% - Colore 4 6" xfId="20811" xr:uid="{4F64FC55-B424-4EA2-B15B-9AE4B0B19D57}"/>
    <cellStyle name="20% - Colore 5" xfId="81" builtinId="46" customBuiltin="1"/>
    <cellStyle name="20% - Colore 5 2" xfId="634" xr:uid="{00000000-0005-0000-0000-0000AE000000}"/>
    <cellStyle name="20% - Colore 5 3" xfId="665" xr:uid="{00000000-0005-0000-0000-0000AF000000}"/>
    <cellStyle name="20% - Colore 5 4" xfId="823" xr:uid="{00000000-0005-0000-0000-0000B0000000}"/>
    <cellStyle name="20% - Colore 5 5" xfId="1131" xr:uid="{4949F803-E95C-43C4-B5F8-290BE3D88C6E}"/>
    <cellStyle name="20% - Colore 5 6" xfId="20814" xr:uid="{A1A8ADDD-4885-430C-9E23-B20BC95176C6}"/>
    <cellStyle name="20% - Colore 6" xfId="82" builtinId="50" customBuiltin="1"/>
    <cellStyle name="20% - Colore 6 2" xfId="636" xr:uid="{00000000-0005-0000-0000-0000B2000000}"/>
    <cellStyle name="20% - Colore 6 3" xfId="667" xr:uid="{00000000-0005-0000-0000-0000B3000000}"/>
    <cellStyle name="20% - Colore 6 4" xfId="825" xr:uid="{00000000-0005-0000-0000-0000B4000000}"/>
    <cellStyle name="20% - Colore 6 5" xfId="1133" xr:uid="{7C45016C-A4A5-4EA1-896A-78774B329B29}"/>
    <cellStyle name="20% - Colore 6 6" xfId="20817" xr:uid="{B350282C-4BDB-44CE-BBB7-54E9A4865E39}"/>
    <cellStyle name="2015_A" xfId="1065" xr:uid="{00000000-0005-0000-0000-0000B5000000}"/>
    <cellStyle name="2015_B" xfId="1066" xr:uid="{00000000-0005-0000-0000-0000B6000000}"/>
    <cellStyle name="2015_C" xfId="1120" xr:uid="{DBFE06DF-9E93-4DBB-8D13-9732518063A9}"/>
    <cellStyle name="2015_SottoTitolo" xfId="1063" xr:uid="{00000000-0005-0000-0000-0000B8000000}"/>
    <cellStyle name="2015_SottoTitolo_44" xfId="1067" xr:uid="{00000000-0005-0000-0000-0000B9000000}"/>
    <cellStyle name="2015_Titolo" xfId="1064" xr:uid="{00000000-0005-0000-0000-0000BA000000}"/>
    <cellStyle name="40% - Accent1 2" xfId="83" xr:uid="{00000000-0005-0000-0000-0000BB000000}"/>
    <cellStyle name="40% - Accent1 2 2" xfId="84" xr:uid="{00000000-0005-0000-0000-0000BC000000}"/>
    <cellStyle name="40% - Accent1 2 3" xfId="714" xr:uid="{00000000-0005-0000-0000-0000BD000000}"/>
    <cellStyle name="40% - Accent1 2 4" xfId="882" xr:uid="{00000000-0005-0000-0000-0000BE000000}"/>
    <cellStyle name="40% - Accent1 2 5" xfId="1192" xr:uid="{98FAF711-D72D-4AA1-A202-F817CF740F51}"/>
    <cellStyle name="40% - Accent1 2_Prom OMS bundles" xfId="85" xr:uid="{00000000-0005-0000-0000-0000BF000000}"/>
    <cellStyle name="40% - Accent1 3" xfId="86" xr:uid="{00000000-0005-0000-0000-0000C0000000}"/>
    <cellStyle name="40% - Accent1 3 2" xfId="715" xr:uid="{00000000-0005-0000-0000-0000C1000000}"/>
    <cellStyle name="40% - Accent1 3 3" xfId="883" xr:uid="{00000000-0005-0000-0000-0000C2000000}"/>
    <cellStyle name="40% - Accent1 3 4" xfId="1193" xr:uid="{23B7EF82-4B6C-49A6-BAF9-1E52AB2BC5E2}"/>
    <cellStyle name="40% - Accent1 4" xfId="87" xr:uid="{00000000-0005-0000-0000-0000C3000000}"/>
    <cellStyle name="40% - Accent1 4 2" xfId="716" xr:uid="{00000000-0005-0000-0000-0000C4000000}"/>
    <cellStyle name="40% - Accent1 4 3" xfId="884" xr:uid="{00000000-0005-0000-0000-0000C5000000}"/>
    <cellStyle name="40% - Accent1 4 4" xfId="1194" xr:uid="{131D19A4-36F8-4638-A3BE-62038C2413E0}"/>
    <cellStyle name="40% - Accent1 5" xfId="88" xr:uid="{00000000-0005-0000-0000-0000C6000000}"/>
    <cellStyle name="40% - Accent1 5 2" xfId="717" xr:uid="{00000000-0005-0000-0000-0000C7000000}"/>
    <cellStyle name="40% - Accent1 5 3" xfId="885" xr:uid="{00000000-0005-0000-0000-0000C8000000}"/>
    <cellStyle name="40% - Accent1 5 4" xfId="1195" xr:uid="{8639E054-D1A8-4EF3-8D7C-448E565782C0}"/>
    <cellStyle name="40% - Accent1 6" xfId="89" xr:uid="{00000000-0005-0000-0000-0000C9000000}"/>
    <cellStyle name="40% - Accent1 6 2" xfId="718" xr:uid="{00000000-0005-0000-0000-0000CA000000}"/>
    <cellStyle name="40% - Accent1 6 3" xfId="886" xr:uid="{00000000-0005-0000-0000-0000CB000000}"/>
    <cellStyle name="40% - Accent1 6 4" xfId="1196" xr:uid="{CC9CF758-0DB0-4583-9351-F55302BC8046}"/>
    <cellStyle name="40% - Accent1 7" xfId="90" xr:uid="{00000000-0005-0000-0000-0000CC000000}"/>
    <cellStyle name="40% - Accent1 7 2" xfId="719" xr:uid="{00000000-0005-0000-0000-0000CD000000}"/>
    <cellStyle name="40% - Accent1 7 3" xfId="887" xr:uid="{00000000-0005-0000-0000-0000CE000000}"/>
    <cellStyle name="40% - Accent1 7 4" xfId="1197" xr:uid="{9D428B8C-029D-4BC1-933C-A4673131172F}"/>
    <cellStyle name="40% - Accent1 8" xfId="91" xr:uid="{00000000-0005-0000-0000-0000CF000000}"/>
    <cellStyle name="40% - Accent2 2" xfId="92" xr:uid="{00000000-0005-0000-0000-0000D0000000}"/>
    <cellStyle name="40% - Accent2 3" xfId="93" xr:uid="{00000000-0005-0000-0000-0000D1000000}"/>
    <cellStyle name="40% - Accent2 3 2" xfId="720" xr:uid="{00000000-0005-0000-0000-0000D2000000}"/>
    <cellStyle name="40% - Accent2 3 3" xfId="888" xr:uid="{00000000-0005-0000-0000-0000D3000000}"/>
    <cellStyle name="40% - Accent2 3 4" xfId="1198" xr:uid="{938B3BE7-9928-4807-91D1-A9172E352379}"/>
    <cellStyle name="40% - Accent2 4" xfId="94" xr:uid="{00000000-0005-0000-0000-0000D4000000}"/>
    <cellStyle name="40% - Accent2 4 2" xfId="721" xr:uid="{00000000-0005-0000-0000-0000D5000000}"/>
    <cellStyle name="40% - Accent2 4 3" xfId="889" xr:uid="{00000000-0005-0000-0000-0000D6000000}"/>
    <cellStyle name="40% - Accent2 4 4" xfId="1199" xr:uid="{1F987999-A778-498C-B65A-9D4DED9FB987}"/>
    <cellStyle name="40% - Accent2 5" xfId="95" xr:uid="{00000000-0005-0000-0000-0000D7000000}"/>
    <cellStyle name="40% - Accent2 5 2" xfId="722" xr:uid="{00000000-0005-0000-0000-0000D8000000}"/>
    <cellStyle name="40% - Accent2 5 3" xfId="890" xr:uid="{00000000-0005-0000-0000-0000D9000000}"/>
    <cellStyle name="40% - Accent2 5 4" xfId="1200" xr:uid="{6155A851-56AB-4F4D-BC5C-2FB423DFF0A3}"/>
    <cellStyle name="40% - Accent2 6" xfId="96" xr:uid="{00000000-0005-0000-0000-0000DA000000}"/>
    <cellStyle name="40% - Accent3 2" xfId="97" xr:uid="{00000000-0005-0000-0000-0000DB000000}"/>
    <cellStyle name="40% - Accent3 2 2" xfId="98" xr:uid="{00000000-0005-0000-0000-0000DC000000}"/>
    <cellStyle name="40% - Accent3 2 3" xfId="723" xr:uid="{00000000-0005-0000-0000-0000DD000000}"/>
    <cellStyle name="40% - Accent3 2 4" xfId="891" xr:uid="{00000000-0005-0000-0000-0000DE000000}"/>
    <cellStyle name="40% - Accent3 2 5" xfId="1201" xr:uid="{F12347E4-295C-4FB0-BF37-48A1320BB769}"/>
    <cellStyle name="40% - Accent3 2_Prom OMS bundles" xfId="99" xr:uid="{00000000-0005-0000-0000-0000DF000000}"/>
    <cellStyle name="40% - Accent3 3" xfId="100" xr:uid="{00000000-0005-0000-0000-0000E0000000}"/>
    <cellStyle name="40% - Accent3 3 2" xfId="724" xr:uid="{00000000-0005-0000-0000-0000E1000000}"/>
    <cellStyle name="40% - Accent3 3 3" xfId="892" xr:uid="{00000000-0005-0000-0000-0000E2000000}"/>
    <cellStyle name="40% - Accent3 3 4" xfId="1202" xr:uid="{EC46D99A-5B74-491C-8544-0318DF52BDF9}"/>
    <cellStyle name="40% - Accent3 4" xfId="101" xr:uid="{00000000-0005-0000-0000-0000E3000000}"/>
    <cellStyle name="40% - Accent3 4 2" xfId="725" xr:uid="{00000000-0005-0000-0000-0000E4000000}"/>
    <cellStyle name="40% - Accent3 4 3" xfId="893" xr:uid="{00000000-0005-0000-0000-0000E5000000}"/>
    <cellStyle name="40% - Accent3 4 4" xfId="1203" xr:uid="{39383BCC-1274-423E-AF88-2ECE186E8DDE}"/>
    <cellStyle name="40% - Accent3 5" xfId="102" xr:uid="{00000000-0005-0000-0000-0000E6000000}"/>
    <cellStyle name="40% - Accent3 5 2" xfId="726" xr:uid="{00000000-0005-0000-0000-0000E7000000}"/>
    <cellStyle name="40% - Accent3 5 3" xfId="894" xr:uid="{00000000-0005-0000-0000-0000E8000000}"/>
    <cellStyle name="40% - Accent3 5 4" xfId="1204" xr:uid="{E2710E8A-4684-4411-A92C-44DA1A75FEBC}"/>
    <cellStyle name="40% - Accent3 6" xfId="103" xr:uid="{00000000-0005-0000-0000-0000E9000000}"/>
    <cellStyle name="40% - Accent3 6 2" xfId="727" xr:uid="{00000000-0005-0000-0000-0000EA000000}"/>
    <cellStyle name="40% - Accent3 6 3" xfId="895" xr:uid="{00000000-0005-0000-0000-0000EB000000}"/>
    <cellStyle name="40% - Accent3 6 4" xfId="1205" xr:uid="{02AAABDB-44E5-4CD7-9FE5-F5D1D935F3E7}"/>
    <cellStyle name="40% - Accent3 7" xfId="104" xr:uid="{00000000-0005-0000-0000-0000EC000000}"/>
    <cellStyle name="40% - Accent3 7 2" xfId="728" xr:uid="{00000000-0005-0000-0000-0000ED000000}"/>
    <cellStyle name="40% - Accent3 7 3" xfId="896" xr:uid="{00000000-0005-0000-0000-0000EE000000}"/>
    <cellStyle name="40% - Accent3 7 4" xfId="1206" xr:uid="{70AF19D8-81A2-4045-BFE3-90540E002212}"/>
    <cellStyle name="40% - Accent3 8" xfId="105" xr:uid="{00000000-0005-0000-0000-0000EF000000}"/>
    <cellStyle name="40% - Accent4 2" xfId="106" xr:uid="{00000000-0005-0000-0000-0000F0000000}"/>
    <cellStyle name="40% - Accent4 2 2" xfId="107" xr:uid="{00000000-0005-0000-0000-0000F1000000}"/>
    <cellStyle name="40% - Accent4 2 3" xfId="729" xr:uid="{00000000-0005-0000-0000-0000F2000000}"/>
    <cellStyle name="40% - Accent4 2 4" xfId="897" xr:uid="{00000000-0005-0000-0000-0000F3000000}"/>
    <cellStyle name="40% - Accent4 2 5" xfId="1207" xr:uid="{9F9C174F-C26F-4960-B1FF-2D6C101C572D}"/>
    <cellStyle name="40% - Accent4 2_Prom OMS bundles" xfId="108" xr:uid="{00000000-0005-0000-0000-0000F4000000}"/>
    <cellStyle name="40% - Accent4 3" xfId="109" xr:uid="{00000000-0005-0000-0000-0000F5000000}"/>
    <cellStyle name="40% - Accent4 3 2" xfId="730" xr:uid="{00000000-0005-0000-0000-0000F6000000}"/>
    <cellStyle name="40% - Accent4 3 3" xfId="898" xr:uid="{00000000-0005-0000-0000-0000F7000000}"/>
    <cellStyle name="40% - Accent4 3 4" xfId="1208" xr:uid="{F6F8B5EF-7A1A-490C-A50A-27CDFDF2F0F4}"/>
    <cellStyle name="40% - Accent4 4" xfId="110" xr:uid="{00000000-0005-0000-0000-0000F8000000}"/>
    <cellStyle name="40% - Accent4 4 2" xfId="731" xr:uid="{00000000-0005-0000-0000-0000F9000000}"/>
    <cellStyle name="40% - Accent4 4 3" xfId="899" xr:uid="{00000000-0005-0000-0000-0000FA000000}"/>
    <cellStyle name="40% - Accent4 4 4" xfId="1209" xr:uid="{B1925B03-629C-4466-8535-746527FB40A2}"/>
    <cellStyle name="40% - Accent4 5" xfId="111" xr:uid="{00000000-0005-0000-0000-0000FB000000}"/>
    <cellStyle name="40% - Accent4 5 2" xfId="732" xr:uid="{00000000-0005-0000-0000-0000FC000000}"/>
    <cellStyle name="40% - Accent4 5 3" xfId="900" xr:uid="{00000000-0005-0000-0000-0000FD000000}"/>
    <cellStyle name="40% - Accent4 5 4" xfId="1210" xr:uid="{94C4711D-6988-4E54-8901-CCC123E8D44F}"/>
    <cellStyle name="40% - Accent4 6" xfId="112" xr:uid="{00000000-0005-0000-0000-0000FE000000}"/>
    <cellStyle name="40% - Accent4 6 2" xfId="733" xr:uid="{00000000-0005-0000-0000-0000FF000000}"/>
    <cellStyle name="40% - Accent4 6 3" xfId="901" xr:uid="{00000000-0005-0000-0000-000000010000}"/>
    <cellStyle name="40% - Accent4 6 4" xfId="1211" xr:uid="{D48EAF0C-3DBA-443C-8ECA-465AFB7219B0}"/>
    <cellStyle name="40% - Accent4 7" xfId="113" xr:uid="{00000000-0005-0000-0000-000001010000}"/>
    <cellStyle name="40% - Accent4 7 2" xfId="734" xr:uid="{00000000-0005-0000-0000-000002010000}"/>
    <cellStyle name="40% - Accent4 7 3" xfId="902" xr:uid="{00000000-0005-0000-0000-000003010000}"/>
    <cellStyle name="40% - Accent4 7 4" xfId="1212" xr:uid="{5782F9C7-A80F-46F1-91A4-4A482ACF1048}"/>
    <cellStyle name="40% - Accent4 8" xfId="114" xr:uid="{00000000-0005-0000-0000-000004010000}"/>
    <cellStyle name="40% - Accent5 2" xfId="115" xr:uid="{00000000-0005-0000-0000-000005010000}"/>
    <cellStyle name="40% - Accent5 2 2" xfId="116" xr:uid="{00000000-0005-0000-0000-000006010000}"/>
    <cellStyle name="40% - Accent5 2 3" xfId="735" xr:uid="{00000000-0005-0000-0000-000007010000}"/>
    <cellStyle name="40% - Accent5 2 4" xfId="903" xr:uid="{00000000-0005-0000-0000-000008010000}"/>
    <cellStyle name="40% - Accent5 2 5" xfId="1213" xr:uid="{5B6002C9-4B57-4E9A-9CD7-4F1A6F334CB9}"/>
    <cellStyle name="40% - Accent5 2_Prom OMS bundles" xfId="117" xr:uid="{00000000-0005-0000-0000-000009010000}"/>
    <cellStyle name="40% - Accent5 3" xfId="118" xr:uid="{00000000-0005-0000-0000-00000A010000}"/>
    <cellStyle name="40% - Accent5 3 2" xfId="736" xr:uid="{00000000-0005-0000-0000-00000B010000}"/>
    <cellStyle name="40% - Accent5 3 3" xfId="904" xr:uid="{00000000-0005-0000-0000-00000C010000}"/>
    <cellStyle name="40% - Accent5 3 4" xfId="1214" xr:uid="{716056B7-A192-44D3-8AE1-96C7BACCF624}"/>
    <cellStyle name="40% - Accent5 4" xfId="119" xr:uid="{00000000-0005-0000-0000-00000D010000}"/>
    <cellStyle name="40% - Accent5 4 2" xfId="737" xr:uid="{00000000-0005-0000-0000-00000E010000}"/>
    <cellStyle name="40% - Accent5 4 3" xfId="905" xr:uid="{00000000-0005-0000-0000-00000F010000}"/>
    <cellStyle name="40% - Accent5 4 4" xfId="1215" xr:uid="{54338FC5-7B24-4294-99D3-8F54A81B439A}"/>
    <cellStyle name="40% - Accent5 5" xfId="120" xr:uid="{00000000-0005-0000-0000-000010010000}"/>
    <cellStyle name="40% - Accent5 5 2" xfId="738" xr:uid="{00000000-0005-0000-0000-000011010000}"/>
    <cellStyle name="40% - Accent5 5 3" xfId="906" xr:uid="{00000000-0005-0000-0000-000012010000}"/>
    <cellStyle name="40% - Accent5 5 4" xfId="1216" xr:uid="{3C74FD36-4F96-4123-99BE-A29673247C65}"/>
    <cellStyle name="40% - Accent5 6" xfId="121" xr:uid="{00000000-0005-0000-0000-000013010000}"/>
    <cellStyle name="40% - Accent5 6 2" xfId="739" xr:uid="{00000000-0005-0000-0000-000014010000}"/>
    <cellStyle name="40% - Accent5 6 3" xfId="907" xr:uid="{00000000-0005-0000-0000-000015010000}"/>
    <cellStyle name="40% - Accent5 6 4" xfId="1217" xr:uid="{E5A3841A-3ACF-4AFF-AF97-4257F25C9056}"/>
    <cellStyle name="40% - Accent5 7" xfId="122" xr:uid="{00000000-0005-0000-0000-000016010000}"/>
    <cellStyle name="40% - Accent5 7 2" xfId="740" xr:uid="{00000000-0005-0000-0000-000017010000}"/>
    <cellStyle name="40% - Accent5 7 3" xfId="908" xr:uid="{00000000-0005-0000-0000-000018010000}"/>
    <cellStyle name="40% - Accent5 7 4" xfId="1218" xr:uid="{2B77CC58-28CC-4337-9925-ADE385F19FF9}"/>
    <cellStyle name="40% - Accent5 8" xfId="123" xr:uid="{00000000-0005-0000-0000-000019010000}"/>
    <cellStyle name="40% - Accent6 2" xfId="124" xr:uid="{00000000-0005-0000-0000-00001A010000}"/>
    <cellStyle name="40% - Accent6 2 2" xfId="125" xr:uid="{00000000-0005-0000-0000-00001B010000}"/>
    <cellStyle name="40% - Accent6 2 3" xfId="741" xr:uid="{00000000-0005-0000-0000-00001C010000}"/>
    <cellStyle name="40% - Accent6 2 4" xfId="909" xr:uid="{00000000-0005-0000-0000-00001D010000}"/>
    <cellStyle name="40% - Accent6 2 5" xfId="1219" xr:uid="{CF5EA2CB-18F1-479C-AE93-F2288299346F}"/>
    <cellStyle name="40% - Accent6 2_Prom OMS bundles" xfId="126" xr:uid="{00000000-0005-0000-0000-00001E010000}"/>
    <cellStyle name="40% - Accent6 3" xfId="127" xr:uid="{00000000-0005-0000-0000-00001F010000}"/>
    <cellStyle name="40% - Accent6 3 2" xfId="742" xr:uid="{00000000-0005-0000-0000-000020010000}"/>
    <cellStyle name="40% - Accent6 3 3" xfId="910" xr:uid="{00000000-0005-0000-0000-000021010000}"/>
    <cellStyle name="40% - Accent6 3 4" xfId="1220" xr:uid="{3DB0FD95-5B51-4218-9C87-3CE1E12E4720}"/>
    <cellStyle name="40% - Accent6 4" xfId="128" xr:uid="{00000000-0005-0000-0000-000022010000}"/>
    <cellStyle name="40% - Accent6 4 2" xfId="743" xr:uid="{00000000-0005-0000-0000-000023010000}"/>
    <cellStyle name="40% - Accent6 4 3" xfId="911" xr:uid="{00000000-0005-0000-0000-000024010000}"/>
    <cellStyle name="40% - Accent6 4 4" xfId="1221" xr:uid="{06ACE950-AD50-48D4-AB8B-F56E415215A1}"/>
    <cellStyle name="40% - Accent6 5" xfId="129" xr:uid="{00000000-0005-0000-0000-000025010000}"/>
    <cellStyle name="40% - Accent6 5 2" xfId="744" xr:uid="{00000000-0005-0000-0000-000026010000}"/>
    <cellStyle name="40% - Accent6 5 3" xfId="912" xr:uid="{00000000-0005-0000-0000-000027010000}"/>
    <cellStyle name="40% - Accent6 5 4" xfId="1222" xr:uid="{2557340C-4B99-47A5-BA0D-B8AE86A108E9}"/>
    <cellStyle name="40% - Accent6 6" xfId="130" xr:uid="{00000000-0005-0000-0000-000028010000}"/>
    <cellStyle name="40% - Accent6 6 2" xfId="745" xr:uid="{00000000-0005-0000-0000-000029010000}"/>
    <cellStyle name="40% - Accent6 6 3" xfId="913" xr:uid="{00000000-0005-0000-0000-00002A010000}"/>
    <cellStyle name="40% - Accent6 6 4" xfId="1223" xr:uid="{D0DABFBB-DAFC-4C72-A0D4-B77558BC9925}"/>
    <cellStyle name="40% - Accent6 7" xfId="131" xr:uid="{00000000-0005-0000-0000-00002B010000}"/>
    <cellStyle name="40% - Accent6 7 2" xfId="746" xr:uid="{00000000-0005-0000-0000-00002C010000}"/>
    <cellStyle name="40% - Accent6 7 3" xfId="914" xr:uid="{00000000-0005-0000-0000-00002D010000}"/>
    <cellStyle name="40% - Accent6 7 4" xfId="1224" xr:uid="{02029725-900F-4569-9DBB-002FD7C59D3B}"/>
    <cellStyle name="40% - Accent6 8" xfId="132" xr:uid="{00000000-0005-0000-0000-00002E010000}"/>
    <cellStyle name="40% - Colore 1" xfId="133" builtinId="31" customBuiltin="1"/>
    <cellStyle name="40% - Colore 1 2" xfId="627" xr:uid="{00000000-0005-0000-0000-000030010000}"/>
    <cellStyle name="40% - Colore 1 3" xfId="658" xr:uid="{00000000-0005-0000-0000-000031010000}"/>
    <cellStyle name="40% - Colore 1 4" xfId="816" xr:uid="{00000000-0005-0000-0000-000032010000}"/>
    <cellStyle name="40% - Colore 1 5" xfId="1124" xr:uid="{453853E1-42FC-44C5-A771-AD2C8AB66066}"/>
    <cellStyle name="40% - Colore 1 6" xfId="20803" xr:uid="{F40EDFF5-4C91-4282-847F-3A4F2D05DB64}"/>
    <cellStyle name="40% - Colore 2" xfId="134" builtinId="35" customBuiltin="1"/>
    <cellStyle name="40% - Colore 2 2" xfId="629" xr:uid="{00000000-0005-0000-0000-000034010000}"/>
    <cellStyle name="40% - Colore 2 3" xfId="660" xr:uid="{00000000-0005-0000-0000-000035010000}"/>
    <cellStyle name="40% - Colore 2 4" xfId="818" xr:uid="{00000000-0005-0000-0000-000036010000}"/>
    <cellStyle name="40% - Colore 2 5" xfId="1126" xr:uid="{BCB6F434-B4E4-4F15-B0CB-BC51D39764B7}"/>
    <cellStyle name="40% - Colore 2 6" xfId="20806" xr:uid="{13990248-8A46-43B8-A1EE-99391A28519A}"/>
    <cellStyle name="40% - Colore 3" xfId="135" builtinId="39" customBuiltin="1"/>
    <cellStyle name="40% - Colore 3 2" xfId="631" xr:uid="{00000000-0005-0000-0000-000038010000}"/>
    <cellStyle name="40% - Colore 3 3" xfId="662" xr:uid="{00000000-0005-0000-0000-000039010000}"/>
    <cellStyle name="40% - Colore 3 4" xfId="820" xr:uid="{00000000-0005-0000-0000-00003A010000}"/>
    <cellStyle name="40% - Colore 3 5" xfId="1128" xr:uid="{14419272-90C2-4ADF-BB84-59B9DC0A31F8}"/>
    <cellStyle name="40% - Colore 3 6" xfId="20809" xr:uid="{E42AF3B0-F3E4-483A-AFF2-DD674CF3BAAB}"/>
    <cellStyle name="40% - Colore 4" xfId="136" builtinId="43" customBuiltin="1"/>
    <cellStyle name="40% - Colore 4 2" xfId="633" xr:uid="{00000000-0005-0000-0000-00003C010000}"/>
    <cellStyle name="40% - Colore 4 3" xfId="664" xr:uid="{00000000-0005-0000-0000-00003D010000}"/>
    <cellStyle name="40% - Colore 4 4" xfId="822" xr:uid="{00000000-0005-0000-0000-00003E010000}"/>
    <cellStyle name="40% - Colore 4 5" xfId="1130" xr:uid="{4A4AAFAF-80CA-4F2B-AADE-0BE994ADAEA6}"/>
    <cellStyle name="40% - Colore 4 6" xfId="20812" xr:uid="{A233DB60-0D4D-4EF2-8B9D-D8B80CF78B38}"/>
    <cellStyle name="40% - Colore 5" xfId="137" builtinId="47" customBuiltin="1"/>
    <cellStyle name="40% - Colore 5 2" xfId="635" xr:uid="{00000000-0005-0000-0000-000040010000}"/>
    <cellStyle name="40% - Colore 5 3" xfId="666" xr:uid="{00000000-0005-0000-0000-000041010000}"/>
    <cellStyle name="40% - Colore 5 4" xfId="824" xr:uid="{00000000-0005-0000-0000-000042010000}"/>
    <cellStyle name="40% - Colore 5 5" xfId="1132" xr:uid="{60F7BF7F-D169-4137-AE5E-35E1B49855CF}"/>
    <cellStyle name="40% - Colore 5 6" xfId="20815" xr:uid="{FE95883F-E239-452A-BA82-027AB58A6EAB}"/>
    <cellStyle name="40% - Colore 6" xfId="138" builtinId="51" customBuiltin="1"/>
    <cellStyle name="40% - Colore 6 2" xfId="637" xr:uid="{00000000-0005-0000-0000-000044010000}"/>
    <cellStyle name="40% - Colore 6 3" xfId="668" xr:uid="{00000000-0005-0000-0000-000045010000}"/>
    <cellStyle name="40% - Colore 6 4" xfId="826" xr:uid="{00000000-0005-0000-0000-000046010000}"/>
    <cellStyle name="40% - Colore 6 5" xfId="1134" xr:uid="{8C9BE4EC-B878-41AE-B0BE-002BDBE16ABE}"/>
    <cellStyle name="40% - Colore 6 6" xfId="20818" xr:uid="{D63FC6DF-6B7C-48B1-886A-8B4D7C1F7EAF}"/>
    <cellStyle name="60% - Accent1 2" xfId="139" xr:uid="{00000000-0005-0000-0000-000047010000}"/>
    <cellStyle name="60% - Accent1 2 2" xfId="140" xr:uid="{00000000-0005-0000-0000-000048010000}"/>
    <cellStyle name="60% - Accent1 3" xfId="141" xr:uid="{00000000-0005-0000-0000-000049010000}"/>
    <cellStyle name="60% - Accent1 4" xfId="142" xr:uid="{00000000-0005-0000-0000-00004A010000}"/>
    <cellStyle name="60% - Accent1 5" xfId="143" xr:uid="{00000000-0005-0000-0000-00004B010000}"/>
    <cellStyle name="60% - Accent1 6" xfId="144" xr:uid="{00000000-0005-0000-0000-00004C010000}"/>
    <cellStyle name="60% - Accent2 2" xfId="145" xr:uid="{00000000-0005-0000-0000-00004D010000}"/>
    <cellStyle name="60% - Accent2 2 2" xfId="146" xr:uid="{00000000-0005-0000-0000-00004E010000}"/>
    <cellStyle name="60% - Accent2 3" xfId="147" xr:uid="{00000000-0005-0000-0000-00004F010000}"/>
    <cellStyle name="60% - Accent2 4" xfId="148" xr:uid="{00000000-0005-0000-0000-000050010000}"/>
    <cellStyle name="60% - Accent2 5" xfId="149" xr:uid="{00000000-0005-0000-0000-000051010000}"/>
    <cellStyle name="60% - Accent2 6" xfId="150" xr:uid="{00000000-0005-0000-0000-000052010000}"/>
    <cellStyle name="60% - Accent3 2" xfId="151" xr:uid="{00000000-0005-0000-0000-000053010000}"/>
    <cellStyle name="60% - Accent3 2 2" xfId="152" xr:uid="{00000000-0005-0000-0000-000054010000}"/>
    <cellStyle name="60% - Accent3 3" xfId="153" xr:uid="{00000000-0005-0000-0000-000055010000}"/>
    <cellStyle name="60% - Accent3 4" xfId="154" xr:uid="{00000000-0005-0000-0000-000056010000}"/>
    <cellStyle name="60% - Accent3 5" xfId="155" xr:uid="{00000000-0005-0000-0000-000057010000}"/>
    <cellStyle name="60% - Accent3 6" xfId="156" xr:uid="{00000000-0005-0000-0000-000058010000}"/>
    <cellStyle name="60% - Accent4 2" xfId="157" xr:uid="{00000000-0005-0000-0000-000059010000}"/>
    <cellStyle name="60% - Accent4 2 2" xfId="158" xr:uid="{00000000-0005-0000-0000-00005A010000}"/>
    <cellStyle name="60% - Accent4 3" xfId="159" xr:uid="{00000000-0005-0000-0000-00005B010000}"/>
    <cellStyle name="60% - Accent4 4" xfId="160" xr:uid="{00000000-0005-0000-0000-00005C010000}"/>
    <cellStyle name="60% - Accent4 5" xfId="161" xr:uid="{00000000-0005-0000-0000-00005D010000}"/>
    <cellStyle name="60% - Accent4 6" xfId="162" xr:uid="{00000000-0005-0000-0000-00005E010000}"/>
    <cellStyle name="60% - Accent5 2" xfId="163" xr:uid="{00000000-0005-0000-0000-00005F010000}"/>
    <cellStyle name="60% - Accent5 2 2" xfId="164" xr:uid="{00000000-0005-0000-0000-000060010000}"/>
    <cellStyle name="60% - Accent5 3" xfId="165" xr:uid="{00000000-0005-0000-0000-000061010000}"/>
    <cellStyle name="60% - Accent5 4" xfId="166" xr:uid="{00000000-0005-0000-0000-000062010000}"/>
    <cellStyle name="60% - Accent5 5" xfId="167" xr:uid="{00000000-0005-0000-0000-000063010000}"/>
    <cellStyle name="60% - Accent5 6" xfId="168" xr:uid="{00000000-0005-0000-0000-000064010000}"/>
    <cellStyle name="60% - Accent6 2" xfId="169" xr:uid="{00000000-0005-0000-0000-000065010000}"/>
    <cellStyle name="60% - Accent6 2 2" xfId="170" xr:uid="{00000000-0005-0000-0000-000066010000}"/>
    <cellStyle name="60% - Accent6 3" xfId="171" xr:uid="{00000000-0005-0000-0000-000067010000}"/>
    <cellStyle name="60% - Accent6 4" xfId="172" xr:uid="{00000000-0005-0000-0000-000068010000}"/>
    <cellStyle name="60% - Accent6 5" xfId="173" xr:uid="{00000000-0005-0000-0000-000069010000}"/>
    <cellStyle name="60% - Accent6 6" xfId="174" xr:uid="{00000000-0005-0000-0000-00006A010000}"/>
    <cellStyle name="60% - Colore 1" xfId="175" builtinId="32" customBuiltin="1"/>
    <cellStyle name="60% - Colore 1 2" xfId="642" xr:uid="{00000000-0005-0000-0000-00006C010000}"/>
    <cellStyle name="60% - Colore 1 3" xfId="20804" xr:uid="{DA0598EC-421E-4FDB-9131-FF8DA78AB665}"/>
    <cellStyle name="60% - Colore 2" xfId="176" builtinId="36" customBuiltin="1"/>
    <cellStyle name="60% - Colore 2 2" xfId="643" xr:uid="{00000000-0005-0000-0000-00006E010000}"/>
    <cellStyle name="60% - Colore 2 3" xfId="20807" xr:uid="{CE627EBE-40CF-4748-97B1-CF34131F651A}"/>
    <cellStyle name="60% - Colore 3" xfId="177" builtinId="40" customBuiltin="1"/>
    <cellStyle name="60% - Colore 3 2" xfId="644" xr:uid="{00000000-0005-0000-0000-000070010000}"/>
    <cellStyle name="60% - Colore 3 3" xfId="20810" xr:uid="{7E3ADCF3-87CD-49FD-B7F9-60D490177668}"/>
    <cellStyle name="60% - Colore 4" xfId="178" builtinId="44" customBuiltin="1"/>
    <cellStyle name="60% - Colore 4 2" xfId="645" xr:uid="{00000000-0005-0000-0000-000072010000}"/>
    <cellStyle name="60% - Colore 4 3" xfId="20813" xr:uid="{923E03B2-DD9D-4AB6-BB6E-BC3172EE1232}"/>
    <cellStyle name="60% - Colore 5" xfId="179" builtinId="48" customBuiltin="1"/>
    <cellStyle name="60% - Colore 5 2" xfId="646" xr:uid="{00000000-0005-0000-0000-000074010000}"/>
    <cellStyle name="60% - Colore 5 3" xfId="20816" xr:uid="{AB5A6B51-B6BF-46FB-8959-FFF5A8979555}"/>
    <cellStyle name="60% - Colore 6" xfId="180" builtinId="52" customBuiltin="1"/>
    <cellStyle name="60% - Colore 6 2" xfId="647" xr:uid="{00000000-0005-0000-0000-000076010000}"/>
    <cellStyle name="60% - Colore 6 3" xfId="20819" xr:uid="{FCA30D16-8F59-4B9B-A5A7-013D9A7E7790}"/>
    <cellStyle name="A1" xfId="181" xr:uid="{00000000-0005-0000-0000-000077010000}"/>
    <cellStyle name="A1 2" xfId="1297" xr:uid="{824E6B1B-3A64-483B-A6C9-1EBFD34AE02B}"/>
    <cellStyle name="Accent1 2" xfId="182" xr:uid="{00000000-0005-0000-0000-000078010000}"/>
    <cellStyle name="Accent1 2 2" xfId="183" xr:uid="{00000000-0005-0000-0000-000079010000}"/>
    <cellStyle name="Accent1 3" xfId="184" xr:uid="{00000000-0005-0000-0000-00007A010000}"/>
    <cellStyle name="Accent1 4" xfId="185" xr:uid="{00000000-0005-0000-0000-00007B010000}"/>
    <cellStyle name="Accent1 5" xfId="186" xr:uid="{00000000-0005-0000-0000-00007C010000}"/>
    <cellStyle name="Accent1 6" xfId="187" xr:uid="{00000000-0005-0000-0000-00007D010000}"/>
    <cellStyle name="Accent2 2" xfId="188" xr:uid="{00000000-0005-0000-0000-00007E010000}"/>
    <cellStyle name="Accent2 2 2" xfId="189" xr:uid="{00000000-0005-0000-0000-00007F010000}"/>
    <cellStyle name="Accent2 3" xfId="190" xr:uid="{00000000-0005-0000-0000-000080010000}"/>
    <cellStyle name="Accent2 4" xfId="191" xr:uid="{00000000-0005-0000-0000-000081010000}"/>
    <cellStyle name="Accent2 5" xfId="192" xr:uid="{00000000-0005-0000-0000-000082010000}"/>
    <cellStyle name="Accent2 6" xfId="193" xr:uid="{00000000-0005-0000-0000-000083010000}"/>
    <cellStyle name="Accent3 2" xfId="194" xr:uid="{00000000-0005-0000-0000-000084010000}"/>
    <cellStyle name="Accent3 2 2" xfId="195" xr:uid="{00000000-0005-0000-0000-000085010000}"/>
    <cellStyle name="Accent3 3" xfId="196" xr:uid="{00000000-0005-0000-0000-000086010000}"/>
    <cellStyle name="Accent3 4" xfId="197" xr:uid="{00000000-0005-0000-0000-000087010000}"/>
    <cellStyle name="Accent3 5" xfId="198" xr:uid="{00000000-0005-0000-0000-000088010000}"/>
    <cellStyle name="Accent3 6" xfId="199" xr:uid="{00000000-0005-0000-0000-000089010000}"/>
    <cellStyle name="Accent4 2" xfId="200" xr:uid="{00000000-0005-0000-0000-00008A010000}"/>
    <cellStyle name="Accent4 2 2" xfId="201" xr:uid="{00000000-0005-0000-0000-00008B010000}"/>
    <cellStyle name="Accent4 3" xfId="202" xr:uid="{00000000-0005-0000-0000-00008C010000}"/>
    <cellStyle name="Accent4 4" xfId="203" xr:uid="{00000000-0005-0000-0000-00008D010000}"/>
    <cellStyle name="Accent4 5" xfId="204" xr:uid="{00000000-0005-0000-0000-00008E010000}"/>
    <cellStyle name="Accent4 6" xfId="205" xr:uid="{00000000-0005-0000-0000-00008F010000}"/>
    <cellStyle name="Accent5 2" xfId="206" xr:uid="{00000000-0005-0000-0000-000090010000}"/>
    <cellStyle name="Accent5 3" xfId="207" xr:uid="{00000000-0005-0000-0000-000091010000}"/>
    <cellStyle name="Accent5 4" xfId="208" xr:uid="{00000000-0005-0000-0000-000092010000}"/>
    <cellStyle name="Accent6 2" xfId="209" xr:uid="{00000000-0005-0000-0000-000093010000}"/>
    <cellStyle name="Accent6 2 2" xfId="210" xr:uid="{00000000-0005-0000-0000-000094010000}"/>
    <cellStyle name="Accent6 3" xfId="211" xr:uid="{00000000-0005-0000-0000-000095010000}"/>
    <cellStyle name="Accent6 4" xfId="212" xr:uid="{00000000-0005-0000-0000-000096010000}"/>
    <cellStyle name="Accent6 5" xfId="213" xr:uid="{00000000-0005-0000-0000-000097010000}"/>
    <cellStyle name="Accent6 6" xfId="214" xr:uid="{00000000-0005-0000-0000-000098010000}"/>
    <cellStyle name="Bad 2" xfId="215" xr:uid="{00000000-0005-0000-0000-000099010000}"/>
    <cellStyle name="Bad 2 2" xfId="216" xr:uid="{00000000-0005-0000-0000-00009A010000}"/>
    <cellStyle name="Bad 3" xfId="217" xr:uid="{00000000-0005-0000-0000-00009B010000}"/>
    <cellStyle name="Bad 4" xfId="218" xr:uid="{00000000-0005-0000-0000-00009C010000}"/>
    <cellStyle name="Bad 5" xfId="219" xr:uid="{00000000-0005-0000-0000-00009D010000}"/>
    <cellStyle name="Bad 6" xfId="220" xr:uid="{00000000-0005-0000-0000-00009E010000}"/>
    <cellStyle name="Calcolo" xfId="221" builtinId="22" customBuiltin="1"/>
    <cellStyle name="Calculation 2" xfId="222" xr:uid="{00000000-0005-0000-0000-0000A0010000}"/>
    <cellStyle name="Calculation 2 2" xfId="223" xr:uid="{00000000-0005-0000-0000-0000A1010000}"/>
    <cellStyle name="Calculation 3" xfId="224" xr:uid="{00000000-0005-0000-0000-0000A2010000}"/>
    <cellStyle name="Calculation 4" xfId="225" xr:uid="{00000000-0005-0000-0000-0000A3010000}"/>
    <cellStyle name="Calculation 5" xfId="226" xr:uid="{00000000-0005-0000-0000-0000A4010000}"/>
    <cellStyle name="Calculation 6" xfId="227" xr:uid="{00000000-0005-0000-0000-0000A5010000}"/>
    <cellStyle name="Cella collegata" xfId="228" builtinId="24" customBuiltin="1"/>
    <cellStyle name="Cella da controllare" xfId="229" builtinId="23" customBuiltin="1"/>
    <cellStyle name="Check Cell 2" xfId="230" xr:uid="{00000000-0005-0000-0000-0000A8010000}"/>
    <cellStyle name="Check Cell 3" xfId="231" xr:uid="{00000000-0005-0000-0000-0000A9010000}"/>
    <cellStyle name="Check Cell 4" xfId="232" xr:uid="{00000000-0005-0000-0000-0000AA010000}"/>
    <cellStyle name="Collegamento ipertestuale" xfId="233" builtinId="8"/>
    <cellStyle name="Collegamento ipertestuale 2" xfId="234" xr:uid="{00000000-0005-0000-0000-0000AC010000}"/>
    <cellStyle name="Collegamento ipertestuale 2 2" xfId="235" xr:uid="{00000000-0005-0000-0000-0000AD010000}"/>
    <cellStyle name="Collegamento ipertestuale 3" xfId="1325" xr:uid="{71ECF39B-7CCA-4773-A59C-FF1EBA9289A4}"/>
    <cellStyle name="Collegamento ipertestuale 4" xfId="20788" xr:uid="{6EB32AB4-FEC4-4E7D-90C5-B887D4913C2A}"/>
    <cellStyle name="Colore 1" xfId="236" builtinId="29" customBuiltin="1"/>
    <cellStyle name="Colore 2" xfId="237" builtinId="33" customBuiltin="1"/>
    <cellStyle name="Colore 3" xfId="238" builtinId="37" customBuiltin="1"/>
    <cellStyle name="Colore 4" xfId="239" builtinId="41" customBuiltin="1"/>
    <cellStyle name="Colore 5" xfId="240" builtinId="45" customBuiltin="1"/>
    <cellStyle name="Colore 6" xfId="241" builtinId="49" customBuiltin="1"/>
    <cellStyle name="Comma 2" xfId="242" xr:uid="{00000000-0005-0000-0000-0000B4010000}"/>
    <cellStyle name="Comma 2 10" xfId="1360" xr:uid="{02A454C3-3BF3-4EFE-A810-94A11BB61F26}"/>
    <cellStyle name="Comma 2 10 2" xfId="1361" xr:uid="{10842B37-584D-48D9-9C50-DB79DE318FDC}"/>
    <cellStyle name="Comma 2 10 2 2" xfId="1362" xr:uid="{B59FA089-3AEA-4DC4-983D-000D6E60A817}"/>
    <cellStyle name="Comma 2 10 2 2 2" xfId="1363" xr:uid="{E810F87A-C0F4-4C6E-8102-CF2AE0D54F86}"/>
    <cellStyle name="Comma 2 10 2 2 3" xfId="1364" xr:uid="{FB04323A-6C72-41C4-83F2-A5FAC57EA6BA}"/>
    <cellStyle name="Comma 2 10 2 3" xfId="1365" xr:uid="{C6291952-74FD-4D5E-969E-02967366211E}"/>
    <cellStyle name="Comma 2 10 3" xfId="1366" xr:uid="{E5210AAE-866C-46A6-90BC-11E6A945C001}"/>
    <cellStyle name="Comma 2 10 3 2" xfId="1367" xr:uid="{42658182-02C0-485A-9BDE-340BA7527895}"/>
    <cellStyle name="Comma 2 10 3 3" xfId="1368" xr:uid="{9042C2F6-9A44-4EE5-9648-899E72C2EC0B}"/>
    <cellStyle name="Comma 2 11" xfId="1369" xr:uid="{D3DA8E70-3154-4983-A3E0-3A149596F8A6}"/>
    <cellStyle name="Comma 2 12" xfId="1370" xr:uid="{6324231F-9759-474C-8C95-840F26E36DE7}"/>
    <cellStyle name="Comma 2 13" xfId="1371" xr:uid="{EB54EDAF-42B2-4CA2-BF67-C977AD49305F}"/>
    <cellStyle name="Comma 2 14" xfId="1372" xr:uid="{F01E52E4-47C0-4091-8B89-F8E18EFFAD57}"/>
    <cellStyle name="Comma 2 15" xfId="1373" xr:uid="{6D376011-F89C-4EB7-A541-7B839A1E0708}"/>
    <cellStyle name="Comma 2 16" xfId="1374" xr:uid="{9DE8542F-B9EF-433D-A1E8-0F203833C5B3}"/>
    <cellStyle name="Comma 2 17" xfId="1375" xr:uid="{4E6FA1D8-F001-47AF-97FE-6FC66078C0FB}"/>
    <cellStyle name="Comma 2 18" xfId="1376" xr:uid="{DC9888DD-D2F6-4153-9052-1C3B5D7CAEE7}"/>
    <cellStyle name="Comma 2 19" xfId="1377" xr:uid="{5D3AE67F-37E1-495C-B44A-AD179CE76954}"/>
    <cellStyle name="Comma 2 2" xfId="747" xr:uid="{00000000-0005-0000-0000-0000B5010000}"/>
    <cellStyle name="Comma 2 2 2" xfId="1331" xr:uid="{735F8BC1-D1EE-4B49-A918-D42A5F3073ED}"/>
    <cellStyle name="Comma 2 2 2 2" xfId="1380" xr:uid="{698844CE-4E94-4596-A649-CCCBCEA608FB}"/>
    <cellStyle name="Comma 2 2 2 2 2" xfId="1381" xr:uid="{2F0F1B67-F3F4-4384-BA0E-596E2B0C3381}"/>
    <cellStyle name="Comma 2 2 2 2 3" xfId="1382" xr:uid="{CA8A75B7-B4C9-4D62-972A-E671E4ED1063}"/>
    <cellStyle name="Comma 2 2 2 3" xfId="1383" xr:uid="{41796111-8074-48E3-BCA3-D7D6D51C1238}"/>
    <cellStyle name="Comma 2 2 2 4" xfId="1379" xr:uid="{9F8C9864-99AE-4F6D-B813-5F419FE077C2}"/>
    <cellStyle name="Comma 2 2 3" xfId="1384" xr:uid="{B6BFAE0D-C34F-43A7-8952-861E509F192F}"/>
    <cellStyle name="Comma 2 2 3 2" xfId="1385" xr:uid="{86F07947-E38E-4378-B531-A178E1D17E49}"/>
    <cellStyle name="Comma 2 2 3 3" xfId="1386" xr:uid="{5A2B6728-E0D1-45CB-A729-779B376996B5}"/>
    <cellStyle name="Comma 2 2 4" xfId="1378" xr:uid="{CC700ACE-BB14-4059-A370-0D0416BDAF05}"/>
    <cellStyle name="Comma 2 20" xfId="1387" xr:uid="{73048217-990E-4399-AA8E-2485FB7EF787}"/>
    <cellStyle name="Comma 2 3" xfId="915" xr:uid="{00000000-0005-0000-0000-0000B6010000}"/>
    <cellStyle name="Comma 2 3 2" xfId="1389" xr:uid="{74FB9447-4B34-4080-8781-1FD2545DEA31}"/>
    <cellStyle name="Comma 2 3 2 2" xfId="1390" xr:uid="{8B42B8CB-6687-4FFD-8CD4-ABBC2A4F582B}"/>
    <cellStyle name="Comma 2 3 2 2 2" xfId="1391" xr:uid="{0875AFF2-5C71-4694-B33D-68850C5DF6FA}"/>
    <cellStyle name="Comma 2 3 2 2 3" xfId="1392" xr:uid="{1527D5EF-F1A0-4194-B4AB-CED1F396EBED}"/>
    <cellStyle name="Comma 2 3 2 3" xfId="1393" xr:uid="{EFBD9B0D-AA33-4B95-8A87-C92DD323BF9C}"/>
    <cellStyle name="Comma 2 3 3" xfId="1394" xr:uid="{E60862DB-6588-4D16-96A5-4B5B0880BD59}"/>
    <cellStyle name="Comma 2 3 3 2" xfId="1395" xr:uid="{2E310AB4-892D-451C-8926-4C2DD6238C52}"/>
    <cellStyle name="Comma 2 3 3 3" xfId="1396" xr:uid="{572E2B19-02B0-45A0-8BF8-995F4FA6FC09}"/>
    <cellStyle name="Comma 2 3 4" xfId="1388" xr:uid="{83CFBB31-20C2-4E5E-8417-23EA89C1B25F}"/>
    <cellStyle name="Comma 2 4" xfId="1225" xr:uid="{306E712C-FBC1-4999-92B2-1199E74277E2}"/>
    <cellStyle name="Comma 2 4 2" xfId="1398" xr:uid="{89243AD1-6AC8-4625-8133-817BC9C2BEF0}"/>
    <cellStyle name="Comma 2 4 2 2" xfId="1399" xr:uid="{E45BDFB9-C5CD-47E8-93A6-D5C595BAB861}"/>
    <cellStyle name="Comma 2 4 2 2 2" xfId="1400" xr:uid="{0E579323-74DA-4D75-80D2-665FE5860A97}"/>
    <cellStyle name="Comma 2 4 2 2 3" xfId="1401" xr:uid="{BC5FF763-ADF8-41E5-9C05-713DCD465D31}"/>
    <cellStyle name="Comma 2 4 2 3" xfId="1402" xr:uid="{9031A10F-9BCC-4A75-931D-118AE35888F8}"/>
    <cellStyle name="Comma 2 4 3" xfId="1403" xr:uid="{4F464383-9E95-4783-8EF9-BDBA1E869E38}"/>
    <cellStyle name="Comma 2 4 3 2" xfId="1404" xr:uid="{5A046FE3-7516-4DFC-855C-3CF40AABBCA3}"/>
    <cellStyle name="Comma 2 4 3 3" xfId="1405" xr:uid="{D5B0A744-FF1D-481B-A7D0-07E2966AE3E8}"/>
    <cellStyle name="Comma 2 4 4" xfId="1397" xr:uid="{6F8BD9BA-7725-436E-BC05-AEE1F376ACD8}"/>
    <cellStyle name="Comma 2 5" xfId="1406" xr:uid="{0DC6A1D7-F5D7-417C-878F-763B77D7C8FC}"/>
    <cellStyle name="Comma 2 5 2" xfId="1407" xr:uid="{145500CA-EE96-450C-A449-118D0AE24C0B}"/>
    <cellStyle name="Comma 2 5 2 2" xfId="1408" xr:uid="{D4F60376-777A-4CB2-971C-C021544242CA}"/>
    <cellStyle name="Comma 2 5 2 2 2" xfId="1409" xr:uid="{2EC14805-2A3C-4C5D-9836-D0DABFC9EA1B}"/>
    <cellStyle name="Comma 2 5 2 2 3" xfId="1410" xr:uid="{A2BD08F3-1F89-44DF-86CE-18E924F878C7}"/>
    <cellStyle name="Comma 2 5 2 3" xfId="1411" xr:uid="{2BCD751E-A2FB-4CC3-BFD0-83F4619D2F1C}"/>
    <cellStyle name="Comma 2 5 3" xfId="1412" xr:uid="{48654540-F5A4-43F1-A0BD-A1291BB4F2EC}"/>
    <cellStyle name="Comma 2 5 3 2" xfId="1413" xr:uid="{BC5C2591-1060-4BDF-BA7B-D523A4DBFCAB}"/>
    <cellStyle name="Comma 2 5 3 3" xfId="1414" xr:uid="{A6F6B916-55D8-4059-99E2-56D5C6AC6570}"/>
    <cellStyle name="Comma 2 6" xfId="1415" xr:uid="{A9583332-B017-42B0-A73A-4D4589E20466}"/>
    <cellStyle name="Comma 2 6 2" xfId="1416" xr:uid="{BC205EFE-D021-4113-939A-4FEE0FDEBF4A}"/>
    <cellStyle name="Comma 2 6 2 2" xfId="1417" xr:uid="{DB9A5DC1-B62D-4ABA-9354-76C8354F64AD}"/>
    <cellStyle name="Comma 2 6 2 2 2" xfId="1418" xr:uid="{3FDD5362-6A15-41CF-B116-A7374F2D7C88}"/>
    <cellStyle name="Comma 2 6 2 2 3" xfId="1419" xr:uid="{F49BF630-DBDD-4BC8-B114-9DE1686389F4}"/>
    <cellStyle name="Comma 2 6 2 3" xfId="1420" xr:uid="{08AD3657-1760-485D-A7D9-4AE71B8F9E93}"/>
    <cellStyle name="Comma 2 6 3" xfId="1421" xr:uid="{08151804-F1F3-496B-A53B-38E2924B6102}"/>
    <cellStyle name="Comma 2 6 3 2" xfId="1422" xr:uid="{3B866C2C-F871-4966-8439-8AA77EEFA05B}"/>
    <cellStyle name="Comma 2 6 3 3" xfId="1423" xr:uid="{4BDAED67-2E27-4190-A7B0-2C84E8E70DE5}"/>
    <cellStyle name="Comma 2 7" xfId="1424" xr:uid="{0263746D-9DD6-40D1-9FF6-7EF24A6C910D}"/>
    <cellStyle name="Comma 2 7 2" xfId="1425" xr:uid="{CDB5D6BF-FE68-4B40-89EA-90A1B6F008BB}"/>
    <cellStyle name="Comma 2 7 2 2" xfId="1426" xr:uid="{46D56299-C5E9-4D9F-AC1F-2BC97A588F3B}"/>
    <cellStyle name="Comma 2 7 2 2 2" xfId="1427" xr:uid="{51369C6E-0CA5-4A8B-B2CC-5706788224B5}"/>
    <cellStyle name="Comma 2 7 2 2 3" xfId="1428" xr:uid="{F50CB7A2-93D6-414F-A664-205B32EF5E0D}"/>
    <cellStyle name="Comma 2 7 2 3" xfId="1429" xr:uid="{058D646E-4D6E-4634-8A33-7232C33B49CB}"/>
    <cellStyle name="Comma 2 7 3" xfId="1430" xr:uid="{C33CC93F-7C98-4ED9-98B1-DADA87D36042}"/>
    <cellStyle name="Comma 2 7 3 2" xfId="1431" xr:uid="{6AB7A2A6-9E0C-4DA8-B7F1-68ACAE2935E2}"/>
    <cellStyle name="Comma 2 7 3 3" xfId="1432" xr:uid="{2886A21A-EE1E-4425-92BB-B56526172D77}"/>
    <cellStyle name="Comma 2 8" xfId="1433" xr:uid="{3A08334D-B4DA-484A-9FB6-7A3629023C09}"/>
    <cellStyle name="Comma 2 8 2" xfId="1434" xr:uid="{2B555D92-4D88-4B2A-ACDC-6D1B4F8AB11A}"/>
    <cellStyle name="Comma 2 8 2 2" xfId="1435" xr:uid="{95BE50E8-7414-4838-AE57-D724FD7A3FCD}"/>
    <cellStyle name="Comma 2 8 2 2 2" xfId="1436" xr:uid="{7CF11A8F-2553-4BDD-AD93-A4936A0D2EAF}"/>
    <cellStyle name="Comma 2 8 2 2 3" xfId="1437" xr:uid="{DCC7BE4B-F4AF-4200-94B0-C96D35FA9422}"/>
    <cellStyle name="Comma 2 8 2 3" xfId="1438" xr:uid="{330B87A0-6CCF-4B02-9A81-A947CB180C59}"/>
    <cellStyle name="Comma 2 8 3" xfId="1439" xr:uid="{7541CCCC-64F6-4796-A960-9F1C00725CC9}"/>
    <cellStyle name="Comma 2 8 3 2" xfId="1440" xr:uid="{783D9091-9621-41A2-97B6-6650DFD810F7}"/>
    <cellStyle name="Comma 2 8 3 3" xfId="1441" xr:uid="{03140301-24FD-4ADD-8427-C062640B563B}"/>
    <cellStyle name="Comma 2 9" xfId="1442" xr:uid="{B478EB72-AA8A-4B0D-980A-45D32B3F08E9}"/>
    <cellStyle name="Comma 2 9 2" xfId="1443" xr:uid="{8C34FC14-55D1-4BBF-923D-42BD9D163481}"/>
    <cellStyle name="Comma 2 9 2 2" xfId="1444" xr:uid="{87A30D54-124A-4755-B7C8-5FBED85173FF}"/>
    <cellStyle name="Comma 2 9 2 2 2" xfId="1445" xr:uid="{A55454F8-56B7-405E-A216-D33E23BF591B}"/>
    <cellStyle name="Comma 2 9 2 2 3" xfId="1446" xr:uid="{67678E1D-8BA8-4842-8D8C-302534D9DBB7}"/>
    <cellStyle name="Comma 2 9 2 3" xfId="1447" xr:uid="{F4063F1A-F451-4F5A-B46D-044B849A44D2}"/>
    <cellStyle name="Comma 2 9 3" xfId="1448" xr:uid="{D04CD338-1FF1-4661-8F46-49775E8BAE20}"/>
    <cellStyle name="Comma 2 9 3 2" xfId="1449" xr:uid="{C4A79A9E-94A6-4780-AE00-8ABE6BF71877}"/>
    <cellStyle name="Comma 2 9 3 3" xfId="1450" xr:uid="{CF5B7E56-2A33-4346-80F2-C9BACE13F167}"/>
    <cellStyle name="Comma 3" xfId="243" xr:uid="{00000000-0005-0000-0000-0000B7010000}"/>
    <cellStyle name="Comma 3 2" xfId="916" xr:uid="{00000000-0005-0000-0000-0000B8010000}"/>
    <cellStyle name="Comma 3 2 2" xfId="1451" xr:uid="{383674F7-DD4F-4214-B63A-A056EC32CDD1}"/>
    <cellStyle name="Comma 4" xfId="244" xr:uid="{00000000-0005-0000-0000-0000B9010000}"/>
    <cellStyle name="Comma 4 2" xfId="748" xr:uid="{00000000-0005-0000-0000-0000BA010000}"/>
    <cellStyle name="Comma 4 2 2" xfId="1332" xr:uid="{3C7D6522-EA3D-4FAB-AAF1-3E2B3B4B78A5}"/>
    <cellStyle name="Comma 4 2 3" xfId="1452" xr:uid="{39933AFD-EFC4-4ADD-8C2E-8BA32ECCE1DD}"/>
    <cellStyle name="Comma 4 3" xfId="917" xr:uid="{00000000-0005-0000-0000-0000BB010000}"/>
    <cellStyle name="Comma 4 4" xfId="1226" xr:uid="{F5DC5492-875A-4B8E-A7E8-EE6BDA01D240}"/>
    <cellStyle name="Comma 5" xfId="245" xr:uid="{00000000-0005-0000-0000-0000BC010000}"/>
    <cellStyle name="Comma 5 2" xfId="246" xr:uid="{00000000-0005-0000-0000-0000BD010000}"/>
    <cellStyle name="Comma 5 2 2" xfId="749" xr:uid="{00000000-0005-0000-0000-0000BE010000}"/>
    <cellStyle name="Comma 5 2 2 2" xfId="1333" xr:uid="{DA0133EC-FE9C-49AC-B847-4CB794DFAB98}"/>
    <cellStyle name="Comma 5 2 3" xfId="919" xr:uid="{00000000-0005-0000-0000-0000BF010000}"/>
    <cellStyle name="Comma 5 2 4" xfId="1227" xr:uid="{11DF060D-89EC-4EEF-A015-E3BAF95CFA13}"/>
    <cellStyle name="Comma 5 3" xfId="918" xr:uid="{00000000-0005-0000-0000-0000C0010000}"/>
    <cellStyle name="Comma 5 3 2" xfId="1453" xr:uid="{77D9FB58-215A-482C-B975-E957B01243D2}"/>
    <cellStyle name="Comma 6" xfId="1454" xr:uid="{87B9528B-64D8-48F5-BD01-38F8E4FD2A38}"/>
    <cellStyle name="Comma 7" xfId="1455" xr:uid="{BBFBE576-2B7B-4FC8-B87B-F53D5C8035C0}"/>
    <cellStyle name="Comma 8" xfId="1456" xr:uid="{B774E4AE-6A8C-46FE-B76E-FD9B00381D69}"/>
    <cellStyle name="Comma 9" xfId="1457" xr:uid="{DAA76AFD-E20E-4CBC-8F2A-080E80ED663E}"/>
    <cellStyle name="Currency 10" xfId="247" xr:uid="{00000000-0005-0000-0000-0000C1010000}"/>
    <cellStyle name="Currency 10 2" xfId="920" xr:uid="{00000000-0005-0000-0000-0000C2010000}"/>
    <cellStyle name="Currency 2" xfId="248" xr:uid="{00000000-0005-0000-0000-0000C3010000}"/>
    <cellStyle name="Currency 2 2" xfId="249" xr:uid="{00000000-0005-0000-0000-0000C4010000}"/>
    <cellStyle name="Currency 2 2 2" xfId="250" xr:uid="{00000000-0005-0000-0000-0000C5010000}"/>
    <cellStyle name="Currency 2 2 2 2" xfId="923" xr:uid="{00000000-0005-0000-0000-0000C6010000}"/>
    <cellStyle name="Currency 2 2 3" xfId="750" xr:uid="{00000000-0005-0000-0000-0000C7010000}"/>
    <cellStyle name="Currency 2 2 4" xfId="922" xr:uid="{00000000-0005-0000-0000-0000C8010000}"/>
    <cellStyle name="Currency 2 2 5" xfId="1228" xr:uid="{A3752239-EFB4-4709-90E4-18A8FD55C42F}"/>
    <cellStyle name="Currency 2 3" xfId="251" xr:uid="{00000000-0005-0000-0000-0000C9010000}"/>
    <cellStyle name="Currency 2 3 2" xfId="924" xr:uid="{00000000-0005-0000-0000-0000CA010000}"/>
    <cellStyle name="Currency 2 4" xfId="252" xr:uid="{00000000-0005-0000-0000-0000CB010000}"/>
    <cellStyle name="Currency 2 4 2" xfId="925" xr:uid="{00000000-0005-0000-0000-0000CC010000}"/>
    <cellStyle name="Currency 2 5" xfId="921" xr:uid="{00000000-0005-0000-0000-0000CD010000}"/>
    <cellStyle name="Currency 2 5 2" xfId="1458" xr:uid="{22D6A7ED-5F69-4D13-B7A4-56AE7ED3C416}"/>
    <cellStyle name="Currency 3" xfId="253" xr:uid="{00000000-0005-0000-0000-0000CE010000}"/>
    <cellStyle name="Currency 3 2" xfId="254" xr:uid="{00000000-0005-0000-0000-0000CF010000}"/>
    <cellStyle name="Currency 3 2 2" xfId="927" xr:uid="{00000000-0005-0000-0000-0000D0010000}"/>
    <cellStyle name="Currency 3 3" xfId="926" xr:uid="{00000000-0005-0000-0000-0000D1010000}"/>
    <cellStyle name="Currency 3 3 2" xfId="1459" xr:uid="{675291AD-A738-427E-BCDA-EA3600F1A96B}"/>
    <cellStyle name="Currency 4" xfId="255" xr:uid="{00000000-0005-0000-0000-0000D2010000}"/>
    <cellStyle name="Currency 4 2" xfId="256" xr:uid="{00000000-0005-0000-0000-0000D3010000}"/>
    <cellStyle name="Currency 4 2 2" xfId="929" xr:uid="{00000000-0005-0000-0000-0000D4010000}"/>
    <cellStyle name="Currency 4 3" xfId="257" xr:uid="{00000000-0005-0000-0000-0000D5010000}"/>
    <cellStyle name="Currency 4 3 2" xfId="751" xr:uid="{00000000-0005-0000-0000-0000D6010000}"/>
    <cellStyle name="Currency 4 3 3" xfId="930" xr:uid="{00000000-0005-0000-0000-0000D7010000}"/>
    <cellStyle name="Currency 4 3 4" xfId="1229" xr:uid="{D4817D60-3752-41FC-83EF-C339824D36FD}"/>
    <cellStyle name="Currency 4 4" xfId="928" xr:uid="{00000000-0005-0000-0000-0000D8010000}"/>
    <cellStyle name="Currency 5" xfId="258" xr:uid="{00000000-0005-0000-0000-0000D9010000}"/>
    <cellStyle name="Currency 5 2" xfId="259" xr:uid="{00000000-0005-0000-0000-0000DA010000}"/>
    <cellStyle name="Currency 5 2 2" xfId="752" xr:uid="{00000000-0005-0000-0000-0000DB010000}"/>
    <cellStyle name="Currency 5 2 3" xfId="932" xr:uid="{00000000-0005-0000-0000-0000DC010000}"/>
    <cellStyle name="Currency 5 2 4" xfId="1230" xr:uid="{31383943-5AA1-426D-B016-185F998ABAFF}"/>
    <cellStyle name="Currency 5 3" xfId="931" xr:uid="{00000000-0005-0000-0000-0000DD010000}"/>
    <cellStyle name="Currency 6" xfId="260" xr:uid="{00000000-0005-0000-0000-0000DE010000}"/>
    <cellStyle name="Currency 6 2" xfId="261" xr:uid="{00000000-0005-0000-0000-0000DF010000}"/>
    <cellStyle name="Currency 6 2 2" xfId="934" xr:uid="{00000000-0005-0000-0000-0000E0010000}"/>
    <cellStyle name="Currency 6 3" xfId="933" xr:uid="{00000000-0005-0000-0000-0000E1010000}"/>
    <cellStyle name="Currency 7" xfId="262" xr:uid="{00000000-0005-0000-0000-0000E2010000}"/>
    <cellStyle name="Currency 7 2" xfId="753" xr:uid="{00000000-0005-0000-0000-0000E3010000}"/>
    <cellStyle name="Currency 7 3" xfId="935" xr:uid="{00000000-0005-0000-0000-0000E4010000}"/>
    <cellStyle name="Currency 7 4" xfId="1231" xr:uid="{E83822D0-898B-4B67-989E-3943CCA8FF71}"/>
    <cellStyle name="Currency 8" xfId="263" xr:uid="{00000000-0005-0000-0000-0000E5010000}"/>
    <cellStyle name="Currency 8 2" xfId="754" xr:uid="{00000000-0005-0000-0000-0000E6010000}"/>
    <cellStyle name="Currency 8 3" xfId="936" xr:uid="{00000000-0005-0000-0000-0000E7010000}"/>
    <cellStyle name="Currency 8 4" xfId="1232" xr:uid="{96A7365F-9DBC-4793-85BE-10510E243900}"/>
    <cellStyle name="Currency 9" xfId="264" xr:uid="{00000000-0005-0000-0000-0000E8010000}"/>
    <cellStyle name="Currency 9 2" xfId="755" xr:uid="{00000000-0005-0000-0000-0000E9010000}"/>
    <cellStyle name="Currency 9 3" xfId="937" xr:uid="{00000000-0005-0000-0000-0000EA010000}"/>
    <cellStyle name="Currency 9 4" xfId="1233" xr:uid="{9BA71B5A-3144-4F69-BCF6-CBD90646AA5A}"/>
    <cellStyle name="Euro" xfId="265" xr:uid="{00000000-0005-0000-0000-0000EB010000}"/>
    <cellStyle name="Euro 10" xfId="1460" xr:uid="{BE75C91F-2FB0-4465-B37B-CFC9D7CEFD6D}"/>
    <cellStyle name="Euro 10 2" xfId="1461" xr:uid="{070EF84F-636E-43A4-A9BC-A7AFF8DEAEA3}"/>
    <cellStyle name="Euro 11" xfId="1462" xr:uid="{7079C6E1-C907-4AE1-A4A7-D6BC7135274F}"/>
    <cellStyle name="Euro 11 2" xfId="1463" xr:uid="{FA5484A3-25F4-432E-9FA4-277C763316E1}"/>
    <cellStyle name="Euro 12" xfId="1464" xr:uid="{5E59CC35-ECB2-41CF-9700-12FB9094DDE5}"/>
    <cellStyle name="Euro 12 2" xfId="1465" xr:uid="{2CDA94E7-9EC9-4AF5-B2F7-75D57C69611E}"/>
    <cellStyle name="Euro 13" xfId="1466" xr:uid="{52386CBE-F1DC-4F88-B810-967A61DDA9D3}"/>
    <cellStyle name="Euro 13 2" xfId="1467" xr:uid="{FA3A7A71-7C27-45B5-A3F9-3EA79AE1244B}"/>
    <cellStyle name="Euro 14" xfId="1468" xr:uid="{F6E8AFC0-B497-45EF-8BAD-80345F604A27}"/>
    <cellStyle name="Euro 14 2" xfId="1469" xr:uid="{75601B56-DB0B-4699-969D-9145C094C098}"/>
    <cellStyle name="Euro 15" xfId="1470" xr:uid="{05EC5F32-E5E1-4852-857B-36245397ADB5}"/>
    <cellStyle name="Euro 15 2" xfId="1471" xr:uid="{C1159651-2DE1-4188-9BB8-10D193FA0D30}"/>
    <cellStyle name="Euro 16" xfId="1472" xr:uid="{9D020CF8-2CFA-4DBB-B741-1F3796D50E0C}"/>
    <cellStyle name="Euro 17" xfId="1352" xr:uid="{8904BFFF-2739-48BB-B9F9-6645BCCC03AD}"/>
    <cellStyle name="Euro 17 2" xfId="20789" xr:uid="{D41BC7E5-DBB8-4BD1-AE58-BCA4E3F9AA21}"/>
    <cellStyle name="Euro 18" xfId="1357" xr:uid="{B3E0B086-8636-4210-8BE0-15D9208E086A}"/>
    <cellStyle name="Euro 2" xfId="266" xr:uid="{00000000-0005-0000-0000-0000EC010000}"/>
    <cellStyle name="Euro 2 10" xfId="1474" xr:uid="{7EF2CBCB-55A3-4C5F-9874-E25EEE0372B6}"/>
    <cellStyle name="Euro 2 11" xfId="1475" xr:uid="{1DE98DF2-3E30-4F87-B4ED-C3C6E5073FE7}"/>
    <cellStyle name="Euro 2 12" xfId="1476" xr:uid="{601CE3E4-8BFF-4C2B-BDB8-69880C5D62D9}"/>
    <cellStyle name="Euro 2 13" xfId="1477" xr:uid="{F4BF9430-2F36-4F13-8E23-052BB79B011B}"/>
    <cellStyle name="Euro 2 14" xfId="1478" xr:uid="{BCE387BC-FDB7-4AF2-8E34-9511BF5C545E}"/>
    <cellStyle name="Euro 2 15" xfId="1473" xr:uid="{80B650B3-F3A2-414D-A799-584BEA7DEE83}"/>
    <cellStyle name="Euro 2 2" xfId="267" xr:uid="{00000000-0005-0000-0000-0000ED010000}"/>
    <cellStyle name="Euro 2 2 2" xfId="1235" xr:uid="{DDC2ED33-8BD2-43C6-AD30-9B832C4173F3}"/>
    <cellStyle name="Euro 2 2 2 2" xfId="1479" xr:uid="{CCC89567-BE5C-4B1D-BEF6-76EB28ECF8CB}"/>
    <cellStyle name="Euro 2 3" xfId="268" xr:uid="{00000000-0005-0000-0000-0000EE010000}"/>
    <cellStyle name="Euro 2 3 2" xfId="1298" xr:uid="{6BF4B5FA-1D41-4055-A63E-835D8292206D}"/>
    <cellStyle name="Euro 2 3 2 2" xfId="1480" xr:uid="{B7F01CC0-E168-49F6-BD88-03EAD60F6ADA}"/>
    <cellStyle name="Euro 2 4" xfId="595" xr:uid="{00000000-0005-0000-0000-0000EF010000}"/>
    <cellStyle name="Euro 2 4 2" xfId="1318" xr:uid="{2D0B5D5B-D6A1-42CA-B5C0-D7A8E1FC7DF6}"/>
    <cellStyle name="Euro 2 4 2 2" xfId="1481" xr:uid="{A77A723B-CEF3-4C07-B4D6-35ACFE35D3B0}"/>
    <cellStyle name="Euro 2 5" xfId="670" xr:uid="{00000000-0005-0000-0000-0000F0010000}"/>
    <cellStyle name="Euro 2 5 2" xfId="1336" xr:uid="{19F3BFA4-6D03-42B7-A850-DE7489454623}"/>
    <cellStyle name="Euro 2 5 3" xfId="1313" xr:uid="{2EFE7B10-01AE-439F-8286-8B826BEB1A8E}"/>
    <cellStyle name="Euro 2 6" xfId="939" xr:uid="{00000000-0005-0000-0000-0000F1010000}"/>
    <cellStyle name="Euro 2 6 2" xfId="1482" xr:uid="{BEA86A86-4EA1-49B4-A2EE-2D7C9290D0FC}"/>
    <cellStyle name="Euro 2 7" xfId="1069" xr:uid="{00000000-0005-0000-0000-0000F2010000}"/>
    <cellStyle name="Euro 2 7 2" xfId="1483" xr:uid="{DD8B1EFD-598F-4A6A-B889-1158D06188D4}"/>
    <cellStyle name="Euro 2 8" xfId="1484" xr:uid="{0F98C376-6546-483B-98C1-A75E798F224F}"/>
    <cellStyle name="Euro 2 9" xfId="1485" xr:uid="{5F1E437D-623A-42BB-9983-BB79C288C8FC}"/>
    <cellStyle name="Euro 3" xfId="269" xr:uid="{00000000-0005-0000-0000-0000F3010000}"/>
    <cellStyle name="Euro 3 2" xfId="940" xr:uid="{00000000-0005-0000-0000-0000F4010000}"/>
    <cellStyle name="Euro 3 2 2" xfId="1487" xr:uid="{210F6F8B-7861-4AC8-AC7D-76743C2B3A3A}"/>
    <cellStyle name="Euro 3 3" xfId="1486" xr:uid="{E1F22002-A16E-4580-91A1-C9C58B134CBE}"/>
    <cellStyle name="Euro 4" xfId="270" xr:uid="{00000000-0005-0000-0000-0000F5010000}"/>
    <cellStyle name="Euro 4 2" xfId="756" xr:uid="{00000000-0005-0000-0000-0000F6010000}"/>
    <cellStyle name="Euro 4 2 2" xfId="1489" xr:uid="{574F7BDA-A311-4DE4-8BC2-3FAA6BFE963D}"/>
    <cellStyle name="Euro 4 3" xfId="1234" xr:uid="{31762885-7675-446E-A35E-95284F4D1822}"/>
    <cellStyle name="Euro 4 3 2" xfId="1488" xr:uid="{59B89FE7-94EB-403D-942B-AC8F0BAA0BD6}"/>
    <cellStyle name="Euro 5" xfId="271" xr:uid="{00000000-0005-0000-0000-0000F7010000}"/>
    <cellStyle name="Euro 5 2" xfId="1317" xr:uid="{E3B80912-1293-4569-BD2A-B8E07037CA0A}"/>
    <cellStyle name="Euro 5 2 2" xfId="1491" xr:uid="{BA9414E6-56ED-44CC-A6EA-27EE3F555BC8}"/>
    <cellStyle name="Euro 5 3" xfId="1490" xr:uid="{81BF931A-857E-46AB-8047-E6838B28DC60}"/>
    <cellStyle name="Euro 6" xfId="588" xr:uid="{00000000-0005-0000-0000-0000F8010000}"/>
    <cellStyle name="Euro 6 2" xfId="1335" xr:uid="{4C506863-5ABE-42CD-9AAA-2B25F414E6FE}"/>
    <cellStyle name="Euro 6 2 2" xfId="1493" xr:uid="{8266793E-4683-439A-B113-2A524F2AB9A8}"/>
    <cellStyle name="Euro 6 3" xfId="1312" xr:uid="{584D2F0A-9BA7-4208-8784-348A89A22918}"/>
    <cellStyle name="Euro 6 4" xfId="1492" xr:uid="{080E7A75-8EF8-4D99-93C5-02894324753B}"/>
    <cellStyle name="Euro 7" xfId="594" xr:uid="{00000000-0005-0000-0000-0000F9010000}"/>
    <cellStyle name="Euro 7 2" xfId="1495" xr:uid="{8A9FA199-B57D-43ED-BFE1-9C4606B4363E}"/>
    <cellStyle name="Euro 7 3" xfId="1494" xr:uid="{45330173-6C2D-4DA4-8F48-DFBAD376B3E4}"/>
    <cellStyle name="Euro 8" xfId="669" xr:uid="{00000000-0005-0000-0000-0000FA010000}"/>
    <cellStyle name="Euro 8 2" xfId="1497" xr:uid="{0DB2BB0E-A7AF-4657-90A3-D781D8DFFDE5}"/>
    <cellStyle name="Euro 8 3" xfId="1496" xr:uid="{A0EC03B3-E3CC-432E-8F72-85B500F5C2AD}"/>
    <cellStyle name="Euro 9" xfId="938" xr:uid="{00000000-0005-0000-0000-0000FB010000}"/>
    <cellStyle name="Euro 9 2" xfId="1499" xr:uid="{50213320-55FC-4BC8-A3A7-7A309C658B8B}"/>
    <cellStyle name="Euro 9 3" xfId="1498" xr:uid="{547F0111-BDD8-4D05-BF66-BEF5BAFEBE84}"/>
    <cellStyle name="Euro_Prom OMS bundles" xfId="272" xr:uid="{00000000-0005-0000-0000-0000FC010000}"/>
    <cellStyle name="Excel Built-in Normal" xfId="807" xr:uid="{00000000-0005-0000-0000-0000FD010000}"/>
    <cellStyle name="Excel Built-in Normal 2" xfId="1293" xr:uid="{91E3827E-EDFA-415C-BD29-9228D1F841F9}"/>
    <cellStyle name="Explanatory Text 2" xfId="273" xr:uid="{00000000-0005-0000-0000-0000FE010000}"/>
    <cellStyle name="Explanatory Text 3" xfId="274" xr:uid="{00000000-0005-0000-0000-0000FF010000}"/>
    <cellStyle name="Explanatory Text 4" xfId="275" xr:uid="{00000000-0005-0000-0000-000000020000}"/>
    <cellStyle name="Followed Hyperlink 2" xfId="276" xr:uid="{00000000-0005-0000-0000-000001020000}"/>
    <cellStyle name="Good 2" xfId="277" xr:uid="{00000000-0005-0000-0000-000002020000}"/>
    <cellStyle name="Good 2 2" xfId="278" xr:uid="{00000000-0005-0000-0000-000003020000}"/>
    <cellStyle name="Good 3" xfId="279" xr:uid="{00000000-0005-0000-0000-000004020000}"/>
    <cellStyle name="Good 4" xfId="280" xr:uid="{00000000-0005-0000-0000-000005020000}"/>
    <cellStyle name="Good 5" xfId="281" xr:uid="{00000000-0005-0000-0000-000006020000}"/>
    <cellStyle name="Good 6" xfId="282" xr:uid="{00000000-0005-0000-0000-000007020000}"/>
    <cellStyle name="Grey" xfId="283" xr:uid="{00000000-0005-0000-0000-000008020000}"/>
    <cellStyle name="Grey 2" xfId="284" xr:uid="{00000000-0005-0000-0000-000009020000}"/>
    <cellStyle name="Grey_Prom OMS bundles" xfId="285" xr:uid="{00000000-0005-0000-0000-00000A020000}"/>
    <cellStyle name="Header1" xfId="286" xr:uid="{00000000-0005-0000-0000-00000B020000}"/>
    <cellStyle name="Header1 2" xfId="287" xr:uid="{00000000-0005-0000-0000-00000C020000}"/>
    <cellStyle name="Header1_Prom OMS bundles" xfId="288" xr:uid="{00000000-0005-0000-0000-00000D020000}"/>
    <cellStyle name="Header2" xfId="289" xr:uid="{00000000-0005-0000-0000-00000E020000}"/>
    <cellStyle name="Header2 2" xfId="290" xr:uid="{00000000-0005-0000-0000-00000F020000}"/>
    <cellStyle name="Header2_Prom OMS bundles" xfId="291" xr:uid="{00000000-0005-0000-0000-000010020000}"/>
    <cellStyle name="Heading 1 2" xfId="292" xr:uid="{00000000-0005-0000-0000-000011020000}"/>
    <cellStyle name="Heading 1 3" xfId="293" xr:uid="{00000000-0005-0000-0000-000012020000}"/>
    <cellStyle name="Heading 1 4" xfId="294" xr:uid="{00000000-0005-0000-0000-000013020000}"/>
    <cellStyle name="Heading 1 5" xfId="295" xr:uid="{00000000-0005-0000-0000-000014020000}"/>
    <cellStyle name="Heading 1 6" xfId="296" xr:uid="{00000000-0005-0000-0000-000015020000}"/>
    <cellStyle name="Heading 2 2" xfId="297" xr:uid="{00000000-0005-0000-0000-000016020000}"/>
    <cellStyle name="Heading 2 3" xfId="298" xr:uid="{00000000-0005-0000-0000-000017020000}"/>
    <cellStyle name="Heading 2 4" xfId="299" xr:uid="{00000000-0005-0000-0000-000018020000}"/>
    <cellStyle name="Heading 2 5" xfId="300" xr:uid="{00000000-0005-0000-0000-000019020000}"/>
    <cellStyle name="Heading 2 6" xfId="301" xr:uid="{00000000-0005-0000-0000-00001A020000}"/>
    <cellStyle name="Heading 3 2" xfId="302" xr:uid="{00000000-0005-0000-0000-00001B020000}"/>
    <cellStyle name="Heading 3 3" xfId="303" xr:uid="{00000000-0005-0000-0000-00001C020000}"/>
    <cellStyle name="Heading 3 4" xfId="304" xr:uid="{00000000-0005-0000-0000-00001D020000}"/>
    <cellStyle name="Heading 3 5" xfId="305" xr:uid="{00000000-0005-0000-0000-00001E020000}"/>
    <cellStyle name="Heading 3 6" xfId="306" xr:uid="{00000000-0005-0000-0000-00001F020000}"/>
    <cellStyle name="Heading 4 2" xfId="307" xr:uid="{00000000-0005-0000-0000-000020020000}"/>
    <cellStyle name="Heading 4 3" xfId="308" xr:uid="{00000000-0005-0000-0000-000021020000}"/>
    <cellStyle name="Heading 4 4" xfId="309" xr:uid="{00000000-0005-0000-0000-000022020000}"/>
    <cellStyle name="Heading 4 5" xfId="310" xr:uid="{00000000-0005-0000-0000-000023020000}"/>
    <cellStyle name="Heading 4 6" xfId="311" xr:uid="{00000000-0005-0000-0000-000024020000}"/>
    <cellStyle name="Hyperlink 2" xfId="312" xr:uid="{00000000-0005-0000-0000-000025020000}"/>
    <cellStyle name="Hyperlink 2 2" xfId="313" xr:uid="{00000000-0005-0000-0000-000026020000}"/>
    <cellStyle name="Hyperlink 2 3" xfId="314" xr:uid="{00000000-0005-0000-0000-000027020000}"/>
    <cellStyle name="Hyperlink 2 4" xfId="315" xr:uid="{00000000-0005-0000-0000-000028020000}"/>
    <cellStyle name="Hyperlink 2 5" xfId="316" xr:uid="{00000000-0005-0000-0000-000029020000}"/>
    <cellStyle name="Hyperlink 3" xfId="317" xr:uid="{00000000-0005-0000-0000-00002A020000}"/>
    <cellStyle name="Hyperlink 4" xfId="318" xr:uid="{00000000-0005-0000-0000-00002B020000}"/>
    <cellStyle name="Hyperlink 5" xfId="319" xr:uid="{00000000-0005-0000-0000-00002C020000}"/>
    <cellStyle name="Input" xfId="320" builtinId="20" customBuiltin="1"/>
    <cellStyle name="Input [yellow]" xfId="321" xr:uid="{00000000-0005-0000-0000-00002E020000}"/>
    <cellStyle name="Input [yellow] 2" xfId="322" xr:uid="{00000000-0005-0000-0000-00002F020000}"/>
    <cellStyle name="Input [yellow] 3" xfId="1310" xr:uid="{04058A76-22C8-4A80-B2D0-DE488BD7D88E}"/>
    <cellStyle name="Input [yellow]_Prom OMS bundles" xfId="323" xr:uid="{00000000-0005-0000-0000-000030020000}"/>
    <cellStyle name="Input 10" xfId="324" xr:uid="{00000000-0005-0000-0000-000031020000}"/>
    <cellStyle name="Input 11" xfId="325" xr:uid="{00000000-0005-0000-0000-000032020000}"/>
    <cellStyle name="Input 12" xfId="326" xr:uid="{00000000-0005-0000-0000-000033020000}"/>
    <cellStyle name="Input 2" xfId="327" xr:uid="{00000000-0005-0000-0000-000034020000}"/>
    <cellStyle name="Input 2 2" xfId="328" xr:uid="{00000000-0005-0000-0000-000035020000}"/>
    <cellStyle name="Input 3" xfId="329" xr:uid="{00000000-0005-0000-0000-000036020000}"/>
    <cellStyle name="Input 3 2" xfId="330" xr:uid="{00000000-0005-0000-0000-000037020000}"/>
    <cellStyle name="Input 4" xfId="331" xr:uid="{00000000-0005-0000-0000-000038020000}"/>
    <cellStyle name="Input 4 2" xfId="332" xr:uid="{00000000-0005-0000-0000-000039020000}"/>
    <cellStyle name="Input 5" xfId="333" xr:uid="{00000000-0005-0000-0000-00003A020000}"/>
    <cellStyle name="Input 6" xfId="334" xr:uid="{00000000-0005-0000-0000-00003B020000}"/>
    <cellStyle name="Input 7" xfId="335" xr:uid="{00000000-0005-0000-0000-00003C020000}"/>
    <cellStyle name="Input 8" xfId="336" xr:uid="{00000000-0005-0000-0000-00003D020000}"/>
    <cellStyle name="Input 9" xfId="337" xr:uid="{00000000-0005-0000-0000-00003E020000}"/>
    <cellStyle name="Linked Cell 2" xfId="338" xr:uid="{00000000-0005-0000-0000-00003F020000}"/>
    <cellStyle name="Linked Cell 3" xfId="339" xr:uid="{00000000-0005-0000-0000-000040020000}"/>
    <cellStyle name="Linked Cell 4" xfId="340" xr:uid="{00000000-0005-0000-0000-000041020000}"/>
    <cellStyle name="Linked Cell 5" xfId="341" xr:uid="{00000000-0005-0000-0000-000042020000}"/>
    <cellStyle name="Linked Cell 6" xfId="342" xr:uid="{00000000-0005-0000-0000-000043020000}"/>
    <cellStyle name="Migliaia" xfId="343" builtinId="3"/>
    <cellStyle name="Migliaia [0] 2" xfId="590" xr:uid="{00000000-0005-0000-0000-000045020000}"/>
    <cellStyle name="Migliaia 10" xfId="679" xr:uid="{00000000-0005-0000-0000-000046020000}"/>
    <cellStyle name="Migliaia 11" xfId="810" xr:uid="{00000000-0005-0000-0000-000047020000}"/>
    <cellStyle name="Migliaia 12" xfId="1070" xr:uid="{00000000-0005-0000-0000-000048020000}"/>
    <cellStyle name="Migliaia 13" xfId="1085" xr:uid="{00000000-0005-0000-0000-000049020000}"/>
    <cellStyle name="Migliaia 14" xfId="1098" xr:uid="{00000000-0005-0000-0000-00004A020000}"/>
    <cellStyle name="Migliaia 15" xfId="1157" xr:uid="{63F13F91-755A-43F0-A311-83BF4E0C210B}"/>
    <cellStyle name="Migliaia 16" xfId="1264" xr:uid="{39C0A6E7-CAB7-4A23-B0A9-7F928AC14E4F}"/>
    <cellStyle name="Migliaia 17" xfId="1348" xr:uid="{5DCD8819-8FA9-425E-B7EB-E25DEF33929E}"/>
    <cellStyle name="Migliaia 18" xfId="1341" xr:uid="{2DC041BE-3976-4BDC-89DF-56D83D2BB32E}"/>
    <cellStyle name="Migliaia 19" xfId="1349" xr:uid="{D52840E1-B1BC-4CB4-A0BC-AA5F5AFF08EF}"/>
    <cellStyle name="Migliaia 2" xfId="344" xr:uid="{00000000-0005-0000-0000-00004B020000}"/>
    <cellStyle name="Migliaia 2 10" xfId="1141" xr:uid="{9651628E-F33C-47DB-ACB4-DEB615059431}"/>
    <cellStyle name="Migliaia 2 11" xfId="1350" xr:uid="{BC53F727-9FC1-47CF-9B9C-AF1AC5A0CC4E}"/>
    <cellStyle name="Migliaia 2 2" xfId="345" xr:uid="{00000000-0005-0000-0000-00004C020000}"/>
    <cellStyle name="Migliaia 2 2 2" xfId="598" xr:uid="{00000000-0005-0000-0000-00004D020000}"/>
    <cellStyle name="Migliaia 2 2 3" xfId="650" xr:uid="{00000000-0005-0000-0000-00004E020000}"/>
    <cellStyle name="Migliaia 2 2 4" xfId="833" xr:uid="{00000000-0005-0000-0000-00004F020000}"/>
    <cellStyle name="Migliaia 2 2 5" xfId="1062" xr:uid="{00000000-0005-0000-0000-000050020000}"/>
    <cellStyle name="Migliaia 2 2 6" xfId="1072" xr:uid="{00000000-0005-0000-0000-000051020000}"/>
    <cellStyle name="Migliaia 2 2 7" xfId="1329" xr:uid="{DD4C2BF9-4D7B-419E-B949-83C0CB77AE77}"/>
    <cellStyle name="Migliaia 2 2 8" xfId="20795" xr:uid="{A9BF9F20-FBCD-4671-BE0A-5892606626BB}"/>
    <cellStyle name="Migliaia 2 3" xfId="597" xr:uid="{00000000-0005-0000-0000-000052020000}"/>
    <cellStyle name="Migliaia 2 3 2" xfId="942" xr:uid="{00000000-0005-0000-0000-000053020000}"/>
    <cellStyle name="Migliaia 2 4" xfId="639" xr:uid="{00000000-0005-0000-0000-000054020000}"/>
    <cellStyle name="Migliaia 2 5" xfId="672" xr:uid="{00000000-0005-0000-0000-000055020000}"/>
    <cellStyle name="Migliaia 2 6" xfId="829" xr:uid="{00000000-0005-0000-0000-000056020000}"/>
    <cellStyle name="Migliaia 2 7" xfId="1060" xr:uid="{00000000-0005-0000-0000-000057020000}"/>
    <cellStyle name="Migliaia 2 8" xfId="1071" xr:uid="{00000000-0005-0000-0000-000058020000}"/>
    <cellStyle name="Migliaia 2 9" xfId="1101" xr:uid="{00000000-0005-0000-0000-000059020000}"/>
    <cellStyle name="Migliaia 20" xfId="20792" xr:uid="{24F5F8C8-F13E-470E-8664-5E93DD8033AE}"/>
    <cellStyle name="Migliaia 21" xfId="20799" xr:uid="{0D4215C1-7E29-4A51-8C2A-1499C9BD4DAB}"/>
    <cellStyle name="Migliaia 22" xfId="20821" xr:uid="{34031762-9F57-403E-B980-31A273D13910}"/>
    <cellStyle name="Migliaia 23" xfId="20820" xr:uid="{8400CCFF-B02C-4257-A116-44BDE4A43EDE}"/>
    <cellStyle name="Migliaia 24" xfId="20833" xr:uid="{C505A4E2-6A2B-4DBE-BAE8-3DA7C0A590C0}"/>
    <cellStyle name="Migliaia 25" xfId="20832" xr:uid="{61BED5D7-AAE4-44A5-BCC8-97F82286DCED}"/>
    <cellStyle name="Migliaia 3" xfId="346" xr:uid="{00000000-0005-0000-0000-00005A020000}"/>
    <cellStyle name="Migliaia 3 10" xfId="1140" xr:uid="{F2C56629-2ECC-4A0A-900C-DBCC10475926}"/>
    <cellStyle name="Migliaia 3 11" xfId="20824" xr:uid="{A149446E-D451-45AF-8B49-BCC742ADAFED}"/>
    <cellStyle name="Migliaia 3 2" xfId="600" xr:uid="{00000000-0005-0000-0000-00005B020000}"/>
    <cellStyle name="Migliaia 3 2 2" xfId="651" xr:uid="{00000000-0005-0000-0000-00005C020000}"/>
    <cellStyle name="Migliaia 3 2 3" xfId="834" xr:uid="{00000000-0005-0000-0000-00005D020000}"/>
    <cellStyle name="Migliaia 3 2 4" xfId="1074" xr:uid="{00000000-0005-0000-0000-00005E020000}"/>
    <cellStyle name="Migliaia 3 2 5" xfId="1328" xr:uid="{01B9FAC0-01A7-4EE9-BF0F-F1CF6224D5BE}"/>
    <cellStyle name="Migliaia 3 3" xfId="601" xr:uid="{00000000-0005-0000-0000-00005F020000}"/>
    <cellStyle name="Migliaia 3 3 2" xfId="1075" xr:uid="{00000000-0005-0000-0000-000060020000}"/>
    <cellStyle name="Migliaia 3 4" xfId="599" xr:uid="{00000000-0005-0000-0000-000061020000}"/>
    <cellStyle name="Migliaia 3 5" xfId="640" xr:uid="{00000000-0005-0000-0000-000062020000}"/>
    <cellStyle name="Migliaia 3 6" xfId="671" xr:uid="{00000000-0005-0000-0000-000063020000}"/>
    <cellStyle name="Migliaia 3 7" xfId="830" xr:uid="{00000000-0005-0000-0000-000064020000}"/>
    <cellStyle name="Migliaia 3 8" xfId="1073" xr:uid="{00000000-0005-0000-0000-000065020000}"/>
    <cellStyle name="Migliaia 3 9" xfId="1110" xr:uid="{00000000-0005-0000-0000-000066020000}"/>
    <cellStyle name="Migliaia 4" xfId="347" xr:uid="{00000000-0005-0000-0000-000067020000}"/>
    <cellStyle name="Migliaia 4 2" xfId="602" xr:uid="{00000000-0005-0000-0000-000068020000}"/>
    <cellStyle name="Migliaia 4 2 2" xfId="1334" xr:uid="{D899DAB9-B887-4D63-B211-FD609C9C8D41}"/>
    <cellStyle name="Migliaia 4 3" xfId="638" xr:uid="{00000000-0005-0000-0000-000069020000}"/>
    <cellStyle name="Migliaia 4 4" xfId="757" xr:uid="{00000000-0005-0000-0000-00006A020000}"/>
    <cellStyle name="Migliaia 4 5" xfId="828" xr:uid="{00000000-0005-0000-0000-00006B020000}"/>
    <cellStyle name="Migliaia 4 6" xfId="1061" xr:uid="{00000000-0005-0000-0000-00006C020000}"/>
    <cellStyle name="Migliaia 4 7" xfId="1076" xr:uid="{00000000-0005-0000-0000-00006D020000}"/>
    <cellStyle name="Migliaia 4 8" xfId="1236" xr:uid="{D4C03722-A452-44A8-921F-E734C7C09C44}"/>
    <cellStyle name="Migliaia 4 9" xfId="20828" xr:uid="{039E11A9-88B5-493C-A4E3-9A60CED536BA}"/>
    <cellStyle name="Migliaia 5" xfId="348" xr:uid="{00000000-0005-0000-0000-00006E020000}"/>
    <cellStyle name="Migliaia 5 2" xfId="603" xr:uid="{00000000-0005-0000-0000-00006F020000}"/>
    <cellStyle name="Migliaia 5 2 2" xfId="1338" xr:uid="{D4B85AAD-95DE-48C1-BBEA-124E954DEE3F}"/>
    <cellStyle name="Migliaia 5 2 3" xfId="20826" xr:uid="{E4CDD3DC-027F-48F2-B50E-24EBA9BA4F5F}"/>
    <cellStyle name="Migliaia 5 3" xfId="649" xr:uid="{00000000-0005-0000-0000-000070020000}"/>
    <cellStyle name="Migliaia 5 3 2" xfId="20830" xr:uid="{B7327459-625E-44EF-873E-45FFC1A0FD68}"/>
    <cellStyle name="Migliaia 5 4" xfId="832" xr:uid="{00000000-0005-0000-0000-000071020000}"/>
    <cellStyle name="Migliaia 5 5" xfId="1077" xr:uid="{00000000-0005-0000-0000-000072020000}"/>
    <cellStyle name="Migliaia 5 6" xfId="1320" xr:uid="{5952685D-E10F-436E-9D8D-3BD35129999E}"/>
    <cellStyle name="Migliaia 5 7" xfId="20822" xr:uid="{E8C43581-9EBE-4417-A30D-4D7BF99AB562}"/>
    <cellStyle name="Migliaia 6" xfId="589" xr:uid="{00000000-0005-0000-0000-000073020000}"/>
    <cellStyle name="Migliaia 6 2" xfId="827" xr:uid="{00000000-0005-0000-0000-000074020000}"/>
    <cellStyle name="Migliaia 6 3" xfId="1314" xr:uid="{72895B10-0CF7-4AFE-974F-2B60148771FC}"/>
    <cellStyle name="Migliaia 7" xfId="596" xr:uid="{00000000-0005-0000-0000-000075020000}"/>
    <cellStyle name="Migliaia 7 2" xfId="941" xr:uid="{00000000-0005-0000-0000-000076020000}"/>
    <cellStyle name="Migliaia 7 2 2" xfId="1339" xr:uid="{ADAF38ED-209F-4F82-BC2A-FB4EFF0C1992}"/>
    <cellStyle name="Migliaia 7 3" xfId="1323" xr:uid="{76838620-B78E-4762-9B96-93FC39D3ABEA}"/>
    <cellStyle name="Migliaia 8" xfId="623" xr:uid="{00000000-0005-0000-0000-000077020000}"/>
    <cellStyle name="Migliaia 8 2" xfId="1330" xr:uid="{2ED559BE-85C8-4335-8EC3-8600E79C89FC}"/>
    <cellStyle name="Migliaia 9" xfId="654" xr:uid="{00000000-0005-0000-0000-000078020000}"/>
    <cellStyle name="Moeda [0]_02RM2BWG01.xls Gráfico 1" xfId="349" xr:uid="{00000000-0005-0000-0000-000079020000}"/>
    <cellStyle name="Moeda_02RM2BWG01.xls Gráfico 1" xfId="350" xr:uid="{00000000-0005-0000-0000-00007A020000}"/>
    <cellStyle name="Neutral 2" xfId="351" xr:uid="{00000000-0005-0000-0000-00007B020000}"/>
    <cellStyle name="Neutral 2 2" xfId="352" xr:uid="{00000000-0005-0000-0000-00007C020000}"/>
    <cellStyle name="Neutral 3" xfId="353" xr:uid="{00000000-0005-0000-0000-00007D020000}"/>
    <cellStyle name="Neutral 4" xfId="354" xr:uid="{00000000-0005-0000-0000-00007E020000}"/>
    <cellStyle name="Neutral 5" xfId="355" xr:uid="{00000000-0005-0000-0000-00007F020000}"/>
    <cellStyle name="Neutral 6" xfId="356" xr:uid="{00000000-0005-0000-0000-000080020000}"/>
    <cellStyle name="Neutrale" xfId="357" builtinId="28" customBuiltin="1"/>
    <cellStyle name="Neutrale 2" xfId="641" xr:uid="{00000000-0005-0000-0000-000082020000}"/>
    <cellStyle name="Neutrale 3" xfId="20800" xr:uid="{16486750-BD78-45DF-8469-58A4D0C7EC9E}"/>
    <cellStyle name="Normal - Style1" xfId="358" xr:uid="{00000000-0005-0000-0000-000083020000}"/>
    <cellStyle name="Normal - Style1 2" xfId="943" xr:uid="{00000000-0005-0000-0000-000084020000}"/>
    <cellStyle name="Normal 10" xfId="359" xr:uid="{00000000-0005-0000-0000-000085020000}"/>
    <cellStyle name="Normal 10 19" xfId="1097" xr:uid="{00000000-0005-0000-0000-000086020000}"/>
    <cellStyle name="Normal 10 2" xfId="360" xr:uid="{00000000-0005-0000-0000-000087020000}"/>
    <cellStyle name="Normal 10 2 2" xfId="1501" xr:uid="{5064C664-AC6D-449A-85D4-B92289FCF3D5}"/>
    <cellStyle name="Normal 10 3" xfId="1500" xr:uid="{DE3DF0E9-CE32-4097-908E-FAF49A45F3F0}"/>
    <cellStyle name="Normal 100" xfId="1502" xr:uid="{ADE2EB35-BC29-4C7D-AE3B-0CA7D0F11919}"/>
    <cellStyle name="Normal 100 10" xfId="1503" xr:uid="{995B76DF-74EC-456D-BE13-C2561ED86203}"/>
    <cellStyle name="Normal 100 10 2" xfId="1504" xr:uid="{2FA206CC-FC81-4C64-AA47-6112BAF03318}"/>
    <cellStyle name="Normal 100 11" xfId="1505" xr:uid="{64FD8EFB-5D8A-4860-A1C7-FC3FAA74BA7B}"/>
    <cellStyle name="Normal 100 11 2" xfId="1506" xr:uid="{07D2AE86-310F-4C61-A84A-94949127E93B}"/>
    <cellStyle name="Normal 100 12" xfId="1507" xr:uid="{884EE6F7-AF3D-4CBA-A721-BCAAE8EE11B4}"/>
    <cellStyle name="Normal 100 12 2" xfId="1508" xr:uid="{C99F49C5-6A35-47C7-B9F4-2F1EDDDF5A4A}"/>
    <cellStyle name="Normal 100 13" xfId="1509" xr:uid="{8FF0E1DC-0F3B-40FA-A77F-47696877A5A9}"/>
    <cellStyle name="Normal 100 13 2" xfId="1510" xr:uid="{ACA29E85-2AA2-440E-B685-226884D5B6C8}"/>
    <cellStyle name="Normal 100 14" xfId="1511" xr:uid="{5ECBDB9B-DBEE-4F2E-B9C6-B26502A2267D}"/>
    <cellStyle name="Normal 100 14 2" xfId="1512" xr:uid="{472A688A-A7A2-4B18-9A95-C2CD916C5EFD}"/>
    <cellStyle name="Normal 100 15" xfId="1513" xr:uid="{2D0F943D-419C-4A53-A06E-D635D05883EE}"/>
    <cellStyle name="Normal 100 15 2" xfId="1514" xr:uid="{E8EAEB97-F074-4CFE-90A5-80C329F5AB98}"/>
    <cellStyle name="Normal 100 16" xfId="1515" xr:uid="{267BB991-C111-4D1B-8FAF-26A7974E76BA}"/>
    <cellStyle name="Normal 100 16 2" xfId="1516" xr:uid="{29869572-0D96-4DA5-9777-7B4C2BA057B4}"/>
    <cellStyle name="Normal 100 17" xfId="1517" xr:uid="{15130CA6-4ADC-498D-9789-5037EFC173AE}"/>
    <cellStyle name="Normal 100 17 2" xfId="1518" xr:uid="{0000021F-246F-4EAB-8906-085525FDAF30}"/>
    <cellStyle name="Normal 100 18" xfId="1519" xr:uid="{A283CC16-7854-473C-8E98-6D395C5842B9}"/>
    <cellStyle name="Normal 100 18 2" xfId="1520" xr:uid="{4553BC35-3F15-4876-BCB7-5B49B93C1659}"/>
    <cellStyle name="Normal 100 19" xfId="1521" xr:uid="{13FF94A8-6229-48D4-BBB1-B93A92006FD6}"/>
    <cellStyle name="Normal 100 19 2" xfId="1522" xr:uid="{81F5FE48-EC05-414B-9450-2667A06E1FCF}"/>
    <cellStyle name="Normal 100 2" xfId="361" xr:uid="{00000000-0005-0000-0000-000088020000}"/>
    <cellStyle name="Normal 100 2 2" xfId="1524" xr:uid="{65F57319-5288-4EEC-86DB-C8C90AFF1317}"/>
    <cellStyle name="Normal 100 2 3" xfId="1523" xr:uid="{59E58332-0D8C-40B7-B2C0-9B50A4401877}"/>
    <cellStyle name="Normal 100 20" xfId="1525" xr:uid="{7F304494-0359-4164-A0B4-15EE62E15B30}"/>
    <cellStyle name="Normal 100 20 2" xfId="1526" xr:uid="{822AE725-5355-41FC-AFD0-C0361E4C4354}"/>
    <cellStyle name="Normal 100 21" xfId="1527" xr:uid="{6D7888FB-0CFA-4481-915D-06446385D8B8}"/>
    <cellStyle name="Normal 100 21 2" xfId="1528" xr:uid="{59C4B964-A082-4A5D-A6E7-C655F348B016}"/>
    <cellStyle name="Normal 100 22" xfId="1529" xr:uid="{6C162BCA-8288-44EE-A44A-0A911DEA4F74}"/>
    <cellStyle name="Normal 100 22 2" xfId="1530" xr:uid="{636C94D0-265B-4A60-BADB-B2ACCD99BBB6}"/>
    <cellStyle name="Normal 100 23" xfId="1531" xr:uid="{4FBDD752-1AA8-4EC2-AE63-F8E51FAE8E29}"/>
    <cellStyle name="Normal 100 23 2" xfId="1532" xr:uid="{2D8AAF26-F5BF-485D-8C9E-C46202694D05}"/>
    <cellStyle name="Normal 100 24" xfId="1533" xr:uid="{86448C05-A204-40A3-970A-96EED4B78C0A}"/>
    <cellStyle name="Normal 100 24 2" xfId="1534" xr:uid="{32988FB9-B80B-4392-8201-C48D223AEB1D}"/>
    <cellStyle name="Normal 100 25" xfId="1535" xr:uid="{FD1E3989-9BC8-4C6D-94C3-5D6113F2C9A1}"/>
    <cellStyle name="Normal 100 25 2" xfId="1536" xr:uid="{B8FD82AC-F98E-42CF-AEC5-7CE642D261F7}"/>
    <cellStyle name="Normal 100 26" xfId="1537" xr:uid="{2D76893A-8C65-4D2C-931C-C65B6A1904BC}"/>
    <cellStyle name="Normal 100 26 2" xfId="1538" xr:uid="{31E1064A-F0FA-4FE8-A1E1-0DAC514648F2}"/>
    <cellStyle name="Normal 100 27" xfId="1539" xr:uid="{4EDE0B02-73E3-410D-A771-AF0C51B0C151}"/>
    <cellStyle name="Normal 100 27 2" xfId="1540" xr:uid="{B74EA00A-E707-4565-91B0-C2B659875DA9}"/>
    <cellStyle name="Normal 100 28" xfId="1541" xr:uid="{10F08AE9-071B-4648-ACC6-3D86010F5371}"/>
    <cellStyle name="Normal 100 28 2" xfId="1542" xr:uid="{34CC1DAF-705B-443F-AFA1-D876C0E0847E}"/>
    <cellStyle name="Normal 100 29" xfId="1543" xr:uid="{5F7964CA-69A5-45EA-8452-ACE6C92CBD54}"/>
    <cellStyle name="Normal 100 29 2" xfId="1544" xr:uid="{1C602F87-73E1-4E30-BECA-393051018449}"/>
    <cellStyle name="Normal 100 3" xfId="1545" xr:uid="{3C5C31CC-3466-4BF3-BCE2-B259377E3F9A}"/>
    <cellStyle name="Normal 100 3 2" xfId="1546" xr:uid="{D18101AC-DCC6-4102-88DA-3EBAB41A20B7}"/>
    <cellStyle name="Normal 100 30" xfId="1547" xr:uid="{787C619B-6AB6-4260-B649-9B275C0880ED}"/>
    <cellStyle name="Normal 100 30 2" xfId="1548" xr:uid="{3C2846FB-ADD8-4046-93A7-0599B349E028}"/>
    <cellStyle name="Normal 100 31" xfId="1549" xr:uid="{A0A0AEF5-A60B-48BB-8FD9-B169E0542375}"/>
    <cellStyle name="Normal 100 31 2" xfId="1550" xr:uid="{16DD82B4-C15E-4000-B252-4B20131B33E4}"/>
    <cellStyle name="Normal 100 32" xfId="1551" xr:uid="{69EC5BCE-59A1-4190-9D50-086642374481}"/>
    <cellStyle name="Normal 100 32 2" xfId="1552" xr:uid="{C101BE1F-C324-4491-89BA-15C5BB0D330D}"/>
    <cellStyle name="Normal 100 33" xfId="1553" xr:uid="{481DC253-D67A-476D-B91B-48209851D489}"/>
    <cellStyle name="Normal 100 33 2" xfId="1554" xr:uid="{CF3C64D3-72F5-490D-99D5-AF98B2B834F7}"/>
    <cellStyle name="Normal 100 34" xfId="1555" xr:uid="{7C688D5C-B5D0-496F-A3EA-23C01D3780C3}"/>
    <cellStyle name="Normal 100 34 2" xfId="1556" xr:uid="{3E1CCD0D-A642-4E8A-9074-927B3AA7796A}"/>
    <cellStyle name="Normal 100 35" xfId="1557" xr:uid="{138C3242-A3DA-47D6-8AFA-E05DEB936E07}"/>
    <cellStyle name="Normal 100 35 2" xfId="1558" xr:uid="{BFA85104-DF9B-4EFA-8889-B5D36E20EA66}"/>
    <cellStyle name="Normal 100 36" xfId="1559" xr:uid="{E1697DC7-6925-4685-BAD4-C8701DAF5C8D}"/>
    <cellStyle name="Normal 100 36 2" xfId="1560" xr:uid="{3EED3F33-D315-4ACD-AD61-597A14493697}"/>
    <cellStyle name="Normal 100 37" xfId="1561" xr:uid="{33B16DA9-7CA9-4936-871B-15A807F49805}"/>
    <cellStyle name="Normal 100 37 2" xfId="1562" xr:uid="{2153AEB4-B8C7-4020-8747-A60C28850546}"/>
    <cellStyle name="Normal 100 38" xfId="1563" xr:uid="{C0C50E65-6CC3-42F2-889B-CA0B737535DF}"/>
    <cellStyle name="Normal 100 38 2" xfId="1564" xr:uid="{FD794906-9803-4B33-8DD2-12FA536FCBB4}"/>
    <cellStyle name="Normal 100 39" xfId="1565" xr:uid="{F508C2E3-25B3-4C82-B077-9C3AAEAAFCAB}"/>
    <cellStyle name="Normal 100 39 2" xfId="1566" xr:uid="{A8384497-94E0-467B-85A3-604D94348243}"/>
    <cellStyle name="Normal 100 4" xfId="1567" xr:uid="{D82D4915-D9E6-4D01-941B-5E913607ED18}"/>
    <cellStyle name="Normal 100 4 2" xfId="1568" xr:uid="{6163F054-CE38-438B-9DEA-CFF82E2D679F}"/>
    <cellStyle name="Normal 100 40" xfId="1569" xr:uid="{81375667-B7F6-4E41-92DD-9EBDC4112057}"/>
    <cellStyle name="Normal 100 40 2" xfId="1570" xr:uid="{35ED8325-1CC6-4723-A8DE-064A8905B87F}"/>
    <cellStyle name="Normal 100 41" xfId="1571" xr:uid="{A627AA86-B747-433D-926C-7F653C926DBF}"/>
    <cellStyle name="Normal 100 41 2" xfId="1572" xr:uid="{F3C838BC-5832-4484-B0EC-9CA92893278A}"/>
    <cellStyle name="Normal 100 42" xfId="1573" xr:uid="{839FAA8B-4D08-448F-A647-9291D3812F5E}"/>
    <cellStyle name="Normal 100 42 2" xfId="1574" xr:uid="{4BF6FFAF-0678-4AC0-AAA9-3ADC19100C58}"/>
    <cellStyle name="Normal 100 43" xfId="1575" xr:uid="{AD7F3F74-A095-4621-A21F-AD84C176CF30}"/>
    <cellStyle name="Normal 100 43 2" xfId="1576" xr:uid="{D0FA2C0E-824B-4A6C-9AF9-A2BEAB30C937}"/>
    <cellStyle name="Normal 100 44" xfId="1577" xr:uid="{D0FC3CF4-5D9E-4B21-B4EC-5F6E2080BB37}"/>
    <cellStyle name="Normal 100 44 2" xfId="1578" xr:uid="{470DB0C3-E9C1-42E6-9E9B-689D06765E60}"/>
    <cellStyle name="Normal 100 45" xfId="1579" xr:uid="{72AF9697-DBEC-4A42-800C-6182788E8764}"/>
    <cellStyle name="Normal 100 45 2" xfId="1580" xr:uid="{6E547868-1577-470B-9857-5B9682E130A1}"/>
    <cellStyle name="Normal 100 46" xfId="1581" xr:uid="{86E322C2-7BCA-4B32-A6BF-BFD01F18FCAF}"/>
    <cellStyle name="Normal 100 46 2" xfId="1582" xr:uid="{05286C6D-6C5E-4252-9BF9-E7F3F97A0C66}"/>
    <cellStyle name="Normal 100 47" xfId="1583" xr:uid="{499D8FF8-8A21-4B38-89DE-697031BE7671}"/>
    <cellStyle name="Normal 100 47 2" xfId="1584" xr:uid="{F78F5848-5E5E-4334-8A7E-05025EC80621}"/>
    <cellStyle name="Normal 100 48" xfId="1585" xr:uid="{AC547B65-4140-4237-BA15-6D7C35E8CB68}"/>
    <cellStyle name="Normal 100 48 2" xfId="1586" xr:uid="{050EE987-2C94-493B-A9E5-4AD7D0FB3DD9}"/>
    <cellStyle name="Normal 100 49" xfId="1587" xr:uid="{EFAE1FEF-1D3C-40E9-807B-3FE3BE7AF896}"/>
    <cellStyle name="Normal 100 49 2" xfId="1588" xr:uid="{079EF951-28CA-4E9D-BB9A-C5DE18A4D675}"/>
    <cellStyle name="Normal 100 5" xfId="1589" xr:uid="{6CA0C685-494D-4870-812A-8B6D7850953A}"/>
    <cellStyle name="Normal 100 5 2" xfId="1590" xr:uid="{EAAA71B4-42B6-4C3B-9544-894F5C42E402}"/>
    <cellStyle name="Normal 100 50" xfId="1591" xr:uid="{B762116F-8ACA-4D81-82C6-75B5214D4ED0}"/>
    <cellStyle name="Normal 100 50 2" xfId="1592" xr:uid="{CA5A099C-0C70-4245-9226-CE15E452E92A}"/>
    <cellStyle name="Normal 100 51" xfId="1593" xr:uid="{7BA48073-D2C4-475E-8080-69E00134B0E0}"/>
    <cellStyle name="Normal 100 51 2" xfId="1594" xr:uid="{A6F8DB3E-CD9D-4722-B732-DFEFB3420100}"/>
    <cellStyle name="Normal 100 52" xfId="1595" xr:uid="{683975A7-6C03-45BA-9D86-02D8156A4979}"/>
    <cellStyle name="Normal 100 52 2" xfId="1596" xr:uid="{09090EA4-DFF3-474B-BDE6-3E9E7AC8AB25}"/>
    <cellStyle name="Normal 100 53" xfId="1597" xr:uid="{6E39A5E3-09EA-4FCA-B2D4-E394FCF85BA5}"/>
    <cellStyle name="Normal 100 53 2" xfId="1598" xr:uid="{3DDACE0D-746A-4D57-B9F3-09439061C7EB}"/>
    <cellStyle name="Normal 100 54" xfId="1599" xr:uid="{33A955A9-674A-4703-A54E-EEF3A1DB65CA}"/>
    <cellStyle name="Normal 100 54 2" xfId="1600" xr:uid="{2C86F624-CEC2-44F7-AADE-5F6D564C4B9F}"/>
    <cellStyle name="Normal 100 55" xfId="1601" xr:uid="{0D02D384-0EE1-49DA-8989-D40A7B24A460}"/>
    <cellStyle name="Normal 100 55 2" xfId="1602" xr:uid="{425221B7-B42B-44C6-A865-8A14EA99B4FF}"/>
    <cellStyle name="Normal 100 56" xfId="1603" xr:uid="{403AACC5-8FCA-498B-BB1B-3F14EDD8CFD0}"/>
    <cellStyle name="Normal 100 56 2" xfId="1604" xr:uid="{4A175437-6D48-4CE8-8AE0-9B9567E01106}"/>
    <cellStyle name="Normal 100 57" xfId="1605" xr:uid="{CDB68B2D-DB81-4703-9A0C-78780C29618C}"/>
    <cellStyle name="Normal 100 57 2" xfId="1606" xr:uid="{926F66FD-2793-4AD9-A53B-EFF2B357DDE2}"/>
    <cellStyle name="Normal 100 58" xfId="1607" xr:uid="{B9621D7D-EF39-4335-83A4-B3873A988AD3}"/>
    <cellStyle name="Normal 100 58 2" xfId="1608" xr:uid="{519B7B42-63A4-4F72-BD5B-81B063259E1F}"/>
    <cellStyle name="Normal 100 59" xfId="1609" xr:uid="{D51631B2-E621-41F0-8665-556E05FD6622}"/>
    <cellStyle name="Normal 100 59 2" xfId="1610" xr:uid="{9707CAEF-E9D3-48BB-AF40-0E7774B2733F}"/>
    <cellStyle name="Normal 100 6" xfId="1611" xr:uid="{994A7508-2E4B-4CCD-8043-61D2E3450C47}"/>
    <cellStyle name="Normal 100 6 2" xfId="1612" xr:uid="{C044C686-F066-4D58-87A9-160793BB4283}"/>
    <cellStyle name="Normal 100 60" xfId="1613" xr:uid="{A0129DD8-900C-443E-9AA3-DFABA102F8C9}"/>
    <cellStyle name="Normal 100 60 2" xfId="1614" xr:uid="{BDB5B16E-0AA0-4006-BAB3-C399327FD209}"/>
    <cellStyle name="Normal 100 61" xfId="1615" xr:uid="{EA9BA909-2F82-4F02-9C4B-3D918F175C36}"/>
    <cellStyle name="Normal 100 61 2" xfId="1616" xr:uid="{BC5DB177-5832-4E59-A8AF-F79128BF4E6E}"/>
    <cellStyle name="Normal 100 62" xfId="1617" xr:uid="{AE0BC3AD-2EDC-48B3-A204-A4058638CA90}"/>
    <cellStyle name="Normal 100 62 2" xfId="1618" xr:uid="{C9F60D2A-C069-48D7-A7F1-87032F8E572F}"/>
    <cellStyle name="Normal 100 63" xfId="1619" xr:uid="{2D54C08B-BBB5-47D2-A530-093C55E65A58}"/>
    <cellStyle name="Normal 100 63 2" xfId="1620" xr:uid="{4761C514-491D-4FEE-AE55-F1A0A62D4223}"/>
    <cellStyle name="Normal 100 64" xfId="1621" xr:uid="{24B930EC-B6D6-45BC-949B-24BB85530FD6}"/>
    <cellStyle name="Normal 100 64 2" xfId="1622" xr:uid="{E07919F1-CAFD-4CB5-BE26-0D2A941A4D0D}"/>
    <cellStyle name="Normal 100 65" xfId="1623" xr:uid="{CF201D9C-7EC1-4C9B-AC24-E0799AA749BD}"/>
    <cellStyle name="Normal 100 65 2" xfId="1624" xr:uid="{D00B2B84-5B24-48A4-9F46-DF9AB78FCCE5}"/>
    <cellStyle name="Normal 100 66" xfId="1625" xr:uid="{5CC3E56E-15A0-4131-B9F2-DB05F66481EA}"/>
    <cellStyle name="Normal 100 66 2" xfId="1626" xr:uid="{91CA320B-4039-4025-9DBA-F4FCFB9D2C8E}"/>
    <cellStyle name="Normal 100 67" xfId="1627" xr:uid="{B9038C9C-02CC-49F2-8053-A46F1668F2DE}"/>
    <cellStyle name="Normal 100 67 2" xfId="1628" xr:uid="{9EE5592E-80E3-4E53-AC06-8FEB0784CDCD}"/>
    <cellStyle name="Normal 100 68" xfId="1629" xr:uid="{130941CF-0FBB-445D-B7EB-1DE13887F896}"/>
    <cellStyle name="Normal 100 68 2" xfId="1630" xr:uid="{045214BD-2B52-4168-B796-A5AFD71DF2BC}"/>
    <cellStyle name="Normal 100 69" xfId="1631" xr:uid="{B0A86A19-BF78-4AE5-B06C-E272F1B73349}"/>
    <cellStyle name="Normal 100 69 2" xfId="1632" xr:uid="{745CE70E-029E-4496-8D64-C9D70B9F3C00}"/>
    <cellStyle name="Normal 100 7" xfId="1633" xr:uid="{BF3ABF2E-A571-4C66-89C3-B9781E466DE2}"/>
    <cellStyle name="Normal 100 7 2" xfId="1634" xr:uid="{A2472C6F-C24E-4C38-9D5C-32B4C5B6E0DA}"/>
    <cellStyle name="Normal 100 70" xfId="1635" xr:uid="{D0CBE17A-549B-44AE-A396-B3FD27E45952}"/>
    <cellStyle name="Normal 100 70 2" xfId="1636" xr:uid="{49A2D2BD-26D3-4057-ACE0-85F5EAF09C44}"/>
    <cellStyle name="Normal 100 71" xfId="1637" xr:uid="{D0D8C528-EF9A-4816-BFFF-67FAE2DDD73E}"/>
    <cellStyle name="Normal 100 71 2" xfId="1638" xr:uid="{B161E6E3-16D9-43CB-9D88-5062B60DDCA6}"/>
    <cellStyle name="Normal 100 72" xfId="1639" xr:uid="{984D37F8-3175-4238-B1C8-91CED1376CE7}"/>
    <cellStyle name="Normal 100 72 2" xfId="1640" xr:uid="{FC4602E2-A365-468C-8749-51490FDE07B1}"/>
    <cellStyle name="Normal 100 73" xfId="1641" xr:uid="{F9E43CAD-4875-4A88-A542-FA3CE8CB7A08}"/>
    <cellStyle name="Normal 100 73 2" xfId="1642" xr:uid="{F4061F69-80D3-4666-93FA-90EF41BEA703}"/>
    <cellStyle name="Normal 100 74" xfId="1643" xr:uid="{183DBA7A-4FB9-4AEE-9572-58940CB632E3}"/>
    <cellStyle name="Normal 100 74 2" xfId="1644" xr:uid="{FE2CE2A4-163B-4BC5-9902-8600312374E4}"/>
    <cellStyle name="Normal 100 75" xfId="1645" xr:uid="{2EF35F22-197A-4ED6-BF11-10A487FEB5D1}"/>
    <cellStyle name="Normal 100 75 2" xfId="1646" xr:uid="{636D4DDD-AFB2-4318-9CC1-5CE0FEC6D638}"/>
    <cellStyle name="Normal 100 76" xfId="1647" xr:uid="{19E1DAEF-64CB-4066-AF7A-E9A4E1A27377}"/>
    <cellStyle name="Normal 100 76 2" xfId="1648" xr:uid="{7C3A350C-9AE3-4736-A910-C8DFF222388D}"/>
    <cellStyle name="Normal 100 77" xfId="1649" xr:uid="{DDE60E25-0B77-4611-9EE7-80CF7F0B756B}"/>
    <cellStyle name="Normal 100 77 2" xfId="1650" xr:uid="{963B2E99-074C-4B62-9BF7-C543323D5AE5}"/>
    <cellStyle name="Normal 100 78" xfId="1651" xr:uid="{137A930A-A3F9-4D99-B01F-7158D7FE32FA}"/>
    <cellStyle name="Normal 100 78 2" xfId="1652" xr:uid="{AD62FF8F-856D-482C-B550-58E9E7447433}"/>
    <cellStyle name="Normal 100 79" xfId="1653" xr:uid="{72372A2D-E3B2-4D66-A186-D4A382EA1B13}"/>
    <cellStyle name="Normal 100 79 2" xfId="1654" xr:uid="{A4C14D77-F67A-4B82-A4D3-AEC591FAE775}"/>
    <cellStyle name="Normal 100 8" xfId="1655" xr:uid="{8AF7084F-8196-46CD-ABA5-013B153299E6}"/>
    <cellStyle name="Normal 100 8 2" xfId="1656" xr:uid="{F84159CE-C164-4A4B-850D-88819753147F}"/>
    <cellStyle name="Normal 100 80" xfId="1657" xr:uid="{93C4D016-E034-4F24-90F6-65EF7C363EAB}"/>
    <cellStyle name="Normal 100 80 2" xfId="1658" xr:uid="{3809CE86-4009-4CDD-9D0C-9C60C4841095}"/>
    <cellStyle name="Normal 100 81" xfId="1659" xr:uid="{6D33CF38-DBB1-44F0-82CC-50C2BD0DE699}"/>
    <cellStyle name="Normal 100 81 2" xfId="1660" xr:uid="{B1716B79-7749-464A-BDD1-0EAEA2699387}"/>
    <cellStyle name="Normal 100 82" xfId="1661" xr:uid="{9D12D888-8AA9-4457-8F5C-E415E22C80FA}"/>
    <cellStyle name="Normal 100 82 2" xfId="1662" xr:uid="{76CD352D-D91D-4F1F-AC23-D78D6F779AD7}"/>
    <cellStyle name="Normal 100 83" xfId="1663" xr:uid="{D466CCA8-D56C-40B8-BFD4-28FB72E24C4F}"/>
    <cellStyle name="Normal 100 83 2" xfId="1664" xr:uid="{0C4AEF0B-9269-48D3-A4BC-B3E8D2F1BCC3}"/>
    <cellStyle name="Normal 100 84" xfId="1665" xr:uid="{D6998086-42D1-435E-8239-0E4058C34F4C}"/>
    <cellStyle name="Normal 100 84 2" xfId="1666" xr:uid="{7D63991C-59EA-4B4C-BD63-6CF0856E0367}"/>
    <cellStyle name="Normal 100 85" xfId="1667" xr:uid="{317023A5-38CB-417B-B24E-CE281EFCD297}"/>
    <cellStyle name="Normal 100 85 2" xfId="1668" xr:uid="{3414F7F6-7267-47C8-8FD2-13E63572AFFB}"/>
    <cellStyle name="Normal 100 86" xfId="1669" xr:uid="{D33CCEC4-8F04-4864-A6CF-9351A42B335A}"/>
    <cellStyle name="Normal 100 86 2" xfId="1670" xr:uid="{03977CF0-1329-4EDF-BDFC-6620343013EF}"/>
    <cellStyle name="Normal 100 87" xfId="1671" xr:uid="{76266495-4EB2-4F7F-A7C4-8105F39DA400}"/>
    <cellStyle name="Normal 100 87 2" xfId="1672" xr:uid="{E3EE385E-6635-4E73-AD0D-D3FC956636DD}"/>
    <cellStyle name="Normal 100 88" xfId="1673" xr:uid="{67A81113-CD7B-4E06-BFF1-49C5E3EAACA3}"/>
    <cellStyle name="Normal 100 88 2" xfId="1674" xr:uid="{C7F0080E-B26D-40F3-A95D-93C430B8EBFB}"/>
    <cellStyle name="Normal 100 89" xfId="1675" xr:uid="{4F8D0F34-5233-4CB3-AF7A-57E4664D9199}"/>
    <cellStyle name="Normal 100 89 2" xfId="1676" xr:uid="{981CCAF9-B195-4491-9905-8CF827F353F3}"/>
    <cellStyle name="Normal 100 9" xfId="1677" xr:uid="{E66E5ED7-32BC-4F71-AFF9-5B800B6F29AC}"/>
    <cellStyle name="Normal 100 9 2" xfId="1678" xr:uid="{AEFD4E03-4FBA-4944-AA92-E531ED78571C}"/>
    <cellStyle name="Normal 100 90" xfId="1679" xr:uid="{A07593E4-CA6F-4AA8-8999-CD7D3440F2ED}"/>
    <cellStyle name="Normal 100 90 2" xfId="1680" xr:uid="{D2444546-24CF-4C6B-BEB9-A74B4B4EAEFF}"/>
    <cellStyle name="Normal 100 91" xfId="1681" xr:uid="{9C83B81B-F63C-4658-9511-4BEE8122AA0B}"/>
    <cellStyle name="Normal 100 91 2" xfId="1682" xr:uid="{9D1E2F84-2A6B-42B4-9FEA-94CC613AA167}"/>
    <cellStyle name="Normal 100 92" xfId="1683" xr:uid="{AED19DC1-E312-4D47-B124-D421BF6E4784}"/>
    <cellStyle name="Normal 100 92 2" xfId="1684" xr:uid="{ADF29677-BF20-4FF6-8777-FA338E3BF9EA}"/>
    <cellStyle name="Normal 100 93" xfId="1685" xr:uid="{F31C5476-EB89-44D0-BE3F-EA42B65551D9}"/>
    <cellStyle name="Normal 100 93 2" xfId="1686" xr:uid="{F9A9AF14-E50B-43EB-99AB-F97649FF1DA0}"/>
    <cellStyle name="Normal 100 94" xfId="1687" xr:uid="{5F6D2BE1-D53D-4430-BCAA-368E01D4C8F5}"/>
    <cellStyle name="Normal 100 94 2" xfId="1688" xr:uid="{54074556-05B2-4E3D-8786-12D919CA79FD}"/>
    <cellStyle name="Normal 100 95" xfId="1689" xr:uid="{2A4BBE3F-A995-4334-8E68-1D06D2402AA8}"/>
    <cellStyle name="Normal 100 95 2" xfId="1690" xr:uid="{BC798D58-47D0-473B-B909-E10FFEEE9AD2}"/>
    <cellStyle name="Normal 100 96" xfId="1691" xr:uid="{77D5F6AD-4A0F-4B18-8F83-DFDB6ABF4D59}"/>
    <cellStyle name="Normal 100 96 2" xfId="1692" xr:uid="{8E92918B-E1CC-4583-B806-6654B7C751F0}"/>
    <cellStyle name="Normal 100 97" xfId="1693" xr:uid="{6A92D9BE-9508-4259-9409-BF5D903CC8ED}"/>
    <cellStyle name="Normal 100 97 2" xfId="1694" xr:uid="{A7458E23-354F-4202-A0B3-8FE2933DF2C4}"/>
    <cellStyle name="Normal 100 98" xfId="1695" xr:uid="{F27E4566-ED20-457B-958F-43F56818B827}"/>
    <cellStyle name="Normal 100 98 2" xfId="1696" xr:uid="{E52DF53E-9875-42AA-A0A6-1AEE9B281222}"/>
    <cellStyle name="Normal 100 99" xfId="1697" xr:uid="{B1EDC2FA-2DB8-4206-8C42-4E07B7CBD560}"/>
    <cellStyle name="Normal 101" xfId="1698" xr:uid="{642E7049-B221-4731-8B1C-C9913002D2B4}"/>
    <cellStyle name="Normal 101 10" xfId="1699" xr:uid="{0687EB2A-D8F6-4E05-9D7A-D96A08CCDEBA}"/>
    <cellStyle name="Normal 101 10 2" xfId="1700" xr:uid="{7F64F00E-E442-4938-8477-163E732798B0}"/>
    <cellStyle name="Normal 101 11" xfId="1701" xr:uid="{6263714D-4529-4B15-BC46-5EF4FC6E2064}"/>
    <cellStyle name="Normal 101 11 2" xfId="1702" xr:uid="{01F58CF2-1173-4321-BE49-D57D216E2367}"/>
    <cellStyle name="Normal 101 12" xfId="1703" xr:uid="{78CAE521-884C-4BBB-8353-382E62209DC0}"/>
    <cellStyle name="Normal 101 12 2" xfId="1704" xr:uid="{B194A694-30CE-4924-ADC8-C0C4AA429EAD}"/>
    <cellStyle name="Normal 101 13" xfId="1705" xr:uid="{5D829EAA-DF01-4086-9D0B-28C546CA3F75}"/>
    <cellStyle name="Normal 101 13 2" xfId="1706" xr:uid="{0A4AEF94-A747-4A2E-B3D3-B5909BE44251}"/>
    <cellStyle name="Normal 101 14" xfId="1707" xr:uid="{57751FF9-F22E-4868-9425-201C92BCBD03}"/>
    <cellStyle name="Normal 101 14 2" xfId="1708" xr:uid="{9CEB1CEE-59D9-41E4-B416-FEEA48BC3552}"/>
    <cellStyle name="Normal 101 15" xfId="1709" xr:uid="{8AD3CF84-D622-4D8A-9358-02B8164A9A8B}"/>
    <cellStyle name="Normal 101 15 2" xfId="1710" xr:uid="{487E8A29-482F-4EC7-86D5-0BD55BBDA289}"/>
    <cellStyle name="Normal 101 16" xfId="1711" xr:uid="{23FECFEE-D21A-43C6-A671-F1C027449880}"/>
    <cellStyle name="Normal 101 16 2" xfId="1712" xr:uid="{A9D1B384-E762-494C-BA7E-799C6FFC9197}"/>
    <cellStyle name="Normal 101 17" xfId="1713" xr:uid="{4D0B01F9-0421-4437-9FC6-EABEAEE48BAA}"/>
    <cellStyle name="Normal 101 17 2" xfId="1714" xr:uid="{C0CAF4B1-A67F-43C4-A1DF-31650C1AA173}"/>
    <cellStyle name="Normal 101 18" xfId="1715" xr:uid="{DA50DD9B-D9A0-45A4-8CB0-23E102D11182}"/>
    <cellStyle name="Normal 101 18 2" xfId="1716" xr:uid="{C4F6F931-4FFC-41B4-8678-BE8C63AB94C6}"/>
    <cellStyle name="Normal 101 19" xfId="1717" xr:uid="{AA40E093-9FB2-484C-9FF8-BAB27358A97D}"/>
    <cellStyle name="Normal 101 19 2" xfId="1718" xr:uid="{754DCDFB-FF4A-47E6-BD06-112A5C046CC2}"/>
    <cellStyle name="Normal 101 2" xfId="1719" xr:uid="{D5528126-4EFD-473A-BE2C-7E0620EC16AF}"/>
    <cellStyle name="Normal 101 2 2" xfId="1720" xr:uid="{B295A488-E41B-4A88-BD24-338264BB2DE4}"/>
    <cellStyle name="Normal 101 20" xfId="1721" xr:uid="{E0DFD0EE-24CE-4DC6-8825-57D96BD2F373}"/>
    <cellStyle name="Normal 101 20 2" xfId="1722" xr:uid="{D64A07F6-F08F-4E3A-A754-C39F928FABF2}"/>
    <cellStyle name="Normal 101 21" xfId="1723" xr:uid="{F7264352-F635-45FC-9814-E851433E6027}"/>
    <cellStyle name="Normal 101 21 2" xfId="1724" xr:uid="{EC03E1C1-8916-4BBB-98EB-C08E74E93AD1}"/>
    <cellStyle name="Normal 101 22" xfId="1725" xr:uid="{BE4E5D84-ED1A-4140-8DED-611253B7C554}"/>
    <cellStyle name="Normal 101 22 2" xfId="1726" xr:uid="{5FC44359-54F6-4EDC-8299-1EB6593EBD0B}"/>
    <cellStyle name="Normal 101 23" xfId="1727" xr:uid="{F66D67DA-2231-423E-A170-939E9C6F59A5}"/>
    <cellStyle name="Normal 101 23 2" xfId="1728" xr:uid="{9244053E-859E-458A-8D43-111C2E3010A5}"/>
    <cellStyle name="Normal 101 24" xfId="1729" xr:uid="{B72AE802-7CBE-43D2-AA8F-98396DF057C1}"/>
    <cellStyle name="Normal 101 24 2" xfId="1730" xr:uid="{3A91C505-E0FF-4A15-AD6B-B2B8CA25C9B7}"/>
    <cellStyle name="Normal 101 25" xfId="1731" xr:uid="{B65D6814-E03F-464B-8023-C483B55BF3AB}"/>
    <cellStyle name="Normal 101 25 2" xfId="1732" xr:uid="{5E0B44DD-F50F-44BD-82C0-3409518C0B2E}"/>
    <cellStyle name="Normal 101 26" xfId="1733" xr:uid="{C801329F-B0A3-45E7-B8AA-9871F74982BC}"/>
    <cellStyle name="Normal 101 26 2" xfId="1734" xr:uid="{08683E0C-E3A5-40DF-9CCA-46BF6299C0A7}"/>
    <cellStyle name="Normal 101 27" xfId="1735" xr:uid="{9BA889AE-936B-4059-B0C1-32131FDED790}"/>
    <cellStyle name="Normal 101 27 2" xfId="1736" xr:uid="{4FE108E5-721D-423F-9E54-C94E0546C370}"/>
    <cellStyle name="Normal 101 28" xfId="1737" xr:uid="{23002D53-3A58-4913-A272-7B986DB9A9FB}"/>
    <cellStyle name="Normal 101 28 2" xfId="1738" xr:uid="{CBCA7FA1-7FBB-4F2C-9C34-26D1CDC9EEA7}"/>
    <cellStyle name="Normal 101 29" xfId="1739" xr:uid="{74598B34-53CC-42D8-A884-556CAA26CC3B}"/>
    <cellStyle name="Normal 101 29 2" xfId="1740" xr:uid="{757DD89D-E86F-4D85-B525-8E541E27482E}"/>
    <cellStyle name="Normal 101 3" xfId="1741" xr:uid="{09663CA1-95E0-450D-AB55-560711F4D8C0}"/>
    <cellStyle name="Normal 101 3 2" xfId="1742" xr:uid="{61F4C1E8-6358-4B8D-8F2E-7EF0D6813541}"/>
    <cellStyle name="Normal 101 30" xfId="1743" xr:uid="{DC05E17F-F883-44D6-9A32-A9CDC861FDBE}"/>
    <cellStyle name="Normal 101 30 2" xfId="1744" xr:uid="{6381DE67-8363-4EA8-BEE2-B3EFC9E2D0DD}"/>
    <cellStyle name="Normal 101 31" xfId="1745" xr:uid="{FA6BF193-D9BE-4011-9957-BB31810AEF6A}"/>
    <cellStyle name="Normal 101 31 2" xfId="1746" xr:uid="{66A3C0D7-7DBD-4BB7-BF6B-B49FE96E67D5}"/>
    <cellStyle name="Normal 101 32" xfId="1747" xr:uid="{309C1B71-343C-4A16-8B1D-595E8E1DCCB9}"/>
    <cellStyle name="Normal 101 32 2" xfId="1748" xr:uid="{7DFB7D6C-DD59-4CCC-82D4-3EFC1095863A}"/>
    <cellStyle name="Normal 101 33" xfId="1749" xr:uid="{07B85E22-560E-4FB7-9493-ABF48086A070}"/>
    <cellStyle name="Normal 101 33 2" xfId="1750" xr:uid="{A9E22BD8-A020-4478-B98D-A71F919970D1}"/>
    <cellStyle name="Normal 101 34" xfId="1751" xr:uid="{438756C7-4DF6-4456-88A3-A6CF9A192C57}"/>
    <cellStyle name="Normal 101 34 2" xfId="1752" xr:uid="{CE880144-B7D5-4FFA-9634-FFBD3487D593}"/>
    <cellStyle name="Normal 101 35" xfId="1753" xr:uid="{7E9D2A63-3C45-4FFF-A969-78EAFE5F6AEE}"/>
    <cellStyle name="Normal 101 35 2" xfId="1754" xr:uid="{FFE95D70-5906-470D-BB4F-9BD65EE350E7}"/>
    <cellStyle name="Normal 101 36" xfId="1755" xr:uid="{E0BD8133-DE1C-40FC-A98A-5DD367A3EB6C}"/>
    <cellStyle name="Normal 101 36 2" xfId="1756" xr:uid="{A8D2F6CC-7E68-430A-8BB6-95D47F796FA4}"/>
    <cellStyle name="Normal 101 37" xfId="1757" xr:uid="{5F5D4567-9323-4CE0-B2B5-776A01390F0D}"/>
    <cellStyle name="Normal 101 37 2" xfId="1758" xr:uid="{50B9C202-77AA-458B-8B21-E5CEFD74B997}"/>
    <cellStyle name="Normal 101 38" xfId="1759" xr:uid="{A500BE85-215C-4D9D-BE0E-A683A4928C79}"/>
    <cellStyle name="Normal 101 38 2" xfId="1760" xr:uid="{BF9BCCEF-B8EC-44A7-8FD7-1536FB01EBE4}"/>
    <cellStyle name="Normal 101 39" xfId="1761" xr:uid="{C736A023-A597-4D60-8C6B-CF09070D1A13}"/>
    <cellStyle name="Normal 101 39 2" xfId="1762" xr:uid="{A6B3FF34-401C-40F0-8B24-74C465B937AF}"/>
    <cellStyle name="Normal 101 4" xfId="1763" xr:uid="{4CE02BB5-3FD2-46A5-B1D5-A4DB6E837D69}"/>
    <cellStyle name="Normal 101 4 2" xfId="1764" xr:uid="{DB6FEAEB-1F5E-42E9-99BF-FDF0BB65E110}"/>
    <cellStyle name="Normal 101 40" xfId="1765" xr:uid="{2611F89C-4C84-464B-8D78-7717B3C8DF24}"/>
    <cellStyle name="Normal 101 40 2" xfId="1766" xr:uid="{BD0387F4-7576-49F0-9610-95F61E4A4F51}"/>
    <cellStyle name="Normal 101 41" xfId="1767" xr:uid="{20EB14FA-66DE-4BAB-AFAC-AD1818115CE7}"/>
    <cellStyle name="Normal 101 41 2" xfId="1768" xr:uid="{C6FE5877-8F57-4243-9E9D-21DD38E3C36B}"/>
    <cellStyle name="Normal 101 42" xfId="1769" xr:uid="{156C2951-EEE8-4A4A-9812-CC17788C1C70}"/>
    <cellStyle name="Normal 101 42 2" xfId="1770" xr:uid="{7E63E2F9-6480-4815-8156-CECDF54B4D68}"/>
    <cellStyle name="Normal 101 43" xfId="1771" xr:uid="{AC4D861F-1711-4765-B13D-281B11F1B696}"/>
    <cellStyle name="Normal 101 43 2" xfId="1772" xr:uid="{0A38D6BB-3744-44B7-B61A-0188BBCEAF62}"/>
    <cellStyle name="Normal 101 44" xfId="1773" xr:uid="{B8D7E9AA-BA78-4F4C-B500-A679A03940C4}"/>
    <cellStyle name="Normal 101 44 2" xfId="1774" xr:uid="{79070901-A60B-4CA8-ADAB-E0130DC72AED}"/>
    <cellStyle name="Normal 101 45" xfId="1775" xr:uid="{4656ABB8-D4B1-4FF7-A028-39258FAACC8A}"/>
    <cellStyle name="Normal 101 45 2" xfId="1776" xr:uid="{34FA96D9-C200-4FF9-9841-0D5E3BA0555E}"/>
    <cellStyle name="Normal 101 46" xfId="1777" xr:uid="{C1CC68C3-5BEF-44D8-815D-DD91C8EA7DE2}"/>
    <cellStyle name="Normal 101 46 2" xfId="1778" xr:uid="{75FA82BA-ACBA-4931-8246-414C1CB1E898}"/>
    <cellStyle name="Normal 101 47" xfId="1779" xr:uid="{D2F9F7FF-F44D-483F-871E-F5F07F30F600}"/>
    <cellStyle name="Normal 101 47 2" xfId="1780" xr:uid="{C7BD9E97-3D66-4F82-9FBF-91861C7D01D0}"/>
    <cellStyle name="Normal 101 48" xfId="1781" xr:uid="{0FEF4ED6-0039-4C96-9D54-784F96EF6D5A}"/>
    <cellStyle name="Normal 101 48 2" xfId="1782" xr:uid="{767D6DE2-0BD8-408B-A6D1-2133FA72D329}"/>
    <cellStyle name="Normal 101 49" xfId="1783" xr:uid="{F9BDE9C9-B3C1-4CC5-B866-9E48FAC0587B}"/>
    <cellStyle name="Normal 101 49 2" xfId="1784" xr:uid="{4E6A677C-4868-407B-8D90-FF859AB5116A}"/>
    <cellStyle name="Normal 101 5" xfId="1785" xr:uid="{40205414-8409-4744-90F9-F0E8E8A5F90A}"/>
    <cellStyle name="Normal 101 5 2" xfId="1786" xr:uid="{05AFDB38-A8E4-4038-BBC0-028C6BBD611E}"/>
    <cellStyle name="Normal 101 50" xfId="1787" xr:uid="{C9C54B55-C7EA-4429-9CA1-AB7B24E46E07}"/>
    <cellStyle name="Normal 101 50 2" xfId="1788" xr:uid="{F84E5CF3-8797-44B4-9D82-324EA3E4FDCF}"/>
    <cellStyle name="Normal 101 51" xfId="1789" xr:uid="{7518374F-6593-47D0-BF1A-2F5D1533D15B}"/>
    <cellStyle name="Normal 101 51 2" xfId="1790" xr:uid="{A6014BAE-796F-4D08-8E39-BC5708EBDEEE}"/>
    <cellStyle name="Normal 101 52" xfId="1791" xr:uid="{E117A35C-942B-4B15-95DE-A50C00B1EBAE}"/>
    <cellStyle name="Normal 101 52 2" xfId="1792" xr:uid="{4EB09CF1-8B9B-4F3D-BA38-B2D85CC45F8D}"/>
    <cellStyle name="Normal 101 53" xfId="1793" xr:uid="{6AE13224-DC00-49F8-A4B8-575992F1048D}"/>
    <cellStyle name="Normal 101 53 2" xfId="1794" xr:uid="{E19A9FB1-3230-4519-9A6B-91F1187F9945}"/>
    <cellStyle name="Normal 101 54" xfId="1795" xr:uid="{982D393A-74CD-48DA-8E57-6BD14048550E}"/>
    <cellStyle name="Normal 101 54 2" xfId="1796" xr:uid="{9B8381E8-1263-4693-AAAC-3BC8A5803C8F}"/>
    <cellStyle name="Normal 101 55" xfId="1797" xr:uid="{23D1DBED-E995-4CFF-A776-AE72E0D16725}"/>
    <cellStyle name="Normal 101 55 2" xfId="1798" xr:uid="{6A64F502-D423-45B5-9D0F-6A36ECCCCD51}"/>
    <cellStyle name="Normal 101 56" xfId="1799" xr:uid="{AC54CEE5-B7C4-4C13-9986-588CB33C2EF5}"/>
    <cellStyle name="Normal 101 56 2" xfId="1800" xr:uid="{C62B4884-FBDB-49D2-BCF5-4B911AD49039}"/>
    <cellStyle name="Normal 101 57" xfId="1801" xr:uid="{5C28C5F5-5D2A-421E-B11A-31E5D2DB9F10}"/>
    <cellStyle name="Normal 101 57 2" xfId="1802" xr:uid="{BA41A389-1488-4324-8771-EFE79BD171A3}"/>
    <cellStyle name="Normal 101 58" xfId="1803" xr:uid="{30394A18-5CAA-4AA4-8B73-1163C9AFE8C5}"/>
    <cellStyle name="Normal 101 58 2" xfId="1804" xr:uid="{AC5ACC6C-6544-41F3-BA0C-8CE22874821D}"/>
    <cellStyle name="Normal 101 59" xfId="1805" xr:uid="{34F143E3-2A57-40DD-A488-AF8F76E15A26}"/>
    <cellStyle name="Normal 101 59 2" xfId="1806" xr:uid="{FC6A39E7-AAAD-4D84-9331-97E51817DDEE}"/>
    <cellStyle name="Normal 101 6" xfId="1807" xr:uid="{8FB41BA3-F891-4D57-BA48-71503EC22573}"/>
    <cellStyle name="Normal 101 6 2" xfId="1808" xr:uid="{611D52B7-E0DD-40A6-8EC3-F102E5DD6019}"/>
    <cellStyle name="Normal 101 60" xfId="1809" xr:uid="{F4768EBE-FCE4-409C-A9B7-16EA1EFE7E00}"/>
    <cellStyle name="Normal 101 60 2" xfId="1810" xr:uid="{82C501CB-5034-49C8-9FB7-57AC16F10C5E}"/>
    <cellStyle name="Normal 101 61" xfId="1811" xr:uid="{DD6A5544-6C70-4E35-A63F-6A3B71C88A96}"/>
    <cellStyle name="Normal 101 61 2" xfId="1812" xr:uid="{E1BD905C-F81C-4987-BB16-072A07255927}"/>
    <cellStyle name="Normal 101 62" xfId="1813" xr:uid="{1F9A88D9-C959-492F-A11F-736EEB8A831C}"/>
    <cellStyle name="Normal 101 62 2" xfId="1814" xr:uid="{A7A06027-9CCF-4843-B080-4E8BCFF4B4FE}"/>
    <cellStyle name="Normal 101 63" xfId="1815" xr:uid="{DC8FAC1A-9169-47C6-89F2-D929E3EC271C}"/>
    <cellStyle name="Normal 101 63 2" xfId="1816" xr:uid="{46BA2D82-6DB6-4BE5-8159-721FB28010DD}"/>
    <cellStyle name="Normal 101 64" xfId="1817" xr:uid="{92E1C91E-8F0F-4087-BBDB-E9A7CA71E041}"/>
    <cellStyle name="Normal 101 64 2" xfId="1818" xr:uid="{5EC55873-7B59-43FE-8F25-4D49BCC48BE4}"/>
    <cellStyle name="Normal 101 65" xfId="1819" xr:uid="{B5CA33AD-1A55-402A-85BB-4152280242D5}"/>
    <cellStyle name="Normal 101 65 2" xfId="1820" xr:uid="{95D2DB49-6CF2-424A-9667-E5EA48E976B5}"/>
    <cellStyle name="Normal 101 66" xfId="1821" xr:uid="{9880E386-1BAE-44CD-9206-2ADC7336CC7D}"/>
    <cellStyle name="Normal 101 66 2" xfId="1822" xr:uid="{9B39DFA8-6910-44A9-9423-A214846085D2}"/>
    <cellStyle name="Normal 101 67" xfId="1823" xr:uid="{5436F811-0237-4AE7-80E9-DC62842A2159}"/>
    <cellStyle name="Normal 101 67 2" xfId="1824" xr:uid="{8B3CFC94-4570-41B0-89B5-4C8B0CEEE701}"/>
    <cellStyle name="Normal 101 68" xfId="1825" xr:uid="{AB4FD058-BD77-417A-93F1-9954927437B8}"/>
    <cellStyle name="Normal 101 68 2" xfId="1826" xr:uid="{E0E98C85-1A66-4FD1-B427-0501190CD3FC}"/>
    <cellStyle name="Normal 101 69" xfId="1827" xr:uid="{AC9EC8EF-698E-4EAA-8C8A-CB7BB5774120}"/>
    <cellStyle name="Normal 101 69 2" xfId="1828" xr:uid="{137E461F-5010-451C-B599-F15A03D1848A}"/>
    <cellStyle name="Normal 101 7" xfId="1829" xr:uid="{DC295B59-6C9D-452C-B062-4453A8EA7E3C}"/>
    <cellStyle name="Normal 101 7 2" xfId="1830" xr:uid="{209A1349-BBFE-4216-82EB-642226381477}"/>
    <cellStyle name="Normal 101 70" xfId="1831" xr:uid="{A6E05CD6-6CDF-4DFD-B8A2-4B29E8E13297}"/>
    <cellStyle name="Normal 101 70 2" xfId="1832" xr:uid="{74E42E6A-3B51-4DDB-9447-80120357EF08}"/>
    <cellStyle name="Normal 101 71" xfId="1833" xr:uid="{EC8BF013-9D6A-4CDF-87F5-60EA617BF77E}"/>
    <cellStyle name="Normal 101 71 2" xfId="1834" xr:uid="{8F702F68-76DC-4957-9FF8-B713E43A8CBA}"/>
    <cellStyle name="Normal 101 72" xfId="1835" xr:uid="{8EBE5CE2-055B-450D-A829-03D12FFB7537}"/>
    <cellStyle name="Normal 101 72 2" xfId="1836" xr:uid="{21138350-F4B0-4921-BD8F-E0415A0ED768}"/>
    <cellStyle name="Normal 101 73" xfId="1837" xr:uid="{C3CDB53D-FF03-4213-9798-44A77ECD07C7}"/>
    <cellStyle name="Normal 101 73 2" xfId="1838" xr:uid="{81321B77-BA27-4AA3-B52C-7C6535052590}"/>
    <cellStyle name="Normal 101 74" xfId="1839" xr:uid="{35714E24-C3C3-4A16-8F84-88A0EDA02B74}"/>
    <cellStyle name="Normal 101 74 2" xfId="1840" xr:uid="{F5BE71E2-ECC6-4174-AFF2-E633D96D996C}"/>
    <cellStyle name="Normal 101 75" xfId="1841" xr:uid="{AD4DB1B6-3495-4085-B096-65FEB68CA106}"/>
    <cellStyle name="Normal 101 75 2" xfId="1842" xr:uid="{EFC1A0EE-DC5B-44BC-B705-5B2D0FF01E72}"/>
    <cellStyle name="Normal 101 76" xfId="1843" xr:uid="{37BD02E4-7745-4401-973D-0880794AC8F9}"/>
    <cellStyle name="Normal 101 76 2" xfId="1844" xr:uid="{2C6C2F3C-6419-4C4D-BD43-AC54BA6728CE}"/>
    <cellStyle name="Normal 101 77" xfId="1845" xr:uid="{1CBDBE33-38D3-4F57-BD3F-132198F61EBF}"/>
    <cellStyle name="Normal 101 77 2" xfId="1846" xr:uid="{E283C911-A115-4E3E-A98A-DB564AE06FF4}"/>
    <cellStyle name="Normal 101 78" xfId="1847" xr:uid="{6CE4F2AD-8157-48CA-ADF0-57CEE3435A41}"/>
    <cellStyle name="Normal 101 78 2" xfId="1848" xr:uid="{B27B2C64-1F0D-411E-AD41-83F5550080D6}"/>
    <cellStyle name="Normal 101 79" xfId="1849" xr:uid="{FE2C958D-DF8E-472C-A616-9A42347921B0}"/>
    <cellStyle name="Normal 101 79 2" xfId="1850" xr:uid="{15E15F35-D380-48DE-B6CE-1B2A335BD027}"/>
    <cellStyle name="Normal 101 8" xfId="1851" xr:uid="{ECD6EE2A-C1DA-4EC0-92D8-EAAC16FDE5A9}"/>
    <cellStyle name="Normal 101 8 2" xfId="1852" xr:uid="{63A59C3A-0FA1-40A4-9565-3C0780750737}"/>
    <cellStyle name="Normal 101 80" xfId="1853" xr:uid="{BF60FF26-2FFF-4A5C-891E-619ACA6DE0CF}"/>
    <cellStyle name="Normal 101 80 2" xfId="1854" xr:uid="{25AF0492-86F8-4848-9B52-DFCF0153873C}"/>
    <cellStyle name="Normal 101 81" xfId="1855" xr:uid="{F5B15267-7857-402C-811C-0962831A18D1}"/>
    <cellStyle name="Normal 101 81 2" xfId="1856" xr:uid="{BA620BD9-552A-4CAA-9F30-828241D3D8D7}"/>
    <cellStyle name="Normal 101 82" xfId="1857" xr:uid="{C99B2501-5E4C-4EC9-B666-63324B40DABF}"/>
    <cellStyle name="Normal 101 82 2" xfId="1858" xr:uid="{B069E50C-4508-4E85-A00F-D74FF8FF7A44}"/>
    <cellStyle name="Normal 101 83" xfId="1859" xr:uid="{DA937CEB-2276-4395-ADE0-FF43F6693B81}"/>
    <cellStyle name="Normal 101 83 2" xfId="1860" xr:uid="{CB28E783-F87B-4CAF-9C9B-10E573832802}"/>
    <cellStyle name="Normal 101 84" xfId="1861" xr:uid="{22AD82FA-430C-4E56-9F80-511B00E755C8}"/>
    <cellStyle name="Normal 101 84 2" xfId="1862" xr:uid="{CA9FFF59-E169-43B6-99AE-661C59CA200C}"/>
    <cellStyle name="Normal 101 85" xfId="1863" xr:uid="{74E60EE8-7EF1-4284-9BC7-F549309BF1C0}"/>
    <cellStyle name="Normal 101 85 2" xfId="1864" xr:uid="{081BB9B5-C220-4D3F-ADAE-ACE963C4206A}"/>
    <cellStyle name="Normal 101 86" xfId="1865" xr:uid="{219F6336-8A6E-406E-B122-AB6F66179940}"/>
    <cellStyle name="Normal 101 86 2" xfId="1866" xr:uid="{9036425B-14EE-49BA-B6E7-57642550D78E}"/>
    <cellStyle name="Normal 101 87" xfId="1867" xr:uid="{B71F9F7E-DE71-4554-BE98-8FCAE10BCDE2}"/>
    <cellStyle name="Normal 101 87 2" xfId="1868" xr:uid="{88AEA3C7-966F-44D1-9404-E6D1B5089662}"/>
    <cellStyle name="Normal 101 88" xfId="1869" xr:uid="{663A14DF-D0E5-42D1-9ECB-63DE0D4760BE}"/>
    <cellStyle name="Normal 101 88 2" xfId="1870" xr:uid="{AFB9958F-2388-4FBB-B4F8-D25E449F81A1}"/>
    <cellStyle name="Normal 101 89" xfId="1871" xr:uid="{E1871465-8D73-4BFB-9A67-B8DB859355D4}"/>
    <cellStyle name="Normal 101 89 2" xfId="1872" xr:uid="{E61BF25B-84D3-4AAF-901B-501153579EDC}"/>
    <cellStyle name="Normal 101 9" xfId="1873" xr:uid="{D4294E2D-A9B9-4AD6-91CF-FD0C6B0E6999}"/>
    <cellStyle name="Normal 101 9 2" xfId="1874" xr:uid="{64C4496C-4BC4-492A-B39D-9374018400C2}"/>
    <cellStyle name="Normal 101 90" xfId="1875" xr:uid="{8F0578AD-5EF2-4DD5-8560-90E01E34986C}"/>
    <cellStyle name="Normal 101 90 2" xfId="1876" xr:uid="{F0B72957-E22F-409E-BB7B-A8DF0E106EA2}"/>
    <cellStyle name="Normal 101 91" xfId="1877" xr:uid="{F71A2198-8D4E-477A-927B-B7CCFB805D3B}"/>
    <cellStyle name="Normal 101 91 2" xfId="1878" xr:uid="{C30793F1-107B-43A7-91C4-86B85A904672}"/>
    <cellStyle name="Normal 101 92" xfId="1879" xr:uid="{9D5F3C72-8249-4239-85AE-08815EEA0617}"/>
    <cellStyle name="Normal 101 92 2" xfId="1880" xr:uid="{E52C4C78-B424-4BC1-94EA-AA3FCC5F5196}"/>
    <cellStyle name="Normal 101 93" xfId="1881" xr:uid="{6DB0C053-D889-4CE2-9759-8D5BAF38AE46}"/>
    <cellStyle name="Normal 101 93 2" xfId="1882" xr:uid="{0E5EC0DD-9757-4F20-B112-D6AF6DDA0E56}"/>
    <cellStyle name="Normal 101 94" xfId="1883" xr:uid="{9451867C-FC96-4074-AA20-7262E4C1F11F}"/>
    <cellStyle name="Normal 101 94 2" xfId="1884" xr:uid="{749827DB-0A1F-4F68-A2E6-B4BC85508656}"/>
    <cellStyle name="Normal 101 95" xfId="1885" xr:uid="{792AFE37-8E63-4A4B-90CD-EF77C172894B}"/>
    <cellStyle name="Normal 101 95 2" xfId="1886" xr:uid="{078C0AF8-F92B-4563-87A1-F825FB2BD854}"/>
    <cellStyle name="Normal 101 96" xfId="1887" xr:uid="{173AED76-53C4-4D86-ABDE-4F9740B44206}"/>
    <cellStyle name="Normal 101 96 2" xfId="1888" xr:uid="{BEB79BA0-30D1-4BCE-BABC-3833EDDC2DCB}"/>
    <cellStyle name="Normal 101 97" xfId="1889" xr:uid="{830BBBD0-D318-4216-B07A-BE6B053854E0}"/>
    <cellStyle name="Normal 101 97 2" xfId="1890" xr:uid="{50C5B452-B8D3-4CB9-AD0A-F75328B020DA}"/>
    <cellStyle name="Normal 101 98" xfId="1891" xr:uid="{D2EF5538-280A-49B3-9584-C87AE0A69CB3}"/>
    <cellStyle name="Normal 101 98 2" xfId="1892" xr:uid="{DE5F83F6-320F-45BF-9A59-5E9EF968ADAB}"/>
    <cellStyle name="Normal 101 99" xfId="1893" xr:uid="{7E0A6F26-6238-4544-B21E-71FB505B3FB3}"/>
    <cellStyle name="Normal 102" xfId="1894" xr:uid="{84A758BA-68CA-42F3-8F44-4E364C9591B3}"/>
    <cellStyle name="Normal 102 10" xfId="1895" xr:uid="{F9467AC2-AB4A-4B77-A5C7-7CD9F8F8C324}"/>
    <cellStyle name="Normal 102 10 2" xfId="1896" xr:uid="{42EB74D5-6F16-4755-8B8E-D495E21EB218}"/>
    <cellStyle name="Normal 102 11" xfId="1897" xr:uid="{C9400D9D-3896-4C35-B91D-B7C35F43E1F8}"/>
    <cellStyle name="Normal 102 11 2" xfId="1898" xr:uid="{EE086729-A54E-4A3F-A911-FBCFFC37B0E9}"/>
    <cellStyle name="Normal 102 12" xfId="1899" xr:uid="{748ECDDC-A6D2-463B-8A83-AD53F451A24D}"/>
    <cellStyle name="Normal 102 12 2" xfId="1900" xr:uid="{F4B03B9F-CA52-4F2E-A706-D6230FDE7E7C}"/>
    <cellStyle name="Normal 102 13" xfId="1901" xr:uid="{99A10A64-24F7-4C44-9149-C8C901B029F5}"/>
    <cellStyle name="Normal 102 13 2" xfId="1902" xr:uid="{72D09952-15D2-4F7F-A2AC-10C3E7E30168}"/>
    <cellStyle name="Normal 102 14" xfId="1903" xr:uid="{9D20B8C6-D682-4593-86DA-3849E9D3B6A7}"/>
    <cellStyle name="Normal 102 14 2" xfId="1904" xr:uid="{3ED66D78-09D8-460C-9A16-0EE659A93F9F}"/>
    <cellStyle name="Normal 102 15" xfId="1905" xr:uid="{58565C28-35A7-4696-B447-4463474E6957}"/>
    <cellStyle name="Normal 102 15 2" xfId="1906" xr:uid="{605B7AE6-EAE9-4F6D-9CB6-8E7D6B23CAED}"/>
    <cellStyle name="Normal 102 16" xfId="1907" xr:uid="{6F7763AA-6BCF-48D4-B857-0C936497272D}"/>
    <cellStyle name="Normal 102 16 2" xfId="1908" xr:uid="{C5EB69CD-D043-4DFB-8B57-4627E3D73C1B}"/>
    <cellStyle name="Normal 102 17" xfId="1909" xr:uid="{A8BE1B2A-613C-407F-9B75-E5942A3D6576}"/>
    <cellStyle name="Normal 102 17 2" xfId="1910" xr:uid="{644909DC-4614-4BDB-8639-79287520CC8E}"/>
    <cellStyle name="Normal 102 18" xfId="1911" xr:uid="{2F41F907-80B3-4C90-9B8D-928939BE65E1}"/>
    <cellStyle name="Normal 102 18 2" xfId="1912" xr:uid="{666AC1C1-F33D-428F-9F3B-DC71FE60F975}"/>
    <cellStyle name="Normal 102 19" xfId="1913" xr:uid="{0EE05A65-E651-4EBD-A232-C2F7D08212F0}"/>
    <cellStyle name="Normal 102 19 2" xfId="1914" xr:uid="{EA473346-480B-45C4-9E0C-321C35FA61CA}"/>
    <cellStyle name="Normal 102 2" xfId="1915" xr:uid="{9EC2B0E3-83A6-44B7-8329-984D552705A0}"/>
    <cellStyle name="Normal 102 2 2" xfId="1916" xr:uid="{3D97AA2F-B2F1-4790-828E-E0487ACA56DB}"/>
    <cellStyle name="Normal 102 20" xfId="1917" xr:uid="{9DD94D0B-D8B3-45A9-A06D-1296F1843E84}"/>
    <cellStyle name="Normal 102 20 2" xfId="1918" xr:uid="{4D5AC690-9A01-4094-974F-943B64F0D384}"/>
    <cellStyle name="Normal 102 21" xfId="1919" xr:uid="{EBF85E2F-6A63-4739-949F-8871239E68DB}"/>
    <cellStyle name="Normal 102 21 2" xfId="1920" xr:uid="{513EE628-70E8-46A6-8ECD-3270F83940BF}"/>
    <cellStyle name="Normal 102 22" xfId="1921" xr:uid="{C4A02C8D-817A-4B06-984C-333EDAE2E5E7}"/>
    <cellStyle name="Normal 102 22 2" xfId="1922" xr:uid="{B2DE9796-435D-4304-9D8A-2A78621FDE90}"/>
    <cellStyle name="Normal 102 23" xfId="1923" xr:uid="{347DC873-8CC3-420D-8CA3-D3DFB76E844B}"/>
    <cellStyle name="Normal 102 23 2" xfId="1924" xr:uid="{949E1127-2DD7-48EE-877D-A6884C5E2C57}"/>
    <cellStyle name="Normal 102 24" xfId="1925" xr:uid="{F652B10F-5BF3-46A0-881B-B5763340A7F0}"/>
    <cellStyle name="Normal 102 24 2" xfId="1926" xr:uid="{7C60117E-0878-41C1-A5DB-01D08B2A034E}"/>
    <cellStyle name="Normal 102 25" xfId="1927" xr:uid="{0A3EB1F9-EF99-46FC-BC93-9D51775E31F5}"/>
    <cellStyle name="Normal 102 25 2" xfId="1928" xr:uid="{5EE3A312-5B92-4270-89E8-466FE519B95B}"/>
    <cellStyle name="Normal 102 26" xfId="1929" xr:uid="{30699CA5-34BE-4F39-AFB0-CA7ACC54F8ED}"/>
    <cellStyle name="Normal 102 26 2" xfId="1930" xr:uid="{39516583-ECE1-46F5-91DB-8F5FE79E0516}"/>
    <cellStyle name="Normal 102 27" xfId="1931" xr:uid="{653B994C-E867-4D98-88A8-A43DE840293A}"/>
    <cellStyle name="Normal 102 27 2" xfId="1932" xr:uid="{076D6A9D-31F8-4FC3-8EBE-63433DB2DEFC}"/>
    <cellStyle name="Normal 102 28" xfId="1933" xr:uid="{21F06506-A35F-4102-8678-4BE37D40B61A}"/>
    <cellStyle name="Normal 102 28 2" xfId="1934" xr:uid="{4DD3CBF1-BB29-439A-81F5-E401218B9068}"/>
    <cellStyle name="Normal 102 29" xfId="1935" xr:uid="{7A50494C-2D4D-4088-BF30-24A4D8332B65}"/>
    <cellStyle name="Normal 102 29 2" xfId="1936" xr:uid="{8F8AD3FA-1C21-49F3-9A11-BD8BD61C3434}"/>
    <cellStyle name="Normal 102 3" xfId="1937" xr:uid="{178D1CD7-15FD-453C-A696-DDC2BBEB0A96}"/>
    <cellStyle name="Normal 102 3 2" xfId="1938" xr:uid="{AC6DCBD1-6E92-4A16-BF2D-7D5285C67F1A}"/>
    <cellStyle name="Normal 102 30" xfId="1939" xr:uid="{67C64BDA-70A0-4671-A68E-99FA4D74D429}"/>
    <cellStyle name="Normal 102 30 2" xfId="1940" xr:uid="{30362021-E14E-418A-B27C-1B4E4D4F1EBF}"/>
    <cellStyle name="Normal 102 31" xfId="1941" xr:uid="{6D76829A-31C4-4A5F-8C77-2076BFE2186B}"/>
    <cellStyle name="Normal 102 31 2" xfId="1942" xr:uid="{0C0EE322-395F-472C-AAC7-16005F5A6172}"/>
    <cellStyle name="Normal 102 32" xfId="1943" xr:uid="{B0E55284-30E7-47AB-B8A9-CF2C536DC92F}"/>
    <cellStyle name="Normal 102 32 2" xfId="1944" xr:uid="{693C0847-D71B-42A8-9949-5FE7F6EA1EC4}"/>
    <cellStyle name="Normal 102 33" xfId="1945" xr:uid="{8A09A8AF-AF46-4BD1-A52B-55B60AF45CC6}"/>
    <cellStyle name="Normal 102 33 2" xfId="1946" xr:uid="{EE7616E6-3B39-4E4A-9336-319D05E7A7E6}"/>
    <cellStyle name="Normal 102 34" xfId="1947" xr:uid="{57950166-C2AD-46CE-AF66-9309E878F9EA}"/>
    <cellStyle name="Normal 102 34 2" xfId="1948" xr:uid="{32EB6F89-C412-43E0-95C4-CFFF6157EBE0}"/>
    <cellStyle name="Normal 102 35" xfId="1949" xr:uid="{01B2B719-A2C7-4323-88B3-7B0F86B696AE}"/>
    <cellStyle name="Normal 102 35 2" xfId="1950" xr:uid="{55F32708-EBE9-4A08-BBED-280A2E7649A7}"/>
    <cellStyle name="Normal 102 36" xfId="1951" xr:uid="{5E4C8ECB-D5A2-4E30-A7CA-D70BA2A7E3E5}"/>
    <cellStyle name="Normal 102 36 2" xfId="1952" xr:uid="{493CB3A7-9284-4CA4-A24A-B9A494327825}"/>
    <cellStyle name="Normal 102 37" xfId="1953" xr:uid="{9A30F76B-B396-4B26-9C4B-03C031C7A4A5}"/>
    <cellStyle name="Normal 102 37 2" xfId="1954" xr:uid="{105283F5-DDDD-4BF5-AE08-CB5B48522C79}"/>
    <cellStyle name="Normal 102 38" xfId="1955" xr:uid="{9C0EAE43-B3D3-450D-B031-4A2C8EB10AB3}"/>
    <cellStyle name="Normal 102 38 2" xfId="1956" xr:uid="{599E5336-3AF5-42BB-9132-D1CC213E01D8}"/>
    <cellStyle name="Normal 102 39" xfId="1957" xr:uid="{D3CF4AEE-6ED7-43C2-B57E-224779571430}"/>
    <cellStyle name="Normal 102 39 2" xfId="1958" xr:uid="{9B57CC19-C7BC-4A41-AB50-DED65C78CBE0}"/>
    <cellStyle name="Normal 102 4" xfId="1959" xr:uid="{0F6B9D7C-CFA6-4D05-A2EB-590C8550884C}"/>
    <cellStyle name="Normal 102 4 2" xfId="1960" xr:uid="{C6766E9F-5DEF-4CB6-A3AC-8D633F20E5C6}"/>
    <cellStyle name="Normal 102 40" xfId="1961" xr:uid="{1207E8C9-22DD-4FB7-A425-1CA147EA7E67}"/>
    <cellStyle name="Normal 102 40 2" xfId="1962" xr:uid="{4DF8E83F-0F15-475B-8CB1-699328E1D108}"/>
    <cellStyle name="Normal 102 41" xfId="1963" xr:uid="{01D167A2-09F9-4F09-8BF9-EE4690AA31E6}"/>
    <cellStyle name="Normal 102 41 2" xfId="1964" xr:uid="{FA9F200E-F039-4D84-AE95-D76C73A11002}"/>
    <cellStyle name="Normal 102 42" xfId="1965" xr:uid="{6EECAEAC-56E1-4AC7-BF71-CE9E5FD4D622}"/>
    <cellStyle name="Normal 102 42 2" xfId="1966" xr:uid="{964F0CBA-4679-4833-BFD3-16FBA6B2F799}"/>
    <cellStyle name="Normal 102 43" xfId="1967" xr:uid="{5B98FEF6-9A4C-4E44-9CCD-DBB7790D7E8A}"/>
    <cellStyle name="Normal 102 43 2" xfId="1968" xr:uid="{7CC8DA63-67D4-40E5-95B4-A8E9D588D6CF}"/>
    <cellStyle name="Normal 102 44" xfId="1969" xr:uid="{90A8E171-3563-411A-AAB7-921535414124}"/>
    <cellStyle name="Normal 102 44 2" xfId="1970" xr:uid="{625B1AFE-8AFD-45E5-B9D6-EF5F436815B3}"/>
    <cellStyle name="Normal 102 45" xfId="1971" xr:uid="{13D9F088-C795-42B1-845E-D03A4E4460D2}"/>
    <cellStyle name="Normal 102 45 2" xfId="1972" xr:uid="{2C334FA2-6373-45D7-9A0B-A38377057A9E}"/>
    <cellStyle name="Normal 102 46" xfId="1973" xr:uid="{95944418-AFD5-4B7F-8CD7-84E0BA0AF539}"/>
    <cellStyle name="Normal 102 46 2" xfId="1974" xr:uid="{A05130EF-AFAD-40CC-956C-C3B265959365}"/>
    <cellStyle name="Normal 102 47" xfId="1975" xr:uid="{3B6026C3-A981-4595-92A3-8A92DF9A0B4B}"/>
    <cellStyle name="Normal 102 47 2" xfId="1976" xr:uid="{535CC9CF-4758-49E5-B7DD-E5929BE1A2A3}"/>
    <cellStyle name="Normal 102 48" xfId="1977" xr:uid="{5A1B4970-F560-4B35-9F10-DE234DF292A0}"/>
    <cellStyle name="Normal 102 48 2" xfId="1978" xr:uid="{5C040C21-B2F0-4CC5-9839-A8836A107BE4}"/>
    <cellStyle name="Normal 102 49" xfId="1979" xr:uid="{5F2B84F9-29CF-4C14-A64F-2B1E70B83F2E}"/>
    <cellStyle name="Normal 102 49 2" xfId="1980" xr:uid="{9EC7F23E-C472-4C74-8D6A-B77121CFF37A}"/>
    <cellStyle name="Normal 102 5" xfId="1981" xr:uid="{E07DF640-9C1D-41F8-B2AE-299A4AD8E0A2}"/>
    <cellStyle name="Normal 102 5 2" xfId="1982" xr:uid="{20DF2651-1DB4-4D48-90D7-25E62713196C}"/>
    <cellStyle name="Normal 102 50" xfId="1983" xr:uid="{7C500DFB-ABB7-4C01-AB7E-C7D1F3ADAE8F}"/>
    <cellStyle name="Normal 102 50 2" xfId="1984" xr:uid="{D89FBCF7-81B7-430A-8675-CCBE495B9E30}"/>
    <cellStyle name="Normal 102 51" xfId="1985" xr:uid="{A62C1EDC-654D-44D7-8AE8-1462703A9F35}"/>
    <cellStyle name="Normal 102 51 2" xfId="1986" xr:uid="{9FA952F8-26AA-43A4-A086-D70936F8F578}"/>
    <cellStyle name="Normal 102 52" xfId="1987" xr:uid="{FC42AB5E-1E1F-4DE1-997D-1A9A8E9580C0}"/>
    <cellStyle name="Normal 102 52 2" xfId="1988" xr:uid="{190E48A2-A8BC-4D11-A0FE-F7CCAA004357}"/>
    <cellStyle name="Normal 102 53" xfId="1989" xr:uid="{3BA769C4-D7F9-43E1-B0A4-847E20B3D79F}"/>
    <cellStyle name="Normal 102 53 2" xfId="1990" xr:uid="{EE3D621B-1831-497B-9E96-6D6F7823F4B1}"/>
    <cellStyle name="Normal 102 54" xfId="1991" xr:uid="{44FBC9B8-634D-49A4-BE17-AE5ABCBC38B4}"/>
    <cellStyle name="Normal 102 54 2" xfId="1992" xr:uid="{8AC57F63-6951-41C5-B917-C76C1008632A}"/>
    <cellStyle name="Normal 102 55" xfId="1993" xr:uid="{985CC1B1-876C-401D-BDBB-C9980146139E}"/>
    <cellStyle name="Normal 102 55 2" xfId="1994" xr:uid="{166B6F1E-B9D1-4E59-9EF2-2FF696450199}"/>
    <cellStyle name="Normal 102 56" xfId="1995" xr:uid="{5071A63D-8AE5-4EBB-AE44-23BD712FB041}"/>
    <cellStyle name="Normal 102 56 2" xfId="1996" xr:uid="{00399F76-2CC4-4526-932A-04A6DD2771D9}"/>
    <cellStyle name="Normal 102 57" xfId="1997" xr:uid="{566CC86A-B01A-4290-9D55-BCF19DDA93E5}"/>
    <cellStyle name="Normal 102 57 2" xfId="1998" xr:uid="{D6E2690E-A3D8-4204-A134-0C40E06E45A5}"/>
    <cellStyle name="Normal 102 58" xfId="1999" xr:uid="{00845562-814C-4505-976E-E081980A7AC5}"/>
    <cellStyle name="Normal 102 58 2" xfId="2000" xr:uid="{C043A06A-E0D5-4F27-961A-C2C2958D7DC5}"/>
    <cellStyle name="Normal 102 59" xfId="2001" xr:uid="{703101FD-B500-43B1-840A-356C07E38DD9}"/>
    <cellStyle name="Normal 102 59 2" xfId="2002" xr:uid="{6682FD56-0FD4-43EA-856E-4CC2606541EF}"/>
    <cellStyle name="Normal 102 6" xfId="2003" xr:uid="{74699582-03F2-4B9B-900C-69F11BEC622D}"/>
    <cellStyle name="Normal 102 6 2" xfId="2004" xr:uid="{24A82CDA-4777-4EE2-8465-1F78675237EF}"/>
    <cellStyle name="Normal 102 60" xfId="2005" xr:uid="{99903032-DB40-43DA-B16B-2E3DED20276B}"/>
    <cellStyle name="Normal 102 60 2" xfId="2006" xr:uid="{9DB07F72-E54F-4377-8B43-D5598A1BB0F9}"/>
    <cellStyle name="Normal 102 61" xfId="2007" xr:uid="{4D678AAD-19DA-418C-B49B-DDF40353C537}"/>
    <cellStyle name="Normal 102 61 2" xfId="2008" xr:uid="{B6013A47-44B8-45EC-BB0F-D181C6E72B46}"/>
    <cellStyle name="Normal 102 62" xfId="2009" xr:uid="{90C74434-BEA9-4BB7-B553-5C387054F8B1}"/>
    <cellStyle name="Normal 102 62 2" xfId="2010" xr:uid="{6859AF69-1723-4854-8A1D-5F5C584E2B7D}"/>
    <cellStyle name="Normal 102 63" xfId="2011" xr:uid="{0E6D357A-861B-44D3-BDC8-F832B1F33A10}"/>
    <cellStyle name="Normal 102 63 2" xfId="2012" xr:uid="{74DF5443-32EE-4142-89D5-B3DFB24BD157}"/>
    <cellStyle name="Normal 102 64" xfId="2013" xr:uid="{56899E1E-8C39-44D7-B3BE-70FA38CB4527}"/>
    <cellStyle name="Normal 102 64 2" xfId="2014" xr:uid="{A20D7C70-CF3A-49D2-9988-51B9AF9747E8}"/>
    <cellStyle name="Normal 102 65" xfId="2015" xr:uid="{0F737017-E68C-4E4E-9ADC-B1ED8FAFE238}"/>
    <cellStyle name="Normal 102 65 2" xfId="2016" xr:uid="{B3FAD618-B277-4FE6-AB16-31395B7A5C02}"/>
    <cellStyle name="Normal 102 66" xfId="2017" xr:uid="{76ED4AB2-C89C-46DB-902A-51BCC25578CD}"/>
    <cellStyle name="Normal 102 66 2" xfId="2018" xr:uid="{78299E7B-853D-4260-8BE2-21001228EBEC}"/>
    <cellStyle name="Normal 102 67" xfId="2019" xr:uid="{600F89A4-106E-4F49-B11F-D8D1FD57090E}"/>
    <cellStyle name="Normal 102 67 2" xfId="2020" xr:uid="{0288CAB3-5011-4B15-ACBF-2640B9035D4F}"/>
    <cellStyle name="Normal 102 68" xfId="2021" xr:uid="{17EDAC93-4A80-48B1-8EEC-947BDC03671E}"/>
    <cellStyle name="Normal 102 68 2" xfId="2022" xr:uid="{5C1958B0-A2DA-4A93-A2E0-21436E4BDBB3}"/>
    <cellStyle name="Normal 102 69" xfId="2023" xr:uid="{79B43595-F84E-4D74-ABDC-06909D5ECB23}"/>
    <cellStyle name="Normal 102 69 2" xfId="2024" xr:uid="{911E3018-9C40-4694-B600-3A87DBAA65E7}"/>
    <cellStyle name="Normal 102 7" xfId="2025" xr:uid="{96309356-B112-47A2-A9A2-C133EFECE4F3}"/>
    <cellStyle name="Normal 102 7 2" xfId="2026" xr:uid="{40B82E71-44F4-46D7-961F-00B1DB608F9C}"/>
    <cellStyle name="Normal 102 70" xfId="2027" xr:uid="{E88230E5-B328-41D1-98A6-8571479521C3}"/>
    <cellStyle name="Normal 102 70 2" xfId="2028" xr:uid="{21B669E5-6956-4D3D-A32F-7F2329CA3A8A}"/>
    <cellStyle name="Normal 102 71" xfId="2029" xr:uid="{04DF50C2-1C74-4BE8-B387-E6115D7CBFF0}"/>
    <cellStyle name="Normal 102 71 2" xfId="2030" xr:uid="{0B388FD8-24DB-48C0-84A3-291E264038E8}"/>
    <cellStyle name="Normal 102 72" xfId="2031" xr:uid="{724B5A92-B195-4139-B1CD-C58887D71C6B}"/>
    <cellStyle name="Normal 102 72 2" xfId="2032" xr:uid="{CC27E363-9019-4680-8A36-03A61BA8DA46}"/>
    <cellStyle name="Normal 102 73" xfId="2033" xr:uid="{9E103575-F9CF-49B3-B65D-198D67C548C6}"/>
    <cellStyle name="Normal 102 73 2" xfId="2034" xr:uid="{07493684-2ADC-47A4-9BDC-EDB2BEDE49CE}"/>
    <cellStyle name="Normal 102 74" xfId="2035" xr:uid="{DD0E9CB0-1BC2-496D-85E5-F921B18D1C86}"/>
    <cellStyle name="Normal 102 74 2" xfId="2036" xr:uid="{BDE11A3B-1445-4393-A235-CE2C30B149E3}"/>
    <cellStyle name="Normal 102 75" xfId="2037" xr:uid="{F565DAD9-7F8E-43FE-BA6E-2FE470834946}"/>
    <cellStyle name="Normal 102 75 2" xfId="2038" xr:uid="{138438F8-6446-4AAE-B707-741D7503C8D7}"/>
    <cellStyle name="Normal 102 76" xfId="2039" xr:uid="{8E5C98DB-B47E-490C-9F38-BDA9872915C0}"/>
    <cellStyle name="Normal 102 76 2" xfId="2040" xr:uid="{50EDFB11-BA87-4008-AD9A-459C62E5785D}"/>
    <cellStyle name="Normal 102 77" xfId="2041" xr:uid="{3082D518-AB1D-45CB-A843-B44407E59B5C}"/>
    <cellStyle name="Normal 102 77 2" xfId="2042" xr:uid="{0CB8C1D9-F340-4734-BABD-E7FCBE0EF22B}"/>
    <cellStyle name="Normal 102 78" xfId="2043" xr:uid="{2EC94882-D66A-45B7-B56C-CA8ED86FD406}"/>
    <cellStyle name="Normal 102 78 2" xfId="2044" xr:uid="{14FB7D25-C175-4719-B99F-5B11D6FC37BB}"/>
    <cellStyle name="Normal 102 79" xfId="2045" xr:uid="{1F9A76B2-7782-48F9-A0BC-8030E9AA2CEE}"/>
    <cellStyle name="Normal 102 79 2" xfId="2046" xr:uid="{E970C205-8B8A-4A3A-BB25-5194895D272B}"/>
    <cellStyle name="Normal 102 8" xfId="2047" xr:uid="{3654ACD8-864B-4106-9EC1-7F337C3BDA0E}"/>
    <cellStyle name="Normal 102 8 2" xfId="2048" xr:uid="{70622576-68CE-4931-B3DD-39CFE9437B10}"/>
    <cellStyle name="Normal 102 80" xfId="2049" xr:uid="{18824387-5291-4168-AD4D-8916061F6460}"/>
    <cellStyle name="Normal 102 80 2" xfId="2050" xr:uid="{7C655B7B-F130-48F5-9D16-178422EA9888}"/>
    <cellStyle name="Normal 102 81" xfId="2051" xr:uid="{A45F8D1E-AA6F-4748-AF68-61CB134131EB}"/>
    <cellStyle name="Normal 102 81 2" xfId="2052" xr:uid="{5306A572-824C-4B4E-9019-C64FF6D74F8B}"/>
    <cellStyle name="Normal 102 82" xfId="2053" xr:uid="{EC5F257E-49F4-4878-B652-B3BBFBDEE7C7}"/>
    <cellStyle name="Normal 102 82 2" xfId="2054" xr:uid="{3DEFD43A-B700-4DA1-BA68-E14D18324263}"/>
    <cellStyle name="Normal 102 83" xfId="2055" xr:uid="{39126384-30C1-427D-A035-25E57E45E6D9}"/>
    <cellStyle name="Normal 102 83 2" xfId="2056" xr:uid="{696888B3-7EBE-41DE-A979-44045788CCE9}"/>
    <cellStyle name="Normal 102 84" xfId="2057" xr:uid="{CE8FBB89-5EF0-41CB-A3B2-FBA72F12268C}"/>
    <cellStyle name="Normal 102 84 2" xfId="2058" xr:uid="{80C02854-D4E1-42D7-A393-C074A08348C1}"/>
    <cellStyle name="Normal 102 85" xfId="2059" xr:uid="{E9493A1A-3560-450D-ACB3-2974327C7464}"/>
    <cellStyle name="Normal 102 85 2" xfId="2060" xr:uid="{EC27F82E-B4C2-4E80-9F46-3C741CBC0C1F}"/>
    <cellStyle name="Normal 102 86" xfId="2061" xr:uid="{72F93EDF-6D11-4056-A1BF-9BDB96A0E78A}"/>
    <cellStyle name="Normal 102 86 2" xfId="2062" xr:uid="{50595660-17C7-4D68-8191-9C64E696F0B1}"/>
    <cellStyle name="Normal 102 87" xfId="2063" xr:uid="{7C78324A-B944-4E70-AE3F-C3A4B47DBB67}"/>
    <cellStyle name="Normal 102 87 2" xfId="2064" xr:uid="{68304B82-4522-42AD-BA63-90C5963E597F}"/>
    <cellStyle name="Normal 102 88" xfId="2065" xr:uid="{F14B8E68-DA9A-4F3E-B817-EE139FAD8CEC}"/>
    <cellStyle name="Normal 102 88 2" xfId="2066" xr:uid="{7E471FFB-CCED-4B94-A91F-E2FF362AD555}"/>
    <cellStyle name="Normal 102 89" xfId="2067" xr:uid="{F09B8F58-28F3-4ED8-A03E-3C5BCAE7C62C}"/>
    <cellStyle name="Normal 102 89 2" xfId="2068" xr:uid="{674A5597-60CA-4BBD-9DF3-5AF8FCE4FB5A}"/>
    <cellStyle name="Normal 102 9" xfId="2069" xr:uid="{FCC0FA64-41C7-45D9-9E12-6D4FFF4A4E16}"/>
    <cellStyle name="Normal 102 9 2" xfId="2070" xr:uid="{56F39F64-9B11-499F-98CF-2E849E24DB81}"/>
    <cellStyle name="Normal 102 90" xfId="2071" xr:uid="{C8A1B3A4-6EE5-4E70-996A-2A99AB878F6A}"/>
    <cellStyle name="Normal 102 90 2" xfId="2072" xr:uid="{7ACEEF5D-D5A1-40DC-9B4D-A420E7D82C6C}"/>
    <cellStyle name="Normal 102 91" xfId="2073" xr:uid="{3BF6435A-0978-4C9D-9C7D-9E494C96488C}"/>
    <cellStyle name="Normal 102 91 2" xfId="2074" xr:uid="{B30D2CBD-E424-47FF-AE81-65DCC3D1F183}"/>
    <cellStyle name="Normal 102 92" xfId="2075" xr:uid="{86726A56-FC02-4256-8DF2-BC0A3EE53E85}"/>
    <cellStyle name="Normal 102 92 2" xfId="2076" xr:uid="{2B3F33F1-D30C-4430-9049-D4165EF487C1}"/>
    <cellStyle name="Normal 102 93" xfId="2077" xr:uid="{42492A36-80DB-470A-A38A-4FA96CECA8A8}"/>
    <cellStyle name="Normal 102 93 2" xfId="2078" xr:uid="{371EA957-D68A-469C-BEDA-1FB4FFDC27F8}"/>
    <cellStyle name="Normal 102 94" xfId="2079" xr:uid="{8A291CEC-52D4-4EAF-AF9A-5CE70203024F}"/>
    <cellStyle name="Normal 102 94 2" xfId="2080" xr:uid="{80B6C1D5-0E16-46D0-B682-0D3043516640}"/>
    <cellStyle name="Normal 102 95" xfId="2081" xr:uid="{CB4E99FC-793E-41F2-B1AA-D9F49B3F3C9B}"/>
    <cellStyle name="Normal 102 95 2" xfId="2082" xr:uid="{6CE3CF3F-2728-4FD5-BBF4-806B6CDDF33B}"/>
    <cellStyle name="Normal 102 96" xfId="2083" xr:uid="{05B2C9A8-5CB3-49F6-ABA0-E7AD5318A9E2}"/>
    <cellStyle name="Normal 102 96 2" xfId="2084" xr:uid="{A33EEB22-F005-4DEB-A8E1-1FF26C97312E}"/>
    <cellStyle name="Normal 102 97" xfId="2085" xr:uid="{3A58194D-FA3F-4FB7-8485-ECCFB64E03D7}"/>
    <cellStyle name="Normal 102 97 2" xfId="2086" xr:uid="{32D6C70F-052E-4913-B077-BED2DEB2D690}"/>
    <cellStyle name="Normal 102 98" xfId="2087" xr:uid="{F5D73AEC-0F22-48AC-B6E5-999EBD8C0300}"/>
    <cellStyle name="Normal 102 98 2" xfId="2088" xr:uid="{0040B094-3545-4DDF-B12E-2B1AD65689CD}"/>
    <cellStyle name="Normal 102 99" xfId="2089" xr:uid="{615DAA90-84B4-468A-B482-032C35168183}"/>
    <cellStyle name="Normal 103" xfId="2090" xr:uid="{DFC0B138-53FE-4E74-83E8-8E6C7CDE93CC}"/>
    <cellStyle name="Normal 103 10" xfId="2091" xr:uid="{FEB5F469-7406-4B28-9E23-80F98B7E5B47}"/>
    <cellStyle name="Normal 103 10 2" xfId="2092" xr:uid="{9079605A-19E8-4AE2-9106-57737D651289}"/>
    <cellStyle name="Normal 103 11" xfId="2093" xr:uid="{EB2D30FF-0E68-420F-895E-3DEE974906E1}"/>
    <cellStyle name="Normal 103 11 2" xfId="2094" xr:uid="{F10B6C48-DF56-4421-A1CD-BDD98145E3D8}"/>
    <cellStyle name="Normal 103 12" xfId="2095" xr:uid="{FBA70334-C133-4C47-8B51-703D4EA0C330}"/>
    <cellStyle name="Normal 103 12 2" xfId="2096" xr:uid="{2F87570B-DA07-4305-9448-FA887F8A0FB7}"/>
    <cellStyle name="Normal 103 13" xfId="2097" xr:uid="{F1FBAB55-900B-4F2E-B393-743DD08409DD}"/>
    <cellStyle name="Normal 103 13 2" xfId="2098" xr:uid="{07D10016-934E-436D-92E4-46FC36E11D47}"/>
    <cellStyle name="Normal 103 14" xfId="2099" xr:uid="{6070FDC9-AF38-4E0B-9186-7F988794D630}"/>
    <cellStyle name="Normal 103 14 2" xfId="2100" xr:uid="{87839A45-1048-4BFF-892D-EA43041911E5}"/>
    <cellStyle name="Normal 103 15" xfId="2101" xr:uid="{BB8BC388-7EDA-4465-872F-02EB0A8E0CE0}"/>
    <cellStyle name="Normal 103 15 2" xfId="2102" xr:uid="{8644FAAD-546E-4BE7-8888-95D439B6F7BB}"/>
    <cellStyle name="Normal 103 16" xfId="2103" xr:uid="{79100FC7-C17A-4408-BD13-032EB0B95190}"/>
    <cellStyle name="Normal 103 16 2" xfId="2104" xr:uid="{A3CD74BA-30C5-4D13-AECD-3975220F0516}"/>
    <cellStyle name="Normal 103 17" xfId="2105" xr:uid="{8716183E-8751-4790-8E09-847BB1A0E314}"/>
    <cellStyle name="Normal 103 17 2" xfId="2106" xr:uid="{100FCFB1-E3AF-4A21-A5BA-0D115CA17EC3}"/>
    <cellStyle name="Normal 103 18" xfId="2107" xr:uid="{7E61E0E5-7EEF-4839-A2FE-CC421C2E5CCD}"/>
    <cellStyle name="Normal 103 18 2" xfId="2108" xr:uid="{D30D78A8-FBB7-4DAE-A451-14B2FD58A2D3}"/>
    <cellStyle name="Normal 103 19" xfId="2109" xr:uid="{72645E47-BE57-42E3-B479-57285A05CD01}"/>
    <cellStyle name="Normal 103 19 2" xfId="2110" xr:uid="{AE4E234B-00E9-41B5-86E9-EA39E6515F34}"/>
    <cellStyle name="Normal 103 2" xfId="2111" xr:uid="{8695AC89-F184-4642-8F4B-2621456ED730}"/>
    <cellStyle name="Normal 103 2 2" xfId="2112" xr:uid="{C7A2EC22-9DD6-4054-B837-A77180D29674}"/>
    <cellStyle name="Normal 103 20" xfId="2113" xr:uid="{24CE3D85-F41A-484B-B86F-D05E4913A13A}"/>
    <cellStyle name="Normal 103 20 2" xfId="2114" xr:uid="{A6463E90-214A-48B0-9103-87EC22513C8D}"/>
    <cellStyle name="Normal 103 21" xfId="2115" xr:uid="{B3391231-BB64-4C1A-A7CD-0713FAEEB154}"/>
    <cellStyle name="Normal 103 21 2" xfId="2116" xr:uid="{391CE52D-602E-4CAE-B12D-A84BD1C78A2B}"/>
    <cellStyle name="Normal 103 22" xfId="2117" xr:uid="{5D54233F-FCE8-49E1-B1E7-E4A7F347BE5F}"/>
    <cellStyle name="Normal 103 22 2" xfId="2118" xr:uid="{375C4913-E21A-404F-99DC-5493B6FC55E8}"/>
    <cellStyle name="Normal 103 23" xfId="2119" xr:uid="{7F0CE55E-30E7-44C5-B012-F61557882B0C}"/>
    <cellStyle name="Normal 103 23 2" xfId="2120" xr:uid="{09FC5F53-9118-4EE4-8F58-305871332D01}"/>
    <cellStyle name="Normal 103 24" xfId="2121" xr:uid="{BC8B33F3-EDF0-40B6-A386-DA5D41CCE187}"/>
    <cellStyle name="Normal 103 24 2" xfId="2122" xr:uid="{2B15E14C-2D43-4753-9488-D653EE426FB5}"/>
    <cellStyle name="Normal 103 25" xfId="2123" xr:uid="{AD7642A1-0343-439F-9E4F-9B69DC0A5B8C}"/>
    <cellStyle name="Normal 103 25 2" xfId="2124" xr:uid="{0CE3BA24-03B5-4390-9664-4474F456F455}"/>
    <cellStyle name="Normal 103 26" xfId="2125" xr:uid="{960AF6A8-F675-431E-B2E4-D2AE182D7B2C}"/>
    <cellStyle name="Normal 103 26 2" xfId="2126" xr:uid="{8044E512-3A12-4FAF-A72E-045A068A2F6D}"/>
    <cellStyle name="Normal 103 27" xfId="2127" xr:uid="{71CE3A74-5BD4-4921-BA92-7E25903F63A3}"/>
    <cellStyle name="Normal 103 27 2" xfId="2128" xr:uid="{CEA661BE-C55E-4868-98F9-3F6CDFE68F67}"/>
    <cellStyle name="Normal 103 28" xfId="2129" xr:uid="{12FA610A-5ABF-4F4B-B0BD-31899F3E49C5}"/>
    <cellStyle name="Normal 103 28 2" xfId="2130" xr:uid="{A0D5E438-1501-4574-81F7-F3EAEB188227}"/>
    <cellStyle name="Normal 103 29" xfId="2131" xr:uid="{4BA22EF3-98FF-4565-8018-5543E0B1F0AD}"/>
    <cellStyle name="Normal 103 29 2" xfId="2132" xr:uid="{96CBD82C-F34C-4111-8404-71CCF14F828C}"/>
    <cellStyle name="Normal 103 3" xfId="2133" xr:uid="{3401D090-343B-4F2E-99DD-2432B46C437F}"/>
    <cellStyle name="Normal 103 3 2" xfId="2134" xr:uid="{83072796-7119-4750-A7A1-C36082231C5B}"/>
    <cellStyle name="Normal 103 30" xfId="2135" xr:uid="{47B6A639-FADD-4A12-9A55-1EED6D94A320}"/>
    <cellStyle name="Normal 103 30 2" xfId="2136" xr:uid="{9D3B5073-6317-418D-B21D-300617E4E400}"/>
    <cellStyle name="Normal 103 31" xfId="2137" xr:uid="{8309A972-9A33-41CC-B2C5-DF95CB08078A}"/>
    <cellStyle name="Normal 103 31 2" xfId="2138" xr:uid="{49844202-CE74-4B6A-A0E6-0D9FB451A166}"/>
    <cellStyle name="Normal 103 32" xfId="2139" xr:uid="{CD847922-63A8-4CA0-B85D-055F2A3ABD2A}"/>
    <cellStyle name="Normal 103 32 2" xfId="2140" xr:uid="{3CB7FEFA-370D-445E-B959-4BB80863912E}"/>
    <cellStyle name="Normal 103 33" xfId="2141" xr:uid="{90D987B3-E031-4D35-AA70-B6CBC75CC39D}"/>
    <cellStyle name="Normal 103 33 2" xfId="2142" xr:uid="{BE889BAD-4B09-4865-A9FD-4E0A1E651763}"/>
    <cellStyle name="Normal 103 34" xfId="2143" xr:uid="{1D70B2CF-0C04-4EA8-B150-C5ED5515BD76}"/>
    <cellStyle name="Normal 103 34 2" xfId="2144" xr:uid="{0F2256EE-932B-401F-9273-826563FFBA4E}"/>
    <cellStyle name="Normal 103 35" xfId="2145" xr:uid="{F0B078B5-12FD-4C79-AC35-D817E005525C}"/>
    <cellStyle name="Normal 103 35 2" xfId="2146" xr:uid="{C2448406-6994-4371-BBF2-85ECF366B37E}"/>
    <cellStyle name="Normal 103 36" xfId="2147" xr:uid="{5C73809C-34FE-4D39-AC1F-963AA44C4781}"/>
    <cellStyle name="Normal 103 36 2" xfId="2148" xr:uid="{F9C0F04D-222A-433C-A6F8-D5EDD0E9C9D3}"/>
    <cellStyle name="Normal 103 37" xfId="2149" xr:uid="{6A2DF794-7330-43FC-813F-B02197EABBA7}"/>
    <cellStyle name="Normal 103 37 2" xfId="2150" xr:uid="{960243A3-FDAB-403A-AAC9-0CDD16A78322}"/>
    <cellStyle name="Normal 103 38" xfId="2151" xr:uid="{E427267A-846C-4D74-BF77-3EF6285B36B0}"/>
    <cellStyle name="Normal 103 38 2" xfId="2152" xr:uid="{65F374C6-AF75-430D-BEDA-A5C2D16F5AAA}"/>
    <cellStyle name="Normal 103 39" xfId="2153" xr:uid="{D23CBC59-CC25-4851-BD54-AD60F8904142}"/>
    <cellStyle name="Normal 103 39 2" xfId="2154" xr:uid="{0862205C-6AE6-425F-A6E6-C5692B344781}"/>
    <cellStyle name="Normal 103 4" xfId="2155" xr:uid="{7DE5ADFF-4EF2-44D3-B8A8-7D93A56D5FCA}"/>
    <cellStyle name="Normal 103 4 2" xfId="2156" xr:uid="{F2E9AAC3-9AE2-4A58-8DC3-379039DACC39}"/>
    <cellStyle name="Normal 103 40" xfId="2157" xr:uid="{ACB2C8F8-A153-4931-896A-583D4AF65672}"/>
    <cellStyle name="Normal 103 40 2" xfId="2158" xr:uid="{DE6B2300-CE63-4DC1-96ED-2D2B852F90CB}"/>
    <cellStyle name="Normal 103 41" xfId="2159" xr:uid="{2A27BAF7-6E0A-4630-88A2-9D68A0A124A9}"/>
    <cellStyle name="Normal 103 41 2" xfId="2160" xr:uid="{BF9BC48C-48BE-4B8E-9153-030E75326DBB}"/>
    <cellStyle name="Normal 103 42" xfId="2161" xr:uid="{FA51C835-67E8-4134-B9A8-148A78FA8E92}"/>
    <cellStyle name="Normal 103 42 2" xfId="2162" xr:uid="{D80BC457-FAA6-40A3-9964-1FF9ABB9AB7F}"/>
    <cellStyle name="Normal 103 43" xfId="2163" xr:uid="{76B1A370-6CBF-4889-9222-03F21814734B}"/>
    <cellStyle name="Normal 103 43 2" xfId="2164" xr:uid="{EE5215F6-BB2C-40B7-B78D-5E2E6EC0D546}"/>
    <cellStyle name="Normal 103 44" xfId="2165" xr:uid="{8317ED3B-B6C2-4EE1-9602-34D5FA547345}"/>
    <cellStyle name="Normal 103 44 2" xfId="2166" xr:uid="{A0E2CAC0-D1C4-46D5-A9A2-E040CFC62BF1}"/>
    <cellStyle name="Normal 103 45" xfId="2167" xr:uid="{FA8AF708-6B57-4837-80E9-571DDE5792AE}"/>
    <cellStyle name="Normal 103 45 2" xfId="2168" xr:uid="{68A90021-FBE3-4012-B8E5-C7AE641FD4E3}"/>
    <cellStyle name="Normal 103 46" xfId="2169" xr:uid="{46C4AE8C-A1C6-43AA-AF8B-261B9D78982C}"/>
    <cellStyle name="Normal 103 46 2" xfId="2170" xr:uid="{57E3ECBB-BB2E-4857-9F2F-258C4A0C0BED}"/>
    <cellStyle name="Normal 103 47" xfId="2171" xr:uid="{CA813E92-AE47-467B-A69E-EB6E8F51B0F9}"/>
    <cellStyle name="Normal 103 47 2" xfId="2172" xr:uid="{DC94801D-605D-4A8B-A985-1B49E5BB45FA}"/>
    <cellStyle name="Normal 103 48" xfId="2173" xr:uid="{D1D68D68-56F7-4BE8-84BD-EC7D4077D5E7}"/>
    <cellStyle name="Normal 103 48 2" xfId="2174" xr:uid="{B2E75D11-F73F-4A16-80EB-4477C2A60616}"/>
    <cellStyle name="Normal 103 49" xfId="2175" xr:uid="{AC46444C-C76A-4CAC-ACB1-2B7E36108100}"/>
    <cellStyle name="Normal 103 49 2" xfId="2176" xr:uid="{BF473DE5-590E-43AC-ADD9-A6B56CA71B49}"/>
    <cellStyle name="Normal 103 5" xfId="2177" xr:uid="{82EA297A-60E9-4AD1-8502-D46BD3D8853D}"/>
    <cellStyle name="Normal 103 5 2" xfId="2178" xr:uid="{00CD11D4-96B4-49C3-8B59-D0DACF191C69}"/>
    <cellStyle name="Normal 103 50" xfId="2179" xr:uid="{B9D6CB95-35BD-4FB4-86F5-D5EAA29F1C9E}"/>
    <cellStyle name="Normal 103 50 2" xfId="2180" xr:uid="{47467180-6240-408C-A7D1-D00A4EC431A3}"/>
    <cellStyle name="Normal 103 51" xfId="2181" xr:uid="{29542CC0-A624-4DBA-937F-D8889FA8BB34}"/>
    <cellStyle name="Normal 103 51 2" xfId="2182" xr:uid="{76432F8D-B06C-4B7A-A814-7EC56AC16E21}"/>
    <cellStyle name="Normal 103 52" xfId="2183" xr:uid="{3308A68E-1D85-46CA-850C-003F9CF986BC}"/>
    <cellStyle name="Normal 103 52 2" xfId="2184" xr:uid="{1ED2DF14-6448-40ED-974D-03E82F3B021B}"/>
    <cellStyle name="Normal 103 53" xfId="2185" xr:uid="{1C878E1B-8EEB-43A9-BA8F-9CAC37E029FF}"/>
    <cellStyle name="Normal 103 53 2" xfId="2186" xr:uid="{4E85F36F-C9F4-49AC-BFE7-72DC9BC63E7A}"/>
    <cellStyle name="Normal 103 54" xfId="2187" xr:uid="{5DBA95F2-546E-4182-B3C5-C6512E267C50}"/>
    <cellStyle name="Normal 103 54 2" xfId="2188" xr:uid="{0CF0CB22-0233-49AB-9D72-206E03EAF2DF}"/>
    <cellStyle name="Normal 103 55" xfId="2189" xr:uid="{7963E7F9-487F-4BC5-822B-3EC73BE510A7}"/>
    <cellStyle name="Normal 103 55 2" xfId="2190" xr:uid="{B570A5E2-3F12-4BA1-9A5E-E41F3CDCA319}"/>
    <cellStyle name="Normal 103 56" xfId="2191" xr:uid="{60883E63-D272-4CCE-96D3-96342EE480B4}"/>
    <cellStyle name="Normal 103 56 2" xfId="2192" xr:uid="{82B7132E-96B1-4209-A757-67059633B113}"/>
    <cellStyle name="Normal 103 57" xfId="2193" xr:uid="{10D99BE9-79CB-40C9-88F0-ACECC9AC5C8A}"/>
    <cellStyle name="Normal 103 57 2" xfId="2194" xr:uid="{582C1052-1F73-49F5-AA2F-3FD3B67D982B}"/>
    <cellStyle name="Normal 103 58" xfId="2195" xr:uid="{18A550F5-BB8C-4652-82C1-DF44061C8FD0}"/>
    <cellStyle name="Normal 103 58 2" xfId="2196" xr:uid="{66E08EFA-AACF-4643-A199-341EC7116A68}"/>
    <cellStyle name="Normal 103 59" xfId="2197" xr:uid="{8B39B94A-5DD5-48CF-8E90-660E4C7CF79B}"/>
    <cellStyle name="Normal 103 59 2" xfId="2198" xr:uid="{05FE331B-9790-4673-AF2C-024F2D4416E8}"/>
    <cellStyle name="Normal 103 6" xfId="2199" xr:uid="{267E88E3-F048-4BB3-9B18-659C34DADE40}"/>
    <cellStyle name="Normal 103 6 2" xfId="2200" xr:uid="{FF3F8754-9040-4BD6-80E7-369ABE4B0F98}"/>
    <cellStyle name="Normal 103 60" xfId="2201" xr:uid="{8061B192-E5F9-449C-9CEA-11D03F0DCA90}"/>
    <cellStyle name="Normal 103 60 2" xfId="2202" xr:uid="{79250AA4-D934-446B-8C74-682064B0341E}"/>
    <cellStyle name="Normal 103 61" xfId="2203" xr:uid="{92D27F6E-BB64-4433-A487-C3D8B9F47A5A}"/>
    <cellStyle name="Normal 103 61 2" xfId="2204" xr:uid="{581E7727-B618-4BE5-9DBF-009A480C437D}"/>
    <cellStyle name="Normal 103 62" xfId="2205" xr:uid="{D54EA396-3E75-44E6-9874-7D2A62431A53}"/>
    <cellStyle name="Normal 103 62 2" xfId="2206" xr:uid="{7CC8A65B-CAF8-4833-A6C6-389B1C930548}"/>
    <cellStyle name="Normal 103 63" xfId="2207" xr:uid="{E54A6EBB-3DF5-48D5-87C5-56BCB897B522}"/>
    <cellStyle name="Normal 103 63 2" xfId="2208" xr:uid="{ACB99F3B-7EF7-479F-AA13-85E596FCDE92}"/>
    <cellStyle name="Normal 103 64" xfId="2209" xr:uid="{A2661543-209A-42A3-8871-9526075EADE3}"/>
    <cellStyle name="Normal 103 64 2" xfId="2210" xr:uid="{23FB740D-C7BB-4FF0-B55A-EFC4EAA0403B}"/>
    <cellStyle name="Normal 103 65" xfId="2211" xr:uid="{972DCF21-EA86-4055-BED6-EE38E2BD0734}"/>
    <cellStyle name="Normal 103 65 2" xfId="2212" xr:uid="{FABAA95B-77D9-45A2-91A7-2650301B699C}"/>
    <cellStyle name="Normal 103 66" xfId="2213" xr:uid="{8043FA07-EA4E-420E-A5D8-7F846E45F665}"/>
    <cellStyle name="Normal 103 66 2" xfId="2214" xr:uid="{2FA9B12D-7580-4F6E-B66F-097B219CB8E3}"/>
    <cellStyle name="Normal 103 67" xfId="2215" xr:uid="{701059DF-150B-4098-8ECE-D0DDBE414CC3}"/>
    <cellStyle name="Normal 103 67 2" xfId="2216" xr:uid="{CD1BC55E-1BD6-4DE5-904D-54763F856CBE}"/>
    <cellStyle name="Normal 103 68" xfId="2217" xr:uid="{EF3B96FB-EA57-4020-8E74-DA9A2D4682D8}"/>
    <cellStyle name="Normal 103 68 2" xfId="2218" xr:uid="{78A5CF5F-09F3-4431-A2DB-DD6223028E10}"/>
    <cellStyle name="Normal 103 69" xfId="2219" xr:uid="{70424124-F746-4FF8-966F-0B0CAE5CEED8}"/>
    <cellStyle name="Normal 103 69 2" xfId="2220" xr:uid="{AF0B5592-71EC-4D67-AE27-37A71A4E3EB3}"/>
    <cellStyle name="Normal 103 7" xfId="2221" xr:uid="{A7236813-6532-4187-845C-9EDF778FD7EC}"/>
    <cellStyle name="Normal 103 7 2" xfId="2222" xr:uid="{F96AA8DE-3D16-460B-96C0-C5BF18B4C80D}"/>
    <cellStyle name="Normal 103 70" xfId="2223" xr:uid="{4FACF9EA-1212-4CAC-81B3-814E9C812B14}"/>
    <cellStyle name="Normal 103 70 2" xfId="2224" xr:uid="{58F120B7-FB49-48F8-84F3-7192915CD506}"/>
    <cellStyle name="Normal 103 71" xfId="2225" xr:uid="{1A49C863-E984-4CE4-8AB7-717EF5977441}"/>
    <cellStyle name="Normal 103 71 2" xfId="2226" xr:uid="{3739566A-8F5C-4075-AA84-4B394152D7B8}"/>
    <cellStyle name="Normal 103 72" xfId="2227" xr:uid="{44294FA3-0F4C-4F16-B2FB-A4B66D1C2644}"/>
    <cellStyle name="Normal 103 72 2" xfId="2228" xr:uid="{F3D1EA7A-468E-4B34-97CE-8E2E617676BF}"/>
    <cellStyle name="Normal 103 73" xfId="2229" xr:uid="{572861D6-5F33-4627-AE2F-ED18310FA353}"/>
    <cellStyle name="Normal 103 73 2" xfId="2230" xr:uid="{AF59D269-9F5F-4C5F-BC72-897FDA773986}"/>
    <cellStyle name="Normal 103 74" xfId="2231" xr:uid="{1F00BCC1-7624-4CF7-9F5B-3474E14AD11D}"/>
    <cellStyle name="Normal 103 74 2" xfId="2232" xr:uid="{CB1D47DE-511F-48CD-8E67-93FDCC0B0A79}"/>
    <cellStyle name="Normal 103 75" xfId="2233" xr:uid="{C59A1731-1449-42BF-B941-4DB3FC31B791}"/>
    <cellStyle name="Normal 103 75 2" xfId="2234" xr:uid="{585FDE91-87D8-4AEA-BDCD-9169AF1AC83D}"/>
    <cellStyle name="Normal 103 76" xfId="2235" xr:uid="{A9F5AAA1-D3B4-4D33-A601-9766558FE983}"/>
    <cellStyle name="Normal 103 76 2" xfId="2236" xr:uid="{8986CE48-D62A-442C-8A11-96C1D12A74B1}"/>
    <cellStyle name="Normal 103 77" xfId="2237" xr:uid="{B6FC1F0E-BF9A-4220-A58D-29DED4BBE5E7}"/>
    <cellStyle name="Normal 103 77 2" xfId="2238" xr:uid="{BA7C2FD2-2130-4F85-B7D5-A63846296910}"/>
    <cellStyle name="Normal 103 78" xfId="2239" xr:uid="{9EBB1918-3026-4186-85A6-FA4B7748B3CE}"/>
    <cellStyle name="Normal 103 78 2" xfId="2240" xr:uid="{15FFB9E4-7B0A-4E2E-B26D-FB8664F1C038}"/>
    <cellStyle name="Normal 103 79" xfId="2241" xr:uid="{B7735B74-DF85-4F53-84A0-9739F2E2BD4F}"/>
    <cellStyle name="Normal 103 79 2" xfId="2242" xr:uid="{DFA895E4-196A-4D26-B122-A9EBCC4DB37B}"/>
    <cellStyle name="Normal 103 8" xfId="2243" xr:uid="{DE93748B-A514-4BED-9812-98586363A3C9}"/>
    <cellStyle name="Normal 103 8 2" xfId="2244" xr:uid="{BAC3020A-B08F-4500-AA69-921162CD4220}"/>
    <cellStyle name="Normal 103 80" xfId="2245" xr:uid="{8624130D-CE12-4812-A79B-6AEB38D92273}"/>
    <cellStyle name="Normal 103 80 2" xfId="2246" xr:uid="{E9173559-2CF5-4439-B156-E61E82B78E5C}"/>
    <cellStyle name="Normal 103 81" xfId="2247" xr:uid="{AA2176B9-C238-4BC9-AC17-414D9F38BECC}"/>
    <cellStyle name="Normal 103 81 2" xfId="2248" xr:uid="{2ABD4D89-F688-42D0-B20B-A42DF6A4AD27}"/>
    <cellStyle name="Normal 103 82" xfId="2249" xr:uid="{85EDD4C9-0FFB-4367-B56A-5052F38C339D}"/>
    <cellStyle name="Normal 103 82 2" xfId="2250" xr:uid="{0A33618F-2A18-47F5-87CD-CDF21325E249}"/>
    <cellStyle name="Normal 103 83" xfId="2251" xr:uid="{7CC0100D-4EE3-4EC4-A3BF-0BE56434611C}"/>
    <cellStyle name="Normal 103 83 2" xfId="2252" xr:uid="{B79D38AB-CD52-45C3-8FB1-BF3FE775B7A8}"/>
    <cellStyle name="Normal 103 84" xfId="2253" xr:uid="{7F402205-05FA-4AAD-8C19-814F2FD06036}"/>
    <cellStyle name="Normal 103 84 2" xfId="2254" xr:uid="{B66B0433-DCF5-451C-A092-582CAB663253}"/>
    <cellStyle name="Normal 103 85" xfId="2255" xr:uid="{ED91BFA0-000C-45A9-B05F-B340563B8DC5}"/>
    <cellStyle name="Normal 103 85 2" xfId="2256" xr:uid="{D06B4C61-A7B5-4FDB-95B0-695B6B947E24}"/>
    <cellStyle name="Normal 103 86" xfId="2257" xr:uid="{451C8044-ADAB-4388-98D4-35B023E159F6}"/>
    <cellStyle name="Normal 103 86 2" xfId="2258" xr:uid="{BA936B9D-E5B1-48AF-B8D6-EC59BAC7A531}"/>
    <cellStyle name="Normal 103 87" xfId="2259" xr:uid="{7EFA968F-BD25-4329-B959-2D7EADC414FD}"/>
    <cellStyle name="Normal 103 87 2" xfId="2260" xr:uid="{4CB14032-ED93-468C-8CE7-F58A8648876E}"/>
    <cellStyle name="Normal 103 88" xfId="2261" xr:uid="{4F228D23-1391-415E-AFC2-ECD464C11FA3}"/>
    <cellStyle name="Normal 103 88 2" xfId="2262" xr:uid="{7D6C705B-4621-492D-9106-79DEF2990831}"/>
    <cellStyle name="Normal 103 89" xfId="2263" xr:uid="{06C1CC6B-86C7-44C3-B64B-6D39B161292D}"/>
    <cellStyle name="Normal 103 89 2" xfId="2264" xr:uid="{5441DE08-A423-4849-BC4A-BAB50BC39EA1}"/>
    <cellStyle name="Normal 103 9" xfId="2265" xr:uid="{B13DDE59-8FC0-4226-B75E-0210C2B0C152}"/>
    <cellStyle name="Normal 103 9 2" xfId="2266" xr:uid="{01F3B7DC-2130-494A-89B2-D0A449200E7A}"/>
    <cellStyle name="Normal 103 90" xfId="2267" xr:uid="{22B9E324-C803-4EF1-82A4-D6B22F57715F}"/>
    <cellStyle name="Normal 103 90 2" xfId="2268" xr:uid="{3B4924CC-EEE0-49C2-84F3-D99E4CB19D34}"/>
    <cellStyle name="Normal 103 91" xfId="2269" xr:uid="{5E683BD9-B53E-440F-ABA6-D7D9297E22B4}"/>
    <cellStyle name="Normal 103 91 2" xfId="2270" xr:uid="{CBC39705-E828-4B65-94F8-3CABDE661C14}"/>
    <cellStyle name="Normal 103 92" xfId="2271" xr:uid="{BB960B95-6FEC-4D58-BDD5-C7255D680555}"/>
    <cellStyle name="Normal 103 92 2" xfId="2272" xr:uid="{B785C350-B04C-4D52-B083-F9B6C5AD075C}"/>
    <cellStyle name="Normal 103 93" xfId="2273" xr:uid="{DDB32702-D535-4653-84A5-1A3AE0F66207}"/>
    <cellStyle name="Normal 103 93 2" xfId="2274" xr:uid="{59E45734-64FE-4425-969E-A45FC2D56563}"/>
    <cellStyle name="Normal 103 94" xfId="2275" xr:uid="{3E03FFDF-70CD-4E67-A2B9-7DD7B42B6E05}"/>
    <cellStyle name="Normal 103 94 2" xfId="2276" xr:uid="{D6F6CCE3-6EE4-4752-8C24-62A3C7D3406B}"/>
    <cellStyle name="Normal 103 95" xfId="2277" xr:uid="{26AFF346-753F-4012-8FDD-EDF5C46A8C8F}"/>
    <cellStyle name="Normal 103 95 2" xfId="2278" xr:uid="{DFD429B4-D06F-4B2B-A268-C000F5659D0C}"/>
    <cellStyle name="Normal 103 96" xfId="2279" xr:uid="{C8E8B65D-C543-486B-A46A-1D6546CD9744}"/>
    <cellStyle name="Normal 103 96 2" xfId="2280" xr:uid="{4E7DC81B-E7F7-4C21-B136-0042C46CFDE3}"/>
    <cellStyle name="Normal 103 97" xfId="2281" xr:uid="{89B2A8DD-BEF6-4C85-98FB-D3C11B101D71}"/>
    <cellStyle name="Normal 103 97 2" xfId="2282" xr:uid="{035AEFA5-1F30-4F57-B8F2-3F870EE352AF}"/>
    <cellStyle name="Normal 103 98" xfId="2283" xr:uid="{12DF6022-88F2-43F1-96D6-69CBD5493192}"/>
    <cellStyle name="Normal 103 98 2" xfId="2284" xr:uid="{4473FA66-E80A-44B8-B322-07D0AEF8D1FC}"/>
    <cellStyle name="Normal 103 99" xfId="2285" xr:uid="{F6DE9860-F082-4676-9939-E96992628AAA}"/>
    <cellStyle name="Normal 108" xfId="2286" xr:uid="{36E63FA4-2DEE-45DE-8A8F-6ABE377497DE}"/>
    <cellStyle name="Normal 108 10" xfId="2287" xr:uid="{C756719E-41B7-47AB-93C9-841688AAC24C}"/>
    <cellStyle name="Normal 108 10 2" xfId="2288" xr:uid="{E655492F-571D-4581-90D7-EC705989B3DD}"/>
    <cellStyle name="Normal 108 11" xfId="2289" xr:uid="{C25CF4D4-30A2-4EA6-8664-7C06E1C82E98}"/>
    <cellStyle name="Normal 108 11 2" xfId="2290" xr:uid="{C8E85023-0E6A-4677-ADF7-589FE756CE92}"/>
    <cellStyle name="Normal 108 12" xfId="2291" xr:uid="{5C329D57-CD3A-4399-892A-443CDD78BBC6}"/>
    <cellStyle name="Normal 108 12 2" xfId="2292" xr:uid="{96305633-EF59-4759-82F3-FB4C980F3CB3}"/>
    <cellStyle name="Normal 108 13" xfId="2293" xr:uid="{737B5732-F090-4D33-94DD-A6722A7B3E41}"/>
    <cellStyle name="Normal 108 13 2" xfId="2294" xr:uid="{222C5BC0-70FE-463F-AAAA-5611ABB874B7}"/>
    <cellStyle name="Normal 108 14" xfId="2295" xr:uid="{B2F301ED-95D2-4F39-8232-3C48BADB3370}"/>
    <cellStyle name="Normal 108 14 2" xfId="2296" xr:uid="{175A1DDD-633D-4AAB-9FEC-570641BFE867}"/>
    <cellStyle name="Normal 108 15" xfId="2297" xr:uid="{A5118D7D-D867-4C52-A639-BB8C2A440E39}"/>
    <cellStyle name="Normal 108 15 2" xfId="2298" xr:uid="{D614BCAA-3948-43DB-972D-888845F20A97}"/>
    <cellStyle name="Normal 108 16" xfId="2299" xr:uid="{14A944D3-BECB-4463-9B00-2C742372FE25}"/>
    <cellStyle name="Normal 108 16 2" xfId="2300" xr:uid="{52B934F4-CAAF-4A1D-9BF0-6C11EC09146B}"/>
    <cellStyle name="Normal 108 17" xfId="2301" xr:uid="{3F65B9A6-AB40-44FD-BDA3-6BCA25ABDB1F}"/>
    <cellStyle name="Normal 108 17 2" xfId="2302" xr:uid="{924E3D51-C222-4C2F-B117-EE2F3B8D4B54}"/>
    <cellStyle name="Normal 108 18" xfId="2303" xr:uid="{40332DD3-6335-45EA-A2A1-4753E9D9DA2D}"/>
    <cellStyle name="Normal 108 18 2" xfId="2304" xr:uid="{BBFAEA37-5674-48A3-A9DD-C1958201D0E0}"/>
    <cellStyle name="Normal 108 19" xfId="2305" xr:uid="{B645E6DD-71F9-41B8-B885-6D36FD710E8F}"/>
    <cellStyle name="Normal 108 19 2" xfId="2306" xr:uid="{6B12ECF2-39B6-4279-8287-854E8E57D8E7}"/>
    <cellStyle name="Normal 108 2" xfId="2307" xr:uid="{2F5EF6DB-363B-4A9B-AFF4-D53B328789F1}"/>
    <cellStyle name="Normal 108 2 2" xfId="2308" xr:uid="{92D28C9A-10F5-4E7E-BAB4-EF3ECE8B8B44}"/>
    <cellStyle name="Normal 108 20" xfId="2309" xr:uid="{9BD3900B-32AC-4269-AC03-7333D5595E8C}"/>
    <cellStyle name="Normal 108 20 2" xfId="2310" xr:uid="{CF665AB9-5A6B-48A8-B9ED-6077DEBD7F23}"/>
    <cellStyle name="Normal 108 21" xfId="2311" xr:uid="{A66924BE-99E1-4D5A-BECA-1C062FA711B5}"/>
    <cellStyle name="Normal 108 21 2" xfId="2312" xr:uid="{9D2193FA-16BE-4CC6-9A02-14891E668F89}"/>
    <cellStyle name="Normal 108 22" xfId="2313" xr:uid="{CBD8CC41-2ED5-4140-8E56-4DABE0D26ADE}"/>
    <cellStyle name="Normal 108 22 2" xfId="2314" xr:uid="{D44F22E6-BDCF-4F72-80F0-A196D431EFF4}"/>
    <cellStyle name="Normal 108 23" xfId="2315" xr:uid="{FCD6E0DE-27D7-4CAC-B4F2-F408A40F20A1}"/>
    <cellStyle name="Normal 108 23 2" xfId="2316" xr:uid="{CB084239-9853-4390-BF52-33A5C3D7CFF5}"/>
    <cellStyle name="Normal 108 24" xfId="2317" xr:uid="{968E1067-246A-4806-90BE-FB0D7720D76D}"/>
    <cellStyle name="Normal 108 24 2" xfId="2318" xr:uid="{D071DCFD-EA77-41BB-AF94-CAD48E028373}"/>
    <cellStyle name="Normal 108 25" xfId="2319" xr:uid="{BCC32C40-2EAB-46C4-B513-14048BEB13A7}"/>
    <cellStyle name="Normal 108 25 2" xfId="2320" xr:uid="{706854CD-C96B-4D9F-ADCA-0407F9B6B2D3}"/>
    <cellStyle name="Normal 108 26" xfId="2321" xr:uid="{5D4CC878-1CC7-4BF3-B041-1D2103CD6168}"/>
    <cellStyle name="Normal 108 26 2" xfId="2322" xr:uid="{C06C8290-E5CA-4925-B59B-F0B51F930853}"/>
    <cellStyle name="Normal 108 27" xfId="2323" xr:uid="{AEDFC836-4E40-4475-88B2-F6D0DCCAE93D}"/>
    <cellStyle name="Normal 108 27 2" xfId="2324" xr:uid="{004FC733-4195-42DC-A381-2EFED6F234AC}"/>
    <cellStyle name="Normal 108 28" xfId="2325" xr:uid="{2E47E33B-5318-483A-8356-600FE61B1036}"/>
    <cellStyle name="Normal 108 28 2" xfId="2326" xr:uid="{DE25467B-724F-4DCA-8879-430729FE095A}"/>
    <cellStyle name="Normal 108 29" xfId="2327" xr:uid="{E4959D77-AD74-4118-A3B5-9CC08C71851C}"/>
    <cellStyle name="Normal 108 29 2" xfId="2328" xr:uid="{5A34A125-178D-4A73-BE84-9EBB52DE6596}"/>
    <cellStyle name="Normal 108 3" xfId="2329" xr:uid="{91041792-E1F8-458B-B60D-6F4C096B48C0}"/>
    <cellStyle name="Normal 108 3 2" xfId="2330" xr:uid="{93272C2A-ED65-4964-9422-FA1D258268E4}"/>
    <cellStyle name="Normal 108 30" xfId="2331" xr:uid="{E645F4AD-52A4-40D5-B475-704635C60386}"/>
    <cellStyle name="Normal 108 30 2" xfId="2332" xr:uid="{02B89B10-9CE2-418C-ADED-74B65C1C5879}"/>
    <cellStyle name="Normal 108 31" xfId="2333" xr:uid="{CA3EEA57-3ACE-475C-B407-194A49AFCAF9}"/>
    <cellStyle name="Normal 108 31 2" xfId="2334" xr:uid="{ADC495AC-0CF7-4C3D-9B71-EFA0CFE364E6}"/>
    <cellStyle name="Normal 108 32" xfId="2335" xr:uid="{247E2D74-B32D-44C4-B58F-84FC9EF385C6}"/>
    <cellStyle name="Normal 108 32 2" xfId="2336" xr:uid="{BA9A44D5-A43C-4A91-AE3A-69054E615503}"/>
    <cellStyle name="Normal 108 33" xfId="2337" xr:uid="{12182C8B-29E0-4F63-9B74-BCC86A3761CB}"/>
    <cellStyle name="Normal 108 33 2" xfId="2338" xr:uid="{0E478783-AC36-49A5-8362-75CA3729A991}"/>
    <cellStyle name="Normal 108 34" xfId="2339" xr:uid="{D60DA3EF-93FD-4EAE-94FD-567BE24ADB2C}"/>
    <cellStyle name="Normal 108 34 2" xfId="2340" xr:uid="{3D300599-7FF3-49C6-9BD5-8FC19261F75E}"/>
    <cellStyle name="Normal 108 35" xfId="2341" xr:uid="{FFD15B00-6136-4D70-8F64-6547913F5FCE}"/>
    <cellStyle name="Normal 108 35 2" xfId="2342" xr:uid="{F42971E9-CBB2-4191-B7C1-DA328867F616}"/>
    <cellStyle name="Normal 108 36" xfId="2343" xr:uid="{6780BD8C-6A79-4A08-8CA5-6583EB02A904}"/>
    <cellStyle name="Normal 108 36 2" xfId="2344" xr:uid="{8215E7B1-21F1-4858-A9D3-2817E3EF34FE}"/>
    <cellStyle name="Normal 108 37" xfId="2345" xr:uid="{2375E83B-1F30-432A-9445-A1462B73B910}"/>
    <cellStyle name="Normal 108 37 2" xfId="2346" xr:uid="{4C6BD3C0-7F22-4A01-88B5-AA71D4965A1A}"/>
    <cellStyle name="Normal 108 38" xfId="2347" xr:uid="{44397FF8-DB1B-4097-B22B-C6A34FE76A74}"/>
    <cellStyle name="Normal 108 38 2" xfId="2348" xr:uid="{DFE5E201-4E43-4138-BF32-78B6671B9AA0}"/>
    <cellStyle name="Normal 108 39" xfId="2349" xr:uid="{C7BE873D-7BF1-4E8C-867F-B42DDA130354}"/>
    <cellStyle name="Normal 108 39 2" xfId="2350" xr:uid="{7011AA6B-C9C5-4C60-9D60-5C1C43C9ABA0}"/>
    <cellStyle name="Normal 108 4" xfId="2351" xr:uid="{6073A16E-8536-4AC2-B087-7C81369590DE}"/>
    <cellStyle name="Normal 108 4 2" xfId="2352" xr:uid="{90A3546F-0CB8-4670-8387-526D4A9476AB}"/>
    <cellStyle name="Normal 108 40" xfId="2353" xr:uid="{1B9CE66C-32B6-4985-9D44-3C1F57DEB6A9}"/>
    <cellStyle name="Normal 108 40 2" xfId="2354" xr:uid="{318EA561-3489-4666-AFF6-9328C894A2CF}"/>
    <cellStyle name="Normal 108 41" xfId="2355" xr:uid="{4A631BB8-0F81-4987-BE30-B39E4660C29D}"/>
    <cellStyle name="Normal 108 41 2" xfId="2356" xr:uid="{4EC470BA-47A9-42EC-89E0-2E9E5517A802}"/>
    <cellStyle name="Normal 108 42" xfId="2357" xr:uid="{F1BB02AA-26B4-46BB-A991-1ACA015BDEC2}"/>
    <cellStyle name="Normal 108 42 2" xfId="2358" xr:uid="{A350119B-4F4A-49A3-B7A9-254CE1C0AA34}"/>
    <cellStyle name="Normal 108 43" xfId="2359" xr:uid="{BE67320E-1E0F-43A9-B88F-FFEB8CF5536B}"/>
    <cellStyle name="Normal 108 43 2" xfId="2360" xr:uid="{F16E5FA1-93F3-4B53-9234-08230CCA751D}"/>
    <cellStyle name="Normal 108 44" xfId="2361" xr:uid="{59D57AD3-AD07-4513-95F8-780AC61A904C}"/>
    <cellStyle name="Normal 108 44 2" xfId="2362" xr:uid="{AA2A686A-4635-4AFB-87E8-C56E6472D96F}"/>
    <cellStyle name="Normal 108 45" xfId="2363" xr:uid="{3CED7988-25CB-4FA8-BDFC-40DEE3311009}"/>
    <cellStyle name="Normal 108 45 2" xfId="2364" xr:uid="{4491CB9A-FB3E-495D-B4A8-7B4FAAC5C5E7}"/>
    <cellStyle name="Normal 108 46" xfId="2365" xr:uid="{CD85040C-1201-4277-A02A-974CCECC18AD}"/>
    <cellStyle name="Normal 108 46 2" xfId="2366" xr:uid="{4D9F67B8-11F2-459B-85CA-B911506B46F8}"/>
    <cellStyle name="Normal 108 47" xfId="2367" xr:uid="{B16E6396-76B6-4828-8F9D-2EB7647FE8D6}"/>
    <cellStyle name="Normal 108 47 2" xfId="2368" xr:uid="{BADE3F60-8043-47A5-B008-E2C0FB88CE00}"/>
    <cellStyle name="Normal 108 48" xfId="2369" xr:uid="{265D3EBC-8E45-499A-A762-331A4A8BF828}"/>
    <cellStyle name="Normal 108 48 2" xfId="2370" xr:uid="{66F589F6-31A2-4896-A6FD-E0E2C281BBC0}"/>
    <cellStyle name="Normal 108 49" xfId="2371" xr:uid="{35DCB8D0-D5E8-40CF-BF7B-612F122455F1}"/>
    <cellStyle name="Normal 108 49 2" xfId="2372" xr:uid="{964BAE40-9B4F-42A2-8D15-CE8D7D8875C9}"/>
    <cellStyle name="Normal 108 5" xfId="2373" xr:uid="{E1E1CE52-260A-42F3-A3A0-AF8B407D4C6F}"/>
    <cellStyle name="Normal 108 5 2" xfId="2374" xr:uid="{F6A9CA19-922E-461B-A0E6-5497DB9C9D62}"/>
    <cellStyle name="Normal 108 50" xfId="2375" xr:uid="{976836EA-D4C7-4AB5-8759-5AF2F3FB08F6}"/>
    <cellStyle name="Normal 108 50 2" xfId="2376" xr:uid="{8E76093B-4E0B-411E-828F-B887A21CB17E}"/>
    <cellStyle name="Normal 108 51" xfId="2377" xr:uid="{CE40F72E-A2B5-42CA-9CF6-837CB135C3E7}"/>
    <cellStyle name="Normal 108 51 2" xfId="2378" xr:uid="{D10BFD15-2F6B-4CC8-A63C-D71D3D05299A}"/>
    <cellStyle name="Normal 108 52" xfId="2379" xr:uid="{89A58F8D-F0BF-4714-A70F-EB98488FDD4F}"/>
    <cellStyle name="Normal 108 52 2" xfId="2380" xr:uid="{674BE56F-C288-4E8F-977A-57E09FA0151F}"/>
    <cellStyle name="Normal 108 53" xfId="2381" xr:uid="{B12DCD37-A3D5-4EF1-AD46-464B3F06E452}"/>
    <cellStyle name="Normal 108 53 2" xfId="2382" xr:uid="{E9E7DDAA-C9C5-4E26-A915-E045ACA85AE7}"/>
    <cellStyle name="Normal 108 54" xfId="2383" xr:uid="{3A58B2BC-0D75-418E-9AA5-C9E8F8F7D7AF}"/>
    <cellStyle name="Normal 108 54 2" xfId="2384" xr:uid="{2C93C1F0-9527-4436-8955-8F4B087D3A95}"/>
    <cellStyle name="Normal 108 55" xfId="2385" xr:uid="{A23F0BFC-ADED-4A84-BFB2-51BC6597F434}"/>
    <cellStyle name="Normal 108 55 2" xfId="2386" xr:uid="{8404D170-F8BB-4C68-AF54-178A3C986437}"/>
    <cellStyle name="Normal 108 56" xfId="2387" xr:uid="{A6357B60-E734-4BCA-A2D3-BEAA62373BA1}"/>
    <cellStyle name="Normal 108 56 2" xfId="2388" xr:uid="{11D75295-3F52-41BF-A6BF-9B08FBF3D6BD}"/>
    <cellStyle name="Normal 108 57" xfId="2389" xr:uid="{9F280D23-73BE-499E-B18D-90EBA69C7D04}"/>
    <cellStyle name="Normal 108 57 2" xfId="2390" xr:uid="{D9E68B8E-AFBE-46FB-920C-4DC89D675854}"/>
    <cellStyle name="Normal 108 58" xfId="2391" xr:uid="{C91F214E-542A-4CDB-A95B-88570F1DA1A2}"/>
    <cellStyle name="Normal 108 58 2" xfId="2392" xr:uid="{ABBBC273-94E8-4D18-9EFC-1E29CAE41302}"/>
    <cellStyle name="Normal 108 59" xfId="2393" xr:uid="{294CF598-DBAF-4CB6-86A0-72C47EDB6D38}"/>
    <cellStyle name="Normal 108 59 2" xfId="2394" xr:uid="{03915210-8287-4DFD-A5C1-BCE41A4CBEF6}"/>
    <cellStyle name="Normal 108 6" xfId="2395" xr:uid="{0DBE92F5-1BBB-4A5D-87AF-03FD6B3506ED}"/>
    <cellStyle name="Normal 108 6 2" xfId="2396" xr:uid="{EBA0D407-E6E9-49D7-A1A7-9E461436FBCE}"/>
    <cellStyle name="Normal 108 60" xfId="2397" xr:uid="{D24F43C2-7241-46FB-B913-35A6FBE4B1AB}"/>
    <cellStyle name="Normal 108 60 2" xfId="2398" xr:uid="{6AD2F271-F6E2-4944-8BDF-21615FAF164A}"/>
    <cellStyle name="Normal 108 61" xfId="2399" xr:uid="{4B2EC323-2F3E-4E97-8031-B249DC62D991}"/>
    <cellStyle name="Normal 108 61 2" xfId="2400" xr:uid="{D572998F-DC10-41F3-8796-3888428427D4}"/>
    <cellStyle name="Normal 108 62" xfId="2401" xr:uid="{A5BD981A-82FF-44A9-A7BB-080A71B165D0}"/>
    <cellStyle name="Normal 108 62 2" xfId="2402" xr:uid="{48403E98-0C30-432A-B57B-0814880CD566}"/>
    <cellStyle name="Normal 108 63" xfId="2403" xr:uid="{61AC3BD0-56BA-4CA2-86B0-83F247FE0AF2}"/>
    <cellStyle name="Normal 108 63 2" xfId="2404" xr:uid="{8EF6C205-E6DF-4B6E-AE23-773F7ED8E79B}"/>
    <cellStyle name="Normal 108 64" xfId="2405" xr:uid="{CD70630B-A071-4379-BF84-7B4CE9782345}"/>
    <cellStyle name="Normal 108 64 2" xfId="2406" xr:uid="{1DD062D6-9146-4647-9A75-178AE3D6D439}"/>
    <cellStyle name="Normal 108 65" xfId="2407" xr:uid="{8201B4EB-318F-4D97-87AA-DBDE1E1F8D41}"/>
    <cellStyle name="Normal 108 65 2" xfId="2408" xr:uid="{0785F365-600D-4AC0-ADC9-EFBAE04AB483}"/>
    <cellStyle name="Normal 108 66" xfId="2409" xr:uid="{5D6696BB-B78E-4776-A314-E432B87CCDD4}"/>
    <cellStyle name="Normal 108 66 2" xfId="2410" xr:uid="{23B57757-8097-42EB-AEAD-8A48EAD6DA49}"/>
    <cellStyle name="Normal 108 67" xfId="2411" xr:uid="{8BF1A03A-FCDF-4EE1-9DF7-769D77A53D2E}"/>
    <cellStyle name="Normal 108 67 2" xfId="2412" xr:uid="{E6C271CC-46E9-42F3-B2CF-0EFF0FCF665B}"/>
    <cellStyle name="Normal 108 68" xfId="2413" xr:uid="{277936D2-6F91-423F-A152-5902EEAFC2BC}"/>
    <cellStyle name="Normal 108 68 2" xfId="2414" xr:uid="{04EE2193-824A-4EE2-9807-C3CC4041B9D3}"/>
    <cellStyle name="Normal 108 69" xfId="2415" xr:uid="{4AF41C22-5A0C-4A96-B19F-A58833E81F0D}"/>
    <cellStyle name="Normal 108 69 2" xfId="2416" xr:uid="{D13EA1AC-6C47-48E4-AD11-D0BF5D50B1CB}"/>
    <cellStyle name="Normal 108 7" xfId="2417" xr:uid="{4AE57059-C37C-41BC-B354-5A24547AAB30}"/>
    <cellStyle name="Normal 108 7 2" xfId="2418" xr:uid="{B1640FFF-724C-4F06-B519-460CEC2AF653}"/>
    <cellStyle name="Normal 108 70" xfId="2419" xr:uid="{8D43A2B1-13B6-44CF-959C-2BFC063BD53E}"/>
    <cellStyle name="Normal 108 70 2" xfId="2420" xr:uid="{1F9EFBB9-C190-4A2A-A627-D60F584E5FA7}"/>
    <cellStyle name="Normal 108 71" xfId="2421" xr:uid="{D511BCD7-C423-453C-9E21-1C745E48012F}"/>
    <cellStyle name="Normal 108 71 2" xfId="2422" xr:uid="{E6C3113C-DE41-4CD9-81B1-BBA1295C9704}"/>
    <cellStyle name="Normal 108 72" xfId="2423" xr:uid="{C3EB3757-23A5-4298-AA7B-FA601AF20A0F}"/>
    <cellStyle name="Normal 108 72 2" xfId="2424" xr:uid="{508E7EF8-CAC4-4239-BFAD-9A676C344D69}"/>
    <cellStyle name="Normal 108 73" xfId="2425" xr:uid="{52CC77DC-2611-492B-BA28-32F1BDE5F020}"/>
    <cellStyle name="Normal 108 73 2" xfId="2426" xr:uid="{2E1484C2-CC9F-4E5B-BAA3-D8F69E8A2707}"/>
    <cellStyle name="Normal 108 74" xfId="2427" xr:uid="{56036B6A-57A8-4BF2-B090-B82880B4DD22}"/>
    <cellStyle name="Normal 108 74 2" xfId="2428" xr:uid="{84CA7931-E38D-4E83-84A5-108D27D856F5}"/>
    <cellStyle name="Normal 108 75" xfId="2429" xr:uid="{BBEE88D7-5CFE-464C-B03B-BBB43502DDDC}"/>
    <cellStyle name="Normal 108 75 2" xfId="2430" xr:uid="{DE31CBD6-175E-4AA8-A66E-14CA7FC482F0}"/>
    <cellStyle name="Normal 108 76" xfId="2431" xr:uid="{0584DB73-0110-446C-B238-392A9511A027}"/>
    <cellStyle name="Normal 108 76 2" xfId="2432" xr:uid="{87EABE05-B197-4932-A2EF-B2C35847E43E}"/>
    <cellStyle name="Normal 108 77" xfId="2433" xr:uid="{D4DD66C1-6BCA-4EFB-B45E-8034F209A928}"/>
    <cellStyle name="Normal 108 77 2" xfId="2434" xr:uid="{210AE965-3BB5-40BB-8076-274925CAEBEA}"/>
    <cellStyle name="Normal 108 78" xfId="2435" xr:uid="{9118FAA2-2AC5-47EE-A85E-E1108B6A61AB}"/>
    <cellStyle name="Normal 108 78 2" xfId="2436" xr:uid="{F7BFBA05-A2DC-4988-8772-A9F78CDA1386}"/>
    <cellStyle name="Normal 108 79" xfId="2437" xr:uid="{EDF6F5C5-D594-4306-85F1-791451AF678D}"/>
    <cellStyle name="Normal 108 79 2" xfId="2438" xr:uid="{D69EB61D-B675-4A38-A5FE-2512EC7C8A80}"/>
    <cellStyle name="Normal 108 8" xfId="2439" xr:uid="{F961F684-BEA1-4F9B-827E-0B070337DCFF}"/>
    <cellStyle name="Normal 108 8 2" xfId="2440" xr:uid="{C9B2471F-CA63-48D3-9D81-DF5975307C58}"/>
    <cellStyle name="Normal 108 80" xfId="2441" xr:uid="{22FC33B7-3DB0-461B-9009-E42B41D47A01}"/>
    <cellStyle name="Normal 108 80 2" xfId="2442" xr:uid="{F2133E4D-3FC9-4945-89D4-CB4E309D7F94}"/>
    <cellStyle name="Normal 108 81" xfId="2443" xr:uid="{317B8A32-27A0-48BD-8437-59E3B102A79B}"/>
    <cellStyle name="Normal 108 81 2" xfId="2444" xr:uid="{0BB7CA80-BFAD-46F2-98B6-7461B975383C}"/>
    <cellStyle name="Normal 108 82" xfId="2445" xr:uid="{D78465BF-2AE9-4B24-90E1-D19D6BFE35FA}"/>
    <cellStyle name="Normal 108 82 2" xfId="2446" xr:uid="{7B9682A3-C694-4990-BDA7-92B2CED742F7}"/>
    <cellStyle name="Normal 108 83" xfId="2447" xr:uid="{8D9DE0B5-C80A-4595-AA85-8E8ADBD9A678}"/>
    <cellStyle name="Normal 108 83 2" xfId="2448" xr:uid="{5EA452D8-B58A-4982-8780-8AA6E4D6BDF7}"/>
    <cellStyle name="Normal 108 84" xfId="2449" xr:uid="{3B4BB117-4C93-4903-ABC8-FA0557A69A1C}"/>
    <cellStyle name="Normal 108 84 2" xfId="2450" xr:uid="{1D329835-6910-418A-9CCB-0582B3409620}"/>
    <cellStyle name="Normal 108 85" xfId="2451" xr:uid="{2E202CB5-AC9C-43EF-9361-2D6DB52DD400}"/>
    <cellStyle name="Normal 108 85 2" xfId="2452" xr:uid="{9D227AFC-BE8E-42F5-BD23-57A103545F03}"/>
    <cellStyle name="Normal 108 86" xfId="2453" xr:uid="{7082BFC2-293F-4E7E-AB48-0C29F6B76D2D}"/>
    <cellStyle name="Normal 108 86 2" xfId="2454" xr:uid="{1F696D42-5740-4E7D-BD37-80AFA4C5832E}"/>
    <cellStyle name="Normal 108 87" xfId="2455" xr:uid="{FF28077C-6A04-4E67-B4E5-86BD742DCCB5}"/>
    <cellStyle name="Normal 108 87 2" xfId="2456" xr:uid="{2D14D20C-D7A7-4F95-8A3C-D87A08578F8C}"/>
    <cellStyle name="Normal 108 88" xfId="2457" xr:uid="{F0D9A34D-8DC1-4C23-A684-62F8C08D78D1}"/>
    <cellStyle name="Normal 108 88 2" xfId="2458" xr:uid="{BF7417B4-78FB-4735-889C-A69CC7F1BAD5}"/>
    <cellStyle name="Normal 108 89" xfId="2459" xr:uid="{000AF81E-2CC0-48CF-9D5B-85D71C2E9688}"/>
    <cellStyle name="Normal 108 89 2" xfId="2460" xr:uid="{BDD10317-0F4F-4C81-93D5-433023D578E3}"/>
    <cellStyle name="Normal 108 9" xfId="2461" xr:uid="{652AC9A5-2FF8-4F61-A3C7-82D10DF68AB0}"/>
    <cellStyle name="Normal 108 9 2" xfId="2462" xr:uid="{C5C3CD08-4DDA-4870-B733-2788594FEEC7}"/>
    <cellStyle name="Normal 108 90" xfId="2463" xr:uid="{A5BCC93F-29F2-4FF9-AECE-C5633D1D4F19}"/>
    <cellStyle name="Normal 108 90 2" xfId="2464" xr:uid="{ACCD6A4B-2A38-4D2D-BA18-0FD85408D69A}"/>
    <cellStyle name="Normal 108 91" xfId="2465" xr:uid="{BB6179D1-70FC-49FC-AC0B-2F74624877CE}"/>
    <cellStyle name="Normal 108 91 2" xfId="2466" xr:uid="{FF0CDBD4-1EF6-48D4-BC21-DA46ECE96B41}"/>
    <cellStyle name="Normal 108 92" xfId="2467" xr:uid="{4559B20B-B93D-4B68-B3A2-089241018A5A}"/>
    <cellStyle name="Normal 108 92 2" xfId="2468" xr:uid="{4DF098EB-1122-4584-8A00-B6A553E5E89A}"/>
    <cellStyle name="Normal 108 93" xfId="2469" xr:uid="{4A0EC42C-3F67-487E-B120-081E3B72B6AC}"/>
    <cellStyle name="Normal 108 93 2" xfId="2470" xr:uid="{67618E4A-9A01-4672-9960-6F038D918475}"/>
    <cellStyle name="Normal 108 94" xfId="2471" xr:uid="{A7A139C5-0E9F-487E-99CA-68443A8D684B}"/>
    <cellStyle name="Normal 108 94 2" xfId="2472" xr:uid="{F0231977-FD36-4C8B-99DB-ED8171806D4F}"/>
    <cellStyle name="Normal 108 95" xfId="2473" xr:uid="{82DC047D-68FF-4E6C-B412-75415663DBC1}"/>
    <cellStyle name="Normal 108 95 2" xfId="2474" xr:uid="{4E58B1A7-97CC-410C-9DB2-0E0B20CE0ADD}"/>
    <cellStyle name="Normal 108 96" xfId="2475" xr:uid="{3D80CAD6-E9E4-4B97-B135-1556C8A6A408}"/>
    <cellStyle name="Normal 108 96 2" xfId="2476" xr:uid="{DE1F1DEF-7041-4850-989F-C853E4E8B09E}"/>
    <cellStyle name="Normal 108 97" xfId="2477" xr:uid="{ACF936E9-6375-4007-B399-B7B51281A7EA}"/>
    <cellStyle name="Normal 108 97 2" xfId="2478" xr:uid="{185CC00D-E605-40F6-937A-4477927EA85C}"/>
    <cellStyle name="Normal 108 98" xfId="2479" xr:uid="{7585DE8A-5D92-41AB-8A39-569808F17527}"/>
    <cellStyle name="Normal 108 98 2" xfId="2480" xr:uid="{2FD4F94D-D2D7-4404-9639-30A8A0E51235}"/>
    <cellStyle name="Normal 108 99" xfId="2481" xr:uid="{A3692BEC-75B0-45F8-8171-30E65D1F0895}"/>
    <cellStyle name="Normal 109" xfId="2482" xr:uid="{AA9FFF30-13F0-4E08-B5F8-35E34890D5BB}"/>
    <cellStyle name="Normal 109 10" xfId="2483" xr:uid="{ED4B80EB-FEF6-40FB-9E83-2A57CD3BC94C}"/>
    <cellStyle name="Normal 109 10 2" xfId="2484" xr:uid="{114A3F35-F428-4709-B315-E0CFD220148E}"/>
    <cellStyle name="Normal 109 11" xfId="2485" xr:uid="{6DAE74C1-7265-4547-A297-2F6E3B5A12F6}"/>
    <cellStyle name="Normal 109 11 2" xfId="2486" xr:uid="{B52AD522-D8AE-4386-9D83-D35CE8EC6B47}"/>
    <cellStyle name="Normal 109 12" xfId="2487" xr:uid="{55837BFB-15BD-4F27-8396-511EA5AA5D69}"/>
    <cellStyle name="Normal 109 12 2" xfId="2488" xr:uid="{6A0265E4-366F-437A-8C0B-AFF251876B9F}"/>
    <cellStyle name="Normal 109 13" xfId="2489" xr:uid="{AD3D4275-C169-4597-83A3-B5A927F2E1D3}"/>
    <cellStyle name="Normal 109 13 2" xfId="2490" xr:uid="{58FAEE7B-5BD3-48CE-A3C2-D0BDDF6B90F4}"/>
    <cellStyle name="Normal 109 14" xfId="2491" xr:uid="{61E7A58D-1AFC-497F-8172-61F7ABCB1085}"/>
    <cellStyle name="Normal 109 14 2" xfId="2492" xr:uid="{48398EC7-FBDF-4813-8AC6-E736CFDE6E37}"/>
    <cellStyle name="Normal 109 15" xfId="2493" xr:uid="{27612560-415E-4707-9E8A-344709E54DE5}"/>
    <cellStyle name="Normal 109 15 2" xfId="2494" xr:uid="{ED1BEB10-6952-4BFA-B67D-2A5DA63E4BB1}"/>
    <cellStyle name="Normal 109 16" xfId="2495" xr:uid="{E4C1E264-5DF9-44D4-AB6B-083336446DB1}"/>
    <cellStyle name="Normal 109 16 2" xfId="2496" xr:uid="{34923BAB-72E2-49EB-9D77-C4D1B64CFE38}"/>
    <cellStyle name="Normal 109 17" xfId="2497" xr:uid="{70E0E54F-90BF-4AE0-8E2B-33F90247AD16}"/>
    <cellStyle name="Normal 109 17 2" xfId="2498" xr:uid="{BA78C0E6-AF1A-4AE5-B1B4-69AEACB05B47}"/>
    <cellStyle name="Normal 109 18" xfId="2499" xr:uid="{56899AD1-EB79-4E18-A68E-206EA14E22B8}"/>
    <cellStyle name="Normal 109 18 2" xfId="2500" xr:uid="{CAC54C2E-359F-4F11-9A95-8C925A7B525F}"/>
    <cellStyle name="Normal 109 19" xfId="2501" xr:uid="{9480F54E-DBD7-4EDA-AE17-D3A8C8E6F0ED}"/>
    <cellStyle name="Normal 109 19 2" xfId="2502" xr:uid="{42714140-628D-4A78-9C6B-1EB5575A053B}"/>
    <cellStyle name="Normal 109 2" xfId="2503" xr:uid="{D919928A-E180-44FD-9C2B-232B31BED8CB}"/>
    <cellStyle name="Normal 109 2 2" xfId="2504" xr:uid="{7AE71D77-7504-49AA-A5FB-3950392E4D0A}"/>
    <cellStyle name="Normal 109 20" xfId="2505" xr:uid="{2CDCD73D-8903-41DC-A97D-546E32827CB2}"/>
    <cellStyle name="Normal 109 20 2" xfId="2506" xr:uid="{4CE716AD-6C5C-422D-8464-38CFF5D4A931}"/>
    <cellStyle name="Normal 109 21" xfId="2507" xr:uid="{D8608F48-971B-43C2-981B-7C5F107D4BAE}"/>
    <cellStyle name="Normal 109 21 2" xfId="2508" xr:uid="{693F764B-030D-4420-A0E6-5F708F728950}"/>
    <cellStyle name="Normal 109 22" xfId="2509" xr:uid="{DC6100D1-F3F0-4B6D-BADF-1CDC61443C3B}"/>
    <cellStyle name="Normal 109 22 2" xfId="2510" xr:uid="{156A0733-53CC-4BC5-8CFB-DE4AE74D7C20}"/>
    <cellStyle name="Normal 109 23" xfId="2511" xr:uid="{74C9A599-45F6-4BE8-96E7-A663908F5A78}"/>
    <cellStyle name="Normal 109 23 2" xfId="2512" xr:uid="{DD23B53C-485F-4316-9AB0-FF503DFB1B01}"/>
    <cellStyle name="Normal 109 24" xfId="2513" xr:uid="{528FD146-9DA9-4546-BE1A-D13AA73530BD}"/>
    <cellStyle name="Normal 109 24 2" xfId="2514" xr:uid="{9ECFCFBC-71BA-4A5C-96ED-25EF19791ECC}"/>
    <cellStyle name="Normal 109 25" xfId="2515" xr:uid="{4607AA10-EDC2-4E0F-A8D6-C84BEA86910D}"/>
    <cellStyle name="Normal 109 25 2" xfId="2516" xr:uid="{43E9AD91-2326-4408-BFA1-FBD53AFABA6B}"/>
    <cellStyle name="Normal 109 26" xfId="2517" xr:uid="{A07F028C-D013-49D0-9D03-866584E3E7DB}"/>
    <cellStyle name="Normal 109 26 2" xfId="2518" xr:uid="{34DEE007-5744-46CD-82E1-ACEE2D5B88DA}"/>
    <cellStyle name="Normal 109 27" xfId="2519" xr:uid="{67289106-FEB1-4B14-A1E5-4E56DF3E262F}"/>
    <cellStyle name="Normal 109 27 2" xfId="2520" xr:uid="{B49513C9-B9DF-416A-BE3F-50EC8D0F417B}"/>
    <cellStyle name="Normal 109 28" xfId="2521" xr:uid="{F3E62158-C0D0-42BD-9070-9B2318215694}"/>
    <cellStyle name="Normal 109 28 2" xfId="2522" xr:uid="{C9192282-3AD1-4330-96B8-9FC1D9C4A2B8}"/>
    <cellStyle name="Normal 109 29" xfId="2523" xr:uid="{32BE79A3-8307-44A6-8DA9-D6C84609590C}"/>
    <cellStyle name="Normal 109 29 2" xfId="2524" xr:uid="{7C41B560-50C0-4E21-8ECC-998963505DD7}"/>
    <cellStyle name="Normal 109 3" xfId="2525" xr:uid="{F3CA0DAE-E07B-4F94-B40C-9C6854158905}"/>
    <cellStyle name="Normal 109 3 2" xfId="2526" xr:uid="{E5844EFC-EB42-4AD4-ADC3-BC53B2296DE7}"/>
    <cellStyle name="Normal 109 30" xfId="2527" xr:uid="{40341CFF-10D9-4168-A192-0D2F965C7A39}"/>
    <cellStyle name="Normal 109 30 2" xfId="2528" xr:uid="{BC4AE287-6984-44E6-81C4-7904BFBBD4A8}"/>
    <cellStyle name="Normal 109 31" xfId="2529" xr:uid="{5ECB1BAA-8702-49D9-9B68-FA57F6F9D0B7}"/>
    <cellStyle name="Normal 109 31 2" xfId="2530" xr:uid="{D19212BD-60FF-436A-AB57-8B756D563069}"/>
    <cellStyle name="Normal 109 32" xfId="2531" xr:uid="{E40940B5-6BD1-4661-BADE-5E425493E68F}"/>
    <cellStyle name="Normal 109 32 2" xfId="2532" xr:uid="{0BBF9189-AB99-4C7D-86BE-980B699B7DA5}"/>
    <cellStyle name="Normal 109 33" xfId="2533" xr:uid="{77F4C72B-65E4-4A77-9C62-D706A2817BE2}"/>
    <cellStyle name="Normal 109 33 2" xfId="2534" xr:uid="{FAA876B9-8962-40B4-9B51-985CCC044EBF}"/>
    <cellStyle name="Normal 109 34" xfId="2535" xr:uid="{42A1D547-8535-4F64-A97F-BCF787CF0ECE}"/>
    <cellStyle name="Normal 109 34 2" xfId="2536" xr:uid="{B7352370-0045-4A76-83F3-72CA99021AE4}"/>
    <cellStyle name="Normal 109 35" xfId="2537" xr:uid="{536D6A4E-A0AE-4EAA-845C-1B728FAFE8C5}"/>
    <cellStyle name="Normal 109 35 2" xfId="2538" xr:uid="{F052855B-027E-4169-9535-C06B0E4336BD}"/>
    <cellStyle name="Normal 109 36" xfId="2539" xr:uid="{1958AD3B-9A02-44E2-ABDF-5B447A6F37B4}"/>
    <cellStyle name="Normal 109 36 2" xfId="2540" xr:uid="{A92C33B9-B5C7-43D6-A15C-5EE350921616}"/>
    <cellStyle name="Normal 109 37" xfId="2541" xr:uid="{766BDEBE-BE8D-4C0F-AA80-1B6C52F8DB84}"/>
    <cellStyle name="Normal 109 37 2" xfId="2542" xr:uid="{DC918E78-847A-4854-803B-27D908ECA8B6}"/>
    <cellStyle name="Normal 109 38" xfId="2543" xr:uid="{ED95EDF1-AFB4-457E-A71D-FB93755932FB}"/>
    <cellStyle name="Normal 109 38 2" xfId="2544" xr:uid="{1C279C83-94E6-45B5-80CF-8B6DD5A0AD9D}"/>
    <cellStyle name="Normal 109 39" xfId="2545" xr:uid="{E0315775-2FEA-4306-BDF3-843ED2EA433D}"/>
    <cellStyle name="Normal 109 39 2" xfId="2546" xr:uid="{0D44661D-CAA1-4299-907F-069A846BB0F4}"/>
    <cellStyle name="Normal 109 4" xfId="2547" xr:uid="{7AFA1899-7459-41D2-B282-D97002920786}"/>
    <cellStyle name="Normal 109 4 2" xfId="2548" xr:uid="{361F5FF4-67D0-4D1E-B934-8FF320FFF932}"/>
    <cellStyle name="Normal 109 40" xfId="2549" xr:uid="{377A122C-DD48-46D3-A02B-BF7F418616F7}"/>
    <cellStyle name="Normal 109 40 2" xfId="2550" xr:uid="{4A1B569C-3E64-4D68-9214-71980D72FD0B}"/>
    <cellStyle name="Normal 109 41" xfId="2551" xr:uid="{73B85341-F65E-47B1-BAAB-3B88E7938FCB}"/>
    <cellStyle name="Normal 109 41 2" xfId="2552" xr:uid="{D3C5CA18-E4D9-4BEA-A152-3FE204331400}"/>
    <cellStyle name="Normal 109 42" xfId="2553" xr:uid="{1E6515C0-1205-4FA8-920F-4E2A023D113E}"/>
    <cellStyle name="Normal 109 42 2" xfId="2554" xr:uid="{082E7075-8844-42E0-AFF1-6F8385EFA71F}"/>
    <cellStyle name="Normal 109 43" xfId="2555" xr:uid="{13485A27-180E-4B41-987A-59BC51EE07FD}"/>
    <cellStyle name="Normal 109 43 2" xfId="2556" xr:uid="{E4353042-5605-4A7E-ABA6-FE9B63C0AA03}"/>
    <cellStyle name="Normal 109 44" xfId="2557" xr:uid="{C7109082-8366-481C-9887-C1406E29E8A9}"/>
    <cellStyle name="Normal 109 44 2" xfId="2558" xr:uid="{7190A1DF-6618-408A-AE57-2ECBE29EFC2C}"/>
    <cellStyle name="Normal 109 45" xfId="2559" xr:uid="{1593ACFD-CCF8-43EB-BF79-24B86AD37B59}"/>
    <cellStyle name="Normal 109 45 2" xfId="2560" xr:uid="{3DFDA9E7-5880-41EB-8CED-2BE5149EE033}"/>
    <cellStyle name="Normal 109 46" xfId="2561" xr:uid="{B7D870DE-7FAA-47D8-9DB3-A146CB5AA48C}"/>
    <cellStyle name="Normal 109 46 2" xfId="2562" xr:uid="{55740A61-4430-4B97-AFFE-FD87DD0E4700}"/>
    <cellStyle name="Normal 109 47" xfId="2563" xr:uid="{F52D10B8-3B08-46CF-A0B5-45618C8D10D4}"/>
    <cellStyle name="Normal 109 47 2" xfId="2564" xr:uid="{B35EEBAE-BA4A-4C1F-B813-9FA06B59C517}"/>
    <cellStyle name="Normal 109 48" xfId="2565" xr:uid="{5A55098A-FE20-478D-BDC1-DF866BC3F84D}"/>
    <cellStyle name="Normal 109 48 2" xfId="2566" xr:uid="{A87D897E-E97B-4786-9A75-3F791EDDAD09}"/>
    <cellStyle name="Normal 109 49" xfId="2567" xr:uid="{1086B0F1-8739-49FC-B33F-0D0F7A8F57A5}"/>
    <cellStyle name="Normal 109 49 2" xfId="2568" xr:uid="{CDF35A8A-EE2D-405A-9FB6-1C5B12CFA975}"/>
    <cellStyle name="Normal 109 5" xfId="2569" xr:uid="{A993DB84-000E-4E22-B6F9-8FCEB2201E93}"/>
    <cellStyle name="Normal 109 5 2" xfId="2570" xr:uid="{0D41EE4E-D020-4E71-8648-8FA17EC9E5F2}"/>
    <cellStyle name="Normal 109 50" xfId="2571" xr:uid="{44584527-CE8D-4C33-B1B1-233120D1CD40}"/>
    <cellStyle name="Normal 109 50 2" xfId="2572" xr:uid="{5EE582A0-BE27-4431-B3D1-7F75C1ECB4D2}"/>
    <cellStyle name="Normal 109 51" xfId="2573" xr:uid="{7581903D-3BD1-47E9-B9D1-11E08425CD3E}"/>
    <cellStyle name="Normal 109 51 2" xfId="2574" xr:uid="{6D9578EF-F1C1-410C-BA05-7BFF29CA0276}"/>
    <cellStyle name="Normal 109 52" xfId="2575" xr:uid="{4EFA9984-0717-4A1E-8510-962DCE1A3EE6}"/>
    <cellStyle name="Normal 109 52 2" xfId="2576" xr:uid="{F39F7086-10BE-4276-A1AD-47783B7C434C}"/>
    <cellStyle name="Normal 109 53" xfId="2577" xr:uid="{7AA71214-98AC-40D8-8020-AC1D031561DF}"/>
    <cellStyle name="Normal 109 53 2" xfId="2578" xr:uid="{32765241-0027-452A-BEC6-C58C0B5708DF}"/>
    <cellStyle name="Normal 109 54" xfId="2579" xr:uid="{F3B06700-3EE1-4769-8372-A1E78F68A769}"/>
    <cellStyle name="Normal 109 54 2" xfId="2580" xr:uid="{CA5151D0-A1ED-41F5-A64E-0D102CA13897}"/>
    <cellStyle name="Normal 109 55" xfId="2581" xr:uid="{9CA94488-3940-40C4-9DB2-6638443FCE0A}"/>
    <cellStyle name="Normal 109 55 2" xfId="2582" xr:uid="{F9C6D471-86EA-4491-90BE-6826FEC57A73}"/>
    <cellStyle name="Normal 109 56" xfId="2583" xr:uid="{58C2ADE8-BF9C-4C9C-B20F-B292A46422A7}"/>
    <cellStyle name="Normal 109 56 2" xfId="2584" xr:uid="{8F4B661F-DDE0-4991-ABDC-B26739910E11}"/>
    <cellStyle name="Normal 109 57" xfId="2585" xr:uid="{C4483843-99A2-4766-AE73-110DFBA07A52}"/>
    <cellStyle name="Normal 109 57 2" xfId="2586" xr:uid="{9256D9D3-A6D6-4332-A5F8-6DB3DC7FC289}"/>
    <cellStyle name="Normal 109 58" xfId="2587" xr:uid="{D1C8EBA4-63A8-42FD-8A14-4E0D2028DE38}"/>
    <cellStyle name="Normal 109 58 2" xfId="2588" xr:uid="{3E2C844D-C9F1-43F0-9409-1243F569D020}"/>
    <cellStyle name="Normal 109 59" xfId="2589" xr:uid="{447B2436-6493-4FD2-A71B-CC909786DBFA}"/>
    <cellStyle name="Normal 109 59 2" xfId="2590" xr:uid="{AD05C0C6-E24A-406B-81B4-C070734A1642}"/>
    <cellStyle name="Normal 109 6" xfId="2591" xr:uid="{6425F0A4-A923-49B5-ACD5-B4768840D5EC}"/>
    <cellStyle name="Normal 109 6 2" xfId="2592" xr:uid="{E8CD6A40-99A3-479E-87DB-46238F335319}"/>
    <cellStyle name="Normal 109 60" xfId="2593" xr:uid="{ACA32E39-100B-4128-BCC7-0205B483B586}"/>
    <cellStyle name="Normal 109 60 2" xfId="2594" xr:uid="{B96CF2F3-340B-4F30-9071-8E38F37EAFAC}"/>
    <cellStyle name="Normal 109 61" xfId="2595" xr:uid="{F5D17D90-48CC-41F7-8757-354160B92B63}"/>
    <cellStyle name="Normal 109 61 2" xfId="2596" xr:uid="{9A3590CD-4336-40D3-8F42-AB3EA529DFAA}"/>
    <cellStyle name="Normal 109 62" xfId="2597" xr:uid="{0F7F2FC9-EA16-409D-83F0-E7AFDA08AEA9}"/>
    <cellStyle name="Normal 109 62 2" xfId="2598" xr:uid="{E226D366-8B1A-44FF-86DE-E12FA70FD6AF}"/>
    <cellStyle name="Normal 109 63" xfId="2599" xr:uid="{16E6BD90-4F0F-405A-B2B4-A20EE8817B58}"/>
    <cellStyle name="Normal 109 63 2" xfId="2600" xr:uid="{38BB35FD-0752-49F2-918E-B9704DCCE356}"/>
    <cellStyle name="Normal 109 64" xfId="2601" xr:uid="{16CC5455-9108-45BF-B511-F8A279A4B777}"/>
    <cellStyle name="Normal 109 64 2" xfId="2602" xr:uid="{300614A1-CE56-4154-9EF2-D7978041011E}"/>
    <cellStyle name="Normal 109 65" xfId="2603" xr:uid="{B315AC66-8B35-4649-B927-BF57E43A1EA3}"/>
    <cellStyle name="Normal 109 65 2" xfId="2604" xr:uid="{025274EE-53AD-44C2-B43F-E2F8AAB30AA4}"/>
    <cellStyle name="Normal 109 66" xfId="2605" xr:uid="{2A5F9029-3BAE-44E4-A835-B10C82D06FAC}"/>
    <cellStyle name="Normal 109 66 2" xfId="2606" xr:uid="{78A0B15C-8897-4B88-8837-E28491FC9787}"/>
    <cellStyle name="Normal 109 67" xfId="2607" xr:uid="{AE0BF821-3271-4601-B7FF-11D35FD99753}"/>
    <cellStyle name="Normal 109 67 2" xfId="2608" xr:uid="{06EA4180-BCC1-4FCF-B082-77FB4683CA2F}"/>
    <cellStyle name="Normal 109 68" xfId="2609" xr:uid="{36E5E10C-A6D0-4887-A862-1D534934C73E}"/>
    <cellStyle name="Normal 109 68 2" xfId="2610" xr:uid="{793F54F0-9BA3-44BF-AE26-CF9A4523BCE4}"/>
    <cellStyle name="Normal 109 69" xfId="2611" xr:uid="{80C47E33-B5ED-4685-B335-F752BD291664}"/>
    <cellStyle name="Normal 109 69 2" xfId="2612" xr:uid="{7747078A-9C7B-445E-B034-73B51ADEBAFD}"/>
    <cellStyle name="Normal 109 7" xfId="2613" xr:uid="{4794875C-5068-4DD8-8DF5-51C4F287CEAA}"/>
    <cellStyle name="Normal 109 7 2" xfId="2614" xr:uid="{40DFE960-B1AA-4C1D-9821-D5C8832A4A02}"/>
    <cellStyle name="Normal 109 70" xfId="2615" xr:uid="{6F8590DE-529B-4A67-B134-439E164B5555}"/>
    <cellStyle name="Normal 109 70 2" xfId="2616" xr:uid="{FDEAD09C-9EE8-48CF-8AED-810D379479E2}"/>
    <cellStyle name="Normal 109 71" xfId="2617" xr:uid="{09557B04-7315-473D-9FD8-E7C2AA1A672A}"/>
    <cellStyle name="Normal 109 71 2" xfId="2618" xr:uid="{9ADE2FFB-9387-41D8-8FFE-6676398E8433}"/>
    <cellStyle name="Normal 109 72" xfId="2619" xr:uid="{1EC4B256-F507-42B5-9EEF-3640424AF13D}"/>
    <cellStyle name="Normal 109 72 2" xfId="2620" xr:uid="{6DABC3DD-10DF-4E84-A797-5B1EE7EC98BF}"/>
    <cellStyle name="Normal 109 73" xfId="2621" xr:uid="{11534876-A163-4811-8105-4AB39955A1FB}"/>
    <cellStyle name="Normal 109 73 2" xfId="2622" xr:uid="{98E6FEA0-6265-4EF1-B5AB-BB3ADB6AF27B}"/>
    <cellStyle name="Normal 109 74" xfId="2623" xr:uid="{1D17FDE5-B79F-4A64-ACAB-340B9C970142}"/>
    <cellStyle name="Normal 109 74 2" xfId="2624" xr:uid="{739BD240-4F71-44DF-AD1A-92EA5280CA29}"/>
    <cellStyle name="Normal 109 75" xfId="2625" xr:uid="{6F3787B5-876E-4F90-9609-4113158D941A}"/>
    <cellStyle name="Normal 109 75 2" xfId="2626" xr:uid="{AF33D422-5CC4-4F06-BB2D-8EB3DC2919A2}"/>
    <cellStyle name="Normal 109 76" xfId="2627" xr:uid="{02982E41-21FE-4E6F-BFEC-51C2BC7071CF}"/>
    <cellStyle name="Normal 109 76 2" xfId="2628" xr:uid="{E217DBDA-39B5-48DE-BAE3-D4732182196D}"/>
    <cellStyle name="Normal 109 77" xfId="2629" xr:uid="{4571EF7F-329D-4A30-8E19-B2C66B5C7891}"/>
    <cellStyle name="Normal 109 77 2" xfId="2630" xr:uid="{58A8C95F-A5DD-4723-B143-3FCC07744B54}"/>
    <cellStyle name="Normal 109 78" xfId="2631" xr:uid="{410F49BD-0C2A-4403-9657-EC6B75D8DAD1}"/>
    <cellStyle name="Normal 109 78 2" xfId="2632" xr:uid="{D961E585-799C-4CFA-A842-369E921CAC4F}"/>
    <cellStyle name="Normal 109 79" xfId="2633" xr:uid="{29B3A4EC-C6D4-46C7-9A5F-8C599B7C0A5A}"/>
    <cellStyle name="Normal 109 79 2" xfId="2634" xr:uid="{CE765695-AD7B-4537-98CD-82E82058603A}"/>
    <cellStyle name="Normal 109 8" xfId="2635" xr:uid="{68C5EF48-28A1-4236-AD4D-15ED52E55355}"/>
    <cellStyle name="Normal 109 8 2" xfId="2636" xr:uid="{22EB20B3-9012-4154-8C7A-EE250167253D}"/>
    <cellStyle name="Normal 109 80" xfId="2637" xr:uid="{ECA07C2B-CB7C-42CB-8886-557212140238}"/>
    <cellStyle name="Normal 109 80 2" xfId="2638" xr:uid="{87FCE4F5-5C3B-4101-8671-C2E7889960AF}"/>
    <cellStyle name="Normal 109 81" xfId="2639" xr:uid="{9B6DA519-A967-40FF-8D58-6FBAB070A2C0}"/>
    <cellStyle name="Normal 109 81 2" xfId="2640" xr:uid="{FC899DF6-A180-49EC-8680-4C9A1E005F96}"/>
    <cellStyle name="Normal 109 82" xfId="2641" xr:uid="{3F8B592A-474C-4605-92BD-B1A6F12AD711}"/>
    <cellStyle name="Normal 109 82 2" xfId="2642" xr:uid="{31FCBD39-647A-4397-8441-64DAD7E177A2}"/>
    <cellStyle name="Normal 109 83" xfId="2643" xr:uid="{AB7F5639-7623-469F-85B3-884CC5E70FF1}"/>
    <cellStyle name="Normal 109 83 2" xfId="2644" xr:uid="{325DAB1F-FC17-48BE-8CDC-BB727B42B37A}"/>
    <cellStyle name="Normal 109 84" xfId="2645" xr:uid="{247AAE40-E619-4EFA-BAF4-2382236F2DF2}"/>
    <cellStyle name="Normal 109 84 2" xfId="2646" xr:uid="{FD5F120F-0284-4757-8C65-07D5CD597C71}"/>
    <cellStyle name="Normal 109 85" xfId="2647" xr:uid="{73A2ED06-B7A2-4AE0-8AEB-DFCE9B0CC187}"/>
    <cellStyle name="Normal 109 85 2" xfId="2648" xr:uid="{C0E5B1ED-230E-423E-8438-B1B92CEBFC92}"/>
    <cellStyle name="Normal 109 86" xfId="2649" xr:uid="{1E86E5FF-FA09-4181-ACDE-EE3BA0D06F0F}"/>
    <cellStyle name="Normal 109 86 2" xfId="2650" xr:uid="{5CBDFC9B-4411-4B9A-921C-418CBF9911BB}"/>
    <cellStyle name="Normal 109 87" xfId="2651" xr:uid="{BE4C9F98-5A35-49C2-8B8B-802872E54E6E}"/>
    <cellStyle name="Normal 109 87 2" xfId="2652" xr:uid="{D83078EF-0E28-4BCC-9FDB-59FB162157E6}"/>
    <cellStyle name="Normal 109 88" xfId="2653" xr:uid="{32FA934E-0698-4E6A-BF84-824AD047EAC0}"/>
    <cellStyle name="Normal 109 88 2" xfId="2654" xr:uid="{AD41833E-84C4-4E69-92D9-18D55EC01668}"/>
    <cellStyle name="Normal 109 89" xfId="2655" xr:uid="{87042D94-E2AC-45A8-A85F-99BFDD460C21}"/>
    <cellStyle name="Normal 109 89 2" xfId="2656" xr:uid="{97478170-F781-4ECF-862C-F6FBA5438E5B}"/>
    <cellStyle name="Normal 109 9" xfId="2657" xr:uid="{23976430-F27B-4035-A8BD-6C6EA580CB09}"/>
    <cellStyle name="Normal 109 9 2" xfId="2658" xr:uid="{A876ED4F-5F02-488D-8DE1-E0D77068026F}"/>
    <cellStyle name="Normal 109 90" xfId="2659" xr:uid="{1C33A085-67C8-49C9-BE8D-31567ED7BECA}"/>
    <cellStyle name="Normal 109 90 2" xfId="2660" xr:uid="{66A4AE7B-7955-41BF-829B-4DDCDC576E85}"/>
    <cellStyle name="Normal 109 91" xfId="2661" xr:uid="{3AD01F04-9F4C-404E-A76A-EBF1E95350CB}"/>
    <cellStyle name="Normal 109 91 2" xfId="2662" xr:uid="{A50D7F5F-6D5F-43FE-B58B-EC67257C0332}"/>
    <cellStyle name="Normal 109 92" xfId="2663" xr:uid="{7AD405E3-BF3A-40D2-AECF-333D184081EC}"/>
    <cellStyle name="Normal 109 92 2" xfId="2664" xr:uid="{AC20DFC7-5AF3-44C2-A52C-68A6320BCEC9}"/>
    <cellStyle name="Normal 109 93" xfId="2665" xr:uid="{6B361717-64C1-4366-B1B0-6644F76F0D1D}"/>
    <cellStyle name="Normal 109 93 2" xfId="2666" xr:uid="{84028024-EE08-40E3-81FA-DA229AA2C619}"/>
    <cellStyle name="Normal 109 94" xfId="2667" xr:uid="{C416039E-2B4D-45FB-B719-1F626F4D6401}"/>
    <cellStyle name="Normal 109 94 2" xfId="2668" xr:uid="{350CA3C8-79EE-40F8-9F3B-251C4A20AA7B}"/>
    <cellStyle name="Normal 109 95" xfId="2669" xr:uid="{7FA39521-EE4D-4139-8799-8CFB69E4A280}"/>
    <cellStyle name="Normal 109 95 2" xfId="2670" xr:uid="{3E5E72BD-E774-469B-AFA3-618E78CCDC0F}"/>
    <cellStyle name="Normal 109 96" xfId="2671" xr:uid="{C66460CC-A781-4A85-B4F3-2FA7923DCA72}"/>
    <cellStyle name="Normal 109 96 2" xfId="2672" xr:uid="{280810A3-5FEC-4323-8F87-1468497A12E7}"/>
    <cellStyle name="Normal 109 97" xfId="2673" xr:uid="{A808F4E5-AABD-4892-854F-7B29B5EE8D6C}"/>
    <cellStyle name="Normal 109 97 2" xfId="2674" xr:uid="{8FA37F45-22CA-46F5-BAEE-C45FD1B611BB}"/>
    <cellStyle name="Normal 109 98" xfId="2675" xr:uid="{FE578766-9C2F-42E1-9EA4-2E6B3A968300}"/>
    <cellStyle name="Normal 109 98 2" xfId="2676" xr:uid="{81EE4B3F-4CA7-41F4-B637-45D0425B1B84}"/>
    <cellStyle name="Normal 109 99" xfId="2677" xr:uid="{BF073719-003E-41B1-8B3F-187A7216C171}"/>
    <cellStyle name="Normal 11" xfId="362" xr:uid="{00000000-0005-0000-0000-000089020000}"/>
    <cellStyle name="Normal 11 2" xfId="758" xr:uid="{00000000-0005-0000-0000-00008A020000}"/>
    <cellStyle name="Normal 11 2 2" xfId="2679" xr:uid="{211FC7BA-8AE1-497F-A778-17E04C0DB72C}"/>
    <cellStyle name="Normal 11 3" xfId="944" xr:uid="{00000000-0005-0000-0000-00008B020000}"/>
    <cellStyle name="Normal 11 3 2" xfId="2678" xr:uid="{A9AFEF03-4207-4CF6-8BB1-3D34D89AA552}"/>
    <cellStyle name="Normal 11 4" xfId="1237" xr:uid="{CBC22FD9-4178-4AF3-8F2A-4C5956AD361E}"/>
    <cellStyle name="Normal 110" xfId="2680" xr:uid="{61BCAC27-812A-4248-ACDE-F6F8916651AC}"/>
    <cellStyle name="Normal 110 10" xfId="2681" xr:uid="{3AB0CFB4-A6E9-44C2-B5D7-DA8F38F60528}"/>
    <cellStyle name="Normal 110 10 2" xfId="2682" xr:uid="{E86A62B3-A5E0-4804-A74C-EC22D65E85C6}"/>
    <cellStyle name="Normal 110 11" xfId="2683" xr:uid="{D15EC695-366D-4D96-84FE-BB6B999ED524}"/>
    <cellStyle name="Normal 110 11 2" xfId="2684" xr:uid="{24D5CA21-3996-4FD4-A48A-27FD2AF335B4}"/>
    <cellStyle name="Normal 110 12" xfId="2685" xr:uid="{86ADB66E-A0A3-4724-8873-89F1C975B660}"/>
    <cellStyle name="Normal 110 12 2" xfId="2686" xr:uid="{A01CC899-0550-41C7-B4EB-E51E74D86EF1}"/>
    <cellStyle name="Normal 110 13" xfId="2687" xr:uid="{2EAA55E6-BE19-4AC8-AE5A-4BFC1AABC021}"/>
    <cellStyle name="Normal 110 13 2" xfId="2688" xr:uid="{BA73ABEA-E20F-4747-ADC7-FE8073206357}"/>
    <cellStyle name="Normal 110 14" xfId="2689" xr:uid="{8BA988F0-EF24-4BCA-9D94-412C0764F3AA}"/>
    <cellStyle name="Normal 110 14 2" xfId="2690" xr:uid="{CA531F65-B1C4-4F72-9391-17B2917E3614}"/>
    <cellStyle name="Normal 110 15" xfId="2691" xr:uid="{DCEBF62A-3CE0-495C-A9D7-F16A8082D238}"/>
    <cellStyle name="Normal 110 15 2" xfId="2692" xr:uid="{DEFD3047-58E2-428D-931B-29635A08288A}"/>
    <cellStyle name="Normal 110 16" xfId="2693" xr:uid="{3CB3EA4C-1E84-451E-A704-C80D9E86601C}"/>
    <cellStyle name="Normal 110 16 2" xfId="2694" xr:uid="{91E54455-4F49-45CF-B3DB-ADDD83E215E1}"/>
    <cellStyle name="Normal 110 17" xfId="2695" xr:uid="{070EA583-3B2A-449E-B916-F6CB70A61E46}"/>
    <cellStyle name="Normal 110 17 2" xfId="2696" xr:uid="{97539F99-BBA6-416A-BEC1-53DF7E1CC4F9}"/>
    <cellStyle name="Normal 110 18" xfId="2697" xr:uid="{17320F3D-61AC-4601-8383-291C071820B3}"/>
    <cellStyle name="Normal 110 18 2" xfId="2698" xr:uid="{53303FC9-BC1F-4FC9-9DB5-522E7F2935C5}"/>
    <cellStyle name="Normal 110 19" xfId="2699" xr:uid="{62AF8397-BCF1-4653-BED5-4121423C642F}"/>
    <cellStyle name="Normal 110 19 2" xfId="2700" xr:uid="{D5EAC0FE-26CF-4536-9BBE-E8D77261EB64}"/>
    <cellStyle name="Normal 110 2" xfId="2701" xr:uid="{6F983106-7BA0-4F41-A17E-DEEAF2AB277C}"/>
    <cellStyle name="Normal 110 2 2" xfId="2702" xr:uid="{C23F16AA-E552-44B6-8A34-53DB808FC556}"/>
    <cellStyle name="Normal 110 20" xfId="2703" xr:uid="{D31ADCFF-9431-4674-98BF-6199367F9BAD}"/>
    <cellStyle name="Normal 110 20 2" xfId="2704" xr:uid="{63A08FD0-37E2-430E-9C0F-493EFCB5C69C}"/>
    <cellStyle name="Normal 110 21" xfId="2705" xr:uid="{67D8F179-652C-4B4E-A71B-64CFF7B1678B}"/>
    <cellStyle name="Normal 110 21 2" xfId="2706" xr:uid="{FA59CC9C-813B-402C-A0A2-C5D61AA0EA32}"/>
    <cellStyle name="Normal 110 22" xfId="2707" xr:uid="{24A9B195-07F0-41DC-B700-555764C310BE}"/>
    <cellStyle name="Normal 110 22 2" xfId="2708" xr:uid="{AAECA063-3A53-4ED2-959D-D852C16F4756}"/>
    <cellStyle name="Normal 110 23" xfId="2709" xr:uid="{EE165377-39EC-4866-BC58-4BB05F063903}"/>
    <cellStyle name="Normal 110 23 2" xfId="2710" xr:uid="{54DDCEEB-C919-4C31-8F3D-4204F19727F4}"/>
    <cellStyle name="Normal 110 24" xfId="2711" xr:uid="{CE942E0D-42F8-4D34-9C2A-D7C390CD8EF7}"/>
    <cellStyle name="Normal 110 24 2" xfId="2712" xr:uid="{2FEB3AC3-0177-4AC0-8F24-ED4BE11495BA}"/>
    <cellStyle name="Normal 110 25" xfId="2713" xr:uid="{7A2A2FB1-7D98-48B1-9CE7-B7206A195B4C}"/>
    <cellStyle name="Normal 110 25 2" xfId="2714" xr:uid="{1764A9D3-A56C-486F-AE9E-E77748EDFB22}"/>
    <cellStyle name="Normal 110 26" xfId="2715" xr:uid="{283E3E09-B822-4F7B-BFFD-E3E5E20EC188}"/>
    <cellStyle name="Normal 110 26 2" xfId="2716" xr:uid="{BACDDC62-F007-494F-8557-53B7F8D07126}"/>
    <cellStyle name="Normal 110 27" xfId="2717" xr:uid="{BD83F288-59D4-467E-8F79-20EADA2A9904}"/>
    <cellStyle name="Normal 110 27 2" xfId="2718" xr:uid="{480C3CD0-31B7-40AB-92B5-86ECFD9F0C0E}"/>
    <cellStyle name="Normal 110 28" xfId="2719" xr:uid="{CC200264-E237-450E-8347-F927BA3D6B9F}"/>
    <cellStyle name="Normal 110 28 2" xfId="2720" xr:uid="{8A4ADD0E-EE73-49FF-A570-FC3FF3F14016}"/>
    <cellStyle name="Normal 110 29" xfId="2721" xr:uid="{8FE50609-D2B1-4EE9-B96C-D9C88085272E}"/>
    <cellStyle name="Normal 110 29 2" xfId="2722" xr:uid="{300543E6-C004-4781-8B8B-DA5832A8AABC}"/>
    <cellStyle name="Normal 110 3" xfId="2723" xr:uid="{9055A21C-7497-4984-80C4-114783A4EB08}"/>
    <cellStyle name="Normal 110 3 2" xfId="2724" xr:uid="{3BD42D4D-01AB-4CB3-ABD8-C1D54E5752D7}"/>
    <cellStyle name="Normal 110 30" xfId="2725" xr:uid="{45454D14-1483-44B9-AD06-229AD70F64E2}"/>
    <cellStyle name="Normal 110 30 2" xfId="2726" xr:uid="{2E1D036A-9AE8-4F50-8449-AB3402325129}"/>
    <cellStyle name="Normal 110 31" xfId="2727" xr:uid="{EEC56D54-91DA-47B2-B596-722032FE57D9}"/>
    <cellStyle name="Normal 110 31 2" xfId="2728" xr:uid="{143236A2-5A14-454A-AB5D-A62476D8150E}"/>
    <cellStyle name="Normal 110 32" xfId="2729" xr:uid="{6D6E06DE-8FFA-4061-8B99-55314E393546}"/>
    <cellStyle name="Normal 110 32 2" xfId="2730" xr:uid="{E26E72A1-D91F-4F4B-A861-EA6D840A51A9}"/>
    <cellStyle name="Normal 110 33" xfId="2731" xr:uid="{9FDFF43C-64B2-4ABE-BD53-994F8360CDF3}"/>
    <cellStyle name="Normal 110 33 2" xfId="2732" xr:uid="{36CBA5EC-FBEF-4DA8-B004-D77E0D9632B2}"/>
    <cellStyle name="Normal 110 34" xfId="2733" xr:uid="{53570143-B2D7-488B-891B-F8875921EF68}"/>
    <cellStyle name="Normal 110 34 2" xfId="2734" xr:uid="{1CEB516D-7721-4AF1-8C2E-47E75756A21A}"/>
    <cellStyle name="Normal 110 35" xfId="2735" xr:uid="{75BC196B-5495-4157-B7C6-28CC3FC6B839}"/>
    <cellStyle name="Normal 110 35 2" xfId="2736" xr:uid="{4BE7524D-8E62-4881-BEF4-B877F4568417}"/>
    <cellStyle name="Normal 110 36" xfId="2737" xr:uid="{1CB86332-0293-498D-AA8F-6B10CBBB367E}"/>
    <cellStyle name="Normal 110 36 2" xfId="2738" xr:uid="{13DACC0C-9EBD-433D-B1F5-C11626DF0B0B}"/>
    <cellStyle name="Normal 110 37" xfId="2739" xr:uid="{BBE2F066-44AE-4ED8-8275-2F7DB81F82D9}"/>
    <cellStyle name="Normal 110 37 2" xfId="2740" xr:uid="{0224515A-86FD-4BDA-B6AC-DB3095F8CD27}"/>
    <cellStyle name="Normal 110 38" xfId="2741" xr:uid="{3F6B044D-C069-456D-BE1C-D3DFF437DBE9}"/>
    <cellStyle name="Normal 110 38 2" xfId="2742" xr:uid="{57386ADF-0723-42E2-8E48-A3C03F86C214}"/>
    <cellStyle name="Normal 110 39" xfId="2743" xr:uid="{4F5276BD-745A-42A9-91A9-E321DDA3428B}"/>
    <cellStyle name="Normal 110 39 2" xfId="2744" xr:uid="{375CA5A2-60E0-4DD5-8B8B-F8422D2ED779}"/>
    <cellStyle name="Normal 110 4" xfId="2745" xr:uid="{0E88DFAD-6706-49E5-97DE-11ED315BD7F1}"/>
    <cellStyle name="Normal 110 4 2" xfId="2746" xr:uid="{E8A5B731-9D15-47AC-BB3B-6543BD16C4E9}"/>
    <cellStyle name="Normal 110 40" xfId="2747" xr:uid="{AAE83375-6BF1-4638-91D8-866E2DFA6F3D}"/>
    <cellStyle name="Normal 110 40 2" xfId="2748" xr:uid="{9BF6914D-7B0C-445F-81BE-916BCD1678B4}"/>
    <cellStyle name="Normal 110 41" xfId="2749" xr:uid="{57B77F70-372E-4DB2-B3C6-0DA049171F52}"/>
    <cellStyle name="Normal 110 41 2" xfId="2750" xr:uid="{0E3F2259-C588-4ACF-BBE5-D1CFB0B2C8FA}"/>
    <cellStyle name="Normal 110 42" xfId="2751" xr:uid="{EA60A458-0F5E-48AC-8087-950D6E6AD93E}"/>
    <cellStyle name="Normal 110 42 2" xfId="2752" xr:uid="{8FCA0088-1A8D-4E3D-B45B-CDF549378387}"/>
    <cellStyle name="Normal 110 43" xfId="2753" xr:uid="{920C8F5A-4D26-4421-94B7-A08CEAF332D1}"/>
    <cellStyle name="Normal 110 43 2" xfId="2754" xr:uid="{1D033963-ABB2-4BEC-84EB-63C62265CACA}"/>
    <cellStyle name="Normal 110 44" xfId="2755" xr:uid="{DA3D2294-94A0-45C1-8643-8D770F389BA5}"/>
    <cellStyle name="Normal 110 44 2" xfId="2756" xr:uid="{468C1BDF-6304-4518-B6EE-4ACEF0FFF3B7}"/>
    <cellStyle name="Normal 110 45" xfId="2757" xr:uid="{40C757F7-D43E-46BA-975C-3B9D0EC67A2B}"/>
    <cellStyle name="Normal 110 45 2" xfId="2758" xr:uid="{B6A5484D-03B4-4215-B68A-46A8E97793CF}"/>
    <cellStyle name="Normal 110 46" xfId="2759" xr:uid="{FE1C9070-8597-4FE8-8F26-432283D18383}"/>
    <cellStyle name="Normal 110 46 2" xfId="2760" xr:uid="{4816C210-1278-47C8-A46D-9916E538478A}"/>
    <cellStyle name="Normal 110 47" xfId="2761" xr:uid="{D9091133-E48F-44D8-845F-05EAC37799CE}"/>
    <cellStyle name="Normal 110 47 2" xfId="2762" xr:uid="{A7C94488-36F9-4A08-9F01-A852995D0E7D}"/>
    <cellStyle name="Normal 110 48" xfId="2763" xr:uid="{4F79B205-293B-4232-A182-1C93AD05F16B}"/>
    <cellStyle name="Normal 110 48 2" xfId="2764" xr:uid="{50875662-1888-4F45-B1CB-E3E9D5B1D6FB}"/>
    <cellStyle name="Normal 110 49" xfId="2765" xr:uid="{D1447505-E172-41B2-B46E-B6F632B888B1}"/>
    <cellStyle name="Normal 110 49 2" xfId="2766" xr:uid="{8E728453-BACD-40BF-A372-703885D14EA2}"/>
    <cellStyle name="Normal 110 5" xfId="2767" xr:uid="{36ABFB79-4914-4D2D-BE03-18D4BFEAC739}"/>
    <cellStyle name="Normal 110 5 2" xfId="2768" xr:uid="{14AC3577-BF83-45D6-9634-3D001418614A}"/>
    <cellStyle name="Normal 110 50" xfId="2769" xr:uid="{DA9C8AD1-C123-4ABA-9F44-155C6EBBB198}"/>
    <cellStyle name="Normal 110 50 2" xfId="2770" xr:uid="{1B846246-CF44-4E34-A1EF-2C51E6592BC7}"/>
    <cellStyle name="Normal 110 51" xfId="2771" xr:uid="{6F18888A-DAE2-47D2-A8A2-0038501C7EAC}"/>
    <cellStyle name="Normal 110 51 2" xfId="2772" xr:uid="{A0BDCBA4-AFE5-419F-8A6A-2ECCF86C654E}"/>
    <cellStyle name="Normal 110 52" xfId="2773" xr:uid="{C5B739F6-79D5-48E9-91FA-406C78C33F0A}"/>
    <cellStyle name="Normal 110 52 2" xfId="2774" xr:uid="{03B1201A-2A29-4F16-A037-063736EC5B27}"/>
    <cellStyle name="Normal 110 53" xfId="2775" xr:uid="{7B270F1C-ED43-4AB9-A779-F8756D580304}"/>
    <cellStyle name="Normal 110 53 2" xfId="2776" xr:uid="{92925D0F-4F3C-4E78-93BD-49976B35A100}"/>
    <cellStyle name="Normal 110 54" xfId="2777" xr:uid="{783113B5-EC3E-4134-8B67-1ED7382D6C7E}"/>
    <cellStyle name="Normal 110 54 2" xfId="2778" xr:uid="{28FDA794-2B6A-43DF-84EC-D0F65A1AE280}"/>
    <cellStyle name="Normal 110 55" xfId="2779" xr:uid="{418CC903-34C2-48D1-AFEA-D0282B798EC8}"/>
    <cellStyle name="Normal 110 55 2" xfId="2780" xr:uid="{2DF7BED7-2871-4A9A-A36C-11967287B39D}"/>
    <cellStyle name="Normal 110 56" xfId="2781" xr:uid="{8CAD9A12-B305-4973-803A-0F737E47CBC6}"/>
    <cellStyle name="Normal 110 56 2" xfId="2782" xr:uid="{91AEDFAD-E133-4038-94F5-804FD813CFDA}"/>
    <cellStyle name="Normal 110 57" xfId="2783" xr:uid="{EB38066D-228F-4BB9-829E-1BF6FC32E57B}"/>
    <cellStyle name="Normal 110 57 2" xfId="2784" xr:uid="{1ACCB65F-49A7-480E-8A32-4934376799CC}"/>
    <cellStyle name="Normal 110 58" xfId="2785" xr:uid="{08BEDB09-1DB4-4D01-911E-02AEDADCD3DD}"/>
    <cellStyle name="Normal 110 58 2" xfId="2786" xr:uid="{D6CE7E66-1BBC-4AE9-81DD-FBEA673028BA}"/>
    <cellStyle name="Normal 110 59" xfId="2787" xr:uid="{B785A365-A263-4521-8311-EA04661AAB7D}"/>
    <cellStyle name="Normal 110 59 2" xfId="2788" xr:uid="{E0D3EDD4-715F-4697-A7DF-C03D9684AEE0}"/>
    <cellStyle name="Normal 110 6" xfId="2789" xr:uid="{4BC68B71-DF7A-4D24-865E-BF6B342EFF03}"/>
    <cellStyle name="Normal 110 6 2" xfId="2790" xr:uid="{6A96E97D-191A-4C79-8839-F3939F06E513}"/>
    <cellStyle name="Normal 110 60" xfId="2791" xr:uid="{EA1130A9-22EB-405C-BBA7-BBF67E99366D}"/>
    <cellStyle name="Normal 110 60 2" xfId="2792" xr:uid="{0114EF4C-3213-42AA-8345-8D20C1174693}"/>
    <cellStyle name="Normal 110 61" xfId="2793" xr:uid="{28BC9085-C508-47AC-9861-E62BBA20E9AE}"/>
    <cellStyle name="Normal 110 61 2" xfId="2794" xr:uid="{98442CF3-8BE1-4A83-821A-3E48A023333B}"/>
    <cellStyle name="Normal 110 62" xfId="2795" xr:uid="{6A4D5814-009B-4DCE-8693-E7CA8726706D}"/>
    <cellStyle name="Normal 110 62 2" xfId="2796" xr:uid="{D88E72CD-01EC-4271-A996-5C06C5850E5C}"/>
    <cellStyle name="Normal 110 63" xfId="2797" xr:uid="{51CDC95B-FB0A-4BA8-BAD8-1496E4BEBE2C}"/>
    <cellStyle name="Normal 110 63 2" xfId="2798" xr:uid="{546C60B3-314D-4320-BA89-6905D4AD5D4E}"/>
    <cellStyle name="Normal 110 64" xfId="2799" xr:uid="{91C3DA4B-7E46-447B-A19F-6FDA190707BB}"/>
    <cellStyle name="Normal 110 64 2" xfId="2800" xr:uid="{F695D245-C5C6-4DC7-9538-13A536760CB1}"/>
    <cellStyle name="Normal 110 65" xfId="2801" xr:uid="{7DDC0E85-286E-4262-9221-0F80A08AB304}"/>
    <cellStyle name="Normal 110 65 2" xfId="2802" xr:uid="{C7C66B7E-06C3-4904-A360-E65578D3D324}"/>
    <cellStyle name="Normal 110 66" xfId="2803" xr:uid="{418E4B56-FC82-4806-86CC-F209794C6035}"/>
    <cellStyle name="Normal 110 66 2" xfId="2804" xr:uid="{5F5022A1-5457-436F-9F2A-C6FFA5C235AD}"/>
    <cellStyle name="Normal 110 67" xfId="2805" xr:uid="{054E40FC-48D2-4A0D-9929-28F27710CD1B}"/>
    <cellStyle name="Normal 110 67 2" xfId="2806" xr:uid="{244989B4-9780-4D6B-BE19-DBE90C16DCE9}"/>
    <cellStyle name="Normal 110 68" xfId="2807" xr:uid="{CAF7AD7E-D6E1-46E4-A47E-3CFE22305735}"/>
    <cellStyle name="Normal 110 68 2" xfId="2808" xr:uid="{CB3470FC-809D-4D4C-83FC-187255EED470}"/>
    <cellStyle name="Normal 110 69" xfId="2809" xr:uid="{72CC0F6A-D687-4487-A24D-5C5E247DE98C}"/>
    <cellStyle name="Normal 110 69 2" xfId="2810" xr:uid="{3E9035C0-4F0A-42CE-BA02-25E373840D6B}"/>
    <cellStyle name="Normal 110 7" xfId="2811" xr:uid="{87C68A1F-CDB6-4C91-AFDC-2C7FFEDC650C}"/>
    <cellStyle name="Normal 110 7 2" xfId="2812" xr:uid="{BF82544F-5B5C-4555-A9D1-5E0040986F3C}"/>
    <cellStyle name="Normal 110 70" xfId="2813" xr:uid="{D1BE30E4-5885-4D0E-B080-E066CADAA268}"/>
    <cellStyle name="Normal 110 70 2" xfId="2814" xr:uid="{1AA9B4E7-E865-47BD-8A9E-5B11B24B9E42}"/>
    <cellStyle name="Normal 110 71" xfId="2815" xr:uid="{3F3818D3-6F9A-4818-B0BB-1B8DEDFBB688}"/>
    <cellStyle name="Normal 110 71 2" xfId="2816" xr:uid="{E5C4FA10-F7A6-491B-9EC3-A67A5B51D58B}"/>
    <cellStyle name="Normal 110 72" xfId="2817" xr:uid="{B0A3CA64-C70C-4487-BACF-083004ED0733}"/>
    <cellStyle name="Normal 110 72 2" xfId="2818" xr:uid="{E8398442-4B43-49F4-9EE5-13F9301D0FF5}"/>
    <cellStyle name="Normal 110 73" xfId="2819" xr:uid="{347BF456-5B90-4837-9187-266C6DB8D0BD}"/>
    <cellStyle name="Normal 110 73 2" xfId="2820" xr:uid="{9BDAF37C-8DEB-44CC-9D2C-121A8296DBA3}"/>
    <cellStyle name="Normal 110 74" xfId="2821" xr:uid="{CE7794CF-CA9A-45B4-829F-52C94F4FC3B7}"/>
    <cellStyle name="Normal 110 74 2" xfId="2822" xr:uid="{978067D6-D55E-471D-A1D7-6B188A15162C}"/>
    <cellStyle name="Normal 110 75" xfId="2823" xr:uid="{7EBCE714-B867-45F2-A697-BEB94F3DC4AA}"/>
    <cellStyle name="Normal 110 75 2" xfId="2824" xr:uid="{EF292A3B-F382-44FA-9840-5E1669C5B6C3}"/>
    <cellStyle name="Normal 110 76" xfId="2825" xr:uid="{168C0784-67DD-47B1-BA85-D5885ACDF30C}"/>
    <cellStyle name="Normal 110 76 2" xfId="2826" xr:uid="{45F61F75-F54C-4029-867C-3D467565542D}"/>
    <cellStyle name="Normal 110 77" xfId="2827" xr:uid="{B4CF0501-AE6A-417D-A988-AF3EA598F3DD}"/>
    <cellStyle name="Normal 110 77 2" xfId="2828" xr:uid="{8D2E5DB1-AD58-475E-A26C-8E6CF3E9819C}"/>
    <cellStyle name="Normal 110 78" xfId="2829" xr:uid="{D4552BAC-3540-45FF-A46F-8577954528AE}"/>
    <cellStyle name="Normal 110 78 2" xfId="2830" xr:uid="{4ECC1E1F-03CB-470B-80F8-1E84896651F0}"/>
    <cellStyle name="Normal 110 79" xfId="2831" xr:uid="{214FD106-3EB6-4050-BC6D-3AB5065CFAD9}"/>
    <cellStyle name="Normal 110 79 2" xfId="2832" xr:uid="{41F4AB62-700E-480B-AC05-E14C3E1D2A2A}"/>
    <cellStyle name="Normal 110 8" xfId="2833" xr:uid="{90E40541-4BDD-4C65-B3D3-BDCB69089677}"/>
    <cellStyle name="Normal 110 8 2" xfId="2834" xr:uid="{7D9E699A-EF5C-4200-A01D-AC138FA0225A}"/>
    <cellStyle name="Normal 110 80" xfId="2835" xr:uid="{98D0D003-DABB-44A1-A04D-288C1EA6131C}"/>
    <cellStyle name="Normal 110 80 2" xfId="2836" xr:uid="{8F9BEC80-523E-4750-9DDB-F1EBE0084D0C}"/>
    <cellStyle name="Normal 110 81" xfId="2837" xr:uid="{128DA544-D04A-4AD0-8F43-41BDFFEF582B}"/>
    <cellStyle name="Normal 110 81 2" xfId="2838" xr:uid="{79826BF0-AAE7-46B5-8B58-54DA8B1C9CF2}"/>
    <cellStyle name="Normal 110 82" xfId="2839" xr:uid="{02E404CE-6B71-4F30-B1AE-FA60C1BBC42E}"/>
    <cellStyle name="Normal 110 82 2" xfId="2840" xr:uid="{68E33C46-BF2C-4A60-A038-A3A8C91CFBB1}"/>
    <cellStyle name="Normal 110 83" xfId="2841" xr:uid="{EA31F166-623C-4EAE-9DB2-81E934978FDA}"/>
    <cellStyle name="Normal 110 83 2" xfId="2842" xr:uid="{4D8190C6-78FA-4723-92CA-E465A08B6BF0}"/>
    <cellStyle name="Normal 110 84" xfId="2843" xr:uid="{7EB5074B-CC89-4354-B060-37DF84CECF69}"/>
    <cellStyle name="Normal 110 84 2" xfId="2844" xr:uid="{C479AFF6-6E81-4CFC-B045-80C611744609}"/>
    <cellStyle name="Normal 110 85" xfId="2845" xr:uid="{B19B4D06-67F9-4AD3-978B-EEAD00AA52F9}"/>
    <cellStyle name="Normal 110 85 2" xfId="2846" xr:uid="{8DD5F8FF-9247-40E4-A9F6-635A438DD69C}"/>
    <cellStyle name="Normal 110 86" xfId="2847" xr:uid="{E9A3B79F-4C9B-4730-B1B9-C9427C7319A3}"/>
    <cellStyle name="Normal 110 86 2" xfId="2848" xr:uid="{04A1034F-BF2B-4A47-874E-F3520348F65B}"/>
    <cellStyle name="Normal 110 87" xfId="2849" xr:uid="{0EECFD6D-2AEA-4517-8394-C4E77B8ADFB4}"/>
    <cellStyle name="Normal 110 87 2" xfId="2850" xr:uid="{EF78B8CD-D7B0-4E77-A5F8-CA1027EDA4E3}"/>
    <cellStyle name="Normal 110 88" xfId="2851" xr:uid="{E7386E14-FC46-451A-BA65-546412B97A4F}"/>
    <cellStyle name="Normal 110 88 2" xfId="2852" xr:uid="{77A57120-FB99-4E24-A4BA-F796D0F7C60C}"/>
    <cellStyle name="Normal 110 89" xfId="2853" xr:uid="{593A3564-700B-4C2C-8632-9900BD8B28B1}"/>
    <cellStyle name="Normal 110 89 2" xfId="2854" xr:uid="{20E14DB0-273C-4D89-A345-83F12F0324E3}"/>
    <cellStyle name="Normal 110 9" xfId="2855" xr:uid="{35ACE616-279E-4C98-B1D2-2D4A9BA6A384}"/>
    <cellStyle name="Normal 110 9 2" xfId="2856" xr:uid="{BAD9D067-587A-4CD8-9C12-5536ADB80EBA}"/>
    <cellStyle name="Normal 110 90" xfId="2857" xr:uid="{E7CB4656-29B5-42E9-9050-CF7561C88DF7}"/>
    <cellStyle name="Normal 110 90 2" xfId="2858" xr:uid="{7AF1D9B8-2726-4848-980D-660900CF9BC8}"/>
    <cellStyle name="Normal 110 91" xfId="2859" xr:uid="{8C1C2063-8839-4887-82BD-452BE76BC31B}"/>
    <cellStyle name="Normal 110 91 2" xfId="2860" xr:uid="{05A32D1E-23A1-4205-B9E2-D2FBAD5A8BBE}"/>
    <cellStyle name="Normal 110 92" xfId="2861" xr:uid="{19404345-89EA-4B88-B26C-5645546AF557}"/>
    <cellStyle name="Normal 110 92 2" xfId="2862" xr:uid="{3A7B33D4-6C53-4332-A1FE-D013F16C83CC}"/>
    <cellStyle name="Normal 110 93" xfId="2863" xr:uid="{3E78FE57-C38B-4217-A242-F5AAF7C8771D}"/>
    <cellStyle name="Normal 110 93 2" xfId="2864" xr:uid="{032C4354-053B-4624-8C3B-964F4ED7661C}"/>
    <cellStyle name="Normal 110 94" xfId="2865" xr:uid="{F93F15B8-F2EE-4DF1-B5DA-A5B602076C75}"/>
    <cellStyle name="Normal 110 94 2" xfId="2866" xr:uid="{C2E444F0-CD17-4247-B17F-6305E976972B}"/>
    <cellStyle name="Normal 110 95" xfId="2867" xr:uid="{0B289EF2-4AC0-42C5-BEDB-6F8B3FBED854}"/>
    <cellStyle name="Normal 110 95 2" xfId="2868" xr:uid="{D901F1AC-092F-4037-A02F-CAAF3B408DE9}"/>
    <cellStyle name="Normal 110 96" xfId="2869" xr:uid="{341E0B20-C6D8-48F9-8EB3-7527EADB034A}"/>
    <cellStyle name="Normal 110 96 2" xfId="2870" xr:uid="{DF12C6EE-DA06-44BB-9D7F-2C476A78F99F}"/>
    <cellStyle name="Normal 110 97" xfId="2871" xr:uid="{3EA89565-B28C-4940-82F3-9DB38A246652}"/>
    <cellStyle name="Normal 110 97 2" xfId="2872" xr:uid="{29CA6501-A4A5-41D6-B37A-FB5A304A49B4}"/>
    <cellStyle name="Normal 110 98" xfId="2873" xr:uid="{E46F1345-1E01-418B-9B26-E58BF5BE8AD1}"/>
    <cellStyle name="Normal 110 98 2" xfId="2874" xr:uid="{09D3F6D8-888C-4481-8EE6-F5B00CFF7892}"/>
    <cellStyle name="Normal 110 99" xfId="2875" xr:uid="{43A18157-69E5-46F0-BBA8-97221928496C}"/>
    <cellStyle name="Normal 111" xfId="2876" xr:uid="{B4D89943-AD24-4EB1-B245-EBD7645289F4}"/>
    <cellStyle name="Normal 111 10" xfId="2877" xr:uid="{0E99FAC7-C10E-417B-8767-B28FAE20E5A1}"/>
    <cellStyle name="Normal 111 10 2" xfId="2878" xr:uid="{7F96459E-17EC-430F-879F-7586A9CFB9BC}"/>
    <cellStyle name="Normal 111 11" xfId="2879" xr:uid="{B87AFF28-5DA8-4A41-9F18-8CA18CCFB743}"/>
    <cellStyle name="Normal 111 11 2" xfId="2880" xr:uid="{4FBA226E-6DB8-40AA-BF2C-11B3E72D5E52}"/>
    <cellStyle name="Normal 111 12" xfId="2881" xr:uid="{DD2796FA-A47C-4B99-BEA7-2AC9601865D8}"/>
    <cellStyle name="Normal 111 12 2" xfId="2882" xr:uid="{8976DFDC-19E8-4616-AB5B-7A5AFB54C5C7}"/>
    <cellStyle name="Normal 111 13" xfId="2883" xr:uid="{B725CDC3-DF6E-42A2-A957-5FB84747E4CF}"/>
    <cellStyle name="Normal 111 13 2" xfId="2884" xr:uid="{198096B8-EA6E-4FA4-9386-211C1DCC92F2}"/>
    <cellStyle name="Normal 111 14" xfId="2885" xr:uid="{56EA1343-5F3F-4FD1-9BF7-E6F5CD93ED97}"/>
    <cellStyle name="Normal 111 14 2" xfId="2886" xr:uid="{3731EAED-9FA4-4CBE-9E52-A5D032DF2863}"/>
    <cellStyle name="Normal 111 15" xfId="2887" xr:uid="{12A9DC69-46DE-4671-90F0-EF3413E25D89}"/>
    <cellStyle name="Normal 111 15 2" xfId="2888" xr:uid="{BA746683-3536-40FF-B88B-AA0563899673}"/>
    <cellStyle name="Normal 111 16" xfId="2889" xr:uid="{9B0A5CA6-1307-4227-A50C-46861A811D37}"/>
    <cellStyle name="Normal 111 16 2" xfId="2890" xr:uid="{A6F52306-1C47-4BCF-8216-9B443E83AB27}"/>
    <cellStyle name="Normal 111 17" xfId="2891" xr:uid="{D995EE54-36E7-4EC5-A31E-F9FBB64495B9}"/>
    <cellStyle name="Normal 111 17 2" xfId="2892" xr:uid="{49AF371E-5722-45FE-9417-F98548EF796E}"/>
    <cellStyle name="Normal 111 18" xfId="2893" xr:uid="{775D493D-7397-48F3-B80A-85BD068CF9A5}"/>
    <cellStyle name="Normal 111 18 2" xfId="2894" xr:uid="{56626788-BC19-48D6-8804-D8583372A326}"/>
    <cellStyle name="Normal 111 19" xfId="2895" xr:uid="{288B6327-20E3-49F8-B37D-C9B2F1604C63}"/>
    <cellStyle name="Normal 111 19 2" xfId="2896" xr:uid="{93AE16DC-F6A5-462C-9B2D-B5B8EAF0F969}"/>
    <cellStyle name="Normal 111 2" xfId="2897" xr:uid="{CEF5DC15-5EE2-4C82-A6B4-8571A4CA2471}"/>
    <cellStyle name="Normal 111 2 2" xfId="2898" xr:uid="{E6DA88BB-2F35-4F4A-A8C6-16E0AE1D8306}"/>
    <cellStyle name="Normal 111 20" xfId="2899" xr:uid="{0DF1AFC0-5210-4887-812A-51D9AAE56680}"/>
    <cellStyle name="Normal 111 20 2" xfId="2900" xr:uid="{D2217D9B-AACF-4789-89CE-DC6FBB110969}"/>
    <cellStyle name="Normal 111 21" xfId="2901" xr:uid="{74880272-3199-4F2F-98A5-49635EA7765B}"/>
    <cellStyle name="Normal 111 21 2" xfId="2902" xr:uid="{46D0470C-0841-419C-81DB-980AB8338EE6}"/>
    <cellStyle name="Normal 111 22" xfId="2903" xr:uid="{FC7C7C18-1761-409F-9E24-32FD7D42D293}"/>
    <cellStyle name="Normal 111 22 2" xfId="2904" xr:uid="{7E08588B-5070-49E1-ABB6-55F6F5E379DE}"/>
    <cellStyle name="Normal 111 23" xfId="2905" xr:uid="{CA0145BF-BA70-40DF-8AC6-24CE1651988E}"/>
    <cellStyle name="Normal 111 23 2" xfId="2906" xr:uid="{60B3DAD2-37C4-4D4D-970C-CE91A0F04204}"/>
    <cellStyle name="Normal 111 24" xfId="2907" xr:uid="{7B19616A-16AC-4119-8E38-A8FB1832ECF0}"/>
    <cellStyle name="Normal 111 24 2" xfId="2908" xr:uid="{7632EC34-C565-42F3-B2AF-3F4F729FE25C}"/>
    <cellStyle name="Normal 111 25" xfId="2909" xr:uid="{36554623-8B69-4FCB-80E1-8E4DD92E1213}"/>
    <cellStyle name="Normal 111 25 2" xfId="2910" xr:uid="{C29EEB24-26D3-4D65-AFA7-A73558694291}"/>
    <cellStyle name="Normal 111 26" xfId="2911" xr:uid="{D365208A-02A9-4A4D-A94A-BAAADF007FB5}"/>
    <cellStyle name="Normal 111 26 2" xfId="2912" xr:uid="{C9DB0895-8191-43F9-8ADD-CE8284BB8E58}"/>
    <cellStyle name="Normal 111 27" xfId="2913" xr:uid="{64C87D2D-3841-46C3-A520-B1BF7EBBA3B5}"/>
    <cellStyle name="Normal 111 27 2" xfId="2914" xr:uid="{AECFFDAE-8D57-429C-BE98-44F0E21984F0}"/>
    <cellStyle name="Normal 111 28" xfId="2915" xr:uid="{5F3472F2-5975-4617-981F-6B5509E0375A}"/>
    <cellStyle name="Normal 111 28 2" xfId="2916" xr:uid="{8045DB0E-8B3B-47B8-AEFF-20E82489DE64}"/>
    <cellStyle name="Normal 111 29" xfId="2917" xr:uid="{227DB486-6B2C-4670-853B-CCC2437BEB29}"/>
    <cellStyle name="Normal 111 29 2" xfId="2918" xr:uid="{690F5DF4-4EE7-45D8-80F5-1DF98CB1AC61}"/>
    <cellStyle name="Normal 111 3" xfId="2919" xr:uid="{F9657E51-54D0-4FE8-8ABF-01CA4BF4D85F}"/>
    <cellStyle name="Normal 111 3 2" xfId="2920" xr:uid="{E656200E-E859-4D35-8A79-3C78C004D546}"/>
    <cellStyle name="Normal 111 30" xfId="2921" xr:uid="{21334937-3347-4990-96D4-2833BAC52A47}"/>
    <cellStyle name="Normal 111 30 2" xfId="2922" xr:uid="{93CBCCBA-1DE0-4521-8607-578899B75113}"/>
    <cellStyle name="Normal 111 31" xfId="2923" xr:uid="{6799B77D-76AB-4B5B-AE9B-65D755AB2615}"/>
    <cellStyle name="Normal 111 31 2" xfId="2924" xr:uid="{EFB86844-570A-4FB0-8003-498FDAA2B1F4}"/>
    <cellStyle name="Normal 111 32" xfId="2925" xr:uid="{EF962F6E-98FE-4104-BB5C-6ED9F2DD9231}"/>
    <cellStyle name="Normal 111 32 2" xfId="2926" xr:uid="{E65B2A3A-5D38-4685-A0E0-4A3C9EBABC20}"/>
    <cellStyle name="Normal 111 33" xfId="2927" xr:uid="{3ED10131-A1FA-4E71-BA3D-D1D886DA1115}"/>
    <cellStyle name="Normal 111 33 2" xfId="2928" xr:uid="{7D717E69-687F-4ABE-86F7-9B4AE9DB6DCD}"/>
    <cellStyle name="Normal 111 34" xfId="2929" xr:uid="{26B78A69-3041-4C0A-8BBC-0D809B7FB0B4}"/>
    <cellStyle name="Normal 111 34 2" xfId="2930" xr:uid="{B112DF90-70C5-40EE-A390-1DF1C9A2D64C}"/>
    <cellStyle name="Normal 111 35" xfId="2931" xr:uid="{9EC14020-CA91-4386-BD78-1BF800AAD3EC}"/>
    <cellStyle name="Normal 111 35 2" xfId="2932" xr:uid="{E004A7AB-4BE9-40A2-8C98-4B87F3813272}"/>
    <cellStyle name="Normal 111 36" xfId="2933" xr:uid="{A39770BF-9A82-4C15-BA9D-3E3E728FDFB7}"/>
    <cellStyle name="Normal 111 36 2" xfId="2934" xr:uid="{195D0DF7-05E9-4CBB-91DD-EAC784E20136}"/>
    <cellStyle name="Normal 111 37" xfId="2935" xr:uid="{48D4EBE3-FC0A-4CDF-B9E9-5169A90581E2}"/>
    <cellStyle name="Normal 111 37 2" xfId="2936" xr:uid="{1E699B87-BF12-48BE-98A8-E69290F37194}"/>
    <cellStyle name="Normal 111 38" xfId="2937" xr:uid="{76246A70-0CEE-4027-84F8-8CA9CD08DECF}"/>
    <cellStyle name="Normal 111 38 2" xfId="2938" xr:uid="{2FEBD140-3B30-406B-B4F1-74ABE580DF48}"/>
    <cellStyle name="Normal 111 39" xfId="2939" xr:uid="{F6E6A5EC-A022-4735-BC3A-914ED2E9FB1F}"/>
    <cellStyle name="Normal 111 39 2" xfId="2940" xr:uid="{08B5CF39-51DB-41EE-9318-AC70AFA61A43}"/>
    <cellStyle name="Normal 111 4" xfId="2941" xr:uid="{DD043D27-0387-45AE-90A5-8198FDA09C48}"/>
    <cellStyle name="Normal 111 4 2" xfId="2942" xr:uid="{2B68F43F-0BA5-4E9A-8CA8-19899BB35A2C}"/>
    <cellStyle name="Normal 111 40" xfId="2943" xr:uid="{6AE0BEEF-75A3-4BDB-BDEC-A31E66B1ADD3}"/>
    <cellStyle name="Normal 111 40 2" xfId="2944" xr:uid="{6585C7E2-961F-46DC-B65D-E6BDFF915788}"/>
    <cellStyle name="Normal 111 41" xfId="2945" xr:uid="{EA8D1BED-F81A-4B1F-8361-25EA58AD5C16}"/>
    <cellStyle name="Normal 111 41 2" xfId="2946" xr:uid="{F503BECB-E115-4651-BE32-26FCABEAC659}"/>
    <cellStyle name="Normal 111 42" xfId="2947" xr:uid="{EE25A322-A26E-4F6D-BF56-9BA9AA6F9115}"/>
    <cellStyle name="Normal 111 42 2" xfId="2948" xr:uid="{A8A6D0C4-2E6C-4A38-AF79-38897AD1F0BA}"/>
    <cellStyle name="Normal 111 43" xfId="2949" xr:uid="{876DD81B-CAD1-4043-B4C1-504D770AB5BA}"/>
    <cellStyle name="Normal 111 43 2" xfId="2950" xr:uid="{7A511FEC-791A-47BC-959E-ABC1732A29C3}"/>
    <cellStyle name="Normal 111 44" xfId="2951" xr:uid="{56BAF7AB-7BB8-47EC-A50C-C99E4047BC2B}"/>
    <cellStyle name="Normal 111 44 2" xfId="2952" xr:uid="{BF7AD67E-639E-4DB9-BB76-5BC6E49239E9}"/>
    <cellStyle name="Normal 111 45" xfId="2953" xr:uid="{7C883BBA-D1A5-4176-AC47-82DBD6AF27E4}"/>
    <cellStyle name="Normal 111 45 2" xfId="2954" xr:uid="{E01035E6-9883-4404-9EA3-E8333E58DAF3}"/>
    <cellStyle name="Normal 111 46" xfId="2955" xr:uid="{C3EF08A2-B88B-47C4-B299-4DDC875C7AD5}"/>
    <cellStyle name="Normal 111 46 2" xfId="2956" xr:uid="{0B43E5B5-0ADC-4F98-BA46-FE01F9B79A54}"/>
    <cellStyle name="Normal 111 47" xfId="2957" xr:uid="{02C412AF-EE16-403B-8A60-4369383E7221}"/>
    <cellStyle name="Normal 111 47 2" xfId="2958" xr:uid="{DF6ACA19-3794-426A-9E2F-0A73B42B57C2}"/>
    <cellStyle name="Normal 111 48" xfId="2959" xr:uid="{DE574288-359F-4682-B733-F3A71EBA775A}"/>
    <cellStyle name="Normal 111 48 2" xfId="2960" xr:uid="{645062B1-C17A-460B-8753-8F06A73C5BB4}"/>
    <cellStyle name="Normal 111 49" xfId="2961" xr:uid="{06FD4BE7-D065-469C-B1A1-A1C0AD385327}"/>
    <cellStyle name="Normal 111 49 2" xfId="2962" xr:uid="{ED8459B4-F257-416C-B33C-951E2F4C0006}"/>
    <cellStyle name="Normal 111 5" xfId="2963" xr:uid="{51D4D95C-64C4-476F-AEB0-D9CDB5E2B272}"/>
    <cellStyle name="Normal 111 5 2" xfId="2964" xr:uid="{D5114673-09D2-4F78-A14B-41F5BE1884C0}"/>
    <cellStyle name="Normal 111 50" xfId="2965" xr:uid="{32C763B3-E791-4B31-9622-D840C91DD395}"/>
    <cellStyle name="Normal 111 50 2" xfId="2966" xr:uid="{EF9C64C6-3648-48A3-AAEC-6A62DFAD586C}"/>
    <cellStyle name="Normal 111 51" xfId="2967" xr:uid="{38D3BD9A-E2B6-4723-92F8-1619291CEB27}"/>
    <cellStyle name="Normal 111 51 2" xfId="2968" xr:uid="{FB4942DE-F82C-41F0-BDB8-4A072FD9030D}"/>
    <cellStyle name="Normal 111 52" xfId="2969" xr:uid="{55D1C38B-7C75-4698-9809-E49F846DD4FC}"/>
    <cellStyle name="Normal 111 52 2" xfId="2970" xr:uid="{32AF0FAE-14F6-444A-989E-032273BB2AB0}"/>
    <cellStyle name="Normal 111 53" xfId="2971" xr:uid="{AF97962E-27DF-46DC-ABBC-E3CF223DAE23}"/>
    <cellStyle name="Normal 111 53 2" xfId="2972" xr:uid="{68B4ED6F-E5A4-4148-A170-C9F93E7A436C}"/>
    <cellStyle name="Normal 111 54" xfId="2973" xr:uid="{8C04A718-92E4-4BC8-809C-888177001428}"/>
    <cellStyle name="Normal 111 54 2" xfId="2974" xr:uid="{CE3C62AB-324D-4D77-83DA-0B4C677E3442}"/>
    <cellStyle name="Normal 111 55" xfId="2975" xr:uid="{94F8B34E-C5A0-4731-9E10-47FE9BA28B08}"/>
    <cellStyle name="Normal 111 55 2" xfId="2976" xr:uid="{3536A04B-B586-4B81-9B25-112E8922A2E1}"/>
    <cellStyle name="Normal 111 56" xfId="2977" xr:uid="{CD33305D-BB99-41FD-B7D5-331DC3996CA5}"/>
    <cellStyle name="Normal 111 56 2" xfId="2978" xr:uid="{930A13B2-F208-43F1-826B-D0C4DB304105}"/>
    <cellStyle name="Normal 111 57" xfId="2979" xr:uid="{1E9944F7-AE54-4C3D-A506-34F092675F3E}"/>
    <cellStyle name="Normal 111 57 2" xfId="2980" xr:uid="{3AE2D87D-EB73-432D-A0B0-E9CC85AF3C65}"/>
    <cellStyle name="Normal 111 58" xfId="2981" xr:uid="{4C01BBD3-872B-4ED8-AB6E-98F104F6D944}"/>
    <cellStyle name="Normal 111 58 2" xfId="2982" xr:uid="{23D1CC91-0B95-4354-88D2-EA33B65BE195}"/>
    <cellStyle name="Normal 111 59" xfId="2983" xr:uid="{0C5597D3-A382-4006-A9A6-3860EAAB82F7}"/>
    <cellStyle name="Normal 111 59 2" xfId="2984" xr:uid="{A4510101-7064-451C-B8D1-E3AE246F3F1F}"/>
    <cellStyle name="Normal 111 6" xfId="2985" xr:uid="{F9BB7CAF-ACE8-407A-9E4A-9F789520B0D6}"/>
    <cellStyle name="Normal 111 6 2" xfId="2986" xr:uid="{B63B4355-4898-421E-B396-63A96B6A9A54}"/>
    <cellStyle name="Normal 111 60" xfId="2987" xr:uid="{F7A1CBFD-BAD3-4B93-A312-CC8492CB4AEE}"/>
    <cellStyle name="Normal 111 60 2" xfId="2988" xr:uid="{BFD25D73-1682-40A9-ABC7-05F1AD23784F}"/>
    <cellStyle name="Normal 111 61" xfId="2989" xr:uid="{AA5FFE00-6E5D-4DEA-B0F9-E4ADCEB14E91}"/>
    <cellStyle name="Normal 111 61 2" xfId="2990" xr:uid="{518DFDED-4461-4A74-814A-D2C68D3214EE}"/>
    <cellStyle name="Normal 111 62" xfId="2991" xr:uid="{45698992-4DD4-4F25-8748-35172477262A}"/>
    <cellStyle name="Normal 111 62 2" xfId="2992" xr:uid="{6CB5A74B-7DA3-4F84-AF39-2E3D002564AE}"/>
    <cellStyle name="Normal 111 63" xfId="2993" xr:uid="{3587F8E1-296D-4DCC-8990-EA70BC8C7AAA}"/>
    <cellStyle name="Normal 111 63 2" xfId="2994" xr:uid="{5037EDA3-84CE-45E7-B22B-1E7F03CADF17}"/>
    <cellStyle name="Normal 111 64" xfId="2995" xr:uid="{8F5F033E-6CB2-40FC-A84B-CF30C1B5CC36}"/>
    <cellStyle name="Normal 111 64 2" xfId="2996" xr:uid="{23E474BE-9FE7-4E3E-A325-2CF013D74374}"/>
    <cellStyle name="Normal 111 65" xfId="2997" xr:uid="{36EBA140-229F-413E-8EA0-DBA024FC46E2}"/>
    <cellStyle name="Normal 111 65 2" xfId="2998" xr:uid="{644A6BB4-B070-4AFD-B0B2-AE1BB7AE8F28}"/>
    <cellStyle name="Normal 111 66" xfId="2999" xr:uid="{62DB4F3F-46FD-4C6E-989D-5F51604DBA4E}"/>
    <cellStyle name="Normal 111 66 2" xfId="3000" xr:uid="{DC0BA9EB-33C2-4697-ABA1-47E4150C8356}"/>
    <cellStyle name="Normal 111 67" xfId="3001" xr:uid="{03993CFF-8F80-4486-9C04-E7D4D6EAC211}"/>
    <cellStyle name="Normal 111 67 2" xfId="3002" xr:uid="{2AAE562B-5A75-488F-AA1D-9AAB8D349CC1}"/>
    <cellStyle name="Normal 111 68" xfId="3003" xr:uid="{BA8EB001-2F2B-4C1A-A569-BCAB8582C535}"/>
    <cellStyle name="Normal 111 68 2" xfId="3004" xr:uid="{1C26BCE5-3438-4A97-AB63-D418B5DA9313}"/>
    <cellStyle name="Normal 111 69" xfId="3005" xr:uid="{06CA310F-3C69-47AA-8733-73CE51D0933B}"/>
    <cellStyle name="Normal 111 69 2" xfId="3006" xr:uid="{D03EBB48-010D-4DA3-ABAC-1DD9C332A99B}"/>
    <cellStyle name="Normal 111 7" xfId="3007" xr:uid="{F5910992-0C1C-41CF-A410-1FE06455A41A}"/>
    <cellStyle name="Normal 111 7 2" xfId="3008" xr:uid="{81090B7A-BC3E-4767-8972-6910760C8BA7}"/>
    <cellStyle name="Normal 111 70" xfId="3009" xr:uid="{F451E58E-8F79-40D6-96DB-872798CBAD0B}"/>
    <cellStyle name="Normal 111 70 2" xfId="3010" xr:uid="{0E459DB5-1AD5-4497-BDFD-B442512E0416}"/>
    <cellStyle name="Normal 111 71" xfId="3011" xr:uid="{F91AA0A7-C613-44E1-9B5D-40241ABF95CC}"/>
    <cellStyle name="Normal 111 71 2" xfId="3012" xr:uid="{A1FCE461-C27E-472D-BA63-1531A83252AB}"/>
    <cellStyle name="Normal 111 72" xfId="3013" xr:uid="{07F0E9C2-3C81-46EF-A328-374DD401F909}"/>
    <cellStyle name="Normal 111 72 2" xfId="3014" xr:uid="{73484EC8-EF73-42EA-920E-0330A0C35AF4}"/>
    <cellStyle name="Normal 111 73" xfId="3015" xr:uid="{D5707D1C-278E-4A16-B910-8C637D6EFC2A}"/>
    <cellStyle name="Normal 111 73 2" xfId="3016" xr:uid="{A38142B3-512D-44AC-8984-98DA8C4BA7E6}"/>
    <cellStyle name="Normal 111 74" xfId="3017" xr:uid="{61D88781-1F26-4291-A1D0-C75F7424DE7C}"/>
    <cellStyle name="Normal 111 74 2" xfId="3018" xr:uid="{78F09E99-7603-4FE0-BB6F-415957E1ED7F}"/>
    <cellStyle name="Normal 111 75" xfId="3019" xr:uid="{CC7E9E68-6917-473B-9B42-E2B4161D46F2}"/>
    <cellStyle name="Normal 111 75 2" xfId="3020" xr:uid="{10DE8D7A-2634-4B3E-866F-B42AA2379B21}"/>
    <cellStyle name="Normal 111 76" xfId="3021" xr:uid="{E2A6028B-7294-47EE-892A-C7D79907BCF5}"/>
    <cellStyle name="Normal 111 76 2" xfId="3022" xr:uid="{CE789193-BA87-4F0D-8D00-49AB1FC8D941}"/>
    <cellStyle name="Normal 111 77" xfId="3023" xr:uid="{A9A3B710-E0F6-4F2E-9A2B-9DD482699271}"/>
    <cellStyle name="Normal 111 77 2" xfId="3024" xr:uid="{3ACC67BF-41B4-47E3-A739-C0AB2BC9B023}"/>
    <cellStyle name="Normal 111 78" xfId="3025" xr:uid="{00DACAEF-AC8F-458F-9698-18584807CFC5}"/>
    <cellStyle name="Normal 111 78 2" xfId="3026" xr:uid="{1BD6B869-F2E7-4241-A57B-7B5183C689E9}"/>
    <cellStyle name="Normal 111 79" xfId="3027" xr:uid="{C5127DB2-F61B-4A66-ABC5-23E02327076D}"/>
    <cellStyle name="Normal 111 79 2" xfId="3028" xr:uid="{E129C159-077E-469D-B195-5D91391B5FE1}"/>
    <cellStyle name="Normal 111 8" xfId="3029" xr:uid="{55CEC68D-B379-4A95-BB32-61511A28573A}"/>
    <cellStyle name="Normal 111 8 2" xfId="3030" xr:uid="{0F85E0EE-9A16-4E37-BE58-D0A7CF2AF96F}"/>
    <cellStyle name="Normal 111 80" xfId="3031" xr:uid="{9A77E428-C34E-4A79-AD02-F50798CF3394}"/>
    <cellStyle name="Normal 111 80 2" xfId="3032" xr:uid="{5DFB632D-FE9B-404A-916A-6F90871B502D}"/>
    <cellStyle name="Normal 111 81" xfId="3033" xr:uid="{80B2202B-7321-43DD-8401-BB1FF8DCF9D9}"/>
    <cellStyle name="Normal 111 81 2" xfId="3034" xr:uid="{16CC3712-1D7C-430E-80DE-60D9DC9E4142}"/>
    <cellStyle name="Normal 111 82" xfId="3035" xr:uid="{D73FD603-D936-4C3E-AFBD-716EB53D520F}"/>
    <cellStyle name="Normal 111 82 2" xfId="3036" xr:uid="{EF34211A-C278-4A6A-A55A-E14D05C2356F}"/>
    <cellStyle name="Normal 111 83" xfId="3037" xr:uid="{B4CE4E0D-0A0C-4267-B818-FA39A32A81ED}"/>
    <cellStyle name="Normal 111 83 2" xfId="3038" xr:uid="{004DD718-184D-4F26-A683-C18CF94B858C}"/>
    <cellStyle name="Normal 111 84" xfId="3039" xr:uid="{047B4D90-302E-4D3F-A4D9-702ACBBEAFA6}"/>
    <cellStyle name="Normal 111 84 2" xfId="3040" xr:uid="{964C00ED-3813-4317-93FA-DFD51CC236F7}"/>
    <cellStyle name="Normal 111 85" xfId="3041" xr:uid="{B8FF5765-838F-4F00-83A5-B20C34CF7AAA}"/>
    <cellStyle name="Normal 111 85 2" xfId="3042" xr:uid="{C3523DDF-1FCF-4E7B-BD78-E4F132837648}"/>
    <cellStyle name="Normal 111 86" xfId="3043" xr:uid="{DE31B155-14D5-4635-8B92-D43FA31AFC9C}"/>
    <cellStyle name="Normal 111 86 2" xfId="3044" xr:uid="{B5E7652A-2948-4D89-9CF1-EB8A286E6897}"/>
    <cellStyle name="Normal 111 87" xfId="3045" xr:uid="{FA5A7754-588D-4BC4-8D6F-528DD425F90A}"/>
    <cellStyle name="Normal 111 87 2" xfId="3046" xr:uid="{959A8466-79E7-49E5-9FB2-6A79721B2A80}"/>
    <cellStyle name="Normal 111 88" xfId="3047" xr:uid="{6C8AD6F5-DA80-4972-8A46-520F62D08B14}"/>
    <cellStyle name="Normal 111 88 2" xfId="3048" xr:uid="{8D9A83C1-E913-49C1-8F5D-B0C39C97C9D0}"/>
    <cellStyle name="Normal 111 89" xfId="3049" xr:uid="{EDD11D25-4408-4633-958C-BF05C9DD5F1D}"/>
    <cellStyle name="Normal 111 89 2" xfId="3050" xr:uid="{BEC3C1E8-EDB9-4B64-BD5F-7D79D7C27201}"/>
    <cellStyle name="Normal 111 9" xfId="3051" xr:uid="{7591FFAA-2A64-454E-B9CD-8460CE8D7D37}"/>
    <cellStyle name="Normal 111 9 2" xfId="3052" xr:uid="{45833654-0735-4671-A28A-71E33D96C305}"/>
    <cellStyle name="Normal 111 90" xfId="3053" xr:uid="{F1583C78-B7B4-4899-99F9-5E63AC3EA348}"/>
    <cellStyle name="Normal 111 90 2" xfId="3054" xr:uid="{019AAE4F-1BEA-4B29-8723-20D2DCFD454B}"/>
    <cellStyle name="Normal 111 91" xfId="3055" xr:uid="{474D3105-9642-44DA-9AEA-BD4A86099BD2}"/>
    <cellStyle name="Normal 111 91 2" xfId="3056" xr:uid="{E31D505F-EBC8-40F4-9460-656B97384F34}"/>
    <cellStyle name="Normal 111 92" xfId="3057" xr:uid="{5F427BC9-314B-4785-BB18-28E37743E7C8}"/>
    <cellStyle name="Normal 111 92 2" xfId="3058" xr:uid="{12210D95-C326-4BA0-802B-66B225AAB5D1}"/>
    <cellStyle name="Normal 111 93" xfId="3059" xr:uid="{3C49ECE8-C016-4956-B443-0974FED26BE0}"/>
    <cellStyle name="Normal 111 93 2" xfId="3060" xr:uid="{83396470-1F5F-4620-A266-6E3D9CEAF72D}"/>
    <cellStyle name="Normal 111 94" xfId="3061" xr:uid="{B6268BF8-CC05-49A7-ABA5-278CB522C8F3}"/>
    <cellStyle name="Normal 111 94 2" xfId="3062" xr:uid="{2605B019-F5E2-4947-953D-07E46B72F807}"/>
    <cellStyle name="Normal 111 95" xfId="3063" xr:uid="{078C25A9-6064-47BC-A05F-755DFCF5BC96}"/>
    <cellStyle name="Normal 111 95 2" xfId="3064" xr:uid="{D7C942DE-68E4-4C74-8C8F-082799B0A7B2}"/>
    <cellStyle name="Normal 111 96" xfId="3065" xr:uid="{96810760-3ABB-4B19-9E27-63965E080B1F}"/>
    <cellStyle name="Normal 111 96 2" xfId="3066" xr:uid="{3CE684EC-3A21-4B06-A2ED-5ACD3F46A593}"/>
    <cellStyle name="Normal 111 97" xfId="3067" xr:uid="{B06D9A9D-90CC-41F1-9E5C-4434B08F7206}"/>
    <cellStyle name="Normal 111 97 2" xfId="3068" xr:uid="{AD3AC488-5F00-4DA3-8F72-F087A1BBCE78}"/>
    <cellStyle name="Normal 111 98" xfId="3069" xr:uid="{D6AA5EFE-0218-46BD-A6F9-38A5B0DC16BD}"/>
    <cellStyle name="Normal 111 98 2" xfId="3070" xr:uid="{E23D9F22-BE76-4C23-A81C-7CDBE1466BF0}"/>
    <cellStyle name="Normal 111 99" xfId="3071" xr:uid="{5A65B05C-BA07-4D11-A3A3-CBF7133E7CFA}"/>
    <cellStyle name="Normal 112" xfId="3072" xr:uid="{147B6DF3-772C-40FF-8532-DFFA05E26321}"/>
    <cellStyle name="Normal 112 10" xfId="3073" xr:uid="{F2BA9C53-55F0-40C7-914D-2E4704E2D701}"/>
    <cellStyle name="Normal 112 10 2" xfId="3074" xr:uid="{C278A143-07A3-401A-9D56-D5AF7C2F2EDC}"/>
    <cellStyle name="Normal 112 11" xfId="3075" xr:uid="{9FD1E9A1-90D3-4A95-BF6A-A83627B00883}"/>
    <cellStyle name="Normal 112 11 2" xfId="3076" xr:uid="{EBCBA1B3-ADF3-44B8-8885-4056A71AECBA}"/>
    <cellStyle name="Normal 112 12" xfId="3077" xr:uid="{7DDDC909-72DF-446B-B1E2-E8349861091D}"/>
    <cellStyle name="Normal 112 12 2" xfId="3078" xr:uid="{1931191D-00F1-40BA-ADB6-4C7F96930C5E}"/>
    <cellStyle name="Normal 112 13" xfId="3079" xr:uid="{2ECE677A-64FB-4FA9-B163-F45299B46EFC}"/>
    <cellStyle name="Normal 112 13 2" xfId="3080" xr:uid="{680C7DF5-7FD8-4DC5-8F91-64D0B3DC9D5A}"/>
    <cellStyle name="Normal 112 14" xfId="3081" xr:uid="{C1AB6FC8-3F57-4595-A5DA-945D0CB7F513}"/>
    <cellStyle name="Normal 112 14 2" xfId="3082" xr:uid="{432F6A96-E0C2-481A-99DC-539AED7D27BD}"/>
    <cellStyle name="Normal 112 15" xfId="3083" xr:uid="{8061D867-71D5-4699-B669-D117E13978D2}"/>
    <cellStyle name="Normal 112 15 2" xfId="3084" xr:uid="{1E459954-BD61-4F6B-971C-B6663D3F82D2}"/>
    <cellStyle name="Normal 112 16" xfId="3085" xr:uid="{D9DDE6F1-82BE-427C-91CE-381C4119C07B}"/>
    <cellStyle name="Normal 112 16 2" xfId="3086" xr:uid="{13EA3C62-16E2-4CD4-8E6E-86A75D063E7E}"/>
    <cellStyle name="Normal 112 17" xfId="3087" xr:uid="{592BCFCD-CB07-4078-B212-9B2412B57AE8}"/>
    <cellStyle name="Normal 112 17 2" xfId="3088" xr:uid="{9DF23C9E-78A4-4912-BA85-70AEEDC94C88}"/>
    <cellStyle name="Normal 112 18" xfId="3089" xr:uid="{91FDFFAC-05F5-4DDB-8291-DF60A4EC4BE8}"/>
    <cellStyle name="Normal 112 18 2" xfId="3090" xr:uid="{79DDE41F-F876-44A3-8830-9A6A5C62B421}"/>
    <cellStyle name="Normal 112 19" xfId="3091" xr:uid="{8BC3BA0D-5E43-4570-8D22-4AEAE9CD6079}"/>
    <cellStyle name="Normal 112 19 2" xfId="3092" xr:uid="{338E885D-2771-47D7-90B5-2A720B50933B}"/>
    <cellStyle name="Normal 112 2" xfId="3093" xr:uid="{65E99988-246D-4638-A383-E03D14EDE3E0}"/>
    <cellStyle name="Normal 112 2 2" xfId="3094" xr:uid="{394C2B1E-7347-4DC1-8D9E-84535371861E}"/>
    <cellStyle name="Normal 112 20" xfId="3095" xr:uid="{96DFA936-C173-4432-88AB-FC026D28609A}"/>
    <cellStyle name="Normal 112 20 2" xfId="3096" xr:uid="{3360A576-C668-40C6-85B0-60B36599B7D7}"/>
    <cellStyle name="Normal 112 21" xfId="3097" xr:uid="{AD734D9F-4E57-43F2-8C03-63ED4D9D89C0}"/>
    <cellStyle name="Normal 112 21 2" xfId="3098" xr:uid="{8DD4AFA1-38AE-4056-9008-70CA5388DD78}"/>
    <cellStyle name="Normal 112 22" xfId="3099" xr:uid="{8E3860EE-10FD-4307-A478-8052A0F69B33}"/>
    <cellStyle name="Normal 112 22 2" xfId="3100" xr:uid="{9CA607C7-4741-4D92-AA06-D979422D5F27}"/>
    <cellStyle name="Normal 112 23" xfId="3101" xr:uid="{B957AA86-08F8-4A03-AAF4-815C50202849}"/>
    <cellStyle name="Normal 112 23 2" xfId="3102" xr:uid="{A9FEA079-A16E-43A4-A171-CA2E0CF0C760}"/>
    <cellStyle name="Normal 112 24" xfId="3103" xr:uid="{3649902B-2227-4860-9469-F45A34CD787B}"/>
    <cellStyle name="Normal 112 24 2" xfId="3104" xr:uid="{17D06D91-8616-434E-856B-D8A695F68FBF}"/>
    <cellStyle name="Normal 112 25" xfId="3105" xr:uid="{5200F051-6828-4B1F-B51C-8447FC3AB0E3}"/>
    <cellStyle name="Normal 112 25 2" xfId="3106" xr:uid="{DCCD9485-D73F-460C-B6D4-EF8C76B9C17E}"/>
    <cellStyle name="Normal 112 26" xfId="3107" xr:uid="{998C5BAF-D2AB-4D2C-8255-0B5DFD676A7D}"/>
    <cellStyle name="Normal 112 26 2" xfId="3108" xr:uid="{CC528289-BEAE-42AE-9119-98C1AD41DC99}"/>
    <cellStyle name="Normal 112 27" xfId="3109" xr:uid="{B2F1CB61-B0ED-44A8-A508-00CFB49CCDDF}"/>
    <cellStyle name="Normal 112 27 2" xfId="3110" xr:uid="{749EAF25-E35F-4AE7-A016-0484DD751C0A}"/>
    <cellStyle name="Normal 112 28" xfId="3111" xr:uid="{310DDA07-6AEA-4D0F-A9BF-37D6902E3635}"/>
    <cellStyle name="Normal 112 28 2" xfId="3112" xr:uid="{C2277962-7D2C-49E0-ADE8-6A9BB57F4D9D}"/>
    <cellStyle name="Normal 112 29" xfId="3113" xr:uid="{933FD719-9E0D-4553-ADE7-F2AAF52B497C}"/>
    <cellStyle name="Normal 112 29 2" xfId="3114" xr:uid="{C87CE634-6517-4951-8E14-F82E0441F172}"/>
    <cellStyle name="Normal 112 3" xfId="3115" xr:uid="{6A8935F5-4525-41EF-B151-4CA16D28A190}"/>
    <cellStyle name="Normal 112 3 2" xfId="3116" xr:uid="{0365A457-4965-4911-A36E-BF9E8DCAFAB8}"/>
    <cellStyle name="Normal 112 30" xfId="3117" xr:uid="{1235B265-BDEB-4A63-ABEE-3192AB4804AA}"/>
    <cellStyle name="Normal 112 30 2" xfId="3118" xr:uid="{2FBDB067-106F-4042-90F6-767A335735C2}"/>
    <cellStyle name="Normal 112 31" xfId="3119" xr:uid="{8AA8B6FF-B96C-4CC2-81CA-1C916BDBE4FF}"/>
    <cellStyle name="Normal 112 31 2" xfId="3120" xr:uid="{AFF88A0A-1985-4F36-911E-1877BE7430EE}"/>
    <cellStyle name="Normal 112 32" xfId="3121" xr:uid="{8AFC39C7-780D-40D1-BCBB-745B0F17C3B0}"/>
    <cellStyle name="Normal 112 32 2" xfId="3122" xr:uid="{F6334DC6-E0F3-43B1-8155-4C813099DB3A}"/>
    <cellStyle name="Normal 112 33" xfId="3123" xr:uid="{05ADCF72-DF5C-4526-AC1C-558E2C870971}"/>
    <cellStyle name="Normal 112 33 2" xfId="3124" xr:uid="{97E4BB01-F418-42D4-9849-A52655DF54A8}"/>
    <cellStyle name="Normal 112 34" xfId="3125" xr:uid="{AB3ED3B3-A4D2-4DF4-B3A8-354B12CD08EA}"/>
    <cellStyle name="Normal 112 34 2" xfId="3126" xr:uid="{89FAB29A-845F-40BA-B89C-E8446A9186E1}"/>
    <cellStyle name="Normal 112 35" xfId="3127" xr:uid="{BC65B52E-1A8A-4608-87E4-163CEEBCE7E1}"/>
    <cellStyle name="Normal 112 35 2" xfId="3128" xr:uid="{DC78CF05-449E-4E35-9E16-3217F1FB1159}"/>
    <cellStyle name="Normal 112 36" xfId="3129" xr:uid="{D7F284B8-A811-4899-B65D-6EDE55B4D13D}"/>
    <cellStyle name="Normal 112 36 2" xfId="3130" xr:uid="{F6FD9F78-A80A-45A4-A5DD-EDCEE6E060F1}"/>
    <cellStyle name="Normal 112 37" xfId="3131" xr:uid="{7B92E2FA-A627-4ED9-A821-AF1491ADCCB4}"/>
    <cellStyle name="Normal 112 37 2" xfId="3132" xr:uid="{37BB0D88-978C-4280-BBA9-76DDA7268D5B}"/>
    <cellStyle name="Normal 112 38" xfId="3133" xr:uid="{56EE9EF2-A3DB-41F4-8A99-71A900CD5F2A}"/>
    <cellStyle name="Normal 112 38 2" xfId="3134" xr:uid="{2772157F-81E4-4A37-A3BA-7FD2DA6F4818}"/>
    <cellStyle name="Normal 112 39" xfId="3135" xr:uid="{DF3ECA83-1B93-4B44-9B22-699469695744}"/>
    <cellStyle name="Normal 112 39 2" xfId="3136" xr:uid="{DEFF9117-4829-4FB4-8746-5D7F9F352351}"/>
    <cellStyle name="Normal 112 4" xfId="3137" xr:uid="{F2939DE1-EBA7-4DD3-B7B9-13DD3CE31C5A}"/>
    <cellStyle name="Normal 112 4 2" xfId="3138" xr:uid="{283B637E-AD12-4CCB-B8A7-DCDAAAB14C05}"/>
    <cellStyle name="Normal 112 40" xfId="3139" xr:uid="{4A8A598D-9F5E-48A4-B531-BB6AE44E6A5D}"/>
    <cellStyle name="Normal 112 40 2" xfId="3140" xr:uid="{BFEB3714-E1D8-4F36-90CF-0A6ED6B52D7B}"/>
    <cellStyle name="Normal 112 41" xfId="3141" xr:uid="{7CC0A75C-3F19-4BF8-B90F-954451540E3C}"/>
    <cellStyle name="Normal 112 41 2" xfId="3142" xr:uid="{FBE81739-B437-47E1-9952-86455F69F900}"/>
    <cellStyle name="Normal 112 42" xfId="3143" xr:uid="{57CB50C5-E901-481D-83D4-2B97C2ACD3CC}"/>
    <cellStyle name="Normal 112 42 2" xfId="3144" xr:uid="{17F473DB-F439-4BC9-902F-B7CFEF0DF5E4}"/>
    <cellStyle name="Normal 112 43" xfId="3145" xr:uid="{0C905BB9-90C6-43F0-A1B4-0B1D917810AA}"/>
    <cellStyle name="Normal 112 43 2" xfId="3146" xr:uid="{6F2119A1-E2FD-4593-9147-62659EA7BC9F}"/>
    <cellStyle name="Normal 112 44" xfId="3147" xr:uid="{1C4984FA-4760-47A1-A70A-903DED9C782C}"/>
    <cellStyle name="Normal 112 44 2" xfId="3148" xr:uid="{2A6AFD21-D01F-46FC-BF85-279B3985D76A}"/>
    <cellStyle name="Normal 112 45" xfId="3149" xr:uid="{9B054AAA-B61F-4B54-8368-1D4BEB5B8A20}"/>
    <cellStyle name="Normal 112 45 2" xfId="3150" xr:uid="{08F4E6F1-501C-4433-919C-EF5ECBEF3C39}"/>
    <cellStyle name="Normal 112 46" xfId="3151" xr:uid="{49F6393A-FD61-4F87-8D40-A2D1D76D7A4C}"/>
    <cellStyle name="Normal 112 46 2" xfId="3152" xr:uid="{3906D8E8-865B-4B5F-8305-72171484705F}"/>
    <cellStyle name="Normal 112 47" xfId="3153" xr:uid="{262C50E3-5F45-4249-A4FF-31E50A464F13}"/>
    <cellStyle name="Normal 112 47 2" xfId="3154" xr:uid="{E482177C-BEE1-4A68-A940-3674D53F133E}"/>
    <cellStyle name="Normal 112 48" xfId="3155" xr:uid="{94CEC398-31C2-4A36-8358-23112332FD39}"/>
    <cellStyle name="Normal 112 48 2" xfId="3156" xr:uid="{8E5E98F7-1C0D-4315-A8CE-A38D433B5C7E}"/>
    <cellStyle name="Normal 112 49" xfId="3157" xr:uid="{6467FD1B-EC20-431D-A956-317E4FFBD210}"/>
    <cellStyle name="Normal 112 49 2" xfId="3158" xr:uid="{3DABB784-91BE-4793-AE0B-72B83690A482}"/>
    <cellStyle name="Normal 112 5" xfId="3159" xr:uid="{67C9FC08-D474-4782-A024-043946FED0CC}"/>
    <cellStyle name="Normal 112 5 2" xfId="3160" xr:uid="{966A538B-EC52-4205-937A-733A35753029}"/>
    <cellStyle name="Normal 112 50" xfId="3161" xr:uid="{6F5103B5-821E-4AFD-9E1F-0725625CADCF}"/>
    <cellStyle name="Normal 112 50 2" xfId="3162" xr:uid="{7178A106-7AE9-47B2-8AFA-B938ADA3B2E0}"/>
    <cellStyle name="Normal 112 51" xfId="3163" xr:uid="{A0D422A8-CAFF-4166-806A-6EAC2029AE15}"/>
    <cellStyle name="Normal 112 51 2" xfId="3164" xr:uid="{FD5C48D9-CD06-49BC-BBB3-CEA15CA3D1C9}"/>
    <cellStyle name="Normal 112 52" xfId="3165" xr:uid="{AAC57EDA-04C1-4F77-9E71-F4E3EF5B81E8}"/>
    <cellStyle name="Normal 112 52 2" xfId="3166" xr:uid="{59CD5DED-DE53-4442-8D5D-70327142656A}"/>
    <cellStyle name="Normal 112 53" xfId="3167" xr:uid="{A2673DB9-0207-4863-8AE3-E3FAB0F3DB20}"/>
    <cellStyle name="Normal 112 53 2" xfId="3168" xr:uid="{BE532E59-1D14-43E2-B9E0-D83919900253}"/>
    <cellStyle name="Normal 112 54" xfId="3169" xr:uid="{1E2EB617-91BF-42F5-8652-519279FFE604}"/>
    <cellStyle name="Normal 112 54 2" xfId="3170" xr:uid="{69E284D8-9EC0-478A-9570-257EA7A83E32}"/>
    <cellStyle name="Normal 112 55" xfId="3171" xr:uid="{255D4AD0-B4CE-40B5-9BF4-E5148615AC08}"/>
    <cellStyle name="Normal 112 55 2" xfId="3172" xr:uid="{D9891159-EFED-4E32-8646-4B59FA93FFA6}"/>
    <cellStyle name="Normal 112 56" xfId="3173" xr:uid="{9C98B27D-1281-486D-B75D-C74D7D839E81}"/>
    <cellStyle name="Normal 112 56 2" xfId="3174" xr:uid="{39D741B5-804A-46A0-9E42-1DFB0AA1C993}"/>
    <cellStyle name="Normal 112 57" xfId="3175" xr:uid="{DEAD8AD6-4ED3-44E0-AA28-B526A711A7DE}"/>
    <cellStyle name="Normal 112 57 2" xfId="3176" xr:uid="{A01E6EFD-5F63-4987-9457-7706A38FBE08}"/>
    <cellStyle name="Normal 112 58" xfId="3177" xr:uid="{65FB8B98-F806-42FB-A13E-6FACAFDD2C46}"/>
    <cellStyle name="Normal 112 58 2" xfId="3178" xr:uid="{3483B115-C094-472A-97FB-9051F4BE657E}"/>
    <cellStyle name="Normal 112 59" xfId="3179" xr:uid="{443E59B5-E43A-4875-B104-9C7E73EEFFCD}"/>
    <cellStyle name="Normal 112 59 2" xfId="3180" xr:uid="{9062632F-D493-445E-810E-C9EFE1B6C2F2}"/>
    <cellStyle name="Normal 112 6" xfId="3181" xr:uid="{CEBE661E-4A9F-4482-B456-A1F877AC884C}"/>
    <cellStyle name="Normal 112 6 2" xfId="3182" xr:uid="{9A7C6A9F-7F6E-4A03-9DD8-7ADBBB217223}"/>
    <cellStyle name="Normal 112 60" xfId="3183" xr:uid="{D32FE3A7-FF54-44DA-A84C-5486AFE4910E}"/>
    <cellStyle name="Normal 112 60 2" xfId="3184" xr:uid="{EFD143E1-D354-47D7-A1CF-BB29474BC6C2}"/>
    <cellStyle name="Normal 112 61" xfId="3185" xr:uid="{B8BCFEF5-0A08-4061-99A7-3A704FD4DBE1}"/>
    <cellStyle name="Normal 112 61 2" xfId="3186" xr:uid="{B290FD2C-FEBB-4676-BE2B-AFD2AB6300C6}"/>
    <cellStyle name="Normal 112 62" xfId="3187" xr:uid="{412719FE-AC95-43FC-B39F-4D1998B14799}"/>
    <cellStyle name="Normal 112 62 2" xfId="3188" xr:uid="{433B2F54-E043-450D-A16D-C2464E027498}"/>
    <cellStyle name="Normal 112 63" xfId="3189" xr:uid="{1FB2A99E-7431-4B8F-8BCE-1775259F72C5}"/>
    <cellStyle name="Normal 112 63 2" xfId="3190" xr:uid="{C8075E1C-F51A-4AA1-8734-0DEA7940786F}"/>
    <cellStyle name="Normal 112 64" xfId="3191" xr:uid="{E5453F95-E8E4-4520-A152-C6B76DE77944}"/>
    <cellStyle name="Normal 112 64 2" xfId="3192" xr:uid="{B51CA9D2-2C94-49AB-AC3E-80F9F89EF737}"/>
    <cellStyle name="Normal 112 65" xfId="3193" xr:uid="{C82E88FA-3980-4FA5-B784-AFA57AEA8258}"/>
    <cellStyle name="Normal 112 65 2" xfId="3194" xr:uid="{AE9495B2-6640-4233-99A2-3F5D9C15B2C1}"/>
    <cellStyle name="Normal 112 66" xfId="3195" xr:uid="{9EAB7110-97A2-493E-A450-AD2479A96414}"/>
    <cellStyle name="Normal 112 66 2" xfId="3196" xr:uid="{109D9067-A4D5-444E-8459-93D8C8F623A5}"/>
    <cellStyle name="Normal 112 67" xfId="3197" xr:uid="{8752445F-C4B0-475F-918F-EE3F1B7590BA}"/>
    <cellStyle name="Normal 112 67 2" xfId="3198" xr:uid="{15D6EB1D-2857-427E-B853-C37434504E1B}"/>
    <cellStyle name="Normal 112 68" xfId="3199" xr:uid="{D3754ACD-7EF8-44BC-93BA-0723A6692FB9}"/>
    <cellStyle name="Normal 112 68 2" xfId="3200" xr:uid="{A758C651-5699-427A-B08E-4CF28C0660BD}"/>
    <cellStyle name="Normal 112 69" xfId="3201" xr:uid="{7DD1DB13-C8BF-4861-B4AE-317291233CAC}"/>
    <cellStyle name="Normal 112 69 2" xfId="3202" xr:uid="{CD17DC6A-7809-44E3-8D1D-AE7B71A9446E}"/>
    <cellStyle name="Normal 112 7" xfId="3203" xr:uid="{5F973F9F-FAB6-42A7-9044-12BDD5688D4B}"/>
    <cellStyle name="Normal 112 7 2" xfId="3204" xr:uid="{7AB8CF87-8F88-42C2-8266-86FAD8141D04}"/>
    <cellStyle name="Normal 112 70" xfId="3205" xr:uid="{259E9849-B55F-4F56-94D5-38E6B1BCC119}"/>
    <cellStyle name="Normal 112 70 2" xfId="3206" xr:uid="{16892230-B3DF-4EF2-B7A3-570567A2080C}"/>
    <cellStyle name="Normal 112 71" xfId="3207" xr:uid="{47592F57-78AA-42CA-9C96-DFCD911D27E9}"/>
    <cellStyle name="Normal 112 71 2" xfId="3208" xr:uid="{109A8152-4671-4B0F-AFBC-37B6386FDC98}"/>
    <cellStyle name="Normal 112 72" xfId="3209" xr:uid="{5F9A4476-5258-48D2-8563-C18190841A6F}"/>
    <cellStyle name="Normal 112 72 2" xfId="3210" xr:uid="{5BA1D0F0-DF59-4DD0-BF0D-4BE29068E0FF}"/>
    <cellStyle name="Normal 112 73" xfId="3211" xr:uid="{8AA9D0CF-D877-4329-8D09-46C9DE4F5128}"/>
    <cellStyle name="Normal 112 73 2" xfId="3212" xr:uid="{A177716C-2AD9-4750-AF20-FB963CAD3789}"/>
    <cellStyle name="Normal 112 74" xfId="3213" xr:uid="{AE6C5A7D-EF5C-44B9-85A6-058EE9F3FD9F}"/>
    <cellStyle name="Normal 112 74 2" xfId="3214" xr:uid="{DE09714D-3208-4676-8E63-F06A1C360C20}"/>
    <cellStyle name="Normal 112 75" xfId="3215" xr:uid="{B64145D8-0327-4DC4-8709-539B896A8628}"/>
    <cellStyle name="Normal 112 75 2" xfId="3216" xr:uid="{7A536720-EE14-4204-8BC1-5631315AE4C8}"/>
    <cellStyle name="Normal 112 76" xfId="3217" xr:uid="{F7361D74-8D51-42CB-AF9D-0A343CD79C6F}"/>
    <cellStyle name="Normal 112 76 2" xfId="3218" xr:uid="{FDBE2201-9327-4969-AE1A-96FB2CBC2715}"/>
    <cellStyle name="Normal 112 77" xfId="3219" xr:uid="{8C11337F-C381-48C6-A65F-682C80512BD5}"/>
    <cellStyle name="Normal 112 77 2" xfId="3220" xr:uid="{4DF6960B-7B31-412D-8D64-A26880EEB383}"/>
    <cellStyle name="Normal 112 78" xfId="3221" xr:uid="{CA65B7FE-7D2D-4703-91AA-82B4B7C40200}"/>
    <cellStyle name="Normal 112 78 2" xfId="3222" xr:uid="{2069E7F4-0B6E-4920-A855-01710E969E87}"/>
    <cellStyle name="Normal 112 79" xfId="3223" xr:uid="{366E5869-267A-4207-9637-568C56DE40FD}"/>
    <cellStyle name="Normal 112 79 2" xfId="3224" xr:uid="{2C3A4568-2B2D-495F-BA67-3C0514DFA77F}"/>
    <cellStyle name="Normal 112 8" xfId="3225" xr:uid="{1ED06139-35A0-4144-9B0A-106A89E5F7A6}"/>
    <cellStyle name="Normal 112 8 2" xfId="3226" xr:uid="{261CF208-202A-435B-BC23-D1A951B814F8}"/>
    <cellStyle name="Normal 112 80" xfId="3227" xr:uid="{7FD08E6B-14C6-4AAB-9017-B210BF77BB0C}"/>
    <cellStyle name="Normal 112 80 2" xfId="3228" xr:uid="{80BE5049-DB32-4D43-B137-BD9331E52EAC}"/>
    <cellStyle name="Normal 112 81" xfId="3229" xr:uid="{87C36589-5874-4573-A8EB-0B22F570DA39}"/>
    <cellStyle name="Normal 112 81 2" xfId="3230" xr:uid="{5062AEB1-8A86-4CD8-A521-39BB43ABE849}"/>
    <cellStyle name="Normal 112 82" xfId="3231" xr:uid="{8118F9B0-DE69-42D9-9B1A-D98C079EEB1B}"/>
    <cellStyle name="Normal 112 82 2" xfId="3232" xr:uid="{E7CAD8C4-9869-45C1-9413-CD7F1BBB0374}"/>
    <cellStyle name="Normal 112 83" xfId="3233" xr:uid="{4DD481E6-847C-4FC7-A17D-4541E98923C3}"/>
    <cellStyle name="Normal 112 83 2" xfId="3234" xr:uid="{A1A4A1F8-08D6-4A31-9499-29D2EE0B73DA}"/>
    <cellStyle name="Normal 112 84" xfId="3235" xr:uid="{C8EE4A20-3909-493E-92C3-9E3118E72136}"/>
    <cellStyle name="Normal 112 84 2" xfId="3236" xr:uid="{168D36BD-61B4-415D-86FF-E47F420644F3}"/>
    <cellStyle name="Normal 112 85" xfId="3237" xr:uid="{E53E777F-93BE-4EF6-B203-DCD050142328}"/>
    <cellStyle name="Normal 112 85 2" xfId="3238" xr:uid="{9EFC7D2A-A4DD-4FEF-A1B7-CBC490AF15A8}"/>
    <cellStyle name="Normal 112 86" xfId="3239" xr:uid="{D66F0F17-7ECD-4E74-9F25-3D38B5C8E08C}"/>
    <cellStyle name="Normal 112 86 2" xfId="3240" xr:uid="{A530FA82-0E1C-4401-BC83-FE981C2B316B}"/>
    <cellStyle name="Normal 112 87" xfId="3241" xr:uid="{CF31D288-FCED-4044-B307-FFF26B36B53D}"/>
    <cellStyle name="Normal 112 87 2" xfId="3242" xr:uid="{3837C0E7-FE7A-4589-94DB-9F1C703EDF83}"/>
    <cellStyle name="Normal 112 88" xfId="3243" xr:uid="{EEE9DE57-5364-4387-B3AF-23B0055CAA3B}"/>
    <cellStyle name="Normal 112 88 2" xfId="3244" xr:uid="{9842CE59-8477-45A1-997C-93C1CEF83DC3}"/>
    <cellStyle name="Normal 112 89" xfId="3245" xr:uid="{92696202-F607-4A4C-87DE-CECE3A348608}"/>
    <cellStyle name="Normal 112 89 2" xfId="3246" xr:uid="{E57CC916-74C3-4598-A6B4-457C67ECBACD}"/>
    <cellStyle name="Normal 112 9" xfId="3247" xr:uid="{C3F6EF32-B7D0-49AB-A85D-2991700C1209}"/>
    <cellStyle name="Normal 112 9 2" xfId="3248" xr:uid="{B61BB573-A51D-43AF-9FC7-24B8A638D55C}"/>
    <cellStyle name="Normal 112 90" xfId="3249" xr:uid="{736BB42C-CCDC-40BA-9620-66F89AB3CD9D}"/>
    <cellStyle name="Normal 112 90 2" xfId="3250" xr:uid="{51B0F4F0-C1F9-4D84-BE81-524B4888B56E}"/>
    <cellStyle name="Normal 112 91" xfId="3251" xr:uid="{7C6C6317-F7B7-4836-9A0D-96373186DCDF}"/>
    <cellStyle name="Normal 112 91 2" xfId="3252" xr:uid="{B59FFEE9-2D97-43C5-BD8D-27E9D1411E53}"/>
    <cellStyle name="Normal 112 92" xfId="3253" xr:uid="{70400F29-E805-4DCB-8092-55FB9F50499E}"/>
    <cellStyle name="Normal 112 92 2" xfId="3254" xr:uid="{C67368FA-0C10-4B36-94E7-9DD7E388B029}"/>
    <cellStyle name="Normal 112 93" xfId="3255" xr:uid="{A24F1FD5-86B1-44C0-BF83-476203BBA03D}"/>
    <cellStyle name="Normal 112 93 2" xfId="3256" xr:uid="{2DA21330-C434-4749-B819-1443FD0409F4}"/>
    <cellStyle name="Normal 112 94" xfId="3257" xr:uid="{01FC3DAC-04BC-4510-85F3-A03723E0C6E1}"/>
    <cellStyle name="Normal 112 94 2" xfId="3258" xr:uid="{CF7DEA0A-99B3-401F-ABF1-3D5645B7A500}"/>
    <cellStyle name="Normal 112 95" xfId="3259" xr:uid="{6291F223-C62E-4FC4-8D56-296A3BD7AA85}"/>
    <cellStyle name="Normal 112 95 2" xfId="3260" xr:uid="{828CFB61-8175-4F0D-B62D-FFBC86773240}"/>
    <cellStyle name="Normal 112 96" xfId="3261" xr:uid="{1E65CCBC-CFD7-47D2-8E6B-6E5A3D7DE0A7}"/>
    <cellStyle name="Normal 112 96 2" xfId="3262" xr:uid="{193F04D2-F220-4752-BBAE-A0478D3F3AAA}"/>
    <cellStyle name="Normal 112 97" xfId="3263" xr:uid="{F8818B4F-2710-45CD-9E7D-F88FA6E9BC43}"/>
    <cellStyle name="Normal 112 97 2" xfId="3264" xr:uid="{5BCF5B20-4E2C-42F0-9B57-30BE89520D98}"/>
    <cellStyle name="Normal 112 98" xfId="3265" xr:uid="{27EBA649-1BB4-49F6-A0AD-B49E253B983F}"/>
    <cellStyle name="Normal 112 98 2" xfId="3266" xr:uid="{F65BB8B7-F9A7-4247-9197-495ECABF566E}"/>
    <cellStyle name="Normal 112 99" xfId="3267" xr:uid="{B3321F91-A935-467B-BDCD-5E8A9D01BFC9}"/>
    <cellStyle name="Normal 113" xfId="3268" xr:uid="{2D1CC841-E90F-4E09-8B3D-3362BA3B50AF}"/>
    <cellStyle name="Normal 113 10" xfId="3269" xr:uid="{30F5D1CE-B2FC-4499-9BC0-E0560970787A}"/>
    <cellStyle name="Normal 113 10 2" xfId="3270" xr:uid="{10742CC3-EDC6-40C3-88D8-CB9F1297BD38}"/>
    <cellStyle name="Normal 113 11" xfId="3271" xr:uid="{E00A59F8-BF67-4FEE-9D21-37689E35E4CE}"/>
    <cellStyle name="Normal 113 11 2" xfId="3272" xr:uid="{A43A257C-8C4E-42AF-B463-235159BE02DB}"/>
    <cellStyle name="Normal 113 12" xfId="3273" xr:uid="{76051B8B-B6F4-4718-A5E6-CAAC1F51C65B}"/>
    <cellStyle name="Normal 113 12 2" xfId="3274" xr:uid="{1E58AC82-416A-4BC3-9B0C-116CFFA2C759}"/>
    <cellStyle name="Normal 113 13" xfId="3275" xr:uid="{9AE96C0F-EE84-401E-B4D3-C5E89D67A581}"/>
    <cellStyle name="Normal 113 13 2" xfId="3276" xr:uid="{D28CC2EA-3B60-42B4-B77D-5619A8C995D3}"/>
    <cellStyle name="Normal 113 14" xfId="3277" xr:uid="{16BA7700-D24A-42B3-9BEA-07D085AA7AC0}"/>
    <cellStyle name="Normal 113 14 2" xfId="3278" xr:uid="{25F0FD20-E0CF-4228-A09C-552BB16BB881}"/>
    <cellStyle name="Normal 113 15" xfId="3279" xr:uid="{34A48B34-8836-40C8-AAE5-979FAD08E27A}"/>
    <cellStyle name="Normal 113 15 2" xfId="3280" xr:uid="{433F2470-82E2-4052-8BB2-CEF2B6ADDC0F}"/>
    <cellStyle name="Normal 113 16" xfId="3281" xr:uid="{7F6C042D-BDF6-4FCF-80E8-3E5697E37C1D}"/>
    <cellStyle name="Normal 113 16 2" xfId="3282" xr:uid="{C78F39E0-AE0B-4716-B8DC-7F00A846E7F1}"/>
    <cellStyle name="Normal 113 17" xfId="3283" xr:uid="{1E7F96C3-7CAE-4223-A172-411E49409D0C}"/>
    <cellStyle name="Normal 113 17 2" xfId="3284" xr:uid="{652295FD-A90A-4657-8486-3ED238FDFDE3}"/>
    <cellStyle name="Normal 113 18" xfId="3285" xr:uid="{C9D9033C-CAB5-444C-B633-41D1EC3A059A}"/>
    <cellStyle name="Normal 113 18 2" xfId="3286" xr:uid="{D3DF6F5E-D3DF-4F09-9D7F-3F9CBBD521F4}"/>
    <cellStyle name="Normal 113 19" xfId="3287" xr:uid="{7C29FE47-B220-4874-AE9C-D8A5DABAB2E0}"/>
    <cellStyle name="Normal 113 19 2" xfId="3288" xr:uid="{D435CD8A-D3E8-4B5D-88EF-5DF6FADB69BB}"/>
    <cellStyle name="Normal 113 2" xfId="3289" xr:uid="{6FF14773-4831-4639-B55F-31E7C461D7A7}"/>
    <cellStyle name="Normal 113 2 2" xfId="3290" xr:uid="{2036DD45-B625-4AFA-9327-9B43CD46046D}"/>
    <cellStyle name="Normal 113 20" xfId="3291" xr:uid="{EDCA9B53-0AC5-4295-9868-1BF64C079665}"/>
    <cellStyle name="Normal 113 20 2" xfId="3292" xr:uid="{335AA6A0-B687-4BA0-8721-00A1DDFC7625}"/>
    <cellStyle name="Normal 113 21" xfId="3293" xr:uid="{9AC48D47-7943-4C9C-BB42-3702B4302855}"/>
    <cellStyle name="Normal 113 21 2" xfId="3294" xr:uid="{1CD2166B-DBEE-43CA-B455-2B6A42DD11A7}"/>
    <cellStyle name="Normal 113 22" xfId="3295" xr:uid="{E1F47C7A-E246-4ADF-9CD3-0A93721BDC23}"/>
    <cellStyle name="Normal 113 22 2" xfId="3296" xr:uid="{81274FC8-76AC-4D41-8AD6-2EECF9B655CE}"/>
    <cellStyle name="Normal 113 23" xfId="3297" xr:uid="{AD775EAE-1E8E-4B0E-8B97-5728035F033A}"/>
    <cellStyle name="Normal 113 23 2" xfId="3298" xr:uid="{D9B0B799-ADA8-4E42-B43A-BDE36AF2BE8E}"/>
    <cellStyle name="Normal 113 24" xfId="3299" xr:uid="{7B36E989-284B-4557-B752-3E55EAEC9C08}"/>
    <cellStyle name="Normal 113 24 2" xfId="3300" xr:uid="{D671F538-9F92-43E3-B615-6F444FB15876}"/>
    <cellStyle name="Normal 113 25" xfId="3301" xr:uid="{5E5E2275-ED1A-42BC-9310-A5741FA9641B}"/>
    <cellStyle name="Normal 113 25 2" xfId="3302" xr:uid="{E3B74D83-FDAF-40C1-A464-6603615CB96B}"/>
    <cellStyle name="Normal 113 26" xfId="3303" xr:uid="{D541797B-24AF-4F08-BB81-B15D4942C981}"/>
    <cellStyle name="Normal 113 26 2" xfId="3304" xr:uid="{2986F4A5-459A-44F5-B716-542C1EE78687}"/>
    <cellStyle name="Normal 113 27" xfId="3305" xr:uid="{4BDCC374-F1D1-4754-A8D4-92E5D586BF4D}"/>
    <cellStyle name="Normal 113 27 2" xfId="3306" xr:uid="{BA328181-EDEB-45DA-9945-F75F87680BC2}"/>
    <cellStyle name="Normal 113 28" xfId="3307" xr:uid="{498B453C-D3C7-4FE6-9128-B2BB70F802D0}"/>
    <cellStyle name="Normal 113 28 2" xfId="3308" xr:uid="{28222EF9-473C-4CC8-ABAE-FED52EFCCBEA}"/>
    <cellStyle name="Normal 113 29" xfId="3309" xr:uid="{DB6E764D-1400-48CA-ACDC-A835E7DB2879}"/>
    <cellStyle name="Normal 113 29 2" xfId="3310" xr:uid="{BA54B023-2C41-438D-915A-08A8D3591BC0}"/>
    <cellStyle name="Normal 113 3" xfId="3311" xr:uid="{F6E57FA2-5292-4F5A-AF4A-16EDE641AA8A}"/>
    <cellStyle name="Normal 113 3 2" xfId="3312" xr:uid="{4B6037B0-C094-466E-8C4A-ED46CFEDF510}"/>
    <cellStyle name="Normal 113 30" xfId="3313" xr:uid="{3BE5708A-95CE-4BD2-A7F3-A6CC0990642D}"/>
    <cellStyle name="Normal 113 30 2" xfId="3314" xr:uid="{8C0AE013-D15D-4948-A139-9BF95BB38373}"/>
    <cellStyle name="Normal 113 31" xfId="3315" xr:uid="{F0468CAD-EF85-4AD2-9784-39F5DB45C761}"/>
    <cellStyle name="Normal 113 31 2" xfId="3316" xr:uid="{1D583420-D884-491D-9B27-2C8BA9F9C5F4}"/>
    <cellStyle name="Normal 113 32" xfId="3317" xr:uid="{8ED12F53-139D-40E0-90F2-1CC48D1A500A}"/>
    <cellStyle name="Normal 113 32 2" xfId="3318" xr:uid="{8AC7D42E-1216-480D-A9CD-361FCFD82890}"/>
    <cellStyle name="Normal 113 33" xfId="3319" xr:uid="{63B6219F-DE3A-4329-A0F2-14F533802EF0}"/>
    <cellStyle name="Normal 113 33 2" xfId="3320" xr:uid="{D7368304-DD1C-482F-B028-4E010329DCFB}"/>
    <cellStyle name="Normal 113 34" xfId="3321" xr:uid="{7363433A-6EBB-4685-92AF-A1A831CFDA8A}"/>
    <cellStyle name="Normal 113 34 2" xfId="3322" xr:uid="{D14564DC-851B-44B3-87CD-3DB21D322B65}"/>
    <cellStyle name="Normal 113 35" xfId="3323" xr:uid="{6C1B1ADB-8330-4FF6-9773-FDDF4086E245}"/>
    <cellStyle name="Normal 113 35 2" xfId="3324" xr:uid="{8B1D1787-6612-4AC7-A0B9-9CEC3831B771}"/>
    <cellStyle name="Normal 113 36" xfId="3325" xr:uid="{BDB6D8AE-6260-4540-891F-0528E1D96215}"/>
    <cellStyle name="Normal 113 36 2" xfId="3326" xr:uid="{AD331AEC-77C8-4D4B-9A49-B8C4A9FE4D42}"/>
    <cellStyle name="Normal 113 37" xfId="3327" xr:uid="{3602EE79-99F5-4A35-9DC9-97DDE4D23DB9}"/>
    <cellStyle name="Normal 113 37 2" xfId="3328" xr:uid="{CDA5BBFA-4A8F-4A0F-8DE5-605AE2651D49}"/>
    <cellStyle name="Normal 113 38" xfId="3329" xr:uid="{0CAB098D-1901-4EC7-8C8A-FDFCB722B4AC}"/>
    <cellStyle name="Normal 113 38 2" xfId="3330" xr:uid="{1DC7FD1D-2BD7-4773-97F8-6C6328281A65}"/>
    <cellStyle name="Normal 113 39" xfId="3331" xr:uid="{FFD91CC2-327A-4BAF-A02E-698439035F83}"/>
    <cellStyle name="Normal 113 39 2" xfId="3332" xr:uid="{7F3A8930-1B1A-4749-BA4F-3F0BA8537269}"/>
    <cellStyle name="Normal 113 4" xfId="3333" xr:uid="{B62652C3-F243-4C07-A650-DC16A9BA8DDE}"/>
    <cellStyle name="Normal 113 4 2" xfId="3334" xr:uid="{5302D849-3A4A-44F2-9381-56E79DD5638D}"/>
    <cellStyle name="Normal 113 40" xfId="3335" xr:uid="{2941AB5A-8BD4-4A20-8C1A-AAA19313923E}"/>
    <cellStyle name="Normal 113 40 2" xfId="3336" xr:uid="{9E6506FE-7F16-4575-BC5B-250F2EC75FAD}"/>
    <cellStyle name="Normal 113 41" xfId="3337" xr:uid="{82E0D471-01D7-4E90-9CBF-0BA55E550C25}"/>
    <cellStyle name="Normal 113 41 2" xfId="3338" xr:uid="{459EC339-D76B-4019-9703-4071157E193B}"/>
    <cellStyle name="Normal 113 42" xfId="3339" xr:uid="{6C7B3182-2E18-4E13-B6ED-537819966177}"/>
    <cellStyle name="Normal 113 42 2" xfId="3340" xr:uid="{9BAA3A79-2074-4DE7-8FB6-FC0FAF293E9C}"/>
    <cellStyle name="Normal 113 43" xfId="3341" xr:uid="{70DBA2AC-4101-483A-920E-6595C5ABBB3A}"/>
    <cellStyle name="Normal 113 43 2" xfId="3342" xr:uid="{E6FF0C5D-261E-4D8B-8781-04511B630FC9}"/>
    <cellStyle name="Normal 113 44" xfId="3343" xr:uid="{A9FC2C4F-5909-40B7-B336-29388C90DCA8}"/>
    <cellStyle name="Normal 113 44 2" xfId="3344" xr:uid="{3C50E7BD-B233-4676-A63B-441C9A22E2BA}"/>
    <cellStyle name="Normal 113 45" xfId="3345" xr:uid="{586A9099-62B2-4B23-8DC7-0A63D88A4158}"/>
    <cellStyle name="Normal 113 45 2" xfId="3346" xr:uid="{FD725923-747E-4764-936A-B73EE86EE069}"/>
    <cellStyle name="Normal 113 46" xfId="3347" xr:uid="{368DD867-5DB7-40C0-A712-5D12652FFFCA}"/>
    <cellStyle name="Normal 113 46 2" xfId="3348" xr:uid="{ADBD8BCA-56DE-41B6-B214-AD5AA395C832}"/>
    <cellStyle name="Normal 113 47" xfId="3349" xr:uid="{0A9D5962-A1DF-494D-A7FD-1CFBCB488607}"/>
    <cellStyle name="Normal 113 47 2" xfId="3350" xr:uid="{20978CA1-5FBD-4235-AE97-D3EC5E16C0DB}"/>
    <cellStyle name="Normal 113 48" xfId="3351" xr:uid="{A162692F-E4F9-4906-9BFD-AEF5466BFDB2}"/>
    <cellStyle name="Normal 113 48 2" xfId="3352" xr:uid="{2E98DBA7-72BE-4F74-B47A-147D47BAEE80}"/>
    <cellStyle name="Normal 113 49" xfId="3353" xr:uid="{EAB6B537-9241-40C0-A8DA-03601939BC0B}"/>
    <cellStyle name="Normal 113 49 2" xfId="3354" xr:uid="{FFBDAFFF-9601-4E32-9804-C15E8275255D}"/>
    <cellStyle name="Normal 113 5" xfId="3355" xr:uid="{CA3ADD56-888A-415D-9F8B-D215613DF422}"/>
    <cellStyle name="Normal 113 5 2" xfId="3356" xr:uid="{219F4766-2C3E-4CD1-8EC0-79FE94808A3E}"/>
    <cellStyle name="Normal 113 50" xfId="3357" xr:uid="{B9EAD199-4A5D-41A0-990B-42D3209E46AB}"/>
    <cellStyle name="Normal 113 50 2" xfId="3358" xr:uid="{278B348E-E28C-4B4E-A151-FADD07EA75AB}"/>
    <cellStyle name="Normal 113 51" xfId="3359" xr:uid="{2384DC0D-6B17-44F0-99B4-13531C52A144}"/>
    <cellStyle name="Normal 113 51 2" xfId="3360" xr:uid="{128E96EB-CCEE-46B6-B713-4FA38D503B56}"/>
    <cellStyle name="Normal 113 52" xfId="3361" xr:uid="{F64F86E5-607C-44D6-ADCC-9B7ACD760162}"/>
    <cellStyle name="Normal 113 52 2" xfId="3362" xr:uid="{4901A93D-6470-468A-A0F4-F62169549AAD}"/>
    <cellStyle name="Normal 113 53" xfId="3363" xr:uid="{62CA60A5-B460-437C-87D3-8F05889F9D64}"/>
    <cellStyle name="Normal 113 53 2" xfId="3364" xr:uid="{E569F7B7-19B0-4750-8A70-B7120FA588F9}"/>
    <cellStyle name="Normal 113 54" xfId="3365" xr:uid="{27FEA833-FC89-4C9A-BF89-C3846ABE9BA0}"/>
    <cellStyle name="Normal 113 54 2" xfId="3366" xr:uid="{1C783A8A-3B00-4B54-BD25-C2FBD41F2AC7}"/>
    <cellStyle name="Normal 113 55" xfId="3367" xr:uid="{3F0F49E1-B3D2-4347-9D82-FD5FE49F9E0D}"/>
    <cellStyle name="Normal 113 55 2" xfId="3368" xr:uid="{5A91AC1D-7F27-4C2F-92FF-E6E943958B43}"/>
    <cellStyle name="Normal 113 56" xfId="3369" xr:uid="{002AB89E-1908-4884-900E-3D2F02806F8F}"/>
    <cellStyle name="Normal 113 56 2" xfId="3370" xr:uid="{966B2D15-01D3-4AAB-A937-71CE5A20B9D7}"/>
    <cellStyle name="Normal 113 57" xfId="3371" xr:uid="{45E143E4-84AC-4AA6-A975-6A625066A41C}"/>
    <cellStyle name="Normal 113 57 2" xfId="3372" xr:uid="{181AE1CA-2482-46EE-A79A-CC410D05D4C3}"/>
    <cellStyle name="Normal 113 58" xfId="3373" xr:uid="{E2C5DEDA-3C78-4FA2-BF0C-A3270D15312E}"/>
    <cellStyle name="Normal 113 58 2" xfId="3374" xr:uid="{4B925C7A-331C-48E0-8593-556165E2956E}"/>
    <cellStyle name="Normal 113 59" xfId="3375" xr:uid="{FE2DB396-74CA-4498-8D54-425104B7E6A9}"/>
    <cellStyle name="Normal 113 59 2" xfId="3376" xr:uid="{6DA7FEF2-5707-4AAF-8DF1-31F2C7A3AF46}"/>
    <cellStyle name="Normal 113 6" xfId="3377" xr:uid="{4E6BB144-6424-402F-979F-446D3D18BB35}"/>
    <cellStyle name="Normal 113 6 2" xfId="3378" xr:uid="{6C01B0EB-D02D-4A4A-8EDD-96EBB28B8FAE}"/>
    <cellStyle name="Normal 113 60" xfId="3379" xr:uid="{E7AC97AA-80CA-40C4-A72F-2973F04D295A}"/>
    <cellStyle name="Normal 113 60 2" xfId="3380" xr:uid="{66B445E1-1E15-4220-AD5A-C37D51F005C3}"/>
    <cellStyle name="Normal 113 61" xfId="3381" xr:uid="{2E4D43D5-E4C8-4859-A1ED-3BFE8F4A2140}"/>
    <cellStyle name="Normal 113 61 2" xfId="3382" xr:uid="{3EDCE2F3-56E2-4E38-9880-8789510C1553}"/>
    <cellStyle name="Normal 113 62" xfId="3383" xr:uid="{E8CBBA6A-15AB-46AF-A4D4-40F351BFB7B3}"/>
    <cellStyle name="Normal 113 62 2" xfId="3384" xr:uid="{DD8DD36E-C2B1-48FF-BA9B-64C46D8BB8A8}"/>
    <cellStyle name="Normal 113 63" xfId="3385" xr:uid="{34441CC0-2092-44B1-8332-0672550B5F08}"/>
    <cellStyle name="Normal 113 63 2" xfId="3386" xr:uid="{94060BE3-0258-4679-BBAD-F8BA44334586}"/>
    <cellStyle name="Normal 113 64" xfId="3387" xr:uid="{0EA5E53A-0259-4448-8A7D-7ADB2718A3C3}"/>
    <cellStyle name="Normal 113 64 2" xfId="3388" xr:uid="{6F056F82-0FE6-40F7-BD4B-A5B700A05989}"/>
    <cellStyle name="Normal 113 65" xfId="3389" xr:uid="{BBEA526F-CCCA-41DB-A014-B81147A7C6D5}"/>
    <cellStyle name="Normal 113 65 2" xfId="3390" xr:uid="{6D3C28B0-1437-4BFB-AD2F-731811C64E82}"/>
    <cellStyle name="Normal 113 66" xfId="3391" xr:uid="{33395127-1AE3-4956-ADA7-D5A79AF97C41}"/>
    <cellStyle name="Normal 113 66 2" xfId="3392" xr:uid="{E6D98DCA-E3D3-41F3-BE84-212553F013EF}"/>
    <cellStyle name="Normal 113 67" xfId="3393" xr:uid="{EF52504E-2B6D-4EAB-ACEC-071B2725B843}"/>
    <cellStyle name="Normal 113 67 2" xfId="3394" xr:uid="{093A4079-ECE5-4B75-B697-0624A9E4AECD}"/>
    <cellStyle name="Normal 113 68" xfId="3395" xr:uid="{2681FE1B-8F68-4CEA-81A2-5E01AF288D4E}"/>
    <cellStyle name="Normal 113 68 2" xfId="3396" xr:uid="{9C5B7D2D-9F9F-470E-88BA-1CBA9D11653D}"/>
    <cellStyle name="Normal 113 69" xfId="3397" xr:uid="{128CFB75-F97A-44DD-BC22-BC1E258A3C23}"/>
    <cellStyle name="Normal 113 69 2" xfId="3398" xr:uid="{E73445BF-827E-497F-93CD-3476A20408CF}"/>
    <cellStyle name="Normal 113 7" xfId="3399" xr:uid="{0A8080C9-5D88-4F10-9FA0-55EAE3D68B87}"/>
    <cellStyle name="Normal 113 7 2" xfId="3400" xr:uid="{0C3C3931-5695-4E10-9B70-9B165DE353F9}"/>
    <cellStyle name="Normal 113 70" xfId="3401" xr:uid="{86C36901-03A5-41F3-8C6B-5E4B68810420}"/>
    <cellStyle name="Normal 113 70 2" xfId="3402" xr:uid="{94DB14D6-FB69-45AE-B1FE-430D4B083DE9}"/>
    <cellStyle name="Normal 113 71" xfId="3403" xr:uid="{0FCB1C27-2821-4909-8599-D7E4D5C011BB}"/>
    <cellStyle name="Normal 113 71 2" xfId="3404" xr:uid="{65F08627-3ED0-4043-BFA0-2EDB18A28528}"/>
    <cellStyle name="Normal 113 72" xfId="3405" xr:uid="{F8F504B0-EC5C-4447-B9C4-D5C5611681ED}"/>
    <cellStyle name="Normal 113 72 2" xfId="3406" xr:uid="{EF4A2BF3-63EC-4CE5-8A78-2CB2370FC736}"/>
    <cellStyle name="Normal 113 73" xfId="3407" xr:uid="{6052C657-FA01-4BAC-BE64-0C65C08E5730}"/>
    <cellStyle name="Normal 113 73 2" xfId="3408" xr:uid="{F542CC4D-E68F-4C4C-8B6E-36210831C31A}"/>
    <cellStyle name="Normal 113 74" xfId="3409" xr:uid="{25A80552-41D8-4302-8989-D649F89C1A4A}"/>
    <cellStyle name="Normal 113 74 2" xfId="3410" xr:uid="{43120E67-0F1D-4691-8AFC-3D4651CDA96A}"/>
    <cellStyle name="Normal 113 75" xfId="3411" xr:uid="{6A9CBD3D-369F-438E-BCE4-5D09C784F585}"/>
    <cellStyle name="Normal 113 75 2" xfId="3412" xr:uid="{979F6ECF-8455-4575-BCFB-7C1338B87D36}"/>
    <cellStyle name="Normal 113 76" xfId="3413" xr:uid="{3B5D0709-BAA4-4E7B-8A36-9B26DBBE93C6}"/>
    <cellStyle name="Normal 113 76 2" xfId="3414" xr:uid="{C5B8951F-92BF-4152-A574-738D32FE55BC}"/>
    <cellStyle name="Normal 113 77" xfId="3415" xr:uid="{F0D6561E-7448-422A-8502-04A079F15705}"/>
    <cellStyle name="Normal 113 77 2" xfId="3416" xr:uid="{98DA9CB4-8C56-4B79-9A40-CA0D3C6EE216}"/>
    <cellStyle name="Normal 113 78" xfId="3417" xr:uid="{1AAE1A03-3B75-46DF-9A65-A4259711BB6E}"/>
    <cellStyle name="Normal 113 78 2" xfId="3418" xr:uid="{1656608F-5F04-4682-9779-2ADF6196AD97}"/>
    <cellStyle name="Normal 113 79" xfId="3419" xr:uid="{287907A2-B2FA-42E1-B7E7-DE3FEB68E816}"/>
    <cellStyle name="Normal 113 79 2" xfId="3420" xr:uid="{7E21FDE8-C6C0-4619-B66F-8519A3633CE9}"/>
    <cellStyle name="Normal 113 8" xfId="3421" xr:uid="{0B0F4849-C509-4403-8B6C-CF7BF8BF932D}"/>
    <cellStyle name="Normal 113 8 2" xfId="3422" xr:uid="{1088179B-1440-4048-9DA4-1547CFC9ABFC}"/>
    <cellStyle name="Normal 113 80" xfId="3423" xr:uid="{F785353D-BC20-4601-8BC3-88F13F5258AD}"/>
    <cellStyle name="Normal 113 80 2" xfId="3424" xr:uid="{E56FB706-7F1D-4835-8E8E-822FD7A89242}"/>
    <cellStyle name="Normal 113 81" xfId="3425" xr:uid="{B68E5A23-E475-432D-91C7-58E1FA627E58}"/>
    <cellStyle name="Normal 113 81 2" xfId="3426" xr:uid="{25BD66DC-B7D1-477B-9C82-855BBFBD9C70}"/>
    <cellStyle name="Normal 113 82" xfId="3427" xr:uid="{EDD7F3A1-CD94-4897-8172-21CEC0B5B78F}"/>
    <cellStyle name="Normal 113 82 2" xfId="3428" xr:uid="{C07318E8-0CF7-4AA5-816C-6A1AF45EF608}"/>
    <cellStyle name="Normal 113 83" xfId="3429" xr:uid="{74AE9E2B-AFA2-4FB8-BD8E-45D5277BA4CD}"/>
    <cellStyle name="Normal 113 83 2" xfId="3430" xr:uid="{BD1CB360-E7B8-412C-A81C-995519562EA6}"/>
    <cellStyle name="Normal 113 84" xfId="3431" xr:uid="{DB62CDDE-CC08-4004-90C2-9A1665EDCB8C}"/>
    <cellStyle name="Normal 113 84 2" xfId="3432" xr:uid="{80DAB726-C16C-468C-9322-15C739A332CC}"/>
    <cellStyle name="Normal 113 85" xfId="3433" xr:uid="{C33FAC32-FE12-40A2-9931-82FDCF275BAC}"/>
    <cellStyle name="Normal 113 85 2" xfId="3434" xr:uid="{D9990D6E-D40D-405D-8532-CF64446E772A}"/>
    <cellStyle name="Normal 113 86" xfId="3435" xr:uid="{9A6F637B-B972-47D8-9B25-234DFE04E802}"/>
    <cellStyle name="Normal 113 86 2" xfId="3436" xr:uid="{CEF2B05D-DD9F-4F06-9C42-D705B378198B}"/>
    <cellStyle name="Normal 113 87" xfId="3437" xr:uid="{E84EF3D2-AE50-49A1-B579-5FE1BDB45BF0}"/>
    <cellStyle name="Normal 113 87 2" xfId="3438" xr:uid="{C10A8F7A-03D7-4111-85BC-35972E722B96}"/>
    <cellStyle name="Normal 113 88" xfId="3439" xr:uid="{E961FF7F-1E60-4CDB-8D65-2B154863FC27}"/>
    <cellStyle name="Normal 113 88 2" xfId="3440" xr:uid="{CAD56073-1697-4BE0-AF22-05082913AE60}"/>
    <cellStyle name="Normal 113 89" xfId="3441" xr:uid="{B6844864-3B3D-44D7-9897-D0CAA6464D2F}"/>
    <cellStyle name="Normal 113 89 2" xfId="3442" xr:uid="{327D9BD0-1CD2-4787-8DED-9CA3F990613F}"/>
    <cellStyle name="Normal 113 9" xfId="3443" xr:uid="{9C3E6760-9A62-4EE1-8CB4-EECA8F713A5C}"/>
    <cellStyle name="Normal 113 9 2" xfId="3444" xr:uid="{F4A4D7D0-A1DA-4003-B8E0-F5850D0427BF}"/>
    <cellStyle name="Normal 113 90" xfId="3445" xr:uid="{08FD04BB-B398-403D-BAA7-4CBDB9B294ED}"/>
    <cellStyle name="Normal 113 90 2" xfId="3446" xr:uid="{09085217-4D05-4138-8264-64B99F161923}"/>
    <cellStyle name="Normal 113 91" xfId="3447" xr:uid="{5D30EFAC-7348-4901-A38A-8788793C7548}"/>
    <cellStyle name="Normal 113 91 2" xfId="3448" xr:uid="{A45D6D31-32CE-4B67-833C-204C87304DD3}"/>
    <cellStyle name="Normal 113 92" xfId="3449" xr:uid="{72E6352D-D3D1-4048-AAF6-F3ED6082DD1A}"/>
    <cellStyle name="Normal 113 92 2" xfId="3450" xr:uid="{8E8A366B-BA66-4138-BEE8-87C2931F4A15}"/>
    <cellStyle name="Normal 113 93" xfId="3451" xr:uid="{657E4510-4A03-4FE8-B310-C89F4B31CF2B}"/>
    <cellStyle name="Normal 113 93 2" xfId="3452" xr:uid="{79EC2222-B867-447F-BC5D-429E1ED8B293}"/>
    <cellStyle name="Normal 113 94" xfId="3453" xr:uid="{0FFC0795-1A56-4831-AC49-44748A61590F}"/>
    <cellStyle name="Normal 113 94 2" xfId="3454" xr:uid="{B3AD32AA-4BE8-4028-B5A9-D66328EC5493}"/>
    <cellStyle name="Normal 113 95" xfId="3455" xr:uid="{1D46D199-8BCD-4B43-BA57-547F51DBE0AB}"/>
    <cellStyle name="Normal 113 95 2" xfId="3456" xr:uid="{3AC40D51-CC67-4954-8412-28C8A9BDBD80}"/>
    <cellStyle name="Normal 113 96" xfId="3457" xr:uid="{18A4A0DF-AE40-43F9-AA05-0B4A7434F41B}"/>
    <cellStyle name="Normal 113 96 2" xfId="3458" xr:uid="{F2373BF7-FAC8-4EC6-8EFD-A1547C7251AF}"/>
    <cellStyle name="Normal 113 97" xfId="3459" xr:uid="{D15B1E9A-FB28-4ED2-9AD4-58214D862D89}"/>
    <cellStyle name="Normal 113 97 2" xfId="3460" xr:uid="{44373EFF-F570-4AD0-A9D1-FFFD96DF4F4C}"/>
    <cellStyle name="Normal 113 98" xfId="3461" xr:uid="{83048F89-70BE-4BEE-96C7-0B90FC85D84C}"/>
    <cellStyle name="Normal 113 98 2" xfId="3462" xr:uid="{0369A166-4C17-4E1E-8DD7-7C1CD4A51A43}"/>
    <cellStyle name="Normal 113 99" xfId="3463" xr:uid="{659E7055-5284-4070-BA2F-1758C540E489}"/>
    <cellStyle name="Normal 114" xfId="808" xr:uid="{00000000-0005-0000-0000-00008C020000}"/>
    <cellStyle name="Normal 114 10" xfId="3465" xr:uid="{C349D493-E7DB-400F-ACB8-418B8D154607}"/>
    <cellStyle name="Normal 114 10 2" xfId="3466" xr:uid="{4BFCF33F-E0C0-4EAB-B17D-B96E272EC3C6}"/>
    <cellStyle name="Normal 114 100" xfId="3464" xr:uid="{458426C2-1359-4193-B3BE-D8E125043E74}"/>
    <cellStyle name="Normal 114 11" xfId="3467" xr:uid="{A34A5A7F-38CA-4090-BFEB-0F3EC7DA704D}"/>
    <cellStyle name="Normal 114 11 2" xfId="3468" xr:uid="{5CB2BB55-67CB-4A06-89D3-06132A2AE6F2}"/>
    <cellStyle name="Normal 114 12" xfId="3469" xr:uid="{9279EC6C-0A05-4CF1-88C2-973A3B3295FC}"/>
    <cellStyle name="Normal 114 12 2" xfId="3470" xr:uid="{C08556E4-26BB-492D-B6A3-FC9C18BFE5E4}"/>
    <cellStyle name="Normal 114 13" xfId="3471" xr:uid="{B6E152DF-7B29-4DBF-8D83-999588EE7D78}"/>
    <cellStyle name="Normal 114 13 2" xfId="3472" xr:uid="{49F3F6BE-68D4-4111-8952-9942F91BC11F}"/>
    <cellStyle name="Normal 114 14" xfId="3473" xr:uid="{55CF63E5-AAFA-4A63-B493-53AECA012231}"/>
    <cellStyle name="Normal 114 14 2" xfId="3474" xr:uid="{1530A7D7-0C0E-4845-939D-22E04A5445EA}"/>
    <cellStyle name="Normal 114 15" xfId="3475" xr:uid="{6D900AE5-5561-49D9-A91D-635BA46D0AE3}"/>
    <cellStyle name="Normal 114 15 2" xfId="3476" xr:uid="{0E2114E5-6651-4581-B389-84C8DFE98440}"/>
    <cellStyle name="Normal 114 16" xfId="3477" xr:uid="{2C44C092-D076-4B12-9715-518F3474A9B6}"/>
    <cellStyle name="Normal 114 16 2" xfId="3478" xr:uid="{797A5232-A80E-449B-AA14-A0E1090DA752}"/>
    <cellStyle name="Normal 114 17" xfId="3479" xr:uid="{331FA973-1766-4B38-8E06-22CA5DF00B77}"/>
    <cellStyle name="Normal 114 17 2" xfId="3480" xr:uid="{6BD2CD28-7287-4B9C-89E9-7260BBD53E65}"/>
    <cellStyle name="Normal 114 18" xfId="3481" xr:uid="{B5367DB1-CBC4-42EF-AAA7-714BAE01C6B0}"/>
    <cellStyle name="Normal 114 18 2" xfId="3482" xr:uid="{646DA45C-3F8F-4872-B10B-BC2829A18EB7}"/>
    <cellStyle name="Normal 114 19" xfId="3483" xr:uid="{B601EC6B-1C17-4E3D-9554-2AF727BB8127}"/>
    <cellStyle name="Normal 114 19 2" xfId="3484" xr:uid="{4BDEA37E-3D77-4B6E-8A42-889E89FCF399}"/>
    <cellStyle name="Normal 114 2" xfId="3485" xr:uid="{919BF565-DD65-4A5D-857C-0291DB306ACA}"/>
    <cellStyle name="Normal 114 2 2" xfId="3486" xr:uid="{1480197E-0ABE-4BC9-AAB8-CB27E5075516}"/>
    <cellStyle name="Normal 114 20" xfId="3487" xr:uid="{8C5DFE4A-06FF-4F02-8DFF-9C7F37DF90A2}"/>
    <cellStyle name="Normal 114 20 2" xfId="3488" xr:uid="{846AD770-CE98-4512-A3E4-0291FADF37F9}"/>
    <cellStyle name="Normal 114 21" xfId="3489" xr:uid="{832105F3-95B5-4A2F-9653-81A78BD2BD73}"/>
    <cellStyle name="Normal 114 21 2" xfId="3490" xr:uid="{10988757-AAAF-4B05-AD40-E1438CFA62E3}"/>
    <cellStyle name="Normal 114 22" xfId="3491" xr:uid="{0D03312B-C2F8-48D6-9916-23EF06E9837D}"/>
    <cellStyle name="Normal 114 22 2" xfId="3492" xr:uid="{D61E6187-2939-4DFB-BAA7-5DBE3B412FDD}"/>
    <cellStyle name="Normal 114 23" xfId="3493" xr:uid="{1A462142-7F45-4611-BA1C-8AA0675DB1C8}"/>
    <cellStyle name="Normal 114 23 2" xfId="3494" xr:uid="{15958DD5-A98F-4AE0-BB4A-9B681264B13E}"/>
    <cellStyle name="Normal 114 24" xfId="3495" xr:uid="{A48015BE-B2FC-4EBA-9406-90DD9EA0A271}"/>
    <cellStyle name="Normal 114 24 2" xfId="3496" xr:uid="{4B31451C-6B46-4759-8763-0A5BB88C9086}"/>
    <cellStyle name="Normal 114 25" xfId="3497" xr:uid="{05BE9588-1367-43D2-8898-4933B3285CB9}"/>
    <cellStyle name="Normal 114 25 2" xfId="3498" xr:uid="{D81A80CB-EE43-4428-A012-10C330320D25}"/>
    <cellStyle name="Normal 114 26" xfId="3499" xr:uid="{57A1AC88-3411-42FC-8475-2101EFAE2C2F}"/>
    <cellStyle name="Normal 114 26 2" xfId="3500" xr:uid="{72EAFC8D-96E8-4292-AFDF-602448AB1F14}"/>
    <cellStyle name="Normal 114 27" xfId="3501" xr:uid="{6E4EBD8E-CD92-4356-B92A-AEBE98BDB04E}"/>
    <cellStyle name="Normal 114 27 2" xfId="3502" xr:uid="{B812D842-BE55-4944-94FC-CA835F167D7E}"/>
    <cellStyle name="Normal 114 28" xfId="3503" xr:uid="{F9DC998F-85B2-453A-A91E-93586E7B28BA}"/>
    <cellStyle name="Normal 114 28 2" xfId="3504" xr:uid="{E278095F-131E-4FE1-B166-2EBEBC91D520}"/>
    <cellStyle name="Normal 114 29" xfId="3505" xr:uid="{C5BA2EC2-2480-4260-9911-324A683037E3}"/>
    <cellStyle name="Normal 114 29 2" xfId="3506" xr:uid="{D09F5E79-2DF3-4A31-9530-9BDE4854FCBF}"/>
    <cellStyle name="Normal 114 3" xfId="3507" xr:uid="{DB59608C-8918-4DE5-88A5-5539F951755C}"/>
    <cellStyle name="Normal 114 3 2" xfId="3508" xr:uid="{17C204BF-14EB-436E-9017-97AAFDE9D2F3}"/>
    <cellStyle name="Normal 114 30" xfId="3509" xr:uid="{D737F2EF-C64A-4498-A978-98BC4DE19AE6}"/>
    <cellStyle name="Normal 114 30 2" xfId="3510" xr:uid="{EDA7B7E1-62BA-4BC4-AE17-39EA05D7BE27}"/>
    <cellStyle name="Normal 114 31" xfId="3511" xr:uid="{763E04A6-A56B-4387-ABE7-87F4BB4CDA0A}"/>
    <cellStyle name="Normal 114 31 2" xfId="3512" xr:uid="{D95366F7-CCC5-4919-9692-F77E7324B77A}"/>
    <cellStyle name="Normal 114 32" xfId="3513" xr:uid="{519EDD9F-6B69-48C6-B22A-850870E91912}"/>
    <cellStyle name="Normal 114 32 2" xfId="3514" xr:uid="{01E1D13B-DA1E-4797-9FDA-E5239B641960}"/>
    <cellStyle name="Normal 114 33" xfId="3515" xr:uid="{A21A1337-7F07-457A-877B-BA3B17B3EB20}"/>
    <cellStyle name="Normal 114 33 2" xfId="3516" xr:uid="{7CEE2F28-D2D5-419C-9DBC-BF1B076B462B}"/>
    <cellStyle name="Normal 114 34" xfId="3517" xr:uid="{4CEF6279-0360-477B-A744-3AB5D3615BBC}"/>
    <cellStyle name="Normal 114 34 2" xfId="3518" xr:uid="{9C473884-1B3D-4724-AB31-7FD4AF105502}"/>
    <cellStyle name="Normal 114 35" xfId="3519" xr:uid="{4BBC8638-A771-4CE7-B359-0B85BDF89A21}"/>
    <cellStyle name="Normal 114 35 2" xfId="3520" xr:uid="{29DA7C95-9E86-49CA-BB3E-4633BF0636FC}"/>
    <cellStyle name="Normal 114 36" xfId="3521" xr:uid="{B3D5C2CB-E063-4F29-94D8-25533D00ED90}"/>
    <cellStyle name="Normal 114 36 2" xfId="3522" xr:uid="{6010CDE3-F371-46AF-9EDD-48A05F1B2E7E}"/>
    <cellStyle name="Normal 114 37" xfId="3523" xr:uid="{51A84D94-A1BB-443D-B10D-F7846DB18888}"/>
    <cellStyle name="Normal 114 37 2" xfId="3524" xr:uid="{FC40E229-6993-43D8-8E1B-6126EBA514C1}"/>
    <cellStyle name="Normal 114 38" xfId="3525" xr:uid="{5A3C265F-3CD9-45EB-AEA7-5BF6FDAFC2E7}"/>
    <cellStyle name="Normal 114 38 2" xfId="3526" xr:uid="{2B0CDABD-09FD-4FC6-9BC1-C9FE47C09CCD}"/>
    <cellStyle name="Normal 114 39" xfId="3527" xr:uid="{19219782-8E75-4B8D-BC40-E5091730F072}"/>
    <cellStyle name="Normal 114 39 2" xfId="3528" xr:uid="{18BE2559-5404-4EC3-9381-84DAD3A34C48}"/>
    <cellStyle name="Normal 114 4" xfId="3529" xr:uid="{DDACB3A2-514A-4D22-9ECA-BC1B4D5B11DC}"/>
    <cellStyle name="Normal 114 4 2" xfId="3530" xr:uid="{32610E34-1662-40B1-9B20-F2049FDD9B78}"/>
    <cellStyle name="Normal 114 40" xfId="3531" xr:uid="{1679EC14-F8B9-47B1-8A49-21329884DCF6}"/>
    <cellStyle name="Normal 114 40 2" xfId="3532" xr:uid="{21293025-FF8F-4D14-B50C-42AAB37EFEC1}"/>
    <cellStyle name="Normal 114 41" xfId="3533" xr:uid="{1905AC68-0672-41A1-9075-05DD824C8798}"/>
    <cellStyle name="Normal 114 41 2" xfId="3534" xr:uid="{B3A2C66C-2293-4F48-919E-0CCAA47A2D56}"/>
    <cellStyle name="Normal 114 42" xfId="3535" xr:uid="{0AA40E22-7859-4DD2-9B5F-BFE551229B84}"/>
    <cellStyle name="Normal 114 42 2" xfId="3536" xr:uid="{6DEE8E61-E237-48AC-8E19-21A74E54CF97}"/>
    <cellStyle name="Normal 114 43" xfId="3537" xr:uid="{E03F3546-8598-46FC-9B58-871324D3A469}"/>
    <cellStyle name="Normal 114 43 2" xfId="3538" xr:uid="{92AD8099-B9DF-4C5A-B2B9-E4C5A47A1DB6}"/>
    <cellStyle name="Normal 114 44" xfId="3539" xr:uid="{7F225E4A-0449-4D96-B199-7DD6857C1B2C}"/>
    <cellStyle name="Normal 114 44 2" xfId="3540" xr:uid="{D8CA22A6-A867-4B68-B95B-B4EAA22371BE}"/>
    <cellStyle name="Normal 114 45" xfId="3541" xr:uid="{05CE968B-C256-49CD-8CD7-6D2A66A84368}"/>
    <cellStyle name="Normal 114 45 2" xfId="3542" xr:uid="{316474D8-924E-4E15-8CDA-45954571E1B4}"/>
    <cellStyle name="Normal 114 46" xfId="3543" xr:uid="{A87C4219-9E0D-42FB-B444-BF708A9E2165}"/>
    <cellStyle name="Normal 114 46 2" xfId="3544" xr:uid="{F078BE56-CB29-4C26-92FB-5DB987839E1F}"/>
    <cellStyle name="Normal 114 47" xfId="3545" xr:uid="{41F76099-2319-44F2-98B2-2C731CB076AA}"/>
    <cellStyle name="Normal 114 47 2" xfId="3546" xr:uid="{92EF59E5-2936-48AD-AD61-6C67E884F59F}"/>
    <cellStyle name="Normal 114 48" xfId="3547" xr:uid="{F241E935-F70F-429F-8A76-EA382DD4B26A}"/>
    <cellStyle name="Normal 114 48 2" xfId="3548" xr:uid="{530C3171-4708-41FA-AA18-86E2AD7B37B6}"/>
    <cellStyle name="Normal 114 49" xfId="3549" xr:uid="{DF556B6D-19A9-4BFB-AA33-E82912E9ED73}"/>
    <cellStyle name="Normal 114 49 2" xfId="3550" xr:uid="{F7753E2F-4AE6-4734-AEE7-3A4767E5CFB5}"/>
    <cellStyle name="Normal 114 5" xfId="3551" xr:uid="{101B3B2E-99A4-430C-BC7C-6D291E1947FB}"/>
    <cellStyle name="Normal 114 5 2" xfId="3552" xr:uid="{034C6C0F-5A35-405F-9D49-ED37F0A68B40}"/>
    <cellStyle name="Normal 114 50" xfId="3553" xr:uid="{845C6802-18FE-499C-8040-C75BAE3063DE}"/>
    <cellStyle name="Normal 114 50 2" xfId="3554" xr:uid="{9F93E6F8-7ECA-4901-BB86-97B259DBC550}"/>
    <cellStyle name="Normal 114 51" xfId="3555" xr:uid="{9D35A4C2-8842-450A-9B4D-A6830C4EB1EC}"/>
    <cellStyle name="Normal 114 51 2" xfId="3556" xr:uid="{86AA3E60-A732-4AC5-8F66-2C8BF329DCAC}"/>
    <cellStyle name="Normal 114 52" xfId="3557" xr:uid="{123070D7-1F77-4CA3-80EF-38CC0309CA1A}"/>
    <cellStyle name="Normal 114 52 2" xfId="3558" xr:uid="{EBC92F6C-5431-4741-A246-86D7308340AA}"/>
    <cellStyle name="Normal 114 53" xfId="3559" xr:uid="{8FC8F8BD-95E8-4097-9815-E9BB7640CB3F}"/>
    <cellStyle name="Normal 114 53 2" xfId="3560" xr:uid="{413C9B74-8569-4EC0-B35E-F6B3CB87A46B}"/>
    <cellStyle name="Normal 114 54" xfId="3561" xr:uid="{A7D6EE15-AE50-4D35-9782-BB89CC714F89}"/>
    <cellStyle name="Normal 114 54 2" xfId="3562" xr:uid="{3219EFE3-FC87-46C7-AF5B-7B0B2123AA90}"/>
    <cellStyle name="Normal 114 55" xfId="3563" xr:uid="{3119F994-DAA2-44EA-AEEC-63465F02DB92}"/>
    <cellStyle name="Normal 114 55 2" xfId="3564" xr:uid="{3302A14B-BAC6-447B-A450-6B07529C0A43}"/>
    <cellStyle name="Normal 114 56" xfId="3565" xr:uid="{99150C4C-AE96-4B9F-8DDC-5E5F7F4460D3}"/>
    <cellStyle name="Normal 114 56 2" xfId="3566" xr:uid="{7D9F77D8-E836-4566-9524-66801C331F24}"/>
    <cellStyle name="Normal 114 57" xfId="3567" xr:uid="{B14FC797-2ABE-471A-BB96-C3FE83C15A31}"/>
    <cellStyle name="Normal 114 57 2" xfId="3568" xr:uid="{34A60DA3-2523-4DE3-851E-03E4E3C807DA}"/>
    <cellStyle name="Normal 114 58" xfId="3569" xr:uid="{ED48EFCD-5AC9-4CF3-B035-D199D50BECEC}"/>
    <cellStyle name="Normal 114 58 2" xfId="3570" xr:uid="{D4F4CBA6-584F-43F8-8994-7F095F5216C9}"/>
    <cellStyle name="Normal 114 59" xfId="3571" xr:uid="{19BF18BE-417C-42D2-84F3-B756A5BD6F1F}"/>
    <cellStyle name="Normal 114 59 2" xfId="3572" xr:uid="{A09F6050-D28F-43E6-B246-0345FA80AD7D}"/>
    <cellStyle name="Normal 114 6" xfId="3573" xr:uid="{83A94FCC-D1F8-407B-9777-A93F02395C15}"/>
    <cellStyle name="Normal 114 6 2" xfId="3574" xr:uid="{81C72305-78B4-48C4-B996-941B808693E6}"/>
    <cellStyle name="Normal 114 60" xfId="3575" xr:uid="{FD37A4AC-4E76-441A-B93F-372A5FF6A1BC}"/>
    <cellStyle name="Normal 114 60 2" xfId="3576" xr:uid="{5C74DB00-F0C0-4CA7-982F-0B522EE1B6DC}"/>
    <cellStyle name="Normal 114 61" xfId="3577" xr:uid="{7253AC11-E5F4-4D24-97AE-3653CEF84414}"/>
    <cellStyle name="Normal 114 61 2" xfId="3578" xr:uid="{B7B5EA6A-4315-4B8C-A97C-573274ECACAB}"/>
    <cellStyle name="Normal 114 62" xfId="3579" xr:uid="{8DD96182-26F5-486E-91B4-0A837D61B7D6}"/>
    <cellStyle name="Normal 114 62 2" xfId="3580" xr:uid="{FE48BE90-2457-4D01-B0F6-8B718E34DF07}"/>
    <cellStyle name="Normal 114 63" xfId="3581" xr:uid="{78C05C1D-E515-4EDF-9C35-BD041D5C8C29}"/>
    <cellStyle name="Normal 114 63 2" xfId="3582" xr:uid="{88A8BE7A-2E0E-4B0E-B88D-C5E6D79A6F0E}"/>
    <cellStyle name="Normal 114 64" xfId="3583" xr:uid="{E776FF54-7E26-4671-9211-F732FA9904E2}"/>
    <cellStyle name="Normal 114 64 2" xfId="3584" xr:uid="{10C54D7E-9A31-4CF0-B713-FB1FAAA2B884}"/>
    <cellStyle name="Normal 114 65" xfId="3585" xr:uid="{9BACC5BD-4E31-4282-B657-A30BE729198D}"/>
    <cellStyle name="Normal 114 65 2" xfId="3586" xr:uid="{F10A4948-A773-4135-B1EE-3349551D770C}"/>
    <cellStyle name="Normal 114 66" xfId="3587" xr:uid="{EE1581F5-56CF-4E8E-845D-95309ED6F637}"/>
    <cellStyle name="Normal 114 66 2" xfId="3588" xr:uid="{4CAA7A4E-34D2-472D-91C3-81BFD87F146C}"/>
    <cellStyle name="Normal 114 67" xfId="3589" xr:uid="{865FA6C5-5874-4CD4-BC7C-5B4595C37AD0}"/>
    <cellStyle name="Normal 114 67 2" xfId="3590" xr:uid="{582B47B7-3FA1-4A6A-BE2B-8FD3AD90CC44}"/>
    <cellStyle name="Normal 114 68" xfId="3591" xr:uid="{54911A9C-11E8-4320-94E7-5B993D15109D}"/>
    <cellStyle name="Normal 114 68 2" xfId="3592" xr:uid="{CAF99318-05D8-40B8-982A-7F564911912D}"/>
    <cellStyle name="Normal 114 69" xfId="3593" xr:uid="{CF14EF04-5916-4027-96A7-3CA8307F406B}"/>
    <cellStyle name="Normal 114 69 2" xfId="3594" xr:uid="{8D3FAC30-72F1-4E65-B209-7295A6359417}"/>
    <cellStyle name="Normal 114 7" xfId="3595" xr:uid="{F520A249-0D54-4BAA-AD61-120262D699E3}"/>
    <cellStyle name="Normal 114 7 2" xfId="3596" xr:uid="{E70C5E93-618D-41C5-9341-15C2B6612A7D}"/>
    <cellStyle name="Normal 114 70" xfId="3597" xr:uid="{BE30F3C3-43CF-4646-8051-313480C5EE7C}"/>
    <cellStyle name="Normal 114 70 2" xfId="3598" xr:uid="{182C5574-D0C8-4A68-BACF-2EE3EB541B79}"/>
    <cellStyle name="Normal 114 71" xfId="3599" xr:uid="{4910938C-85F1-4CCC-93E8-18B3E255F9F2}"/>
    <cellStyle name="Normal 114 71 2" xfId="3600" xr:uid="{1961EF06-9C28-4A03-A791-FA2EFF45F4E5}"/>
    <cellStyle name="Normal 114 72" xfId="3601" xr:uid="{6D54E712-FAFE-41C4-A551-D1D5941A68A1}"/>
    <cellStyle name="Normal 114 72 2" xfId="3602" xr:uid="{E7FA717D-5F40-4AF4-B7B2-E33A72439007}"/>
    <cellStyle name="Normal 114 73" xfId="3603" xr:uid="{A5136275-26E9-4690-8216-C0E9F94D8D76}"/>
    <cellStyle name="Normal 114 73 2" xfId="3604" xr:uid="{61E969D7-3220-4492-A47B-E2CBA382DFDB}"/>
    <cellStyle name="Normal 114 74" xfId="3605" xr:uid="{17E84A61-A132-4BAB-810D-77724C3595F7}"/>
    <cellStyle name="Normal 114 74 2" xfId="3606" xr:uid="{922087A2-683A-4C19-9060-242DDF12A042}"/>
    <cellStyle name="Normal 114 75" xfId="3607" xr:uid="{EF179EA0-6ED2-4F47-95B5-8BB1E274C6A6}"/>
    <cellStyle name="Normal 114 75 2" xfId="3608" xr:uid="{8652923B-B425-4A15-88D9-CD3860B07464}"/>
    <cellStyle name="Normal 114 76" xfId="3609" xr:uid="{5ADD116A-6A07-47DF-9C32-04AA91D34370}"/>
    <cellStyle name="Normal 114 76 2" xfId="3610" xr:uid="{0A0DD725-B5BB-4FB9-9499-6659D06649ED}"/>
    <cellStyle name="Normal 114 77" xfId="3611" xr:uid="{3BFC380F-B484-43A9-BA9D-3DE3D394DDFC}"/>
    <cellStyle name="Normal 114 77 2" xfId="3612" xr:uid="{3487EBD4-C51D-42F1-9788-0DB2BA5C738E}"/>
    <cellStyle name="Normal 114 78" xfId="3613" xr:uid="{63FAE4E9-BFB6-4919-86B7-154EBD9B42FF}"/>
    <cellStyle name="Normal 114 78 2" xfId="3614" xr:uid="{C2751722-4EC6-4D2D-81AD-A6248736001A}"/>
    <cellStyle name="Normal 114 79" xfId="3615" xr:uid="{B8E0CBA4-BD48-48D8-AEEF-B9F3C8881C22}"/>
    <cellStyle name="Normal 114 79 2" xfId="3616" xr:uid="{870B2652-9487-47FD-A5B8-FAA0F6AF1023}"/>
    <cellStyle name="Normal 114 8" xfId="3617" xr:uid="{2B18442A-CCD6-411E-ADEB-638E52FEC8CA}"/>
    <cellStyle name="Normal 114 8 2" xfId="3618" xr:uid="{960C8EF7-3F4C-4EE1-A38B-91F2919BCCC1}"/>
    <cellStyle name="Normal 114 80" xfId="3619" xr:uid="{B330B299-5A07-4864-BB85-80653A88227B}"/>
    <cellStyle name="Normal 114 80 2" xfId="3620" xr:uid="{99A0DCAD-C806-4940-8A61-A690C5CA3258}"/>
    <cellStyle name="Normal 114 81" xfId="3621" xr:uid="{D2EB54CF-FC12-4695-A3F2-30E3D777182B}"/>
    <cellStyle name="Normal 114 81 2" xfId="3622" xr:uid="{3FC0394C-2339-4057-BE43-C7F26C12262B}"/>
    <cellStyle name="Normal 114 82" xfId="3623" xr:uid="{F1CC6B9A-3447-46E7-A9D7-B1CC32DCDF30}"/>
    <cellStyle name="Normal 114 82 2" xfId="3624" xr:uid="{B608E3DE-E4DB-41A0-8110-9198D3320DC5}"/>
    <cellStyle name="Normal 114 83" xfId="3625" xr:uid="{93C0D58D-AFEF-4CEB-9BCB-C93AF757DE33}"/>
    <cellStyle name="Normal 114 83 2" xfId="3626" xr:uid="{75454378-2A71-4677-A423-A8CAE7DB1FA1}"/>
    <cellStyle name="Normal 114 84" xfId="3627" xr:uid="{77657790-A9D0-4FBE-94EB-963BBBCF47A3}"/>
    <cellStyle name="Normal 114 84 2" xfId="3628" xr:uid="{FBB4B204-3910-41BE-8801-A46D49007023}"/>
    <cellStyle name="Normal 114 85" xfId="3629" xr:uid="{40026602-CD6E-415E-AF5E-E393636097CC}"/>
    <cellStyle name="Normal 114 85 2" xfId="3630" xr:uid="{61743594-48F6-4A3A-83EB-637E82D252EC}"/>
    <cellStyle name="Normal 114 86" xfId="3631" xr:uid="{BC23A579-C9AC-41EC-8090-8B21555AF24D}"/>
    <cellStyle name="Normal 114 86 2" xfId="3632" xr:uid="{5A2C6D04-0798-4E96-8A2D-54B0044C4105}"/>
    <cellStyle name="Normal 114 87" xfId="3633" xr:uid="{623D3706-25E7-4C2D-80C2-DCA2A05C465E}"/>
    <cellStyle name="Normal 114 87 2" xfId="3634" xr:uid="{B7C57EB6-DA04-4E79-AB44-BC934EECD5D0}"/>
    <cellStyle name="Normal 114 88" xfId="3635" xr:uid="{2330E3DB-A290-4507-A203-027031C8E80E}"/>
    <cellStyle name="Normal 114 88 2" xfId="3636" xr:uid="{93F18C0B-78C7-4831-B7FE-E05E32C9A967}"/>
    <cellStyle name="Normal 114 89" xfId="3637" xr:uid="{63BB9174-512B-4A99-A3AE-438485B1ECD7}"/>
    <cellStyle name="Normal 114 89 2" xfId="3638" xr:uid="{A9A1C4E8-05AC-4A5C-B003-D45F0FEF56D4}"/>
    <cellStyle name="Normal 114 9" xfId="3639" xr:uid="{32DD13E8-0DB8-4B5B-95AB-83984A9E02EC}"/>
    <cellStyle name="Normal 114 9 2" xfId="3640" xr:uid="{9405BC9E-09E6-4687-9240-FBFD8E8ACF22}"/>
    <cellStyle name="Normal 114 90" xfId="3641" xr:uid="{59865BA7-DA59-43B7-A464-D6C62FBE5F5B}"/>
    <cellStyle name="Normal 114 90 2" xfId="3642" xr:uid="{06DF267F-D274-4B8D-AD8B-6E39DE0CE8CB}"/>
    <cellStyle name="Normal 114 91" xfId="3643" xr:uid="{1FEC68B8-35FC-40B5-9D6B-4EDD743766E2}"/>
    <cellStyle name="Normal 114 91 2" xfId="3644" xr:uid="{D0197200-CC83-40DD-8F30-A53D4BC85B0D}"/>
    <cellStyle name="Normal 114 92" xfId="3645" xr:uid="{99245433-82F0-4841-9192-39E9EEA1489E}"/>
    <cellStyle name="Normal 114 92 2" xfId="3646" xr:uid="{57E00767-52A4-4BD2-A00B-B4DD77D6E487}"/>
    <cellStyle name="Normal 114 93" xfId="3647" xr:uid="{95BE2CB2-B4C1-4C96-B136-7E2B0FA683E8}"/>
    <cellStyle name="Normal 114 93 2" xfId="3648" xr:uid="{CE574B59-435C-47CA-8988-D9B7878BC137}"/>
    <cellStyle name="Normal 114 94" xfId="3649" xr:uid="{1B7F2408-5191-455D-8854-B00EC76DF0B9}"/>
    <cellStyle name="Normal 114 94 2" xfId="3650" xr:uid="{D0A10A95-B39F-4D92-8FD2-03D27FAAB0B3}"/>
    <cellStyle name="Normal 114 95" xfId="3651" xr:uid="{763975A1-2145-4374-AE14-1367AB60F75D}"/>
    <cellStyle name="Normal 114 95 2" xfId="3652" xr:uid="{05D64021-6BFC-4513-9375-323A1B94A01F}"/>
    <cellStyle name="Normal 114 96" xfId="3653" xr:uid="{29421E7B-3CC3-40F8-BFE6-0EE4AE1801FD}"/>
    <cellStyle name="Normal 114 96 2" xfId="3654" xr:uid="{BF395618-4D87-4B7D-9A35-D4E0C2C9299A}"/>
    <cellStyle name="Normal 114 97" xfId="3655" xr:uid="{471C8197-364B-4873-A355-5C69861C242A}"/>
    <cellStyle name="Normal 114 97 2" xfId="3656" xr:uid="{EAE4B859-E6A1-4956-BFA3-D81FAF6027C1}"/>
    <cellStyle name="Normal 114 98" xfId="3657" xr:uid="{F88C9716-957D-45A8-B48E-32B7E49E78D1}"/>
    <cellStyle name="Normal 114 98 2" xfId="3658" xr:uid="{BDF7D1FC-0292-4150-96BF-B973C89DB79A}"/>
    <cellStyle name="Normal 114 99" xfId="3659" xr:uid="{0FF71286-2C02-432F-9176-C309ABEAB1CE}"/>
    <cellStyle name="Normal 115" xfId="3660" xr:uid="{6A2CE089-5822-4B20-9EF1-DE39D0ECB584}"/>
    <cellStyle name="Normal 115 10" xfId="3661" xr:uid="{00E0AB4A-360F-451A-BB64-F0EAB2EB6FE7}"/>
    <cellStyle name="Normal 115 10 2" xfId="3662" xr:uid="{CAAC5166-FF9F-47F3-9E48-B67EA4AA563E}"/>
    <cellStyle name="Normal 115 11" xfId="3663" xr:uid="{7AABD7EA-1AFA-4C2E-8CFB-31432418B09A}"/>
    <cellStyle name="Normal 115 11 2" xfId="3664" xr:uid="{FB9C41AE-3229-48C0-9B5E-EDBF178A5DC4}"/>
    <cellStyle name="Normal 115 12" xfId="3665" xr:uid="{08E51497-F0AC-4F07-9D22-78B10018C37B}"/>
    <cellStyle name="Normal 115 12 2" xfId="3666" xr:uid="{4E4BCD6D-0694-4AF8-860B-1010BE5571E3}"/>
    <cellStyle name="Normal 115 13" xfId="3667" xr:uid="{F71268A1-6074-48F6-A571-2359E5CBBFC4}"/>
    <cellStyle name="Normal 115 13 2" xfId="3668" xr:uid="{396A95FB-F9DA-4FA6-B3E2-A223D7321C4A}"/>
    <cellStyle name="Normal 115 14" xfId="3669" xr:uid="{31DEACA0-112D-43F7-BF23-E247E2908DD1}"/>
    <cellStyle name="Normal 115 14 2" xfId="3670" xr:uid="{FF0D8E42-73F8-4179-8AB2-B8F4F69FF4B0}"/>
    <cellStyle name="Normal 115 15" xfId="3671" xr:uid="{2D30E118-A35A-4FBC-8671-559B9F02B41C}"/>
    <cellStyle name="Normal 115 15 2" xfId="3672" xr:uid="{D2455DB8-C50A-4630-8565-CECC9686FA9C}"/>
    <cellStyle name="Normal 115 16" xfId="3673" xr:uid="{5BBEFCC2-E40B-472D-9C30-69EAE2CBF2A4}"/>
    <cellStyle name="Normal 115 16 2" xfId="3674" xr:uid="{B951F4EA-E21B-4AB3-A4EA-54B1FACDC85E}"/>
    <cellStyle name="Normal 115 17" xfId="3675" xr:uid="{7B546859-0C6C-4543-ABD4-440C61F59AE2}"/>
    <cellStyle name="Normal 115 17 2" xfId="3676" xr:uid="{14AADBB9-D43E-4A8B-AF79-8E90078CE6EF}"/>
    <cellStyle name="Normal 115 18" xfId="3677" xr:uid="{372D6620-875E-42B9-A8D0-95E0FC789CFA}"/>
    <cellStyle name="Normal 115 18 2" xfId="3678" xr:uid="{D9CC34AF-5E1F-407E-8EA1-0664C9C90050}"/>
    <cellStyle name="Normal 115 19" xfId="3679" xr:uid="{A0D1E108-C91C-490A-80A1-1767577DF092}"/>
    <cellStyle name="Normal 115 19 2" xfId="3680" xr:uid="{B29E1E0F-F5D4-4303-81B3-9A35C6B84CF3}"/>
    <cellStyle name="Normal 115 2" xfId="3681" xr:uid="{4B33FF45-1586-4B5E-8DB6-B0A1202F1713}"/>
    <cellStyle name="Normal 115 2 2" xfId="3682" xr:uid="{8A3ECCC5-1021-4BBC-8DFB-771B2A309874}"/>
    <cellStyle name="Normal 115 20" xfId="3683" xr:uid="{16DF034F-1186-44DE-8958-51980C6EAC06}"/>
    <cellStyle name="Normal 115 20 2" xfId="3684" xr:uid="{E9533C18-CAE3-42F5-96F6-77EE30E8AE3B}"/>
    <cellStyle name="Normal 115 21" xfId="3685" xr:uid="{ED3A8791-8D13-4FAC-8ED4-FCCD93097559}"/>
    <cellStyle name="Normal 115 21 2" xfId="3686" xr:uid="{9C951246-E4C0-4D6C-A975-34566C41B4FD}"/>
    <cellStyle name="Normal 115 22" xfId="3687" xr:uid="{A26263C2-C877-4C9B-858A-9BFA18FFBC24}"/>
    <cellStyle name="Normal 115 22 2" xfId="3688" xr:uid="{374A4E46-DCDD-40B0-95B6-F4A528447F4C}"/>
    <cellStyle name="Normal 115 23" xfId="3689" xr:uid="{6FA62F9C-3173-4B5E-B261-C2BEE8671538}"/>
    <cellStyle name="Normal 115 23 2" xfId="3690" xr:uid="{443AEA29-F5F9-4B06-9549-E01AF77C8A47}"/>
    <cellStyle name="Normal 115 24" xfId="3691" xr:uid="{13014669-5B6E-4351-95F2-D1E4410B1581}"/>
    <cellStyle name="Normal 115 24 2" xfId="3692" xr:uid="{8A47EA1C-FE4C-43B6-9AAA-43867460964A}"/>
    <cellStyle name="Normal 115 25" xfId="3693" xr:uid="{861F6E78-A424-4026-BF10-5E53CF25DF1C}"/>
    <cellStyle name="Normal 115 25 2" xfId="3694" xr:uid="{F00C4E57-CC7C-4466-84B3-9C0C8358F230}"/>
    <cellStyle name="Normal 115 26" xfId="3695" xr:uid="{9EA380C9-F09F-4AAF-ABC5-865B1E5EC1D3}"/>
    <cellStyle name="Normal 115 26 2" xfId="3696" xr:uid="{1936E458-A31F-4B1E-991F-FFCB1A60E1EF}"/>
    <cellStyle name="Normal 115 27" xfId="3697" xr:uid="{3102E6EA-90BE-4F62-9E41-0A81DD2BD32C}"/>
    <cellStyle name="Normal 115 27 2" xfId="3698" xr:uid="{42A50939-C501-4F00-9164-BA951C9F3B33}"/>
    <cellStyle name="Normal 115 28" xfId="3699" xr:uid="{D8306310-F5C2-4C29-98AC-9F0B05738472}"/>
    <cellStyle name="Normal 115 28 2" xfId="3700" xr:uid="{CB07D766-81A0-4C19-83B6-1C246584C889}"/>
    <cellStyle name="Normal 115 29" xfId="3701" xr:uid="{4A40BE69-BEE6-450B-B7BE-24FFBA0FAF3C}"/>
    <cellStyle name="Normal 115 29 2" xfId="3702" xr:uid="{AC822C13-0796-4AA3-A6B3-FCCF13EE2FA7}"/>
    <cellStyle name="Normal 115 3" xfId="3703" xr:uid="{B64EEE8E-28F3-46EC-9BEE-FA44F8BDCB6B}"/>
    <cellStyle name="Normal 115 3 2" xfId="3704" xr:uid="{02A82406-6ED5-496E-9889-1F0B385168A4}"/>
    <cellStyle name="Normal 115 30" xfId="3705" xr:uid="{3B372E3E-34A5-4ADE-BFB9-19B31903936F}"/>
    <cellStyle name="Normal 115 30 2" xfId="3706" xr:uid="{0D71581C-CAD0-4999-A215-869097D5E25B}"/>
    <cellStyle name="Normal 115 31" xfId="3707" xr:uid="{814B4B8F-26A6-495F-901D-EE67B3FDE8F7}"/>
    <cellStyle name="Normal 115 31 2" xfId="3708" xr:uid="{C9DCA1ED-70EF-4690-A52A-0AEE7AA2BBD4}"/>
    <cellStyle name="Normal 115 32" xfId="3709" xr:uid="{AE0CF1A8-42CD-4503-B71C-B263F33B5E49}"/>
    <cellStyle name="Normal 115 32 2" xfId="3710" xr:uid="{FFBB17A2-A2EF-4A34-965B-C14D5DF312EA}"/>
    <cellStyle name="Normal 115 33" xfId="3711" xr:uid="{B21CC71C-3D42-4813-9414-BFFA4BE882F9}"/>
    <cellStyle name="Normal 115 33 2" xfId="3712" xr:uid="{328B9A03-6348-4404-B0B3-4C0D5B1F39F5}"/>
    <cellStyle name="Normal 115 34" xfId="3713" xr:uid="{46BDA4EF-7491-4EFF-B3BF-B0194CA11A1E}"/>
    <cellStyle name="Normal 115 34 2" xfId="3714" xr:uid="{3463A51F-FEBC-4106-8E3C-6B17EEFECD39}"/>
    <cellStyle name="Normal 115 35" xfId="3715" xr:uid="{B01AEFC5-26A2-449B-A67E-031926600586}"/>
    <cellStyle name="Normal 115 35 2" xfId="3716" xr:uid="{B367AAF2-741F-42FF-9380-7D8E659CA23B}"/>
    <cellStyle name="Normal 115 36" xfId="3717" xr:uid="{34198F01-FD31-45BB-A4C4-C339EC01B4BD}"/>
    <cellStyle name="Normal 115 36 2" xfId="3718" xr:uid="{127D1EDE-4CFD-4ABA-9720-D781E89B130C}"/>
    <cellStyle name="Normal 115 37" xfId="3719" xr:uid="{B1DC8EBF-7992-44E9-BDA3-334F21365360}"/>
    <cellStyle name="Normal 115 37 2" xfId="3720" xr:uid="{F22DBA46-C7CE-4A30-A1AB-DA92FE0A3192}"/>
    <cellStyle name="Normal 115 38" xfId="3721" xr:uid="{C51FD250-8B4F-4F49-98BC-BFBB4AF9A352}"/>
    <cellStyle name="Normal 115 38 2" xfId="3722" xr:uid="{6B6EC138-41A9-409F-AFBB-A81671716F10}"/>
    <cellStyle name="Normal 115 39" xfId="3723" xr:uid="{29040A78-9F01-40A1-9019-3057B56BA012}"/>
    <cellStyle name="Normal 115 39 2" xfId="3724" xr:uid="{D11F3DF1-8A6E-44E3-9282-92FF0F84CE9D}"/>
    <cellStyle name="Normal 115 4" xfId="3725" xr:uid="{F7CDEE63-193F-4695-ADAB-16671640B3BD}"/>
    <cellStyle name="Normal 115 4 2" xfId="3726" xr:uid="{667E95D5-16CE-4004-990C-2024A271690B}"/>
    <cellStyle name="Normal 115 40" xfId="3727" xr:uid="{01F92742-C70A-4017-80FE-F319E361C824}"/>
    <cellStyle name="Normal 115 40 2" xfId="3728" xr:uid="{74ECC966-08BC-45CF-AB5B-79D3AFC9CF66}"/>
    <cellStyle name="Normal 115 41" xfId="3729" xr:uid="{AC96BF89-E6DF-4F39-A90D-E0EE9C8EC4B2}"/>
    <cellStyle name="Normal 115 41 2" xfId="3730" xr:uid="{6CB59495-5C9D-4A40-BD4F-87A7C268518B}"/>
    <cellStyle name="Normal 115 42" xfId="3731" xr:uid="{E1F6D3D7-4D18-4D80-9512-1396B80A972C}"/>
    <cellStyle name="Normal 115 42 2" xfId="3732" xr:uid="{2A55A8AB-ABF5-484C-8893-972331057FD1}"/>
    <cellStyle name="Normal 115 43" xfId="3733" xr:uid="{048DAC23-A3F5-4847-B843-53812025C999}"/>
    <cellStyle name="Normal 115 43 2" xfId="3734" xr:uid="{0AB35326-AAD7-45AD-8AB3-7462828F8EFA}"/>
    <cellStyle name="Normal 115 44" xfId="3735" xr:uid="{A7553F13-CBFE-43E0-B27F-2C6E5C4F37D6}"/>
    <cellStyle name="Normal 115 44 2" xfId="3736" xr:uid="{1E80E6C5-F68C-41F6-8D92-91BAAA581EF3}"/>
    <cellStyle name="Normal 115 45" xfId="3737" xr:uid="{7E34D82E-0F5B-41D8-822D-D668859398DD}"/>
    <cellStyle name="Normal 115 45 2" xfId="3738" xr:uid="{BF1816B2-CA17-4D40-91AD-9A55024901E2}"/>
    <cellStyle name="Normal 115 46" xfId="3739" xr:uid="{FFD14358-7A23-4970-870C-1637DDF8FD63}"/>
    <cellStyle name="Normal 115 46 2" xfId="3740" xr:uid="{F573E94E-B030-4202-9FB9-96F9A9D9D155}"/>
    <cellStyle name="Normal 115 47" xfId="3741" xr:uid="{DEA7E2E6-28C9-4494-B2D3-94520A900718}"/>
    <cellStyle name="Normal 115 47 2" xfId="3742" xr:uid="{03BD11D7-59DB-4DA0-B82E-55A498B7F948}"/>
    <cellStyle name="Normal 115 48" xfId="3743" xr:uid="{1FE7CDFC-DAF8-4BA4-88AD-8D3E8767C9E5}"/>
    <cellStyle name="Normal 115 48 2" xfId="3744" xr:uid="{5BBE666C-3C86-4D3D-BA33-FF430546ED4D}"/>
    <cellStyle name="Normal 115 49" xfId="3745" xr:uid="{2F18A56D-07C5-4F2D-ACBF-9388B18BAEC5}"/>
    <cellStyle name="Normal 115 49 2" xfId="3746" xr:uid="{FE01C543-5BC6-4BAD-9491-587EAEDE768C}"/>
    <cellStyle name="Normal 115 5" xfId="3747" xr:uid="{3FB4794B-7FFB-4A85-BEEB-527F5434D59D}"/>
    <cellStyle name="Normal 115 5 2" xfId="3748" xr:uid="{37ED2AB1-F533-4447-92D2-1218EDE2148A}"/>
    <cellStyle name="Normal 115 50" xfId="3749" xr:uid="{8BE32F1C-27E6-44D5-9993-79D0C75F341B}"/>
    <cellStyle name="Normal 115 50 2" xfId="3750" xr:uid="{8944B336-DB33-4D53-AFB5-7AD0D7F90F7F}"/>
    <cellStyle name="Normal 115 51" xfId="3751" xr:uid="{026C8CF6-A9A4-4AF8-AFA4-5594CC7D80C0}"/>
    <cellStyle name="Normal 115 51 2" xfId="3752" xr:uid="{B34D8BB0-49C3-403B-8EC9-E2867F729AD8}"/>
    <cellStyle name="Normal 115 52" xfId="3753" xr:uid="{78B4EA9A-23EF-4C16-9CE0-377F23056D81}"/>
    <cellStyle name="Normal 115 52 2" xfId="3754" xr:uid="{1E5D4187-2A23-495B-A786-6426730887C7}"/>
    <cellStyle name="Normal 115 53" xfId="3755" xr:uid="{B4103DDF-143C-4C79-BA53-7874A64DB3F4}"/>
    <cellStyle name="Normal 115 53 2" xfId="3756" xr:uid="{B7FFCD63-2065-4C40-A971-27866345F17D}"/>
    <cellStyle name="Normal 115 54" xfId="3757" xr:uid="{C144B045-8BFD-440F-9D26-D4895162BC9A}"/>
    <cellStyle name="Normal 115 54 2" xfId="3758" xr:uid="{16955724-BE02-483A-B054-534BA0194489}"/>
    <cellStyle name="Normal 115 55" xfId="3759" xr:uid="{20C2E13E-209E-49D1-ACB3-00188F340EA0}"/>
    <cellStyle name="Normal 115 55 2" xfId="3760" xr:uid="{DB66A17C-8309-4BA3-992D-F3739DDAA4CE}"/>
    <cellStyle name="Normal 115 56" xfId="3761" xr:uid="{95F14729-7265-47C5-B621-C7709085B838}"/>
    <cellStyle name="Normal 115 56 2" xfId="3762" xr:uid="{3F09BCFD-CA58-4174-AA0D-9ADFF49FB1BA}"/>
    <cellStyle name="Normal 115 57" xfId="3763" xr:uid="{48D42BF7-D35F-4520-8920-E20515C0A013}"/>
    <cellStyle name="Normal 115 57 2" xfId="3764" xr:uid="{D37EC64C-D64F-4079-878C-B6346030448D}"/>
    <cellStyle name="Normal 115 58" xfId="3765" xr:uid="{6325DAEC-9BF4-471F-BA62-52722F9B78F4}"/>
    <cellStyle name="Normal 115 58 2" xfId="3766" xr:uid="{6D34A5E4-64D3-4C62-9BCD-7176858BEA3C}"/>
    <cellStyle name="Normal 115 59" xfId="3767" xr:uid="{59C70123-57D9-4DD4-8C82-19625A8FA826}"/>
    <cellStyle name="Normal 115 59 2" xfId="3768" xr:uid="{2B51D99F-7654-4B57-A3FF-AAD2F225589D}"/>
    <cellStyle name="Normal 115 6" xfId="3769" xr:uid="{BE4CC826-6909-4D84-8F90-51636C97A300}"/>
    <cellStyle name="Normal 115 6 2" xfId="3770" xr:uid="{7356781D-14FC-454F-B809-D7C437B352E0}"/>
    <cellStyle name="Normal 115 60" xfId="3771" xr:uid="{05BD242A-CA1F-440F-AAC5-CC247BFDAD80}"/>
    <cellStyle name="Normal 115 60 2" xfId="3772" xr:uid="{F666E169-E4B6-4F4B-979E-F2777712CDF7}"/>
    <cellStyle name="Normal 115 61" xfId="3773" xr:uid="{B0DD0758-1950-497C-8C61-EEF77156CD96}"/>
    <cellStyle name="Normal 115 61 2" xfId="3774" xr:uid="{E17512E1-C33C-4E45-BA75-9BEF51C47828}"/>
    <cellStyle name="Normal 115 62" xfId="3775" xr:uid="{4AF89016-D469-428C-B624-08F8A8D18E2A}"/>
    <cellStyle name="Normal 115 62 2" xfId="3776" xr:uid="{64334BB0-B650-4486-A7BD-1E6893337146}"/>
    <cellStyle name="Normal 115 63" xfId="3777" xr:uid="{A6A0AEEC-8442-491F-B351-B297C42C8510}"/>
    <cellStyle name="Normal 115 63 2" xfId="3778" xr:uid="{D6FB6AD3-4CEF-4EAD-B08F-78B0A1D0E074}"/>
    <cellStyle name="Normal 115 64" xfId="3779" xr:uid="{8CF8D1D2-A91B-4E77-92C9-AF165F9A79E7}"/>
    <cellStyle name="Normal 115 64 2" xfId="3780" xr:uid="{58F970E0-361D-4B08-9E3F-8A436E8AA04F}"/>
    <cellStyle name="Normal 115 65" xfId="3781" xr:uid="{D148843E-6343-4B0A-B2E2-64CE1BA8F439}"/>
    <cellStyle name="Normal 115 65 2" xfId="3782" xr:uid="{CED1D1DF-8E85-4ECE-B292-737EEA4EF453}"/>
    <cellStyle name="Normal 115 66" xfId="3783" xr:uid="{66AAA252-881C-40EE-BA11-BA7549040744}"/>
    <cellStyle name="Normal 115 66 2" xfId="3784" xr:uid="{267FB916-9F18-49D6-8EA5-9A34C6728A37}"/>
    <cellStyle name="Normal 115 67" xfId="3785" xr:uid="{9F401701-A98C-49A0-A9C5-D949290A8FAB}"/>
    <cellStyle name="Normal 115 67 2" xfId="3786" xr:uid="{57F21C25-2F8B-4C5B-8F10-3ABAA92005EB}"/>
    <cellStyle name="Normal 115 68" xfId="3787" xr:uid="{24B35F93-4EFA-4680-99B3-4174722D03E2}"/>
    <cellStyle name="Normal 115 68 2" xfId="3788" xr:uid="{08CABAC9-A30F-4560-99D1-4D1C8D79F5BC}"/>
    <cellStyle name="Normal 115 69" xfId="3789" xr:uid="{13C11CAC-F0EA-402A-ABCC-FBD749CFDEBC}"/>
    <cellStyle name="Normal 115 69 2" xfId="3790" xr:uid="{5563F138-A8A6-4D71-8A91-EC8A945C1B72}"/>
    <cellStyle name="Normal 115 7" xfId="3791" xr:uid="{33F82856-11EB-4F33-AD5F-DAB58CD018FF}"/>
    <cellStyle name="Normal 115 7 2" xfId="3792" xr:uid="{12B10B8A-9337-4ECD-940B-7E359EE20F39}"/>
    <cellStyle name="Normal 115 70" xfId="3793" xr:uid="{BA84A021-A659-43D1-A020-C0B14C278598}"/>
    <cellStyle name="Normal 115 70 2" xfId="3794" xr:uid="{BE8E7A71-8C1E-4624-AABE-198E39DD630A}"/>
    <cellStyle name="Normal 115 71" xfId="3795" xr:uid="{DFECDA83-B40D-4EA8-B4B0-4D917E4D10CF}"/>
    <cellStyle name="Normal 115 71 2" xfId="3796" xr:uid="{E695CE6A-7275-4F85-A1C6-60E3393B3C15}"/>
    <cellStyle name="Normal 115 72" xfId="3797" xr:uid="{74FADEEC-0219-4462-9668-23F00A1C6EA0}"/>
    <cellStyle name="Normal 115 72 2" xfId="3798" xr:uid="{3A04EB4C-5B45-4509-8944-4355F63AA536}"/>
    <cellStyle name="Normal 115 73" xfId="3799" xr:uid="{C51630D8-A991-4CAC-ADCC-3CC71DC0AEFD}"/>
    <cellStyle name="Normal 115 73 2" xfId="3800" xr:uid="{BB056A12-7F2B-4080-9F43-9943030D1FCA}"/>
    <cellStyle name="Normal 115 74" xfId="3801" xr:uid="{14325EFF-E12B-41A2-8C10-4ECEF5E6F9E4}"/>
    <cellStyle name="Normal 115 74 2" xfId="3802" xr:uid="{778E980E-904F-4AF4-A064-08788D0BF8AA}"/>
    <cellStyle name="Normal 115 75" xfId="3803" xr:uid="{E4F8DBFC-00E1-4698-A804-0120FC17D6DF}"/>
    <cellStyle name="Normal 115 75 2" xfId="3804" xr:uid="{945B52DC-21F1-4587-8FB0-7E10BD58F69C}"/>
    <cellStyle name="Normal 115 76" xfId="3805" xr:uid="{90BB62EC-B249-4A22-A6E0-0BBA6FF268DE}"/>
    <cellStyle name="Normal 115 76 2" xfId="3806" xr:uid="{6C2AA7FE-4B6B-43E1-A29D-704CA0CFDC33}"/>
    <cellStyle name="Normal 115 77" xfId="3807" xr:uid="{E19AE3EF-9C14-487D-A3F5-860D1B3D9246}"/>
    <cellStyle name="Normal 115 77 2" xfId="3808" xr:uid="{E6D6158B-2E02-4B51-B98F-1D66EAD1FF32}"/>
    <cellStyle name="Normal 115 78" xfId="3809" xr:uid="{C03C9666-C861-4E4D-B166-B1F8C4F0FB12}"/>
    <cellStyle name="Normal 115 78 2" xfId="3810" xr:uid="{08551140-B0E8-48B4-8232-DFC25AC4815A}"/>
    <cellStyle name="Normal 115 79" xfId="3811" xr:uid="{F0135938-2D17-4C9E-82CE-693EB755E808}"/>
    <cellStyle name="Normal 115 79 2" xfId="3812" xr:uid="{640841D9-2BEB-4823-8FE0-CC7931B1D065}"/>
    <cellStyle name="Normal 115 8" xfId="3813" xr:uid="{9FD77A1C-1E20-4785-9D65-1D9990F949E7}"/>
    <cellStyle name="Normal 115 8 2" xfId="3814" xr:uid="{52FF4266-AEEF-4E51-A188-EC619BEA0630}"/>
    <cellStyle name="Normal 115 80" xfId="3815" xr:uid="{04746A3A-5D14-4D92-940E-ECE1BA8AA5F6}"/>
    <cellStyle name="Normal 115 80 2" xfId="3816" xr:uid="{19FF04BF-CC02-44B4-8AC5-F64400CB8852}"/>
    <cellStyle name="Normal 115 81" xfId="3817" xr:uid="{3A6DDB04-818B-4711-8745-1E0EEBA972DB}"/>
    <cellStyle name="Normal 115 81 2" xfId="3818" xr:uid="{DF3859AB-337C-4985-BBC7-3A62E8846433}"/>
    <cellStyle name="Normal 115 82" xfId="3819" xr:uid="{B8F17FB7-1643-483D-90EB-EDAC0F7A3699}"/>
    <cellStyle name="Normal 115 82 2" xfId="3820" xr:uid="{1671366E-743C-45C8-A255-D53B99ACCD4B}"/>
    <cellStyle name="Normal 115 83" xfId="3821" xr:uid="{2D1CB29D-D116-46A8-858D-0521562959FC}"/>
    <cellStyle name="Normal 115 83 2" xfId="3822" xr:uid="{5E604B61-20B9-498D-B076-08000DCA52C8}"/>
    <cellStyle name="Normal 115 84" xfId="3823" xr:uid="{FC97E4F1-0D93-4B9B-8337-3BF93E22065A}"/>
    <cellStyle name="Normal 115 84 2" xfId="3824" xr:uid="{ED6E9FF5-42A5-4AA7-AB72-06815B14B518}"/>
    <cellStyle name="Normal 115 85" xfId="3825" xr:uid="{14331B17-857E-4EC7-9A63-B50FF4EF6120}"/>
    <cellStyle name="Normal 115 85 2" xfId="3826" xr:uid="{3C2BE5F8-9A6B-4AF1-B605-1A578311A060}"/>
    <cellStyle name="Normal 115 86" xfId="3827" xr:uid="{B9B57EA0-B0BF-47F7-86C4-1A505187974E}"/>
    <cellStyle name="Normal 115 86 2" xfId="3828" xr:uid="{1DAED5C2-3456-448E-8E29-7297B9742575}"/>
    <cellStyle name="Normal 115 87" xfId="3829" xr:uid="{0AA90014-1FDB-47F0-A4C3-7D43E2222AA7}"/>
    <cellStyle name="Normal 115 87 2" xfId="3830" xr:uid="{BCF44611-3786-4306-A99E-F44B438A6D44}"/>
    <cellStyle name="Normal 115 88" xfId="3831" xr:uid="{23FF5D0A-066E-4ED6-941A-F7B12C030752}"/>
    <cellStyle name="Normal 115 88 2" xfId="3832" xr:uid="{0E5F8F06-19DE-4C18-A2C7-E78A2CD296B6}"/>
    <cellStyle name="Normal 115 89" xfId="3833" xr:uid="{4203C720-8C6F-48E4-AD12-EE7BACE6A1EE}"/>
    <cellStyle name="Normal 115 89 2" xfId="3834" xr:uid="{A74034BA-23E8-45A7-82DB-3B40AF32F282}"/>
    <cellStyle name="Normal 115 9" xfId="3835" xr:uid="{6667411C-C315-4F2E-B257-0D5D7D4FA575}"/>
    <cellStyle name="Normal 115 9 2" xfId="3836" xr:uid="{CA307B4F-D610-4250-AEF7-400FFEA47CAF}"/>
    <cellStyle name="Normal 115 90" xfId="3837" xr:uid="{DA20CF51-41A3-4212-BD22-24404A55ACC7}"/>
    <cellStyle name="Normal 115 90 2" xfId="3838" xr:uid="{000B66F1-04B2-483D-8B10-92240D84EE56}"/>
    <cellStyle name="Normal 115 91" xfId="3839" xr:uid="{9F9A8398-9CF1-4331-B8F5-411389CADD24}"/>
    <cellStyle name="Normal 115 91 2" xfId="3840" xr:uid="{42C15878-E52B-422F-95D4-B8EAEFE98B05}"/>
    <cellStyle name="Normal 115 92" xfId="3841" xr:uid="{A8288E70-70AA-49E6-9B0C-F3450DD58EFA}"/>
    <cellStyle name="Normal 115 92 2" xfId="3842" xr:uid="{FC193D31-47EB-4625-87DE-467CF35DCD5B}"/>
    <cellStyle name="Normal 115 93" xfId="3843" xr:uid="{573BA942-C4E0-4CA6-8B96-C36258A537DF}"/>
    <cellStyle name="Normal 115 93 2" xfId="3844" xr:uid="{EB7A43F8-9019-407E-AFD4-FC7BA54B6BD2}"/>
    <cellStyle name="Normal 115 94" xfId="3845" xr:uid="{92E3FA2A-A2A8-4948-A3CA-1E975D74FC38}"/>
    <cellStyle name="Normal 115 94 2" xfId="3846" xr:uid="{FE778227-2E7A-401F-9723-3DF8B4A96BC5}"/>
    <cellStyle name="Normal 115 95" xfId="3847" xr:uid="{38525587-E268-4345-ADC4-0A7FB59EF9AE}"/>
    <cellStyle name="Normal 115 95 2" xfId="3848" xr:uid="{59A69541-1291-4D4D-A926-6ED15EFF418A}"/>
    <cellStyle name="Normal 115 96" xfId="3849" xr:uid="{C95957E1-83F4-4F91-8EA3-B914CBE1F166}"/>
    <cellStyle name="Normal 115 96 2" xfId="3850" xr:uid="{7F0CA073-3F27-4648-996F-E576EF7BC877}"/>
    <cellStyle name="Normal 115 97" xfId="3851" xr:uid="{CFB7F90E-EA11-429A-B1E4-9F050E0D0515}"/>
    <cellStyle name="Normal 115 97 2" xfId="3852" xr:uid="{204F6A6D-204D-462F-9349-E5D70139294D}"/>
    <cellStyle name="Normal 115 98" xfId="3853" xr:uid="{315A15B0-A514-4DC5-BDD4-70866CC1C5D8}"/>
    <cellStyle name="Normal 115 98 2" xfId="3854" xr:uid="{3A244893-C5DF-4A78-9B65-3B109015BE00}"/>
    <cellStyle name="Normal 115 99" xfId="3855" xr:uid="{2E180F73-9315-4117-8CA7-0B4BCE5927E0}"/>
    <cellStyle name="Normal 116" xfId="3856" xr:uid="{0837B16C-1874-4C91-BAA1-49BBC0A1F1E9}"/>
    <cellStyle name="Normal 116 10" xfId="3857" xr:uid="{CF1EA0BB-8514-4EE7-9FBC-A09CB704AB68}"/>
    <cellStyle name="Normal 116 10 2" xfId="3858" xr:uid="{0614EE52-3654-4C85-AA7C-60D2A9BFD84C}"/>
    <cellStyle name="Normal 116 11" xfId="3859" xr:uid="{2D1A05B4-42D4-40EF-B183-E49CB1CAFAE1}"/>
    <cellStyle name="Normal 116 11 2" xfId="3860" xr:uid="{4C893F7D-9861-4BE3-81F8-994ACA3F7C9C}"/>
    <cellStyle name="Normal 116 12" xfId="3861" xr:uid="{FAC77C8F-9472-4C45-9A74-AE11D6772E24}"/>
    <cellStyle name="Normal 116 12 2" xfId="3862" xr:uid="{22A237C3-B35A-4463-8519-FD6A79974F65}"/>
    <cellStyle name="Normal 116 13" xfId="3863" xr:uid="{1241BBAF-1ABD-4DEF-8F68-E68A45F10638}"/>
    <cellStyle name="Normal 116 13 2" xfId="3864" xr:uid="{2E923914-6D10-49F1-A8C6-4100FDCA26A6}"/>
    <cellStyle name="Normal 116 14" xfId="3865" xr:uid="{97A602D9-9A7C-495A-8B5F-5D4F9253DDF2}"/>
    <cellStyle name="Normal 116 14 2" xfId="3866" xr:uid="{7D1C6085-F0FB-4BA2-B4AB-484817189DAC}"/>
    <cellStyle name="Normal 116 15" xfId="3867" xr:uid="{2BABE2BC-9DB6-40BB-8E7A-E7A78E86B081}"/>
    <cellStyle name="Normal 116 15 2" xfId="3868" xr:uid="{711566F9-6B73-438B-A904-CFF985D180D1}"/>
    <cellStyle name="Normal 116 16" xfId="3869" xr:uid="{9C6872B3-0154-464E-A490-0F67BC1F8D09}"/>
    <cellStyle name="Normal 116 16 2" xfId="3870" xr:uid="{22E5F0F4-D702-4F1A-BF30-8A09E3FA3DD5}"/>
    <cellStyle name="Normal 116 17" xfId="3871" xr:uid="{002B49CA-9B56-4407-9F74-6E5096F7EC9E}"/>
    <cellStyle name="Normal 116 17 2" xfId="3872" xr:uid="{FB268487-2D82-4BB7-A830-8EC7DB4E5A27}"/>
    <cellStyle name="Normal 116 18" xfId="3873" xr:uid="{15A718EF-8945-43CB-A163-E83C910F148D}"/>
    <cellStyle name="Normal 116 18 2" xfId="3874" xr:uid="{2FF36F73-3B5C-4BE9-ABDC-0808E899E0C1}"/>
    <cellStyle name="Normal 116 19" xfId="3875" xr:uid="{34074034-9C1D-4585-BB29-993A58BD4F61}"/>
    <cellStyle name="Normal 116 19 2" xfId="3876" xr:uid="{26E07714-5A58-4065-B64C-6B700F9DD3C4}"/>
    <cellStyle name="Normal 116 2" xfId="3877" xr:uid="{179434E9-21D3-4FDC-A4FF-BFF81AA0AC4F}"/>
    <cellStyle name="Normal 116 2 2" xfId="3878" xr:uid="{718C0B57-F939-4251-ADF9-9C9CBC8A0C13}"/>
    <cellStyle name="Normal 116 20" xfId="3879" xr:uid="{B44F9589-B821-4CE0-BC33-88B1DD20CF74}"/>
    <cellStyle name="Normal 116 20 2" xfId="3880" xr:uid="{F32F8DA0-0AD9-4505-9C46-F2E058CF18E1}"/>
    <cellStyle name="Normal 116 21" xfId="3881" xr:uid="{25D6DA75-AEFD-4A99-96FF-39FA9796C66B}"/>
    <cellStyle name="Normal 116 21 2" xfId="3882" xr:uid="{3C463C48-51D1-42E0-967A-2B60E566195A}"/>
    <cellStyle name="Normal 116 22" xfId="3883" xr:uid="{578AFE95-EFEE-462C-80C9-81517764FD7F}"/>
    <cellStyle name="Normal 116 22 2" xfId="3884" xr:uid="{D0FC5761-20D5-42B4-9207-D790CF4FA43D}"/>
    <cellStyle name="Normal 116 23" xfId="3885" xr:uid="{A9D7C670-4CEE-48FA-B5A9-186E270DA2CE}"/>
    <cellStyle name="Normal 116 23 2" xfId="3886" xr:uid="{ED5935E9-BCDA-48BD-A9A5-F53849CCE2BF}"/>
    <cellStyle name="Normal 116 24" xfId="3887" xr:uid="{7B8B211E-28F0-4355-BAA3-F422612EEB36}"/>
    <cellStyle name="Normal 116 24 2" xfId="3888" xr:uid="{59E1C8C3-0F67-419A-9199-7D379C941CD0}"/>
    <cellStyle name="Normal 116 25" xfId="3889" xr:uid="{9072C959-09C4-4BB2-8A36-556803BB4598}"/>
    <cellStyle name="Normal 116 25 2" xfId="3890" xr:uid="{564CFC97-CA1E-4ED6-9C10-23137D9C4612}"/>
    <cellStyle name="Normal 116 26" xfId="3891" xr:uid="{E7DF1CA7-A1BA-41CB-A30F-84189A48E1E4}"/>
    <cellStyle name="Normal 116 26 2" xfId="3892" xr:uid="{889D215F-41CA-4F74-88BC-FA8906287F99}"/>
    <cellStyle name="Normal 116 27" xfId="3893" xr:uid="{E70A5A98-837E-4BDA-8D81-F6779AC06153}"/>
    <cellStyle name="Normal 116 27 2" xfId="3894" xr:uid="{A775E661-B985-42D8-B0CC-EF7D78208FD8}"/>
    <cellStyle name="Normal 116 28" xfId="3895" xr:uid="{BA0D53A8-1052-4131-8321-48ADE54EB89C}"/>
    <cellStyle name="Normal 116 28 2" xfId="3896" xr:uid="{FA5075D6-690A-4525-A525-7C9BE616C99A}"/>
    <cellStyle name="Normal 116 29" xfId="3897" xr:uid="{8C58E3FC-D96E-49F4-B282-38A519EB7BD9}"/>
    <cellStyle name="Normal 116 29 2" xfId="3898" xr:uid="{C1001992-02EF-4A98-AC75-5FCE9970C4E2}"/>
    <cellStyle name="Normal 116 3" xfId="3899" xr:uid="{E18BB895-11A8-4B0F-BE04-76CBA0604947}"/>
    <cellStyle name="Normal 116 3 2" xfId="3900" xr:uid="{C879002F-47C0-4523-AD10-FD31CFC177A8}"/>
    <cellStyle name="Normal 116 30" xfId="3901" xr:uid="{CCA7AAEF-B626-4AA5-922C-199E1BC73B5D}"/>
    <cellStyle name="Normal 116 30 2" xfId="3902" xr:uid="{32E43F00-D4AA-45C9-BD5F-45A58BD0A360}"/>
    <cellStyle name="Normal 116 31" xfId="3903" xr:uid="{A309684A-75CB-4E0F-BA82-41498FDC8D67}"/>
    <cellStyle name="Normal 116 31 2" xfId="3904" xr:uid="{2F7149A8-104E-48CE-A2A2-588FF057C8F6}"/>
    <cellStyle name="Normal 116 32" xfId="3905" xr:uid="{E129EAD7-B793-462B-97A2-21EEFE55B036}"/>
    <cellStyle name="Normal 116 32 2" xfId="3906" xr:uid="{D0D6902C-9C56-4AF5-BCEC-2FE22BBCA341}"/>
    <cellStyle name="Normal 116 33" xfId="3907" xr:uid="{1FA9F77A-0DFD-4195-BE70-5DB9C4D768BA}"/>
    <cellStyle name="Normal 116 33 2" xfId="3908" xr:uid="{693FC40B-0692-4FC6-87DE-A8DF49B0ADE0}"/>
    <cellStyle name="Normal 116 34" xfId="3909" xr:uid="{A3F46EEA-0382-48C7-89A3-16D4C8196CF9}"/>
    <cellStyle name="Normal 116 34 2" xfId="3910" xr:uid="{899201C6-0058-4020-B706-1EF960EB20E3}"/>
    <cellStyle name="Normal 116 35" xfId="3911" xr:uid="{B72A06FE-CCE9-4BAA-9879-2C18E9E4708E}"/>
    <cellStyle name="Normal 116 35 2" xfId="3912" xr:uid="{F5B88531-CF75-49D6-811A-9A0353A8934E}"/>
    <cellStyle name="Normal 116 36" xfId="3913" xr:uid="{414D13F4-463A-486F-900F-7EE89C289D0F}"/>
    <cellStyle name="Normal 116 36 2" xfId="3914" xr:uid="{71E28F8B-FD87-429C-BF8B-6779CBE74421}"/>
    <cellStyle name="Normal 116 37" xfId="3915" xr:uid="{B8C8DD5B-C12E-4BE7-82CA-2607D4903CD0}"/>
    <cellStyle name="Normal 116 37 2" xfId="3916" xr:uid="{ABB9992D-C7D1-449D-830A-93D5DE80C7FF}"/>
    <cellStyle name="Normal 116 38" xfId="3917" xr:uid="{B4B67C10-C19A-4B41-9734-2EEF9A2C6BED}"/>
    <cellStyle name="Normal 116 38 2" xfId="3918" xr:uid="{79307825-98B5-442E-9C65-13FA3325E009}"/>
    <cellStyle name="Normal 116 39" xfId="3919" xr:uid="{DCE0FA1C-F795-40F7-AC74-3AE7F7F82998}"/>
    <cellStyle name="Normal 116 39 2" xfId="3920" xr:uid="{C422D305-7624-4A7F-A9A7-C6C9DC361DB7}"/>
    <cellStyle name="Normal 116 4" xfId="3921" xr:uid="{92FC6C4F-613F-4EE7-ABA8-A96BC01019C5}"/>
    <cellStyle name="Normal 116 4 2" xfId="3922" xr:uid="{E4462F9C-242A-4830-BB2B-6870456D9D2E}"/>
    <cellStyle name="Normal 116 40" xfId="3923" xr:uid="{EAD6C192-F319-4E7E-AE17-83C632CE6870}"/>
    <cellStyle name="Normal 116 40 2" xfId="3924" xr:uid="{E1FC9CE5-BAF6-4476-81EF-F36C31663860}"/>
    <cellStyle name="Normal 116 41" xfId="3925" xr:uid="{6B0585B4-DA84-4307-AAE8-946AAC0E4545}"/>
    <cellStyle name="Normal 116 41 2" xfId="3926" xr:uid="{6D9E32AC-6709-4D54-B3A5-CBE9757965BE}"/>
    <cellStyle name="Normal 116 42" xfId="3927" xr:uid="{74AC548D-F262-4438-B1A9-6F4186272B77}"/>
    <cellStyle name="Normal 116 42 2" xfId="3928" xr:uid="{5CBD56C9-EB64-4E16-AF68-BAF8E91DBEB6}"/>
    <cellStyle name="Normal 116 43" xfId="3929" xr:uid="{7F605BD8-1AA6-49C8-ACB7-110156C175B5}"/>
    <cellStyle name="Normal 116 43 2" xfId="3930" xr:uid="{C6987FDE-37EB-4E5B-86F8-246D40A4E707}"/>
    <cellStyle name="Normal 116 44" xfId="3931" xr:uid="{D5B1E0F5-0A20-47EB-A5E7-CC24C2CA9BA8}"/>
    <cellStyle name="Normal 116 44 2" xfId="3932" xr:uid="{4948ABD3-474A-4164-8F42-8F3712AD9B75}"/>
    <cellStyle name="Normal 116 45" xfId="3933" xr:uid="{EE53EDA7-2DEA-4B21-BAD9-818CB45C5C02}"/>
    <cellStyle name="Normal 116 45 2" xfId="3934" xr:uid="{DB580117-3066-4C44-93E0-DA23D7A75EEA}"/>
    <cellStyle name="Normal 116 46" xfId="3935" xr:uid="{5238B036-F85B-4148-923E-67C23FB57B1B}"/>
    <cellStyle name="Normal 116 46 2" xfId="3936" xr:uid="{77ECB211-139B-4F74-9CEB-2FCC14230D3A}"/>
    <cellStyle name="Normal 116 47" xfId="3937" xr:uid="{E5615C6A-DDFE-4823-88C3-AEC51F4557AE}"/>
    <cellStyle name="Normal 116 47 2" xfId="3938" xr:uid="{71352509-EFD5-479C-A836-F166853EFBEA}"/>
    <cellStyle name="Normal 116 48" xfId="3939" xr:uid="{FCD026F3-6566-4F57-85DE-AC5D355F44FA}"/>
    <cellStyle name="Normal 116 48 2" xfId="3940" xr:uid="{BE801853-503B-4BAD-947F-CA6D0A86AAEA}"/>
    <cellStyle name="Normal 116 49" xfId="3941" xr:uid="{2DDF4949-716A-4FAE-AEE3-456F3E54850A}"/>
    <cellStyle name="Normal 116 49 2" xfId="3942" xr:uid="{702A4CAB-477A-4D01-87A5-6A4EBBAE08B7}"/>
    <cellStyle name="Normal 116 5" xfId="3943" xr:uid="{7CF94C1F-2F1B-4767-9463-E39EB232F543}"/>
    <cellStyle name="Normal 116 5 2" xfId="3944" xr:uid="{845D470A-F4A4-4912-8930-7590E9D53839}"/>
    <cellStyle name="Normal 116 50" xfId="3945" xr:uid="{036C875E-E688-4222-9571-0462B909CB46}"/>
    <cellStyle name="Normal 116 50 2" xfId="3946" xr:uid="{A7E7B594-1134-4D5D-979B-6D58D0EC6237}"/>
    <cellStyle name="Normal 116 51" xfId="3947" xr:uid="{5430A10D-0890-4798-887A-4CD00BB21792}"/>
    <cellStyle name="Normal 116 51 2" xfId="3948" xr:uid="{E3C8DF44-6366-432C-B867-7E3DCE4A4579}"/>
    <cellStyle name="Normal 116 52" xfId="3949" xr:uid="{BD566A8C-9CA0-4926-835F-5A0674F1DC1D}"/>
    <cellStyle name="Normal 116 52 2" xfId="3950" xr:uid="{B4A4821F-C344-46B5-923C-FBB4BD47A087}"/>
    <cellStyle name="Normal 116 53" xfId="3951" xr:uid="{131E403F-EA1C-401E-96E5-C64702142EA2}"/>
    <cellStyle name="Normal 116 53 2" xfId="3952" xr:uid="{C8FD854F-57F4-4345-9A17-2B396362A0CF}"/>
    <cellStyle name="Normal 116 54" xfId="3953" xr:uid="{95071E1C-B4BD-4E9B-BD86-B35A3D94C88D}"/>
    <cellStyle name="Normal 116 54 2" xfId="3954" xr:uid="{08F54BCE-3C1D-4822-B940-AE5F22927C02}"/>
    <cellStyle name="Normal 116 55" xfId="3955" xr:uid="{0B0394EC-C684-44DF-81B5-66DEBA3CB4FD}"/>
    <cellStyle name="Normal 116 55 2" xfId="3956" xr:uid="{8101EABB-B3FE-4100-B30F-5488872F7E93}"/>
    <cellStyle name="Normal 116 56" xfId="3957" xr:uid="{1AFF51A2-1D18-4F50-AB43-E95A8CE2EE6A}"/>
    <cellStyle name="Normal 116 56 2" xfId="3958" xr:uid="{4D1F70C0-D3CF-4C33-8C9C-623CF96C4753}"/>
    <cellStyle name="Normal 116 57" xfId="3959" xr:uid="{8E074DDB-19F4-4F88-922E-E69F1320EB97}"/>
    <cellStyle name="Normal 116 57 2" xfId="3960" xr:uid="{3F5205FF-6CE8-45EE-8897-9B98D8D05729}"/>
    <cellStyle name="Normal 116 58" xfId="3961" xr:uid="{20B2AAD6-1D82-4D1C-8565-E0B41A25733F}"/>
    <cellStyle name="Normal 116 58 2" xfId="3962" xr:uid="{1777E004-A162-42A0-B978-7985EF529242}"/>
    <cellStyle name="Normal 116 59" xfId="3963" xr:uid="{D0E4C4F6-B569-48B2-B7BA-6260F1763B29}"/>
    <cellStyle name="Normal 116 59 2" xfId="3964" xr:uid="{2E98F9F1-2056-4B3D-9D80-D33EE1EFAA62}"/>
    <cellStyle name="Normal 116 6" xfId="3965" xr:uid="{946A7D8F-934A-4F0B-80B3-491F801B0992}"/>
    <cellStyle name="Normal 116 6 2" xfId="3966" xr:uid="{581CCDCA-6B20-415E-AA2E-885D68CBAB88}"/>
    <cellStyle name="Normal 116 60" xfId="3967" xr:uid="{1A514EEA-A19A-442D-8E1D-5BEA0E854EE5}"/>
    <cellStyle name="Normal 116 60 2" xfId="3968" xr:uid="{F44AFDA0-3BC2-4B34-82C6-632AAA885A7E}"/>
    <cellStyle name="Normal 116 61" xfId="3969" xr:uid="{3219B427-A013-4569-93E4-2E95CFA47047}"/>
    <cellStyle name="Normal 116 61 2" xfId="3970" xr:uid="{8599DF9A-6C9E-4DA7-94A4-7F76C3D79F15}"/>
    <cellStyle name="Normal 116 62" xfId="3971" xr:uid="{7B42BB36-D110-4DBF-8B5D-52A972DB5048}"/>
    <cellStyle name="Normal 116 62 2" xfId="3972" xr:uid="{A790D329-B8CE-455E-98D3-221B21978F7A}"/>
    <cellStyle name="Normal 116 63" xfId="3973" xr:uid="{9EFE2C62-6402-4666-A640-6AA376D8C618}"/>
    <cellStyle name="Normal 116 63 2" xfId="3974" xr:uid="{72C42A09-0775-4E39-A626-5D5C65763FCD}"/>
    <cellStyle name="Normal 116 64" xfId="3975" xr:uid="{12223588-91B2-4571-AA75-F7B3483F1BDC}"/>
    <cellStyle name="Normal 116 64 2" xfId="3976" xr:uid="{44955C15-7C43-4338-8F74-7463FF1F4631}"/>
    <cellStyle name="Normal 116 65" xfId="3977" xr:uid="{62706009-F936-4BF9-838C-34CB680C16E9}"/>
    <cellStyle name="Normal 116 65 2" xfId="3978" xr:uid="{CF397582-15ED-480B-9FE1-C2AB920C7BB9}"/>
    <cellStyle name="Normal 116 66" xfId="3979" xr:uid="{858C494A-7B02-42C5-A5FD-E01C7DC23301}"/>
    <cellStyle name="Normal 116 66 2" xfId="3980" xr:uid="{3E9A6287-F3BC-4053-896A-7513D560CCFF}"/>
    <cellStyle name="Normal 116 67" xfId="3981" xr:uid="{71A85118-1A6E-418D-920B-4353BFD7848E}"/>
    <cellStyle name="Normal 116 67 2" xfId="3982" xr:uid="{26729827-1F4B-48FA-8F79-4D97913EA02A}"/>
    <cellStyle name="Normal 116 68" xfId="3983" xr:uid="{A469211F-F35A-4A3B-95B0-04D75D3EECAD}"/>
    <cellStyle name="Normal 116 68 2" xfId="3984" xr:uid="{34B7B0B7-5F36-4001-815B-279B78F1F7AA}"/>
    <cellStyle name="Normal 116 69" xfId="3985" xr:uid="{E08FD390-95BF-4FA3-956F-FC6CD792A50C}"/>
    <cellStyle name="Normal 116 69 2" xfId="3986" xr:uid="{633C5202-7D2C-4D0B-A0F3-C96EEF7F945C}"/>
    <cellStyle name="Normal 116 7" xfId="3987" xr:uid="{007085E7-0E7A-4173-A255-D053A9E0AB05}"/>
    <cellStyle name="Normal 116 7 2" xfId="3988" xr:uid="{99FCF89C-64CB-4BE2-B19C-80FA0016A464}"/>
    <cellStyle name="Normal 116 70" xfId="3989" xr:uid="{6FCE4A42-0E7C-47C1-B23B-E9C54D73EFC2}"/>
    <cellStyle name="Normal 116 70 2" xfId="3990" xr:uid="{41E31A4B-1C1E-46D8-B64D-111B18FD70F6}"/>
    <cellStyle name="Normal 116 71" xfId="3991" xr:uid="{580B2D5E-BB9F-4F04-A752-7E472D5934D1}"/>
    <cellStyle name="Normal 116 71 2" xfId="3992" xr:uid="{B6E7DD27-CFBF-4EF7-98AA-FDB56D52E317}"/>
    <cellStyle name="Normal 116 72" xfId="3993" xr:uid="{59CED29B-9433-4697-8505-74D4AB15AE78}"/>
    <cellStyle name="Normal 116 72 2" xfId="3994" xr:uid="{2C51A208-A921-4509-8A1F-59E1D6CCF3D2}"/>
    <cellStyle name="Normal 116 73" xfId="3995" xr:uid="{02883543-168B-422F-9989-72BAF48D258E}"/>
    <cellStyle name="Normal 116 73 2" xfId="3996" xr:uid="{8B978A1A-3FD8-4CE9-93F3-CD913E6AEBCD}"/>
    <cellStyle name="Normal 116 74" xfId="3997" xr:uid="{C42F5A25-8AF9-4960-860B-C1FCE5DC8A2A}"/>
    <cellStyle name="Normal 116 74 2" xfId="3998" xr:uid="{8445792C-74C3-46D7-B6E1-AD325185F606}"/>
    <cellStyle name="Normal 116 75" xfId="3999" xr:uid="{5EE199BB-E11E-4FB2-9D8A-363D3FE19AFA}"/>
    <cellStyle name="Normal 116 75 2" xfId="4000" xr:uid="{1A8F4617-09FE-433D-87CE-FF493A986C24}"/>
    <cellStyle name="Normal 116 76" xfId="4001" xr:uid="{447886C9-B2BD-444D-B459-7D6D9F131D96}"/>
    <cellStyle name="Normal 116 76 2" xfId="4002" xr:uid="{D0B91928-70C3-4F90-8DF9-C4FCF43D296B}"/>
    <cellStyle name="Normal 116 77" xfId="4003" xr:uid="{FD1CDACE-1CD7-4DC1-8D33-DB7BD02561A6}"/>
    <cellStyle name="Normal 116 77 2" xfId="4004" xr:uid="{555353B9-CC1C-4E5F-AE1E-EAA5970C10D3}"/>
    <cellStyle name="Normal 116 78" xfId="4005" xr:uid="{99478306-060C-43C3-8462-EE3978BBC952}"/>
    <cellStyle name="Normal 116 78 2" xfId="4006" xr:uid="{5C536FB5-1ACE-44CE-8283-F750EDF0773B}"/>
    <cellStyle name="Normal 116 79" xfId="4007" xr:uid="{992D7213-E6C2-4932-BDB5-3C2412060D84}"/>
    <cellStyle name="Normal 116 79 2" xfId="4008" xr:uid="{7A13173C-9ADA-40FA-A0C4-9E8DCD9B8B7D}"/>
    <cellStyle name="Normal 116 8" xfId="4009" xr:uid="{7B037350-2436-4B24-A9F8-7321E21ABEF1}"/>
    <cellStyle name="Normal 116 8 2" xfId="4010" xr:uid="{8B4F9CFE-58DD-40B8-B63E-6E396622B167}"/>
    <cellStyle name="Normal 116 80" xfId="4011" xr:uid="{F74B6627-9106-4CF8-AAD2-9F6F5C64235B}"/>
    <cellStyle name="Normal 116 80 2" xfId="4012" xr:uid="{4C1C5670-4510-46AC-8EC2-5115F5C9C9CB}"/>
    <cellStyle name="Normal 116 81" xfId="4013" xr:uid="{45001A5C-314F-4BF8-BF91-BC8C747CF7E1}"/>
    <cellStyle name="Normal 116 81 2" xfId="4014" xr:uid="{0C2FDDDC-FFC3-4941-A4DC-627C6922E1F4}"/>
    <cellStyle name="Normal 116 82" xfId="4015" xr:uid="{D08AE4CA-5ABA-49A3-A642-CB6D2FE87700}"/>
    <cellStyle name="Normal 116 82 2" xfId="4016" xr:uid="{C28A2E80-7671-4EF1-88CF-2F154F66B77F}"/>
    <cellStyle name="Normal 116 83" xfId="4017" xr:uid="{6F194A2E-BDE3-41AA-8B1B-19955944AFBD}"/>
    <cellStyle name="Normal 116 83 2" xfId="4018" xr:uid="{FF245F74-26BA-4401-A465-B0ECC7C8A351}"/>
    <cellStyle name="Normal 116 84" xfId="4019" xr:uid="{4D37FB42-B43F-4EA2-AEA0-3A1831F91517}"/>
    <cellStyle name="Normal 116 84 2" xfId="4020" xr:uid="{6996A6B4-7BD9-4910-91B9-5C58B843A996}"/>
    <cellStyle name="Normal 116 85" xfId="4021" xr:uid="{34C52EF9-8035-4D5F-8E82-2DDDAB4C1036}"/>
    <cellStyle name="Normal 116 85 2" xfId="4022" xr:uid="{DCFEB833-BFD5-42A9-B8F9-26D8D0791DF5}"/>
    <cellStyle name="Normal 116 86" xfId="4023" xr:uid="{D320CFCD-A188-46D1-A8D6-7603314529B9}"/>
    <cellStyle name="Normal 116 86 2" xfId="4024" xr:uid="{E06394E3-5A6A-4CAE-978E-AFFB4EA9B6A2}"/>
    <cellStyle name="Normal 116 87" xfId="4025" xr:uid="{403EE9B5-D63E-472B-912F-1C487D38597F}"/>
    <cellStyle name="Normal 116 87 2" xfId="4026" xr:uid="{67CE5878-7702-4B5E-9058-FAAA32773B89}"/>
    <cellStyle name="Normal 116 88" xfId="4027" xr:uid="{0EAF1D69-0946-4E0A-A20A-642E026AADBB}"/>
    <cellStyle name="Normal 116 88 2" xfId="4028" xr:uid="{865FFF6F-95AA-49EB-BE0C-52D73754F083}"/>
    <cellStyle name="Normal 116 89" xfId="4029" xr:uid="{D9248F85-F31D-4C15-9BB6-432142F42401}"/>
    <cellStyle name="Normal 116 89 2" xfId="4030" xr:uid="{D3F526A4-FFD6-460C-93FF-576B9A980690}"/>
    <cellStyle name="Normal 116 9" xfId="4031" xr:uid="{9559AB3C-5B75-48F8-9EB1-0D294CBB2A81}"/>
    <cellStyle name="Normal 116 9 2" xfId="4032" xr:uid="{3158D430-C4F3-4626-AD5F-6FC68ACBF5AA}"/>
    <cellStyle name="Normal 116 90" xfId="4033" xr:uid="{84ABCD41-4C8C-4646-934E-12EDF77C40D8}"/>
    <cellStyle name="Normal 116 90 2" xfId="4034" xr:uid="{F95D04BA-FFEB-48A6-9DBF-A2BDE9FB1B26}"/>
    <cellStyle name="Normal 116 91" xfId="4035" xr:uid="{73BFC545-50B6-410A-A502-41E756823A9D}"/>
    <cellStyle name="Normal 116 91 2" xfId="4036" xr:uid="{2C358F13-9C84-465D-934E-A4A6584203F5}"/>
    <cellStyle name="Normal 116 92" xfId="4037" xr:uid="{462EF3A7-EC8B-46CA-BAA8-1A07A225D497}"/>
    <cellStyle name="Normal 116 92 2" xfId="4038" xr:uid="{23CBAFF2-ABAC-427D-8DF4-0639907272E1}"/>
    <cellStyle name="Normal 116 93" xfId="4039" xr:uid="{2BFCCF96-86E3-41AA-A3B7-BB51F96796BF}"/>
    <cellStyle name="Normal 116 93 2" xfId="4040" xr:uid="{FB097706-F64F-4EF3-B439-C031962102C9}"/>
    <cellStyle name="Normal 116 94" xfId="4041" xr:uid="{403681A1-9A67-40A2-8861-2D493AEB0424}"/>
    <cellStyle name="Normal 116 94 2" xfId="4042" xr:uid="{6BE96ABA-E631-49CA-B19A-2B0338262832}"/>
    <cellStyle name="Normal 116 95" xfId="4043" xr:uid="{AD1A85EA-5309-4C6B-80D4-CC8B65DFCF30}"/>
    <cellStyle name="Normal 116 95 2" xfId="4044" xr:uid="{1D05829D-754D-466D-AD0E-3CED310AD3D5}"/>
    <cellStyle name="Normal 116 96" xfId="4045" xr:uid="{806DDADF-D482-4B22-ADBD-AF0CCDF4A9DC}"/>
    <cellStyle name="Normal 116 96 2" xfId="4046" xr:uid="{4357EF3C-E1B4-48E3-A7E2-BF6829AFED0D}"/>
    <cellStyle name="Normal 116 97" xfId="4047" xr:uid="{2DF2BD63-53A5-42E8-AA07-05BA726216F2}"/>
    <cellStyle name="Normal 116 97 2" xfId="4048" xr:uid="{BD9BDB81-D4CE-4082-82DB-F72FE8FE043D}"/>
    <cellStyle name="Normal 116 98" xfId="4049" xr:uid="{A5845A26-8382-41D9-8EA0-55E70C75EC4F}"/>
    <cellStyle name="Normal 116 98 2" xfId="4050" xr:uid="{71C4E8DD-8491-401E-98C1-C3E070A7509C}"/>
    <cellStyle name="Normal 116 99" xfId="4051" xr:uid="{F2EB63FA-AFEA-4B50-8C58-8D8C15191FF2}"/>
    <cellStyle name="Normal 117" xfId="4052" xr:uid="{7016A1E0-58BB-489D-8B52-81D6A9CF908B}"/>
    <cellStyle name="Normal 117 10" xfId="4053" xr:uid="{A9B9189F-FBDA-4288-BF5F-07341B4657C2}"/>
    <cellStyle name="Normal 117 10 2" xfId="4054" xr:uid="{90BEE0E1-34DB-4A23-BADE-0FC39E3FB744}"/>
    <cellStyle name="Normal 117 11" xfId="4055" xr:uid="{05E9BE5F-451F-484E-89F8-44420F9469F4}"/>
    <cellStyle name="Normal 117 11 2" xfId="4056" xr:uid="{7BE8D48E-0DEC-47C9-B7BB-E29C31B720A0}"/>
    <cellStyle name="Normal 117 12" xfId="4057" xr:uid="{8E87F584-C169-43E1-8D36-43A985BAF885}"/>
    <cellStyle name="Normal 117 12 2" xfId="4058" xr:uid="{B3188E9C-38BB-4A40-9885-2AE882CE1436}"/>
    <cellStyle name="Normal 117 13" xfId="4059" xr:uid="{39F9F239-31EF-4983-AB5B-7D86B6ECDB9A}"/>
    <cellStyle name="Normal 117 13 2" xfId="4060" xr:uid="{BD21988F-5672-4F20-B471-587A16F5AD1E}"/>
    <cellStyle name="Normal 117 14" xfId="4061" xr:uid="{F9AAB125-1BBE-426A-A309-E293631A12F1}"/>
    <cellStyle name="Normal 117 14 2" xfId="4062" xr:uid="{86DCC6C2-F1E0-4542-AA63-F601EBFCAF92}"/>
    <cellStyle name="Normal 117 15" xfId="4063" xr:uid="{87FA633B-D9C1-48B1-BCA0-A9B1232FCD64}"/>
    <cellStyle name="Normal 117 15 2" xfId="4064" xr:uid="{F9B95595-1FF4-4E12-9C3E-543124713F7C}"/>
    <cellStyle name="Normal 117 16" xfId="4065" xr:uid="{65B0BE50-53AA-4416-876E-3CA5648079C7}"/>
    <cellStyle name="Normal 117 16 2" xfId="4066" xr:uid="{821C1CE0-BF9F-4D2E-A44A-4FA928EE7A18}"/>
    <cellStyle name="Normal 117 17" xfId="4067" xr:uid="{35814532-7526-484B-BC8C-422395D28DFB}"/>
    <cellStyle name="Normal 117 17 2" xfId="4068" xr:uid="{223BC33E-9514-4B74-8A1B-F81F6264CDDB}"/>
    <cellStyle name="Normal 117 18" xfId="4069" xr:uid="{4462DAFB-462E-470A-9859-724C9D14C846}"/>
    <cellStyle name="Normal 117 18 2" xfId="4070" xr:uid="{94F69034-194C-4286-8F79-D0328B31B3E4}"/>
    <cellStyle name="Normal 117 19" xfId="4071" xr:uid="{A3062C6F-71EE-4695-BE99-64B28FDD96E0}"/>
    <cellStyle name="Normal 117 19 2" xfId="4072" xr:uid="{BE3BA0CF-E610-42BF-B69E-E6F5AE0BA208}"/>
    <cellStyle name="Normal 117 2" xfId="4073" xr:uid="{6F9AA126-04AC-475E-9FF8-6D07C267DEB2}"/>
    <cellStyle name="Normal 117 2 2" xfId="4074" xr:uid="{A14286D1-E404-40D7-98A9-45424ADE4E78}"/>
    <cellStyle name="Normal 117 20" xfId="4075" xr:uid="{401EF101-8432-4437-9B20-B2E49F584605}"/>
    <cellStyle name="Normal 117 20 2" xfId="4076" xr:uid="{BC6F168C-A0BB-4E3F-94A0-3B8D06F16C17}"/>
    <cellStyle name="Normal 117 21" xfId="4077" xr:uid="{0D0DBCDB-46F4-45DD-AF51-ADD42E9EB1C8}"/>
    <cellStyle name="Normal 117 21 2" xfId="4078" xr:uid="{0561CF0C-557D-41B6-A756-197C67CD48B6}"/>
    <cellStyle name="Normal 117 22" xfId="4079" xr:uid="{0CD093D8-B161-4D28-A9E4-6BA1B4AF7B7B}"/>
    <cellStyle name="Normal 117 22 2" xfId="4080" xr:uid="{A51D855D-5EBD-46F8-9E40-9ECDFB47470A}"/>
    <cellStyle name="Normal 117 23" xfId="4081" xr:uid="{62ADA5A2-5021-4FF5-BA64-D138B0260803}"/>
    <cellStyle name="Normal 117 23 2" xfId="4082" xr:uid="{CD86BD6B-9B7E-4083-A1AB-EC3DCFD9A5D1}"/>
    <cellStyle name="Normal 117 24" xfId="4083" xr:uid="{BF620ACD-CEED-4EF5-BF5F-15406E8A58B8}"/>
    <cellStyle name="Normal 117 24 2" xfId="4084" xr:uid="{66F50567-6E72-4983-AA06-D36F5D3DC5E8}"/>
    <cellStyle name="Normal 117 25" xfId="4085" xr:uid="{651772CE-5195-40FA-AA78-DC2F47543140}"/>
    <cellStyle name="Normal 117 25 2" xfId="4086" xr:uid="{96250C89-7A35-45FC-BD70-B357514CE7A9}"/>
    <cellStyle name="Normal 117 26" xfId="4087" xr:uid="{809F5768-46D5-4056-9D8A-1ADA1851F69A}"/>
    <cellStyle name="Normal 117 26 2" xfId="4088" xr:uid="{AE756159-3FCD-4A96-AD0D-B1EA08E2D865}"/>
    <cellStyle name="Normal 117 27" xfId="4089" xr:uid="{55BFD34D-0F9F-4519-ACE9-BA419C7146DB}"/>
    <cellStyle name="Normal 117 27 2" xfId="4090" xr:uid="{F04626A7-03E3-4C3C-864B-3EB1EC8AD7BF}"/>
    <cellStyle name="Normal 117 28" xfId="4091" xr:uid="{1EDB80BA-C644-419E-8875-55E9356F128C}"/>
    <cellStyle name="Normal 117 28 2" xfId="4092" xr:uid="{9245BD8E-5226-4D26-AAA6-5EE6F95AD0BA}"/>
    <cellStyle name="Normal 117 29" xfId="4093" xr:uid="{CC1D4EE2-24BE-463D-B06D-A3DD76D6CAD5}"/>
    <cellStyle name="Normal 117 29 2" xfId="4094" xr:uid="{7B85453A-5FD2-4601-BE5D-48038E11A34C}"/>
    <cellStyle name="Normal 117 3" xfId="4095" xr:uid="{DF323AD0-67BD-4604-AFE6-33A8F3334AA7}"/>
    <cellStyle name="Normal 117 3 2" xfId="4096" xr:uid="{F06ABAA3-11B9-4A6D-B1F2-6C2168A5E742}"/>
    <cellStyle name="Normal 117 30" xfId="4097" xr:uid="{A3FAF3C9-0C26-4082-866E-9BD321668B5E}"/>
    <cellStyle name="Normal 117 30 2" xfId="4098" xr:uid="{E5D0EA83-27DD-4E65-B075-C1203E7019D8}"/>
    <cellStyle name="Normal 117 31" xfId="4099" xr:uid="{D1D99F4D-25F2-4F4C-A6EE-274955727030}"/>
    <cellStyle name="Normal 117 31 2" xfId="4100" xr:uid="{972463EF-7010-4020-BDB6-B3C3EA242CE4}"/>
    <cellStyle name="Normal 117 32" xfId="4101" xr:uid="{8E6BC761-C022-4786-BF2A-BD17E38B98C2}"/>
    <cellStyle name="Normal 117 32 2" xfId="4102" xr:uid="{4084C5D6-F576-4BDE-BBB9-1915986B1891}"/>
    <cellStyle name="Normal 117 33" xfId="4103" xr:uid="{E9704164-CCBB-41A8-A66D-D1A831AB0AFE}"/>
    <cellStyle name="Normal 117 33 2" xfId="4104" xr:uid="{A8A07858-C9DC-48C4-8793-6F4C25F3C4BC}"/>
    <cellStyle name="Normal 117 34" xfId="4105" xr:uid="{CDF67DC3-A07D-4F3C-8459-E7104888919B}"/>
    <cellStyle name="Normal 117 34 2" xfId="4106" xr:uid="{0B32A88E-3AC8-4244-BCF1-464DEF4AA490}"/>
    <cellStyle name="Normal 117 35" xfId="4107" xr:uid="{54371FB8-0EED-44BE-A59D-04C53901E0B8}"/>
    <cellStyle name="Normal 117 35 2" xfId="4108" xr:uid="{B174E187-7422-4F9D-9AD6-F185DE83A59D}"/>
    <cellStyle name="Normal 117 36" xfId="4109" xr:uid="{C5C2A397-4438-4D82-8D0F-392614B6BE9E}"/>
    <cellStyle name="Normal 117 36 2" xfId="4110" xr:uid="{40FCBA4C-8735-4FA3-8AD1-ACB0C97388C1}"/>
    <cellStyle name="Normal 117 37" xfId="4111" xr:uid="{09CB4715-2833-4C3B-875D-2DCC7DA32D47}"/>
    <cellStyle name="Normal 117 37 2" xfId="4112" xr:uid="{C3E95A1B-0058-4F7A-8873-535958C3ADBB}"/>
    <cellStyle name="Normal 117 38" xfId="4113" xr:uid="{5CE94ACA-83E0-4186-972B-224226680AF5}"/>
    <cellStyle name="Normal 117 38 2" xfId="4114" xr:uid="{C0DF091A-8AEB-42F7-A114-71E0C765FF56}"/>
    <cellStyle name="Normal 117 39" xfId="4115" xr:uid="{AF456113-48E9-4AEF-93BE-535F250AA7AF}"/>
    <cellStyle name="Normal 117 39 2" xfId="4116" xr:uid="{EDB4E8A3-BB0D-47BD-8785-1DA52057ABC9}"/>
    <cellStyle name="Normal 117 4" xfId="4117" xr:uid="{802C0949-B483-4E6C-A79E-9860BCE2E72A}"/>
    <cellStyle name="Normal 117 4 2" xfId="4118" xr:uid="{AA0E5C7E-D28F-4A85-8D52-6D5CEA5DA747}"/>
    <cellStyle name="Normal 117 40" xfId="4119" xr:uid="{005F36E0-D358-4A04-B65E-841445D342FD}"/>
    <cellStyle name="Normal 117 40 2" xfId="4120" xr:uid="{8DDC60B0-8988-4744-976C-0F89C791D525}"/>
    <cellStyle name="Normal 117 41" xfId="4121" xr:uid="{5D2F417B-4BFB-4979-B999-ED83312FBCB0}"/>
    <cellStyle name="Normal 117 41 2" xfId="4122" xr:uid="{0A35240E-71F7-4BB9-BD91-764C455BFA2B}"/>
    <cellStyle name="Normal 117 42" xfId="4123" xr:uid="{E88D293B-5BA3-4DC7-8FF7-1B273CC0370B}"/>
    <cellStyle name="Normal 117 42 2" xfId="4124" xr:uid="{6B3BAB24-9F1F-4C87-B29E-7E4DE1755251}"/>
    <cellStyle name="Normal 117 43" xfId="4125" xr:uid="{1087417E-F93B-4617-AACB-F599DCDF3820}"/>
    <cellStyle name="Normal 117 43 2" xfId="4126" xr:uid="{24CEC1AD-9B7C-46EB-AD90-CAEFF25526A6}"/>
    <cellStyle name="Normal 117 44" xfId="4127" xr:uid="{5A5EF670-4056-4B19-A0F2-92BBE9F22BDF}"/>
    <cellStyle name="Normal 117 44 2" xfId="4128" xr:uid="{7591FCBD-5F6E-411F-A43A-53640CEC74A7}"/>
    <cellStyle name="Normal 117 45" xfId="4129" xr:uid="{88EA0A0D-843A-4B65-8BFA-0308CBD8DE66}"/>
    <cellStyle name="Normal 117 45 2" xfId="4130" xr:uid="{B90C92FB-66DE-4BB5-AC7D-0AFCDA72F3BE}"/>
    <cellStyle name="Normal 117 46" xfId="4131" xr:uid="{35ABBF87-C46C-4722-8EE2-89E62B612AD3}"/>
    <cellStyle name="Normal 117 46 2" xfId="4132" xr:uid="{88EDF7DA-6036-4144-9CAC-67C6FB7F4C7D}"/>
    <cellStyle name="Normal 117 47" xfId="4133" xr:uid="{647B45F2-1ADD-4497-B8FF-1427F8174599}"/>
    <cellStyle name="Normal 117 47 2" xfId="4134" xr:uid="{18E1282E-C673-429C-9684-EFC550E0FC1E}"/>
    <cellStyle name="Normal 117 48" xfId="4135" xr:uid="{4D705B61-496F-4C98-9AD6-13CB155FA6AA}"/>
    <cellStyle name="Normal 117 48 2" xfId="4136" xr:uid="{EBE7CAB2-513E-421C-AAA8-CCF87908890A}"/>
    <cellStyle name="Normal 117 49" xfId="4137" xr:uid="{34BF4986-78A2-4449-BA34-C871B9C26CCE}"/>
    <cellStyle name="Normal 117 49 2" xfId="4138" xr:uid="{1922FF7C-EFD6-41FC-8902-A03A60FAFEC9}"/>
    <cellStyle name="Normal 117 5" xfId="4139" xr:uid="{E1298FE5-2E75-4A92-9CFC-17093DAC2034}"/>
    <cellStyle name="Normal 117 5 2" xfId="4140" xr:uid="{A1127C02-74B2-4780-933F-19F4E4BA5FC2}"/>
    <cellStyle name="Normal 117 50" xfId="4141" xr:uid="{49E21C40-0BCD-4E44-88C9-FA3782FDC7CC}"/>
    <cellStyle name="Normal 117 50 2" xfId="4142" xr:uid="{FDBA04B2-A526-4D3B-9F70-5605197121E7}"/>
    <cellStyle name="Normal 117 51" xfId="4143" xr:uid="{4DCBA9FB-F019-477F-A843-2ABF96857AA2}"/>
    <cellStyle name="Normal 117 51 2" xfId="4144" xr:uid="{E978FB2E-22AC-4D0E-B489-0B510956BB1D}"/>
    <cellStyle name="Normal 117 52" xfId="4145" xr:uid="{EFFFE389-77A0-403D-B303-D947029693FC}"/>
    <cellStyle name="Normal 117 52 2" xfId="4146" xr:uid="{B6C3D10C-595B-43A2-B57B-66931EDC7BDA}"/>
    <cellStyle name="Normal 117 53" xfId="4147" xr:uid="{B5033AEC-2E11-47E3-81ED-563C310FACC8}"/>
    <cellStyle name="Normal 117 53 2" xfId="4148" xr:uid="{11467AA7-2E78-4B94-991C-8610AAFBDEF7}"/>
    <cellStyle name="Normal 117 54" xfId="4149" xr:uid="{BF3612E7-9902-40A2-801E-C16CBA97D3BE}"/>
    <cellStyle name="Normal 117 54 2" xfId="4150" xr:uid="{E48066A9-197F-4CBF-AEE5-E414252C5897}"/>
    <cellStyle name="Normal 117 55" xfId="4151" xr:uid="{9E176B09-BF4C-439A-BF2F-FDBF572819F0}"/>
    <cellStyle name="Normal 117 55 2" xfId="4152" xr:uid="{B3450775-5822-45CC-9CF6-A1BEFC822392}"/>
    <cellStyle name="Normal 117 56" xfId="4153" xr:uid="{251B6015-43AF-4B40-95A9-3ABDE7967543}"/>
    <cellStyle name="Normal 117 56 2" xfId="4154" xr:uid="{9DA1E35D-B434-4259-8001-384DC350139D}"/>
    <cellStyle name="Normal 117 57" xfId="4155" xr:uid="{848F7DF1-052D-48F9-9623-385D23EA6694}"/>
    <cellStyle name="Normal 117 57 2" xfId="4156" xr:uid="{EFD22562-B3FC-4363-9D0F-542B6A40EC65}"/>
    <cellStyle name="Normal 117 58" xfId="4157" xr:uid="{C3FCCE3B-B462-4198-9FB0-C3DEE22F0D17}"/>
    <cellStyle name="Normal 117 58 2" xfId="4158" xr:uid="{2FC887BB-1C91-425E-B814-DD2492CEF9D5}"/>
    <cellStyle name="Normal 117 59" xfId="4159" xr:uid="{8E2D3A2B-B8CC-4EF4-B052-E7DBDFC4D45A}"/>
    <cellStyle name="Normal 117 59 2" xfId="4160" xr:uid="{75CA591D-1415-42EA-9837-5A966FDA42ED}"/>
    <cellStyle name="Normal 117 6" xfId="4161" xr:uid="{4CD6CBF6-884B-47F4-80B7-20E8B33B6FF2}"/>
    <cellStyle name="Normal 117 6 2" xfId="4162" xr:uid="{DD90C8DD-7FBC-4C30-8C4E-1CFCCA42B5A1}"/>
    <cellStyle name="Normal 117 60" xfId="4163" xr:uid="{F8F1B06C-A859-4087-8A1B-A10F6C6BF9C0}"/>
    <cellStyle name="Normal 117 60 2" xfId="4164" xr:uid="{33A4238F-2975-484E-983C-F340ECFAC94D}"/>
    <cellStyle name="Normal 117 61" xfId="4165" xr:uid="{7DE00BA2-4D85-44FC-820B-99341A34A8F3}"/>
    <cellStyle name="Normal 117 61 2" xfId="4166" xr:uid="{8F355DAC-81D7-414B-AA85-78CDBEF975EA}"/>
    <cellStyle name="Normal 117 62" xfId="4167" xr:uid="{B69F8202-DB98-4B45-81E1-1F9D307351B5}"/>
    <cellStyle name="Normal 117 62 2" xfId="4168" xr:uid="{376FAF9B-0B24-4D5D-997B-1267B2BF2FD6}"/>
    <cellStyle name="Normal 117 63" xfId="4169" xr:uid="{8D02243C-8653-497A-96E7-3A04EEDB4C8C}"/>
    <cellStyle name="Normal 117 63 2" xfId="4170" xr:uid="{D6859DB5-03B9-4044-B00D-3E50B86FFC79}"/>
    <cellStyle name="Normal 117 64" xfId="4171" xr:uid="{C75111C3-032A-4FD5-AB95-3781D7E06A85}"/>
    <cellStyle name="Normal 117 64 2" xfId="4172" xr:uid="{AEE5AAE3-55E3-4F75-A24C-F917F0F518A6}"/>
    <cellStyle name="Normal 117 65" xfId="4173" xr:uid="{90347EA2-12BC-4F95-8F43-2694FE4D0962}"/>
    <cellStyle name="Normal 117 65 2" xfId="4174" xr:uid="{CA204AF3-BB64-4663-AB8E-C86D11592530}"/>
    <cellStyle name="Normal 117 66" xfId="4175" xr:uid="{719F83B7-5BB3-448F-A362-5F87F4A2AA8B}"/>
    <cellStyle name="Normal 117 66 2" xfId="4176" xr:uid="{C70C4C5F-F16F-4810-88DA-EA73418F6DE6}"/>
    <cellStyle name="Normal 117 67" xfId="4177" xr:uid="{C04A9F84-A75B-4C8C-A83F-FC253E04ED19}"/>
    <cellStyle name="Normal 117 67 2" xfId="4178" xr:uid="{C5ED3B7B-189A-444D-B269-48CA0B7DEAFE}"/>
    <cellStyle name="Normal 117 68" xfId="4179" xr:uid="{46F43177-03F9-4445-8E8B-0CC061CF4330}"/>
    <cellStyle name="Normal 117 68 2" xfId="4180" xr:uid="{5DAE84FF-F656-4F2D-96B5-9AAE3B78D6D4}"/>
    <cellStyle name="Normal 117 69" xfId="4181" xr:uid="{CA50FCCA-02F6-4CB8-B5DB-C55634C6E15F}"/>
    <cellStyle name="Normal 117 69 2" xfId="4182" xr:uid="{90AAE49F-411E-4098-A208-695B4DC87283}"/>
    <cellStyle name="Normal 117 7" xfId="4183" xr:uid="{12059F8C-3E02-4BF8-BE9C-3B1F003102B8}"/>
    <cellStyle name="Normal 117 7 2" xfId="4184" xr:uid="{5FCA31B7-030C-4A4D-A9D7-06067B3F9785}"/>
    <cellStyle name="Normal 117 70" xfId="4185" xr:uid="{F030C931-4778-430F-9A5B-34BD5A15A105}"/>
    <cellStyle name="Normal 117 70 2" xfId="4186" xr:uid="{7605F1C8-71A1-4871-B1BD-ECCEB6463FCC}"/>
    <cellStyle name="Normal 117 71" xfId="4187" xr:uid="{AF17A288-F548-472B-9F9F-FA76C7493DFF}"/>
    <cellStyle name="Normal 117 71 2" xfId="4188" xr:uid="{3F4395DD-984C-4509-81F7-6783FE8C14BA}"/>
    <cellStyle name="Normal 117 72" xfId="4189" xr:uid="{206FB8A7-7D48-4CEF-9FF3-FB293EE97EBF}"/>
    <cellStyle name="Normal 117 72 2" xfId="4190" xr:uid="{411D035C-D4F0-46C8-B143-AE5282C1969B}"/>
    <cellStyle name="Normal 117 73" xfId="4191" xr:uid="{2F9EAD22-AF5D-4D18-A9B7-36369265FBBF}"/>
    <cellStyle name="Normal 117 73 2" xfId="4192" xr:uid="{406BC688-8848-4D1B-B314-E58C073FCBAA}"/>
    <cellStyle name="Normal 117 74" xfId="4193" xr:uid="{E03497D5-C69A-41FD-AA87-257620393753}"/>
    <cellStyle name="Normal 117 74 2" xfId="4194" xr:uid="{725FE9B2-432B-4758-99B1-56FB15942AF0}"/>
    <cellStyle name="Normal 117 75" xfId="4195" xr:uid="{923CABF5-49D8-4EF3-AE9F-A3CEEAD72DC7}"/>
    <cellStyle name="Normal 117 75 2" xfId="4196" xr:uid="{90D8FDD2-F551-4F21-8A88-971A74A332C6}"/>
    <cellStyle name="Normal 117 76" xfId="4197" xr:uid="{61AD99DE-0D27-4777-804C-DE031DC2E54B}"/>
    <cellStyle name="Normal 117 76 2" xfId="4198" xr:uid="{91790C30-45AB-4B90-8627-3914616941F2}"/>
    <cellStyle name="Normal 117 77" xfId="4199" xr:uid="{EEADDB50-B0DC-42D2-955A-698945F9F457}"/>
    <cellStyle name="Normal 117 77 2" xfId="4200" xr:uid="{EDABCBF1-7D1E-4F17-8BFB-6AC557261254}"/>
    <cellStyle name="Normal 117 78" xfId="4201" xr:uid="{B8D87961-A762-413B-8653-42E97EE5E291}"/>
    <cellStyle name="Normal 117 78 2" xfId="4202" xr:uid="{2DA097F8-06B0-4A8A-AA5A-682EE741E5B7}"/>
    <cellStyle name="Normal 117 79" xfId="4203" xr:uid="{76A07689-1032-4FCF-8E74-6F78DEF96334}"/>
    <cellStyle name="Normal 117 79 2" xfId="4204" xr:uid="{DFFC0000-F028-4220-9A31-40AE8A98805F}"/>
    <cellStyle name="Normal 117 8" xfId="4205" xr:uid="{6D4EE2E2-BE92-4C27-9AE7-818F09DF169C}"/>
    <cellStyle name="Normal 117 8 2" xfId="4206" xr:uid="{6A53AE5C-027D-4068-AA03-A9B77C803748}"/>
    <cellStyle name="Normal 117 80" xfId="4207" xr:uid="{878B8EDF-62E1-42D8-977C-F0EC20C9011A}"/>
    <cellStyle name="Normal 117 80 2" xfId="4208" xr:uid="{775D71D8-8E65-43AC-8E6E-BF345871A1C5}"/>
    <cellStyle name="Normal 117 81" xfId="4209" xr:uid="{D6A247A7-A1C8-49B1-8F6F-A6D91E1B1024}"/>
    <cellStyle name="Normal 117 81 2" xfId="4210" xr:uid="{F191262A-1DD7-4B39-A5C2-720036FC1B13}"/>
    <cellStyle name="Normal 117 82" xfId="4211" xr:uid="{036BF621-4B60-4753-AF73-5F870AB6E8A3}"/>
    <cellStyle name="Normal 117 82 2" xfId="4212" xr:uid="{4B715CF7-CD6B-4763-B597-4961212383D6}"/>
    <cellStyle name="Normal 117 83" xfId="4213" xr:uid="{FA3B19D0-A1FD-4A7D-BB3D-099F2C3E7646}"/>
    <cellStyle name="Normal 117 83 2" xfId="4214" xr:uid="{0708B0F1-A81B-4A1C-87C0-67B1DE02A473}"/>
    <cellStyle name="Normal 117 84" xfId="4215" xr:uid="{AA11561E-3443-45BE-8B41-BF307BF8AB03}"/>
    <cellStyle name="Normal 117 84 2" xfId="4216" xr:uid="{4F18F29D-7E74-4A58-B606-E692BD4CFDFE}"/>
    <cellStyle name="Normal 117 85" xfId="4217" xr:uid="{9A58CD8A-9B95-40CF-A85C-2BDB1A524149}"/>
    <cellStyle name="Normal 117 85 2" xfId="4218" xr:uid="{0D8B6DC6-9F36-461D-9ADD-39727C368337}"/>
    <cellStyle name="Normal 117 86" xfId="4219" xr:uid="{735BFF8E-835D-45E3-8EC7-B7E5934499FF}"/>
    <cellStyle name="Normal 117 86 2" xfId="4220" xr:uid="{7F8635A0-7C9D-4817-B21F-DF2A9798E253}"/>
    <cellStyle name="Normal 117 87" xfId="4221" xr:uid="{DE4F0C1F-F569-4CBC-8A6F-FB0F5B01ECF4}"/>
    <cellStyle name="Normal 117 87 2" xfId="4222" xr:uid="{4CDB9D1E-3717-4EB8-B637-EB90F0EB759F}"/>
    <cellStyle name="Normal 117 88" xfId="4223" xr:uid="{CB2B8AB0-3750-44D7-88F7-2F1E6922340A}"/>
    <cellStyle name="Normal 117 88 2" xfId="4224" xr:uid="{81FB4A3C-CFDB-42C4-BB58-5F92FFEC7A02}"/>
    <cellStyle name="Normal 117 89" xfId="4225" xr:uid="{CB182931-BDE7-44A8-9F26-B260BAF0CA3E}"/>
    <cellStyle name="Normal 117 89 2" xfId="4226" xr:uid="{D9E3F8A0-4681-4827-A6FA-54E2453FCF9E}"/>
    <cellStyle name="Normal 117 9" xfId="4227" xr:uid="{26C16BBB-CC3C-4A9A-9AA8-76E61D6CBD5A}"/>
    <cellStyle name="Normal 117 9 2" xfId="4228" xr:uid="{BBEB28B7-42C3-45D9-990F-6775E9918480}"/>
    <cellStyle name="Normal 117 90" xfId="4229" xr:uid="{8BF44304-6509-4E99-AE90-277764164959}"/>
    <cellStyle name="Normal 117 90 2" xfId="4230" xr:uid="{DF6F5644-43BF-4EAF-BC72-AB5D9B305433}"/>
    <cellStyle name="Normal 117 91" xfId="4231" xr:uid="{7484BD2E-ADCB-45E1-BE83-31C9590956CC}"/>
    <cellStyle name="Normal 117 91 2" xfId="4232" xr:uid="{69372444-59AB-4ADA-9B42-2B43743309F7}"/>
    <cellStyle name="Normal 117 92" xfId="4233" xr:uid="{5DA8D3C7-CDDC-445A-BC7A-89CA68F2324F}"/>
    <cellStyle name="Normal 117 92 2" xfId="4234" xr:uid="{B835DBDC-A23F-4DE9-8F2B-D7F2C55DE3FD}"/>
    <cellStyle name="Normal 117 93" xfId="4235" xr:uid="{67D87590-7914-407F-9E3C-594860566A14}"/>
    <cellStyle name="Normal 117 93 2" xfId="4236" xr:uid="{F40C027B-89FD-42E7-A248-5A53A40CC730}"/>
    <cellStyle name="Normal 117 94" xfId="4237" xr:uid="{6EFE2D63-9511-44BC-8C27-682BAB273570}"/>
    <cellStyle name="Normal 117 94 2" xfId="4238" xr:uid="{B7B9B780-7875-41DF-8CB9-57AA279B3096}"/>
    <cellStyle name="Normal 117 95" xfId="4239" xr:uid="{D01E00D0-68C0-4E10-8E92-7C8DB1C7AB8F}"/>
    <cellStyle name="Normal 117 95 2" xfId="4240" xr:uid="{B1AAF796-966C-4CD6-BE82-A3C8A26225B6}"/>
    <cellStyle name="Normal 117 96" xfId="4241" xr:uid="{57814751-F9E7-4F04-8F61-3D92F0024913}"/>
    <cellStyle name="Normal 117 96 2" xfId="4242" xr:uid="{99696FE8-7650-4CC3-91C2-0F9EAB11DA96}"/>
    <cellStyle name="Normal 117 97" xfId="4243" xr:uid="{7A48FB33-7077-48EA-BC62-18648857F7DF}"/>
    <cellStyle name="Normal 117 97 2" xfId="4244" xr:uid="{0B535887-9B57-470C-BF86-FAADCB98A759}"/>
    <cellStyle name="Normal 117 98" xfId="4245" xr:uid="{66FAB783-9E3B-463D-A72B-BE1B3DDCC831}"/>
    <cellStyle name="Normal 117 98 2" xfId="4246" xr:uid="{3B61902F-39DB-4EF9-981C-2944BE63D2B2}"/>
    <cellStyle name="Normal 117 99" xfId="4247" xr:uid="{DC829B84-5522-41AE-A52D-5AA4F5BC9B2D}"/>
    <cellStyle name="Normal 118" xfId="4248" xr:uid="{FD87A7D2-B06D-4540-81AC-E6BFB9E6857E}"/>
    <cellStyle name="Normal 118 10" xfId="4249" xr:uid="{28CF8092-9646-4A15-B975-2B02C6AA449B}"/>
    <cellStyle name="Normal 118 10 2" xfId="4250" xr:uid="{9F3B200E-6C36-4F59-835B-C84F9525242A}"/>
    <cellStyle name="Normal 118 11" xfId="4251" xr:uid="{30444D34-9691-4677-85D9-E5BDBB83CEBF}"/>
    <cellStyle name="Normal 118 11 2" xfId="4252" xr:uid="{FF42C7A1-DA61-4EBD-B846-69B945432A8B}"/>
    <cellStyle name="Normal 118 12" xfId="4253" xr:uid="{87111F5A-514B-445A-A27C-9FF6E9628F81}"/>
    <cellStyle name="Normal 118 12 2" xfId="4254" xr:uid="{41708CBC-5997-4987-9B7D-CBED8E208DCC}"/>
    <cellStyle name="Normal 118 13" xfId="4255" xr:uid="{6440E665-E928-486C-A68E-6AD35A25E4D2}"/>
    <cellStyle name="Normal 118 13 2" xfId="4256" xr:uid="{34D865A6-D543-43D7-B404-B44EC407F04A}"/>
    <cellStyle name="Normal 118 14" xfId="4257" xr:uid="{D3F25556-E618-44AC-A97C-DB7AA3327333}"/>
    <cellStyle name="Normal 118 14 2" xfId="4258" xr:uid="{987A4CA1-32CE-4FC3-9E85-5DB9EC2759C1}"/>
    <cellStyle name="Normal 118 15" xfId="4259" xr:uid="{FE8938EF-BE3D-4639-808C-57C2E59CCA92}"/>
    <cellStyle name="Normal 118 15 2" xfId="4260" xr:uid="{EAEDCAB0-4C64-4C7C-B96C-17C6544CE71E}"/>
    <cellStyle name="Normal 118 16" xfId="4261" xr:uid="{CBAB0AFC-0CC3-4E26-949D-C49760D5EA02}"/>
    <cellStyle name="Normal 118 16 2" xfId="4262" xr:uid="{FE6C89B9-B592-48EB-9A39-54C7989DCB90}"/>
    <cellStyle name="Normal 118 17" xfId="4263" xr:uid="{8810D7D3-14F5-4C58-A90B-280D42BB2B14}"/>
    <cellStyle name="Normal 118 17 2" xfId="4264" xr:uid="{6A54E255-E71E-4C63-A69E-ED3A759BECC7}"/>
    <cellStyle name="Normal 118 18" xfId="4265" xr:uid="{58170DDE-8C2C-445B-9A52-AED4DA471257}"/>
    <cellStyle name="Normal 118 18 2" xfId="4266" xr:uid="{34749065-099D-49BE-93D9-8A318B63F437}"/>
    <cellStyle name="Normal 118 19" xfId="4267" xr:uid="{2F85D6CD-04B5-49C0-9F93-E94A2941A0FA}"/>
    <cellStyle name="Normal 118 19 2" xfId="4268" xr:uid="{6E6AE2DC-47A4-49E2-B5D8-790C235BDF49}"/>
    <cellStyle name="Normal 118 2" xfId="4269" xr:uid="{665A17DD-C827-4C55-963F-F7894F3C6A91}"/>
    <cellStyle name="Normal 118 2 2" xfId="4270" xr:uid="{3195A3E7-0AD6-4F2C-8020-B587E0E49FF6}"/>
    <cellStyle name="Normal 118 20" xfId="4271" xr:uid="{FFAF24A3-3431-40EE-A147-2A1A1D09EA5F}"/>
    <cellStyle name="Normal 118 20 2" xfId="4272" xr:uid="{C2FC4500-9420-42EA-9DFA-AF0EF64CDC8A}"/>
    <cellStyle name="Normal 118 21" xfId="4273" xr:uid="{3FE76BFF-5185-4A1C-A5C3-44BC8357C426}"/>
    <cellStyle name="Normal 118 21 2" xfId="4274" xr:uid="{AA71FC69-5221-4729-8A52-7FA996B31A9D}"/>
    <cellStyle name="Normal 118 22" xfId="4275" xr:uid="{1A8C509C-3A95-452C-9321-14EA39E80062}"/>
    <cellStyle name="Normal 118 22 2" xfId="4276" xr:uid="{E38F1E02-A41F-462B-82FB-8833AB664DF0}"/>
    <cellStyle name="Normal 118 23" xfId="4277" xr:uid="{FE8E762D-E8BF-424F-B0DB-91F54FDD4999}"/>
    <cellStyle name="Normal 118 23 2" xfId="4278" xr:uid="{7AB9B6FB-E9D4-4BE2-850A-96DC0DCC76E0}"/>
    <cellStyle name="Normal 118 24" xfId="4279" xr:uid="{832F117B-34A5-434D-9181-85CD82DE0F49}"/>
    <cellStyle name="Normal 118 24 2" xfId="4280" xr:uid="{AB3814CD-1BEB-4DB6-AAA6-B59A0358AC68}"/>
    <cellStyle name="Normal 118 25" xfId="4281" xr:uid="{D284B6E3-3139-47A7-A27F-CBDDBE06A05F}"/>
    <cellStyle name="Normal 118 25 2" xfId="4282" xr:uid="{B69523B7-B527-4F6E-BAB7-F08F8BCFF633}"/>
    <cellStyle name="Normal 118 26" xfId="4283" xr:uid="{4A7B3CF6-BA2E-4247-98B1-6CE0406A97D4}"/>
    <cellStyle name="Normal 118 26 2" xfId="4284" xr:uid="{60571E8A-3FE1-4604-8A03-5441B32CD2CB}"/>
    <cellStyle name="Normal 118 27" xfId="4285" xr:uid="{3A1FD31F-DB1F-4FCA-85FF-6A8B7F7D42B3}"/>
    <cellStyle name="Normal 118 27 2" xfId="4286" xr:uid="{792FCEB9-8D8D-4900-A987-88FF4B4B393A}"/>
    <cellStyle name="Normal 118 28" xfId="4287" xr:uid="{924A7771-34AD-4316-82AD-6904E0BE3AED}"/>
    <cellStyle name="Normal 118 28 2" xfId="4288" xr:uid="{4147592D-F9E2-4C0B-9762-70BCC17ECD65}"/>
    <cellStyle name="Normal 118 29" xfId="4289" xr:uid="{595233F6-1F17-4A1A-8C19-FA9E4B5696C8}"/>
    <cellStyle name="Normal 118 29 2" xfId="4290" xr:uid="{4CADDFD7-9F93-4852-BBCB-1A3C42708647}"/>
    <cellStyle name="Normal 118 3" xfId="4291" xr:uid="{A59DD75F-6B52-4808-906B-5904002C6086}"/>
    <cellStyle name="Normal 118 3 2" xfId="4292" xr:uid="{C9A23B5C-71F1-44B6-B35C-D3BCD03B0203}"/>
    <cellStyle name="Normal 118 30" xfId="4293" xr:uid="{2E95F78D-9FA7-46AE-B886-3CCD04885499}"/>
    <cellStyle name="Normal 118 30 2" xfId="4294" xr:uid="{2BD42D99-B7BF-4E6F-8791-A64EA2EC6030}"/>
    <cellStyle name="Normal 118 31" xfId="4295" xr:uid="{D968723A-3C5E-4462-A47D-EA8C966BCB7D}"/>
    <cellStyle name="Normal 118 31 2" xfId="4296" xr:uid="{8C5077E9-4836-4518-BFBF-73EABAA078B2}"/>
    <cellStyle name="Normal 118 32" xfId="4297" xr:uid="{5CBDB855-0F78-4124-A931-459712432F6B}"/>
    <cellStyle name="Normal 118 32 2" xfId="4298" xr:uid="{B3DCD20F-05B2-47E7-82F9-39367BD405A7}"/>
    <cellStyle name="Normal 118 33" xfId="4299" xr:uid="{672A1293-AD2C-41AE-BA70-BE3B645D24F8}"/>
    <cellStyle name="Normal 118 33 2" xfId="4300" xr:uid="{1E45BFD7-C51D-4589-A832-E9B1DEEC9AAE}"/>
    <cellStyle name="Normal 118 34" xfId="4301" xr:uid="{073F2C42-889F-4476-A047-B11F6112DA1E}"/>
    <cellStyle name="Normal 118 34 2" xfId="4302" xr:uid="{D8DA175C-CF2B-4152-A650-D78B39F29CC6}"/>
    <cellStyle name="Normal 118 35" xfId="4303" xr:uid="{11E25171-F40F-48C5-9DD0-F0ABCFE7B128}"/>
    <cellStyle name="Normal 118 35 2" xfId="4304" xr:uid="{3777F7A9-8664-417F-85B4-CBA0A0F1802B}"/>
    <cellStyle name="Normal 118 36" xfId="4305" xr:uid="{BD4289D2-ACE6-48EC-BF5F-06B5828A863F}"/>
    <cellStyle name="Normal 118 36 2" xfId="4306" xr:uid="{ABB2DE47-BCE5-40BB-B838-B6DE8CCE17FD}"/>
    <cellStyle name="Normal 118 37" xfId="4307" xr:uid="{DF47E974-8181-413E-91F4-3EEF3BB04750}"/>
    <cellStyle name="Normal 118 37 2" xfId="4308" xr:uid="{9213A136-DB30-49A6-A2D5-DEF7511A94A7}"/>
    <cellStyle name="Normal 118 38" xfId="4309" xr:uid="{B4F1143F-61F7-4E21-AB79-D5C567839EB9}"/>
    <cellStyle name="Normal 118 38 2" xfId="4310" xr:uid="{D54BA036-5F6A-487E-BA63-08614254A8E9}"/>
    <cellStyle name="Normal 118 39" xfId="4311" xr:uid="{5516457B-803F-4D82-8CBF-313E8E012A31}"/>
    <cellStyle name="Normal 118 39 2" xfId="4312" xr:uid="{DDD1C62F-F1BC-4755-965F-14F07BA8A718}"/>
    <cellStyle name="Normal 118 4" xfId="4313" xr:uid="{4CF4A820-56EC-41FB-90FC-0F5ED72385D9}"/>
    <cellStyle name="Normal 118 4 2" xfId="4314" xr:uid="{F5DF19EA-DABD-4B32-B3BD-549B1BC6781D}"/>
    <cellStyle name="Normal 118 40" xfId="4315" xr:uid="{DAD20CB1-13C2-42ED-AEA8-925B2666DC7E}"/>
    <cellStyle name="Normal 118 40 2" xfId="4316" xr:uid="{3C27FF72-B475-4A16-8C0F-3754D43959B5}"/>
    <cellStyle name="Normal 118 41" xfId="4317" xr:uid="{E4AABA06-B6A6-4119-A7D9-85CE34BB1B3F}"/>
    <cellStyle name="Normal 118 41 2" xfId="4318" xr:uid="{0FD31A1B-4534-4F9D-8198-F2EDE8499249}"/>
    <cellStyle name="Normal 118 42" xfId="4319" xr:uid="{598E0AFA-C211-4572-9745-C66C52FF3F14}"/>
    <cellStyle name="Normal 118 42 2" xfId="4320" xr:uid="{8A28777A-F4BA-4D94-9D0F-2F0BBE502912}"/>
    <cellStyle name="Normal 118 43" xfId="4321" xr:uid="{128EDB9E-4477-4B5A-9D95-38F3791ED6A3}"/>
    <cellStyle name="Normal 118 43 2" xfId="4322" xr:uid="{D5668785-3D9E-4304-81B1-FAA0AF37D4EC}"/>
    <cellStyle name="Normal 118 44" xfId="4323" xr:uid="{9BADE719-B593-4473-A550-6C94ADC124F2}"/>
    <cellStyle name="Normal 118 44 2" xfId="4324" xr:uid="{93E7D4CE-8F7B-4744-B020-EEFB0F895184}"/>
    <cellStyle name="Normal 118 45" xfId="4325" xr:uid="{7600816A-59E3-4214-9CA5-CA15C2C1A045}"/>
    <cellStyle name="Normal 118 45 2" xfId="4326" xr:uid="{5377D743-FE6C-4D3C-BA6B-2D430ACB1600}"/>
    <cellStyle name="Normal 118 46" xfId="4327" xr:uid="{12DDF000-1579-4361-AA95-C7C12FF4EF51}"/>
    <cellStyle name="Normal 118 46 2" xfId="4328" xr:uid="{55C5DB29-8929-459C-8614-80D67773A783}"/>
    <cellStyle name="Normal 118 47" xfId="4329" xr:uid="{7B9D7CDA-18ED-45DC-B39A-BA147F99FFDD}"/>
    <cellStyle name="Normal 118 47 2" xfId="4330" xr:uid="{4CD498F4-4A10-46A2-B3F8-998772ABC9E1}"/>
    <cellStyle name="Normal 118 48" xfId="4331" xr:uid="{E527360A-316B-4643-8058-035B1FB26D6D}"/>
    <cellStyle name="Normal 118 48 2" xfId="4332" xr:uid="{34652FB0-0452-450F-A4FA-8F39E82E856A}"/>
    <cellStyle name="Normal 118 49" xfId="4333" xr:uid="{EF6228F9-4A91-48BC-84D5-374306FB547B}"/>
    <cellStyle name="Normal 118 49 2" xfId="4334" xr:uid="{A3367419-7688-462A-85A1-556A4797D444}"/>
    <cellStyle name="Normal 118 5" xfId="4335" xr:uid="{79200508-69F8-4148-A3CC-B1D19D37E9B7}"/>
    <cellStyle name="Normal 118 5 2" xfId="4336" xr:uid="{923ADA2E-264E-4DD9-BF5C-D94E66F96402}"/>
    <cellStyle name="Normal 118 50" xfId="4337" xr:uid="{7C9015DB-4C1B-4D43-9C55-1D21D2B62B17}"/>
    <cellStyle name="Normal 118 50 2" xfId="4338" xr:uid="{E8BB4F62-65B2-4FF1-9C8C-2DE61F1F05AF}"/>
    <cellStyle name="Normal 118 51" xfId="4339" xr:uid="{F47C3452-596E-4305-918D-D6C6ECF398FB}"/>
    <cellStyle name="Normal 118 51 2" xfId="4340" xr:uid="{76A1BC6D-1BAF-4C24-8DBA-EF40F589F0CD}"/>
    <cellStyle name="Normal 118 52" xfId="4341" xr:uid="{9BACC629-A29B-4AE3-A409-08EB2059C284}"/>
    <cellStyle name="Normal 118 52 2" xfId="4342" xr:uid="{58CBDE52-C63B-434F-B89B-488A0E04203F}"/>
    <cellStyle name="Normal 118 53" xfId="4343" xr:uid="{42D06078-396A-4495-A70A-F568C29F3297}"/>
    <cellStyle name="Normal 118 53 2" xfId="4344" xr:uid="{3035855B-7876-4229-A54E-E74C0BF92B43}"/>
    <cellStyle name="Normal 118 54" xfId="4345" xr:uid="{9DD6DD3F-6162-4962-93FE-4E401AC105AC}"/>
    <cellStyle name="Normal 118 54 2" xfId="4346" xr:uid="{C2812599-BD9F-4C42-8951-5254F0EF5AEE}"/>
    <cellStyle name="Normal 118 55" xfId="4347" xr:uid="{281E1DB7-973E-4F5F-BA67-C918EF58E174}"/>
    <cellStyle name="Normal 118 55 2" xfId="4348" xr:uid="{F5C0B16B-BCD7-41FD-98D3-A1626E988EA4}"/>
    <cellStyle name="Normal 118 56" xfId="4349" xr:uid="{7313C029-B420-46F4-91BE-41181C7B1D92}"/>
    <cellStyle name="Normal 118 56 2" xfId="4350" xr:uid="{B84FE037-AE14-485D-BB95-574EE218294E}"/>
    <cellStyle name="Normal 118 57" xfId="4351" xr:uid="{EF4703BC-20D5-47B6-8A29-3FBCBA6249AD}"/>
    <cellStyle name="Normal 118 57 2" xfId="4352" xr:uid="{94B613C6-A4EA-4E11-A16E-D3BD8CCF3B1E}"/>
    <cellStyle name="Normal 118 58" xfId="4353" xr:uid="{0865742C-9324-43E2-88E1-8ACD208182BA}"/>
    <cellStyle name="Normal 118 58 2" xfId="4354" xr:uid="{9ED366F8-A301-4C17-8547-04671795FD8C}"/>
    <cellStyle name="Normal 118 59" xfId="4355" xr:uid="{DA9CD772-4A15-4CE0-8A65-797058CB57F7}"/>
    <cellStyle name="Normal 118 59 2" xfId="4356" xr:uid="{AF27A609-02F7-4848-9E80-5FF859846DD5}"/>
    <cellStyle name="Normal 118 6" xfId="4357" xr:uid="{BC35A734-A6D5-4C9F-9323-9721846F1448}"/>
    <cellStyle name="Normal 118 6 2" xfId="4358" xr:uid="{DC48C850-CCCF-482E-8D76-479DD09F56BE}"/>
    <cellStyle name="Normal 118 60" xfId="4359" xr:uid="{EF2137A7-4561-4D41-9978-B1B3B291CE38}"/>
    <cellStyle name="Normal 118 60 2" xfId="4360" xr:uid="{653F77A7-6B79-4590-B59F-F52D8223369A}"/>
    <cellStyle name="Normal 118 61" xfId="4361" xr:uid="{5441C2ED-0B2D-4167-9860-D1EDB18F17A8}"/>
    <cellStyle name="Normal 118 61 2" xfId="4362" xr:uid="{26EAA64B-C4C0-4527-A1AB-68AE072A5AB2}"/>
    <cellStyle name="Normal 118 62" xfId="4363" xr:uid="{49B16308-D16C-40B5-B3AF-DEDCEB920DE1}"/>
    <cellStyle name="Normal 118 62 2" xfId="4364" xr:uid="{EE7F5E4D-CB0D-4339-B0D9-260BA1CFE181}"/>
    <cellStyle name="Normal 118 63" xfId="4365" xr:uid="{2DF1FDB6-CB38-4DE7-8B23-EEF542849501}"/>
    <cellStyle name="Normal 118 63 2" xfId="4366" xr:uid="{A0FF584F-32DA-4E4D-9F32-A85A8B47ACB8}"/>
    <cellStyle name="Normal 118 64" xfId="4367" xr:uid="{94839027-9EF4-440B-94D2-26E21440C86E}"/>
    <cellStyle name="Normal 118 64 2" xfId="4368" xr:uid="{624DDCDE-0469-4871-AEF1-447824536DB2}"/>
    <cellStyle name="Normal 118 65" xfId="4369" xr:uid="{BC24D431-4D46-4A7B-9578-49B0B307CC6B}"/>
    <cellStyle name="Normal 118 65 2" xfId="4370" xr:uid="{4F99885D-0841-4E3D-B6D4-27A558751CC9}"/>
    <cellStyle name="Normal 118 66" xfId="4371" xr:uid="{CD3E7611-72E5-4C56-971E-64CC1F53EE78}"/>
    <cellStyle name="Normal 118 66 2" xfId="4372" xr:uid="{F0AE7216-7466-4A00-A844-2EBA9063A535}"/>
    <cellStyle name="Normal 118 67" xfId="4373" xr:uid="{A3BF2B48-9DDB-43E5-A153-204D8BDCD952}"/>
    <cellStyle name="Normal 118 67 2" xfId="4374" xr:uid="{1A5E42D8-19AA-404A-9ACB-4B4E5054BEF7}"/>
    <cellStyle name="Normal 118 68" xfId="4375" xr:uid="{BEC0B90B-250E-409A-A7C0-2992D31F8BD1}"/>
    <cellStyle name="Normal 118 68 2" xfId="4376" xr:uid="{C7DAE48D-5F00-43D2-8160-3275D81367C9}"/>
    <cellStyle name="Normal 118 69" xfId="4377" xr:uid="{50A8A918-B169-489E-BC13-A5FAC898A65B}"/>
    <cellStyle name="Normal 118 69 2" xfId="4378" xr:uid="{6A859423-D391-4801-9F61-4ADF9407A4CA}"/>
    <cellStyle name="Normal 118 7" xfId="4379" xr:uid="{B536C310-81B4-477E-8770-CA7E1C434468}"/>
    <cellStyle name="Normal 118 7 2" xfId="4380" xr:uid="{34885C20-E3C5-4390-AC98-3C31B4F8DECA}"/>
    <cellStyle name="Normal 118 70" xfId="4381" xr:uid="{75200833-04DF-4448-99EA-97DB54301C6D}"/>
    <cellStyle name="Normal 118 70 2" xfId="4382" xr:uid="{40530232-31EA-426B-BACD-E11510E0D5F6}"/>
    <cellStyle name="Normal 118 71" xfId="4383" xr:uid="{E8EE32BC-DC02-4109-8B55-32BE8B5812CA}"/>
    <cellStyle name="Normal 118 71 2" xfId="4384" xr:uid="{B2BEEFD7-B731-43BD-B2D5-8ED7D7963BC9}"/>
    <cellStyle name="Normal 118 72" xfId="4385" xr:uid="{4418A91B-CEF9-482E-B216-1F38D468288D}"/>
    <cellStyle name="Normal 118 72 2" xfId="4386" xr:uid="{24DDC805-B39B-4347-9575-7E39F7468FD7}"/>
    <cellStyle name="Normal 118 73" xfId="4387" xr:uid="{4B8F5B04-6042-4897-AAF0-BED052B34C85}"/>
    <cellStyle name="Normal 118 73 2" xfId="4388" xr:uid="{2C7221FF-A820-453E-B6DA-69737712D162}"/>
    <cellStyle name="Normal 118 74" xfId="4389" xr:uid="{38828851-4C1D-4DAB-90DD-9CCA6F5DF5E7}"/>
    <cellStyle name="Normal 118 74 2" xfId="4390" xr:uid="{EB3090FB-A4CB-46FA-A207-50F1CDBF3363}"/>
    <cellStyle name="Normal 118 75" xfId="4391" xr:uid="{0400B7DE-A444-4F18-AC30-C04EADBDE8B7}"/>
    <cellStyle name="Normal 118 75 2" xfId="4392" xr:uid="{9314E19D-7014-4F97-9A27-2B9D2CA2F739}"/>
    <cellStyle name="Normal 118 76" xfId="4393" xr:uid="{FBF2FAC1-F0E0-404D-AD0B-110950880BB7}"/>
    <cellStyle name="Normal 118 76 2" xfId="4394" xr:uid="{DB2C4397-40A7-44FD-AA7E-FF543916B0A0}"/>
    <cellStyle name="Normal 118 77" xfId="4395" xr:uid="{C10AD6D3-7D10-4F9B-B369-261FBA4C4887}"/>
    <cellStyle name="Normal 118 77 2" xfId="4396" xr:uid="{01064BE1-CD8B-40CA-AF1C-8E69FEC49505}"/>
    <cellStyle name="Normal 118 78" xfId="4397" xr:uid="{A2B91E86-F5E4-48CA-9F87-03837131DBE4}"/>
    <cellStyle name="Normal 118 78 2" xfId="4398" xr:uid="{A77182AA-766D-48A6-8F31-800DB7A5271E}"/>
    <cellStyle name="Normal 118 79" xfId="4399" xr:uid="{0C714053-3EE1-493E-AC33-892BF59F01C0}"/>
    <cellStyle name="Normal 118 79 2" xfId="4400" xr:uid="{D4CE86C1-2605-4E7D-A782-AEBF37BA770B}"/>
    <cellStyle name="Normal 118 8" xfId="4401" xr:uid="{C9153E98-3316-4973-AACC-9D45513466BA}"/>
    <cellStyle name="Normal 118 8 2" xfId="4402" xr:uid="{1D3F19AD-7404-4751-A15B-ABA02BAD4E12}"/>
    <cellStyle name="Normal 118 80" xfId="4403" xr:uid="{0CB07DBA-A83D-437E-B1F4-098A83486D38}"/>
    <cellStyle name="Normal 118 80 2" xfId="4404" xr:uid="{868520E4-2C8A-41BF-86DC-2D8DB8D8BEBA}"/>
    <cellStyle name="Normal 118 81" xfId="4405" xr:uid="{EFA32BFD-7E1C-400C-B133-741D7EBA4BF1}"/>
    <cellStyle name="Normal 118 81 2" xfId="4406" xr:uid="{635039E4-B777-4937-BFC5-F64F9F5B26C2}"/>
    <cellStyle name="Normal 118 82" xfId="4407" xr:uid="{224D879D-BD36-4C61-90B4-89647FB1B62C}"/>
    <cellStyle name="Normal 118 82 2" xfId="4408" xr:uid="{6DE7BF64-B93E-4467-9BE1-1DE1F37A33FF}"/>
    <cellStyle name="Normal 118 83" xfId="4409" xr:uid="{C7C1676D-2996-4658-A9FD-C769781BD29C}"/>
    <cellStyle name="Normal 118 83 2" xfId="4410" xr:uid="{8D6CB855-D6F5-4BE6-A854-0379E29CC765}"/>
    <cellStyle name="Normal 118 84" xfId="4411" xr:uid="{C631DCBA-C762-4ABC-B148-6F696445D0C6}"/>
    <cellStyle name="Normal 118 84 2" xfId="4412" xr:uid="{920B9A34-D0FE-4A3B-9BDB-1C078469F670}"/>
    <cellStyle name="Normal 118 85" xfId="4413" xr:uid="{A53ECFC8-731A-4380-B39C-A0E79054AC64}"/>
    <cellStyle name="Normal 118 85 2" xfId="4414" xr:uid="{AC68C5E5-6018-455A-B454-B484B13B6E32}"/>
    <cellStyle name="Normal 118 86" xfId="4415" xr:uid="{102B2607-4C11-4E05-ABFD-A194BDF6FF01}"/>
    <cellStyle name="Normal 118 86 2" xfId="4416" xr:uid="{5899FC65-C191-4185-AED3-6432D947FF84}"/>
    <cellStyle name="Normal 118 87" xfId="4417" xr:uid="{274E8749-91B5-4846-939A-0420ABAF7965}"/>
    <cellStyle name="Normal 118 87 2" xfId="4418" xr:uid="{BC1B5DF0-E1D3-48E8-8BF1-CE9E99387D2E}"/>
    <cellStyle name="Normal 118 88" xfId="4419" xr:uid="{DEF4E8B4-312C-451C-AA01-BFCAD11A6AE6}"/>
    <cellStyle name="Normal 118 88 2" xfId="4420" xr:uid="{714BA517-DD03-426F-AB32-98317D74504B}"/>
    <cellStyle name="Normal 118 89" xfId="4421" xr:uid="{2F3A3412-8422-44CC-AF0B-C9A8200AC6CC}"/>
    <cellStyle name="Normal 118 89 2" xfId="4422" xr:uid="{978384EC-679E-46E6-906A-14C9934B555A}"/>
    <cellStyle name="Normal 118 9" xfId="4423" xr:uid="{E1C72010-1780-451F-A3D1-CECB8A101E87}"/>
    <cellStyle name="Normal 118 9 2" xfId="4424" xr:uid="{3720C2E4-CAA7-4A75-AA1B-BB77781B41BF}"/>
    <cellStyle name="Normal 118 90" xfId="4425" xr:uid="{79BE0958-3285-4488-B3B2-2BE3356EAA6B}"/>
    <cellStyle name="Normal 118 90 2" xfId="4426" xr:uid="{D8A75E1B-72CA-48EA-8820-4FAA7E5BA9A9}"/>
    <cellStyle name="Normal 118 91" xfId="4427" xr:uid="{CF2A97E4-A066-4A40-8BED-4911C6D59689}"/>
    <cellStyle name="Normal 118 91 2" xfId="4428" xr:uid="{76EBB4EF-679E-49EA-9913-38487BB40FF1}"/>
    <cellStyle name="Normal 118 92" xfId="4429" xr:uid="{DA475DF5-DE26-4507-8674-F61C6B1A6886}"/>
    <cellStyle name="Normal 118 92 2" xfId="4430" xr:uid="{B2F623F3-8DF5-4D3B-9C3B-2FA91CBD81AF}"/>
    <cellStyle name="Normal 118 93" xfId="4431" xr:uid="{01D6FE60-DB9F-4A8B-9C80-C728AA7DCC75}"/>
    <cellStyle name="Normal 118 93 2" xfId="4432" xr:uid="{EA82C986-FCA6-4DC2-BFCF-EFF94019E60A}"/>
    <cellStyle name="Normal 118 94" xfId="4433" xr:uid="{4A2ABE2C-EB45-427D-8E8A-093A30235FD8}"/>
    <cellStyle name="Normal 118 94 2" xfId="4434" xr:uid="{FEFD8043-C7FD-4DA3-A7D9-53BFCB69250B}"/>
    <cellStyle name="Normal 118 95" xfId="4435" xr:uid="{36182D5B-98F5-46E5-8388-D28C5C9E44C9}"/>
    <cellStyle name="Normal 118 95 2" xfId="4436" xr:uid="{61B5FB74-1B64-4991-8262-806D61922AA2}"/>
    <cellStyle name="Normal 118 96" xfId="4437" xr:uid="{10F0D886-95E0-4BD6-A991-389943B61B44}"/>
    <cellStyle name="Normal 118 96 2" xfId="4438" xr:uid="{93F7C512-0FF4-49BA-BB4E-0E2FF111F6CD}"/>
    <cellStyle name="Normal 118 97" xfId="4439" xr:uid="{45D30588-1636-462F-8D15-C4F22440CB42}"/>
    <cellStyle name="Normal 118 97 2" xfId="4440" xr:uid="{15442DE4-39EE-4C97-9A93-A0393BEB9E08}"/>
    <cellStyle name="Normal 118 98" xfId="4441" xr:uid="{BD82DCD6-1FF1-44E0-9E10-1827CA095E9B}"/>
    <cellStyle name="Normal 118 98 2" xfId="4442" xr:uid="{B1D36D64-DCAD-407D-B307-9CA991322EEE}"/>
    <cellStyle name="Normal 118 99" xfId="4443" xr:uid="{52DA56D5-264C-4DDD-8CA6-29969F34E20F}"/>
    <cellStyle name="Normal 119" xfId="363" xr:uid="{00000000-0005-0000-0000-00008D020000}"/>
    <cellStyle name="Normal 119 10" xfId="4445" xr:uid="{05211CD8-8227-4E5F-8793-5917C3920A75}"/>
    <cellStyle name="Normal 119 10 2" xfId="4446" xr:uid="{D9D6644E-6AE7-4BB6-A13B-C50D4DA64CF7}"/>
    <cellStyle name="Normal 119 100" xfId="4444" xr:uid="{3E1BFDEB-3AA2-48F3-A742-172CE37D1B88}"/>
    <cellStyle name="Normal 119 11" xfId="4447" xr:uid="{415D6F1F-A6DC-473A-850B-B8253EE92DF4}"/>
    <cellStyle name="Normal 119 11 2" xfId="4448" xr:uid="{B265216F-DAA6-4EE4-AF70-8E0D5FB3DFCD}"/>
    <cellStyle name="Normal 119 12" xfId="4449" xr:uid="{F816FC24-010C-4F36-AD43-32DBFC961B44}"/>
    <cellStyle name="Normal 119 12 2" xfId="4450" xr:uid="{BBAF4FA1-EA70-480D-BC20-047454939753}"/>
    <cellStyle name="Normal 119 13" xfId="4451" xr:uid="{69456272-E8E5-497F-AAC6-ED0721AEBCB5}"/>
    <cellStyle name="Normal 119 13 2" xfId="4452" xr:uid="{0B0CAF5E-10D2-4866-99F8-03AFD5F2C94C}"/>
    <cellStyle name="Normal 119 14" xfId="4453" xr:uid="{FA23A646-894B-44E4-8F59-68F628CA9A43}"/>
    <cellStyle name="Normal 119 14 2" xfId="4454" xr:uid="{5F2FFDC6-CD46-405F-9CDE-003E6FCCF008}"/>
    <cellStyle name="Normal 119 15" xfId="4455" xr:uid="{8F1D6FA7-5249-4C97-A057-735F1E43C3F8}"/>
    <cellStyle name="Normal 119 15 2" xfId="4456" xr:uid="{3FC1966B-4022-47B8-9A57-CDCA80A4081F}"/>
    <cellStyle name="Normal 119 16" xfId="4457" xr:uid="{3524C94F-EBDB-4F8F-AE04-EB6A93D0D5B0}"/>
    <cellStyle name="Normal 119 16 2" xfId="4458" xr:uid="{6C3C2029-B0E5-48EA-872C-68B29904E574}"/>
    <cellStyle name="Normal 119 17" xfId="4459" xr:uid="{98B3AB85-F662-4A1D-B926-51D7A7033828}"/>
    <cellStyle name="Normal 119 17 2" xfId="4460" xr:uid="{A51B278D-3234-4532-BCF2-38CE603BE2D6}"/>
    <cellStyle name="Normal 119 18" xfId="4461" xr:uid="{8A1139F1-5CA2-43EA-97D6-2B6DA8F7BFCC}"/>
    <cellStyle name="Normal 119 18 2" xfId="4462" xr:uid="{DC9CFE23-32A5-462B-A5AD-27C5E376D83D}"/>
    <cellStyle name="Normal 119 19" xfId="4463" xr:uid="{ED22B533-8C89-451E-A88F-68DEA43D22B3}"/>
    <cellStyle name="Normal 119 19 2" xfId="4464" xr:uid="{ECB61312-E377-4604-B9F9-A8222CB36AA8}"/>
    <cellStyle name="Normal 119 2" xfId="4465" xr:uid="{E9547B36-9FCF-4CEE-AAE0-E522DBE290DA}"/>
    <cellStyle name="Normal 119 2 2" xfId="4466" xr:uid="{3DA8791F-C395-4017-8ECC-5EB95746E58C}"/>
    <cellStyle name="Normal 119 20" xfId="4467" xr:uid="{2B62301B-9297-49BD-B4B2-1CFB5E6D3A9F}"/>
    <cellStyle name="Normal 119 20 2" xfId="4468" xr:uid="{CFA4B293-E0FC-4583-A62E-FF73EA85BED2}"/>
    <cellStyle name="Normal 119 21" xfId="4469" xr:uid="{5379A972-402D-4989-A25B-C38318629592}"/>
    <cellStyle name="Normal 119 21 2" xfId="4470" xr:uid="{7758D5C0-C4DF-4D1E-860C-3E9DAE80A0E5}"/>
    <cellStyle name="Normal 119 22" xfId="4471" xr:uid="{FCC2A79B-59AE-4DB0-837A-6A24560DB291}"/>
    <cellStyle name="Normal 119 22 2" xfId="4472" xr:uid="{1BB897BF-C710-4303-BB9E-68B46EFFC237}"/>
    <cellStyle name="Normal 119 23" xfId="4473" xr:uid="{114C66CF-8EAE-44F6-9FC9-FD952EA8D788}"/>
    <cellStyle name="Normal 119 23 2" xfId="4474" xr:uid="{58D52C35-A931-4D8F-8008-E6EC7FD200EF}"/>
    <cellStyle name="Normal 119 24" xfId="4475" xr:uid="{C717F206-EF82-44FB-882B-FAC87AC8B260}"/>
    <cellStyle name="Normal 119 24 2" xfId="4476" xr:uid="{2AD88DC6-92EA-459C-80F4-53D54299FFA4}"/>
    <cellStyle name="Normal 119 25" xfId="4477" xr:uid="{7D799C8D-3DE7-459F-AF05-672761F65972}"/>
    <cellStyle name="Normal 119 25 2" xfId="4478" xr:uid="{B667887A-FF23-477C-B572-8E5FC30CA193}"/>
    <cellStyle name="Normal 119 26" xfId="4479" xr:uid="{6F1E7096-79EE-41CC-8256-E38F5B3FC99A}"/>
    <cellStyle name="Normal 119 26 2" xfId="4480" xr:uid="{6A909306-B841-4553-8B81-E40A0CFA291F}"/>
    <cellStyle name="Normal 119 27" xfId="4481" xr:uid="{DC0B64D0-8023-4FA7-AEBC-71D441074395}"/>
    <cellStyle name="Normal 119 27 2" xfId="4482" xr:uid="{3E77E3ED-6CB7-423B-A268-7C2D42E323F9}"/>
    <cellStyle name="Normal 119 28" xfId="4483" xr:uid="{5F25D8C8-77B6-4DF5-8554-4FADBF57102E}"/>
    <cellStyle name="Normal 119 28 2" xfId="4484" xr:uid="{A05DB9CF-5BEE-4566-8CA2-A1FD0A10CE28}"/>
    <cellStyle name="Normal 119 29" xfId="4485" xr:uid="{581889E9-8F20-423C-97E5-22EF31A62913}"/>
    <cellStyle name="Normal 119 29 2" xfId="4486" xr:uid="{047913A6-FC23-47F5-854E-226CD3EF7A10}"/>
    <cellStyle name="Normal 119 3" xfId="4487" xr:uid="{29D69D8D-4F86-40E0-B7E4-3EFE83E68DE3}"/>
    <cellStyle name="Normal 119 3 2" xfId="4488" xr:uid="{9B315F73-F1BA-4251-9833-92216D332169}"/>
    <cellStyle name="Normal 119 30" xfId="4489" xr:uid="{58AB5CDA-F45C-46B7-86EF-FA18DC4EEFFB}"/>
    <cellStyle name="Normal 119 30 2" xfId="4490" xr:uid="{5B81D998-4254-4CC9-84A5-7C3CE827396A}"/>
    <cellStyle name="Normal 119 31" xfId="4491" xr:uid="{2E78D2F0-BF69-4E7C-B23F-C3160E4A482C}"/>
    <cellStyle name="Normal 119 31 2" xfId="4492" xr:uid="{EF1357C5-490C-4BE0-A95E-EF02F5340DC1}"/>
    <cellStyle name="Normal 119 32" xfId="4493" xr:uid="{58C85401-893B-46FD-8B62-4A9A323D396A}"/>
    <cellStyle name="Normal 119 32 2" xfId="4494" xr:uid="{1BA3CA4B-4EFC-42FA-8471-A3FF941C1469}"/>
    <cellStyle name="Normal 119 33" xfId="4495" xr:uid="{6A128DEE-5759-45E9-80AE-E4876FD55156}"/>
    <cellStyle name="Normal 119 33 2" xfId="4496" xr:uid="{861EA4E3-88DA-4284-B6FD-B5F55CF9972C}"/>
    <cellStyle name="Normal 119 34" xfId="4497" xr:uid="{78E1E3C4-0294-48C2-A91E-0ABC555B9D03}"/>
    <cellStyle name="Normal 119 34 2" xfId="4498" xr:uid="{40F44AA8-4762-4A6E-B339-5D39DD8A2D3E}"/>
    <cellStyle name="Normal 119 35" xfId="4499" xr:uid="{1A09AE38-E6C8-4B2E-A8C2-BA1E39F670FB}"/>
    <cellStyle name="Normal 119 35 2" xfId="4500" xr:uid="{3909F94D-8E95-471B-8BFC-DEAF5F6DB2A5}"/>
    <cellStyle name="Normal 119 36" xfId="4501" xr:uid="{36C02539-B889-4BD3-8EBC-426E97206E6D}"/>
    <cellStyle name="Normal 119 36 2" xfId="4502" xr:uid="{842D5EBE-0B14-4A09-A8AC-B2DBC567FECD}"/>
    <cellStyle name="Normal 119 37" xfId="4503" xr:uid="{3A220FD0-9889-4DEF-BE18-5D0149221FF1}"/>
    <cellStyle name="Normal 119 37 2" xfId="4504" xr:uid="{FF49BF39-1FC7-48FD-BC12-E96160A69DCF}"/>
    <cellStyle name="Normal 119 38" xfId="4505" xr:uid="{0B936890-53DA-4A70-8B35-135A5EBE78FC}"/>
    <cellStyle name="Normal 119 38 2" xfId="4506" xr:uid="{341F7BCE-C2D7-499B-AA3A-8A35B7DA3052}"/>
    <cellStyle name="Normal 119 39" xfId="4507" xr:uid="{4D4EE1F2-3171-4749-90F7-EDD5C8AA4723}"/>
    <cellStyle name="Normal 119 39 2" xfId="4508" xr:uid="{7067479F-A101-40D0-9489-B6A4449C1EAC}"/>
    <cellStyle name="Normal 119 4" xfId="4509" xr:uid="{B094A262-44BD-4D75-9AE2-4F8ED5C87E4F}"/>
    <cellStyle name="Normal 119 4 2" xfId="4510" xr:uid="{11D41F33-FFB0-49BF-8F19-E5063DF1435B}"/>
    <cellStyle name="Normal 119 40" xfId="4511" xr:uid="{F196CCC7-6904-4C7E-B326-7BD6379E3877}"/>
    <cellStyle name="Normal 119 40 2" xfId="4512" xr:uid="{D2A89518-9126-44F0-9C26-92151C865219}"/>
    <cellStyle name="Normal 119 41" xfId="4513" xr:uid="{DA3AC212-58A7-40C5-ADEB-808CE7326703}"/>
    <cellStyle name="Normal 119 41 2" xfId="4514" xr:uid="{1A0D22C7-188B-49ED-829D-AC2AE442A11B}"/>
    <cellStyle name="Normal 119 42" xfId="4515" xr:uid="{CCAE0DCE-7634-43F3-81E3-4CAFB6869366}"/>
    <cellStyle name="Normal 119 42 2" xfId="4516" xr:uid="{99105147-B65D-42E4-A792-D0186EB065B1}"/>
    <cellStyle name="Normal 119 43" xfId="4517" xr:uid="{886B200E-0D50-4C90-8C52-0157F0AC1940}"/>
    <cellStyle name="Normal 119 43 2" xfId="4518" xr:uid="{FD022D99-A011-45E4-B771-D0CCF1A60DE2}"/>
    <cellStyle name="Normal 119 44" xfId="4519" xr:uid="{ED356042-F09A-4257-A870-F438064B56D3}"/>
    <cellStyle name="Normal 119 44 2" xfId="4520" xr:uid="{B35C4A15-8B52-44C3-A484-D3DB6FB44746}"/>
    <cellStyle name="Normal 119 45" xfId="4521" xr:uid="{35FD7093-A1C5-4F05-9E82-F8E3AE857565}"/>
    <cellStyle name="Normal 119 45 2" xfId="4522" xr:uid="{6AEAE31A-C19F-40B9-B9BC-5D9B3E73FE76}"/>
    <cellStyle name="Normal 119 46" xfId="4523" xr:uid="{60A20C42-D75C-40A4-B7AA-A399792ACDA9}"/>
    <cellStyle name="Normal 119 46 2" xfId="4524" xr:uid="{B8297E9A-3CCA-4D79-A7D7-B0FC427446B3}"/>
    <cellStyle name="Normal 119 47" xfId="4525" xr:uid="{F9ED72C1-43BA-4A97-A35C-D979E643B914}"/>
    <cellStyle name="Normal 119 47 2" xfId="4526" xr:uid="{91358764-5212-495C-9686-8975985D3D3B}"/>
    <cellStyle name="Normal 119 48" xfId="4527" xr:uid="{4D2C0D37-D187-4933-A212-86DC7FE84427}"/>
    <cellStyle name="Normal 119 48 2" xfId="4528" xr:uid="{43EE87C2-123F-43C0-9C69-BEC86D7272DF}"/>
    <cellStyle name="Normal 119 49" xfId="4529" xr:uid="{084F15A4-24C4-4CB5-825D-025FD030AEE5}"/>
    <cellStyle name="Normal 119 49 2" xfId="4530" xr:uid="{C70DAA57-EB8D-4542-B09D-1E68C2246B24}"/>
    <cellStyle name="Normal 119 5" xfId="4531" xr:uid="{AE4DF9DB-15CE-46B7-9F6E-6352B0A364E3}"/>
    <cellStyle name="Normal 119 5 2" xfId="4532" xr:uid="{5C8D45A4-A4AC-4F08-BAC9-EC6D371D205A}"/>
    <cellStyle name="Normal 119 50" xfId="4533" xr:uid="{6A33A07A-1C62-4461-867D-25264FE86B08}"/>
    <cellStyle name="Normal 119 50 2" xfId="4534" xr:uid="{9038C906-2F0E-4286-8A72-AC3EA80910AA}"/>
    <cellStyle name="Normal 119 51" xfId="4535" xr:uid="{9960E723-F8F3-4404-BF9C-9AE7BE91D621}"/>
    <cellStyle name="Normal 119 51 2" xfId="4536" xr:uid="{E688E486-D182-4EE0-8A1D-5D6F2426CAE0}"/>
    <cellStyle name="Normal 119 52" xfId="4537" xr:uid="{A08328B9-68D4-4478-A749-643DD87BAAD8}"/>
    <cellStyle name="Normal 119 52 2" xfId="4538" xr:uid="{98FAFB1B-03E2-4E3A-BD1C-F8CED13D1DE1}"/>
    <cellStyle name="Normal 119 53" xfId="4539" xr:uid="{5567CB19-27AD-4BE1-A0C9-51FD10ACCB47}"/>
    <cellStyle name="Normal 119 53 2" xfId="4540" xr:uid="{17C1C895-8168-49E1-8E9B-5062DB6953FB}"/>
    <cellStyle name="Normal 119 54" xfId="4541" xr:uid="{D19C9739-5DDB-43D8-A6BA-FFE52ABAE694}"/>
    <cellStyle name="Normal 119 54 2" xfId="4542" xr:uid="{61438756-98FA-4C15-93BD-B4650F9A9788}"/>
    <cellStyle name="Normal 119 55" xfId="4543" xr:uid="{9CE4C2AF-23AB-47A8-8E67-D41C8B863CF2}"/>
    <cellStyle name="Normal 119 55 2" xfId="4544" xr:uid="{AA73EA97-3C54-4141-B6D0-0172DEEC4393}"/>
    <cellStyle name="Normal 119 56" xfId="4545" xr:uid="{178DFD24-F382-450C-B05E-23EF48BE86D1}"/>
    <cellStyle name="Normal 119 56 2" xfId="4546" xr:uid="{8DD461B0-ED23-4626-8ABF-FBCE69F5B495}"/>
    <cellStyle name="Normal 119 57" xfId="4547" xr:uid="{BE4CB2EC-35A4-4731-A8AE-4072A3FDCE5B}"/>
    <cellStyle name="Normal 119 57 2" xfId="4548" xr:uid="{1B013766-C91C-4A23-B62D-96A5954A12C4}"/>
    <cellStyle name="Normal 119 58" xfId="4549" xr:uid="{C43E3024-AA20-4AEF-9850-80A3160AB945}"/>
    <cellStyle name="Normal 119 58 2" xfId="4550" xr:uid="{E06B39B6-292B-4C58-839F-A3122B03910D}"/>
    <cellStyle name="Normal 119 59" xfId="4551" xr:uid="{DD155013-D3CD-4C8D-BE8B-65D6BD0A32FD}"/>
    <cellStyle name="Normal 119 59 2" xfId="4552" xr:uid="{537DFF0D-ED94-4419-A474-6533362D1A63}"/>
    <cellStyle name="Normal 119 6" xfId="4553" xr:uid="{5982CBA1-8148-43EF-A967-AFB72CA69F42}"/>
    <cellStyle name="Normal 119 6 2" xfId="4554" xr:uid="{791BAA28-13F6-4A02-83ED-3B29816E43BD}"/>
    <cellStyle name="Normal 119 60" xfId="4555" xr:uid="{F7FCDCC5-6B78-47BC-947E-C1CF51D8959A}"/>
    <cellStyle name="Normal 119 60 2" xfId="4556" xr:uid="{7410037D-53B5-4266-81D8-F696061541BE}"/>
    <cellStyle name="Normal 119 61" xfId="4557" xr:uid="{6AFC2BDD-EBBE-4B86-A70D-84873DD75F44}"/>
    <cellStyle name="Normal 119 61 2" xfId="4558" xr:uid="{B149CBC1-B0A5-4CA5-B0C7-BDD649A7B186}"/>
    <cellStyle name="Normal 119 62" xfId="4559" xr:uid="{325DAB94-63F8-46AE-A898-24F6693E92B2}"/>
    <cellStyle name="Normal 119 62 2" xfId="4560" xr:uid="{97821746-A2AD-44E1-B385-E5A566D9D109}"/>
    <cellStyle name="Normal 119 63" xfId="4561" xr:uid="{4FB54840-C249-40A7-895E-1506E8352C8F}"/>
    <cellStyle name="Normal 119 63 2" xfId="4562" xr:uid="{84056FD9-1BE2-44ED-9B3E-4C80A5A57EB1}"/>
    <cellStyle name="Normal 119 64" xfId="4563" xr:uid="{1B61E8CD-25BA-4CDA-AB3C-BA8747F3CB00}"/>
    <cellStyle name="Normal 119 64 2" xfId="4564" xr:uid="{7CFDC029-DD05-425A-A8B4-1D66C0D058D5}"/>
    <cellStyle name="Normal 119 65" xfId="4565" xr:uid="{879E5A55-2971-4A16-A1F1-C0239F03969F}"/>
    <cellStyle name="Normal 119 65 2" xfId="4566" xr:uid="{6967C97C-5823-4C63-9148-B5873B26C55B}"/>
    <cellStyle name="Normal 119 66" xfId="4567" xr:uid="{DF2B64CC-AAE8-411D-8EA9-A2D3A930803D}"/>
    <cellStyle name="Normal 119 66 2" xfId="4568" xr:uid="{F364830C-936D-4093-86F5-A6933F6791E2}"/>
    <cellStyle name="Normal 119 67" xfId="4569" xr:uid="{609997EA-9241-4290-98FE-11335614E019}"/>
    <cellStyle name="Normal 119 67 2" xfId="4570" xr:uid="{48299CCB-D2AE-4989-A323-5146430FCBCE}"/>
    <cellStyle name="Normal 119 68" xfId="4571" xr:uid="{C66A3E8E-01C6-49CE-991D-26FD4AA24710}"/>
    <cellStyle name="Normal 119 68 2" xfId="4572" xr:uid="{3C6C7E1A-81F3-4E51-97DC-AA8A373A5A96}"/>
    <cellStyle name="Normal 119 69" xfId="4573" xr:uid="{0A6C7039-187F-48ED-824F-561C9403AD9E}"/>
    <cellStyle name="Normal 119 69 2" xfId="4574" xr:uid="{4E65417A-3F4C-4C13-81AD-975FB43752FD}"/>
    <cellStyle name="Normal 119 7" xfId="4575" xr:uid="{825938FB-FBB8-4326-A765-9DBC07308FEE}"/>
    <cellStyle name="Normal 119 7 2" xfId="4576" xr:uid="{28F7A1E1-EE6C-4F89-BF5F-D3A5466AB2A5}"/>
    <cellStyle name="Normal 119 70" xfId="4577" xr:uid="{E0C8E7C0-8304-4141-9C5B-6943D1C2A8D2}"/>
    <cellStyle name="Normal 119 70 2" xfId="4578" xr:uid="{A47DEC4E-D3E9-41AE-8E75-2196E433F61F}"/>
    <cellStyle name="Normal 119 71" xfId="4579" xr:uid="{B1298789-DF4C-4A76-943F-2EA0ED5285B5}"/>
    <cellStyle name="Normal 119 71 2" xfId="4580" xr:uid="{C2A4C0DC-A13B-47F5-9A1F-BC1A45B4CD0B}"/>
    <cellStyle name="Normal 119 72" xfId="4581" xr:uid="{EC56650B-887A-42FF-8C9E-F2000C5D63AB}"/>
    <cellStyle name="Normal 119 72 2" xfId="4582" xr:uid="{9A0885E6-6615-42A2-A860-9AC8434765EE}"/>
    <cellStyle name="Normal 119 73" xfId="4583" xr:uid="{37F58249-F8DA-4341-9757-AA5CFE7E44A8}"/>
    <cellStyle name="Normal 119 73 2" xfId="4584" xr:uid="{2AF4F369-1086-4BA6-B79B-1222B2585FF3}"/>
    <cellStyle name="Normal 119 74" xfId="4585" xr:uid="{C370EDB3-503F-4414-886D-4094FE2A206F}"/>
    <cellStyle name="Normal 119 74 2" xfId="4586" xr:uid="{78342BA3-C9A6-455D-B692-3A4300B98FB8}"/>
    <cellStyle name="Normal 119 75" xfId="4587" xr:uid="{E0E92710-D305-4696-B8DB-F61312EFC03C}"/>
    <cellStyle name="Normal 119 75 2" xfId="4588" xr:uid="{85BD0E4F-08E5-44B6-BC35-67DC2626020C}"/>
    <cellStyle name="Normal 119 76" xfId="4589" xr:uid="{CD599AC8-D209-4DE8-B0DE-08E959A54ED6}"/>
    <cellStyle name="Normal 119 76 2" xfId="4590" xr:uid="{642AFEF5-14AE-435B-A2D6-DFDF366006C6}"/>
    <cellStyle name="Normal 119 77" xfId="4591" xr:uid="{511DBFBC-1BBC-47E2-BA8A-6722A3451453}"/>
    <cellStyle name="Normal 119 77 2" xfId="4592" xr:uid="{47AC7133-44C2-47C0-9CE5-BA9AEADD379D}"/>
    <cellStyle name="Normal 119 78" xfId="4593" xr:uid="{0384E113-22BC-4733-BA76-BAED0CF98B19}"/>
    <cellStyle name="Normal 119 78 2" xfId="4594" xr:uid="{3A0CA56F-7FF4-42B2-BE9F-79AC466C4705}"/>
    <cellStyle name="Normal 119 79" xfId="4595" xr:uid="{3D8113CD-AA60-49F3-BF19-787557B255E5}"/>
    <cellStyle name="Normal 119 79 2" xfId="4596" xr:uid="{8BC52DEC-2396-43C0-B484-66613A3639D7}"/>
    <cellStyle name="Normal 119 8" xfId="4597" xr:uid="{8BF8B22D-5EC4-4984-9D79-ABDCB333E4D8}"/>
    <cellStyle name="Normal 119 8 2" xfId="4598" xr:uid="{EF051B85-306C-45CF-9ADC-F248CE1DD9B8}"/>
    <cellStyle name="Normal 119 80" xfId="4599" xr:uid="{FEE1B987-72AC-4DC0-8312-C9BF64531098}"/>
    <cellStyle name="Normal 119 80 2" xfId="4600" xr:uid="{BF73B06E-0BE9-4540-96FF-20B22221341E}"/>
    <cellStyle name="Normal 119 81" xfId="4601" xr:uid="{D32AB0AC-E343-468F-A06E-CF4D272F8C03}"/>
    <cellStyle name="Normal 119 81 2" xfId="4602" xr:uid="{DEEAB668-CAF9-4C84-8883-4541763BD5CC}"/>
    <cellStyle name="Normal 119 82" xfId="4603" xr:uid="{8BD89C8F-AFD6-4091-8665-0C5D59FFBA13}"/>
    <cellStyle name="Normal 119 82 2" xfId="4604" xr:uid="{152047B7-6F8D-4652-81DC-58780165443F}"/>
    <cellStyle name="Normal 119 83" xfId="4605" xr:uid="{973FC3E7-27ED-4AC1-8293-8DB049AC7D60}"/>
    <cellStyle name="Normal 119 83 2" xfId="4606" xr:uid="{1F918E33-BD54-4B3C-B390-084B35855F3F}"/>
    <cellStyle name="Normal 119 84" xfId="4607" xr:uid="{9C305DF3-3A96-4A49-AB74-F5C8C20C989A}"/>
    <cellStyle name="Normal 119 84 2" xfId="4608" xr:uid="{62A64ADE-409B-4D71-AED9-594A7FF8C2F2}"/>
    <cellStyle name="Normal 119 85" xfId="4609" xr:uid="{61B8B6F2-557B-4AFA-82C7-9692194A0F4C}"/>
    <cellStyle name="Normal 119 85 2" xfId="4610" xr:uid="{955688DB-8F43-4262-B1B9-877A95950C1D}"/>
    <cellStyle name="Normal 119 86" xfId="4611" xr:uid="{97B2F5B0-EF0C-4AA2-AC3A-CFC0ED3D9576}"/>
    <cellStyle name="Normal 119 86 2" xfId="4612" xr:uid="{4AFCE62F-B5BC-48E9-A1A3-6BE51CBE86F5}"/>
    <cellStyle name="Normal 119 87" xfId="4613" xr:uid="{C54AA5B8-C759-4F36-9369-27EC0126DC46}"/>
    <cellStyle name="Normal 119 87 2" xfId="4614" xr:uid="{2A5497BE-3BB8-40F4-A365-37F8B74B96BB}"/>
    <cellStyle name="Normal 119 88" xfId="4615" xr:uid="{69B42B80-B08A-4931-8FD9-4A72C91B96C4}"/>
    <cellStyle name="Normal 119 88 2" xfId="4616" xr:uid="{A6F62554-3553-47F4-8AA5-DEE71BB67DF4}"/>
    <cellStyle name="Normal 119 89" xfId="4617" xr:uid="{54C89945-037D-4D8A-B6B0-B213F52D257E}"/>
    <cellStyle name="Normal 119 89 2" xfId="4618" xr:uid="{AC5841F4-21F1-46A3-B6E2-718B85BAE7EE}"/>
    <cellStyle name="Normal 119 9" xfId="4619" xr:uid="{E04E5763-DC86-4C35-9F64-B6EB173F330B}"/>
    <cellStyle name="Normal 119 9 2" xfId="4620" xr:uid="{C1BC30F1-8E50-4603-AA52-AF1613DDE16F}"/>
    <cellStyle name="Normal 119 90" xfId="4621" xr:uid="{F0B17899-DFD9-480D-9E8B-B31F8C44443E}"/>
    <cellStyle name="Normal 119 90 2" xfId="4622" xr:uid="{0E5B61E1-7DF0-485D-8760-CB70EFB728CB}"/>
    <cellStyle name="Normal 119 91" xfId="4623" xr:uid="{4BA2171C-6D2A-431A-B7C6-C392F28718E4}"/>
    <cellStyle name="Normal 119 91 2" xfId="4624" xr:uid="{E0624A2A-2DFE-4716-89C2-3C94425F795A}"/>
    <cellStyle name="Normal 119 92" xfId="4625" xr:uid="{75761F1E-9388-452D-8932-852A90BF1539}"/>
    <cellStyle name="Normal 119 92 2" xfId="4626" xr:uid="{2344DFEE-19CA-4CE2-A700-90BD943980BC}"/>
    <cellStyle name="Normal 119 93" xfId="4627" xr:uid="{8BE97581-8A14-4DE0-8C36-FB972DC0F120}"/>
    <cellStyle name="Normal 119 93 2" xfId="4628" xr:uid="{68A6A7FA-D43D-45B6-89F6-0C65E2CE7377}"/>
    <cellStyle name="Normal 119 94" xfId="4629" xr:uid="{54CBA25D-97DF-4241-B590-5143E1264C12}"/>
    <cellStyle name="Normal 119 94 2" xfId="4630" xr:uid="{A3BB3E35-4F5E-4EF8-A538-CCC488451327}"/>
    <cellStyle name="Normal 119 95" xfId="4631" xr:uid="{D01F3E80-2F13-4EEA-9416-0577F0C4BDE1}"/>
    <cellStyle name="Normal 119 95 2" xfId="4632" xr:uid="{E62A26AB-3907-497D-B245-A2F469836335}"/>
    <cellStyle name="Normal 119 96" xfId="4633" xr:uid="{7E530E6E-39C8-4EB3-B56A-197FC36D3A88}"/>
    <cellStyle name="Normal 119 96 2" xfId="4634" xr:uid="{8359B2AF-8B8F-44D5-B0CD-253CEF72938F}"/>
    <cellStyle name="Normal 119 97" xfId="4635" xr:uid="{49CBA690-C54E-4DF9-B8F4-40FBEA8296EA}"/>
    <cellStyle name="Normal 119 97 2" xfId="4636" xr:uid="{F1A6CDEC-CD7A-4351-9C1B-38554184DE7D}"/>
    <cellStyle name="Normal 119 98" xfId="4637" xr:uid="{FF7C78EF-033F-44F8-BA48-3F905A89AAEF}"/>
    <cellStyle name="Normal 119 98 2" xfId="4638" xr:uid="{5FB3D956-7DAE-4E7E-BE94-0854F53CA794}"/>
    <cellStyle name="Normal 119 99" xfId="4639" xr:uid="{67DE9BA2-EBEB-4517-A8A7-E9AE71A11534}"/>
    <cellStyle name="Normal 12" xfId="364" xr:uid="{00000000-0005-0000-0000-00008E020000}"/>
    <cellStyle name="Normal 12 2" xfId="759" xr:uid="{00000000-0005-0000-0000-00008F020000}"/>
    <cellStyle name="Normal 12 2 2" xfId="4641" xr:uid="{480BE04D-0226-4A31-9C3E-E0C74275960B}"/>
    <cellStyle name="Normal 12 3" xfId="945" xr:uid="{00000000-0005-0000-0000-000090020000}"/>
    <cellStyle name="Normal 12 3 2" xfId="4640" xr:uid="{B55E7E16-A916-4C9E-9508-6CD860A6C01B}"/>
    <cellStyle name="Normal 12 4" xfId="1238" xr:uid="{2412924E-1479-49F1-B9D1-C1C20BBCA560}"/>
    <cellStyle name="Normal 120" xfId="4642" xr:uid="{76A04480-9DFE-42E5-BD5D-7D9E0911A5EE}"/>
    <cellStyle name="Normal 120 10" xfId="4643" xr:uid="{DCB186E4-4BBC-434F-B7B2-48E5878AA797}"/>
    <cellStyle name="Normal 120 10 2" xfId="4644" xr:uid="{B89DD1B5-DA67-46E9-9038-22329A1B1C2B}"/>
    <cellStyle name="Normal 120 11" xfId="4645" xr:uid="{B21ED992-FA22-4AC3-A5DF-1C81CEFC2B03}"/>
    <cellStyle name="Normal 120 11 2" xfId="4646" xr:uid="{388A6C57-3E4A-423A-ABD1-A13393458A31}"/>
    <cellStyle name="Normal 120 12" xfId="4647" xr:uid="{E6226BBF-6701-4662-98C8-1B19CDC0FA16}"/>
    <cellStyle name="Normal 120 12 2" xfId="4648" xr:uid="{4DE3F04D-8518-4BB5-90DD-6C29125808E5}"/>
    <cellStyle name="Normal 120 13" xfId="4649" xr:uid="{67680578-1454-4AA9-8577-896DEDD1B922}"/>
    <cellStyle name="Normal 120 13 2" xfId="4650" xr:uid="{4AA8CA66-FB75-45FF-90D6-8C24424C8B92}"/>
    <cellStyle name="Normal 120 14" xfId="4651" xr:uid="{5B7EA1D3-B85A-42C2-9E57-DC42E2EDE552}"/>
    <cellStyle name="Normal 120 14 2" xfId="4652" xr:uid="{BBCF0B66-AD5F-4B8B-9A54-2F47FA46383F}"/>
    <cellStyle name="Normal 120 15" xfId="4653" xr:uid="{F991A0AC-917C-409C-B9F5-566AF0671257}"/>
    <cellStyle name="Normal 120 15 2" xfId="4654" xr:uid="{1F299F3E-F21A-4D06-89A7-C6D85DA6898C}"/>
    <cellStyle name="Normal 120 16" xfId="4655" xr:uid="{DFDF902C-7DB5-45F0-B477-6DAA85387EB4}"/>
    <cellStyle name="Normal 120 16 2" xfId="4656" xr:uid="{C4E42DDE-599A-486D-892F-593951A2FDF2}"/>
    <cellStyle name="Normal 120 17" xfId="4657" xr:uid="{A30E7C00-6F55-434D-9DEB-820A9D16D783}"/>
    <cellStyle name="Normal 120 17 2" xfId="4658" xr:uid="{D8F2EA83-EDA0-48B4-B825-380727A64687}"/>
    <cellStyle name="Normal 120 18" xfId="4659" xr:uid="{7F74E001-5E6A-4A8C-B4D4-64DB110BDB65}"/>
    <cellStyle name="Normal 120 18 2" xfId="4660" xr:uid="{E4BA777A-00B4-4700-A8E0-76C9CDCD30A6}"/>
    <cellStyle name="Normal 120 19" xfId="4661" xr:uid="{35CD4B0A-596E-4880-AF22-4A5B55F95DA7}"/>
    <cellStyle name="Normal 120 19 2" xfId="4662" xr:uid="{CCF2598E-DCF0-4BCF-8403-94480D8C9A84}"/>
    <cellStyle name="Normal 120 2" xfId="4663" xr:uid="{CBBE1017-12A4-4D1A-B29E-02B2406557B6}"/>
    <cellStyle name="Normal 120 2 2" xfId="4664" xr:uid="{6F41EB93-F5B1-4F0B-9180-AACFB1222574}"/>
    <cellStyle name="Normal 120 20" xfId="4665" xr:uid="{5EC6DA7B-D123-4D94-820B-335960F4A931}"/>
    <cellStyle name="Normal 120 20 2" xfId="4666" xr:uid="{E41E1481-E353-47A9-A004-BA4DB144CDE2}"/>
    <cellStyle name="Normal 120 21" xfId="4667" xr:uid="{C817302E-9AFB-43DA-BEDF-4D0578820C7C}"/>
    <cellStyle name="Normal 120 21 2" xfId="4668" xr:uid="{39188ED9-AB98-4DD9-B2CC-551D5FD22BC9}"/>
    <cellStyle name="Normal 120 22" xfId="4669" xr:uid="{C64060DC-FAFF-410D-8B3B-D080452802A7}"/>
    <cellStyle name="Normal 120 22 2" xfId="4670" xr:uid="{E69C7955-A117-4F7F-8BAA-FF7344B3FBD9}"/>
    <cellStyle name="Normal 120 23" xfId="4671" xr:uid="{A7529DA1-F489-4B5C-80D8-3239F46EEC5C}"/>
    <cellStyle name="Normal 120 23 2" xfId="4672" xr:uid="{0A4E628A-44CB-4EE3-942C-F56F7691972D}"/>
    <cellStyle name="Normal 120 24" xfId="4673" xr:uid="{BE52C246-6363-4D6D-9B46-1CBEC1EC59FA}"/>
    <cellStyle name="Normal 120 24 2" xfId="4674" xr:uid="{54385EF9-D2D8-4D58-B41A-E164C3B63AEA}"/>
    <cellStyle name="Normal 120 25" xfId="4675" xr:uid="{397CC617-75E3-48A6-9740-ED1EB86AD7F3}"/>
    <cellStyle name="Normal 120 25 2" xfId="4676" xr:uid="{14AC6DF7-164A-44ED-B395-104C30E4124D}"/>
    <cellStyle name="Normal 120 26" xfId="4677" xr:uid="{12C76DFD-939E-4B73-A849-C6B4AE492CCE}"/>
    <cellStyle name="Normal 120 26 2" xfId="4678" xr:uid="{6BE9AF50-2202-4D79-8C63-C53105637AEE}"/>
    <cellStyle name="Normal 120 27" xfId="4679" xr:uid="{FA191BAF-3403-43B9-AC1F-CE088C602D72}"/>
    <cellStyle name="Normal 120 27 2" xfId="4680" xr:uid="{110201F3-A54C-4CAD-B97F-844D4E90713A}"/>
    <cellStyle name="Normal 120 28" xfId="4681" xr:uid="{52DB5538-2F83-447A-9957-6E7FA930CDFF}"/>
    <cellStyle name="Normal 120 28 2" xfId="4682" xr:uid="{2B1897D0-5050-4BC6-B4E9-D2A519F515F4}"/>
    <cellStyle name="Normal 120 29" xfId="4683" xr:uid="{2D72A7EE-6A9E-4055-871C-21A349C522AF}"/>
    <cellStyle name="Normal 120 29 2" xfId="4684" xr:uid="{20451723-74C7-45B8-8277-0A091C4F0F4E}"/>
    <cellStyle name="Normal 120 3" xfId="4685" xr:uid="{42E43C86-8014-46A4-82C3-5784843DB7C6}"/>
    <cellStyle name="Normal 120 3 2" xfId="4686" xr:uid="{482F94A2-F69A-404D-B101-C17DB66166AB}"/>
    <cellStyle name="Normal 120 30" xfId="4687" xr:uid="{2902F517-9821-4808-9C33-D402192E0BA7}"/>
    <cellStyle name="Normal 120 30 2" xfId="4688" xr:uid="{51C678FB-A070-4905-B315-FE279A70ADDC}"/>
    <cellStyle name="Normal 120 31" xfId="4689" xr:uid="{CE43139D-E29B-48BB-927E-3E284395E5AB}"/>
    <cellStyle name="Normal 120 31 2" xfId="4690" xr:uid="{BA736D97-5899-4B53-95FE-9CE8DD10766F}"/>
    <cellStyle name="Normal 120 32" xfId="4691" xr:uid="{4F6E4498-7F14-4F66-A52A-1B7D8D70CB3C}"/>
    <cellStyle name="Normal 120 32 2" xfId="4692" xr:uid="{17588B10-4B4F-4023-8CCC-A72A4298C63C}"/>
    <cellStyle name="Normal 120 33" xfId="4693" xr:uid="{9E16EDCD-5832-413A-8D57-8307485E46BB}"/>
    <cellStyle name="Normal 120 33 2" xfId="4694" xr:uid="{7FBA757A-A6BB-42AF-A527-CE9D2A9A1453}"/>
    <cellStyle name="Normal 120 34" xfId="4695" xr:uid="{B3EB67D7-5776-4B4F-B466-61FC03861AB9}"/>
    <cellStyle name="Normal 120 34 2" xfId="4696" xr:uid="{4BBD4113-45A8-4D14-B4B1-390B9692344B}"/>
    <cellStyle name="Normal 120 35" xfId="4697" xr:uid="{5959DCC8-2642-4B7F-9444-67D87408FD1A}"/>
    <cellStyle name="Normal 120 35 2" xfId="4698" xr:uid="{22D364E7-4F4F-4F36-927E-8C62779B48F6}"/>
    <cellStyle name="Normal 120 36" xfId="4699" xr:uid="{D2F096DC-F6B1-4D8A-80DD-13E162896C3D}"/>
    <cellStyle name="Normal 120 36 2" xfId="4700" xr:uid="{6A4F49D0-D7BE-4A6F-9423-4C1144073BE7}"/>
    <cellStyle name="Normal 120 37" xfId="4701" xr:uid="{2145DADC-56FB-46C0-B2F2-96B777EF76F3}"/>
    <cellStyle name="Normal 120 37 2" xfId="4702" xr:uid="{7BBE879F-BB0B-4BAB-A55C-74A5B7E85A39}"/>
    <cellStyle name="Normal 120 38" xfId="4703" xr:uid="{9B16DB8C-42F9-4318-9733-053B54B38B9F}"/>
    <cellStyle name="Normal 120 38 2" xfId="4704" xr:uid="{391EEA8F-62DC-4C95-A972-0E3F3EF2B20F}"/>
    <cellStyle name="Normal 120 39" xfId="4705" xr:uid="{57E28C66-66F1-424D-8FEF-52A2A613C179}"/>
    <cellStyle name="Normal 120 39 2" xfId="4706" xr:uid="{64A0503D-E070-4CA7-8BB8-A120FCA344A1}"/>
    <cellStyle name="Normal 120 4" xfId="4707" xr:uid="{21FD5E05-49B9-466D-BFDC-AB23A09ECC77}"/>
    <cellStyle name="Normal 120 4 2" xfId="4708" xr:uid="{F2E19578-65D1-4F75-87BE-D15A6927BE2A}"/>
    <cellStyle name="Normal 120 40" xfId="4709" xr:uid="{4759C70A-688D-44E4-81C7-0C9173C525D7}"/>
    <cellStyle name="Normal 120 40 2" xfId="4710" xr:uid="{7B7B6CA5-4E2A-4046-B21E-93AA3E9CC0C4}"/>
    <cellStyle name="Normal 120 41" xfId="4711" xr:uid="{CDFED06C-5D3D-41CD-8403-77DE8D8C6BAB}"/>
    <cellStyle name="Normal 120 41 2" xfId="4712" xr:uid="{FD2FEDD8-B49A-44A9-8676-A678E36637A9}"/>
    <cellStyle name="Normal 120 42" xfId="4713" xr:uid="{0859B272-8222-42AC-AB75-BB0E71DC0053}"/>
    <cellStyle name="Normal 120 42 2" xfId="4714" xr:uid="{70148A80-57D8-4DDD-B5B0-88E5252EFF64}"/>
    <cellStyle name="Normal 120 43" xfId="4715" xr:uid="{6F65F231-9B3C-4A20-86E8-5F1121717E5F}"/>
    <cellStyle name="Normal 120 43 2" xfId="4716" xr:uid="{B35E09C4-F8E6-43B8-87B5-841D61FD0880}"/>
    <cellStyle name="Normal 120 44" xfId="4717" xr:uid="{E630416C-21DF-4059-BE85-192AC65575A6}"/>
    <cellStyle name="Normal 120 44 2" xfId="4718" xr:uid="{4186EEA1-8804-43E6-86A4-54084BFD7C76}"/>
    <cellStyle name="Normal 120 45" xfId="4719" xr:uid="{830DF427-4244-4AAD-84D5-384518A881F9}"/>
    <cellStyle name="Normal 120 45 2" xfId="4720" xr:uid="{A4DDF26B-CA70-4CE8-B903-CF027C38BC95}"/>
    <cellStyle name="Normal 120 46" xfId="4721" xr:uid="{803C1A18-2945-46E6-9BF1-11C8DF5C39AF}"/>
    <cellStyle name="Normal 120 46 2" xfId="4722" xr:uid="{98DF1B4F-EB31-4B3F-8BAB-CDC83CE9E1AA}"/>
    <cellStyle name="Normal 120 47" xfId="4723" xr:uid="{F648543B-9D53-45FF-AB1B-C3F1696E06C7}"/>
    <cellStyle name="Normal 120 47 2" xfId="4724" xr:uid="{6F82EC80-4159-4EA2-B66A-4B78CBAC097C}"/>
    <cellStyle name="Normal 120 48" xfId="4725" xr:uid="{6A4F64A3-45B4-491F-90EB-A4271563735D}"/>
    <cellStyle name="Normal 120 48 2" xfId="4726" xr:uid="{09B378F0-FD7F-4AA9-9F0F-7C9D2B7683CA}"/>
    <cellStyle name="Normal 120 49" xfId="4727" xr:uid="{6FB625E4-3F7C-4A42-9E2D-09CEBE52E107}"/>
    <cellStyle name="Normal 120 49 2" xfId="4728" xr:uid="{DF208C0E-46CE-4223-BAA7-B88904E054A8}"/>
    <cellStyle name="Normal 120 5" xfId="4729" xr:uid="{C7B158D7-293E-4AAE-BC8E-3CC5875A1D4C}"/>
    <cellStyle name="Normal 120 5 2" xfId="4730" xr:uid="{8345C64A-7F14-4411-863D-A6FC204E43D0}"/>
    <cellStyle name="Normal 120 50" xfId="4731" xr:uid="{602BEA9C-1BA9-4E58-8554-E067F11DF495}"/>
    <cellStyle name="Normal 120 50 2" xfId="4732" xr:uid="{1E9AC80E-D145-49AE-8411-00DB3BC5E33A}"/>
    <cellStyle name="Normal 120 51" xfId="4733" xr:uid="{DB786281-4316-428A-80D7-28C4AE3E2ED8}"/>
    <cellStyle name="Normal 120 51 2" xfId="4734" xr:uid="{481A4012-FD3D-42A7-AB73-37BA9B2073D4}"/>
    <cellStyle name="Normal 120 52" xfId="4735" xr:uid="{E974AE7E-F8AD-486A-8C81-8BC23EBC0AE7}"/>
    <cellStyle name="Normal 120 52 2" xfId="4736" xr:uid="{BCF7ECC5-3BD1-4138-86A6-353288B1EE01}"/>
    <cellStyle name="Normal 120 53" xfId="4737" xr:uid="{D8578B98-0529-4A64-8D7D-8FD70CD6BAAE}"/>
    <cellStyle name="Normal 120 53 2" xfId="4738" xr:uid="{F66C3614-8EDF-4F8E-A309-DE806EC07DBF}"/>
    <cellStyle name="Normal 120 54" xfId="4739" xr:uid="{E178D943-48C7-46B1-9617-C1C08876C86F}"/>
    <cellStyle name="Normal 120 54 2" xfId="4740" xr:uid="{E9FBCDA2-C7F8-43F1-884C-94BB0BB5C797}"/>
    <cellStyle name="Normal 120 55" xfId="4741" xr:uid="{4FEE031B-64BA-4E77-8CD8-D066B8B47141}"/>
    <cellStyle name="Normal 120 55 2" xfId="4742" xr:uid="{3DE9131B-1205-4753-9545-154B99066247}"/>
    <cellStyle name="Normal 120 56" xfId="4743" xr:uid="{75C6956E-8300-48C1-B83C-0524B10797CD}"/>
    <cellStyle name="Normal 120 56 2" xfId="4744" xr:uid="{ADF9AC1F-0A6E-4DD4-A069-A8C716C56349}"/>
    <cellStyle name="Normal 120 57" xfId="4745" xr:uid="{08300B2A-4CE3-4E12-8FED-B5A6F6BDF829}"/>
    <cellStyle name="Normal 120 57 2" xfId="4746" xr:uid="{3F61BF7B-AA0A-4D16-8B64-D3E79E1EF636}"/>
    <cellStyle name="Normal 120 58" xfId="4747" xr:uid="{1087D89A-2EE1-49A5-B205-595EA8F90ECB}"/>
    <cellStyle name="Normal 120 58 2" xfId="4748" xr:uid="{DECF63E3-E5E4-48ED-858C-1D8AF5A4A0D8}"/>
    <cellStyle name="Normal 120 59" xfId="4749" xr:uid="{1DA4E3BA-81B2-41BE-AA1C-CD4FFCBBFD4E}"/>
    <cellStyle name="Normal 120 59 2" xfId="4750" xr:uid="{B976352C-8CD1-4151-BB32-DB640A573C90}"/>
    <cellStyle name="Normal 120 6" xfId="4751" xr:uid="{36E2AC80-7AF4-4DE0-9E34-B30F3653402D}"/>
    <cellStyle name="Normal 120 6 2" xfId="4752" xr:uid="{863A71AB-6D40-43DC-8CFA-AB516425E326}"/>
    <cellStyle name="Normal 120 60" xfId="4753" xr:uid="{B2F93873-4474-44AB-A3E7-B30D3CCC64E6}"/>
    <cellStyle name="Normal 120 60 2" xfId="4754" xr:uid="{4708111A-74DF-4B64-993C-88F668B7E502}"/>
    <cellStyle name="Normal 120 61" xfId="4755" xr:uid="{552B60A5-980F-4831-959E-F0FD3EC4E6C9}"/>
    <cellStyle name="Normal 120 61 2" xfId="4756" xr:uid="{D4B9449F-2882-4A31-BE77-7193D2B05719}"/>
    <cellStyle name="Normal 120 62" xfId="4757" xr:uid="{4582A374-252E-4C81-A863-C6142DC99368}"/>
    <cellStyle name="Normal 120 62 2" xfId="4758" xr:uid="{75D67EF0-7CE1-455B-BA29-F4F322311557}"/>
    <cellStyle name="Normal 120 63" xfId="4759" xr:uid="{8D7BFA0F-D95E-47D8-A28E-60297886F696}"/>
    <cellStyle name="Normal 120 63 2" xfId="4760" xr:uid="{22A9EABA-D8BE-49F0-83F9-7DB3868653BE}"/>
    <cellStyle name="Normal 120 64" xfId="4761" xr:uid="{C2490B90-BB1D-42DC-B892-3332E7A9DC4C}"/>
    <cellStyle name="Normal 120 64 2" xfId="4762" xr:uid="{E85B84F1-2045-4DB5-AEA2-295FB2AB7E9D}"/>
    <cellStyle name="Normal 120 65" xfId="4763" xr:uid="{582265DF-E9BC-4A07-A5B8-9656B71229E3}"/>
    <cellStyle name="Normal 120 65 2" xfId="4764" xr:uid="{344BE572-A77B-4B46-9BBD-D31C4EECFAEF}"/>
    <cellStyle name="Normal 120 66" xfId="4765" xr:uid="{4E464DC2-7CCE-4509-9504-7BD9F94EFB45}"/>
    <cellStyle name="Normal 120 66 2" xfId="4766" xr:uid="{0CD56CB0-3214-4C33-8B2B-AFE45E2A8146}"/>
    <cellStyle name="Normal 120 67" xfId="4767" xr:uid="{740F27F0-A816-4A74-B7F4-855652D0E544}"/>
    <cellStyle name="Normal 120 67 2" xfId="4768" xr:uid="{DC90468F-3B06-44AD-A980-FFF97AFC5862}"/>
    <cellStyle name="Normal 120 68" xfId="4769" xr:uid="{188AA0FA-1256-4BCD-ABFA-8B1C7841185D}"/>
    <cellStyle name="Normal 120 68 2" xfId="4770" xr:uid="{5192F988-C629-48E3-B3CE-4609BD5CE70B}"/>
    <cellStyle name="Normal 120 69" xfId="4771" xr:uid="{AFB1385C-C7A9-4EE0-AD58-59DDE56013C2}"/>
    <cellStyle name="Normal 120 69 2" xfId="4772" xr:uid="{0B6BAD17-3237-49A2-8287-EC146659CAD0}"/>
    <cellStyle name="Normal 120 7" xfId="4773" xr:uid="{A52CD139-C9BB-4E28-8EB8-98D78B585810}"/>
    <cellStyle name="Normal 120 7 2" xfId="4774" xr:uid="{BD064DB5-8F59-4A4F-8D2B-27DE06207F3B}"/>
    <cellStyle name="Normal 120 70" xfId="4775" xr:uid="{7CBA89FF-F5E6-41CF-A519-A97B59ED9796}"/>
    <cellStyle name="Normal 120 70 2" xfId="4776" xr:uid="{C7DEC348-9953-443C-8FFF-37AB2D8EC700}"/>
    <cellStyle name="Normal 120 71" xfId="4777" xr:uid="{CB71A67E-FAAC-4CCB-BA79-9C1563113952}"/>
    <cellStyle name="Normal 120 71 2" xfId="4778" xr:uid="{1536723A-B49D-45DE-9155-9C967E9BF36F}"/>
    <cellStyle name="Normal 120 72" xfId="4779" xr:uid="{546C1958-CF8D-45EB-9CD0-A2563AF7D959}"/>
    <cellStyle name="Normal 120 72 2" xfId="4780" xr:uid="{09AAA18D-6488-43CF-9639-643F69797E1F}"/>
    <cellStyle name="Normal 120 73" xfId="4781" xr:uid="{F55DF74C-E244-470A-8755-F792794E074C}"/>
    <cellStyle name="Normal 120 73 2" xfId="4782" xr:uid="{1637DEDE-A0C6-4364-93F8-769AE2C9F962}"/>
    <cellStyle name="Normal 120 74" xfId="4783" xr:uid="{FE381788-0EAA-438C-A58C-CBE4DD7295BD}"/>
    <cellStyle name="Normal 120 74 2" xfId="4784" xr:uid="{239C2D74-B63B-43D2-9F4B-966B1111092F}"/>
    <cellStyle name="Normal 120 75" xfId="4785" xr:uid="{6AB28295-2093-43B8-AD80-77A483B4B805}"/>
    <cellStyle name="Normal 120 75 2" xfId="4786" xr:uid="{390D6082-423D-401B-9AE2-2C2A8422C417}"/>
    <cellStyle name="Normal 120 76" xfId="4787" xr:uid="{01E0D27C-F3F1-4041-962D-3AC91835E578}"/>
    <cellStyle name="Normal 120 76 2" xfId="4788" xr:uid="{D6698547-5BBF-4324-9E61-BDD024F48D5C}"/>
    <cellStyle name="Normal 120 77" xfId="4789" xr:uid="{9B6E4A75-7F52-414A-9176-57DBD9941C34}"/>
    <cellStyle name="Normal 120 77 2" xfId="4790" xr:uid="{BCDE1F2A-9C22-420B-8C6D-8E756AE34B5B}"/>
    <cellStyle name="Normal 120 78" xfId="4791" xr:uid="{8C723EF4-774E-47DD-B2CF-18F43D5EFBF4}"/>
    <cellStyle name="Normal 120 78 2" xfId="4792" xr:uid="{F71ACC19-65F2-44BB-A0C1-70F2AB64657C}"/>
    <cellStyle name="Normal 120 79" xfId="4793" xr:uid="{78BC57CD-33C1-4900-9E5A-1F4C73340242}"/>
    <cellStyle name="Normal 120 79 2" xfId="4794" xr:uid="{0A81AC78-04EB-4692-8555-AA5F458B3462}"/>
    <cellStyle name="Normal 120 8" xfId="4795" xr:uid="{AA20AA9D-6C8D-4413-BF05-BF872256FCF8}"/>
    <cellStyle name="Normal 120 8 2" xfId="4796" xr:uid="{53DA00CC-C961-4811-A045-51E8890301DE}"/>
    <cellStyle name="Normal 120 80" xfId="4797" xr:uid="{2604BCEF-5B0C-47B2-9124-EFE631F08504}"/>
    <cellStyle name="Normal 120 80 2" xfId="4798" xr:uid="{357759B6-5D18-4D67-B99F-42584928F59F}"/>
    <cellStyle name="Normal 120 81" xfId="4799" xr:uid="{DE6E50DA-ED83-4904-B861-4A9D68DBAB5A}"/>
    <cellStyle name="Normal 120 81 2" xfId="4800" xr:uid="{29A4C570-77E2-494E-BF51-A4EB2E830430}"/>
    <cellStyle name="Normal 120 82" xfId="4801" xr:uid="{CE792FA0-2E88-4903-A5C9-C4CF496403DC}"/>
    <cellStyle name="Normal 120 82 2" xfId="4802" xr:uid="{536494E5-AC09-42A3-B168-F18A17398C71}"/>
    <cellStyle name="Normal 120 83" xfId="4803" xr:uid="{FFBD70C4-A40B-4F8A-BE50-8D37F8DF05E1}"/>
    <cellStyle name="Normal 120 83 2" xfId="4804" xr:uid="{78BC64CE-3AE8-4EF1-84E8-DB464B9E6EB3}"/>
    <cellStyle name="Normal 120 84" xfId="4805" xr:uid="{E40711D0-BD7F-4242-A326-E08763FF8210}"/>
    <cellStyle name="Normal 120 84 2" xfId="4806" xr:uid="{53256403-E58E-41F6-84AF-F408C7AD9CF1}"/>
    <cellStyle name="Normal 120 85" xfId="4807" xr:uid="{17841447-0E56-4AD6-9C5E-C8F961344E78}"/>
    <cellStyle name="Normal 120 85 2" xfId="4808" xr:uid="{CF5D6A1F-BFDF-4947-A0D2-C81573D1F6F9}"/>
    <cellStyle name="Normal 120 86" xfId="4809" xr:uid="{D45CAE6A-EF8D-4791-9036-B6B421A7873A}"/>
    <cellStyle name="Normal 120 86 2" xfId="4810" xr:uid="{6CE0F78F-C69A-419E-B253-15A9E4240684}"/>
    <cellStyle name="Normal 120 87" xfId="4811" xr:uid="{60FABC32-BCE5-4AB7-8424-492003EE74E2}"/>
    <cellStyle name="Normal 120 87 2" xfId="4812" xr:uid="{A6170D24-9834-42EC-AEA2-477930D559EE}"/>
    <cellStyle name="Normal 120 88" xfId="4813" xr:uid="{53F7BDDB-E114-4DBA-A3CD-041E126FC600}"/>
    <cellStyle name="Normal 120 88 2" xfId="4814" xr:uid="{FBB31527-6500-4A48-9A7E-0F087B79372E}"/>
    <cellStyle name="Normal 120 89" xfId="4815" xr:uid="{40400645-8A59-446B-B8BB-902F3EDFCB17}"/>
    <cellStyle name="Normal 120 89 2" xfId="4816" xr:uid="{C5BE331C-73FA-4723-A909-4CB8AF6A1887}"/>
    <cellStyle name="Normal 120 9" xfId="4817" xr:uid="{0E7AB26B-BF11-4504-84BB-B34C1D425E45}"/>
    <cellStyle name="Normal 120 9 2" xfId="4818" xr:uid="{29BDD341-5488-48A4-B165-DD871756B56D}"/>
    <cellStyle name="Normal 120 90" xfId="4819" xr:uid="{7792C8BF-87F0-4998-B31A-73DE0553D062}"/>
    <cellStyle name="Normal 120 90 2" xfId="4820" xr:uid="{BED5BB05-DFF5-44C2-B094-8F393357EF95}"/>
    <cellStyle name="Normal 120 91" xfId="4821" xr:uid="{17EF53BF-D18B-4FF4-A77F-95FBAECAB691}"/>
    <cellStyle name="Normal 120 91 2" xfId="4822" xr:uid="{C580D38E-A8C8-40D1-B2F8-B44D8B9FC301}"/>
    <cellStyle name="Normal 120 92" xfId="4823" xr:uid="{446817D6-FA2B-4AE7-B223-A199CC3A243A}"/>
    <cellStyle name="Normal 120 92 2" xfId="4824" xr:uid="{EFC8479E-0696-470B-80D0-C0D9043407EB}"/>
    <cellStyle name="Normal 120 93" xfId="4825" xr:uid="{9836FFDC-FB4D-4A3A-B01D-8D959FB381D4}"/>
    <cellStyle name="Normal 120 93 2" xfId="4826" xr:uid="{436C3D67-62EE-4B8C-9C63-28C95C968DC2}"/>
    <cellStyle name="Normal 120 94" xfId="4827" xr:uid="{0E7D05E2-0CE0-4842-A74C-4A00426B4096}"/>
    <cellStyle name="Normal 120 94 2" xfId="4828" xr:uid="{11DF19EB-64C5-483C-97D4-396D257216CB}"/>
    <cellStyle name="Normal 120 95" xfId="4829" xr:uid="{12A0E982-014D-4F15-91FA-3000C36D0758}"/>
    <cellStyle name="Normal 120 95 2" xfId="4830" xr:uid="{5C1F3982-48CA-4576-9610-06CAE1B438A0}"/>
    <cellStyle name="Normal 120 96" xfId="4831" xr:uid="{808631B1-8671-4B4D-B825-2BDB29D47C7A}"/>
    <cellStyle name="Normal 120 96 2" xfId="4832" xr:uid="{D231849E-6F04-460B-979B-78E089D6D14C}"/>
    <cellStyle name="Normal 120 97" xfId="4833" xr:uid="{2247E079-7DED-410B-B3DD-F5D26A7BEB0A}"/>
    <cellStyle name="Normal 120 97 2" xfId="4834" xr:uid="{5EA1890B-2797-4029-A140-CBCC6F48884C}"/>
    <cellStyle name="Normal 120 98" xfId="4835" xr:uid="{029ED7A4-3C13-4BE5-875C-B6081B256F31}"/>
    <cellStyle name="Normal 120 98 2" xfId="4836" xr:uid="{D0BB496D-A409-4504-9F78-80CC082378D3}"/>
    <cellStyle name="Normal 120 99" xfId="4837" xr:uid="{FCAEF0B9-52CC-4462-9A74-E277FF04B322}"/>
    <cellStyle name="Normal 121" xfId="4838" xr:uid="{7A99BF21-F6DA-4268-9494-1259DAA7B274}"/>
    <cellStyle name="Normal 121 10" xfId="4839" xr:uid="{2D31E78C-6C1A-4B71-BA22-55A5EB23D0CD}"/>
    <cellStyle name="Normal 121 10 2" xfId="4840" xr:uid="{F5C96C6E-513B-430A-A2F8-5C3275EEB8B5}"/>
    <cellStyle name="Normal 121 11" xfId="4841" xr:uid="{2A9DE2F5-D46C-493A-A065-589285C27DCC}"/>
    <cellStyle name="Normal 121 11 2" xfId="4842" xr:uid="{412E7814-F5C4-46B5-AF75-9FA01EFD02F2}"/>
    <cellStyle name="Normal 121 12" xfId="4843" xr:uid="{010F85AA-484B-4FE0-98C6-8D055B2913AF}"/>
    <cellStyle name="Normal 121 12 2" xfId="4844" xr:uid="{8A5C41F7-99EF-4678-B82A-9B9456380F95}"/>
    <cellStyle name="Normal 121 13" xfId="4845" xr:uid="{2363C687-E723-4947-868F-84CFAD00AA96}"/>
    <cellStyle name="Normal 121 13 2" xfId="4846" xr:uid="{1630E93F-0CCD-4E33-9FA4-AA54A782D944}"/>
    <cellStyle name="Normal 121 14" xfId="4847" xr:uid="{7FF2673B-45C3-4332-9363-94AD7DCA9664}"/>
    <cellStyle name="Normal 121 14 2" xfId="4848" xr:uid="{46220660-CE3B-429D-8180-C739B9FDA68A}"/>
    <cellStyle name="Normal 121 15" xfId="4849" xr:uid="{CA321055-EBE9-4B77-9CD1-697286FA1E2A}"/>
    <cellStyle name="Normal 121 15 2" xfId="4850" xr:uid="{569F0C95-82D2-437A-96D2-45AD06CCEBB6}"/>
    <cellStyle name="Normal 121 16" xfId="4851" xr:uid="{1AB7ED74-03A0-4546-99D5-293F6A9CB976}"/>
    <cellStyle name="Normal 121 16 2" xfId="4852" xr:uid="{B3FF2519-DD29-4EAE-AF84-8A1BD02AA54D}"/>
    <cellStyle name="Normal 121 17" xfId="4853" xr:uid="{E38D5A5E-AACF-4FFA-A7D7-B5DC13707320}"/>
    <cellStyle name="Normal 121 17 2" xfId="4854" xr:uid="{15F435F6-92C0-4F2F-9C40-03D7AA1F9C2D}"/>
    <cellStyle name="Normal 121 18" xfId="4855" xr:uid="{AFB79B9D-1A0A-4BD1-880D-092E9EECBCA9}"/>
    <cellStyle name="Normal 121 18 2" xfId="4856" xr:uid="{D9EC6BFC-5A7C-4FCC-9E94-649209AF73EE}"/>
    <cellStyle name="Normal 121 19" xfId="4857" xr:uid="{F600AC6A-4FD3-4734-B667-6F9202737E92}"/>
    <cellStyle name="Normal 121 19 2" xfId="4858" xr:uid="{2959D668-7FEF-4824-8E71-97EE00F31D0A}"/>
    <cellStyle name="Normal 121 2" xfId="4859" xr:uid="{D2DC9D98-985B-43C4-BF30-FAB77C96F570}"/>
    <cellStyle name="Normal 121 2 2" xfId="4860" xr:uid="{4CFC3483-B669-445D-9209-8A2526AF2C25}"/>
    <cellStyle name="Normal 121 20" xfId="4861" xr:uid="{E3394811-0E98-46B4-8B13-63E60BB4BE07}"/>
    <cellStyle name="Normal 121 20 2" xfId="4862" xr:uid="{768D85A1-52A1-470F-9A00-62D7D3E1D369}"/>
    <cellStyle name="Normal 121 21" xfId="4863" xr:uid="{731BC134-BCCC-47A6-877E-B58064AF5830}"/>
    <cellStyle name="Normal 121 21 2" xfId="4864" xr:uid="{55EA7F02-C47B-4360-B908-E4929D8B87F9}"/>
    <cellStyle name="Normal 121 22" xfId="4865" xr:uid="{56F05934-80AC-41C1-8BAB-0E017406EA3E}"/>
    <cellStyle name="Normal 121 22 2" xfId="4866" xr:uid="{351F09B2-6DC6-4221-92CC-1FB6402C0E32}"/>
    <cellStyle name="Normal 121 23" xfId="4867" xr:uid="{3C7154C6-1D2C-4996-8FB1-0721C7275DEC}"/>
    <cellStyle name="Normal 121 23 2" xfId="4868" xr:uid="{21F146FC-018F-4989-9D89-57E9A06A43DE}"/>
    <cellStyle name="Normal 121 24" xfId="4869" xr:uid="{784D1370-9C95-4649-BAD0-50F18C20192C}"/>
    <cellStyle name="Normal 121 24 2" xfId="4870" xr:uid="{C0EBFCB9-B8EA-4F6A-A07A-2367503B8149}"/>
    <cellStyle name="Normal 121 25" xfId="4871" xr:uid="{3242248F-CFC0-4BAD-9647-04A4CE01E21D}"/>
    <cellStyle name="Normal 121 25 2" xfId="4872" xr:uid="{B6A94D08-E453-4A09-ABC7-D5EF2278DB6D}"/>
    <cellStyle name="Normal 121 26" xfId="4873" xr:uid="{01350FC0-26A9-454C-9047-E038E96D1FA7}"/>
    <cellStyle name="Normal 121 26 2" xfId="4874" xr:uid="{E8BBD533-36E8-442F-9C2B-72666DAE35EC}"/>
    <cellStyle name="Normal 121 27" xfId="4875" xr:uid="{74930E6A-9FAA-48D6-8FD9-2D4633365163}"/>
    <cellStyle name="Normal 121 27 2" xfId="4876" xr:uid="{61AAE26F-4D90-4D4C-B49A-D0A549B257F4}"/>
    <cellStyle name="Normal 121 28" xfId="4877" xr:uid="{E866D6FB-359E-4F33-8F81-6C8B579787A3}"/>
    <cellStyle name="Normal 121 28 2" xfId="4878" xr:uid="{56EA7A8D-FC1E-486A-971B-A8E8CE059A2F}"/>
    <cellStyle name="Normal 121 29" xfId="4879" xr:uid="{E2A6ADAF-3292-4B7E-91C6-790C1528C393}"/>
    <cellStyle name="Normal 121 29 2" xfId="4880" xr:uid="{F8F4EF34-EAA6-44C7-8536-B29B113B68E1}"/>
    <cellStyle name="Normal 121 3" xfId="4881" xr:uid="{FED7651E-6B8D-4BDA-87F0-B13E510AE6AE}"/>
    <cellStyle name="Normal 121 3 2" xfId="4882" xr:uid="{2FB608AB-7921-44C9-8703-F702E63E179F}"/>
    <cellStyle name="Normal 121 30" xfId="4883" xr:uid="{976C1AFB-33A5-478D-A3EB-687436D338E0}"/>
    <cellStyle name="Normal 121 30 2" xfId="4884" xr:uid="{853319D4-CCEA-46EF-A88E-A60D80CBD600}"/>
    <cellStyle name="Normal 121 31" xfId="4885" xr:uid="{5C0E9903-D886-4C0C-86D1-FB16178D2A69}"/>
    <cellStyle name="Normal 121 31 2" xfId="4886" xr:uid="{97DEE4A9-801A-49B7-B765-253F7EF338F9}"/>
    <cellStyle name="Normal 121 32" xfId="4887" xr:uid="{E465F966-BC28-49ED-8A44-0302A9F2C440}"/>
    <cellStyle name="Normal 121 32 2" xfId="4888" xr:uid="{6DD4631A-0616-4EDB-A2D0-1440366D0705}"/>
    <cellStyle name="Normal 121 33" xfId="4889" xr:uid="{ACCE78F5-B534-4D00-BB92-E7C95A10B7C2}"/>
    <cellStyle name="Normal 121 33 2" xfId="4890" xr:uid="{766D7077-B1BC-4FFA-A556-023EA246914F}"/>
    <cellStyle name="Normal 121 34" xfId="4891" xr:uid="{5A52C3AB-1409-4535-AC11-3B56AFD7A323}"/>
    <cellStyle name="Normal 121 34 2" xfId="4892" xr:uid="{C5C856FA-979A-404B-B198-B06E07CCE039}"/>
    <cellStyle name="Normal 121 35" xfId="4893" xr:uid="{E7F91E32-FD42-4750-A989-FE485DF4C53C}"/>
    <cellStyle name="Normal 121 35 2" xfId="4894" xr:uid="{B02D89A3-8475-4128-A43B-5C2EBD5FE5EC}"/>
    <cellStyle name="Normal 121 36" xfId="4895" xr:uid="{004F8B1A-5BA9-42CE-9990-7018DCF975FF}"/>
    <cellStyle name="Normal 121 36 2" xfId="4896" xr:uid="{974D3B74-CF71-4D24-B623-185519AE76A4}"/>
    <cellStyle name="Normal 121 37" xfId="4897" xr:uid="{41B8F937-9F35-49FA-8B7A-9C2125AA4410}"/>
    <cellStyle name="Normal 121 37 2" xfId="4898" xr:uid="{0193B208-6C70-42B4-ACEF-F95FFC248F2A}"/>
    <cellStyle name="Normal 121 38" xfId="4899" xr:uid="{648434F6-D37B-4CB0-A1D6-9603E2DDE1BF}"/>
    <cellStyle name="Normal 121 38 2" xfId="4900" xr:uid="{74F6BA1A-ED64-4CB6-941A-5CD6D6AAF6EA}"/>
    <cellStyle name="Normal 121 39" xfId="4901" xr:uid="{85A1DA36-5876-485B-AD71-E9F43E811547}"/>
    <cellStyle name="Normal 121 39 2" xfId="4902" xr:uid="{0C3FE166-C318-4B07-BAB8-8F808013E228}"/>
    <cellStyle name="Normal 121 4" xfId="4903" xr:uid="{E97AC61D-73B7-4D22-8A6A-290725A4710A}"/>
    <cellStyle name="Normal 121 4 2" xfId="4904" xr:uid="{8EAE0E90-CDEC-4B7D-9D5A-1F2947905705}"/>
    <cellStyle name="Normal 121 40" xfId="4905" xr:uid="{EC8EEA3B-3834-431A-8FC2-846AC57C2D94}"/>
    <cellStyle name="Normal 121 40 2" xfId="4906" xr:uid="{4FD33EE1-831C-4D24-AFBF-FF921A473159}"/>
    <cellStyle name="Normal 121 41" xfId="4907" xr:uid="{BBD17261-80FE-4F5D-9A50-BB5C33FBC3AD}"/>
    <cellStyle name="Normal 121 41 2" xfId="4908" xr:uid="{4F8E9B57-DF8D-4C23-B5BA-34A711C2490E}"/>
    <cellStyle name="Normal 121 42" xfId="4909" xr:uid="{E9249473-32B7-4867-A889-766FB356AE44}"/>
    <cellStyle name="Normal 121 42 2" xfId="4910" xr:uid="{AD5C8523-6F6F-4111-8640-783A4BE0F90E}"/>
    <cellStyle name="Normal 121 43" xfId="4911" xr:uid="{3FBF9ED3-7A3A-4A86-8F9A-9243F389D18B}"/>
    <cellStyle name="Normal 121 43 2" xfId="4912" xr:uid="{C785CED0-A0DA-4ABE-8F4B-991A03416228}"/>
    <cellStyle name="Normal 121 44" xfId="4913" xr:uid="{743EDFCF-8A1E-4C88-ABFC-23F8F05F5F70}"/>
    <cellStyle name="Normal 121 44 2" xfId="4914" xr:uid="{8699B699-F289-4809-B971-E0D64939DC11}"/>
    <cellStyle name="Normal 121 45" xfId="4915" xr:uid="{EC28C931-A43F-4D7A-BC53-296BC6DC179D}"/>
    <cellStyle name="Normal 121 45 2" xfId="4916" xr:uid="{E822DB13-FE43-49F5-AB11-CA2E4FE373B9}"/>
    <cellStyle name="Normal 121 46" xfId="4917" xr:uid="{25DCB506-6DBE-4805-A570-C85463C2D85A}"/>
    <cellStyle name="Normal 121 46 2" xfId="4918" xr:uid="{91CF91C0-6E61-4091-9A26-2A0560EE51B7}"/>
    <cellStyle name="Normal 121 47" xfId="4919" xr:uid="{17942916-0F3F-4A5D-9315-088615F6B7C8}"/>
    <cellStyle name="Normal 121 47 2" xfId="4920" xr:uid="{AB567E88-F3B1-45AD-8062-107551A48D75}"/>
    <cellStyle name="Normal 121 48" xfId="4921" xr:uid="{FF29D325-5F02-4CBA-BDE3-4ECE164D96C8}"/>
    <cellStyle name="Normal 121 48 2" xfId="4922" xr:uid="{AC3837AF-1A05-476B-803A-B9CE96701539}"/>
    <cellStyle name="Normal 121 49" xfId="4923" xr:uid="{8D0E1EEF-D75D-4AE9-A16C-60EA377BE35C}"/>
    <cellStyle name="Normal 121 49 2" xfId="4924" xr:uid="{77A66039-7161-4B1A-8254-C2765829E974}"/>
    <cellStyle name="Normal 121 5" xfId="4925" xr:uid="{98373508-8FA5-4ED2-B75F-B5D16EBCBB3B}"/>
    <cellStyle name="Normal 121 5 2" xfId="4926" xr:uid="{BA8B275F-62B6-4463-BC2A-56EA94011D24}"/>
    <cellStyle name="Normal 121 50" xfId="4927" xr:uid="{07148317-BFA4-4E5F-B375-A51731E709F1}"/>
    <cellStyle name="Normal 121 50 2" xfId="4928" xr:uid="{93CFBD58-66A5-4712-B8B7-C81B6D408E8C}"/>
    <cellStyle name="Normal 121 51" xfId="4929" xr:uid="{7E4CF5FB-7ADA-4EB6-B7C2-A03DC1819112}"/>
    <cellStyle name="Normal 121 51 2" xfId="4930" xr:uid="{A6448B29-D390-4D11-82CC-84D8F829645B}"/>
    <cellStyle name="Normal 121 52" xfId="4931" xr:uid="{D6A60BC9-2C7D-4CFB-8DBB-77493D14D7C4}"/>
    <cellStyle name="Normal 121 52 2" xfId="4932" xr:uid="{16D82F97-0666-44F5-B86C-ED0CCCEB61B9}"/>
    <cellStyle name="Normal 121 53" xfId="4933" xr:uid="{BEA54E86-4793-42D7-90B7-0BFA4AF0A473}"/>
    <cellStyle name="Normal 121 53 2" xfId="4934" xr:uid="{75729BC5-EB72-43C7-94B9-86043E441664}"/>
    <cellStyle name="Normal 121 54" xfId="4935" xr:uid="{DB3F4E63-FA9B-428B-836F-8E3C843DDF95}"/>
    <cellStyle name="Normal 121 54 2" xfId="4936" xr:uid="{B6A2785F-CF28-478E-8152-7537F1947641}"/>
    <cellStyle name="Normal 121 55" xfId="4937" xr:uid="{2658D1E0-0E90-40D2-B1D1-1D3BBAC6BB18}"/>
    <cellStyle name="Normal 121 55 2" xfId="4938" xr:uid="{DCC555B1-B199-4128-81DE-8AC3BE31E2B2}"/>
    <cellStyle name="Normal 121 56" xfId="4939" xr:uid="{3BC3D900-5688-498E-9079-9344D7EA0F07}"/>
    <cellStyle name="Normal 121 56 2" xfId="4940" xr:uid="{D7F02E31-ABE6-4A2F-8DC3-5DA306701529}"/>
    <cellStyle name="Normal 121 57" xfId="4941" xr:uid="{2F1A1660-7D71-471B-9543-5793D7A67025}"/>
    <cellStyle name="Normal 121 57 2" xfId="4942" xr:uid="{D58FCCC3-B1E6-461E-BB58-E24C39BBB21B}"/>
    <cellStyle name="Normal 121 58" xfId="4943" xr:uid="{F382274F-0088-4032-B6A9-FFC2613EBF45}"/>
    <cellStyle name="Normal 121 58 2" xfId="4944" xr:uid="{237C08AF-CDF9-4CA8-B6C5-BFBD1F007150}"/>
    <cellStyle name="Normal 121 59" xfId="4945" xr:uid="{8AC20ACD-B0F3-44E4-9F41-8FB6194D47CA}"/>
    <cellStyle name="Normal 121 59 2" xfId="4946" xr:uid="{C2A8EED2-BDD8-410D-B85D-1D357EE86A76}"/>
    <cellStyle name="Normal 121 6" xfId="4947" xr:uid="{15516A1D-7E50-4B5B-AC32-582FB9223519}"/>
    <cellStyle name="Normal 121 6 2" xfId="4948" xr:uid="{656609E6-EFE2-43E5-AB49-9611E3DB1B86}"/>
    <cellStyle name="Normal 121 60" xfId="4949" xr:uid="{7FE613BE-53B7-443C-A3FB-045FBDEB6652}"/>
    <cellStyle name="Normal 121 60 2" xfId="4950" xr:uid="{F851C21C-1B92-4AB7-9BE3-51D3E643F75C}"/>
    <cellStyle name="Normal 121 61" xfId="4951" xr:uid="{8DA7D46A-CC73-4AE7-B780-8B992A6A3AA1}"/>
    <cellStyle name="Normal 121 61 2" xfId="4952" xr:uid="{EC90862C-BBFF-4153-84DD-65774CA5980B}"/>
    <cellStyle name="Normal 121 62" xfId="4953" xr:uid="{4DC1E5F5-E92B-48F6-A566-63DA4DF6425E}"/>
    <cellStyle name="Normal 121 62 2" xfId="4954" xr:uid="{DB832FA0-4744-4862-89FD-E8CFA2A570F0}"/>
    <cellStyle name="Normal 121 63" xfId="4955" xr:uid="{7D990A70-EC49-43CD-BEF7-836A953716BB}"/>
    <cellStyle name="Normal 121 63 2" xfId="4956" xr:uid="{111089B7-0E8A-429E-98C8-D44D5CCD65E7}"/>
    <cellStyle name="Normal 121 64" xfId="4957" xr:uid="{E9A7ED87-E981-4FD9-BA12-8D8DBEDC9A6A}"/>
    <cellStyle name="Normal 121 64 2" xfId="4958" xr:uid="{5F5C2271-EC78-4ACF-AF0A-276C50CBC261}"/>
    <cellStyle name="Normal 121 65" xfId="4959" xr:uid="{4D74E5B8-813E-4902-97B3-79E2BC1B6B9F}"/>
    <cellStyle name="Normal 121 65 2" xfId="4960" xr:uid="{F0E583FB-FDC4-4E3F-B4B2-B28D77FA09E3}"/>
    <cellStyle name="Normal 121 66" xfId="4961" xr:uid="{117A4827-C7E7-425B-85FC-E7C114657855}"/>
    <cellStyle name="Normal 121 66 2" xfId="4962" xr:uid="{C95CC992-ED45-4A8B-B2A6-67EA45CC75E8}"/>
    <cellStyle name="Normal 121 67" xfId="4963" xr:uid="{B9ADBC9D-CA6F-43C7-9BA9-7F0077C11B55}"/>
    <cellStyle name="Normal 121 67 2" xfId="4964" xr:uid="{DBF0B1E7-BF9C-4D49-A531-C2D7DC5F24DC}"/>
    <cellStyle name="Normal 121 68" xfId="4965" xr:uid="{459D155E-EAB4-4EF5-99DD-811614836D09}"/>
    <cellStyle name="Normal 121 68 2" xfId="4966" xr:uid="{E6E03B04-47F9-4F3F-838A-7CAA4F661584}"/>
    <cellStyle name="Normal 121 69" xfId="4967" xr:uid="{0816FC78-7C0E-46C1-AC12-E5BC0F7F35B8}"/>
    <cellStyle name="Normal 121 69 2" xfId="4968" xr:uid="{3AECFAA9-05A1-4A03-981E-927185698EFD}"/>
    <cellStyle name="Normal 121 7" xfId="4969" xr:uid="{A4E7D851-CA5B-4263-9A34-DD3F981D57B2}"/>
    <cellStyle name="Normal 121 7 2" xfId="4970" xr:uid="{2F493A33-0922-41E7-854B-7E2F480AA472}"/>
    <cellStyle name="Normal 121 70" xfId="4971" xr:uid="{E53BDB22-9C4B-499D-8542-D8D229CB7D03}"/>
    <cellStyle name="Normal 121 70 2" xfId="4972" xr:uid="{09B935D2-CBC0-478B-A471-C2162F05D7B4}"/>
    <cellStyle name="Normal 121 71" xfId="4973" xr:uid="{7D8EBA14-0F20-4352-B91D-270547DF4EBB}"/>
    <cellStyle name="Normal 121 71 2" xfId="4974" xr:uid="{76C43BA0-CDBB-4881-BDD8-01A8CFDE579F}"/>
    <cellStyle name="Normal 121 72" xfId="4975" xr:uid="{EFB5BC26-B7AE-437C-925D-74DD4E27B87D}"/>
    <cellStyle name="Normal 121 72 2" xfId="4976" xr:uid="{58E45CC7-0C69-41A1-913C-75CD4019B4EE}"/>
    <cellStyle name="Normal 121 73" xfId="4977" xr:uid="{D357C1C9-F3FE-4CB0-A17E-24DE4F59A154}"/>
    <cellStyle name="Normal 121 73 2" xfId="4978" xr:uid="{FFBDA312-C533-4B7A-BE9E-0733027C3952}"/>
    <cellStyle name="Normal 121 74" xfId="4979" xr:uid="{4AA7B507-FCF8-4C22-A29F-C2D10D35B1FD}"/>
    <cellStyle name="Normal 121 74 2" xfId="4980" xr:uid="{6E523AF6-8A1C-46E0-9D06-DB3F8E5265AE}"/>
    <cellStyle name="Normal 121 75" xfId="4981" xr:uid="{F5A63135-649B-4A8C-B01D-433B5018B1C9}"/>
    <cellStyle name="Normal 121 75 2" xfId="4982" xr:uid="{23CF72F8-F26F-4F4E-93A4-A357219BA889}"/>
    <cellStyle name="Normal 121 76" xfId="4983" xr:uid="{B0940B06-519E-4813-B458-00C20732B87D}"/>
    <cellStyle name="Normal 121 76 2" xfId="4984" xr:uid="{CEC4B56B-0A51-462E-B74E-A0D42F95A8B8}"/>
    <cellStyle name="Normal 121 77" xfId="4985" xr:uid="{60972D48-1123-4251-B0C7-973260DC2E7F}"/>
    <cellStyle name="Normal 121 77 2" xfId="4986" xr:uid="{EF9D5022-B68C-4A2A-A0A4-B0AC982DAFB7}"/>
    <cellStyle name="Normal 121 78" xfId="4987" xr:uid="{9867BAA0-C563-468C-A883-BE0E44C44BCE}"/>
    <cellStyle name="Normal 121 78 2" xfId="4988" xr:uid="{25BEE4A0-C773-42C0-B8A9-AC2613768D6A}"/>
    <cellStyle name="Normal 121 79" xfId="4989" xr:uid="{8FC5A54C-D09A-4800-B4B1-B515408AF25D}"/>
    <cellStyle name="Normal 121 79 2" xfId="4990" xr:uid="{615EE4E1-4F78-4E55-A83E-6343B76076B6}"/>
    <cellStyle name="Normal 121 8" xfId="4991" xr:uid="{FF1B3961-7FE3-460C-847B-C0B24081BC4B}"/>
    <cellStyle name="Normal 121 8 2" xfId="4992" xr:uid="{CCD5A1BB-76F8-48A0-A0AC-65BC5BB9FDF6}"/>
    <cellStyle name="Normal 121 80" xfId="4993" xr:uid="{B4E74307-C7A8-48DD-89A2-738162C90C2A}"/>
    <cellStyle name="Normal 121 80 2" xfId="4994" xr:uid="{53934295-29F2-468F-ABDA-6240C46BFE60}"/>
    <cellStyle name="Normal 121 81" xfId="4995" xr:uid="{9501DD7C-6837-4C5A-B140-59F93AE09911}"/>
    <cellStyle name="Normal 121 81 2" xfId="4996" xr:uid="{113E6FCE-E2BA-4BCB-AECD-0B60925C169A}"/>
    <cellStyle name="Normal 121 82" xfId="4997" xr:uid="{C214C1D9-ABFF-43D1-BA8C-239E625824FD}"/>
    <cellStyle name="Normal 121 82 2" xfId="4998" xr:uid="{299D6295-02C6-45DD-9915-73D580D6F15F}"/>
    <cellStyle name="Normal 121 83" xfId="4999" xr:uid="{84FCBDF8-07D2-4E69-BBE9-9D3217146ED4}"/>
    <cellStyle name="Normal 121 83 2" xfId="5000" xr:uid="{8EAE8532-0905-4B26-9F93-3D0BFC4E4F5D}"/>
    <cellStyle name="Normal 121 84" xfId="5001" xr:uid="{73B38052-9C52-406B-97D7-0D12E859D9BA}"/>
    <cellStyle name="Normal 121 84 2" xfId="5002" xr:uid="{1D8213BD-EA50-4C9A-9DDF-2E251875D16D}"/>
    <cellStyle name="Normal 121 85" xfId="5003" xr:uid="{CA6AD501-E910-475D-AA59-9EBDB6701C4B}"/>
    <cellStyle name="Normal 121 85 2" xfId="5004" xr:uid="{A360B9D0-480C-41C4-BCF5-F2CD279FD500}"/>
    <cellStyle name="Normal 121 86" xfId="5005" xr:uid="{68C668F5-750A-4191-985A-5863C906FA26}"/>
    <cellStyle name="Normal 121 86 2" xfId="5006" xr:uid="{6F89041E-D563-48E9-B553-A5BB74067DCA}"/>
    <cellStyle name="Normal 121 87" xfId="5007" xr:uid="{562BC3E6-CF73-4083-B88A-A965E6E82416}"/>
    <cellStyle name="Normal 121 87 2" xfId="5008" xr:uid="{B5043A23-9533-439D-A5F3-76453B506582}"/>
    <cellStyle name="Normal 121 88" xfId="5009" xr:uid="{3C85A515-30F4-46EC-BBC6-B48193EEC389}"/>
    <cellStyle name="Normal 121 88 2" xfId="5010" xr:uid="{BA9D8BB5-7C3D-4822-8301-05A78B07A359}"/>
    <cellStyle name="Normal 121 89" xfId="5011" xr:uid="{37C41673-D7D5-4EAA-8E3B-5F918011A33D}"/>
    <cellStyle name="Normal 121 89 2" xfId="5012" xr:uid="{D5F31439-12C2-4CC4-B4A1-165FC9D4219E}"/>
    <cellStyle name="Normal 121 9" xfId="5013" xr:uid="{0DA322A6-8FF8-41E2-A954-267C8D84D226}"/>
    <cellStyle name="Normal 121 9 2" xfId="5014" xr:uid="{0EAEEC52-9E03-4BAB-A4CB-E2470B88DEB0}"/>
    <cellStyle name="Normal 121 90" xfId="5015" xr:uid="{FA3FCC54-ECA8-40BE-B3B9-D43D78EFE600}"/>
    <cellStyle name="Normal 121 90 2" xfId="5016" xr:uid="{8311C011-1017-4BE2-A137-0D0BE9EA044B}"/>
    <cellStyle name="Normal 121 91" xfId="5017" xr:uid="{1CCAE32D-B873-46EB-83AA-50D839482DA9}"/>
    <cellStyle name="Normal 121 91 2" xfId="5018" xr:uid="{5BAB4BE3-E939-4A38-B7C9-E5C8C91A8390}"/>
    <cellStyle name="Normal 121 92" xfId="5019" xr:uid="{7936AAEF-E8F0-42BC-9F47-F549914203F9}"/>
    <cellStyle name="Normal 121 92 2" xfId="5020" xr:uid="{97182B39-356F-4344-A419-A5BCE70A01D3}"/>
    <cellStyle name="Normal 121 93" xfId="5021" xr:uid="{6609C87C-CAD5-4231-A916-553181306763}"/>
    <cellStyle name="Normal 121 93 2" xfId="5022" xr:uid="{193C2514-DE92-46D5-BC22-2FF52617F1BB}"/>
    <cellStyle name="Normal 121 94" xfId="5023" xr:uid="{12D79BDC-DA9E-4AC1-8CE7-E606705DA613}"/>
    <cellStyle name="Normal 121 94 2" xfId="5024" xr:uid="{DFFD53B6-6206-482A-B551-AD0AD4074851}"/>
    <cellStyle name="Normal 121 95" xfId="5025" xr:uid="{3A3A6980-77C3-42CA-89DE-56F609ABE8D1}"/>
    <cellStyle name="Normal 121 95 2" xfId="5026" xr:uid="{D6907801-8AFF-440F-89C8-244F2F339D7B}"/>
    <cellStyle name="Normal 121 96" xfId="5027" xr:uid="{80038200-5E42-4E58-BD77-930A22389CD6}"/>
    <cellStyle name="Normal 121 96 2" xfId="5028" xr:uid="{B8F2D0E8-9A3C-4542-B570-C439300918AB}"/>
    <cellStyle name="Normal 121 97" xfId="5029" xr:uid="{9520C7AD-35A9-441D-AD24-2003FD4A27F8}"/>
    <cellStyle name="Normal 121 97 2" xfId="5030" xr:uid="{4061A4D2-5AAA-432F-BD0D-4D2EF69CDCE2}"/>
    <cellStyle name="Normal 121 98" xfId="5031" xr:uid="{74D62A75-EBA7-4A47-9D99-A115055673B5}"/>
    <cellStyle name="Normal 121 98 2" xfId="5032" xr:uid="{529F9DB1-89C1-4F10-8CC3-7EBA1F7FE78B}"/>
    <cellStyle name="Normal 121 99" xfId="5033" xr:uid="{961830DE-AF6D-4A3B-BCE0-FD996249E9D2}"/>
    <cellStyle name="Normal 122" xfId="5034" xr:uid="{D813233C-9740-40B9-9231-31B9D39EFB72}"/>
    <cellStyle name="Normal 122 10" xfId="5035" xr:uid="{E972E0F9-E2BE-4284-A273-4BF670C5FA2D}"/>
    <cellStyle name="Normal 122 10 2" xfId="5036" xr:uid="{6516F3A1-A552-495D-AC3A-FCB64334F17A}"/>
    <cellStyle name="Normal 122 11" xfId="5037" xr:uid="{8FFF008A-3163-47E0-BAE3-640C219D1F23}"/>
    <cellStyle name="Normal 122 11 2" xfId="5038" xr:uid="{3D17B332-C6A2-42AC-8D71-D1DDA39668E9}"/>
    <cellStyle name="Normal 122 12" xfId="5039" xr:uid="{08EC57E4-0E55-469C-93A5-CB015F57D991}"/>
    <cellStyle name="Normal 122 12 2" xfId="5040" xr:uid="{BB2E7393-CB58-4811-92D9-6903E4D6C1FB}"/>
    <cellStyle name="Normal 122 13" xfId="5041" xr:uid="{66BB3D51-E610-4348-B7CD-A42A90B3167C}"/>
    <cellStyle name="Normal 122 13 2" xfId="5042" xr:uid="{AFA0C3AF-CB55-43EB-8EF8-9CD2303E0F5B}"/>
    <cellStyle name="Normal 122 14" xfId="5043" xr:uid="{07392BB3-16AA-4695-A971-7EF48903D958}"/>
    <cellStyle name="Normal 122 14 2" xfId="5044" xr:uid="{A6EA754E-100D-4E93-AE5F-9CB187AF1EBE}"/>
    <cellStyle name="Normal 122 15" xfId="5045" xr:uid="{513F15D7-6F2E-4101-AC69-5A4040020BB9}"/>
    <cellStyle name="Normal 122 15 2" xfId="5046" xr:uid="{402679AE-06F9-4D51-92D3-9CFED2F071F1}"/>
    <cellStyle name="Normal 122 16" xfId="5047" xr:uid="{3B2288C7-3893-4EC6-B157-6640E90B6AB1}"/>
    <cellStyle name="Normal 122 16 2" xfId="5048" xr:uid="{84FBFFCB-49AC-492E-B46C-CDF9E41E9B4B}"/>
    <cellStyle name="Normal 122 17" xfId="5049" xr:uid="{8999B02F-E3B7-47FE-90A9-F1A34E2204BD}"/>
    <cellStyle name="Normal 122 17 2" xfId="5050" xr:uid="{E2EA0327-7403-4AF9-BE29-98087320675F}"/>
    <cellStyle name="Normal 122 18" xfId="5051" xr:uid="{D05DBE78-DD5D-4A90-A6E9-7649A05BD2B2}"/>
    <cellStyle name="Normal 122 18 2" xfId="5052" xr:uid="{B268CCAD-B23E-43F4-872B-D1A2FDF974A6}"/>
    <cellStyle name="Normal 122 19" xfId="5053" xr:uid="{248271D7-44D2-4283-B758-A070426A83BE}"/>
    <cellStyle name="Normal 122 19 2" xfId="5054" xr:uid="{E3A3B98C-8A0E-47DE-96A6-C620853EB53B}"/>
    <cellStyle name="Normal 122 2" xfId="5055" xr:uid="{A23BB882-89F1-4C14-A333-115835C71F3D}"/>
    <cellStyle name="Normal 122 2 2" xfId="5056" xr:uid="{971401CF-AFAE-43EC-A6CC-A140C9C049E9}"/>
    <cellStyle name="Normal 122 20" xfId="5057" xr:uid="{C75EB40F-1026-42DA-B1CA-06BC6B812548}"/>
    <cellStyle name="Normal 122 20 2" xfId="5058" xr:uid="{A9A90DD0-4139-4B78-A9C7-A6A4CC979C54}"/>
    <cellStyle name="Normal 122 21" xfId="5059" xr:uid="{F2B208B2-7AC8-46E4-B7EC-494F4F2C3607}"/>
    <cellStyle name="Normal 122 21 2" xfId="5060" xr:uid="{46D4667B-3776-4A03-B41B-EF29130D55AB}"/>
    <cellStyle name="Normal 122 22" xfId="5061" xr:uid="{DA65E307-7EBA-4073-A36C-C3ADEA4C514A}"/>
    <cellStyle name="Normal 122 22 2" xfId="5062" xr:uid="{AA7286AA-15FE-409B-90EC-4DB23E4FC9FE}"/>
    <cellStyle name="Normal 122 23" xfId="5063" xr:uid="{61352A18-479D-4134-8F36-A08FD1A8A9DC}"/>
    <cellStyle name="Normal 122 23 2" xfId="5064" xr:uid="{C446842D-BA21-4E5D-ADDF-A3F64FE074B1}"/>
    <cellStyle name="Normal 122 24" xfId="5065" xr:uid="{1FB3B3E2-EBFB-4702-807E-0B7BFEC72501}"/>
    <cellStyle name="Normal 122 24 2" xfId="5066" xr:uid="{880059A5-DFB7-4317-A4AC-AD7869C48F27}"/>
    <cellStyle name="Normal 122 25" xfId="5067" xr:uid="{8A70FB4A-A0A3-4CD9-9DF5-963BAE08D428}"/>
    <cellStyle name="Normal 122 25 2" xfId="5068" xr:uid="{E0EE7C95-AD6C-4F5A-89EC-3C25784854CF}"/>
    <cellStyle name="Normal 122 26" xfId="5069" xr:uid="{57C1D4E6-88A4-43C3-A03B-CAD3028E62BE}"/>
    <cellStyle name="Normal 122 26 2" xfId="5070" xr:uid="{24067CF0-1940-4003-BCF2-253364248201}"/>
    <cellStyle name="Normal 122 27" xfId="5071" xr:uid="{77F3129A-5A8E-44D4-8AC4-F11FD1FAD56F}"/>
    <cellStyle name="Normal 122 27 2" xfId="5072" xr:uid="{D9C0ACED-7E3B-4F33-9414-61CA55567723}"/>
    <cellStyle name="Normal 122 28" xfId="5073" xr:uid="{16F9B85C-C6A0-4707-9E4A-4B1316BD5935}"/>
    <cellStyle name="Normal 122 28 2" xfId="5074" xr:uid="{7F9A8EF5-DFD3-4E6C-AB94-E62F0A76777B}"/>
    <cellStyle name="Normal 122 29" xfId="5075" xr:uid="{AD4A06F4-7AB1-4742-9191-76905DC42343}"/>
    <cellStyle name="Normal 122 29 2" xfId="5076" xr:uid="{432B44E3-7C7E-404A-964A-9D183FC66323}"/>
    <cellStyle name="Normal 122 3" xfId="5077" xr:uid="{CFF584F5-99CE-4188-93FC-BAEB359F1D89}"/>
    <cellStyle name="Normal 122 3 2" xfId="5078" xr:uid="{A3BB9518-6373-451E-B7C1-5C4349D55B32}"/>
    <cellStyle name="Normal 122 30" xfId="5079" xr:uid="{3F9959D5-3356-423D-932C-667EF37FBCAA}"/>
    <cellStyle name="Normal 122 30 2" xfId="5080" xr:uid="{A03C57EC-7642-4DB8-AD29-2DCBF3DBF082}"/>
    <cellStyle name="Normal 122 31" xfId="5081" xr:uid="{BC46D98C-AB4B-442E-8628-6BFAD1256DD5}"/>
    <cellStyle name="Normal 122 31 2" xfId="5082" xr:uid="{8D30B96D-475B-4B93-B5F5-2F1591689F31}"/>
    <cellStyle name="Normal 122 32" xfId="5083" xr:uid="{2D730666-A696-47B5-90B8-BDE68EA46B6B}"/>
    <cellStyle name="Normal 122 32 2" xfId="5084" xr:uid="{552F284C-DCB3-43D1-8D46-662CF35C29AE}"/>
    <cellStyle name="Normal 122 33" xfId="5085" xr:uid="{FBF76D3A-3F4A-4CEB-BC9F-BD00BA26BCC1}"/>
    <cellStyle name="Normal 122 33 2" xfId="5086" xr:uid="{9BB3C83B-5B81-4D2C-81B0-8B1694AAB8B0}"/>
    <cellStyle name="Normal 122 34" xfId="5087" xr:uid="{34CF277E-7C4A-4B1E-95EE-EBE483C14F71}"/>
    <cellStyle name="Normal 122 34 2" xfId="5088" xr:uid="{8A2330FC-F6F2-49BD-90E1-B6AF3DA18576}"/>
    <cellStyle name="Normal 122 35" xfId="5089" xr:uid="{C8AEAE69-B8E3-49E4-B2CC-C10D26F5B797}"/>
    <cellStyle name="Normal 122 35 2" xfId="5090" xr:uid="{0F9EF37F-E092-4FE1-AEF0-9CE7062A9D29}"/>
    <cellStyle name="Normal 122 36" xfId="5091" xr:uid="{6F37D00D-B804-42D1-A99D-36D2163AA858}"/>
    <cellStyle name="Normal 122 36 2" xfId="5092" xr:uid="{4F372C78-D378-4D2F-B63F-08DBE8305BFF}"/>
    <cellStyle name="Normal 122 37" xfId="5093" xr:uid="{2431B4DA-5FE9-4F42-8847-8A1328F83FE2}"/>
    <cellStyle name="Normal 122 37 2" xfId="5094" xr:uid="{0815B538-33BE-47C1-A750-9971C99B9C7B}"/>
    <cellStyle name="Normal 122 38" xfId="5095" xr:uid="{EED47199-93F1-471A-9D41-C8911CF52124}"/>
    <cellStyle name="Normal 122 38 2" xfId="5096" xr:uid="{4E76F9D9-8281-4170-93D5-E346DB23CFE2}"/>
    <cellStyle name="Normal 122 39" xfId="5097" xr:uid="{82EC1C8A-A8C7-4D3D-9B2F-53C8864FC2F9}"/>
    <cellStyle name="Normal 122 39 2" xfId="5098" xr:uid="{8B19A710-516D-4C32-9E42-9352456D7E2F}"/>
    <cellStyle name="Normal 122 4" xfId="5099" xr:uid="{AD3DB20C-06AD-456F-9554-DAD4CA4F92A6}"/>
    <cellStyle name="Normal 122 4 2" xfId="5100" xr:uid="{01D0DFFE-2153-4262-BC50-7417D31682C9}"/>
    <cellStyle name="Normal 122 40" xfId="5101" xr:uid="{8B562B1D-623E-4ECF-B70E-29C76C3E0AA7}"/>
    <cellStyle name="Normal 122 40 2" xfId="5102" xr:uid="{C80C9B6D-77B0-4CFF-AE21-3D9679F373CD}"/>
    <cellStyle name="Normal 122 41" xfId="5103" xr:uid="{842CDC50-E8AD-46BD-9F33-1ACDE70183E5}"/>
    <cellStyle name="Normal 122 41 2" xfId="5104" xr:uid="{7ED025FF-E05D-4999-A41B-FC2E89518615}"/>
    <cellStyle name="Normal 122 42" xfId="5105" xr:uid="{59869C37-7AAF-443A-A03A-3EF71F8C46CA}"/>
    <cellStyle name="Normal 122 42 2" xfId="5106" xr:uid="{821EDC1D-A946-49EE-8771-5D51BD22085D}"/>
    <cellStyle name="Normal 122 43" xfId="5107" xr:uid="{8499AD3F-03CA-4FEC-AEDA-D9D51D8A7240}"/>
    <cellStyle name="Normal 122 43 2" xfId="5108" xr:uid="{2C7967A0-2D57-4752-8BFF-0C8FC452A40C}"/>
    <cellStyle name="Normal 122 44" xfId="5109" xr:uid="{E83F7C63-2B3A-413A-910F-D47D99A27C46}"/>
    <cellStyle name="Normal 122 44 2" xfId="5110" xr:uid="{37A065D1-AC08-4638-A996-A6DAE7AC5579}"/>
    <cellStyle name="Normal 122 45" xfId="5111" xr:uid="{A461071F-786A-4B28-8385-E7A7D150E8D6}"/>
    <cellStyle name="Normal 122 45 2" xfId="5112" xr:uid="{375F1DF0-3DE4-4CD6-A8AF-BBFF59E56E9F}"/>
    <cellStyle name="Normal 122 46" xfId="5113" xr:uid="{49F933FB-C5AD-49EE-B4E9-B0E722CFA659}"/>
    <cellStyle name="Normal 122 46 2" xfId="5114" xr:uid="{54EB9591-A3A3-4BF7-A75E-BED6C6A008E5}"/>
    <cellStyle name="Normal 122 47" xfId="5115" xr:uid="{77817802-B0BC-4E33-881B-3D19F43449CF}"/>
    <cellStyle name="Normal 122 47 2" xfId="5116" xr:uid="{9E0D727E-EF69-4B42-BD1F-28D43F1A717E}"/>
    <cellStyle name="Normal 122 48" xfId="5117" xr:uid="{BD39798C-80C2-41F0-9D78-FFA4366C6E74}"/>
    <cellStyle name="Normal 122 48 2" xfId="5118" xr:uid="{383BAF3E-79C9-483E-A006-0AA25E011B59}"/>
    <cellStyle name="Normal 122 49" xfId="5119" xr:uid="{5FB4DCA0-3DB2-490D-AB9C-F01B56D96492}"/>
    <cellStyle name="Normal 122 49 2" xfId="5120" xr:uid="{3902466A-4FA2-4007-B058-F866CFA7E54A}"/>
    <cellStyle name="Normal 122 5" xfId="5121" xr:uid="{5624E4A2-38F2-4271-8989-E51575C46D93}"/>
    <cellStyle name="Normal 122 5 2" xfId="5122" xr:uid="{539839D8-3E6A-4248-B552-3BA467CD6522}"/>
    <cellStyle name="Normal 122 50" xfId="5123" xr:uid="{CDB81FDA-1273-454C-96DC-7BDC10627179}"/>
    <cellStyle name="Normal 122 50 2" xfId="5124" xr:uid="{2EE8E2FE-9AC9-4F26-B35F-D8DE7B2E19A1}"/>
    <cellStyle name="Normal 122 51" xfId="5125" xr:uid="{7582867A-72B7-4C13-AC2F-19F59E3F8C0D}"/>
    <cellStyle name="Normal 122 51 2" xfId="5126" xr:uid="{0B23D5FF-1D11-49DD-AF82-00FDE6A1C781}"/>
    <cellStyle name="Normal 122 52" xfId="5127" xr:uid="{2B4B5E2E-717B-464E-A729-CF6CEF1FCD75}"/>
    <cellStyle name="Normal 122 52 2" xfId="5128" xr:uid="{3DFF713D-2849-4D34-AE3D-D31E783C7623}"/>
    <cellStyle name="Normal 122 53" xfId="5129" xr:uid="{3AF134F7-E30F-447A-B0E1-2C20ACD8A25D}"/>
    <cellStyle name="Normal 122 53 2" xfId="5130" xr:uid="{F0B5315F-53E2-439D-91CE-2C7B48433BC7}"/>
    <cellStyle name="Normal 122 54" xfId="5131" xr:uid="{2C424019-D1CB-490E-8D3C-9012A27CD09A}"/>
    <cellStyle name="Normal 122 54 2" xfId="5132" xr:uid="{27170742-3A0B-411A-842F-7B70563AA2BB}"/>
    <cellStyle name="Normal 122 55" xfId="5133" xr:uid="{A011EF4E-2103-4524-9A15-D0E5791F7B02}"/>
    <cellStyle name="Normal 122 55 2" xfId="5134" xr:uid="{66FDB552-AF94-41A0-BAA7-C534D13A7538}"/>
    <cellStyle name="Normal 122 56" xfId="5135" xr:uid="{71FE9A3C-3AA7-44D4-B328-9E15ED0DAACB}"/>
    <cellStyle name="Normal 122 56 2" xfId="5136" xr:uid="{C67A58EB-ED8D-41D8-BABB-932EE2A941E7}"/>
    <cellStyle name="Normal 122 57" xfId="5137" xr:uid="{EFA4B4FC-7A14-4196-83B2-D173DB8FFF76}"/>
    <cellStyle name="Normal 122 57 2" xfId="5138" xr:uid="{22441A10-C7E4-4DA7-AF0C-FD96A8FFC590}"/>
    <cellStyle name="Normal 122 58" xfId="5139" xr:uid="{74496C39-F0A6-47ED-8A9D-651418090C06}"/>
    <cellStyle name="Normal 122 58 2" xfId="5140" xr:uid="{09CCFF1B-1D47-44E1-8691-CBF45E1AA6C7}"/>
    <cellStyle name="Normal 122 59" xfId="5141" xr:uid="{FAA0D6B5-69A7-446A-B226-0DA31AAB6FCE}"/>
    <cellStyle name="Normal 122 59 2" xfId="5142" xr:uid="{26009264-19F9-4918-AF4C-E48A6EFC812B}"/>
    <cellStyle name="Normal 122 6" xfId="5143" xr:uid="{408EEFC6-E035-44A8-ACA7-3B9323745EF8}"/>
    <cellStyle name="Normal 122 6 2" xfId="5144" xr:uid="{8FF35130-7E53-46CB-9AAE-6D29087E02FC}"/>
    <cellStyle name="Normal 122 60" xfId="5145" xr:uid="{15242DCF-EB70-4E58-BED9-38EE4733A5D1}"/>
    <cellStyle name="Normal 122 60 2" xfId="5146" xr:uid="{AA0B1FDB-0020-4BD7-AFAF-7270DBBF81BB}"/>
    <cellStyle name="Normal 122 61" xfId="5147" xr:uid="{7045821F-1765-42D3-BEB4-99EDC7281182}"/>
    <cellStyle name="Normal 122 61 2" xfId="5148" xr:uid="{A51E2CAB-86E8-453F-97F3-65B39B8C6FC7}"/>
    <cellStyle name="Normal 122 62" xfId="5149" xr:uid="{1A545978-B10B-4F2F-BD45-059F5659F4CB}"/>
    <cellStyle name="Normal 122 62 2" xfId="5150" xr:uid="{DB055D72-9E65-4619-A8EC-67931B4FF739}"/>
    <cellStyle name="Normal 122 63" xfId="5151" xr:uid="{D00086C5-7E41-47B0-B514-A278FD6FB9CB}"/>
    <cellStyle name="Normal 122 63 2" xfId="5152" xr:uid="{D87EEA93-EE9C-4F98-B0E3-46BF6E7BB6F1}"/>
    <cellStyle name="Normal 122 64" xfId="5153" xr:uid="{42530037-20FC-471B-A2D8-F1BB956450CD}"/>
    <cellStyle name="Normal 122 64 2" xfId="5154" xr:uid="{1F285306-A143-4CE2-B2B0-7729781D608D}"/>
    <cellStyle name="Normal 122 65" xfId="5155" xr:uid="{D55B6CEC-6B3A-4F68-AB51-5C05FADC2BAC}"/>
    <cellStyle name="Normal 122 65 2" xfId="5156" xr:uid="{54B47CC0-AD61-4383-9A6B-116AEC7D5C38}"/>
    <cellStyle name="Normal 122 66" xfId="5157" xr:uid="{8CC1A558-9F7F-401F-8340-C4C96846365F}"/>
    <cellStyle name="Normal 122 66 2" xfId="5158" xr:uid="{6F5C6132-637F-4522-9A67-E6E58F762E8C}"/>
    <cellStyle name="Normal 122 67" xfId="5159" xr:uid="{78167D2B-2C8C-497B-B2B2-A4C326658840}"/>
    <cellStyle name="Normal 122 67 2" xfId="5160" xr:uid="{CA4E0097-8B4C-4902-A44C-D7FC56E2AF2A}"/>
    <cellStyle name="Normal 122 68" xfId="5161" xr:uid="{0EE11488-7FE9-468C-8598-107BB6A6C4DA}"/>
    <cellStyle name="Normal 122 68 2" xfId="5162" xr:uid="{605B16D3-CDC3-4DD3-B0FE-04620241FDBF}"/>
    <cellStyle name="Normal 122 69" xfId="5163" xr:uid="{B04771F5-77A1-4A79-AF36-326EF52F001F}"/>
    <cellStyle name="Normal 122 69 2" xfId="5164" xr:uid="{9C79AD85-E717-465B-8FA3-B65B4F24D42F}"/>
    <cellStyle name="Normal 122 7" xfId="5165" xr:uid="{6D1ACAD1-F356-4A15-BEF4-102E055009E9}"/>
    <cellStyle name="Normal 122 7 2" xfId="5166" xr:uid="{C5FF973C-27D0-4754-B755-98455C317D77}"/>
    <cellStyle name="Normal 122 70" xfId="5167" xr:uid="{DB3A4538-90BA-40DD-A3B3-DAA701AE37AE}"/>
    <cellStyle name="Normal 122 70 2" xfId="5168" xr:uid="{24725498-6A18-4E8C-B339-6630233AC437}"/>
    <cellStyle name="Normal 122 71" xfId="5169" xr:uid="{AB429BFD-3530-44AE-A1C0-36DC9680B707}"/>
    <cellStyle name="Normal 122 71 2" xfId="5170" xr:uid="{15C69427-CBFA-4227-ABFE-120994F8E5C3}"/>
    <cellStyle name="Normal 122 72" xfId="5171" xr:uid="{FEED843E-9EAA-4FCD-B83A-248363A14D90}"/>
    <cellStyle name="Normal 122 72 2" xfId="5172" xr:uid="{C24B97E8-9534-43EC-B415-A41A93672E07}"/>
    <cellStyle name="Normal 122 73" xfId="5173" xr:uid="{3A1C9092-F171-4EAC-A162-2B134EA8DD4E}"/>
    <cellStyle name="Normal 122 73 2" xfId="5174" xr:uid="{D96476BD-6B8F-4A6B-82AB-8634D069B680}"/>
    <cellStyle name="Normal 122 74" xfId="5175" xr:uid="{8FAD4B83-9E07-4A6D-A08B-66A0B745DDBF}"/>
    <cellStyle name="Normal 122 74 2" xfId="5176" xr:uid="{D0FF21C9-8A20-4B9B-B37D-9F52995A5A66}"/>
    <cellStyle name="Normal 122 75" xfId="5177" xr:uid="{5686FF5E-B1EC-4BC6-9AC6-7769E83144A8}"/>
    <cellStyle name="Normal 122 75 2" xfId="5178" xr:uid="{7DF9E438-018C-4BFA-8C8E-16C793B7E01B}"/>
    <cellStyle name="Normal 122 76" xfId="5179" xr:uid="{169BE3EC-A99D-48F7-AB80-CEBD87374E11}"/>
    <cellStyle name="Normal 122 76 2" xfId="5180" xr:uid="{93D1F2F7-B60E-418F-9847-75050FBE16D2}"/>
    <cellStyle name="Normal 122 77" xfId="5181" xr:uid="{E833B567-263E-4ED1-8009-E69B49D517CA}"/>
    <cellStyle name="Normal 122 77 2" xfId="5182" xr:uid="{7FD854F1-461D-4D0C-8CF0-100D26003ED1}"/>
    <cellStyle name="Normal 122 78" xfId="5183" xr:uid="{1F54D0BC-8C9E-4248-A366-2A69AD0062E7}"/>
    <cellStyle name="Normal 122 78 2" xfId="5184" xr:uid="{C57CCFC3-33D7-4A18-A8F6-2F8460A26822}"/>
    <cellStyle name="Normal 122 79" xfId="5185" xr:uid="{4BF7DE58-7FB8-4B2C-B3CD-67A3E164185A}"/>
    <cellStyle name="Normal 122 79 2" xfId="5186" xr:uid="{1172664C-F0FB-4849-A124-46E6834435EC}"/>
    <cellStyle name="Normal 122 8" xfId="5187" xr:uid="{0145E740-D02E-4F18-BA53-1BAC72C2DC0F}"/>
    <cellStyle name="Normal 122 8 2" xfId="5188" xr:uid="{1DFAA573-9CFE-4450-8CC0-2A305058F2CB}"/>
    <cellStyle name="Normal 122 80" xfId="5189" xr:uid="{99D2EE8B-EECF-4E95-AA90-8948EAD3C4D3}"/>
    <cellStyle name="Normal 122 80 2" xfId="5190" xr:uid="{5A833D70-D196-441E-B42A-0EA19A63812C}"/>
    <cellStyle name="Normal 122 81" xfId="5191" xr:uid="{8C67F36F-0AAA-44E8-8A8D-732FCA7CF9D9}"/>
    <cellStyle name="Normal 122 81 2" xfId="5192" xr:uid="{2B7F663D-3755-44DF-BFB1-E43B782C967A}"/>
    <cellStyle name="Normal 122 82" xfId="5193" xr:uid="{CA6AF272-0974-4F07-86F9-CBA792683854}"/>
    <cellStyle name="Normal 122 82 2" xfId="5194" xr:uid="{087C8AEA-D16D-4E3D-A357-A8158CC85097}"/>
    <cellStyle name="Normal 122 83" xfId="5195" xr:uid="{1E96DBAD-1F5D-4628-9C28-E2D372460038}"/>
    <cellStyle name="Normal 122 83 2" xfId="5196" xr:uid="{2B41C8ED-797F-4276-8448-F1C7BC3837DE}"/>
    <cellStyle name="Normal 122 84" xfId="5197" xr:uid="{A7DCC598-C605-4C58-A801-B0FDBB837A42}"/>
    <cellStyle name="Normal 122 84 2" xfId="5198" xr:uid="{9A70304C-E993-428B-8562-0108449909EF}"/>
    <cellStyle name="Normal 122 85" xfId="5199" xr:uid="{B0AC9479-7909-4ADC-8A5D-F22F494799E7}"/>
    <cellStyle name="Normal 122 85 2" xfId="5200" xr:uid="{B2CAC1CD-2A89-4F35-ABF1-E3610D90149C}"/>
    <cellStyle name="Normal 122 86" xfId="5201" xr:uid="{81C40897-8407-4816-8F53-895F93966E29}"/>
    <cellStyle name="Normal 122 86 2" xfId="5202" xr:uid="{B506F155-C382-4DA8-9F77-E1405E11203A}"/>
    <cellStyle name="Normal 122 87" xfId="5203" xr:uid="{7B2863B1-FBF8-4D93-8C9C-3072A8FDA5CE}"/>
    <cellStyle name="Normal 122 87 2" xfId="5204" xr:uid="{9D4D3DEB-20C6-4675-9F1F-51327A59F070}"/>
    <cellStyle name="Normal 122 88" xfId="5205" xr:uid="{8B6918AD-2A52-4EAA-BCEB-D1B3191EF5DD}"/>
    <cellStyle name="Normal 122 88 2" xfId="5206" xr:uid="{FFCA799D-E0C8-44B5-BFB6-E063066FB69E}"/>
    <cellStyle name="Normal 122 89" xfId="5207" xr:uid="{F90AB0CC-6CC4-435D-86E1-153AB44982F5}"/>
    <cellStyle name="Normal 122 89 2" xfId="5208" xr:uid="{3EB2A7DF-B6C7-456F-B84D-0AEFC1EF4F62}"/>
    <cellStyle name="Normal 122 9" xfId="5209" xr:uid="{35CE4839-C930-40C1-8B8E-8BA519F1900C}"/>
    <cellStyle name="Normal 122 9 2" xfId="5210" xr:uid="{6C8900F3-109D-4E6C-A002-03BDB0A3FD63}"/>
    <cellStyle name="Normal 122 90" xfId="5211" xr:uid="{E94313A0-1A08-4E86-BEA7-681D4A34504B}"/>
    <cellStyle name="Normal 122 90 2" xfId="5212" xr:uid="{F95BB94E-0084-4CFC-BF91-C675E3C5E75A}"/>
    <cellStyle name="Normal 122 91" xfId="5213" xr:uid="{A2F1FA1A-84BE-40E0-AC8A-EDA4CB52C628}"/>
    <cellStyle name="Normal 122 91 2" xfId="5214" xr:uid="{6D77E9DA-7D65-4580-A2D9-DE54071B74A4}"/>
    <cellStyle name="Normal 122 92" xfId="5215" xr:uid="{D4409FA8-6262-49E7-AED9-365599D351DD}"/>
    <cellStyle name="Normal 122 92 2" xfId="5216" xr:uid="{46EE5C91-B96A-484E-ACDC-50B68A138354}"/>
    <cellStyle name="Normal 122 93" xfId="5217" xr:uid="{672DDACF-9E0E-44D4-9538-B85C733C31A9}"/>
    <cellStyle name="Normal 122 93 2" xfId="5218" xr:uid="{E6A78FFB-BE43-4411-B962-AB3A2699FA53}"/>
    <cellStyle name="Normal 122 94" xfId="5219" xr:uid="{9D2B39D5-D428-47F7-84CC-4BDBD4313BB2}"/>
    <cellStyle name="Normal 122 94 2" xfId="5220" xr:uid="{9FAAE82A-0508-47AF-BD49-3D479A2A281F}"/>
    <cellStyle name="Normal 122 95" xfId="5221" xr:uid="{2E33C946-27B1-4CE1-ADEE-8D4F007BABA7}"/>
    <cellStyle name="Normal 122 95 2" xfId="5222" xr:uid="{46582EDB-0DDB-4B25-9F8B-CAE749471945}"/>
    <cellStyle name="Normal 122 96" xfId="5223" xr:uid="{DE471F92-8CD0-4C85-8871-0B8628FCD2F9}"/>
    <cellStyle name="Normal 122 96 2" xfId="5224" xr:uid="{A72B8969-95C5-439A-B528-094D8BC5A5A7}"/>
    <cellStyle name="Normal 122 97" xfId="5225" xr:uid="{52860BF2-B1F0-4002-B86A-4D7E4907BF96}"/>
    <cellStyle name="Normal 122 97 2" xfId="5226" xr:uid="{A79D6ECB-1C8C-4B3E-8E26-6C65BBE5EAEA}"/>
    <cellStyle name="Normal 122 98" xfId="5227" xr:uid="{83345B2E-5C06-4D1A-AA3B-55A469504050}"/>
    <cellStyle name="Normal 122 98 2" xfId="5228" xr:uid="{422C294C-8A7F-4851-A4AE-809A653CCEBB}"/>
    <cellStyle name="Normal 122 99" xfId="5229" xr:uid="{221135CE-BE39-4114-9A50-28C6DC8A5C36}"/>
    <cellStyle name="Normal 123" xfId="5230" xr:uid="{63E505B9-1BF6-45E9-BAC9-A7A8596B6A1F}"/>
    <cellStyle name="Normal 123 10" xfId="5231" xr:uid="{0954ED44-A70B-4CF5-B980-17F3D67D59AD}"/>
    <cellStyle name="Normal 123 10 2" xfId="5232" xr:uid="{68DB0A8C-421D-45FA-92E6-462E6D3F1EEA}"/>
    <cellStyle name="Normal 123 11" xfId="5233" xr:uid="{F96C3AE9-30AE-4B64-BF76-A5CFE76679F2}"/>
    <cellStyle name="Normal 123 11 2" xfId="5234" xr:uid="{328242D9-1A14-46E9-8C0C-1E88B2E2B617}"/>
    <cellStyle name="Normal 123 12" xfId="5235" xr:uid="{50A1452F-C841-45E1-8D79-BDBEFA758AA9}"/>
    <cellStyle name="Normal 123 12 2" xfId="5236" xr:uid="{2062E5BA-C71F-4B77-9627-EE05DDE5BE4F}"/>
    <cellStyle name="Normal 123 13" xfId="5237" xr:uid="{7355947B-6EC4-4E79-A3C8-940DAF9FC825}"/>
    <cellStyle name="Normal 123 13 2" xfId="5238" xr:uid="{1B44441A-FF23-4870-99BF-E8D7B3709839}"/>
    <cellStyle name="Normal 123 14" xfId="5239" xr:uid="{845DCB52-B637-4A8E-BA25-AA1A37A3C1D3}"/>
    <cellStyle name="Normal 123 14 2" xfId="5240" xr:uid="{02D05147-182A-411C-B95C-A7A05C150493}"/>
    <cellStyle name="Normal 123 15" xfId="5241" xr:uid="{6DAFFE47-B136-4F3A-A150-3AB963062245}"/>
    <cellStyle name="Normal 123 15 2" xfId="5242" xr:uid="{24DF3C7A-E166-49D9-AE71-C704A793AEF7}"/>
    <cellStyle name="Normal 123 16" xfId="5243" xr:uid="{78CC2EE4-ECB4-48AB-B002-C650C8D2221B}"/>
    <cellStyle name="Normal 123 16 2" xfId="5244" xr:uid="{24CA8799-1C8E-444F-B5D9-84FC5216CB71}"/>
    <cellStyle name="Normal 123 17" xfId="5245" xr:uid="{D10829FA-4640-4036-962A-C5DCA6DC29FE}"/>
    <cellStyle name="Normal 123 17 2" xfId="5246" xr:uid="{44B523A7-CDA0-4993-A360-3664CA6749A3}"/>
    <cellStyle name="Normal 123 18" xfId="5247" xr:uid="{4F1F5AB5-5061-4456-AE14-06F7DA49060B}"/>
    <cellStyle name="Normal 123 18 2" xfId="5248" xr:uid="{A1395786-4155-41D2-9585-F13456D5FC40}"/>
    <cellStyle name="Normal 123 19" xfId="5249" xr:uid="{FC4554B8-36E1-4BD4-B4C8-3F60A75EA3F3}"/>
    <cellStyle name="Normal 123 19 2" xfId="5250" xr:uid="{05D8F53D-98C0-4072-9093-52AA27E58A5B}"/>
    <cellStyle name="Normal 123 2" xfId="5251" xr:uid="{F7CEADAA-56F2-4CC7-835B-33025469AC9B}"/>
    <cellStyle name="Normal 123 2 2" xfId="5252" xr:uid="{E08DDF9A-E6D6-4442-84A7-112EF8F57174}"/>
    <cellStyle name="Normal 123 20" xfId="5253" xr:uid="{FF1F9DF1-342E-4B2C-8FB5-025256ED56DE}"/>
    <cellStyle name="Normal 123 20 2" xfId="5254" xr:uid="{662DCF4A-BF4A-4F27-BBBE-46D5734AB557}"/>
    <cellStyle name="Normal 123 21" xfId="5255" xr:uid="{96A549C6-0F02-4B23-9D7C-99B0F3A92E30}"/>
    <cellStyle name="Normal 123 21 2" xfId="5256" xr:uid="{4E27CD68-871F-41C1-A318-6DCB26908078}"/>
    <cellStyle name="Normal 123 22" xfId="5257" xr:uid="{D7DF37EA-6D29-42DE-8257-7C0CBB4DA5AC}"/>
    <cellStyle name="Normal 123 22 2" xfId="5258" xr:uid="{7788A53C-CB3C-43AE-9252-960F1BA733AC}"/>
    <cellStyle name="Normal 123 23" xfId="5259" xr:uid="{F3211144-7F25-4161-98BD-CD710888392A}"/>
    <cellStyle name="Normal 123 23 2" xfId="5260" xr:uid="{ABDD2623-D288-4A13-8FB2-88201562907B}"/>
    <cellStyle name="Normal 123 24" xfId="5261" xr:uid="{1A410F78-D735-42CB-9F27-E348636B44C1}"/>
    <cellStyle name="Normal 123 24 2" xfId="5262" xr:uid="{6F5E013F-E15B-478B-9C70-4BBFC2D2447F}"/>
    <cellStyle name="Normal 123 25" xfId="5263" xr:uid="{16D51826-CFD4-43A8-8229-7B2DEC794FD5}"/>
    <cellStyle name="Normal 123 25 2" xfId="5264" xr:uid="{F7CEFBED-780F-4DBC-845E-82322245F14E}"/>
    <cellStyle name="Normal 123 26" xfId="5265" xr:uid="{E59FC0AF-17BA-408B-9398-1AB6581C2BF6}"/>
    <cellStyle name="Normal 123 26 2" xfId="5266" xr:uid="{CA45F127-A6E5-4657-B158-57A222560C34}"/>
    <cellStyle name="Normal 123 27" xfId="5267" xr:uid="{60600D9F-06C4-4766-8E2D-2E8635C79A2F}"/>
    <cellStyle name="Normal 123 27 2" xfId="5268" xr:uid="{E9C3B995-E885-4673-BC70-62BA7AE90ECE}"/>
    <cellStyle name="Normal 123 28" xfId="5269" xr:uid="{A96CB42D-84DA-461B-B258-81CA251F2662}"/>
    <cellStyle name="Normal 123 28 2" xfId="5270" xr:uid="{A285BF9D-8E75-4346-B8E4-35879B5E5ADF}"/>
    <cellStyle name="Normal 123 29" xfId="5271" xr:uid="{B991E379-26F2-48E9-BA74-1EAD2D5CF62A}"/>
    <cellStyle name="Normal 123 29 2" xfId="5272" xr:uid="{55DAA3D0-AE69-4BE4-A486-4469698D3359}"/>
    <cellStyle name="Normal 123 3" xfId="5273" xr:uid="{557A3E94-D576-4DE4-A2F3-9C24E3083633}"/>
    <cellStyle name="Normal 123 3 2" xfId="5274" xr:uid="{DE480361-170B-4721-87B3-77C5512D9ECE}"/>
    <cellStyle name="Normal 123 30" xfId="5275" xr:uid="{32FBEC2D-2656-4701-833A-F4A1F2348F69}"/>
    <cellStyle name="Normal 123 30 2" xfId="5276" xr:uid="{9FB0EA04-EEB3-48FF-B456-69E84B441BF4}"/>
    <cellStyle name="Normal 123 31" xfId="5277" xr:uid="{3E0EA2C6-806B-4B47-9558-827CF47A6835}"/>
    <cellStyle name="Normal 123 31 2" xfId="5278" xr:uid="{1B70E389-2F51-4DB3-8AF1-C4E1F5A9D346}"/>
    <cellStyle name="Normal 123 32" xfId="5279" xr:uid="{982068D2-29D9-4A33-A277-980151028333}"/>
    <cellStyle name="Normal 123 32 2" xfId="5280" xr:uid="{5E4172AC-183E-41BF-9470-C6B64FAC11AE}"/>
    <cellStyle name="Normal 123 33" xfId="5281" xr:uid="{6B50C88F-C9B7-4E49-9CFB-1FEADFDE7F4D}"/>
    <cellStyle name="Normal 123 33 2" xfId="5282" xr:uid="{0DCAC14A-8590-4955-976E-910221937230}"/>
    <cellStyle name="Normal 123 34" xfId="5283" xr:uid="{E979B42B-4FAA-46DB-A839-E7B781269A5C}"/>
    <cellStyle name="Normal 123 34 2" xfId="5284" xr:uid="{60A5ED3B-B26E-47DF-AF48-3AD5794F8513}"/>
    <cellStyle name="Normal 123 35" xfId="5285" xr:uid="{E2FC48F0-6EDF-4F2E-A6DF-BF594CCB953E}"/>
    <cellStyle name="Normal 123 35 2" xfId="5286" xr:uid="{926C2DA7-D8D0-4922-BE20-67C8C1E71B47}"/>
    <cellStyle name="Normal 123 36" xfId="5287" xr:uid="{FF8C334D-9ED8-44F4-B0F9-BDFEF2C40120}"/>
    <cellStyle name="Normal 123 36 2" xfId="5288" xr:uid="{5392FEEC-AC54-45E2-9D4E-05DD89AC6E78}"/>
    <cellStyle name="Normal 123 37" xfId="5289" xr:uid="{06D231FD-821D-460E-A6F5-C1F8BA1F8AB6}"/>
    <cellStyle name="Normal 123 37 2" xfId="5290" xr:uid="{9D29FEE1-D80E-4EDD-96B4-AF0789BF5DB6}"/>
    <cellStyle name="Normal 123 38" xfId="5291" xr:uid="{A7EAE375-C556-4BF2-BB73-B32B062D4C6A}"/>
    <cellStyle name="Normal 123 38 2" xfId="5292" xr:uid="{2AAC1ECA-7B7A-4CFC-9D73-31E051F8ACB7}"/>
    <cellStyle name="Normal 123 39" xfId="5293" xr:uid="{314298AD-D357-45EA-8B44-0A510369D949}"/>
    <cellStyle name="Normal 123 39 2" xfId="5294" xr:uid="{ED894D2A-BD98-45A9-BE89-7931C653F369}"/>
    <cellStyle name="Normal 123 4" xfId="5295" xr:uid="{1D80CEDA-880C-47E2-BC9A-97349FF703D4}"/>
    <cellStyle name="Normal 123 4 2" xfId="5296" xr:uid="{F3BD9FD2-79EC-4C6E-B463-B73B00B7840A}"/>
    <cellStyle name="Normal 123 40" xfId="5297" xr:uid="{137A47FE-AC3A-412D-9EF5-37E361D35BCA}"/>
    <cellStyle name="Normal 123 40 2" xfId="5298" xr:uid="{22437096-6CD7-4786-9B18-6F3536352176}"/>
    <cellStyle name="Normal 123 41" xfId="5299" xr:uid="{B599A13B-9396-4C0D-AF7A-F9C8314F20AB}"/>
    <cellStyle name="Normal 123 41 2" xfId="5300" xr:uid="{6BCFCB8E-42B2-4277-A150-5EF7036D83B2}"/>
    <cellStyle name="Normal 123 42" xfId="5301" xr:uid="{2C592E7F-BDCF-4358-A061-BA76AB9E7C52}"/>
    <cellStyle name="Normal 123 42 2" xfId="5302" xr:uid="{C254DDA3-2740-41DA-9177-C91520B89E94}"/>
    <cellStyle name="Normal 123 43" xfId="5303" xr:uid="{7F95DC1D-F8F6-468D-A601-D0CBBDB7C586}"/>
    <cellStyle name="Normal 123 43 2" xfId="5304" xr:uid="{41703516-98A8-4001-9EA9-4E3908A1B99D}"/>
    <cellStyle name="Normal 123 44" xfId="5305" xr:uid="{CF4BDEB1-47B3-4CB1-B8DD-F14C93624062}"/>
    <cellStyle name="Normal 123 44 2" xfId="5306" xr:uid="{D0087779-5B11-4F88-A7C7-7A2D9E942D98}"/>
    <cellStyle name="Normal 123 45" xfId="5307" xr:uid="{C102EEEE-7CC0-494D-AFB5-AD5C4514F3CF}"/>
    <cellStyle name="Normal 123 45 2" xfId="5308" xr:uid="{9D9EB051-B94D-44CA-924A-21603F7E2AC2}"/>
    <cellStyle name="Normal 123 46" xfId="5309" xr:uid="{86521AB6-8190-46BA-8E40-0F97B142AB9D}"/>
    <cellStyle name="Normal 123 46 2" xfId="5310" xr:uid="{537DF0DF-35E5-4B9D-B3F6-CAC9921216E7}"/>
    <cellStyle name="Normal 123 47" xfId="5311" xr:uid="{30865168-FD09-4D79-932D-0E3812093C3A}"/>
    <cellStyle name="Normal 123 47 2" xfId="5312" xr:uid="{0703D04C-A181-4001-A4A4-D8B339989744}"/>
    <cellStyle name="Normal 123 48" xfId="5313" xr:uid="{58B38282-32E2-4D25-9C22-59743155AC78}"/>
    <cellStyle name="Normal 123 48 2" xfId="5314" xr:uid="{32863C29-FD7F-49E6-9E47-350F386803B6}"/>
    <cellStyle name="Normal 123 49" xfId="5315" xr:uid="{C5A584A2-3B8D-4BC3-8F0A-B212F6AD0B7E}"/>
    <cellStyle name="Normal 123 49 2" xfId="5316" xr:uid="{D9E70A8D-E74A-4C15-A9EB-8FA8D210AFA8}"/>
    <cellStyle name="Normal 123 5" xfId="5317" xr:uid="{04F60C02-7627-4A3A-9D33-A551B1C76AF0}"/>
    <cellStyle name="Normal 123 5 2" xfId="5318" xr:uid="{7B0BF414-1A5C-47F1-A284-4C5D5F9EADAE}"/>
    <cellStyle name="Normal 123 50" xfId="5319" xr:uid="{AE53E890-F517-411F-B681-EC505F06C3CC}"/>
    <cellStyle name="Normal 123 50 2" xfId="5320" xr:uid="{C6F46B3F-A4C3-4B3C-91F7-82BCC498F2BB}"/>
    <cellStyle name="Normal 123 51" xfId="5321" xr:uid="{59F8ED3A-9486-414F-941F-7A0CC2466161}"/>
    <cellStyle name="Normal 123 51 2" xfId="5322" xr:uid="{FA63A2FC-8B8A-43F6-8129-7856E4298051}"/>
    <cellStyle name="Normal 123 52" xfId="5323" xr:uid="{FEEA0B6E-7922-4800-803E-98AE590C661E}"/>
    <cellStyle name="Normal 123 52 2" xfId="5324" xr:uid="{F7102456-08BA-43E6-80DD-FA14D8FB7427}"/>
    <cellStyle name="Normal 123 53" xfId="5325" xr:uid="{B566DFBD-1C3D-4E76-A725-11A01EEF4F66}"/>
    <cellStyle name="Normal 123 53 2" xfId="5326" xr:uid="{AF41165B-C75A-4342-923C-0729FCD74290}"/>
    <cellStyle name="Normal 123 54" xfId="5327" xr:uid="{B0E64AD5-31B3-41AC-AF30-FDEF5C1BCE77}"/>
    <cellStyle name="Normal 123 54 2" xfId="5328" xr:uid="{55621789-62DA-4B87-91C1-0BCAF167554A}"/>
    <cellStyle name="Normal 123 55" xfId="5329" xr:uid="{A89FAF87-772A-4BE4-BC85-B53E1A175C83}"/>
    <cellStyle name="Normal 123 55 2" xfId="5330" xr:uid="{5DB792C0-F312-446C-8A96-82E0421D2B29}"/>
    <cellStyle name="Normal 123 56" xfId="5331" xr:uid="{C4D22335-DE11-4E58-98A6-04264B51FA16}"/>
    <cellStyle name="Normal 123 56 2" xfId="5332" xr:uid="{DD0937E0-BDCC-43E8-A902-9DE80C02EBB2}"/>
    <cellStyle name="Normal 123 57" xfId="5333" xr:uid="{751DAEED-25A8-4BB1-9F9C-A6F7AA07EB77}"/>
    <cellStyle name="Normal 123 57 2" xfId="5334" xr:uid="{42D23838-D3E7-46C2-8FC4-9FA7DB7B407E}"/>
    <cellStyle name="Normal 123 58" xfId="5335" xr:uid="{F217332A-31E3-4BE9-A2F9-BB631DB42510}"/>
    <cellStyle name="Normal 123 58 2" xfId="5336" xr:uid="{5BF9E7B2-607A-40F5-812B-0C9CAF0877F5}"/>
    <cellStyle name="Normal 123 59" xfId="5337" xr:uid="{B2806AE2-02A9-4069-81B1-04ADF9432327}"/>
    <cellStyle name="Normal 123 59 2" xfId="5338" xr:uid="{BDCEC401-69BA-43D0-ADCE-F9AC68039D4E}"/>
    <cellStyle name="Normal 123 6" xfId="5339" xr:uid="{BBF6CD0A-4098-4C04-9230-96A25D0848AF}"/>
    <cellStyle name="Normal 123 6 2" xfId="5340" xr:uid="{1E3A02E0-0DD3-4E74-99EF-0229CB601C83}"/>
    <cellStyle name="Normal 123 60" xfId="5341" xr:uid="{5B968137-B54D-4C7C-80B7-35954E28EF8C}"/>
    <cellStyle name="Normal 123 60 2" xfId="5342" xr:uid="{F249909F-2BDC-412A-9831-716817EEE9C3}"/>
    <cellStyle name="Normal 123 61" xfId="5343" xr:uid="{AED8E592-ABCC-4E2D-93F3-0684E6BBBD9F}"/>
    <cellStyle name="Normal 123 61 2" xfId="5344" xr:uid="{8C6F24F5-653D-430A-A828-C5C9C9A6AA3E}"/>
    <cellStyle name="Normal 123 62" xfId="5345" xr:uid="{649CF186-B248-46B8-8B9D-6FF4EF5AB4DF}"/>
    <cellStyle name="Normal 123 62 2" xfId="5346" xr:uid="{92E2252D-B44E-4EF8-999E-ACACBBEB0E60}"/>
    <cellStyle name="Normal 123 63" xfId="5347" xr:uid="{BCDA391F-38E0-499A-A0FA-BDF58FD54C4E}"/>
    <cellStyle name="Normal 123 63 2" xfId="5348" xr:uid="{38CCE75B-A728-4DF1-9C76-4806C0FD73A7}"/>
    <cellStyle name="Normal 123 64" xfId="5349" xr:uid="{232D50A2-9E02-4405-A18A-7E32B0EA0205}"/>
    <cellStyle name="Normal 123 64 2" xfId="5350" xr:uid="{4B6F1A41-7A1A-4287-B271-C3F2D69DDCDE}"/>
    <cellStyle name="Normal 123 65" xfId="5351" xr:uid="{3D4C3355-CC73-4C6F-B1B5-935DE7F4B8F6}"/>
    <cellStyle name="Normal 123 65 2" xfId="5352" xr:uid="{35774791-1140-4462-99E6-45D5191DF0B6}"/>
    <cellStyle name="Normal 123 66" xfId="5353" xr:uid="{ED0B2B83-43E9-4E29-AEBF-BEB697CBD27B}"/>
    <cellStyle name="Normal 123 66 2" xfId="5354" xr:uid="{7CF26028-21D2-4282-B598-8AF110929371}"/>
    <cellStyle name="Normal 123 67" xfId="5355" xr:uid="{1B3DD001-2493-44A4-9220-D333DF77EACF}"/>
    <cellStyle name="Normal 123 67 2" xfId="5356" xr:uid="{2334E103-CBBF-4AED-8285-3ED00F96E875}"/>
    <cellStyle name="Normal 123 68" xfId="5357" xr:uid="{5DA23701-FFDA-4857-9DE4-36C0367C915F}"/>
    <cellStyle name="Normal 123 68 2" xfId="5358" xr:uid="{902090E5-A731-4352-9956-34C03C553577}"/>
    <cellStyle name="Normal 123 69" xfId="5359" xr:uid="{ABBCFB56-B085-4A22-8114-9E1F3C7474A3}"/>
    <cellStyle name="Normal 123 69 2" xfId="5360" xr:uid="{94DB0F25-4854-4EC5-85E3-D67F0CCBFD33}"/>
    <cellStyle name="Normal 123 7" xfId="5361" xr:uid="{63D42000-DCB9-44B4-B055-4C758BFC0A9D}"/>
    <cellStyle name="Normal 123 7 2" xfId="5362" xr:uid="{C62D74EE-0305-446C-A3A3-F171FBFA53CB}"/>
    <cellStyle name="Normal 123 70" xfId="5363" xr:uid="{2BA117AE-6E55-493B-84DD-7E546B8560B6}"/>
    <cellStyle name="Normal 123 70 2" xfId="5364" xr:uid="{4AA183B3-2DC8-4A6D-BC7A-3DAC2E8ABE45}"/>
    <cellStyle name="Normal 123 71" xfId="5365" xr:uid="{AD00A35B-B757-4872-86BD-D38775EF5803}"/>
    <cellStyle name="Normal 123 71 2" xfId="5366" xr:uid="{4FB14B9A-E831-4ADE-A547-A4613EBF84EC}"/>
    <cellStyle name="Normal 123 72" xfId="5367" xr:uid="{ADE5AF4A-BC8F-4DF0-810F-F58AF3E02974}"/>
    <cellStyle name="Normal 123 72 2" xfId="5368" xr:uid="{931EE2A9-1D01-4FBD-A35F-98BC0B53E6B0}"/>
    <cellStyle name="Normal 123 73" xfId="5369" xr:uid="{6F97F10B-58F2-4585-98A2-B34A0E200D84}"/>
    <cellStyle name="Normal 123 73 2" xfId="5370" xr:uid="{1C79DAFA-4C78-4F02-B382-610A371B41AE}"/>
    <cellStyle name="Normal 123 74" xfId="5371" xr:uid="{13FCEDA8-CBBB-4AD4-88E2-D1202D1D8DBF}"/>
    <cellStyle name="Normal 123 74 2" xfId="5372" xr:uid="{820875C6-5239-44AE-8358-65917C53788F}"/>
    <cellStyle name="Normal 123 75" xfId="5373" xr:uid="{94FBD781-0D3C-4C87-87E0-4F934C472936}"/>
    <cellStyle name="Normal 123 75 2" xfId="5374" xr:uid="{65094ECA-2A2E-491A-802F-0A85A9F583A5}"/>
    <cellStyle name="Normal 123 76" xfId="5375" xr:uid="{6F3ACE02-9EC1-44F3-9C60-062B5EFE9693}"/>
    <cellStyle name="Normal 123 76 2" xfId="5376" xr:uid="{BE9E44FB-1BFB-4F12-BF71-C05DDB33E270}"/>
    <cellStyle name="Normal 123 77" xfId="5377" xr:uid="{76A7CFC0-F769-4404-9823-65176C7A009A}"/>
    <cellStyle name="Normal 123 77 2" xfId="5378" xr:uid="{5A6EB3FA-A69E-497C-A220-2F97D0D25C02}"/>
    <cellStyle name="Normal 123 78" xfId="5379" xr:uid="{E8BE9C9B-8A21-49DA-890D-5E61E8A06B57}"/>
    <cellStyle name="Normal 123 78 2" xfId="5380" xr:uid="{301860DB-2540-4FF7-9F59-0EBCDA84C880}"/>
    <cellStyle name="Normal 123 79" xfId="5381" xr:uid="{34569156-8B30-48E3-BC92-B02D32FB51BB}"/>
    <cellStyle name="Normal 123 79 2" xfId="5382" xr:uid="{43812340-97A8-48EB-869E-DAB3B9CA2471}"/>
    <cellStyle name="Normal 123 8" xfId="5383" xr:uid="{DB15D5E3-F31A-4A25-89B3-CA36D5393A5C}"/>
    <cellStyle name="Normal 123 8 2" xfId="5384" xr:uid="{6F62130C-A1F1-42C0-8DE5-C0B4464B8191}"/>
    <cellStyle name="Normal 123 80" xfId="5385" xr:uid="{22F0A964-7AB7-432F-AA1A-F78E8BAF8B8F}"/>
    <cellStyle name="Normal 123 80 2" xfId="5386" xr:uid="{12DB5768-6F5E-4B5F-A601-48DA7690E14C}"/>
    <cellStyle name="Normal 123 81" xfId="5387" xr:uid="{40E69758-D200-42DE-AFD7-9DF5F5D52561}"/>
    <cellStyle name="Normal 123 81 2" xfId="5388" xr:uid="{F0534A20-2883-49F8-BEA5-E1F0E20FD993}"/>
    <cellStyle name="Normal 123 82" xfId="5389" xr:uid="{9EAEAF88-EDC0-4A2B-B53C-57002D9DDAC1}"/>
    <cellStyle name="Normal 123 82 2" xfId="5390" xr:uid="{2D76DC49-4432-4F33-8CC4-A1771EBCCF45}"/>
    <cellStyle name="Normal 123 83" xfId="5391" xr:uid="{900A9844-BE3D-40EC-A236-C3AA78642611}"/>
    <cellStyle name="Normal 123 83 2" xfId="5392" xr:uid="{B75FEB51-B87D-4A0A-B752-862A2F79AAD9}"/>
    <cellStyle name="Normal 123 84" xfId="5393" xr:uid="{BB3CFB56-23A9-47A9-A69A-CBD86FEFEC42}"/>
    <cellStyle name="Normal 123 84 2" xfId="5394" xr:uid="{FCAC9D7B-D305-4E6B-973E-564D49ACE906}"/>
    <cellStyle name="Normal 123 85" xfId="5395" xr:uid="{F024E999-2215-4DC1-A7D1-F6F3A76799A5}"/>
    <cellStyle name="Normal 123 85 2" xfId="5396" xr:uid="{6EE00542-2CDE-4EA1-8CCD-AD79E70AF084}"/>
    <cellStyle name="Normal 123 86" xfId="5397" xr:uid="{375DE9DA-B3DA-4DBA-B735-BEF205A5F4BA}"/>
    <cellStyle name="Normal 123 86 2" xfId="5398" xr:uid="{214079CA-2364-45FD-836F-6D8705E49DF2}"/>
    <cellStyle name="Normal 123 87" xfId="5399" xr:uid="{8CDF7279-473E-42CD-91C3-6C056050CB1E}"/>
    <cellStyle name="Normal 123 87 2" xfId="5400" xr:uid="{C825F8A0-23AE-43DD-87C9-41893AA61140}"/>
    <cellStyle name="Normal 123 88" xfId="5401" xr:uid="{27FC1A4D-2C5F-4C98-A2DB-0CBBE55FA368}"/>
    <cellStyle name="Normal 123 88 2" xfId="5402" xr:uid="{F0E54EFF-F0E5-4A7F-90ED-D8E5487C7BF0}"/>
    <cellStyle name="Normal 123 89" xfId="5403" xr:uid="{463550AB-3121-440C-BD02-DF228CAC279F}"/>
    <cellStyle name="Normal 123 89 2" xfId="5404" xr:uid="{3E1E1FBF-E583-4E47-ACF1-9F51A5FFE2D8}"/>
    <cellStyle name="Normal 123 9" xfId="5405" xr:uid="{0F1760F2-E6F6-4337-937D-DD8FB4C2E424}"/>
    <cellStyle name="Normal 123 9 2" xfId="5406" xr:uid="{A7CFA5EF-2C0C-4209-8165-79C7FD00F36D}"/>
    <cellStyle name="Normal 123 90" xfId="5407" xr:uid="{47434E7C-6355-42BA-9ECF-A7D08EB7B291}"/>
    <cellStyle name="Normal 123 90 2" xfId="5408" xr:uid="{3590C6FD-AB37-45F0-B6EF-C7EDC18D35BD}"/>
    <cellStyle name="Normal 123 91" xfId="5409" xr:uid="{94B7B0D8-7419-489B-8308-FB21BDEFC63D}"/>
    <cellStyle name="Normal 123 91 2" xfId="5410" xr:uid="{DBC207A4-8154-4567-803E-C1B25D3E1F54}"/>
    <cellStyle name="Normal 123 92" xfId="5411" xr:uid="{C6962471-5305-4EB4-9B07-FDD19E9BCCC3}"/>
    <cellStyle name="Normal 123 92 2" xfId="5412" xr:uid="{4513BD97-3D50-4117-A537-258F12AFEAFC}"/>
    <cellStyle name="Normal 123 93" xfId="5413" xr:uid="{54BC57DD-1881-4782-A26D-E75350A7FFA2}"/>
    <cellStyle name="Normal 123 93 2" xfId="5414" xr:uid="{224EDAA2-DD7D-4A2F-BD56-DEEA46F75EB0}"/>
    <cellStyle name="Normal 123 94" xfId="5415" xr:uid="{AE8398A0-A78B-4ED0-BB9B-9BB14E6F23CC}"/>
    <cellStyle name="Normal 123 94 2" xfId="5416" xr:uid="{49569A04-369D-4506-A8DB-DD9852D06CC0}"/>
    <cellStyle name="Normal 123 95" xfId="5417" xr:uid="{3CCE5F0D-F49C-43CD-B674-651F1435C614}"/>
    <cellStyle name="Normal 123 95 2" xfId="5418" xr:uid="{F79476B1-AB33-4822-9A19-09A9575939B7}"/>
    <cellStyle name="Normal 123 96" xfId="5419" xr:uid="{7E5E3B4C-251B-44DF-9889-C56D565B8976}"/>
    <cellStyle name="Normal 123 96 2" xfId="5420" xr:uid="{A021DF5A-5198-4CE2-AD49-CED59B42FA02}"/>
    <cellStyle name="Normal 123 97" xfId="5421" xr:uid="{6327BE95-14AF-4ACC-AF20-88A1A848ED1E}"/>
    <cellStyle name="Normal 123 97 2" xfId="5422" xr:uid="{AFCF2CC1-9AC4-401B-BB91-97B20F7B175A}"/>
    <cellStyle name="Normal 123 98" xfId="5423" xr:uid="{F60D54F2-CDFD-40DD-9A39-788724F8792A}"/>
    <cellStyle name="Normal 123 98 2" xfId="5424" xr:uid="{0590F19B-BABF-4F44-8C75-BA36DF638701}"/>
    <cellStyle name="Normal 123 99" xfId="5425" xr:uid="{79287044-69EF-4552-9C52-B3C4C18ABFEB}"/>
    <cellStyle name="Normal 124" xfId="5426" xr:uid="{7449EC59-E2DE-4171-AECE-B435DEC03E50}"/>
    <cellStyle name="Normal 124 10" xfId="5427" xr:uid="{FCC6C333-DAAC-4C89-890E-77E70830E7CA}"/>
    <cellStyle name="Normal 124 10 2" xfId="5428" xr:uid="{610B0668-0072-4827-A48C-0D72012431D3}"/>
    <cellStyle name="Normal 124 11" xfId="5429" xr:uid="{848862AB-B8A3-43B3-97A4-468C472F7119}"/>
    <cellStyle name="Normal 124 11 2" xfId="5430" xr:uid="{8278EF75-6B52-490D-AD28-B5F37B780521}"/>
    <cellStyle name="Normal 124 12" xfId="5431" xr:uid="{BAB6B0E4-3D49-4DDB-A42C-310813074154}"/>
    <cellStyle name="Normal 124 12 2" xfId="5432" xr:uid="{4BD8FF61-6AAD-4691-B091-AFB148F7358F}"/>
    <cellStyle name="Normal 124 13" xfId="5433" xr:uid="{8B4742E3-3C5F-431E-96E1-8C5EC63A2B60}"/>
    <cellStyle name="Normal 124 13 2" xfId="5434" xr:uid="{28E719E1-9665-48E4-949D-C65B8FEE7696}"/>
    <cellStyle name="Normal 124 14" xfId="5435" xr:uid="{B6BC9F12-4706-405C-8426-DDCCC20AFEA5}"/>
    <cellStyle name="Normal 124 14 2" xfId="5436" xr:uid="{0D442117-1EFE-4C6B-A009-6F14F2E6CB3B}"/>
    <cellStyle name="Normal 124 15" xfId="5437" xr:uid="{9DF669A0-D079-4E01-91C7-4F23C29AD874}"/>
    <cellStyle name="Normal 124 15 2" xfId="5438" xr:uid="{4BDD2964-642E-4838-AEB8-A2D9954CB7E7}"/>
    <cellStyle name="Normal 124 16" xfId="5439" xr:uid="{071A66BC-6DC8-44A5-99CE-68DBA0E6AA0A}"/>
    <cellStyle name="Normal 124 16 2" xfId="5440" xr:uid="{F5BEF554-0507-49B4-8730-009F61E88B96}"/>
    <cellStyle name="Normal 124 17" xfId="5441" xr:uid="{B603BB5C-24D4-443C-AAAF-1D141169DECC}"/>
    <cellStyle name="Normal 124 17 2" xfId="5442" xr:uid="{C4045261-C6CC-4E17-B69F-4FD264690F28}"/>
    <cellStyle name="Normal 124 18" xfId="5443" xr:uid="{D0E5F659-51B5-492F-87AB-ECBED2C49510}"/>
    <cellStyle name="Normal 124 18 2" xfId="5444" xr:uid="{1B3762B2-9E58-400D-BD6A-1AFFC78B701B}"/>
    <cellStyle name="Normal 124 19" xfId="5445" xr:uid="{17DBDE92-1808-4D44-A95F-EC5D3A2FEA2B}"/>
    <cellStyle name="Normal 124 19 2" xfId="5446" xr:uid="{9D488396-6913-4857-8FFA-31D3625F0BF6}"/>
    <cellStyle name="Normal 124 2" xfId="5447" xr:uid="{FDA1C63C-7597-4E99-A3C3-4E104FA7F6F7}"/>
    <cellStyle name="Normal 124 2 2" xfId="5448" xr:uid="{F41F4BF3-FB4B-496D-884D-1871CE428739}"/>
    <cellStyle name="Normal 124 20" xfId="5449" xr:uid="{89B65F52-43E8-4749-9F1D-4CF9AB8B1F4F}"/>
    <cellStyle name="Normal 124 20 2" xfId="5450" xr:uid="{4BB12F55-78A1-434C-8F83-93779F1E38B2}"/>
    <cellStyle name="Normal 124 21" xfId="5451" xr:uid="{19DF475F-827D-4EA1-843A-8BCAE0D6C205}"/>
    <cellStyle name="Normal 124 21 2" xfId="5452" xr:uid="{54166C50-14E9-4EBE-B961-542B9EA325A2}"/>
    <cellStyle name="Normal 124 22" xfId="5453" xr:uid="{5824DBFC-2851-4FEC-806C-D23436A8BC8E}"/>
    <cellStyle name="Normal 124 22 2" xfId="5454" xr:uid="{BC96B182-7D32-4185-A636-573AD315B715}"/>
    <cellStyle name="Normal 124 23" xfId="5455" xr:uid="{E6B10A5D-1C7B-48DA-9A69-C0288AEB2E32}"/>
    <cellStyle name="Normal 124 23 2" xfId="5456" xr:uid="{0A36474E-6ADB-49FC-BEF9-9BD669F53D11}"/>
    <cellStyle name="Normal 124 24" xfId="5457" xr:uid="{E6A4FE5B-A805-4DF0-B125-9B12670CD695}"/>
    <cellStyle name="Normal 124 24 2" xfId="5458" xr:uid="{DE5DBB40-790D-46BC-9E83-F80922B5A024}"/>
    <cellStyle name="Normal 124 25" xfId="5459" xr:uid="{89E87D76-0372-487F-8014-8DBFDEC74784}"/>
    <cellStyle name="Normal 124 25 2" xfId="5460" xr:uid="{C1803F50-402F-4DAF-91A8-46EEF69D8D73}"/>
    <cellStyle name="Normal 124 26" xfId="5461" xr:uid="{CA0CC7EF-A23D-47B1-BA56-02357E661CCD}"/>
    <cellStyle name="Normal 124 26 2" xfId="5462" xr:uid="{46CD80D8-42D1-4A76-AEA7-8172A9B23AC4}"/>
    <cellStyle name="Normal 124 27" xfId="5463" xr:uid="{CFEDAD5D-0269-4BF2-8BB4-FC54CF72D891}"/>
    <cellStyle name="Normal 124 27 2" xfId="5464" xr:uid="{ACD5F632-8B00-41F5-80F4-EA342FDEB8F3}"/>
    <cellStyle name="Normal 124 28" xfId="5465" xr:uid="{70B3FF13-C25F-432C-A981-F279B5A20795}"/>
    <cellStyle name="Normal 124 28 2" xfId="5466" xr:uid="{5BF3D010-19CC-4813-9C88-186F47368FB8}"/>
    <cellStyle name="Normal 124 29" xfId="5467" xr:uid="{99E89240-C789-4BFB-A5E8-62CDD2959FBD}"/>
    <cellStyle name="Normal 124 29 2" xfId="5468" xr:uid="{483254BB-65CC-4DEE-8437-A9E19ADD8C3B}"/>
    <cellStyle name="Normal 124 3" xfId="5469" xr:uid="{1A7A0702-18D5-443F-A46A-00DB99912149}"/>
    <cellStyle name="Normal 124 3 2" xfId="5470" xr:uid="{FD8EE093-ECFF-4C3E-B57A-C2783DA6677A}"/>
    <cellStyle name="Normal 124 30" xfId="5471" xr:uid="{3EBB556E-5390-4AF5-831F-DD142506646B}"/>
    <cellStyle name="Normal 124 30 2" xfId="5472" xr:uid="{211D2FC4-6CC5-4CD5-8FDF-0C66399143E3}"/>
    <cellStyle name="Normal 124 31" xfId="5473" xr:uid="{232D495C-6D03-43C8-BFB1-6CEDFC9725FC}"/>
    <cellStyle name="Normal 124 31 2" xfId="5474" xr:uid="{BEE0634B-277D-4CD9-A096-600D3F116804}"/>
    <cellStyle name="Normal 124 32" xfId="5475" xr:uid="{C8FBF0CD-126C-4135-9D75-B912BC5F43D4}"/>
    <cellStyle name="Normal 124 32 2" xfId="5476" xr:uid="{A34283E4-4678-4258-88B3-1209540EAA66}"/>
    <cellStyle name="Normal 124 33" xfId="5477" xr:uid="{35D0B942-5D6F-4395-96AA-14186DD42549}"/>
    <cellStyle name="Normal 124 33 2" xfId="5478" xr:uid="{8DFE567F-1499-4C70-8FEB-55DF3E259D3D}"/>
    <cellStyle name="Normal 124 34" xfId="5479" xr:uid="{B1E814CC-93D7-4768-80F6-24574FD1D423}"/>
    <cellStyle name="Normal 124 34 2" xfId="5480" xr:uid="{C268E5FD-F024-46BD-A219-2862B2D28400}"/>
    <cellStyle name="Normal 124 35" xfId="5481" xr:uid="{25D61CB2-DA58-4003-AF59-A6DCB15BAD5F}"/>
    <cellStyle name="Normal 124 35 2" xfId="5482" xr:uid="{879B8D42-D091-4ED5-9F64-D6C752F27109}"/>
    <cellStyle name="Normal 124 36" xfId="5483" xr:uid="{B2CF57E1-B2B2-4D46-A3BD-9725A40BDEE4}"/>
    <cellStyle name="Normal 124 36 2" xfId="5484" xr:uid="{8C568657-ADEB-4E10-A780-5FF3A3CF805A}"/>
    <cellStyle name="Normal 124 37" xfId="5485" xr:uid="{BE0D58F7-8EE2-4FFB-BE86-06B6CAC5D91E}"/>
    <cellStyle name="Normal 124 37 2" xfId="5486" xr:uid="{8A59A44B-830A-4BF6-8855-DAC0ABB9C6A2}"/>
    <cellStyle name="Normal 124 38" xfId="5487" xr:uid="{88A454DF-E6E2-49C7-A3DA-DD29EDA2DC89}"/>
    <cellStyle name="Normal 124 38 2" xfId="5488" xr:uid="{8F957438-E387-42CB-83F2-908CE04CF2B9}"/>
    <cellStyle name="Normal 124 39" xfId="5489" xr:uid="{660A4FE0-B55A-4653-BD20-C717017F56BB}"/>
    <cellStyle name="Normal 124 39 2" xfId="5490" xr:uid="{32FE9258-B331-4A44-8AA5-5FA18B921F17}"/>
    <cellStyle name="Normal 124 4" xfId="5491" xr:uid="{D9C0D540-1168-4CE1-911E-214A9156E35F}"/>
    <cellStyle name="Normal 124 4 2" xfId="5492" xr:uid="{7A83660C-5DD7-4963-9974-B76A82080F8F}"/>
    <cellStyle name="Normal 124 40" xfId="5493" xr:uid="{631AC632-2CC0-4188-91D0-25BD57825C23}"/>
    <cellStyle name="Normal 124 40 2" xfId="5494" xr:uid="{2B535FF1-FA2E-4266-83C9-CF1AF8ACB2BC}"/>
    <cellStyle name="Normal 124 41" xfId="5495" xr:uid="{A031A5B1-4923-4E56-ADDF-EAB1782413E2}"/>
    <cellStyle name="Normal 124 41 2" xfId="5496" xr:uid="{A8D655A3-9DA6-450F-8EEB-A0C5D02A016D}"/>
    <cellStyle name="Normal 124 42" xfId="5497" xr:uid="{47577B54-FE48-4FB2-ADA8-9AAE74C086CB}"/>
    <cellStyle name="Normal 124 42 2" xfId="5498" xr:uid="{DA0DA056-EEF5-4854-BEE1-ADEFA5146BF3}"/>
    <cellStyle name="Normal 124 43" xfId="5499" xr:uid="{6D027E1B-37AB-4C99-9791-D2400F5F441A}"/>
    <cellStyle name="Normal 124 43 2" xfId="5500" xr:uid="{FDD0DE6E-7938-41CD-A35A-C2CAFF3E6E46}"/>
    <cellStyle name="Normal 124 44" xfId="5501" xr:uid="{830E4039-B01C-4B8B-A9E9-3DABCA008A70}"/>
    <cellStyle name="Normal 124 44 2" xfId="5502" xr:uid="{37A5C978-9CD5-49D3-8BB6-98529A1641DF}"/>
    <cellStyle name="Normal 124 45" xfId="5503" xr:uid="{9F73E557-61E9-48BC-9CEF-A8480F2FB136}"/>
    <cellStyle name="Normal 124 45 2" xfId="5504" xr:uid="{92345B1F-4757-433B-8AE5-4056F934E3BA}"/>
    <cellStyle name="Normal 124 46" xfId="5505" xr:uid="{5C201D2D-EFF6-4B2A-A96E-DCD747EAAA27}"/>
    <cellStyle name="Normal 124 46 2" xfId="5506" xr:uid="{9FA7062A-F5FD-4AC1-8440-B34E46034728}"/>
    <cellStyle name="Normal 124 47" xfId="5507" xr:uid="{097C00F9-67F4-4AA1-9FAD-BE00E2B34558}"/>
    <cellStyle name="Normal 124 47 2" xfId="5508" xr:uid="{749A89BE-15DE-4327-A655-034DCD4BC694}"/>
    <cellStyle name="Normal 124 48" xfId="5509" xr:uid="{DBB6EDB1-4F66-4A22-A43C-86E8FC9BC6F2}"/>
    <cellStyle name="Normal 124 48 2" xfId="5510" xr:uid="{2295D6F7-1D0A-49C3-B5CD-E5941C673D37}"/>
    <cellStyle name="Normal 124 49" xfId="5511" xr:uid="{E29DF6E7-3494-4495-916D-264D84904244}"/>
    <cellStyle name="Normal 124 49 2" xfId="5512" xr:uid="{6DD78724-00FD-4906-95FE-A5EB27F98E13}"/>
    <cellStyle name="Normal 124 5" xfId="5513" xr:uid="{9899A017-A2A4-4751-ADA9-EE4AF6CD3A57}"/>
    <cellStyle name="Normal 124 5 2" xfId="5514" xr:uid="{5067F4A0-13FA-4EEC-90DE-32563B1CB330}"/>
    <cellStyle name="Normal 124 50" xfId="5515" xr:uid="{5E50FAFA-9926-4988-A661-433E917C7D76}"/>
    <cellStyle name="Normal 124 50 2" xfId="5516" xr:uid="{A668A13D-C479-4516-8D1B-3D354740AB55}"/>
    <cellStyle name="Normal 124 51" xfId="5517" xr:uid="{B75E4EE5-32DC-4067-9603-2CA69A2107CF}"/>
    <cellStyle name="Normal 124 51 2" xfId="5518" xr:uid="{2F724008-C18D-4185-BF75-258E6F6AF86A}"/>
    <cellStyle name="Normal 124 52" xfId="5519" xr:uid="{47EC5123-93C3-4BA4-A8C4-11F9D06E9766}"/>
    <cellStyle name="Normal 124 52 2" xfId="5520" xr:uid="{81246963-7948-4FC8-8B35-A1F39592FF0E}"/>
    <cellStyle name="Normal 124 53" xfId="5521" xr:uid="{37EC64A3-1BB3-42B9-A250-FDBB0D45AD99}"/>
    <cellStyle name="Normal 124 53 2" xfId="5522" xr:uid="{9D98029B-EE6D-46D9-B25A-2E00056031EE}"/>
    <cellStyle name="Normal 124 54" xfId="5523" xr:uid="{770977CF-C42D-488E-90B7-3820B75CFD29}"/>
    <cellStyle name="Normal 124 54 2" xfId="5524" xr:uid="{EEE620AB-9343-4AE5-9B11-A48C84AB5B38}"/>
    <cellStyle name="Normal 124 55" xfId="5525" xr:uid="{207588B9-FBD6-4FAA-B915-F350C0803D0B}"/>
    <cellStyle name="Normal 124 55 2" xfId="5526" xr:uid="{B99DD89F-CD3C-4034-AAD6-B274B956889B}"/>
    <cellStyle name="Normal 124 56" xfId="5527" xr:uid="{36546BBD-CEB5-489B-93D6-718FFC008E7D}"/>
    <cellStyle name="Normal 124 56 2" xfId="5528" xr:uid="{3746D36D-D22A-442A-8C54-69830EE25BF6}"/>
    <cellStyle name="Normal 124 57" xfId="5529" xr:uid="{B7FF31CF-79F6-495A-9C1A-3F6846B99BE1}"/>
    <cellStyle name="Normal 124 57 2" xfId="5530" xr:uid="{5973D24D-D50D-41EA-8CB9-0612C6682079}"/>
    <cellStyle name="Normal 124 58" xfId="5531" xr:uid="{9A9AEEC1-89B1-4ABA-B3C7-CCD94E8374E0}"/>
    <cellStyle name="Normal 124 58 2" xfId="5532" xr:uid="{DF91ABFA-07B6-4F51-9219-F86EAEA1630D}"/>
    <cellStyle name="Normal 124 59" xfId="5533" xr:uid="{4BE808F9-F7BD-4419-9C4F-33566DDEF314}"/>
    <cellStyle name="Normal 124 59 2" xfId="5534" xr:uid="{AF04A01C-6783-41F6-9E82-F9F6FE4A435C}"/>
    <cellStyle name="Normal 124 6" xfId="5535" xr:uid="{538E2EF0-D015-424B-ADA7-87691BE83DEC}"/>
    <cellStyle name="Normal 124 6 2" xfId="5536" xr:uid="{5BDD61E6-2011-4167-973E-C1AB0F356DE1}"/>
    <cellStyle name="Normal 124 60" xfId="5537" xr:uid="{4F4CCD03-15D0-4C2F-ADC4-1ECC322417D8}"/>
    <cellStyle name="Normal 124 60 2" xfId="5538" xr:uid="{54657E36-B413-4BDF-8539-71F913E00671}"/>
    <cellStyle name="Normal 124 61" xfId="5539" xr:uid="{7ADEC744-719F-4AEB-816A-B92CD9F0F57E}"/>
    <cellStyle name="Normal 124 61 2" xfId="5540" xr:uid="{825F375D-7542-4283-AF4D-F037EF11DFFC}"/>
    <cellStyle name="Normal 124 62" xfId="5541" xr:uid="{4CCE83F9-5A4A-4CDA-B90F-464A8CDEA818}"/>
    <cellStyle name="Normal 124 62 2" xfId="5542" xr:uid="{DC67E175-C899-48A5-9836-6094B80E01FE}"/>
    <cellStyle name="Normal 124 63" xfId="5543" xr:uid="{478900C2-4D9A-479A-8B88-27294CBBC598}"/>
    <cellStyle name="Normal 124 63 2" xfId="5544" xr:uid="{B9EE28D2-1089-4DDA-A826-6EB090332559}"/>
    <cellStyle name="Normal 124 64" xfId="5545" xr:uid="{68DAF6CA-450A-46C6-814A-305510AF49F6}"/>
    <cellStyle name="Normal 124 64 2" xfId="5546" xr:uid="{BCC4561C-C932-4F16-B5D8-0257261D67CC}"/>
    <cellStyle name="Normal 124 65" xfId="5547" xr:uid="{531A3373-4E59-49E4-A116-76B079B0B616}"/>
    <cellStyle name="Normal 124 65 2" xfId="5548" xr:uid="{9D4DF114-029B-440A-93D6-DC80B3CD4EE3}"/>
    <cellStyle name="Normal 124 66" xfId="5549" xr:uid="{6F439434-E2FF-4C19-BD78-DDCB8CFB8AA8}"/>
    <cellStyle name="Normal 124 66 2" xfId="5550" xr:uid="{DFE07EF7-5859-4E9F-A159-D13E32CADAD5}"/>
    <cellStyle name="Normal 124 67" xfId="5551" xr:uid="{C54C578F-FA43-4508-8B19-AE2C30BEDA2E}"/>
    <cellStyle name="Normal 124 67 2" xfId="5552" xr:uid="{0FA9ECE6-CFA2-4093-9B5D-18ACF203E36D}"/>
    <cellStyle name="Normal 124 68" xfId="5553" xr:uid="{3BAD48F7-4403-4DDD-B243-A11F7D5C34F8}"/>
    <cellStyle name="Normal 124 68 2" xfId="5554" xr:uid="{8FF1B3F0-368B-43B6-84BF-DD4CBD432D9C}"/>
    <cellStyle name="Normal 124 69" xfId="5555" xr:uid="{ECC9434D-2B40-4873-8CD6-6229D717DA73}"/>
    <cellStyle name="Normal 124 69 2" xfId="5556" xr:uid="{5DAFACE5-B6CF-44D6-9E1C-61543A8D93AD}"/>
    <cellStyle name="Normal 124 7" xfId="5557" xr:uid="{968DBA31-509E-41CC-A831-AA0CDEC1C342}"/>
    <cellStyle name="Normal 124 7 2" xfId="5558" xr:uid="{A7119EAF-FC0C-432D-A340-F45F4617BA1E}"/>
    <cellStyle name="Normal 124 70" xfId="5559" xr:uid="{D17A66BE-7240-4D7F-B74B-67D0DB6DF78A}"/>
    <cellStyle name="Normal 124 70 2" xfId="5560" xr:uid="{C3012CA0-9C4C-4F8C-8E04-FA626348DDCA}"/>
    <cellStyle name="Normal 124 71" xfId="5561" xr:uid="{46172F30-E444-49F0-A2E5-29F24CABC3E2}"/>
    <cellStyle name="Normal 124 71 2" xfId="5562" xr:uid="{47B0606C-0C09-4152-8616-60E345CEDA9E}"/>
    <cellStyle name="Normal 124 72" xfId="5563" xr:uid="{A1DA46E7-347D-4136-B444-22DED597E38C}"/>
    <cellStyle name="Normal 124 72 2" xfId="5564" xr:uid="{EE45C0F5-A946-4B0E-AE1A-9B2B46C23430}"/>
    <cellStyle name="Normal 124 73" xfId="5565" xr:uid="{5A6E9FF3-9634-4A78-8B09-A87C65135859}"/>
    <cellStyle name="Normal 124 73 2" xfId="5566" xr:uid="{435C6A23-3230-4D97-801B-71359E9A2108}"/>
    <cellStyle name="Normal 124 74" xfId="5567" xr:uid="{A37EB439-0B3F-4ABF-A9C7-133A55D6C460}"/>
    <cellStyle name="Normal 124 74 2" xfId="5568" xr:uid="{2534A2F1-7BC2-4509-8E3C-FBB37B1D240D}"/>
    <cellStyle name="Normal 124 75" xfId="5569" xr:uid="{7409BC46-23F8-4B44-AD4F-92F012C1EB51}"/>
    <cellStyle name="Normal 124 75 2" xfId="5570" xr:uid="{7433929C-6659-47B3-A10B-A27B1E3542F5}"/>
    <cellStyle name="Normal 124 76" xfId="5571" xr:uid="{54F0D21D-D587-487A-A557-D89FD8E3ADA8}"/>
    <cellStyle name="Normal 124 76 2" xfId="5572" xr:uid="{E44280D0-531D-4D8B-8655-93C54B9A281D}"/>
    <cellStyle name="Normal 124 77" xfId="5573" xr:uid="{03732DB1-C4CB-48BD-8A95-FF4AF54942CD}"/>
    <cellStyle name="Normal 124 77 2" xfId="5574" xr:uid="{57F5B152-19C9-450E-8CE9-519A20321503}"/>
    <cellStyle name="Normal 124 78" xfId="5575" xr:uid="{B22BC949-5C9F-4CCA-B878-FDF23BDFE519}"/>
    <cellStyle name="Normal 124 78 2" xfId="5576" xr:uid="{6B33161C-1C05-41CA-B43B-6DF71D2EA0F1}"/>
    <cellStyle name="Normal 124 79" xfId="5577" xr:uid="{BB42D6D3-E742-48EF-ACA6-E89A88BE4D47}"/>
    <cellStyle name="Normal 124 79 2" xfId="5578" xr:uid="{510DC448-C688-47A3-8BFB-ACA9D27B7F67}"/>
    <cellStyle name="Normal 124 8" xfId="5579" xr:uid="{ACE63CD9-1801-4074-A7C1-40F755C47977}"/>
    <cellStyle name="Normal 124 8 2" xfId="5580" xr:uid="{3E8D9B40-9CB4-46AF-88B4-CB709B54B1A6}"/>
    <cellStyle name="Normal 124 80" xfId="5581" xr:uid="{764DDE1C-083A-424D-BDF5-5C928908A69B}"/>
    <cellStyle name="Normal 124 80 2" xfId="5582" xr:uid="{AA78D650-6631-4209-A4BD-112B760F6460}"/>
    <cellStyle name="Normal 124 81" xfId="5583" xr:uid="{6B7C7A03-1C6B-4C5E-9598-A71048C3EDF6}"/>
    <cellStyle name="Normal 124 81 2" xfId="5584" xr:uid="{9B370E76-1172-495D-A7F6-A105F658711E}"/>
    <cellStyle name="Normal 124 82" xfId="5585" xr:uid="{77E2904C-E60E-474E-92C7-45EE446802D7}"/>
    <cellStyle name="Normal 124 82 2" xfId="5586" xr:uid="{996732A3-B314-49AF-96D5-0A2FD3808B0B}"/>
    <cellStyle name="Normal 124 83" xfId="5587" xr:uid="{2190350A-6AF7-4CA8-BD66-CDC03ACF9155}"/>
    <cellStyle name="Normal 124 83 2" xfId="5588" xr:uid="{8F12D21D-8B11-41E3-83DB-D4870731702F}"/>
    <cellStyle name="Normal 124 84" xfId="5589" xr:uid="{4AC42793-F920-4904-B9D7-956023B12383}"/>
    <cellStyle name="Normal 124 84 2" xfId="5590" xr:uid="{AC25423A-F195-46B7-9EC8-7E49AD38F982}"/>
    <cellStyle name="Normal 124 85" xfId="5591" xr:uid="{5584088C-8423-47A9-BEE7-613351F27812}"/>
    <cellStyle name="Normal 124 85 2" xfId="5592" xr:uid="{A67FC25A-C54C-4001-A8F0-245A3F2195B4}"/>
    <cellStyle name="Normal 124 86" xfId="5593" xr:uid="{0A036DE3-40CE-45EF-AB0D-158275F27EC1}"/>
    <cellStyle name="Normal 124 86 2" xfId="5594" xr:uid="{BF851225-39D8-4540-BD60-2E647D99D6B6}"/>
    <cellStyle name="Normal 124 87" xfId="5595" xr:uid="{D0C73C22-3101-4C2C-82AF-68F4AC12C411}"/>
    <cellStyle name="Normal 124 87 2" xfId="5596" xr:uid="{70873859-74E6-434C-879A-8149083DA149}"/>
    <cellStyle name="Normal 124 88" xfId="5597" xr:uid="{33388AF4-63EA-4AFF-AF26-0A0E9248F134}"/>
    <cellStyle name="Normal 124 88 2" xfId="5598" xr:uid="{54B26B39-8E82-44B3-8FC8-7DE9D2B4CFC1}"/>
    <cellStyle name="Normal 124 89" xfId="5599" xr:uid="{C04AC406-C92E-43FD-A3E0-9A8CD068F48C}"/>
    <cellStyle name="Normal 124 89 2" xfId="5600" xr:uid="{3FE6A18A-6DB3-4E3E-B18F-AE4735B2CC79}"/>
    <cellStyle name="Normal 124 9" xfId="5601" xr:uid="{0FAC58A7-C9B5-40E0-AB9B-4ABA2449CB18}"/>
    <cellStyle name="Normal 124 9 2" xfId="5602" xr:uid="{30300811-0C5A-4E67-A1A5-E583E0A286BE}"/>
    <cellStyle name="Normal 124 90" xfId="5603" xr:uid="{7870A5FE-AB1E-4A4B-A486-16B072A24FAC}"/>
    <cellStyle name="Normal 124 90 2" xfId="5604" xr:uid="{445977A7-C581-4552-8FC9-8F5191B9BC7B}"/>
    <cellStyle name="Normal 124 91" xfId="5605" xr:uid="{48A968AD-2AF9-48E5-8BDA-55EF101DCEA4}"/>
    <cellStyle name="Normal 124 91 2" xfId="5606" xr:uid="{73BE7F4C-6960-4D97-B3D1-93250F523751}"/>
    <cellStyle name="Normal 124 92" xfId="5607" xr:uid="{C25C513E-ED5C-4BED-AE27-EC3E67D3F0C9}"/>
    <cellStyle name="Normal 124 92 2" xfId="5608" xr:uid="{5022234B-4C7D-475A-B27D-FCAA7175CA1B}"/>
    <cellStyle name="Normal 124 93" xfId="5609" xr:uid="{240042DB-1CFA-4D72-8364-BB4903AC3137}"/>
    <cellStyle name="Normal 124 93 2" xfId="5610" xr:uid="{D0A418F4-E04A-4718-AF68-00F6CA3827B2}"/>
    <cellStyle name="Normal 124 94" xfId="5611" xr:uid="{2402D159-83C0-4C6A-A72C-00B318FAD5D2}"/>
    <cellStyle name="Normal 124 94 2" xfId="5612" xr:uid="{F0D7BFB0-9820-4921-A104-EFE5947EAF9D}"/>
    <cellStyle name="Normal 124 95" xfId="5613" xr:uid="{8C09EB27-B72B-40AA-9D4C-6C21E39CEB7D}"/>
    <cellStyle name="Normal 124 95 2" xfId="5614" xr:uid="{2C670ADB-8EF7-42F6-AEAA-4EB2C3781B05}"/>
    <cellStyle name="Normal 124 96" xfId="5615" xr:uid="{8FAD4287-B148-4316-8C16-AC1C2DCA805A}"/>
    <cellStyle name="Normal 124 96 2" xfId="5616" xr:uid="{5509B28E-8CC2-4D8C-BFD6-4AB2645349DE}"/>
    <cellStyle name="Normal 124 97" xfId="5617" xr:uid="{513FD1C1-3BB0-4FED-B0A6-ECCD53205870}"/>
    <cellStyle name="Normal 124 97 2" xfId="5618" xr:uid="{DE01816B-CDAE-44F3-A0DA-F91518B047E3}"/>
    <cellStyle name="Normal 124 98" xfId="5619" xr:uid="{C04F9A95-0955-4C6C-B437-C5A90B52730E}"/>
    <cellStyle name="Normal 124 98 2" xfId="5620" xr:uid="{AFB5093C-3179-4713-A541-DA7AA608CE8B}"/>
    <cellStyle name="Normal 124 99" xfId="5621" xr:uid="{DE086FD0-D0AE-46AF-A628-A6789181C36A}"/>
    <cellStyle name="Normal 125" xfId="5622" xr:uid="{187327A5-8146-4B1B-9C3F-0F8BEA0C29EF}"/>
    <cellStyle name="Normal 125 10" xfId="5623" xr:uid="{C5D7BD1B-98F1-499E-96CD-4B16DEB5382F}"/>
    <cellStyle name="Normal 125 10 2" xfId="5624" xr:uid="{5492B0E7-8A26-4515-9066-7A32E7E0ACBB}"/>
    <cellStyle name="Normal 125 11" xfId="5625" xr:uid="{1D4DBC9B-D74B-4574-8723-B264E338C739}"/>
    <cellStyle name="Normal 125 11 2" xfId="5626" xr:uid="{8F94D330-967E-4F32-88BC-0337FB66E415}"/>
    <cellStyle name="Normal 125 12" xfId="5627" xr:uid="{25925551-EFC1-47DE-B449-1CDB1EBC9390}"/>
    <cellStyle name="Normal 125 12 2" xfId="5628" xr:uid="{6BAF100F-BBFB-4EAF-A28B-B5D1AF89D096}"/>
    <cellStyle name="Normal 125 13" xfId="5629" xr:uid="{ABE04E67-251A-4FAB-8F8E-3198D0F187A9}"/>
    <cellStyle name="Normal 125 13 2" xfId="5630" xr:uid="{9671AE47-D417-4CDD-86B3-9C44C00861EC}"/>
    <cellStyle name="Normal 125 14" xfId="5631" xr:uid="{B0BE15B0-A6B8-4E72-9E80-9CB53EC95A92}"/>
    <cellStyle name="Normal 125 14 2" xfId="5632" xr:uid="{149C1E1A-CB3D-45A8-8E71-FA0DB1C09CE7}"/>
    <cellStyle name="Normal 125 15" xfId="5633" xr:uid="{BA3C8AC0-871D-4054-8625-8224753E5376}"/>
    <cellStyle name="Normal 125 15 2" xfId="5634" xr:uid="{7A28E406-8294-446E-BE1B-5D9D80824EE1}"/>
    <cellStyle name="Normal 125 16" xfId="5635" xr:uid="{A984001E-7C9F-43F2-9216-66E8859168A2}"/>
    <cellStyle name="Normal 125 16 2" xfId="5636" xr:uid="{1DE3AC87-18EE-403B-A798-332768D91535}"/>
    <cellStyle name="Normal 125 17" xfId="5637" xr:uid="{47F14ABB-D47D-458B-86BE-A814D0F68249}"/>
    <cellStyle name="Normal 125 17 2" xfId="5638" xr:uid="{36B1AD43-3CCD-4CCD-AE7B-3A55CC31D821}"/>
    <cellStyle name="Normal 125 18" xfId="5639" xr:uid="{75A8922E-75B9-4CC0-8E40-DB8B1DC5AC0C}"/>
    <cellStyle name="Normal 125 18 2" xfId="5640" xr:uid="{D4523035-1D5A-4206-A4D6-D4F0AFD3D7B5}"/>
    <cellStyle name="Normal 125 19" xfId="5641" xr:uid="{58279679-1BAD-4A74-AEB3-41142B4B9A63}"/>
    <cellStyle name="Normal 125 19 2" xfId="5642" xr:uid="{2174D4A6-3817-47D3-90FC-F63CF70454F3}"/>
    <cellStyle name="Normal 125 2" xfId="5643" xr:uid="{765DF6E3-C5AC-481E-AE86-C57FFF25C347}"/>
    <cellStyle name="Normal 125 2 2" xfId="5644" xr:uid="{2B554678-C8AF-4FA3-B43F-19720AE10414}"/>
    <cellStyle name="Normal 125 20" xfId="5645" xr:uid="{DBBA7351-6450-4C40-B01F-714E30011EC5}"/>
    <cellStyle name="Normal 125 20 2" xfId="5646" xr:uid="{04438B2C-D0BE-4936-92F5-1F0A7B48DA1B}"/>
    <cellStyle name="Normal 125 21" xfId="5647" xr:uid="{3172CF62-1C15-43FF-9CEF-D5373EB2E95A}"/>
    <cellStyle name="Normal 125 21 2" xfId="5648" xr:uid="{496DD371-8424-41AE-9E2A-3D24015A7ABD}"/>
    <cellStyle name="Normal 125 22" xfId="5649" xr:uid="{755609A7-31FA-4D16-914B-027AA866566E}"/>
    <cellStyle name="Normal 125 22 2" xfId="5650" xr:uid="{8A242FB1-4847-4D2F-847B-2D00D66F84EA}"/>
    <cellStyle name="Normal 125 23" xfId="5651" xr:uid="{CBE6114A-080B-428E-A0B6-FF6DDB42EC1D}"/>
    <cellStyle name="Normal 125 23 2" xfId="5652" xr:uid="{BECCE796-75CD-46A0-8FE9-9DC50B54BCF3}"/>
    <cellStyle name="Normal 125 24" xfId="5653" xr:uid="{CB70DD44-2B13-4A0F-B47F-00AB06B901AD}"/>
    <cellStyle name="Normal 125 24 2" xfId="5654" xr:uid="{549ED80B-6F5E-4067-964F-7C53253371BE}"/>
    <cellStyle name="Normal 125 25" xfId="5655" xr:uid="{02FB4579-8405-48C8-8D8F-DF2B6A2DB062}"/>
    <cellStyle name="Normal 125 25 2" xfId="5656" xr:uid="{E57423E7-AB8B-405A-98F5-6806D2476B53}"/>
    <cellStyle name="Normal 125 26" xfId="5657" xr:uid="{8DC09736-E6DC-49A9-B0B8-58FF266AD042}"/>
    <cellStyle name="Normal 125 26 2" xfId="5658" xr:uid="{6BF64F89-8C64-4325-B400-27546B1ABBFB}"/>
    <cellStyle name="Normal 125 27" xfId="5659" xr:uid="{96C67913-9FD5-4626-AC10-73D00AE45579}"/>
    <cellStyle name="Normal 125 27 2" xfId="5660" xr:uid="{B4680498-F1B6-458F-9E4A-5C690CD95235}"/>
    <cellStyle name="Normal 125 28" xfId="5661" xr:uid="{A8502C00-53DD-4E6B-BA89-6AEB13AFE9E8}"/>
    <cellStyle name="Normal 125 28 2" xfId="5662" xr:uid="{F34E70F7-B9D7-4592-9159-CB4203C82712}"/>
    <cellStyle name="Normal 125 29" xfId="5663" xr:uid="{0813E92B-ED43-425E-BCCD-3F607C888955}"/>
    <cellStyle name="Normal 125 29 2" xfId="5664" xr:uid="{5357ACA5-EE66-4367-AE42-9F29B59597A7}"/>
    <cellStyle name="Normal 125 3" xfId="5665" xr:uid="{5C5F7658-6A85-40CF-8FFA-DB8291714D45}"/>
    <cellStyle name="Normal 125 3 2" xfId="5666" xr:uid="{6769C062-0121-4109-AC60-105E239CCD83}"/>
    <cellStyle name="Normal 125 30" xfId="5667" xr:uid="{F2096E66-C090-4973-A31E-7603D8903B66}"/>
    <cellStyle name="Normal 125 30 2" xfId="5668" xr:uid="{8A808F54-596E-43E7-87E2-F4D4663D638A}"/>
    <cellStyle name="Normal 125 31" xfId="5669" xr:uid="{771D95F8-0DA0-4D45-BB02-1F1BB9FF2BB8}"/>
    <cellStyle name="Normal 125 31 2" xfId="5670" xr:uid="{60152F78-23A5-4D77-BFA6-2A1741671588}"/>
    <cellStyle name="Normal 125 32" xfId="5671" xr:uid="{0AB3FF0A-5652-4935-AE4E-A27D9508A96F}"/>
    <cellStyle name="Normal 125 32 2" xfId="5672" xr:uid="{5F6723DD-A23A-49E1-8D5E-1F90526307FC}"/>
    <cellStyle name="Normal 125 33" xfId="5673" xr:uid="{1C1D8CD6-D3CA-499E-BCE2-A43B42C035D2}"/>
    <cellStyle name="Normal 125 33 2" xfId="5674" xr:uid="{5C14E982-79D9-4347-8E3D-54B65A98C0F3}"/>
    <cellStyle name="Normal 125 34" xfId="5675" xr:uid="{06DC729D-A90B-40FE-BC29-291EF58998CA}"/>
    <cellStyle name="Normal 125 34 2" xfId="5676" xr:uid="{78A94EAD-7006-42C5-A9B2-5711F85BCA97}"/>
    <cellStyle name="Normal 125 35" xfId="5677" xr:uid="{31DC7335-AB1F-4800-A23E-F4134FEE6291}"/>
    <cellStyle name="Normal 125 35 2" xfId="5678" xr:uid="{500596AF-8440-43BA-8210-41C30D6CFA20}"/>
    <cellStyle name="Normal 125 36" xfId="5679" xr:uid="{3A68BCE6-829C-46DE-9830-A3691B357233}"/>
    <cellStyle name="Normal 125 36 2" xfId="5680" xr:uid="{951708AC-E76F-432C-8AB8-6D7F8B48B18F}"/>
    <cellStyle name="Normal 125 37" xfId="5681" xr:uid="{0209BA22-B3EF-4E6B-A8F0-C9A2CD088642}"/>
    <cellStyle name="Normal 125 37 2" xfId="5682" xr:uid="{B93C5016-9421-43C4-A475-CB7A9AE8C8FC}"/>
    <cellStyle name="Normal 125 38" xfId="5683" xr:uid="{4482DA3F-3B6D-4F6D-BA1C-4F70652E5534}"/>
    <cellStyle name="Normal 125 38 2" xfId="5684" xr:uid="{F70C48ED-02FE-4AE6-BC90-0A46292CBC88}"/>
    <cellStyle name="Normal 125 39" xfId="5685" xr:uid="{DE6F150E-ABAF-4712-AE27-D962FC3C9DBE}"/>
    <cellStyle name="Normal 125 39 2" xfId="5686" xr:uid="{55DA1316-A6B5-484C-B9CE-7394CD6294F3}"/>
    <cellStyle name="Normal 125 4" xfId="5687" xr:uid="{8F8656D1-B1A6-4327-B3CE-2A7005BB13C9}"/>
    <cellStyle name="Normal 125 4 2" xfId="5688" xr:uid="{E53225D3-7207-4E7A-AC31-ABF33E850DD2}"/>
    <cellStyle name="Normal 125 40" xfId="5689" xr:uid="{6895E063-8DFF-4930-AA58-081066EA9AEC}"/>
    <cellStyle name="Normal 125 40 2" xfId="5690" xr:uid="{BDE45580-7F53-4CF8-B349-BEC1B4D2CF22}"/>
    <cellStyle name="Normal 125 41" xfId="5691" xr:uid="{B33CA40E-5F24-44C7-9877-DA5F97CA28A7}"/>
    <cellStyle name="Normal 125 41 2" xfId="5692" xr:uid="{9D24AC25-1559-4784-81D6-DAAE02B2C88D}"/>
    <cellStyle name="Normal 125 42" xfId="5693" xr:uid="{5D456A49-E05F-407E-87A8-B9A1478B962F}"/>
    <cellStyle name="Normal 125 42 2" xfId="5694" xr:uid="{D0217871-BAE6-4D3B-8C6A-C7285E1EE413}"/>
    <cellStyle name="Normal 125 43" xfId="5695" xr:uid="{E4F56E2D-0BDB-468C-94D3-4BCA63B0FE30}"/>
    <cellStyle name="Normal 125 43 2" xfId="5696" xr:uid="{FA8E4D61-898E-4673-8B74-0C0E861C3BFB}"/>
    <cellStyle name="Normal 125 44" xfId="5697" xr:uid="{D422CB0D-6AC7-4525-9D2F-E510EAA86521}"/>
    <cellStyle name="Normal 125 44 2" xfId="5698" xr:uid="{01FD0811-053D-4AD1-B057-D8A9EFDD5101}"/>
    <cellStyle name="Normal 125 45" xfId="5699" xr:uid="{82239079-9908-4A90-B8D0-3A6D82029FD7}"/>
    <cellStyle name="Normal 125 45 2" xfId="5700" xr:uid="{172B8046-EFE6-46FF-93B3-03936BB608F0}"/>
    <cellStyle name="Normal 125 46" xfId="5701" xr:uid="{AD9F9A00-8ED3-43D2-BC1B-5B739137233F}"/>
    <cellStyle name="Normal 125 46 2" xfId="5702" xr:uid="{CEDF6FF8-C09B-4A8B-9CD1-A6F1A6CE15EC}"/>
    <cellStyle name="Normal 125 47" xfId="5703" xr:uid="{D3DFFEAE-5C90-48BC-BC1F-7C8DB72E2E74}"/>
    <cellStyle name="Normal 125 47 2" xfId="5704" xr:uid="{892F84F8-CA5B-4878-8FB9-4474860D3C91}"/>
    <cellStyle name="Normal 125 48" xfId="5705" xr:uid="{E108B31D-A88A-4068-8839-7126609E90EE}"/>
    <cellStyle name="Normal 125 48 2" xfId="5706" xr:uid="{EE7B747C-DCED-4D53-A585-43B6317E02D8}"/>
    <cellStyle name="Normal 125 49" xfId="5707" xr:uid="{77819056-D172-4E9C-A366-71D9A42C9B7F}"/>
    <cellStyle name="Normal 125 49 2" xfId="5708" xr:uid="{71F6911B-307A-4B97-8E5B-FD8A79985181}"/>
    <cellStyle name="Normal 125 5" xfId="5709" xr:uid="{2416DC04-D08D-44CC-9B39-78473F51ABD7}"/>
    <cellStyle name="Normal 125 5 2" xfId="5710" xr:uid="{906E32C7-BA3D-442A-ACB1-78224DD4E233}"/>
    <cellStyle name="Normal 125 50" xfId="5711" xr:uid="{AD72C481-798B-4289-A0EC-778E171B0FBF}"/>
    <cellStyle name="Normal 125 50 2" xfId="5712" xr:uid="{4A19ABE5-ABEE-4DB3-A2DF-21DE6219A5F1}"/>
    <cellStyle name="Normal 125 51" xfId="5713" xr:uid="{9208D687-3510-4123-86E4-490A851ED824}"/>
    <cellStyle name="Normal 125 51 2" xfId="5714" xr:uid="{674F1D6D-AA23-49F8-BDB7-D96C70300C51}"/>
    <cellStyle name="Normal 125 52" xfId="5715" xr:uid="{4B606597-B7A8-452E-B123-A1623CCA8336}"/>
    <cellStyle name="Normal 125 52 2" xfId="5716" xr:uid="{0C505569-3139-47C2-869F-DEE597A70060}"/>
    <cellStyle name="Normal 125 53" xfId="5717" xr:uid="{85FE9177-AAE0-4208-9D4D-65C2B14D5241}"/>
    <cellStyle name="Normal 125 53 2" xfId="5718" xr:uid="{C03B4982-145E-4CB8-A139-C47F057D8E0B}"/>
    <cellStyle name="Normal 125 54" xfId="5719" xr:uid="{46469F7C-9D64-4A9C-84FB-49F7438101D8}"/>
    <cellStyle name="Normal 125 54 2" xfId="5720" xr:uid="{FFB5BDCC-B4CA-48CE-80AC-47A964D66179}"/>
    <cellStyle name="Normal 125 55" xfId="5721" xr:uid="{E8EC07B3-8058-4C81-A769-D11C04C200F4}"/>
    <cellStyle name="Normal 125 55 2" xfId="5722" xr:uid="{9F6BDF9D-E25C-4972-87F6-12E3862B86BE}"/>
    <cellStyle name="Normal 125 56" xfId="5723" xr:uid="{EA12673F-F82C-45AB-BB59-724C8F8CC07F}"/>
    <cellStyle name="Normal 125 56 2" xfId="5724" xr:uid="{DEAB784B-8597-4213-AD4D-ACAAC6810FA2}"/>
    <cellStyle name="Normal 125 57" xfId="5725" xr:uid="{C3057B11-523B-4BA4-B92A-EAF08CE2A4A4}"/>
    <cellStyle name="Normal 125 57 2" xfId="5726" xr:uid="{940FF07D-35A1-4857-879F-A9826F32D74C}"/>
    <cellStyle name="Normal 125 58" xfId="5727" xr:uid="{B1408E88-01F4-4C02-B2C9-B6898D59ABD9}"/>
    <cellStyle name="Normal 125 58 2" xfId="5728" xr:uid="{765D3645-CD2A-4C4F-A0E0-02A89F01F95F}"/>
    <cellStyle name="Normal 125 59" xfId="5729" xr:uid="{53794F33-7AFF-4292-B27B-3953A977CD83}"/>
    <cellStyle name="Normal 125 59 2" xfId="5730" xr:uid="{37C452C6-78DD-4E36-96D7-8B4ECFB97D8A}"/>
    <cellStyle name="Normal 125 6" xfId="5731" xr:uid="{D80F0380-5C12-4AC8-AE19-8F27EF67D41C}"/>
    <cellStyle name="Normal 125 6 2" xfId="5732" xr:uid="{47B0BB73-A48D-4CD6-BFCF-9F6EC7D994F3}"/>
    <cellStyle name="Normal 125 60" xfId="5733" xr:uid="{7917A134-FBD7-4882-9FE4-38058C120B29}"/>
    <cellStyle name="Normal 125 60 2" xfId="5734" xr:uid="{5D73A544-EC9D-4E83-83DE-A00F40594F2F}"/>
    <cellStyle name="Normal 125 61" xfId="5735" xr:uid="{C7CA3D88-57F3-4DE9-A20C-B40E265FDA17}"/>
    <cellStyle name="Normal 125 61 2" xfId="5736" xr:uid="{EBF34A7B-DAFB-44F0-AEA1-DE0B77F12DAE}"/>
    <cellStyle name="Normal 125 62" xfId="5737" xr:uid="{00D94301-B71F-4F83-AE58-840B6B5AD42B}"/>
    <cellStyle name="Normal 125 62 2" xfId="5738" xr:uid="{7CC054FE-D860-44E4-93EA-F47F5649B994}"/>
    <cellStyle name="Normal 125 63" xfId="5739" xr:uid="{92825AD3-D45C-4B9E-BDE7-2AA22DF80150}"/>
    <cellStyle name="Normal 125 63 2" xfId="5740" xr:uid="{FCDF1CF8-2E2A-470F-9283-5B45CE53EF7F}"/>
    <cellStyle name="Normal 125 64" xfId="5741" xr:uid="{18A83871-F2C8-4BE0-8DB4-40C7959A8BFE}"/>
    <cellStyle name="Normal 125 64 2" xfId="5742" xr:uid="{A3083E78-A32D-4B80-9BEB-CDDC5E3DF37B}"/>
    <cellStyle name="Normal 125 65" xfId="5743" xr:uid="{49F364E0-E128-48D3-9CC4-4B918FC9A280}"/>
    <cellStyle name="Normal 125 65 2" xfId="5744" xr:uid="{2B26514D-7048-4EDB-BD03-7FE9494D07C4}"/>
    <cellStyle name="Normal 125 66" xfId="5745" xr:uid="{0D3EC530-4B85-4643-B010-75D98A0B2F32}"/>
    <cellStyle name="Normal 125 66 2" xfId="5746" xr:uid="{5392EB84-9D02-42F6-B2C3-4CEBD8C4364B}"/>
    <cellStyle name="Normal 125 67" xfId="5747" xr:uid="{DE6D0CD3-FEA3-44C5-B2A0-8768F197AACD}"/>
    <cellStyle name="Normal 125 67 2" xfId="5748" xr:uid="{C1407CF7-F1B3-4E28-BCDB-A9FDBF3FC9B6}"/>
    <cellStyle name="Normal 125 68" xfId="5749" xr:uid="{52450FE5-BE23-4D93-BCD1-8B8337A1B527}"/>
    <cellStyle name="Normal 125 68 2" xfId="5750" xr:uid="{21A1ECE2-F344-4D70-969F-87E8D1C24A50}"/>
    <cellStyle name="Normal 125 69" xfId="5751" xr:uid="{38D9DF2E-AFCA-4A68-979A-504AA635EFE3}"/>
    <cellStyle name="Normal 125 69 2" xfId="5752" xr:uid="{0F56BB6B-8AAD-4450-9B9A-419104DDB885}"/>
    <cellStyle name="Normal 125 7" xfId="5753" xr:uid="{BA06E530-E2E9-4629-A8E9-93413DE36980}"/>
    <cellStyle name="Normal 125 7 2" xfId="5754" xr:uid="{505F8ABF-FA32-4001-8BA2-5D2A22AB728E}"/>
    <cellStyle name="Normal 125 70" xfId="5755" xr:uid="{156ECDE9-243F-43AC-92B8-725F79862C1B}"/>
    <cellStyle name="Normal 125 70 2" xfId="5756" xr:uid="{C225EE64-C208-4FF3-AB86-A96A8D1347A2}"/>
    <cellStyle name="Normal 125 71" xfId="5757" xr:uid="{7A0C12F4-551E-45B9-B525-0C344E95DFB2}"/>
    <cellStyle name="Normal 125 71 2" xfId="5758" xr:uid="{C1234807-540F-4823-88DD-47CA503B21E0}"/>
    <cellStyle name="Normal 125 72" xfId="5759" xr:uid="{520CDDE7-A91D-4464-8B9B-78BD03A01A76}"/>
    <cellStyle name="Normal 125 72 2" xfId="5760" xr:uid="{CAF6FC34-AF3C-44FD-8624-EF13E2AF35B4}"/>
    <cellStyle name="Normal 125 73" xfId="5761" xr:uid="{231DDC0A-1207-4378-B0B1-C5EE3193183B}"/>
    <cellStyle name="Normal 125 73 2" xfId="5762" xr:uid="{DB4CD67E-9E14-43A2-B716-EA80C5A729BC}"/>
    <cellStyle name="Normal 125 74" xfId="5763" xr:uid="{BE301F39-32BC-452C-933D-E7DDADC64135}"/>
    <cellStyle name="Normal 125 74 2" xfId="5764" xr:uid="{CEAA55AD-4563-42F0-9D54-55F587049DF8}"/>
    <cellStyle name="Normal 125 75" xfId="5765" xr:uid="{35273C80-C80A-4E9D-87E6-1E958FB91E9D}"/>
    <cellStyle name="Normal 125 75 2" xfId="5766" xr:uid="{112D0231-D685-4CFC-9A37-F40015DE0054}"/>
    <cellStyle name="Normal 125 76" xfId="5767" xr:uid="{8A626D0C-BB01-4C32-AC6C-A3C5C7B7CF32}"/>
    <cellStyle name="Normal 125 76 2" xfId="5768" xr:uid="{48575DBD-8776-4C05-A104-925A105B2495}"/>
    <cellStyle name="Normal 125 77" xfId="5769" xr:uid="{30E2FF6A-0EE5-4668-BFE8-62D159715300}"/>
    <cellStyle name="Normal 125 77 2" xfId="5770" xr:uid="{038075F8-D507-4DB4-935B-9305574031C7}"/>
    <cellStyle name="Normal 125 78" xfId="5771" xr:uid="{E0FE7386-08B4-4410-B51C-61EA64BFB8CD}"/>
    <cellStyle name="Normal 125 78 2" xfId="5772" xr:uid="{F1CB9B63-CD44-4E1A-8D35-B7A26C504056}"/>
    <cellStyle name="Normal 125 79" xfId="5773" xr:uid="{659E0E37-4860-45E2-93EC-1F65BA922BBD}"/>
    <cellStyle name="Normal 125 79 2" xfId="5774" xr:uid="{869BF300-6CAA-4279-AA0D-B40AA0FAD573}"/>
    <cellStyle name="Normal 125 8" xfId="5775" xr:uid="{BFF6F3BD-4497-4DE2-935D-E9C5FF6B5D24}"/>
    <cellStyle name="Normal 125 8 2" xfId="5776" xr:uid="{B9238ECD-F3DF-49E3-AE67-22AD3B073A42}"/>
    <cellStyle name="Normal 125 80" xfId="5777" xr:uid="{FDB5A86C-BFE1-4299-9E0E-743D62D51FCF}"/>
    <cellStyle name="Normal 125 80 2" xfId="5778" xr:uid="{55863C7A-253D-4875-8DA5-C44DCA01F27E}"/>
    <cellStyle name="Normal 125 81" xfId="5779" xr:uid="{ED84A439-9ACD-436F-B6CD-B61E35EBEF99}"/>
    <cellStyle name="Normal 125 81 2" xfId="5780" xr:uid="{6C18A652-DAA7-40F1-8BD0-DFEDF0505622}"/>
    <cellStyle name="Normal 125 82" xfId="5781" xr:uid="{585341AE-41E5-48BD-915E-9E1C3C96E5EE}"/>
    <cellStyle name="Normal 125 82 2" xfId="5782" xr:uid="{2E62CF96-A25B-491F-9476-39BEF24CB3CB}"/>
    <cellStyle name="Normal 125 83" xfId="5783" xr:uid="{5A78CFC3-4462-4FEA-B40C-19F0FC866A7F}"/>
    <cellStyle name="Normal 125 83 2" xfId="5784" xr:uid="{66999F7B-912E-4FD7-A081-F98B10CC9B9E}"/>
    <cellStyle name="Normal 125 84" xfId="5785" xr:uid="{5B59B860-84EA-4407-92C5-7270CC68AF51}"/>
    <cellStyle name="Normal 125 84 2" xfId="5786" xr:uid="{81D9820B-55A1-4D7B-8417-AE16926DAFB7}"/>
    <cellStyle name="Normal 125 85" xfId="5787" xr:uid="{3933E75B-0F9C-48C3-A561-BD92CBED29B8}"/>
    <cellStyle name="Normal 125 85 2" xfId="5788" xr:uid="{B17DE3F7-EE9E-4459-9CD7-AB966D896D70}"/>
    <cellStyle name="Normal 125 86" xfId="5789" xr:uid="{F387F2FE-2075-4A45-B655-C03EA369B3EC}"/>
    <cellStyle name="Normal 125 86 2" xfId="5790" xr:uid="{B26E2D4B-B8C4-4D03-A128-69EB092F6632}"/>
    <cellStyle name="Normal 125 87" xfId="5791" xr:uid="{FE2AA7C5-D010-4D8E-AFD3-768F08CEB975}"/>
    <cellStyle name="Normal 125 87 2" xfId="5792" xr:uid="{4A9CD23C-8CCB-4FBE-BBF7-8687CAEA84D4}"/>
    <cellStyle name="Normal 125 88" xfId="5793" xr:uid="{57D459F6-0739-4203-8518-AA8357A83ACE}"/>
    <cellStyle name="Normal 125 88 2" xfId="5794" xr:uid="{7E115B93-4FE5-473E-A5B7-A4B519B0F77A}"/>
    <cellStyle name="Normal 125 89" xfId="5795" xr:uid="{4A6900FD-99BD-4EC3-A979-1BD576D6D266}"/>
    <cellStyle name="Normal 125 89 2" xfId="5796" xr:uid="{46F440E6-F36D-4DB2-83C8-0CDF99AE7F46}"/>
    <cellStyle name="Normal 125 9" xfId="5797" xr:uid="{6329178C-0842-4E63-8EA6-3218CF0DDB3D}"/>
    <cellStyle name="Normal 125 9 2" xfId="5798" xr:uid="{915276D7-4C92-4887-87E6-BA06C1BAA660}"/>
    <cellStyle name="Normal 125 90" xfId="5799" xr:uid="{B54A82FB-4305-4A3B-9160-0E3E28FCEF66}"/>
    <cellStyle name="Normal 125 90 2" xfId="5800" xr:uid="{99387949-2BD1-4F65-A55E-10042CAC5CEC}"/>
    <cellStyle name="Normal 125 91" xfId="5801" xr:uid="{E902ED79-FEA0-431B-B364-7557B0B9432F}"/>
    <cellStyle name="Normal 125 91 2" xfId="5802" xr:uid="{6213D0F0-138B-433A-9402-4F93D4E9479D}"/>
    <cellStyle name="Normal 125 92" xfId="5803" xr:uid="{51500196-03FB-4249-A943-7E62887CE8D7}"/>
    <cellStyle name="Normal 125 92 2" xfId="5804" xr:uid="{28110B38-4D7F-4DC2-8276-E227D835A410}"/>
    <cellStyle name="Normal 125 93" xfId="5805" xr:uid="{16EC787B-852E-48B6-9771-BC7A331B747D}"/>
    <cellStyle name="Normal 125 93 2" xfId="5806" xr:uid="{997F8579-C80F-4370-98E0-59E0A4813436}"/>
    <cellStyle name="Normal 125 94" xfId="5807" xr:uid="{BA0A852A-2F26-4D71-8035-38C95E74B53C}"/>
    <cellStyle name="Normal 125 94 2" xfId="5808" xr:uid="{83DD4C11-F706-41C4-804C-6BD8F73E1907}"/>
    <cellStyle name="Normal 125 95" xfId="5809" xr:uid="{65FD202B-4A9A-4F1D-B04E-CB0A42841473}"/>
    <cellStyle name="Normal 125 95 2" xfId="5810" xr:uid="{72B0C602-5F8B-45FA-94B9-FC5147F6CECF}"/>
    <cellStyle name="Normal 125 96" xfId="5811" xr:uid="{BEEDD91C-39B1-4163-ADCC-B37A77377112}"/>
    <cellStyle name="Normal 125 96 2" xfId="5812" xr:uid="{E0725A30-89B4-4008-9FBD-8C7E8EE16A1D}"/>
    <cellStyle name="Normal 125 97" xfId="5813" xr:uid="{7C66F230-94AE-4D32-9DD3-2EDCEF9F1A3E}"/>
    <cellStyle name="Normal 125 97 2" xfId="5814" xr:uid="{95409517-55FC-4C37-91FF-F7B9131E9F0A}"/>
    <cellStyle name="Normal 125 98" xfId="5815" xr:uid="{26553FC9-A39D-4B37-8874-1192461C773B}"/>
    <cellStyle name="Normal 125 98 2" xfId="5816" xr:uid="{1D02CE4B-1916-4088-AF2D-8B7993C7C432}"/>
    <cellStyle name="Normal 125 99" xfId="5817" xr:uid="{B79BC588-E8BA-41DC-A44E-57D6D5773EEA}"/>
    <cellStyle name="Normal 126" xfId="5818" xr:uid="{0D391A11-B930-4506-A595-7B919F2E3E24}"/>
    <cellStyle name="Normal 126 10" xfId="5819" xr:uid="{2A6F5D60-6C47-41B7-A31A-F695105D3F9A}"/>
    <cellStyle name="Normal 126 10 2" xfId="5820" xr:uid="{8CE0CE18-CDA8-496D-914B-3D9C1A862A6A}"/>
    <cellStyle name="Normal 126 11" xfId="5821" xr:uid="{C0129F14-8BE8-4050-8D09-A2897E8426A0}"/>
    <cellStyle name="Normal 126 11 2" xfId="5822" xr:uid="{36A9F8EB-C421-4F0C-A5E8-20EF30606769}"/>
    <cellStyle name="Normal 126 12" xfId="5823" xr:uid="{F7E07663-C594-4F57-A5FB-E35CE6E12CD6}"/>
    <cellStyle name="Normal 126 12 2" xfId="5824" xr:uid="{D6B39092-935B-4227-92AD-F2C70FF05ADE}"/>
    <cellStyle name="Normal 126 13" xfId="5825" xr:uid="{DC309ECD-00DC-41FC-B221-689BC94A0FA5}"/>
    <cellStyle name="Normal 126 13 2" xfId="5826" xr:uid="{195A4D2E-D512-40DA-9761-86FC59AB47D7}"/>
    <cellStyle name="Normal 126 14" xfId="5827" xr:uid="{B00ADE9E-F36C-43F7-B1A9-294C8944B3C3}"/>
    <cellStyle name="Normal 126 14 2" xfId="5828" xr:uid="{E164A0E2-B54B-479C-A612-D457BDC54D50}"/>
    <cellStyle name="Normal 126 15" xfId="5829" xr:uid="{4DA895E1-0F69-4087-A262-29B203EAA6E9}"/>
    <cellStyle name="Normal 126 15 2" xfId="5830" xr:uid="{8E5D437B-3C9B-4A56-B2DF-9D6279677A60}"/>
    <cellStyle name="Normal 126 16" xfId="5831" xr:uid="{24BA197B-7DAD-40FA-B46A-B8C0C18B4956}"/>
    <cellStyle name="Normal 126 16 2" xfId="5832" xr:uid="{4FE2F1AC-11AA-4C92-AD2B-188B997BD25A}"/>
    <cellStyle name="Normal 126 17" xfId="5833" xr:uid="{2BA04F9B-5349-4311-8E1C-7CE4E7E74149}"/>
    <cellStyle name="Normal 126 17 2" xfId="5834" xr:uid="{C1247B7E-18E7-4779-9DCA-17DB3CBC60EE}"/>
    <cellStyle name="Normal 126 18" xfId="5835" xr:uid="{28D111AE-8D19-4AC2-9F79-3FFF2F6E2635}"/>
    <cellStyle name="Normal 126 18 2" xfId="5836" xr:uid="{92FDC4E6-CC3B-4443-8B57-E1F85F3494E6}"/>
    <cellStyle name="Normal 126 19" xfId="5837" xr:uid="{DE1A5754-2DDE-4A5E-98F2-AD2D03425615}"/>
    <cellStyle name="Normal 126 19 2" xfId="5838" xr:uid="{CCDE5C0F-E15A-4B6F-A0AB-ECC37E54EE5D}"/>
    <cellStyle name="Normal 126 2" xfId="5839" xr:uid="{87C94F85-6CAC-409E-85C8-E1909AB83FD3}"/>
    <cellStyle name="Normal 126 2 2" xfId="5840" xr:uid="{2099E3E5-3E1A-4748-BFB0-524225523FA2}"/>
    <cellStyle name="Normal 126 20" xfId="5841" xr:uid="{715F03CA-6DD1-465C-A581-F78313DB701C}"/>
    <cellStyle name="Normal 126 20 2" xfId="5842" xr:uid="{82B3C5AD-AF38-4552-B952-56AFCCE71873}"/>
    <cellStyle name="Normal 126 21" xfId="5843" xr:uid="{30B66A19-F48A-4F82-95FC-DE6D9BEA93D0}"/>
    <cellStyle name="Normal 126 21 2" xfId="5844" xr:uid="{926A4FCC-E322-4D21-BB52-E7E685C93D24}"/>
    <cellStyle name="Normal 126 22" xfId="5845" xr:uid="{EE0CF334-67F7-489C-8090-F599F9B815E8}"/>
    <cellStyle name="Normal 126 22 2" xfId="5846" xr:uid="{A5D3B901-8D19-4894-ADF6-F07807314C82}"/>
    <cellStyle name="Normal 126 23" xfId="5847" xr:uid="{7D12C6CD-A68D-4187-B44C-CA0D3865163D}"/>
    <cellStyle name="Normal 126 23 2" xfId="5848" xr:uid="{B8867BFC-A05A-4484-9F4F-8CD1F79A6773}"/>
    <cellStyle name="Normal 126 24" xfId="5849" xr:uid="{8F4C0392-AD18-43B9-870C-00BCB259E0AC}"/>
    <cellStyle name="Normal 126 24 2" xfId="5850" xr:uid="{678725BA-5BB0-4E5A-932B-12D603250BB0}"/>
    <cellStyle name="Normal 126 25" xfId="5851" xr:uid="{AE4483CB-7F9C-4B9E-8194-A7BDAA52F331}"/>
    <cellStyle name="Normal 126 25 2" xfId="5852" xr:uid="{88B72544-79C2-4BC0-B9C8-E0D5DC2CE9A5}"/>
    <cellStyle name="Normal 126 26" xfId="5853" xr:uid="{F7A21065-DBA3-46CA-A7B8-674465519D21}"/>
    <cellStyle name="Normal 126 26 2" xfId="5854" xr:uid="{A6F70B14-34A8-4E52-9356-FC06BD5C30AA}"/>
    <cellStyle name="Normal 126 27" xfId="5855" xr:uid="{63DCD635-AD25-47D0-8778-3932099A58F3}"/>
    <cellStyle name="Normal 126 27 2" xfId="5856" xr:uid="{351E97EF-05B6-4D2B-8CE4-688D01578863}"/>
    <cellStyle name="Normal 126 28" xfId="5857" xr:uid="{0261DCE6-C81D-46D3-870B-E5CD98F5E444}"/>
    <cellStyle name="Normal 126 28 2" xfId="5858" xr:uid="{0B55B0E4-9C4C-45F4-87E3-B885995F753E}"/>
    <cellStyle name="Normal 126 29" xfId="5859" xr:uid="{4D515215-D01A-4BA6-B654-C3E1206830DD}"/>
    <cellStyle name="Normal 126 29 2" xfId="5860" xr:uid="{EFD7BFE5-B978-4B60-9E12-EABB2904239A}"/>
    <cellStyle name="Normal 126 3" xfId="5861" xr:uid="{97956CC3-53BA-4B15-84CD-166E18055FC0}"/>
    <cellStyle name="Normal 126 3 2" xfId="5862" xr:uid="{7E1CAB8A-99D2-4097-83DF-3EF54AA79FB8}"/>
    <cellStyle name="Normal 126 30" xfId="5863" xr:uid="{E62AFE4D-DE30-4C92-84B9-1A6DEDF1D139}"/>
    <cellStyle name="Normal 126 30 2" xfId="5864" xr:uid="{198ED8E7-6DD6-4304-8442-0C1EEF29DC1B}"/>
    <cellStyle name="Normal 126 31" xfId="5865" xr:uid="{CB0ED40E-5955-4812-8091-3E01C5AD8E20}"/>
    <cellStyle name="Normal 126 31 2" xfId="5866" xr:uid="{FFC973C9-3D7A-4596-82C1-475065D44297}"/>
    <cellStyle name="Normal 126 32" xfId="5867" xr:uid="{34A2505F-3B48-4987-9091-E994C03A02DB}"/>
    <cellStyle name="Normal 126 32 2" xfId="5868" xr:uid="{2C9CDFF4-813A-4505-96FB-61420A47D639}"/>
    <cellStyle name="Normal 126 33" xfId="5869" xr:uid="{C74C9885-F717-46E3-AF0D-6C61EA53A861}"/>
    <cellStyle name="Normal 126 33 2" xfId="5870" xr:uid="{C13980AB-2A43-4B25-B551-66D968141E8A}"/>
    <cellStyle name="Normal 126 34" xfId="5871" xr:uid="{0D466106-245D-43E3-8D7A-92015D71C26F}"/>
    <cellStyle name="Normal 126 34 2" xfId="5872" xr:uid="{E636953C-3934-40C2-A609-39C4FD7D48D7}"/>
    <cellStyle name="Normal 126 35" xfId="5873" xr:uid="{9D2AAB8E-BCCF-4E79-ADC5-D19574171EA4}"/>
    <cellStyle name="Normal 126 35 2" xfId="5874" xr:uid="{3F112B2A-8512-481A-8924-D0105D60E397}"/>
    <cellStyle name="Normal 126 36" xfId="5875" xr:uid="{694111BC-96D4-4A9C-87FC-521873A59C36}"/>
    <cellStyle name="Normal 126 36 2" xfId="5876" xr:uid="{86CB5A85-28D6-40CB-ABE6-EACE3DDEE982}"/>
    <cellStyle name="Normal 126 37" xfId="5877" xr:uid="{2A55DE07-2E23-4489-8446-076CB45E0367}"/>
    <cellStyle name="Normal 126 37 2" xfId="5878" xr:uid="{894C3CD8-C0DC-4B7E-9340-B8C1C275D057}"/>
    <cellStyle name="Normal 126 38" xfId="5879" xr:uid="{94E32545-62AD-4815-823D-54E59627F733}"/>
    <cellStyle name="Normal 126 38 2" xfId="5880" xr:uid="{A1DCC226-F4FF-485B-B3B3-7A03C787870B}"/>
    <cellStyle name="Normal 126 39" xfId="5881" xr:uid="{545EE356-46E7-4C26-B5A0-B476D850B1B8}"/>
    <cellStyle name="Normal 126 39 2" xfId="5882" xr:uid="{948EB77A-8BD7-4A6D-A2FB-035D04A3A8F5}"/>
    <cellStyle name="Normal 126 4" xfId="5883" xr:uid="{4F0AD575-9614-455E-BC1D-8F8199AE5FE4}"/>
    <cellStyle name="Normal 126 4 2" xfId="5884" xr:uid="{FB9E7646-B05B-4489-B294-499CBA3CCE79}"/>
    <cellStyle name="Normal 126 40" xfId="5885" xr:uid="{4D7D5504-7D8E-4FFB-8D88-A6DBA7D0AC00}"/>
    <cellStyle name="Normal 126 40 2" xfId="5886" xr:uid="{45462E55-BECB-4883-97E4-B5FC11C9C339}"/>
    <cellStyle name="Normal 126 41" xfId="5887" xr:uid="{E97460C9-978A-482A-BEF9-E22309FCED84}"/>
    <cellStyle name="Normal 126 41 2" xfId="5888" xr:uid="{F76F5566-3173-4E34-A6EA-0DCFBC4A0FC2}"/>
    <cellStyle name="Normal 126 42" xfId="5889" xr:uid="{040145DA-B435-4961-B582-DD106C985603}"/>
    <cellStyle name="Normal 126 42 2" xfId="5890" xr:uid="{0AF3893F-F08C-4C4D-BF92-E70E6C18B796}"/>
    <cellStyle name="Normal 126 43" xfId="5891" xr:uid="{9A726413-65BE-4719-BBC3-BDE8F8095F40}"/>
    <cellStyle name="Normal 126 43 2" xfId="5892" xr:uid="{98F6F63A-CE6D-4AFC-820F-DD39FC54EE0C}"/>
    <cellStyle name="Normal 126 44" xfId="5893" xr:uid="{5F706CCB-58EF-41F4-81DB-CA9793F95F84}"/>
    <cellStyle name="Normal 126 44 2" xfId="5894" xr:uid="{1360ACE4-CD9F-4161-9821-56F2ED315567}"/>
    <cellStyle name="Normal 126 45" xfId="5895" xr:uid="{D562A1DC-B853-4709-B195-02381749BCC3}"/>
    <cellStyle name="Normal 126 45 2" xfId="5896" xr:uid="{DAA371FF-984E-4B1C-A0E9-7C89F1B66479}"/>
    <cellStyle name="Normal 126 46" xfId="5897" xr:uid="{C5D235F6-64B9-4253-9826-3C960D5AF8E0}"/>
    <cellStyle name="Normal 126 46 2" xfId="5898" xr:uid="{CBA9855D-3A52-43F3-9A36-B6991119984A}"/>
    <cellStyle name="Normal 126 47" xfId="5899" xr:uid="{915FB679-34DC-4F1E-949D-44E88D646749}"/>
    <cellStyle name="Normal 126 47 2" xfId="5900" xr:uid="{F26E3C81-CA01-4080-9F89-616E43AD8816}"/>
    <cellStyle name="Normal 126 48" xfId="5901" xr:uid="{35F56C21-2B39-4D24-994D-D3936F0EF456}"/>
    <cellStyle name="Normal 126 48 2" xfId="5902" xr:uid="{B4FF3CA9-7119-4829-9EDE-86330A29EB18}"/>
    <cellStyle name="Normal 126 49" xfId="5903" xr:uid="{791FEB50-70E3-4692-82FC-C65CE099178E}"/>
    <cellStyle name="Normal 126 49 2" xfId="5904" xr:uid="{701419E0-A5CA-4776-96A0-FB4567E187B1}"/>
    <cellStyle name="Normal 126 5" xfId="5905" xr:uid="{4AA18C1F-B711-4604-880D-6002C1BC95B4}"/>
    <cellStyle name="Normal 126 5 2" xfId="5906" xr:uid="{413263AF-91F7-414A-8C15-856930A859CA}"/>
    <cellStyle name="Normal 126 50" xfId="5907" xr:uid="{7A9D5893-24D8-4693-ABF5-FE54D068A158}"/>
    <cellStyle name="Normal 126 50 2" xfId="5908" xr:uid="{F6B7905B-4224-4D35-8E2D-3977DD9E5787}"/>
    <cellStyle name="Normal 126 51" xfId="5909" xr:uid="{0A0B2BF7-5A0C-4D38-9523-AB977078FF5A}"/>
    <cellStyle name="Normal 126 51 2" xfId="5910" xr:uid="{5C4C0DDB-937A-4C8D-8507-5EBE173DD500}"/>
    <cellStyle name="Normal 126 52" xfId="5911" xr:uid="{F3B4F9B4-BA79-4314-9FD9-CABC327D49A2}"/>
    <cellStyle name="Normal 126 52 2" xfId="5912" xr:uid="{ABB2395D-83B7-410A-807A-D4AA4381CEBD}"/>
    <cellStyle name="Normal 126 53" xfId="5913" xr:uid="{553D7983-0CC5-40E4-BD9A-E32FA5554C88}"/>
    <cellStyle name="Normal 126 53 2" xfId="5914" xr:uid="{C1294BD3-7186-4DE5-8291-7644E29EB291}"/>
    <cellStyle name="Normal 126 54" xfId="5915" xr:uid="{E5480EA6-0093-4CB5-8CA9-F4F70856963C}"/>
    <cellStyle name="Normal 126 54 2" xfId="5916" xr:uid="{1C4CD833-F180-476C-8FCA-C6D175AA0379}"/>
    <cellStyle name="Normal 126 55" xfId="5917" xr:uid="{F3ED539D-0126-4DFB-98C4-8F0A83A80114}"/>
    <cellStyle name="Normal 126 55 2" xfId="5918" xr:uid="{AAA7FF5B-6861-4D2A-8342-36640C245A72}"/>
    <cellStyle name="Normal 126 56" xfId="5919" xr:uid="{CE57F4D4-47BB-4EC0-A0D0-608655300750}"/>
    <cellStyle name="Normal 126 56 2" xfId="5920" xr:uid="{E97835C4-EBDF-4442-8D1B-2AE330FFBDCD}"/>
    <cellStyle name="Normal 126 57" xfId="5921" xr:uid="{D56D703F-1C8F-428D-A5FC-A94E97C497EC}"/>
    <cellStyle name="Normal 126 57 2" xfId="5922" xr:uid="{30FA2CEE-7444-4346-85DC-EE8769BAF90A}"/>
    <cellStyle name="Normal 126 58" xfId="5923" xr:uid="{2378C52F-61E7-4BA7-A7AA-A1386A6A6C46}"/>
    <cellStyle name="Normal 126 58 2" xfId="5924" xr:uid="{4DEEC3E5-1CB5-41A0-94CE-F2993AEBCCB2}"/>
    <cellStyle name="Normal 126 59" xfId="5925" xr:uid="{3C5537D1-BD83-487C-B937-300523B76C5B}"/>
    <cellStyle name="Normal 126 59 2" xfId="5926" xr:uid="{865136DC-5746-4C15-99FF-47E7BD0A2A59}"/>
    <cellStyle name="Normal 126 6" xfId="5927" xr:uid="{D3299C1F-A68D-4702-83D6-D472ADC9CBD7}"/>
    <cellStyle name="Normal 126 6 2" xfId="5928" xr:uid="{FD0B7DAE-9CC9-44A5-994F-C38F85FBC7B5}"/>
    <cellStyle name="Normal 126 60" xfId="5929" xr:uid="{0B070788-4979-4950-93CB-D76005DCF844}"/>
    <cellStyle name="Normal 126 60 2" xfId="5930" xr:uid="{A787DB76-0227-4949-9EEC-14111ED2A582}"/>
    <cellStyle name="Normal 126 61" xfId="5931" xr:uid="{AC7CD961-244F-459A-9417-81FA5CC71953}"/>
    <cellStyle name="Normal 126 61 2" xfId="5932" xr:uid="{95959215-333F-4F00-9378-752571F06EC5}"/>
    <cellStyle name="Normal 126 62" xfId="5933" xr:uid="{3F31AC71-5629-4FDE-BE24-99F88DA3717A}"/>
    <cellStyle name="Normal 126 62 2" xfId="5934" xr:uid="{032074C8-3312-42A4-80A2-17B856D2D937}"/>
    <cellStyle name="Normal 126 63" xfId="5935" xr:uid="{F6BB3C72-E6DF-440D-825A-B5D64AD2BFE8}"/>
    <cellStyle name="Normal 126 63 2" xfId="5936" xr:uid="{75C674B4-7A68-4E01-80D0-120D7B541CC7}"/>
    <cellStyle name="Normal 126 64" xfId="5937" xr:uid="{380B8F06-5B11-41C8-9EC4-48CAEB054A76}"/>
    <cellStyle name="Normal 126 64 2" xfId="5938" xr:uid="{BD565DCB-AC16-4D14-AF45-DC3B31878D2F}"/>
    <cellStyle name="Normal 126 65" xfId="5939" xr:uid="{23F7A7E5-0F07-46A1-80CE-2467650067C5}"/>
    <cellStyle name="Normal 126 65 2" xfId="5940" xr:uid="{9B1400B7-3915-45FD-BA79-B902280E8707}"/>
    <cellStyle name="Normal 126 66" xfId="5941" xr:uid="{64623B6A-B90C-497C-A026-5C814AF1D416}"/>
    <cellStyle name="Normal 126 66 2" xfId="5942" xr:uid="{5F18E41F-6695-4B82-99CB-2CC3F841CF01}"/>
    <cellStyle name="Normal 126 67" xfId="5943" xr:uid="{42B6BBE1-EF7E-4AEB-9D49-95CF007665D8}"/>
    <cellStyle name="Normal 126 67 2" xfId="5944" xr:uid="{2B0EB362-535C-4960-8EF9-BCC4AC19A756}"/>
    <cellStyle name="Normal 126 68" xfId="5945" xr:uid="{3BD0329B-B53C-4EEE-A0B7-6DD5110FA38E}"/>
    <cellStyle name="Normal 126 68 2" xfId="5946" xr:uid="{85A1EAFF-9932-4574-84D7-21B4F6AFAF23}"/>
    <cellStyle name="Normal 126 69" xfId="5947" xr:uid="{988C49DD-7C57-475A-B53E-5165F3441991}"/>
    <cellStyle name="Normal 126 69 2" xfId="5948" xr:uid="{6C4A1F24-0848-4051-9260-F20D9C8CCA7E}"/>
    <cellStyle name="Normal 126 7" xfId="5949" xr:uid="{FF1B726F-AA80-4DDE-81B1-1D21058CDC06}"/>
    <cellStyle name="Normal 126 7 2" xfId="5950" xr:uid="{DD3F7552-BAAE-4627-A3BC-DA6AC3F3C716}"/>
    <cellStyle name="Normal 126 70" xfId="5951" xr:uid="{0A21FFCE-1BD1-4A71-A1F1-140AD28AF310}"/>
    <cellStyle name="Normal 126 70 2" xfId="5952" xr:uid="{0D1FE6D7-88D0-4BF7-976B-9277449B3275}"/>
    <cellStyle name="Normal 126 71" xfId="5953" xr:uid="{20E4A518-E116-4225-AB9F-4C9604F44237}"/>
    <cellStyle name="Normal 126 71 2" xfId="5954" xr:uid="{C48F57DE-B45D-457D-9362-E1AECC62D86E}"/>
    <cellStyle name="Normal 126 72" xfId="5955" xr:uid="{A6CF8825-90EF-4251-ACDF-8FBF54D8C7F0}"/>
    <cellStyle name="Normal 126 72 2" xfId="5956" xr:uid="{07913AC5-CA3A-4341-B3C8-BECC46694577}"/>
    <cellStyle name="Normal 126 73" xfId="5957" xr:uid="{B65F7E43-971F-499E-A16C-6A967688EE06}"/>
    <cellStyle name="Normal 126 73 2" xfId="5958" xr:uid="{0B2D9F20-1B28-489C-AF79-3707DBE56A96}"/>
    <cellStyle name="Normal 126 74" xfId="5959" xr:uid="{8B650265-EFAB-4518-92C1-06570FDA3B62}"/>
    <cellStyle name="Normal 126 74 2" xfId="5960" xr:uid="{E87BE6DE-9BBB-412C-9DBD-E3D3F9868759}"/>
    <cellStyle name="Normal 126 75" xfId="5961" xr:uid="{C3D900D2-52B1-4216-8D7F-EDB552E49905}"/>
    <cellStyle name="Normal 126 75 2" xfId="5962" xr:uid="{156C3B38-0554-4EA1-93BA-7A4D7C89C74C}"/>
    <cellStyle name="Normal 126 76" xfId="5963" xr:uid="{2333C790-5CD6-40EE-AF47-7F830CE89D4E}"/>
    <cellStyle name="Normal 126 76 2" xfId="5964" xr:uid="{206BD5C8-FDF9-4490-9C77-56F37922C04D}"/>
    <cellStyle name="Normal 126 77" xfId="5965" xr:uid="{F507960C-49B7-4BD9-9E0C-446B2AD56647}"/>
    <cellStyle name="Normal 126 77 2" xfId="5966" xr:uid="{64A7BB5D-0F82-4AAC-A98D-64782AFCC996}"/>
    <cellStyle name="Normal 126 78" xfId="5967" xr:uid="{485CB655-AF5B-4E30-A7EE-5FB5730A4245}"/>
    <cellStyle name="Normal 126 78 2" xfId="5968" xr:uid="{A51AB525-FD4A-4ABB-840A-B9302E2F6FAB}"/>
    <cellStyle name="Normal 126 79" xfId="5969" xr:uid="{380B2EF3-94E3-4BC1-B856-794D6B3ED0A2}"/>
    <cellStyle name="Normal 126 79 2" xfId="5970" xr:uid="{2033DAC3-79AF-481E-9A1F-AE21859924A2}"/>
    <cellStyle name="Normal 126 8" xfId="5971" xr:uid="{938B1E94-1810-443D-BB0A-9EE97CB40AB9}"/>
    <cellStyle name="Normal 126 8 2" xfId="5972" xr:uid="{D334ED9F-F876-485D-956D-FE2E9D1B6BB1}"/>
    <cellStyle name="Normal 126 80" xfId="5973" xr:uid="{DEDCA522-449F-48A5-9942-998E48C60085}"/>
    <cellStyle name="Normal 126 80 2" xfId="5974" xr:uid="{DE5469F1-5F53-40DA-9BCA-104508DA0FAE}"/>
    <cellStyle name="Normal 126 81" xfId="5975" xr:uid="{ED9DA99E-1E94-4746-BEB1-4C704A0C4895}"/>
    <cellStyle name="Normal 126 81 2" xfId="5976" xr:uid="{88287F21-37C5-482F-8BCF-F9DC9FE50BC2}"/>
    <cellStyle name="Normal 126 82" xfId="5977" xr:uid="{4404EEB6-2836-4221-9EEE-1D6E97512B9B}"/>
    <cellStyle name="Normal 126 82 2" xfId="5978" xr:uid="{B337D39E-A4A3-4DB7-A85E-48468D39A22A}"/>
    <cellStyle name="Normal 126 83" xfId="5979" xr:uid="{B7F1D848-D8C0-4487-B10B-68DC6A1FA755}"/>
    <cellStyle name="Normal 126 83 2" xfId="5980" xr:uid="{7AE31202-01D4-41AA-B670-E171537D74D3}"/>
    <cellStyle name="Normal 126 84" xfId="5981" xr:uid="{0884970D-08C5-447D-B4B4-33AD4E5A3250}"/>
    <cellStyle name="Normal 126 84 2" xfId="5982" xr:uid="{086B0E22-562F-444A-A50F-A5DC0BB7DF71}"/>
    <cellStyle name="Normal 126 85" xfId="5983" xr:uid="{B7EE5477-A212-41B1-B707-CDE1937F9481}"/>
    <cellStyle name="Normal 126 85 2" xfId="5984" xr:uid="{68295862-9A3C-4EE7-99F1-1D96D6B33C2C}"/>
    <cellStyle name="Normal 126 86" xfId="5985" xr:uid="{99A787A8-73B9-40B0-B4F9-59286C5703C9}"/>
    <cellStyle name="Normal 126 86 2" xfId="5986" xr:uid="{2FE7944C-ABB6-4888-AB2D-BE935E7913AC}"/>
    <cellStyle name="Normal 126 87" xfId="5987" xr:uid="{3D101ACF-7E27-44FE-8510-F266FDF1AED8}"/>
    <cellStyle name="Normal 126 87 2" xfId="5988" xr:uid="{84544C84-B320-442E-A5D3-3950C7382DC2}"/>
    <cellStyle name="Normal 126 88" xfId="5989" xr:uid="{E40ABE8D-2EDF-4161-B443-6020CE1CE5DA}"/>
    <cellStyle name="Normal 126 88 2" xfId="5990" xr:uid="{A5015745-9FD5-499E-8F1A-875BD1697101}"/>
    <cellStyle name="Normal 126 89" xfId="5991" xr:uid="{15F85492-55E4-4F5B-B1C5-98EECE36AE69}"/>
    <cellStyle name="Normal 126 89 2" xfId="5992" xr:uid="{E6AC3B97-37B7-4AE3-BA7C-A25D1507EA6F}"/>
    <cellStyle name="Normal 126 9" xfId="5993" xr:uid="{8C6FE00D-4458-4F27-ABB3-62BBC199629E}"/>
    <cellStyle name="Normal 126 9 2" xfId="5994" xr:uid="{D0D08FC3-4A23-47B1-8A61-059453387E3E}"/>
    <cellStyle name="Normal 126 90" xfId="5995" xr:uid="{753E1063-D3AB-4008-8289-AD3BB0E19760}"/>
    <cellStyle name="Normal 126 90 2" xfId="5996" xr:uid="{5A404798-C4C9-4D71-B5A4-4CF148BFDC81}"/>
    <cellStyle name="Normal 126 91" xfId="5997" xr:uid="{D3DDFF82-58DB-42C9-AE35-723B3789D15E}"/>
    <cellStyle name="Normal 126 91 2" xfId="5998" xr:uid="{33CC9CE2-BA5A-4239-9B04-40B3483E3522}"/>
    <cellStyle name="Normal 126 92" xfId="5999" xr:uid="{EA06F17D-6E4A-466A-8C67-8D8CC26D1D70}"/>
    <cellStyle name="Normal 126 92 2" xfId="6000" xr:uid="{0B1A4B4F-DABB-4EE5-B443-FFC9A90FCEC4}"/>
    <cellStyle name="Normal 126 93" xfId="6001" xr:uid="{AF87F202-01C3-4C72-B07D-5E57DFD74AB6}"/>
    <cellStyle name="Normal 126 93 2" xfId="6002" xr:uid="{F5D5D645-3ACD-4DAB-9945-18EF286DD8D3}"/>
    <cellStyle name="Normal 126 94" xfId="6003" xr:uid="{4A0DFE2E-EDFC-4898-A038-5B0A2B136657}"/>
    <cellStyle name="Normal 126 94 2" xfId="6004" xr:uid="{67A1070A-DEF1-4F52-9D24-ACEE1A215E07}"/>
    <cellStyle name="Normal 126 95" xfId="6005" xr:uid="{3DEB8032-F2A1-4CA7-8E8B-DCE309C57A35}"/>
    <cellStyle name="Normal 126 95 2" xfId="6006" xr:uid="{EA3622B1-64FE-4CD1-ACF9-0D03577124D6}"/>
    <cellStyle name="Normal 126 96" xfId="6007" xr:uid="{8C451ADE-8A4B-431B-A271-D8967BCE6625}"/>
    <cellStyle name="Normal 126 96 2" xfId="6008" xr:uid="{24F221A4-0C7E-4AB9-8069-A2EBE77361C5}"/>
    <cellStyle name="Normal 126 97" xfId="6009" xr:uid="{03390A8F-5BB4-473F-8E68-30792A9FE8A5}"/>
    <cellStyle name="Normal 126 97 2" xfId="6010" xr:uid="{22770145-968C-48B7-B6B4-D58F61FDEEAB}"/>
    <cellStyle name="Normal 126 98" xfId="6011" xr:uid="{BBD646FB-DB27-4A7A-B5C4-BD75D9B5B495}"/>
    <cellStyle name="Normal 126 98 2" xfId="6012" xr:uid="{6BFE30A9-5BC3-4D7C-A546-8EC927A275E2}"/>
    <cellStyle name="Normal 126 99" xfId="6013" xr:uid="{8518ACB5-42AF-466E-B683-A4D1EB5FD5BD}"/>
    <cellStyle name="Normal 127" xfId="6014" xr:uid="{C82E387B-85ED-45DA-924C-F92BFB60D98A}"/>
    <cellStyle name="Normal 127 10" xfId="6015" xr:uid="{1907AFAA-927F-4F20-9DA0-3DB462A4F72E}"/>
    <cellStyle name="Normal 127 10 2" xfId="6016" xr:uid="{AE8B30A3-EE4C-49BC-A271-E8E2802FF566}"/>
    <cellStyle name="Normal 127 11" xfId="6017" xr:uid="{F334CAEC-2FB4-47BE-9F9C-C6C8FAEB8ECA}"/>
    <cellStyle name="Normal 127 11 2" xfId="6018" xr:uid="{F3C653BF-A021-42F0-BABE-36FB88C05BD1}"/>
    <cellStyle name="Normal 127 12" xfId="6019" xr:uid="{4748AE12-35EA-40A9-AA78-EB343EDD6195}"/>
    <cellStyle name="Normal 127 12 2" xfId="6020" xr:uid="{93D983FB-75F3-47DA-8C86-03C63AEDF6A5}"/>
    <cellStyle name="Normal 127 13" xfId="6021" xr:uid="{E68ED44B-6C36-402C-8CCF-9A9E5C5CB62B}"/>
    <cellStyle name="Normal 127 13 2" xfId="6022" xr:uid="{44F1DB15-EC8C-4B0F-B849-B87A8E2021B6}"/>
    <cellStyle name="Normal 127 14" xfId="6023" xr:uid="{A1114F59-56BD-4AE2-AE08-0DE7FEB9F23C}"/>
    <cellStyle name="Normal 127 14 2" xfId="6024" xr:uid="{5DF6F4C4-FFAD-4537-8398-C4EB0A985E84}"/>
    <cellStyle name="Normal 127 15" xfId="6025" xr:uid="{39CFAD5A-7294-45BB-891B-C2B2403125C4}"/>
    <cellStyle name="Normal 127 15 2" xfId="6026" xr:uid="{118943C4-F6D4-4803-B68A-2D7F6654551C}"/>
    <cellStyle name="Normal 127 16" xfId="6027" xr:uid="{BA9A0637-B03C-4032-BBDB-C32E883E9D65}"/>
    <cellStyle name="Normal 127 16 2" xfId="6028" xr:uid="{4A1728FD-0ADF-4DB0-B697-814F635A0D76}"/>
    <cellStyle name="Normal 127 17" xfId="6029" xr:uid="{AD800070-33E9-4663-82EB-9EBD3D7149B6}"/>
    <cellStyle name="Normal 127 17 2" xfId="6030" xr:uid="{7492450B-381F-46F8-863C-11C042F2361F}"/>
    <cellStyle name="Normal 127 18" xfId="6031" xr:uid="{162C5352-946D-4EB1-B9A7-A90AB8A0791B}"/>
    <cellStyle name="Normal 127 18 2" xfId="6032" xr:uid="{F547A94B-4214-42CA-9EDF-29A734FA8AEF}"/>
    <cellStyle name="Normal 127 19" xfId="6033" xr:uid="{30F5164D-2DF2-40F3-B7C9-B768706A1DA2}"/>
    <cellStyle name="Normal 127 19 2" xfId="6034" xr:uid="{DAC9BF39-91EC-4E90-A009-D39EA6C4164D}"/>
    <cellStyle name="Normal 127 2" xfId="6035" xr:uid="{79DC0DD8-69B1-4957-8A98-A47AFDE46186}"/>
    <cellStyle name="Normal 127 2 2" xfId="6036" xr:uid="{C46715AE-B4C7-4843-8A45-7DD96F438689}"/>
    <cellStyle name="Normal 127 20" xfId="6037" xr:uid="{22FFF1CB-04D4-4C5E-A9B1-2F3182E2EA6D}"/>
    <cellStyle name="Normal 127 20 2" xfId="6038" xr:uid="{BFE07866-111E-473E-85C7-1BD3697DF0B9}"/>
    <cellStyle name="Normal 127 21" xfId="6039" xr:uid="{0D051C09-2AC1-40DE-901E-8AD213E84DB4}"/>
    <cellStyle name="Normal 127 21 2" xfId="6040" xr:uid="{F7C1776E-D738-4A15-A869-EF9DCF8C960C}"/>
    <cellStyle name="Normal 127 22" xfId="6041" xr:uid="{FB19EF93-3DA8-4502-BC0B-057B2A271D43}"/>
    <cellStyle name="Normal 127 22 2" xfId="6042" xr:uid="{3FA0F59D-F602-4DE2-8B2E-DE2B866D9D36}"/>
    <cellStyle name="Normal 127 23" xfId="6043" xr:uid="{12E8555F-AAAB-4727-8BA8-015E742ED9C6}"/>
    <cellStyle name="Normal 127 23 2" xfId="6044" xr:uid="{CAB1E4D7-A297-40F0-8728-E8F35484ED3D}"/>
    <cellStyle name="Normal 127 24" xfId="6045" xr:uid="{84BE8033-8F60-437C-B8D2-C3B96CE3D9F7}"/>
    <cellStyle name="Normal 127 24 2" xfId="6046" xr:uid="{ED32E312-F937-49E3-8AB5-E269E3147E70}"/>
    <cellStyle name="Normal 127 25" xfId="6047" xr:uid="{BA8BED66-1FD8-43C3-979E-EA2348EEE64A}"/>
    <cellStyle name="Normal 127 25 2" xfId="6048" xr:uid="{F3E55C8F-9002-412A-A4C8-A264F9463C1B}"/>
    <cellStyle name="Normal 127 26" xfId="6049" xr:uid="{CBE46CA9-8B5E-48C6-BFF2-5A90B7D6294E}"/>
    <cellStyle name="Normal 127 26 2" xfId="6050" xr:uid="{9F2A5D92-F90E-49A9-A2D7-DEDDBC6E405D}"/>
    <cellStyle name="Normal 127 27" xfId="6051" xr:uid="{339291D8-F23E-44B9-89F5-89A3B91A123F}"/>
    <cellStyle name="Normal 127 27 2" xfId="6052" xr:uid="{00DCBC44-C963-429C-A6A0-D2D6C4D6C7C7}"/>
    <cellStyle name="Normal 127 28" xfId="6053" xr:uid="{66CA2748-2F61-4C54-ABE9-7BC210CD2F17}"/>
    <cellStyle name="Normal 127 28 2" xfId="6054" xr:uid="{DEC29FE3-16F3-44C9-B444-F0073DD8C1C0}"/>
    <cellStyle name="Normal 127 29" xfId="6055" xr:uid="{4D26E1C2-35BA-40D2-B27D-95DC6AF1797F}"/>
    <cellStyle name="Normal 127 29 2" xfId="6056" xr:uid="{BF0972DC-5E40-4723-950A-816A73F0E4A8}"/>
    <cellStyle name="Normal 127 3" xfId="6057" xr:uid="{295B8226-7435-424A-A5C0-5B754A8777A4}"/>
    <cellStyle name="Normal 127 3 2" xfId="6058" xr:uid="{A714FA01-45E4-4807-93EC-880954FA9B53}"/>
    <cellStyle name="Normal 127 30" xfId="6059" xr:uid="{FC4541A5-9E77-41E7-AE60-1AE0D934903E}"/>
    <cellStyle name="Normal 127 30 2" xfId="6060" xr:uid="{DDFCC373-D993-4D57-B07E-B47F921DC119}"/>
    <cellStyle name="Normal 127 31" xfId="6061" xr:uid="{8C940D2E-BFFD-4812-BA9C-87BD4548BE27}"/>
    <cellStyle name="Normal 127 31 2" xfId="6062" xr:uid="{1724B218-0D69-4106-9748-DCA80A426709}"/>
    <cellStyle name="Normal 127 32" xfId="6063" xr:uid="{945F3E05-B8CE-48FA-B4A9-077ACA7E20B4}"/>
    <cellStyle name="Normal 127 32 2" xfId="6064" xr:uid="{82895187-5F02-450B-A1ED-98264F348DE2}"/>
    <cellStyle name="Normal 127 33" xfId="6065" xr:uid="{911CA6C9-6472-4FC4-808F-807EED216F8E}"/>
    <cellStyle name="Normal 127 33 2" xfId="6066" xr:uid="{EC3B13EA-C793-41D0-A723-C07D07F776A7}"/>
    <cellStyle name="Normal 127 34" xfId="6067" xr:uid="{3D38F191-30E2-42E3-B72A-983EE63BB9C3}"/>
    <cellStyle name="Normal 127 34 2" xfId="6068" xr:uid="{7000B55F-901B-4364-80D9-833585211F09}"/>
    <cellStyle name="Normal 127 35" xfId="6069" xr:uid="{4B1F5A4E-51BA-4597-B89A-B555209BB006}"/>
    <cellStyle name="Normal 127 35 2" xfId="6070" xr:uid="{06684B74-0B2B-446A-AE5A-38F7DE48EE20}"/>
    <cellStyle name="Normal 127 36" xfId="6071" xr:uid="{9F284163-76C4-4643-BCE0-7200DA1ED4F7}"/>
    <cellStyle name="Normal 127 36 2" xfId="6072" xr:uid="{26011A2B-0EB2-4F4E-8274-B984CA8C7753}"/>
    <cellStyle name="Normal 127 37" xfId="6073" xr:uid="{2D9A32A0-82D3-4491-B028-C85BB5EBED84}"/>
    <cellStyle name="Normal 127 37 2" xfId="6074" xr:uid="{621E0B78-BECA-4847-9A12-85F9A51318B2}"/>
    <cellStyle name="Normal 127 38" xfId="6075" xr:uid="{D4EC8C1B-1F89-400A-9A5C-1C2BBAD2E8CC}"/>
    <cellStyle name="Normal 127 38 2" xfId="6076" xr:uid="{7DEFE047-FFFC-4F80-8988-783E5B795A89}"/>
    <cellStyle name="Normal 127 39" xfId="6077" xr:uid="{28D27BBC-D2B3-4356-B412-69B16034B98F}"/>
    <cellStyle name="Normal 127 39 2" xfId="6078" xr:uid="{205CBEDA-3011-42E6-8CE6-8375C6CD153E}"/>
    <cellStyle name="Normal 127 4" xfId="6079" xr:uid="{9B77335A-5A5D-44B6-B12A-6B317A286109}"/>
    <cellStyle name="Normal 127 4 2" xfId="6080" xr:uid="{490DE62A-643E-433E-8BC1-FA7D9DC05E08}"/>
    <cellStyle name="Normal 127 40" xfId="6081" xr:uid="{ABF151F4-48C1-439F-8DE2-84D0439F2560}"/>
    <cellStyle name="Normal 127 40 2" xfId="6082" xr:uid="{8EE390CD-1C78-4AC2-BD48-5FAF31B2F867}"/>
    <cellStyle name="Normal 127 41" xfId="6083" xr:uid="{208276F1-DF99-4905-8CD7-48F0D01E59A6}"/>
    <cellStyle name="Normal 127 41 2" xfId="6084" xr:uid="{B2214951-9F8D-421F-B09B-EE7533924967}"/>
    <cellStyle name="Normal 127 42" xfId="6085" xr:uid="{583048A6-82F2-4E76-B4BB-CD3E9505B657}"/>
    <cellStyle name="Normal 127 42 2" xfId="6086" xr:uid="{3E6360DF-4EAB-41C6-9DAE-88097F0BA5FC}"/>
    <cellStyle name="Normal 127 43" xfId="6087" xr:uid="{648AE9E2-0383-42BF-8726-3B8C9AF0490A}"/>
    <cellStyle name="Normal 127 43 2" xfId="6088" xr:uid="{8AD440D9-6A29-4BF9-A2D4-9424E862CC62}"/>
    <cellStyle name="Normal 127 44" xfId="6089" xr:uid="{467C123A-6330-446C-805F-98A770FEB352}"/>
    <cellStyle name="Normal 127 44 2" xfId="6090" xr:uid="{8C4C90A2-AC6A-48CD-9844-41B486A86224}"/>
    <cellStyle name="Normal 127 45" xfId="6091" xr:uid="{77E9F92C-0798-4A30-AD09-BA39FE27D26C}"/>
    <cellStyle name="Normal 127 45 2" xfId="6092" xr:uid="{0AAB69F1-2C1E-4F46-A362-1110168F189B}"/>
    <cellStyle name="Normal 127 46" xfId="6093" xr:uid="{F200A2D8-3331-44EA-8038-47E8A93CF3B2}"/>
    <cellStyle name="Normal 127 46 2" xfId="6094" xr:uid="{3D4CBC10-E184-411E-8A5B-33ECA850382A}"/>
    <cellStyle name="Normal 127 47" xfId="6095" xr:uid="{BD3EA043-BCE0-4D9B-8A4D-F5905936E3C6}"/>
    <cellStyle name="Normal 127 47 2" xfId="6096" xr:uid="{8D92AB4E-98F2-4B9A-BF3A-4D45219C85A0}"/>
    <cellStyle name="Normal 127 48" xfId="6097" xr:uid="{A2F4D4D4-2B5B-4E8D-8415-9273F1FB20CC}"/>
    <cellStyle name="Normal 127 48 2" xfId="6098" xr:uid="{C76B1604-F98A-48A3-9760-023D3FD67126}"/>
    <cellStyle name="Normal 127 49" xfId="6099" xr:uid="{30DE5DAE-6D0F-48DD-8002-182D94A8C6AD}"/>
    <cellStyle name="Normal 127 49 2" xfId="6100" xr:uid="{FCBD39F8-C31B-4B9D-B37D-B1861C001603}"/>
    <cellStyle name="Normal 127 5" xfId="6101" xr:uid="{47D1AA56-5146-497E-B0A8-669AC9CE6D5F}"/>
    <cellStyle name="Normal 127 5 2" xfId="6102" xr:uid="{AF743076-35FC-4856-8DB6-53E17E0E648A}"/>
    <cellStyle name="Normal 127 50" xfId="6103" xr:uid="{494AFB15-65FF-454C-B351-4398DE42FD63}"/>
    <cellStyle name="Normal 127 50 2" xfId="6104" xr:uid="{21C750CA-41BE-41AD-A321-1D99D4FC3AC1}"/>
    <cellStyle name="Normal 127 51" xfId="6105" xr:uid="{EB7ECFDC-F012-4AA7-B063-60DD524E69FF}"/>
    <cellStyle name="Normal 127 51 2" xfId="6106" xr:uid="{3337E29B-C1A2-4746-A5D1-F47F52BF0FAF}"/>
    <cellStyle name="Normal 127 52" xfId="6107" xr:uid="{E2583179-A9CB-4121-8551-4E01DFB36061}"/>
    <cellStyle name="Normal 127 52 2" xfId="6108" xr:uid="{EED67D9A-3777-48C0-ACDD-0B74327889D7}"/>
    <cellStyle name="Normal 127 53" xfId="6109" xr:uid="{E2F4C0DA-DA89-4B6E-80AA-167A9B1110E9}"/>
    <cellStyle name="Normal 127 53 2" xfId="6110" xr:uid="{0E7BCA80-38C7-444A-9E06-AD54C4F4D4AC}"/>
    <cellStyle name="Normal 127 54" xfId="6111" xr:uid="{BBB90143-54D2-446F-BACC-78A5243F2D49}"/>
    <cellStyle name="Normal 127 54 2" xfId="6112" xr:uid="{5B76046C-A45F-4E13-B636-BD5A7AC71698}"/>
    <cellStyle name="Normal 127 55" xfId="6113" xr:uid="{02EB5CCC-F998-4808-9D48-637E4C4CA3D2}"/>
    <cellStyle name="Normal 127 55 2" xfId="6114" xr:uid="{FCF4E5F8-0E7E-4603-B6E4-29E3DB2D5527}"/>
    <cellStyle name="Normal 127 56" xfId="6115" xr:uid="{85E42D2A-E6B0-49E9-AC98-A50AA43EB9B0}"/>
    <cellStyle name="Normal 127 56 2" xfId="6116" xr:uid="{21F00B35-0B89-41D5-A0B9-3AFDEE8284C1}"/>
    <cellStyle name="Normal 127 57" xfId="6117" xr:uid="{5A466293-5034-44F6-969E-0CFBB83D23A2}"/>
    <cellStyle name="Normal 127 57 2" xfId="6118" xr:uid="{E8DA5F37-4AB4-46FF-81F1-FB110294B2A0}"/>
    <cellStyle name="Normal 127 58" xfId="6119" xr:uid="{AFF3DEF5-5E5A-4EEC-A599-D15DB2D53A62}"/>
    <cellStyle name="Normal 127 58 2" xfId="6120" xr:uid="{04326E85-5EBE-4F87-BEBA-AD828A849BF2}"/>
    <cellStyle name="Normal 127 59" xfId="6121" xr:uid="{EB30B8A7-153D-4609-A74C-B4208C2B9B95}"/>
    <cellStyle name="Normal 127 59 2" xfId="6122" xr:uid="{7A4D21D4-33B5-4292-ADB8-174D2E4EFE6A}"/>
    <cellStyle name="Normal 127 6" xfId="6123" xr:uid="{0EBC0FCD-ED22-4D77-8252-C73D9E30C2FC}"/>
    <cellStyle name="Normal 127 6 2" xfId="6124" xr:uid="{D49FB69D-41A3-4F1C-8A91-23729D59C095}"/>
    <cellStyle name="Normal 127 60" xfId="6125" xr:uid="{7241DAAD-DBB6-4E6B-888B-95608E34AA0F}"/>
    <cellStyle name="Normal 127 60 2" xfId="6126" xr:uid="{8EB688E7-DD80-4F2F-9C03-DE0301C8D1C7}"/>
    <cellStyle name="Normal 127 61" xfId="6127" xr:uid="{6D03DB37-B5AA-45F5-AC16-7B4016F51A7C}"/>
    <cellStyle name="Normal 127 61 2" xfId="6128" xr:uid="{A3609ADB-16C5-4E47-A7F1-C4EEA9496E59}"/>
    <cellStyle name="Normal 127 62" xfId="6129" xr:uid="{F30F1EB8-74C7-40DB-BD24-C79D1DE7B926}"/>
    <cellStyle name="Normal 127 62 2" xfId="6130" xr:uid="{61B0E146-CEFF-456C-A924-859107180872}"/>
    <cellStyle name="Normal 127 63" xfId="6131" xr:uid="{66A2409C-0837-4947-8BD9-513D6B77F8E6}"/>
    <cellStyle name="Normal 127 63 2" xfId="6132" xr:uid="{4FDE75AC-5D07-41AC-9F0F-2F8458E844F8}"/>
    <cellStyle name="Normal 127 64" xfId="6133" xr:uid="{189779ED-C49D-49DF-8CD6-D5B368BC6192}"/>
    <cellStyle name="Normal 127 64 2" xfId="6134" xr:uid="{DDDA96BC-87C5-4099-9517-5C9189912F5F}"/>
    <cellStyle name="Normal 127 65" xfId="6135" xr:uid="{B21EB246-003B-41A1-A4F4-15217B335688}"/>
    <cellStyle name="Normal 127 65 2" xfId="6136" xr:uid="{DE422658-341E-4AEB-9A44-5FFB0CC024AC}"/>
    <cellStyle name="Normal 127 66" xfId="6137" xr:uid="{436EA83C-F7A9-4570-BFB2-0FA136440E3E}"/>
    <cellStyle name="Normal 127 66 2" xfId="6138" xr:uid="{EBF77C3C-0906-4874-A25B-304397BA334A}"/>
    <cellStyle name="Normal 127 67" xfId="6139" xr:uid="{45CE0265-6BA5-42E7-B069-63ABC5A272B1}"/>
    <cellStyle name="Normal 127 67 2" xfId="6140" xr:uid="{27557A6C-7591-4567-A358-E42C050618C9}"/>
    <cellStyle name="Normal 127 68" xfId="6141" xr:uid="{A0BC6F06-2020-40B5-9A7A-354608664D54}"/>
    <cellStyle name="Normal 127 68 2" xfId="6142" xr:uid="{9A321E51-EA83-4192-9416-500EB5D6D146}"/>
    <cellStyle name="Normal 127 69" xfId="6143" xr:uid="{62A48A23-7A9C-461C-81D6-3B0C68A8F928}"/>
    <cellStyle name="Normal 127 69 2" xfId="6144" xr:uid="{1D2E0AA0-B27B-4CF5-A10C-839D81866088}"/>
    <cellStyle name="Normal 127 7" xfId="6145" xr:uid="{E1BC44B7-47B2-42A8-8347-70BF323B9864}"/>
    <cellStyle name="Normal 127 7 2" xfId="6146" xr:uid="{51EC1937-9F48-4EE7-ACC7-7709B80BE943}"/>
    <cellStyle name="Normal 127 70" xfId="6147" xr:uid="{1B988023-DA43-4511-947F-A7C4595FC062}"/>
    <cellStyle name="Normal 127 70 2" xfId="6148" xr:uid="{7A8068C5-783E-4949-9AC9-39B94CC865D7}"/>
    <cellStyle name="Normal 127 71" xfId="6149" xr:uid="{AABE146A-07D0-4676-B085-CD271B0C8016}"/>
    <cellStyle name="Normal 127 71 2" xfId="6150" xr:uid="{D4BDEB22-ED82-4D1D-A00E-BD3FFD0731A4}"/>
    <cellStyle name="Normal 127 72" xfId="6151" xr:uid="{25A01340-95E9-4FBE-8E6A-031C6DB2F920}"/>
    <cellStyle name="Normal 127 72 2" xfId="6152" xr:uid="{80EC18AA-1F5E-4798-B4AB-8FE1AC4339AC}"/>
    <cellStyle name="Normal 127 73" xfId="6153" xr:uid="{3A8AA0BE-D855-44DB-A3E8-2069190C806A}"/>
    <cellStyle name="Normal 127 73 2" xfId="6154" xr:uid="{6BB9C592-C207-4332-A6E2-C83531BE1B23}"/>
    <cellStyle name="Normal 127 74" xfId="6155" xr:uid="{25FB5157-108C-49D9-9E32-822F1DC95B77}"/>
    <cellStyle name="Normal 127 74 2" xfId="6156" xr:uid="{47737C2C-D5EC-48F2-9609-A387B3889FB9}"/>
    <cellStyle name="Normal 127 75" xfId="6157" xr:uid="{2DE7A01E-D84C-4359-B38D-302DEC7B3BDB}"/>
    <cellStyle name="Normal 127 75 2" xfId="6158" xr:uid="{5A2D1BFB-926A-4A1E-B501-E710F642D69E}"/>
    <cellStyle name="Normal 127 76" xfId="6159" xr:uid="{370AABFD-F601-4E71-AC34-2FA4BB9B38AC}"/>
    <cellStyle name="Normal 127 76 2" xfId="6160" xr:uid="{9F649397-A320-4C27-976C-8229B6B37A37}"/>
    <cellStyle name="Normal 127 77" xfId="6161" xr:uid="{3C6C79DB-B4E9-42F0-9960-5830D7A822D8}"/>
    <cellStyle name="Normal 127 77 2" xfId="6162" xr:uid="{88D169B0-C55F-4775-92E7-A393EC0E1FAA}"/>
    <cellStyle name="Normal 127 78" xfId="6163" xr:uid="{C4089A15-1D4A-46F7-8341-4CDB4F48C002}"/>
    <cellStyle name="Normal 127 78 2" xfId="6164" xr:uid="{018F9627-1641-4EA8-A242-715D16A69043}"/>
    <cellStyle name="Normal 127 79" xfId="6165" xr:uid="{6EF58437-806C-42D7-9250-DFF22382BA70}"/>
    <cellStyle name="Normal 127 79 2" xfId="6166" xr:uid="{A15AB4CF-100E-4B4A-BE24-09BCF3A0825C}"/>
    <cellStyle name="Normal 127 8" xfId="6167" xr:uid="{D51A5BFA-A39F-404A-A6CA-507A9FA0272C}"/>
    <cellStyle name="Normal 127 8 2" xfId="6168" xr:uid="{02E705EF-1E02-434B-B64B-8EDEF76163F6}"/>
    <cellStyle name="Normal 127 80" xfId="6169" xr:uid="{99C00E85-8770-4005-B7BB-213EB11E19E7}"/>
    <cellStyle name="Normal 127 80 2" xfId="6170" xr:uid="{1D6F1247-DD67-4B87-BA98-BE4A50DE703A}"/>
    <cellStyle name="Normal 127 81" xfId="6171" xr:uid="{D7A3E1DB-BC49-4850-9F96-49233CFAD095}"/>
    <cellStyle name="Normal 127 81 2" xfId="6172" xr:uid="{486976DD-BA87-4099-871F-60EEE35551C0}"/>
    <cellStyle name="Normal 127 82" xfId="6173" xr:uid="{D6F83834-0E0B-46E8-A9F7-8D5601FB9FF1}"/>
    <cellStyle name="Normal 127 82 2" xfId="6174" xr:uid="{7EFE830B-9007-465E-95D0-48634B940DD2}"/>
    <cellStyle name="Normal 127 83" xfId="6175" xr:uid="{71E53A37-821E-4A07-8C4A-598CD3A031F9}"/>
    <cellStyle name="Normal 127 83 2" xfId="6176" xr:uid="{35811E48-F5F2-4449-B226-CEAE74704720}"/>
    <cellStyle name="Normal 127 84" xfId="6177" xr:uid="{5DF02E2D-3F99-4B63-9B66-726A0EDA581C}"/>
    <cellStyle name="Normal 127 84 2" xfId="6178" xr:uid="{A808975C-FAED-414C-91BF-F1A237C03326}"/>
    <cellStyle name="Normal 127 85" xfId="6179" xr:uid="{50273C69-5870-48BA-9CDD-A775EA8BF610}"/>
    <cellStyle name="Normal 127 85 2" xfId="6180" xr:uid="{45F71C8F-FC81-4AE4-992D-D9310B6F669D}"/>
    <cellStyle name="Normal 127 86" xfId="6181" xr:uid="{415AE7E7-6E0B-4E55-A0EB-6A097595C4BF}"/>
    <cellStyle name="Normal 127 86 2" xfId="6182" xr:uid="{4779B28D-1840-4D2C-9E8E-03C8D9C4B21C}"/>
    <cellStyle name="Normal 127 87" xfId="6183" xr:uid="{74073D99-24C1-4E5E-91C6-75406275C577}"/>
    <cellStyle name="Normal 127 87 2" xfId="6184" xr:uid="{70D28C84-8691-4EC2-9AA3-69B08C285503}"/>
    <cellStyle name="Normal 127 88" xfId="6185" xr:uid="{00F14A61-592D-444B-98DF-3DFDECDCC66F}"/>
    <cellStyle name="Normal 127 88 2" xfId="6186" xr:uid="{4EDA4F46-0303-4D82-AD39-D5DB5925C275}"/>
    <cellStyle name="Normal 127 89" xfId="6187" xr:uid="{172058E6-62D2-4FB0-87D9-9463F7BC5B1E}"/>
    <cellStyle name="Normal 127 89 2" xfId="6188" xr:uid="{4110134E-A6C6-40E4-A0A4-101BCB158582}"/>
    <cellStyle name="Normal 127 9" xfId="6189" xr:uid="{F1A372A8-24E2-4515-ABA8-A5FF78E4AEF5}"/>
    <cellStyle name="Normal 127 9 2" xfId="6190" xr:uid="{88E4E9F5-9978-4699-8ACF-6D1AC2A569AE}"/>
    <cellStyle name="Normal 127 90" xfId="6191" xr:uid="{B9D066CD-81EA-417C-8E8B-A38FE39A991C}"/>
    <cellStyle name="Normal 127 90 2" xfId="6192" xr:uid="{84B5E54E-5FD2-450F-B3C1-0991ACBE62D0}"/>
    <cellStyle name="Normal 127 91" xfId="6193" xr:uid="{FD439E4C-E8FF-4507-9F0F-ECB07ECBD701}"/>
    <cellStyle name="Normal 127 91 2" xfId="6194" xr:uid="{58306496-2DC7-411C-A8DF-564DC62E69D0}"/>
    <cellStyle name="Normal 127 92" xfId="6195" xr:uid="{EB970E26-B445-48DB-A5AF-2A6E1FA99E63}"/>
    <cellStyle name="Normal 127 92 2" xfId="6196" xr:uid="{B2ACFD57-6ABE-45DC-B599-392D14E070DC}"/>
    <cellStyle name="Normal 127 93" xfId="6197" xr:uid="{DF732BB9-AD85-41F6-A098-B439281376E7}"/>
    <cellStyle name="Normal 127 93 2" xfId="6198" xr:uid="{E265AA98-315B-4B51-9CF0-FA027AEAC895}"/>
    <cellStyle name="Normal 127 94" xfId="6199" xr:uid="{63687EEF-D998-4EEB-A508-ABCEF891E15C}"/>
    <cellStyle name="Normal 127 94 2" xfId="6200" xr:uid="{13E71281-F3C3-4180-A65B-4415EC652670}"/>
    <cellStyle name="Normal 127 95" xfId="6201" xr:uid="{7B4F947D-F638-44FB-B880-D1039CA23B19}"/>
    <cellStyle name="Normal 127 95 2" xfId="6202" xr:uid="{9FB88929-1E2A-468B-A921-7323E5AAE66F}"/>
    <cellStyle name="Normal 127 96" xfId="6203" xr:uid="{665AE99A-97B2-4B02-858E-0CD413BA40BB}"/>
    <cellStyle name="Normal 127 96 2" xfId="6204" xr:uid="{9DED1FC6-41DE-4904-805C-5803C4B5AAF4}"/>
    <cellStyle name="Normal 127 97" xfId="6205" xr:uid="{505A7664-E1E7-401E-9E17-B08A39BC1E6E}"/>
    <cellStyle name="Normal 127 97 2" xfId="6206" xr:uid="{2467AEC9-59B9-4259-84B8-8B7D7CA87552}"/>
    <cellStyle name="Normal 127 98" xfId="6207" xr:uid="{99DDFB69-BD22-4C52-B075-31203B5E3BE1}"/>
    <cellStyle name="Normal 127 98 2" xfId="6208" xr:uid="{A18AE613-E930-46C9-BD89-61176F0A0D85}"/>
    <cellStyle name="Normal 127 99" xfId="6209" xr:uid="{6DE07F5E-9324-4135-A848-827818581504}"/>
    <cellStyle name="Normal 128" xfId="6210" xr:uid="{09E314E6-E27D-485A-8C9A-79E03D45423A}"/>
    <cellStyle name="Normal 128 10" xfId="6211" xr:uid="{9935D0F5-8522-40B6-98C4-A875A4B6DEEC}"/>
    <cellStyle name="Normal 128 10 2" xfId="6212" xr:uid="{827C5C0E-5BC6-413C-BCE3-5DCEC073268F}"/>
    <cellStyle name="Normal 128 11" xfId="6213" xr:uid="{1231D769-81E1-4487-8EB0-16570069A442}"/>
    <cellStyle name="Normal 128 11 2" xfId="6214" xr:uid="{4509FFF8-E8F5-4713-B4C4-2E2C206B9196}"/>
    <cellStyle name="Normal 128 12" xfId="6215" xr:uid="{147AF501-26FE-4DEB-A9DF-EBD7374510EA}"/>
    <cellStyle name="Normal 128 12 2" xfId="6216" xr:uid="{55B5D106-D19A-4A9A-91CF-9FD188214445}"/>
    <cellStyle name="Normal 128 13" xfId="6217" xr:uid="{F3C6F329-6DE0-4FBF-A5F6-B713CF8E9E1B}"/>
    <cellStyle name="Normal 128 13 2" xfId="6218" xr:uid="{1D5A48F9-7D09-42D2-99BF-43BCB183B2A9}"/>
    <cellStyle name="Normal 128 14" xfId="6219" xr:uid="{8609317F-039A-4193-96F8-D1375BF972BE}"/>
    <cellStyle name="Normal 128 14 2" xfId="6220" xr:uid="{07EE7D17-7B7E-4256-9091-EF9C3122686F}"/>
    <cellStyle name="Normal 128 15" xfId="6221" xr:uid="{EBDC41F8-7BB8-4B7B-A34C-74903749F72F}"/>
    <cellStyle name="Normal 128 15 2" xfId="6222" xr:uid="{60ECF299-3B9B-4D19-BF9D-F1C6BB223A65}"/>
    <cellStyle name="Normal 128 16" xfId="6223" xr:uid="{502E59EE-CB83-4011-8F7A-85704EA0B4FC}"/>
    <cellStyle name="Normal 128 16 2" xfId="6224" xr:uid="{93BBCE8B-01C0-4D10-832C-8ED540B20552}"/>
    <cellStyle name="Normal 128 17" xfId="6225" xr:uid="{56363844-D3DC-4690-A21F-9A6CE7021892}"/>
    <cellStyle name="Normal 128 17 2" xfId="6226" xr:uid="{281DACF0-807B-424D-BC08-A1BD596A1C99}"/>
    <cellStyle name="Normal 128 18" xfId="6227" xr:uid="{99CFC5EB-6941-4D82-9837-A9EFCC736471}"/>
    <cellStyle name="Normal 128 18 2" xfId="6228" xr:uid="{45004737-4944-4AC5-8DC0-C3C589CFE849}"/>
    <cellStyle name="Normal 128 19" xfId="6229" xr:uid="{ABC0B32E-2749-461F-AC94-0EF29607F3F2}"/>
    <cellStyle name="Normal 128 19 2" xfId="6230" xr:uid="{B6A8B22A-E4DA-44F3-8A1D-10D039C05DFC}"/>
    <cellStyle name="Normal 128 2" xfId="6231" xr:uid="{8CE6E770-578D-4E3B-93E2-781BCFD6E6CE}"/>
    <cellStyle name="Normal 128 2 2" xfId="6232" xr:uid="{834AE37A-9506-44A6-80D4-F692C1A7A767}"/>
    <cellStyle name="Normal 128 20" xfId="6233" xr:uid="{444EDE7F-1AFE-4401-91DE-B59B8E206504}"/>
    <cellStyle name="Normal 128 20 2" xfId="6234" xr:uid="{B1C33AC7-7BC4-44B9-9942-5CC900FFE65B}"/>
    <cellStyle name="Normal 128 21" xfId="6235" xr:uid="{3066ED54-0A4C-4DB0-B44A-2D89AE75C631}"/>
    <cellStyle name="Normal 128 21 2" xfId="6236" xr:uid="{DA1639D5-6843-4DA6-8C93-2BF33F3A0C62}"/>
    <cellStyle name="Normal 128 22" xfId="6237" xr:uid="{DB996338-5B63-4FAE-BDBE-48AD85E5CEB8}"/>
    <cellStyle name="Normal 128 22 2" xfId="6238" xr:uid="{0E41CE2A-DF2B-4995-A1C4-00158B37F6FB}"/>
    <cellStyle name="Normal 128 23" xfId="6239" xr:uid="{CE80C1EE-B3E0-4A68-884A-67A66A2846A9}"/>
    <cellStyle name="Normal 128 23 2" xfId="6240" xr:uid="{209488C2-46B7-4954-AFED-62CE02AFFE98}"/>
    <cellStyle name="Normal 128 24" xfId="6241" xr:uid="{AA303B97-58F6-457E-92E6-AEA4172D6383}"/>
    <cellStyle name="Normal 128 24 2" xfId="6242" xr:uid="{4FC9606C-4FA8-4459-9F94-6F1DB1A69EDF}"/>
    <cellStyle name="Normal 128 25" xfId="6243" xr:uid="{66C20E06-111A-428C-BFC9-C38B330A468C}"/>
    <cellStyle name="Normal 128 25 2" xfId="6244" xr:uid="{0115127E-FA56-4FAF-AF60-444DFD27947C}"/>
    <cellStyle name="Normal 128 26" xfId="6245" xr:uid="{F05C6F53-6EDD-4EEA-AC1A-F7374298FA12}"/>
    <cellStyle name="Normal 128 26 2" xfId="6246" xr:uid="{9397DFDC-97EA-499E-9B33-35BB4C763E10}"/>
    <cellStyle name="Normal 128 27" xfId="6247" xr:uid="{2DB5FC45-3C65-41B0-AF14-F26140B325D0}"/>
    <cellStyle name="Normal 128 27 2" xfId="6248" xr:uid="{C8CB806E-DBB6-4CE3-B3A6-CC06D0F25E9E}"/>
    <cellStyle name="Normal 128 28" xfId="6249" xr:uid="{4D8B699E-A9AB-49F8-A078-014261C5AFF5}"/>
    <cellStyle name="Normal 128 28 2" xfId="6250" xr:uid="{57CD01F7-29E5-43AB-975E-BEACB8802673}"/>
    <cellStyle name="Normal 128 29" xfId="6251" xr:uid="{D9194460-5EB7-46E8-9F5B-35335EDA2CA5}"/>
    <cellStyle name="Normal 128 29 2" xfId="6252" xr:uid="{85ECC26C-C10C-4ED8-844E-F3FD47E897C2}"/>
    <cellStyle name="Normal 128 3" xfId="6253" xr:uid="{4FFA0B76-67A1-4C2E-8C0B-822AB6E4399E}"/>
    <cellStyle name="Normal 128 3 2" xfId="6254" xr:uid="{D4B49817-DE79-46D4-9282-B90079E8C967}"/>
    <cellStyle name="Normal 128 30" xfId="6255" xr:uid="{9CE761B5-D891-4643-BF98-BAE341FAAEE7}"/>
    <cellStyle name="Normal 128 30 2" xfId="6256" xr:uid="{61223EC6-F0F8-4E43-BC28-27D3B1B9959C}"/>
    <cellStyle name="Normal 128 31" xfId="6257" xr:uid="{BD9146A7-96E2-4843-A78D-3421CB4B22A3}"/>
    <cellStyle name="Normal 128 31 2" xfId="6258" xr:uid="{B5548B38-E7E9-4ADD-A458-0BFB82B717FD}"/>
    <cellStyle name="Normal 128 32" xfId="6259" xr:uid="{D1C41EA2-966C-480C-B7C6-77AD03FFCD0B}"/>
    <cellStyle name="Normal 128 32 2" xfId="6260" xr:uid="{D8072929-2E2C-42AD-948E-F6500E31A4E6}"/>
    <cellStyle name="Normal 128 33" xfId="6261" xr:uid="{65015B80-3666-4626-82EF-B96B574C98CC}"/>
    <cellStyle name="Normal 128 33 2" xfId="6262" xr:uid="{584BAC20-5E2E-41E9-B1C8-6101447B9233}"/>
    <cellStyle name="Normal 128 34" xfId="6263" xr:uid="{81BF85EE-7BC3-4B75-AC26-D3093D4CA5C0}"/>
    <cellStyle name="Normal 128 34 2" xfId="6264" xr:uid="{650024C9-07B4-4FC9-A343-BFC4E6974A41}"/>
    <cellStyle name="Normal 128 35" xfId="6265" xr:uid="{29984498-EC02-4150-8377-559E6AF12635}"/>
    <cellStyle name="Normal 128 35 2" xfId="6266" xr:uid="{2BE0ABAC-E2A0-4A75-9A77-46919D244DD5}"/>
    <cellStyle name="Normal 128 36" xfId="6267" xr:uid="{856D4C2E-A8C9-43C4-B1CC-CD01472D7269}"/>
    <cellStyle name="Normal 128 36 2" xfId="6268" xr:uid="{20C40E3F-D211-4A0A-8620-64686105C2B0}"/>
    <cellStyle name="Normal 128 37" xfId="6269" xr:uid="{B5874371-6659-4F95-8C28-C851A42AB248}"/>
    <cellStyle name="Normal 128 37 2" xfId="6270" xr:uid="{06DA7194-E8ED-4827-9961-C540E2BB23EA}"/>
    <cellStyle name="Normal 128 38" xfId="6271" xr:uid="{45295F16-D0DD-42AE-B1B6-36978DC6AB9A}"/>
    <cellStyle name="Normal 128 38 2" xfId="6272" xr:uid="{54991FF5-A905-49E6-9D18-A704D1A54C5D}"/>
    <cellStyle name="Normal 128 39" xfId="6273" xr:uid="{A670C977-FD4A-4C65-9972-769DFC7655CB}"/>
    <cellStyle name="Normal 128 39 2" xfId="6274" xr:uid="{3A61F3F6-7375-41F4-B7E4-FCC2DD8BAF8A}"/>
    <cellStyle name="Normal 128 4" xfId="6275" xr:uid="{1F1740E5-81D1-4B85-9C5B-EE14028C95B9}"/>
    <cellStyle name="Normal 128 4 2" xfId="6276" xr:uid="{B5DFA22B-7480-44D7-9438-6F2F13A46227}"/>
    <cellStyle name="Normal 128 40" xfId="6277" xr:uid="{CD56C3B7-E080-46AE-8A46-019A04C1F5B6}"/>
    <cellStyle name="Normal 128 40 2" xfId="6278" xr:uid="{22EB8574-FB01-45DA-BCCC-AAD7044758D1}"/>
    <cellStyle name="Normal 128 41" xfId="6279" xr:uid="{F57A43A9-BEFD-4524-B0EA-D9C054107094}"/>
    <cellStyle name="Normal 128 41 2" xfId="6280" xr:uid="{3613014A-AF32-4D1F-8F5C-702B213719C9}"/>
    <cellStyle name="Normal 128 42" xfId="6281" xr:uid="{40FBA88C-1249-4F08-A8DC-95A3BE179DB8}"/>
    <cellStyle name="Normal 128 42 2" xfId="6282" xr:uid="{FE8EF326-8026-4AA5-822A-71C6AA10030D}"/>
    <cellStyle name="Normal 128 43" xfId="6283" xr:uid="{FA84FB48-E790-489A-8710-27390A5613ED}"/>
    <cellStyle name="Normal 128 43 2" xfId="6284" xr:uid="{E93E5DEF-F096-42F4-8244-58EFD5F321BF}"/>
    <cellStyle name="Normal 128 44" xfId="6285" xr:uid="{4CEE3360-4F33-40E2-BE67-C93945487ABB}"/>
    <cellStyle name="Normal 128 44 2" xfId="6286" xr:uid="{477FC214-1625-4817-B401-469F45319E31}"/>
    <cellStyle name="Normal 128 45" xfId="6287" xr:uid="{6C44AC1D-6A46-4AFA-B6EA-9A7DE62072B4}"/>
    <cellStyle name="Normal 128 45 2" xfId="6288" xr:uid="{6FDEE99B-7DF1-4CF8-B17D-390775DD2BD9}"/>
    <cellStyle name="Normal 128 46" xfId="6289" xr:uid="{480C5295-F716-4915-A92E-64869CC12B00}"/>
    <cellStyle name="Normal 128 46 2" xfId="6290" xr:uid="{0D85D874-6887-4205-87FE-F07857973342}"/>
    <cellStyle name="Normal 128 47" xfId="6291" xr:uid="{F5AB1706-86B5-4ADF-BD8D-366A3F599932}"/>
    <cellStyle name="Normal 128 47 2" xfId="6292" xr:uid="{9C158E5E-BE05-4CAB-AB50-772F1CEB89C6}"/>
    <cellStyle name="Normal 128 48" xfId="6293" xr:uid="{B5A762F9-1789-4E02-8434-5D15007C3160}"/>
    <cellStyle name="Normal 128 48 2" xfId="6294" xr:uid="{E09A60C6-B1FD-4B87-AAE9-8F583E8FB10F}"/>
    <cellStyle name="Normal 128 49" xfId="6295" xr:uid="{38C3CC4E-80DE-4DCD-9A5D-C3A373FB360A}"/>
    <cellStyle name="Normal 128 49 2" xfId="6296" xr:uid="{F30CFE98-1786-472D-86BA-9C64871A6777}"/>
    <cellStyle name="Normal 128 5" xfId="6297" xr:uid="{F79FCFAF-ABE2-434A-BA68-EAB5C1B4FA9C}"/>
    <cellStyle name="Normal 128 5 2" xfId="6298" xr:uid="{ABE624B9-F05E-4C9D-80F0-0CA1B247DD81}"/>
    <cellStyle name="Normal 128 50" xfId="6299" xr:uid="{2ECC3F4B-0D0A-4C39-93FC-5448B759F90B}"/>
    <cellStyle name="Normal 128 50 2" xfId="6300" xr:uid="{65BAE01B-6E4C-4FA1-AD48-7BD391712B05}"/>
    <cellStyle name="Normal 128 51" xfId="6301" xr:uid="{B6FFE943-6678-48AC-8225-6F7BAFC6CC53}"/>
    <cellStyle name="Normal 128 51 2" xfId="6302" xr:uid="{AF1CFA22-B2E7-42C5-8391-A4B813A5A32A}"/>
    <cellStyle name="Normal 128 52" xfId="6303" xr:uid="{BBE189D7-4CF2-4874-947B-FB890C5F0C14}"/>
    <cellStyle name="Normal 128 52 2" xfId="6304" xr:uid="{84CF17D6-7630-4150-8B4E-EE24A13A3E91}"/>
    <cellStyle name="Normal 128 53" xfId="6305" xr:uid="{580F41B9-AFE0-43F3-91E3-090F6D112B24}"/>
    <cellStyle name="Normal 128 53 2" xfId="6306" xr:uid="{1E59F79D-2490-44A0-8060-865666CF0F74}"/>
    <cellStyle name="Normal 128 54" xfId="6307" xr:uid="{D32B7E6F-247E-434A-838F-4E1D30F50B52}"/>
    <cellStyle name="Normal 128 54 2" xfId="6308" xr:uid="{E1DDC09B-5B4F-4A92-A53A-3456C23FB9E0}"/>
    <cellStyle name="Normal 128 55" xfId="6309" xr:uid="{47AEBB80-5811-40F2-B173-D9ADA802150D}"/>
    <cellStyle name="Normal 128 55 2" xfId="6310" xr:uid="{17A8009F-EC6E-4FC3-AA39-8253C8874996}"/>
    <cellStyle name="Normal 128 56" xfId="6311" xr:uid="{8939DF7C-0178-47EA-AD15-40A31225A949}"/>
    <cellStyle name="Normal 128 56 2" xfId="6312" xr:uid="{BC84499F-22BF-4206-97F2-7B4E33065289}"/>
    <cellStyle name="Normal 128 57" xfId="6313" xr:uid="{08D657DE-42D7-4227-9621-AF5E0AC334C9}"/>
    <cellStyle name="Normal 128 57 2" xfId="6314" xr:uid="{F1B2AB8F-A5D7-4616-931A-A150351F845C}"/>
    <cellStyle name="Normal 128 58" xfId="6315" xr:uid="{CF5BEC52-A24F-4514-9D87-F6D7691D26CA}"/>
    <cellStyle name="Normal 128 58 2" xfId="6316" xr:uid="{93B81211-5BDA-401D-B29F-A195C6F703A3}"/>
    <cellStyle name="Normal 128 59" xfId="6317" xr:uid="{FBA44A8F-F38D-48EB-B3C0-F55C21606A6B}"/>
    <cellStyle name="Normal 128 59 2" xfId="6318" xr:uid="{868358C8-7F1F-4481-9288-F3A1D30647D6}"/>
    <cellStyle name="Normal 128 6" xfId="6319" xr:uid="{BE6A229D-2213-44DE-8596-2D5C9E223773}"/>
    <cellStyle name="Normal 128 6 2" xfId="6320" xr:uid="{3096F05E-3622-4D01-853C-74B4032F350A}"/>
    <cellStyle name="Normal 128 60" xfId="6321" xr:uid="{4300905A-7B2C-4A4B-ACF2-3CFB4899771A}"/>
    <cellStyle name="Normal 128 60 2" xfId="6322" xr:uid="{42262495-124A-46CA-928D-8A60C07E057D}"/>
    <cellStyle name="Normal 128 61" xfId="6323" xr:uid="{7E64DEAC-F778-44D8-84CE-57EDB3C3971B}"/>
    <cellStyle name="Normal 128 61 2" xfId="6324" xr:uid="{697E1D06-9882-4E08-9E51-03227802B18D}"/>
    <cellStyle name="Normal 128 62" xfId="6325" xr:uid="{051418D3-046C-47F2-AC43-E3D0DD5AF654}"/>
    <cellStyle name="Normal 128 62 2" xfId="6326" xr:uid="{8A6FD850-D788-48FB-89F9-0FBC57A42B45}"/>
    <cellStyle name="Normal 128 63" xfId="6327" xr:uid="{0A11DF20-5217-433A-BB19-4FC7777A3376}"/>
    <cellStyle name="Normal 128 63 2" xfId="6328" xr:uid="{DD88E356-AF73-4C1A-BFF8-B4A5F7E54FE7}"/>
    <cellStyle name="Normal 128 64" xfId="6329" xr:uid="{9D6AADED-5A0A-4D85-BAD2-EA500115FF9A}"/>
    <cellStyle name="Normal 128 64 2" xfId="6330" xr:uid="{4B7B118F-5CFE-4407-8355-B2B227EC550E}"/>
    <cellStyle name="Normal 128 65" xfId="6331" xr:uid="{0FDB39A3-3EFA-4059-AA3F-32F8EF6B08F7}"/>
    <cellStyle name="Normal 128 65 2" xfId="6332" xr:uid="{F456EACA-8A82-4B5B-9381-6DE9532E0B93}"/>
    <cellStyle name="Normal 128 66" xfId="6333" xr:uid="{917D5CDE-F951-4210-8767-1AD4194E1F4A}"/>
    <cellStyle name="Normal 128 66 2" xfId="6334" xr:uid="{EAE5C330-46E0-4E85-AD57-CB26F413185A}"/>
    <cellStyle name="Normal 128 67" xfId="6335" xr:uid="{2CBBACDB-8A82-48BC-9EF6-49BB2E5E26CB}"/>
    <cellStyle name="Normal 128 67 2" xfId="6336" xr:uid="{C1EFFE87-E7B9-4C8A-AA0A-F3B756174315}"/>
    <cellStyle name="Normal 128 68" xfId="6337" xr:uid="{574FB635-B9AD-41BC-9DF1-D75554687396}"/>
    <cellStyle name="Normal 128 68 2" xfId="6338" xr:uid="{0AA6049C-45CD-40E7-898C-92F915FA149D}"/>
    <cellStyle name="Normal 128 69" xfId="6339" xr:uid="{20BC125D-A790-4B8E-9D36-38602660B2DD}"/>
    <cellStyle name="Normal 128 69 2" xfId="6340" xr:uid="{F7D779CE-0DA2-4DE7-8C03-B51C0872ED50}"/>
    <cellStyle name="Normal 128 7" xfId="6341" xr:uid="{91E264FD-8237-4E24-8199-50196E461ECF}"/>
    <cellStyle name="Normal 128 7 2" xfId="6342" xr:uid="{FAB94A50-4CDA-4477-8758-EB5BA76BD1CE}"/>
    <cellStyle name="Normal 128 70" xfId="6343" xr:uid="{E7E7AE45-3375-4039-B972-E9E5C742D9B9}"/>
    <cellStyle name="Normal 128 70 2" xfId="6344" xr:uid="{95C0475D-AB13-40A1-8557-57EA06987612}"/>
    <cellStyle name="Normal 128 71" xfId="6345" xr:uid="{3369609D-BF66-4FBE-AECD-4935B1EAB685}"/>
    <cellStyle name="Normal 128 71 2" xfId="6346" xr:uid="{FA45BAD3-289B-4CA9-9CD8-931A48BCBE5A}"/>
    <cellStyle name="Normal 128 72" xfId="6347" xr:uid="{869FE428-511F-4522-84EF-E244CEBC444A}"/>
    <cellStyle name="Normal 128 72 2" xfId="6348" xr:uid="{B875DA1C-1BFF-4EC0-890F-EB2E2C0A01F6}"/>
    <cellStyle name="Normal 128 73" xfId="6349" xr:uid="{DFE2550F-3FDD-4E39-B666-CB28BF6C6933}"/>
    <cellStyle name="Normal 128 73 2" xfId="6350" xr:uid="{1F8BE173-FD1F-4E4A-8438-4BF139801EA2}"/>
    <cellStyle name="Normal 128 74" xfId="6351" xr:uid="{F3800270-EE54-4154-BF0D-C59FFB6C297C}"/>
    <cellStyle name="Normal 128 74 2" xfId="6352" xr:uid="{BF4721E5-2359-4533-B408-86566949FB63}"/>
    <cellStyle name="Normal 128 75" xfId="6353" xr:uid="{18185D25-5C66-4325-A8E6-08EA802F07D7}"/>
    <cellStyle name="Normal 128 75 2" xfId="6354" xr:uid="{D8D640C8-9453-486D-832C-8D6D0F516642}"/>
    <cellStyle name="Normal 128 76" xfId="6355" xr:uid="{A321AF3B-36BB-4CB2-A993-59324580BB18}"/>
    <cellStyle name="Normal 128 76 2" xfId="6356" xr:uid="{1E71ABC6-FA37-4128-89C6-0C94408AF883}"/>
    <cellStyle name="Normal 128 77" xfId="6357" xr:uid="{69FFE558-5FAB-4A5D-B073-32AD483883A6}"/>
    <cellStyle name="Normal 128 77 2" xfId="6358" xr:uid="{B3D98B7E-E2DB-46C0-994A-1AF631DFE7BD}"/>
    <cellStyle name="Normal 128 78" xfId="6359" xr:uid="{2A5A5D9F-0D76-4B7C-8DE0-AE9B98357983}"/>
    <cellStyle name="Normal 128 78 2" xfId="6360" xr:uid="{24195471-3C62-4CBB-9E0C-3185D8FC1407}"/>
    <cellStyle name="Normal 128 79" xfId="6361" xr:uid="{6DFF048B-D016-4461-99FD-DF886178F29E}"/>
    <cellStyle name="Normal 128 79 2" xfId="6362" xr:uid="{6BE6A1B0-E22D-431F-9908-77A4930419DA}"/>
    <cellStyle name="Normal 128 8" xfId="6363" xr:uid="{CEE010D1-091B-4AAE-B758-DA6D7E69DCBA}"/>
    <cellStyle name="Normal 128 8 2" xfId="6364" xr:uid="{535C30F6-A053-46AB-83A9-676E180F8620}"/>
    <cellStyle name="Normal 128 80" xfId="6365" xr:uid="{B3711C44-6A6E-4892-9679-CD1227E24E2D}"/>
    <cellStyle name="Normal 128 80 2" xfId="6366" xr:uid="{98A471AD-680F-4765-966D-6E712FB0DA3A}"/>
    <cellStyle name="Normal 128 81" xfId="6367" xr:uid="{99589679-0F65-4C40-83FA-4DA6543DC55A}"/>
    <cellStyle name="Normal 128 81 2" xfId="6368" xr:uid="{9C1EFF3D-70A0-4D2C-B433-56DD07C9E2C7}"/>
    <cellStyle name="Normal 128 82" xfId="6369" xr:uid="{3F1A82C5-5E7C-4A0F-9DDE-4BA11F504166}"/>
    <cellStyle name="Normal 128 82 2" xfId="6370" xr:uid="{735480EC-3439-472B-9FF0-EF145349AA93}"/>
    <cellStyle name="Normal 128 83" xfId="6371" xr:uid="{120AB8B0-DC96-495A-934A-BB3035E44649}"/>
    <cellStyle name="Normal 128 83 2" xfId="6372" xr:uid="{66744787-3C87-41FC-B44A-07FBC289AA36}"/>
    <cellStyle name="Normal 128 84" xfId="6373" xr:uid="{006A0A79-CE91-4D1F-9C7F-C1740CFDAFAE}"/>
    <cellStyle name="Normal 128 84 2" xfId="6374" xr:uid="{B8303F4B-405D-4E29-828C-EA50A41055C9}"/>
    <cellStyle name="Normal 128 85" xfId="6375" xr:uid="{BCF1F144-211D-4F9B-8F5B-BE0E3781B263}"/>
    <cellStyle name="Normal 128 85 2" xfId="6376" xr:uid="{979FF47B-C944-4F8D-9C69-183AF054BB2E}"/>
    <cellStyle name="Normal 128 86" xfId="6377" xr:uid="{AFEA2F35-E7F5-4D52-BACD-A7D740C4367F}"/>
    <cellStyle name="Normal 128 86 2" xfId="6378" xr:uid="{A1C0F045-2E46-4B18-AF7E-6C7BD8B46172}"/>
    <cellStyle name="Normal 128 87" xfId="6379" xr:uid="{1937D4C8-AE62-4B4F-8A0D-88B8870184FF}"/>
    <cellStyle name="Normal 128 87 2" xfId="6380" xr:uid="{F3588011-250D-4E73-AF81-1554A2568883}"/>
    <cellStyle name="Normal 128 88" xfId="6381" xr:uid="{4F1B7917-B6E7-4436-948D-E8608E6D09FB}"/>
    <cellStyle name="Normal 128 88 2" xfId="6382" xr:uid="{7B86D2FD-1E1D-4EED-B367-F14DE8006CBD}"/>
    <cellStyle name="Normal 128 89" xfId="6383" xr:uid="{06EB0B24-3002-4474-A2EB-6F36747DC7A4}"/>
    <cellStyle name="Normal 128 89 2" xfId="6384" xr:uid="{E22FB030-E1CA-4580-8CDF-A34C67405DED}"/>
    <cellStyle name="Normal 128 9" xfId="6385" xr:uid="{4462CFDA-5EF5-4F74-9A7E-E0B98E549F8F}"/>
    <cellStyle name="Normal 128 9 2" xfId="6386" xr:uid="{20273E3C-71FD-4D49-AFC4-9E9B3A0D4421}"/>
    <cellStyle name="Normal 128 90" xfId="6387" xr:uid="{EC75985B-CFEC-43DF-98BB-0BFD3DD1679C}"/>
    <cellStyle name="Normal 128 90 2" xfId="6388" xr:uid="{2F515B25-FFA7-4034-9BFB-3F1094186863}"/>
    <cellStyle name="Normal 128 91" xfId="6389" xr:uid="{5780F5F9-0B55-4412-88DE-BFF19B9803BC}"/>
    <cellStyle name="Normal 128 91 2" xfId="6390" xr:uid="{C43E1D8E-38B3-4E1F-8C91-77626315CF39}"/>
    <cellStyle name="Normal 128 92" xfId="6391" xr:uid="{2F50A647-6FEA-42C7-B88A-BF3F3821497A}"/>
    <cellStyle name="Normal 128 92 2" xfId="6392" xr:uid="{8F2FD8AA-0384-477A-93B1-14EAF35330C4}"/>
    <cellStyle name="Normal 128 93" xfId="6393" xr:uid="{515FE1F3-455E-4E53-AB7D-B0EAA997FE60}"/>
    <cellStyle name="Normal 128 93 2" xfId="6394" xr:uid="{3E414FDD-D858-4A94-A547-35E5C00082C4}"/>
    <cellStyle name="Normal 128 94" xfId="6395" xr:uid="{EE2D5439-47F1-40C1-A75F-1344F9C955E0}"/>
    <cellStyle name="Normal 128 94 2" xfId="6396" xr:uid="{753EC4E6-71AD-41B7-8644-29B006EC67C2}"/>
    <cellStyle name="Normal 128 95" xfId="6397" xr:uid="{74C97F1B-618E-47DC-B856-0DAA82D20B3C}"/>
    <cellStyle name="Normal 128 95 2" xfId="6398" xr:uid="{CD974FD8-0572-438C-944F-28E0EAD6A490}"/>
    <cellStyle name="Normal 128 96" xfId="6399" xr:uid="{749DD8F5-2B6E-4F68-89C0-1E26B75C263E}"/>
    <cellStyle name="Normal 128 96 2" xfId="6400" xr:uid="{69048FD6-9A9A-4211-872F-FC9E084821A6}"/>
    <cellStyle name="Normal 128 97" xfId="6401" xr:uid="{543D5ED3-F5D5-4924-B4E3-4FFA0510F4D4}"/>
    <cellStyle name="Normal 128 97 2" xfId="6402" xr:uid="{B759B0A5-1A19-426A-9C33-B3B9C8CCB48B}"/>
    <cellStyle name="Normal 128 98" xfId="6403" xr:uid="{091B1BA1-1847-4F1E-BEA9-B8C788775F3A}"/>
    <cellStyle name="Normal 128 98 2" xfId="6404" xr:uid="{75796B3F-CAA7-41CA-8A97-8720303D59A9}"/>
    <cellStyle name="Normal 128 99" xfId="6405" xr:uid="{692153C5-5A72-45A0-9843-D40D52E9D9F2}"/>
    <cellStyle name="Normal 129" xfId="6406" xr:uid="{70CD7833-16ED-4086-A32A-C135F8577A05}"/>
    <cellStyle name="Normal 129 10" xfId="6407" xr:uid="{51DB6407-CAA0-4FC4-A148-07CF4BCBE59D}"/>
    <cellStyle name="Normal 129 10 2" xfId="6408" xr:uid="{4F9675E6-A6B7-4DE5-AF35-01793AFA3BC1}"/>
    <cellStyle name="Normal 129 11" xfId="6409" xr:uid="{276579B3-7EB1-4004-9D8A-BFB4CB6D7256}"/>
    <cellStyle name="Normal 129 11 2" xfId="6410" xr:uid="{5AEF8EAC-D668-4A3C-9E71-91EE8B88AB32}"/>
    <cellStyle name="Normal 129 12" xfId="6411" xr:uid="{782243DB-0D3A-4873-9EA1-FC358ED6D9CB}"/>
    <cellStyle name="Normal 129 12 2" xfId="6412" xr:uid="{A00F4BFF-A908-4B12-A0D1-1F6EF54346D4}"/>
    <cellStyle name="Normal 129 13" xfId="6413" xr:uid="{F0AE53C3-4979-48D7-B716-A31F50F15224}"/>
    <cellStyle name="Normal 129 13 2" xfId="6414" xr:uid="{F6CEBD5C-874A-4A35-B1E8-E209C07C65F1}"/>
    <cellStyle name="Normal 129 14" xfId="6415" xr:uid="{7E81D16F-19CB-41F6-B0D3-11688FFA32F1}"/>
    <cellStyle name="Normal 129 14 2" xfId="6416" xr:uid="{22414C87-3D2E-4272-AF3A-136B4279659C}"/>
    <cellStyle name="Normal 129 15" xfId="6417" xr:uid="{F094C3C6-871C-492B-AE31-34BCD5B4A70D}"/>
    <cellStyle name="Normal 129 15 2" xfId="6418" xr:uid="{9CABFAD3-C685-43E6-A2C5-48F76AD8CCEF}"/>
    <cellStyle name="Normal 129 16" xfId="6419" xr:uid="{82D80A2C-9299-4E87-85AB-5BFD6484E588}"/>
    <cellStyle name="Normal 129 16 2" xfId="6420" xr:uid="{288129B7-5257-490E-9789-50FE50DA6C42}"/>
    <cellStyle name="Normal 129 17" xfId="6421" xr:uid="{E574D92F-99B5-4DFD-93D2-CCA2591DAEB8}"/>
    <cellStyle name="Normal 129 17 2" xfId="6422" xr:uid="{4C1398E9-561E-4879-938C-33ECE94DBCD7}"/>
    <cellStyle name="Normal 129 18" xfId="6423" xr:uid="{AB7072B8-492B-4ED5-9A8B-8D6CE072B69A}"/>
    <cellStyle name="Normal 129 18 2" xfId="6424" xr:uid="{210CC99E-6E4A-4173-8AA1-F06883D3E694}"/>
    <cellStyle name="Normal 129 19" xfId="6425" xr:uid="{F9C935EC-3F92-4D6F-B6AA-3672C995FDCE}"/>
    <cellStyle name="Normal 129 19 2" xfId="6426" xr:uid="{E3AB18E7-4DDA-4669-AAD8-DA8F18EC0C52}"/>
    <cellStyle name="Normal 129 2" xfId="6427" xr:uid="{CF9E4542-0C81-45E1-A707-555E2330EA6F}"/>
    <cellStyle name="Normal 129 2 2" xfId="6428" xr:uid="{9DD6E29D-FF8B-4625-A19D-82FD5C359A37}"/>
    <cellStyle name="Normal 129 20" xfId="6429" xr:uid="{ACB81350-2B38-4F56-93B2-921137492524}"/>
    <cellStyle name="Normal 129 20 2" xfId="6430" xr:uid="{45B23C07-A7DB-45C7-B24C-3B38DE218D7F}"/>
    <cellStyle name="Normal 129 21" xfId="6431" xr:uid="{8AA5920C-2A65-4301-BB11-6F1B66C7C850}"/>
    <cellStyle name="Normal 129 21 2" xfId="6432" xr:uid="{449FA48B-C4AF-4DD0-8606-6FF951B74625}"/>
    <cellStyle name="Normal 129 22" xfId="6433" xr:uid="{A79E5F60-87A7-4069-864A-A297DF0EF622}"/>
    <cellStyle name="Normal 129 22 2" xfId="6434" xr:uid="{C54C4F4A-F8BB-4B29-BC4B-F05FF24D82EA}"/>
    <cellStyle name="Normal 129 23" xfId="6435" xr:uid="{EA52D41F-C352-41B7-8F34-A73EE1D4A858}"/>
    <cellStyle name="Normal 129 23 2" xfId="6436" xr:uid="{377BF21C-564A-4334-92E1-CDFCF6FAEB66}"/>
    <cellStyle name="Normal 129 24" xfId="6437" xr:uid="{D99051EF-1E0B-483E-B210-7EE25E0BDB87}"/>
    <cellStyle name="Normal 129 24 2" xfId="6438" xr:uid="{068A02AD-A1B1-4111-9D20-F3C5F41B8F79}"/>
    <cellStyle name="Normal 129 25" xfId="6439" xr:uid="{DEDC0A79-87E3-4435-9B78-F0AFDCA6EE08}"/>
    <cellStyle name="Normal 129 25 2" xfId="6440" xr:uid="{0DF6DF03-FF93-4331-BEF5-CD7FAF605819}"/>
    <cellStyle name="Normal 129 26" xfId="6441" xr:uid="{AD44DA7F-1DF3-4C1C-A2FB-C3052DCAA775}"/>
    <cellStyle name="Normal 129 26 2" xfId="6442" xr:uid="{52B8F555-58FC-4ECA-9620-63781146042B}"/>
    <cellStyle name="Normal 129 27" xfId="6443" xr:uid="{AE7E6B6C-A444-4ACD-872B-BB717FDCBAD7}"/>
    <cellStyle name="Normal 129 27 2" xfId="6444" xr:uid="{D3ED55E0-141F-4A44-8402-7F561AAF69A9}"/>
    <cellStyle name="Normal 129 28" xfId="6445" xr:uid="{EA349E75-F542-4A51-A753-571860ABDAA1}"/>
    <cellStyle name="Normal 129 28 2" xfId="6446" xr:uid="{B431A390-8B2C-4DA0-A86A-B8937A676F18}"/>
    <cellStyle name="Normal 129 29" xfId="6447" xr:uid="{4C402CE8-253F-40AC-9061-2CC7282B5180}"/>
    <cellStyle name="Normal 129 29 2" xfId="6448" xr:uid="{A4A2CF20-2E46-4EA8-971E-89869C900999}"/>
    <cellStyle name="Normal 129 3" xfId="6449" xr:uid="{515458B7-BF60-4F5D-A366-C856E5EDAEF4}"/>
    <cellStyle name="Normal 129 3 2" xfId="6450" xr:uid="{D987F713-4851-4F04-ACBE-717EC3EECB95}"/>
    <cellStyle name="Normal 129 30" xfId="6451" xr:uid="{9C7BDC40-E580-4257-A3F2-632AB1932E50}"/>
    <cellStyle name="Normal 129 30 2" xfId="6452" xr:uid="{65C501A1-52F5-4A7F-9273-79B76503DB54}"/>
    <cellStyle name="Normal 129 31" xfId="6453" xr:uid="{C2E53047-7A14-4A73-B34B-A0CC66513462}"/>
    <cellStyle name="Normal 129 31 2" xfId="6454" xr:uid="{2E86B057-2392-4D3B-A448-F1DED63D6331}"/>
    <cellStyle name="Normal 129 32" xfId="6455" xr:uid="{23AC8C8E-82B4-46EE-87CD-3891A3EF0C6E}"/>
    <cellStyle name="Normal 129 32 2" xfId="6456" xr:uid="{6C6257B2-4CF1-4836-8586-E15692EFBD1F}"/>
    <cellStyle name="Normal 129 33" xfId="6457" xr:uid="{1277ECF3-2EB7-411A-AF3F-B5654D1C22B6}"/>
    <cellStyle name="Normal 129 33 2" xfId="6458" xr:uid="{F9045B1E-4B62-43AC-A42C-756F37B3FD72}"/>
    <cellStyle name="Normal 129 34" xfId="6459" xr:uid="{AF929D2C-3EC1-4E1F-8FFC-A20D1F7AB777}"/>
    <cellStyle name="Normal 129 34 2" xfId="6460" xr:uid="{BECBA21C-1287-4B1A-B04D-786A48687B6E}"/>
    <cellStyle name="Normal 129 35" xfId="6461" xr:uid="{21445948-EC0F-4380-9A5B-01A86FAFDA5F}"/>
    <cellStyle name="Normal 129 35 2" xfId="6462" xr:uid="{E5C966AF-AC36-46A6-B250-FF2389008EC3}"/>
    <cellStyle name="Normal 129 36" xfId="6463" xr:uid="{A928ECBD-7FC8-4F7D-8024-9CF634796DED}"/>
    <cellStyle name="Normal 129 36 2" xfId="6464" xr:uid="{0955E327-5F03-42D1-811E-8650C5A9145B}"/>
    <cellStyle name="Normal 129 37" xfId="6465" xr:uid="{77E137B3-115E-4813-9B61-166B299BBD23}"/>
    <cellStyle name="Normal 129 37 2" xfId="6466" xr:uid="{1CA76D39-2B2D-41D2-BB00-1ED0594846B3}"/>
    <cellStyle name="Normal 129 38" xfId="6467" xr:uid="{CDCB09BE-EDD8-4612-B1DD-581A86DE11C8}"/>
    <cellStyle name="Normal 129 38 2" xfId="6468" xr:uid="{89EEF88C-1656-40B1-9F73-3A666DF15163}"/>
    <cellStyle name="Normal 129 39" xfId="6469" xr:uid="{305B8430-3608-4E44-BD3A-20075F18E3CE}"/>
    <cellStyle name="Normal 129 39 2" xfId="6470" xr:uid="{40F11A93-0578-4C2E-8D8F-3852F4A0A9A4}"/>
    <cellStyle name="Normal 129 4" xfId="6471" xr:uid="{5C7117E0-5833-449C-BF9E-E381D7CB6FAB}"/>
    <cellStyle name="Normal 129 4 2" xfId="6472" xr:uid="{F4F23FF6-51EC-457D-8BE2-DBC536DCB1EF}"/>
    <cellStyle name="Normal 129 40" xfId="6473" xr:uid="{01618272-A352-4A62-B309-DAA8037E4452}"/>
    <cellStyle name="Normal 129 40 2" xfId="6474" xr:uid="{AE929D5D-C7C3-47EA-B260-BDA9EA8CB935}"/>
    <cellStyle name="Normal 129 41" xfId="6475" xr:uid="{00C70C92-40CD-4D20-8FA7-BD73B4794524}"/>
    <cellStyle name="Normal 129 41 2" xfId="6476" xr:uid="{AAA10523-2E4D-4415-AA1A-DBA926462734}"/>
    <cellStyle name="Normal 129 42" xfId="6477" xr:uid="{7AFEEDE0-65EC-47BE-B166-718F879543C9}"/>
    <cellStyle name="Normal 129 42 2" xfId="6478" xr:uid="{CC5BE4D7-1585-43EF-BE46-62EDD4922ED6}"/>
    <cellStyle name="Normal 129 43" xfId="6479" xr:uid="{8488183A-6B20-4A35-9A96-AA84136840A2}"/>
    <cellStyle name="Normal 129 43 2" xfId="6480" xr:uid="{B216F795-3E7F-4D21-9A2A-C6E173C6CA06}"/>
    <cellStyle name="Normal 129 44" xfId="6481" xr:uid="{73B2EE85-0DD6-4453-8EBC-E3A1889238CE}"/>
    <cellStyle name="Normal 129 44 2" xfId="6482" xr:uid="{AF481B81-FE79-4AFE-9497-4FD77DF97F48}"/>
    <cellStyle name="Normal 129 45" xfId="6483" xr:uid="{1548D21B-D530-40EE-AE25-C1EF97BBB077}"/>
    <cellStyle name="Normal 129 45 2" xfId="6484" xr:uid="{F6392C1F-E8DA-4A3B-B8E3-D19FEF9B19CB}"/>
    <cellStyle name="Normal 129 46" xfId="6485" xr:uid="{E6B26BF9-CB12-4BC7-8F6E-DE9292A2108E}"/>
    <cellStyle name="Normal 129 46 2" xfId="6486" xr:uid="{55AE595E-05AE-411F-9714-F5A0DB424865}"/>
    <cellStyle name="Normal 129 47" xfId="6487" xr:uid="{434231A3-D197-466B-9DB8-C861B802DDA1}"/>
    <cellStyle name="Normal 129 47 2" xfId="6488" xr:uid="{0DE81187-EF67-432D-BEED-2FDC6D63F6AF}"/>
    <cellStyle name="Normal 129 48" xfId="6489" xr:uid="{87D9433A-E8DF-4329-9B8F-6F7A531184F8}"/>
    <cellStyle name="Normal 129 48 2" xfId="6490" xr:uid="{481D1AA9-C2D8-4075-8D9E-D5B801CD5DFE}"/>
    <cellStyle name="Normal 129 49" xfId="6491" xr:uid="{302A1395-E9ED-4FAC-8800-4A08B1511684}"/>
    <cellStyle name="Normal 129 49 2" xfId="6492" xr:uid="{87D979AF-9C74-4636-828D-F219C3634958}"/>
    <cellStyle name="Normal 129 5" xfId="6493" xr:uid="{119B0D67-FF15-43BB-B0CE-4CFA36C1ED71}"/>
    <cellStyle name="Normal 129 5 2" xfId="6494" xr:uid="{E8F2C5B0-B14B-4068-A2DE-46E01F609F74}"/>
    <cellStyle name="Normal 129 50" xfId="6495" xr:uid="{EA830357-2F1F-448C-88F7-BFD7A6AE1D22}"/>
    <cellStyle name="Normal 129 50 2" xfId="6496" xr:uid="{C06C7600-559E-41E2-90EC-272C0A4FE576}"/>
    <cellStyle name="Normal 129 51" xfId="6497" xr:uid="{2D2D866C-4E8F-4006-9A20-3D3B9B88E56B}"/>
    <cellStyle name="Normal 129 51 2" xfId="6498" xr:uid="{B3BA8E81-E548-4365-BB4B-24AFA46DC9AE}"/>
    <cellStyle name="Normal 129 52" xfId="6499" xr:uid="{0EF19636-BD43-4756-980B-5C4490EA64DA}"/>
    <cellStyle name="Normal 129 52 2" xfId="6500" xr:uid="{8D45FC46-0D32-4223-9430-7267247C7CCC}"/>
    <cellStyle name="Normal 129 53" xfId="6501" xr:uid="{0D8AF123-AB75-40BD-99FE-342E71035D2E}"/>
    <cellStyle name="Normal 129 53 2" xfId="6502" xr:uid="{09A004E9-E568-4918-A256-B122E6B278C9}"/>
    <cellStyle name="Normal 129 54" xfId="6503" xr:uid="{DE47F272-13B4-459D-84A0-CF914463E03E}"/>
    <cellStyle name="Normal 129 54 2" xfId="6504" xr:uid="{8CEF80E0-27A6-4E17-B69B-ADE0398A6D2A}"/>
    <cellStyle name="Normal 129 55" xfId="6505" xr:uid="{49AFEE91-69A4-4673-AAB1-934EEFF23C2C}"/>
    <cellStyle name="Normal 129 55 2" xfId="6506" xr:uid="{165EC26D-E824-4160-AB33-E2F066889744}"/>
    <cellStyle name="Normal 129 56" xfId="6507" xr:uid="{3F88FCE0-DC3F-4CC2-B8D5-59D90B0413E1}"/>
    <cellStyle name="Normal 129 56 2" xfId="6508" xr:uid="{0D23CD93-2AC7-4E8A-A47A-EE7A3D2212A8}"/>
    <cellStyle name="Normal 129 57" xfId="6509" xr:uid="{4C725D3A-95D0-43C7-ABB3-5199F7DF9E94}"/>
    <cellStyle name="Normal 129 57 2" xfId="6510" xr:uid="{3F117E76-4964-4A8D-9407-80CBB8963987}"/>
    <cellStyle name="Normal 129 58" xfId="6511" xr:uid="{256C9C60-5A48-4C8D-AAD6-FE489808A3ED}"/>
    <cellStyle name="Normal 129 58 2" xfId="6512" xr:uid="{FBE6D223-1FB2-4150-9D2B-9A573AACB290}"/>
    <cellStyle name="Normal 129 59" xfId="6513" xr:uid="{F115B302-2500-4175-A2FB-37D96FBD9BD2}"/>
    <cellStyle name="Normal 129 59 2" xfId="6514" xr:uid="{2903147A-6EEC-4C37-A80D-06DB355D07AE}"/>
    <cellStyle name="Normal 129 6" xfId="6515" xr:uid="{65D93B2C-1547-402B-A400-7EF56CA136AD}"/>
    <cellStyle name="Normal 129 6 2" xfId="6516" xr:uid="{3A3D239A-6F7B-40D8-955B-91BD53DF8627}"/>
    <cellStyle name="Normal 129 60" xfId="6517" xr:uid="{D96B236A-F314-45A3-8DC1-CF5743EBD204}"/>
    <cellStyle name="Normal 129 60 2" xfId="6518" xr:uid="{C9197648-EF6C-4595-B698-79EA2E1AD30B}"/>
    <cellStyle name="Normal 129 61" xfId="6519" xr:uid="{6A140492-3686-403B-AF53-CD33E6E77373}"/>
    <cellStyle name="Normal 129 61 2" xfId="6520" xr:uid="{73B33FBC-176A-42E3-8BA2-9FE5BD11F766}"/>
    <cellStyle name="Normal 129 62" xfId="6521" xr:uid="{979CA8D6-7D8D-4B74-AA45-00784E67BDF7}"/>
    <cellStyle name="Normal 129 62 2" xfId="6522" xr:uid="{DFA058ED-8199-4D13-8FF6-E6C059DDB8E8}"/>
    <cellStyle name="Normal 129 63" xfId="6523" xr:uid="{19761D96-5CF7-4865-9811-ABCAFD7E82EA}"/>
    <cellStyle name="Normal 129 63 2" xfId="6524" xr:uid="{9262E237-2766-43F4-8638-EFE10546E9F3}"/>
    <cellStyle name="Normal 129 64" xfId="6525" xr:uid="{47AD3822-C119-4076-9846-B2D532432466}"/>
    <cellStyle name="Normal 129 64 2" xfId="6526" xr:uid="{25F0E344-2105-4CB5-B5B2-F98229B6214A}"/>
    <cellStyle name="Normal 129 65" xfId="6527" xr:uid="{EC125D51-F58F-4136-8575-5EEC3A70D461}"/>
    <cellStyle name="Normal 129 65 2" xfId="6528" xr:uid="{F1653EDF-00E1-40C9-9236-52E6F0186934}"/>
    <cellStyle name="Normal 129 66" xfId="6529" xr:uid="{81A321DE-B86F-4990-ABAC-9060506A693A}"/>
    <cellStyle name="Normal 129 66 2" xfId="6530" xr:uid="{6AA4AF1D-540E-49D1-AF27-630BEE87D3B5}"/>
    <cellStyle name="Normal 129 67" xfId="6531" xr:uid="{34922F2B-771E-4EA0-8068-667D0203E219}"/>
    <cellStyle name="Normal 129 67 2" xfId="6532" xr:uid="{678674E0-AD5D-4AF6-9BC2-9FB7F7EAE70D}"/>
    <cellStyle name="Normal 129 68" xfId="6533" xr:uid="{F397D1F3-CD01-4CC1-B2E4-2C1C6B1080E7}"/>
    <cellStyle name="Normal 129 68 2" xfId="6534" xr:uid="{CCBDDBA4-1C57-4D89-ABDA-8A903C57787E}"/>
    <cellStyle name="Normal 129 69" xfId="6535" xr:uid="{97B62297-3658-469E-86F2-8C23D10D31C4}"/>
    <cellStyle name="Normal 129 69 2" xfId="6536" xr:uid="{81113CB5-F363-4CE1-B6DD-10FA13259676}"/>
    <cellStyle name="Normal 129 7" xfId="6537" xr:uid="{C8EDAEA0-B16D-4602-89F7-F2DA0E7CDB77}"/>
    <cellStyle name="Normal 129 7 2" xfId="6538" xr:uid="{F0DD3252-32F9-4A97-AF9C-0CF466E38970}"/>
    <cellStyle name="Normal 129 70" xfId="6539" xr:uid="{27BDB75D-2D61-43F4-B2C0-8DA49A1E262A}"/>
    <cellStyle name="Normal 129 70 2" xfId="6540" xr:uid="{C6765471-0A6F-4172-A2DF-287FE327F04F}"/>
    <cellStyle name="Normal 129 71" xfId="6541" xr:uid="{59137DFD-C8EA-48D3-B430-01E51C4E9970}"/>
    <cellStyle name="Normal 129 71 2" xfId="6542" xr:uid="{848A407E-5417-44D0-9922-458571C907AE}"/>
    <cellStyle name="Normal 129 72" xfId="6543" xr:uid="{F48FDC51-EFD7-405B-8018-B690C330E749}"/>
    <cellStyle name="Normal 129 72 2" xfId="6544" xr:uid="{AFD31F57-BD4D-4602-A898-99DEF1904C60}"/>
    <cellStyle name="Normal 129 73" xfId="6545" xr:uid="{AFF8EF7D-D33F-46B0-8A5E-5A1DDE497FA0}"/>
    <cellStyle name="Normal 129 73 2" xfId="6546" xr:uid="{96CD6535-1058-4847-83D0-C4810D4508D0}"/>
    <cellStyle name="Normal 129 74" xfId="6547" xr:uid="{CE2A31F2-4568-40E9-98B9-6D66D128EFAE}"/>
    <cellStyle name="Normal 129 74 2" xfId="6548" xr:uid="{B64D6904-B91B-4741-B9B4-D2E3BCC9A627}"/>
    <cellStyle name="Normal 129 75" xfId="6549" xr:uid="{5E170EB4-C54D-4EA4-AD9A-94A854974F40}"/>
    <cellStyle name="Normal 129 75 2" xfId="6550" xr:uid="{D923F397-9498-41BC-AF59-0BAE01CFB825}"/>
    <cellStyle name="Normal 129 76" xfId="6551" xr:uid="{78D465C4-1949-4EDD-9CEA-87C3AC39E2B7}"/>
    <cellStyle name="Normal 129 76 2" xfId="6552" xr:uid="{FF5B8D83-D577-4A43-9391-5316C1AF46F4}"/>
    <cellStyle name="Normal 129 77" xfId="6553" xr:uid="{A3F586FA-4FF7-46E2-BCC0-C15D7381600C}"/>
    <cellStyle name="Normal 129 77 2" xfId="6554" xr:uid="{C7C92990-6C51-4E14-BAD3-1F891AFFA7A1}"/>
    <cellStyle name="Normal 129 78" xfId="6555" xr:uid="{731E0CC4-DBE8-42D8-B7FD-7F53105D31AB}"/>
    <cellStyle name="Normal 129 78 2" xfId="6556" xr:uid="{6C948B7D-A85C-4406-A4ED-A29950D43038}"/>
    <cellStyle name="Normal 129 79" xfId="6557" xr:uid="{2E68E464-25D6-4038-9F09-01B54FE15266}"/>
    <cellStyle name="Normal 129 79 2" xfId="6558" xr:uid="{CA123DE6-0459-4F5D-AAD1-0A4721A77A7F}"/>
    <cellStyle name="Normal 129 8" xfId="6559" xr:uid="{D627205F-CD8C-4C3A-BCB2-25E855261997}"/>
    <cellStyle name="Normal 129 8 2" xfId="6560" xr:uid="{AAA910F5-3BFF-4703-85A3-AD3AFE473799}"/>
    <cellStyle name="Normal 129 80" xfId="6561" xr:uid="{05379D05-6FFD-4038-A1D9-D2BB1C75A4E9}"/>
    <cellStyle name="Normal 129 80 2" xfId="6562" xr:uid="{4781DB5D-0CA2-4982-B81B-B07F6E94A6EA}"/>
    <cellStyle name="Normal 129 81" xfId="6563" xr:uid="{74B7E9B0-5F35-47A6-B3D2-8859ED46D59D}"/>
    <cellStyle name="Normal 129 81 2" xfId="6564" xr:uid="{D80E7806-29C2-4A34-A5DC-217132465D5B}"/>
    <cellStyle name="Normal 129 82" xfId="6565" xr:uid="{2345F4BE-264C-40B9-B973-CCD19B080F3A}"/>
    <cellStyle name="Normal 129 82 2" xfId="6566" xr:uid="{5875595D-03BB-4615-9DB7-BD38865BD867}"/>
    <cellStyle name="Normal 129 83" xfId="6567" xr:uid="{613AFB98-2B41-4EFE-B9BA-6D99266F456D}"/>
    <cellStyle name="Normal 129 83 2" xfId="6568" xr:uid="{A800C481-6695-46D4-842C-09900B7250BB}"/>
    <cellStyle name="Normal 129 84" xfId="6569" xr:uid="{BD193334-19B8-4926-8C2F-500D901686D0}"/>
    <cellStyle name="Normal 129 84 2" xfId="6570" xr:uid="{9267EB76-3B81-4AC2-B609-7FFF2BFEAA2B}"/>
    <cellStyle name="Normal 129 85" xfId="6571" xr:uid="{F069CD56-61B8-4E4A-B729-49B9206F074D}"/>
    <cellStyle name="Normal 129 85 2" xfId="6572" xr:uid="{A6E6249E-59F7-4002-AAC9-7810084861D1}"/>
    <cellStyle name="Normal 129 86" xfId="6573" xr:uid="{E0F6A0A9-23B0-4459-8C83-415211E62593}"/>
    <cellStyle name="Normal 129 86 2" xfId="6574" xr:uid="{BA6C01D7-1947-4464-8805-A913CEE05BE9}"/>
    <cellStyle name="Normal 129 87" xfId="6575" xr:uid="{EF38C631-23A6-4EBC-8701-2F0840914336}"/>
    <cellStyle name="Normal 129 87 2" xfId="6576" xr:uid="{48346CB7-6C22-424C-B74B-E5E100ADB4C0}"/>
    <cellStyle name="Normal 129 88" xfId="6577" xr:uid="{90E958C8-80E9-4C4A-B13F-78395726A304}"/>
    <cellStyle name="Normal 129 88 2" xfId="6578" xr:uid="{719ACF7B-2A8E-4BA3-8D19-A51F58812690}"/>
    <cellStyle name="Normal 129 89" xfId="6579" xr:uid="{73900126-CA82-4CF3-B26C-F7CEB9EF402E}"/>
    <cellStyle name="Normal 129 89 2" xfId="6580" xr:uid="{1722E041-6A6A-472D-B50C-E294D436AF7F}"/>
    <cellStyle name="Normal 129 9" xfId="6581" xr:uid="{934197C8-B2FD-4E3F-8863-8871D2CF6158}"/>
    <cellStyle name="Normal 129 9 2" xfId="6582" xr:uid="{E5AD9C6C-CB96-413A-8025-EAC25D469FEC}"/>
    <cellStyle name="Normal 129 90" xfId="6583" xr:uid="{DA04A898-AEA6-4FD5-A31C-4128AD66FB29}"/>
    <cellStyle name="Normal 129 90 2" xfId="6584" xr:uid="{EFB627A3-0200-4297-AC6A-CA44B5934FF3}"/>
    <cellStyle name="Normal 129 91" xfId="6585" xr:uid="{E14EC80C-A3A2-4BBC-984A-6C0FAD6AC9D8}"/>
    <cellStyle name="Normal 129 91 2" xfId="6586" xr:uid="{89FC2037-7092-4325-80F5-D4BD3EC051F8}"/>
    <cellStyle name="Normal 129 92" xfId="6587" xr:uid="{62CE2BDA-3F5A-4B43-8E42-8DE592105A3D}"/>
    <cellStyle name="Normal 129 92 2" xfId="6588" xr:uid="{75EAA371-5A84-44DC-8F02-54AC00D77BE3}"/>
    <cellStyle name="Normal 129 93" xfId="6589" xr:uid="{B946A182-CD28-4D13-A2E9-37BD62CA33F0}"/>
    <cellStyle name="Normal 129 93 2" xfId="6590" xr:uid="{B9045ABD-0FB6-4B49-AD87-7CF1BA60601A}"/>
    <cellStyle name="Normal 129 94" xfId="6591" xr:uid="{3B5FA22C-5BCD-4E2E-9743-F1D590EC0544}"/>
    <cellStyle name="Normal 129 94 2" xfId="6592" xr:uid="{46922296-9C23-4C53-A553-367A29F7AC04}"/>
    <cellStyle name="Normal 129 95" xfId="6593" xr:uid="{02488DB0-AB03-4C8F-8679-79CDD86954D4}"/>
    <cellStyle name="Normal 129 95 2" xfId="6594" xr:uid="{075C0DA7-E7E3-47F5-9545-0515B6CF898B}"/>
    <cellStyle name="Normal 129 96" xfId="6595" xr:uid="{B2FD1E01-E91F-41ED-A9CB-AC3204C34F84}"/>
    <cellStyle name="Normal 129 96 2" xfId="6596" xr:uid="{18F87490-7CD2-4FE5-ABAA-FBFC4078D505}"/>
    <cellStyle name="Normal 129 97" xfId="6597" xr:uid="{AD5F2F03-9481-489D-B289-C05C4EBA85AD}"/>
    <cellStyle name="Normal 129 97 2" xfId="6598" xr:uid="{11306A97-F78E-423F-9ADC-1A3BDB6DE045}"/>
    <cellStyle name="Normal 129 98" xfId="6599" xr:uid="{2FB9E810-5E0A-40B5-B747-B9B2475775F3}"/>
    <cellStyle name="Normal 129 98 2" xfId="6600" xr:uid="{441182EA-C484-4904-B03E-7C427556A25D}"/>
    <cellStyle name="Normal 129 99" xfId="6601" xr:uid="{46CFDD5A-2CAF-47EB-8E4D-ADD8C104D6C4}"/>
    <cellStyle name="Normal 13" xfId="365" xr:uid="{00000000-0005-0000-0000-000091020000}"/>
    <cellStyle name="Normal 13 2" xfId="760" xr:uid="{00000000-0005-0000-0000-000092020000}"/>
    <cellStyle name="Normal 13 2 2" xfId="6603" xr:uid="{ACC6529F-573B-472D-966B-953B40C5C9C7}"/>
    <cellStyle name="Normal 13 3" xfId="946" xr:uid="{00000000-0005-0000-0000-000093020000}"/>
    <cellStyle name="Normal 13 3 2" xfId="6602" xr:uid="{62A45B21-06C5-431E-8D55-20E3357221BF}"/>
    <cellStyle name="Normal 13 4" xfId="1239" xr:uid="{FD9BC011-D935-4B62-8D9D-93313F1E2A26}"/>
    <cellStyle name="Normal 130" xfId="6604" xr:uid="{67048DEF-BEF8-4385-9110-A342747A3042}"/>
    <cellStyle name="Normal 130 10" xfId="6605" xr:uid="{77AFE8C3-F070-4CD4-BE0A-B9A457E6CC5A}"/>
    <cellStyle name="Normal 130 10 2" xfId="6606" xr:uid="{786D7706-740D-46F4-8C08-39E646513BF0}"/>
    <cellStyle name="Normal 130 11" xfId="6607" xr:uid="{EDF5775C-6C3E-4967-AC79-8C13A79F754F}"/>
    <cellStyle name="Normal 130 11 2" xfId="6608" xr:uid="{99F1D47F-5626-4332-8937-4122EF777148}"/>
    <cellStyle name="Normal 130 12" xfId="6609" xr:uid="{69647852-79F7-468D-ABB9-7403300A6647}"/>
    <cellStyle name="Normal 130 12 2" xfId="6610" xr:uid="{55CD1B3B-28BC-447C-B482-12AF74704299}"/>
    <cellStyle name="Normal 130 13" xfId="6611" xr:uid="{28FAF147-7AE4-47E2-9EF9-FE871FC99C8F}"/>
    <cellStyle name="Normal 130 13 2" xfId="6612" xr:uid="{E1555DF8-1ED7-4916-AD41-D66B698A253C}"/>
    <cellStyle name="Normal 130 14" xfId="6613" xr:uid="{FE7E6C0A-A7E7-4892-B757-83498DD7F0A5}"/>
    <cellStyle name="Normal 130 14 2" xfId="6614" xr:uid="{6709F2C1-AC04-4BD3-8FE1-B9F2B8295BB6}"/>
    <cellStyle name="Normal 130 15" xfId="6615" xr:uid="{4A4BE988-6484-4D5D-99DB-95DACE432CE4}"/>
    <cellStyle name="Normal 130 15 2" xfId="6616" xr:uid="{0B90F4A7-CBB2-4076-8467-1DE46E49055D}"/>
    <cellStyle name="Normal 130 16" xfId="6617" xr:uid="{105522D0-4557-4CC8-84E2-89FFBA489B9A}"/>
    <cellStyle name="Normal 130 16 2" xfId="6618" xr:uid="{CAED6D12-D2CD-4666-83C5-7651927B5990}"/>
    <cellStyle name="Normal 130 17" xfId="6619" xr:uid="{EDD03132-883D-41E5-9E60-4C45C39495D3}"/>
    <cellStyle name="Normal 130 17 2" xfId="6620" xr:uid="{1F6364A7-93BC-43C6-B303-E65EECE154A3}"/>
    <cellStyle name="Normal 130 18" xfId="6621" xr:uid="{279C9348-EA11-42DC-BC0B-594AC1FEAF49}"/>
    <cellStyle name="Normal 130 18 2" xfId="6622" xr:uid="{59507C00-4B38-4881-8E0A-A4C2FDAEB2E5}"/>
    <cellStyle name="Normal 130 19" xfId="6623" xr:uid="{3F3A6B96-6669-4B90-B149-21E77370CFC2}"/>
    <cellStyle name="Normal 130 19 2" xfId="6624" xr:uid="{51CDC2E4-91BB-4721-A8FC-1BCA787A7E8A}"/>
    <cellStyle name="Normal 130 2" xfId="6625" xr:uid="{4E0D49CD-5699-4E6A-9F07-EEEA8A172C73}"/>
    <cellStyle name="Normal 130 2 2" xfId="6626" xr:uid="{83AA081F-2912-4900-AD8A-7737B0B4DA7F}"/>
    <cellStyle name="Normal 130 20" xfId="6627" xr:uid="{CB6E6AE0-5F3A-4CDD-A48B-AB17419AC316}"/>
    <cellStyle name="Normal 130 20 2" xfId="6628" xr:uid="{936DDEA8-A3F4-4AED-93D3-9E41BBAC5F97}"/>
    <cellStyle name="Normal 130 21" xfId="6629" xr:uid="{BAE53071-F1B2-4B1F-BBAD-B296DA438163}"/>
    <cellStyle name="Normal 130 21 2" xfId="6630" xr:uid="{634D6558-924F-4829-A5C1-7BC9E7F6FC15}"/>
    <cellStyle name="Normal 130 22" xfId="6631" xr:uid="{6943F725-33AA-4BA5-8C31-E0F6DD8B32D1}"/>
    <cellStyle name="Normal 130 22 2" xfId="6632" xr:uid="{5F02FE48-E9F4-4CBC-90D5-3EBBDA8CFD2E}"/>
    <cellStyle name="Normal 130 23" xfId="6633" xr:uid="{75DBDA10-3819-4E03-82F5-0F9D854D3050}"/>
    <cellStyle name="Normal 130 23 2" xfId="6634" xr:uid="{80505181-97CF-447A-9D3F-270E0AE8FD07}"/>
    <cellStyle name="Normal 130 24" xfId="6635" xr:uid="{DC04DEF5-FEFE-44E7-AE4A-360C7F5037BD}"/>
    <cellStyle name="Normal 130 24 2" xfId="6636" xr:uid="{31B58B5D-F67D-45B4-B2C1-724EB6AF20C2}"/>
    <cellStyle name="Normal 130 25" xfId="6637" xr:uid="{23952771-367F-4651-96FD-44876346CEE5}"/>
    <cellStyle name="Normal 130 25 2" xfId="6638" xr:uid="{A87833AA-F59A-4F1B-9736-1ED5C5DD39EF}"/>
    <cellStyle name="Normal 130 26" xfId="6639" xr:uid="{5E28CEF2-F644-4474-B7DE-B4649C6EA364}"/>
    <cellStyle name="Normal 130 26 2" xfId="6640" xr:uid="{164C74EF-0156-47C9-971C-6E311BD9D465}"/>
    <cellStyle name="Normal 130 27" xfId="6641" xr:uid="{9BADFDB5-9503-41A5-B59E-751B2CC3225A}"/>
    <cellStyle name="Normal 130 27 2" xfId="6642" xr:uid="{53EC30CD-68E1-4BAE-A48B-C4C7C2605294}"/>
    <cellStyle name="Normal 130 28" xfId="6643" xr:uid="{03FC32B7-7E08-485B-B104-27C5ED7649E0}"/>
    <cellStyle name="Normal 130 28 2" xfId="6644" xr:uid="{A34E9C76-6E62-4520-B703-2EBEA2D5D860}"/>
    <cellStyle name="Normal 130 29" xfId="6645" xr:uid="{2AFFD5B8-A522-4F66-A420-97B27FC51900}"/>
    <cellStyle name="Normal 130 29 2" xfId="6646" xr:uid="{A4185DBD-7962-4998-A63C-8D685A134D9E}"/>
    <cellStyle name="Normal 130 3" xfId="6647" xr:uid="{78C406C3-FE2A-4A35-AADB-89C40F78185F}"/>
    <cellStyle name="Normal 130 3 2" xfId="6648" xr:uid="{6F475448-EB11-4021-9866-5BA0B1DC2764}"/>
    <cellStyle name="Normal 130 30" xfId="6649" xr:uid="{95B809D0-0B1F-4B53-8374-1342D5544D6A}"/>
    <cellStyle name="Normal 130 30 2" xfId="6650" xr:uid="{0CF94734-A289-40EA-8DD1-0D84A84330FF}"/>
    <cellStyle name="Normal 130 31" xfId="6651" xr:uid="{61CF84B7-04B0-4572-A0D2-E9EC2740DE4E}"/>
    <cellStyle name="Normal 130 31 2" xfId="6652" xr:uid="{FFE72753-080C-4ABF-B13B-F0E76F1414DC}"/>
    <cellStyle name="Normal 130 32" xfId="6653" xr:uid="{CA4B69D1-4B8D-4D66-B0A1-09501B84D9DA}"/>
    <cellStyle name="Normal 130 32 2" xfId="6654" xr:uid="{827C4BA4-E212-4BF7-AA4E-1A6BCD53C18D}"/>
    <cellStyle name="Normal 130 33" xfId="6655" xr:uid="{E2F53542-74DC-4E13-AD87-EE4DADF126AB}"/>
    <cellStyle name="Normal 130 33 2" xfId="6656" xr:uid="{8D88C050-A6BB-471E-972A-5EEA103D67E8}"/>
    <cellStyle name="Normal 130 34" xfId="6657" xr:uid="{E8B79898-4CEC-4D6E-8BDE-347370CA6869}"/>
    <cellStyle name="Normal 130 34 2" xfId="6658" xr:uid="{462614E4-2415-4FA7-9EBA-9C0DA4ADA6B0}"/>
    <cellStyle name="Normal 130 35" xfId="6659" xr:uid="{615DDF35-D427-4010-A1D3-7DA4E285B111}"/>
    <cellStyle name="Normal 130 35 2" xfId="6660" xr:uid="{F67FD7E9-A5B1-40DC-BBA9-CA69E798F14F}"/>
    <cellStyle name="Normal 130 36" xfId="6661" xr:uid="{C983FD4F-36A6-4610-B50F-8125CAD6F6CE}"/>
    <cellStyle name="Normal 130 36 2" xfId="6662" xr:uid="{973A0DF4-0981-422B-8343-BD914D86258F}"/>
    <cellStyle name="Normal 130 37" xfId="6663" xr:uid="{647D5DBC-94DC-4945-8C37-19BFD6259869}"/>
    <cellStyle name="Normal 130 37 2" xfId="6664" xr:uid="{C81C0D0A-817E-4AB9-99F0-DB21A01F2E4C}"/>
    <cellStyle name="Normal 130 38" xfId="6665" xr:uid="{2842A66E-8E69-4411-94CB-CF74D491F2D6}"/>
    <cellStyle name="Normal 130 38 2" xfId="6666" xr:uid="{63B71AC4-739F-4995-A79B-4A05D533B4E6}"/>
    <cellStyle name="Normal 130 39" xfId="6667" xr:uid="{98AD8CE0-E375-41A2-8C04-FFEF687D08BD}"/>
    <cellStyle name="Normal 130 39 2" xfId="6668" xr:uid="{F8B13CC5-ADDF-420A-8665-32B7988B94FC}"/>
    <cellStyle name="Normal 130 4" xfId="6669" xr:uid="{FDF3CD68-8BDD-47E5-9C13-FC92A5E69747}"/>
    <cellStyle name="Normal 130 4 2" xfId="6670" xr:uid="{AB784F57-C177-4066-AB14-923DA4F78E64}"/>
    <cellStyle name="Normal 130 40" xfId="6671" xr:uid="{47B5AC1C-F373-49E9-835C-51F31E51F0AF}"/>
    <cellStyle name="Normal 130 40 2" xfId="6672" xr:uid="{8366BF02-9E50-4FDB-99E2-16DA6292ED4F}"/>
    <cellStyle name="Normal 130 41" xfId="6673" xr:uid="{57C8AB0E-A746-40D2-A502-AA930A7297C0}"/>
    <cellStyle name="Normal 130 41 2" xfId="6674" xr:uid="{E738CC6C-0245-4EB5-9F4B-DD6223002915}"/>
    <cellStyle name="Normal 130 42" xfId="6675" xr:uid="{89865368-D949-4F8C-ADE7-E7A33AF2F048}"/>
    <cellStyle name="Normal 130 42 2" xfId="6676" xr:uid="{CDA6B01B-6D26-4EAC-89E6-B192944248E7}"/>
    <cellStyle name="Normal 130 43" xfId="6677" xr:uid="{83C5ACDB-3A59-4398-A14D-F359FDFD2813}"/>
    <cellStyle name="Normal 130 43 2" xfId="6678" xr:uid="{9A878495-8A4B-45BA-80B6-0968857591D0}"/>
    <cellStyle name="Normal 130 44" xfId="6679" xr:uid="{92320319-931C-418C-B436-9E992788860F}"/>
    <cellStyle name="Normal 130 44 2" xfId="6680" xr:uid="{EC5B8FB0-0FFD-4699-A698-6F2A1E940088}"/>
    <cellStyle name="Normal 130 45" xfId="6681" xr:uid="{DB04B7CE-2072-4D85-86FE-3A239A08FAC6}"/>
    <cellStyle name="Normal 130 45 2" xfId="6682" xr:uid="{EBF7B0EE-AC06-44D6-87D3-E4202F498F2A}"/>
    <cellStyle name="Normal 130 46" xfId="6683" xr:uid="{72202552-E29A-4B35-8AE5-E5936771EF0F}"/>
    <cellStyle name="Normal 130 46 2" xfId="6684" xr:uid="{D74E57E7-C363-49F8-91D6-279A1FCD125F}"/>
    <cellStyle name="Normal 130 47" xfId="6685" xr:uid="{BE8EEB47-4522-4076-A8AA-CF0B63B4CEB2}"/>
    <cellStyle name="Normal 130 47 2" xfId="6686" xr:uid="{F2CDCA62-F1FD-4BD4-8DE9-67AF8B1AE174}"/>
    <cellStyle name="Normal 130 48" xfId="6687" xr:uid="{FA4E84CC-C938-4B84-A613-40625542C305}"/>
    <cellStyle name="Normal 130 48 2" xfId="6688" xr:uid="{4C5A1126-50F2-4B6C-BDF9-657E1AC343DF}"/>
    <cellStyle name="Normal 130 49" xfId="6689" xr:uid="{6A91865E-E422-4E96-B9F0-08FE58EB5855}"/>
    <cellStyle name="Normal 130 49 2" xfId="6690" xr:uid="{42F90EDB-7164-4981-85A9-6A5FE7A81AF8}"/>
    <cellStyle name="Normal 130 5" xfId="6691" xr:uid="{B666C942-68D2-4C95-A961-3EF7D051D229}"/>
    <cellStyle name="Normal 130 5 2" xfId="6692" xr:uid="{423BBA85-85EA-4236-A501-6945ED2F43D9}"/>
    <cellStyle name="Normal 130 50" xfId="6693" xr:uid="{EC6C471F-9521-469B-A51E-0D693D002087}"/>
    <cellStyle name="Normal 130 50 2" xfId="6694" xr:uid="{A3E909DC-1D8D-423F-9854-44C34C181AA9}"/>
    <cellStyle name="Normal 130 51" xfId="6695" xr:uid="{24957536-1733-4DE4-BFC3-4BE83E69BC20}"/>
    <cellStyle name="Normal 130 51 2" xfId="6696" xr:uid="{1E4DA4CC-83AD-4E7A-804C-43294FBA91FB}"/>
    <cellStyle name="Normal 130 52" xfId="6697" xr:uid="{D1581FC3-3800-46C1-8BFD-5AC1262B838A}"/>
    <cellStyle name="Normal 130 52 2" xfId="6698" xr:uid="{C0F52B82-EA22-4D52-82F0-50D953A92FD6}"/>
    <cellStyle name="Normal 130 53" xfId="6699" xr:uid="{5E80B1D5-53E3-437A-8F93-1A283AA795E6}"/>
    <cellStyle name="Normal 130 53 2" xfId="6700" xr:uid="{9E9810A0-8AE3-4162-9220-F380B3A68A62}"/>
    <cellStyle name="Normal 130 54" xfId="6701" xr:uid="{FBA00FAC-DD3A-4F90-9D71-4AF4525009F9}"/>
    <cellStyle name="Normal 130 54 2" xfId="6702" xr:uid="{5D8DF47D-7D4B-4E27-BFB2-B4A627A3B441}"/>
    <cellStyle name="Normal 130 55" xfId="6703" xr:uid="{66417D93-7B0D-4D04-B465-EF1996F540BC}"/>
    <cellStyle name="Normal 130 55 2" xfId="6704" xr:uid="{0B6C60C5-E0A3-460D-8D1E-DC29D2D7E66B}"/>
    <cellStyle name="Normal 130 56" xfId="6705" xr:uid="{C93BF61A-E849-4314-A313-093B0E093EEE}"/>
    <cellStyle name="Normal 130 56 2" xfId="6706" xr:uid="{B2A6D61D-B638-4D05-949C-DCE71CC96937}"/>
    <cellStyle name="Normal 130 57" xfId="6707" xr:uid="{F1E0B8D3-03E6-45F3-B206-CCA17500550C}"/>
    <cellStyle name="Normal 130 57 2" xfId="6708" xr:uid="{CDA6183E-493A-4DEE-931E-12F57ACE4177}"/>
    <cellStyle name="Normal 130 58" xfId="6709" xr:uid="{38BB7720-D505-41D4-808D-A34038ADFC42}"/>
    <cellStyle name="Normal 130 58 2" xfId="6710" xr:uid="{DDFF9752-6629-471C-B0F4-E77FAB2CD16D}"/>
    <cellStyle name="Normal 130 59" xfId="6711" xr:uid="{10BABCE2-7C5C-497D-9DEE-DF9314F44C88}"/>
    <cellStyle name="Normal 130 59 2" xfId="6712" xr:uid="{3E486D22-1BA8-44E4-A439-9F07B29E7CBF}"/>
    <cellStyle name="Normal 130 6" xfId="6713" xr:uid="{E753BB23-786E-4B8E-9974-864D2B6CB2A2}"/>
    <cellStyle name="Normal 130 6 2" xfId="6714" xr:uid="{3BC21BB8-D692-4A2C-B286-089F5209996C}"/>
    <cellStyle name="Normal 130 60" xfId="6715" xr:uid="{805F6C33-5CBD-4A69-BAD4-7C74DDF7AD54}"/>
    <cellStyle name="Normal 130 60 2" xfId="6716" xr:uid="{FA72A387-AD07-47E2-9A71-49260FB86785}"/>
    <cellStyle name="Normal 130 61" xfId="6717" xr:uid="{184087CA-0D99-4EF3-A32A-3DB738E41D70}"/>
    <cellStyle name="Normal 130 61 2" xfId="6718" xr:uid="{1D08532C-30EF-4530-B5D9-9A1763A477CB}"/>
    <cellStyle name="Normal 130 62" xfId="6719" xr:uid="{3E2049FE-A415-41C6-AEF1-4EBA09E442EF}"/>
    <cellStyle name="Normal 130 62 2" xfId="6720" xr:uid="{A5CD82EB-6E08-48FC-A4DC-EDEF4685B60D}"/>
    <cellStyle name="Normal 130 63" xfId="6721" xr:uid="{F56CFC0D-68CB-4FBF-BFBB-5048BB4E0150}"/>
    <cellStyle name="Normal 130 63 2" xfId="6722" xr:uid="{B6FFAB3B-264A-48ED-ABE3-331B647A9430}"/>
    <cellStyle name="Normal 130 64" xfId="6723" xr:uid="{902B7A4C-7460-4360-8E1F-C7CEE200115A}"/>
    <cellStyle name="Normal 130 64 2" xfId="6724" xr:uid="{087F5E4A-761C-4652-BDA0-FD17D9991BDF}"/>
    <cellStyle name="Normal 130 65" xfId="6725" xr:uid="{BB942795-902B-49BF-910F-E049F833FDF4}"/>
    <cellStyle name="Normal 130 65 2" xfId="6726" xr:uid="{413F734B-10DA-42CE-81F2-4A4036239778}"/>
    <cellStyle name="Normal 130 66" xfId="6727" xr:uid="{CB27B88C-86BB-4860-AE5D-5BA82B899B5A}"/>
    <cellStyle name="Normal 130 66 2" xfId="6728" xr:uid="{5F8B0174-9155-428F-A788-60CE606CDB1A}"/>
    <cellStyle name="Normal 130 67" xfId="6729" xr:uid="{35F03AF7-E7AB-4ED9-B4CE-F64F0634306B}"/>
    <cellStyle name="Normal 130 67 2" xfId="6730" xr:uid="{951ED9B5-84AA-4EC1-9513-01C191471C87}"/>
    <cellStyle name="Normal 130 68" xfId="6731" xr:uid="{7019C8A3-AC3E-4E2D-A21A-AEDDFF2A6C1C}"/>
    <cellStyle name="Normal 130 68 2" xfId="6732" xr:uid="{698DA3B5-0D65-4F23-9D3F-9DE1827DB963}"/>
    <cellStyle name="Normal 130 69" xfId="6733" xr:uid="{E4FA8264-9295-4D61-8C02-09C66136682D}"/>
    <cellStyle name="Normal 130 69 2" xfId="6734" xr:uid="{2F3C3DEE-F8A2-452C-82F7-1C64A6F05D32}"/>
    <cellStyle name="Normal 130 7" xfId="6735" xr:uid="{8BA1BC81-819A-4BDA-9BFD-D74BE78A51E5}"/>
    <cellStyle name="Normal 130 7 2" xfId="6736" xr:uid="{7BB57005-428D-47D2-9288-3E37F7C8C8D7}"/>
    <cellStyle name="Normal 130 70" xfId="6737" xr:uid="{B574849E-3920-4F24-92A5-F54D563EDFF7}"/>
    <cellStyle name="Normal 130 70 2" xfId="6738" xr:uid="{EDC63E9B-9409-426C-A4F9-4468718C46F4}"/>
    <cellStyle name="Normal 130 71" xfId="6739" xr:uid="{24C29611-05B1-4328-815F-D5222020A49F}"/>
    <cellStyle name="Normal 130 71 2" xfId="6740" xr:uid="{B5CA2B1F-3694-4022-B340-7221F0520B0E}"/>
    <cellStyle name="Normal 130 72" xfId="6741" xr:uid="{5185C795-4C7F-46A7-A29F-3FB70F7B3887}"/>
    <cellStyle name="Normal 130 72 2" xfId="6742" xr:uid="{4936D260-23DD-42D2-B903-DE818AAB0555}"/>
    <cellStyle name="Normal 130 73" xfId="6743" xr:uid="{7FC5D60B-1D40-47B3-A909-47AFA7C2A530}"/>
    <cellStyle name="Normal 130 73 2" xfId="6744" xr:uid="{F8770B39-0EBE-44F7-BED2-8DBE16CC5D2E}"/>
    <cellStyle name="Normal 130 74" xfId="6745" xr:uid="{49A64FB7-7E09-47EB-B1D3-2F59F172136B}"/>
    <cellStyle name="Normal 130 74 2" xfId="6746" xr:uid="{2D845E6C-BAE0-4C63-80C3-2484DB833CFB}"/>
    <cellStyle name="Normal 130 75" xfId="6747" xr:uid="{755A3A06-C570-4363-9538-260F47E52CE9}"/>
    <cellStyle name="Normal 130 75 2" xfId="6748" xr:uid="{E1FE66A9-7790-430C-BB41-ED2DCD0AEF3E}"/>
    <cellStyle name="Normal 130 76" xfId="6749" xr:uid="{76DEE311-B970-49C8-9163-C58F983585D8}"/>
    <cellStyle name="Normal 130 76 2" xfId="6750" xr:uid="{FFE6EAE4-6880-4F68-86DE-2B5FE9B93093}"/>
    <cellStyle name="Normal 130 77" xfId="6751" xr:uid="{6D797649-C3F2-417F-B2F4-89735529E4FF}"/>
    <cellStyle name="Normal 130 77 2" xfId="6752" xr:uid="{730A3632-FE5D-4EE7-94DD-E898B0878472}"/>
    <cellStyle name="Normal 130 78" xfId="6753" xr:uid="{FAF8BCD4-D779-4959-AAE1-BCB7CA054577}"/>
    <cellStyle name="Normal 130 78 2" xfId="6754" xr:uid="{4C43855A-E589-414C-9341-46B84E1B02AC}"/>
    <cellStyle name="Normal 130 79" xfId="6755" xr:uid="{67A04EFF-7048-44C9-90C9-A178BBC084FD}"/>
    <cellStyle name="Normal 130 79 2" xfId="6756" xr:uid="{5E52F8ED-232C-4813-927A-59AB8ED4E3E5}"/>
    <cellStyle name="Normal 130 8" xfId="6757" xr:uid="{B8311948-D9FB-4F35-A77A-ED9DD650580F}"/>
    <cellStyle name="Normal 130 8 2" xfId="6758" xr:uid="{7FF357BC-307B-4C47-A6F5-C8325FDD4A4C}"/>
    <cellStyle name="Normal 130 80" xfId="6759" xr:uid="{102E640E-1DF2-4130-8AA4-FD8733C5910D}"/>
    <cellStyle name="Normal 130 80 2" xfId="6760" xr:uid="{1D36138F-C222-4111-9835-402B09682F32}"/>
    <cellStyle name="Normal 130 81" xfId="6761" xr:uid="{0BBD1CB9-4B84-41D0-8CA6-A9AB4705BDEC}"/>
    <cellStyle name="Normal 130 81 2" xfId="6762" xr:uid="{F587B831-66FF-40C8-BADA-48A4025FC524}"/>
    <cellStyle name="Normal 130 82" xfId="6763" xr:uid="{A5F94D5C-4B46-4B1D-899B-C04805B31BB5}"/>
    <cellStyle name="Normal 130 82 2" xfId="6764" xr:uid="{219D0871-6493-4C67-9078-64D2A361FCF1}"/>
    <cellStyle name="Normal 130 83" xfId="6765" xr:uid="{D0C36BCA-C517-43C9-98C1-A6916D04E9BA}"/>
    <cellStyle name="Normal 130 83 2" xfId="6766" xr:uid="{AC27222C-1444-4DA1-BF00-F2D475BD6239}"/>
    <cellStyle name="Normal 130 84" xfId="6767" xr:uid="{720FAEA3-8090-4EC0-B387-5E174FC5B379}"/>
    <cellStyle name="Normal 130 84 2" xfId="6768" xr:uid="{03BE9EFF-6B81-44F1-B378-38A101EE5476}"/>
    <cellStyle name="Normal 130 85" xfId="6769" xr:uid="{1D1CE22D-65B0-436E-92CA-3E250CBD97AA}"/>
    <cellStyle name="Normal 130 85 2" xfId="6770" xr:uid="{2550C829-D1BE-482C-93CB-148179015F0C}"/>
    <cellStyle name="Normal 130 86" xfId="6771" xr:uid="{0F1795BC-D906-4A88-BDDB-A03F0DAE62B1}"/>
    <cellStyle name="Normal 130 86 2" xfId="6772" xr:uid="{17ED9943-9E31-4172-98A8-01E150E80158}"/>
    <cellStyle name="Normal 130 87" xfId="6773" xr:uid="{158B6A23-50C0-4B5D-9E16-08DE0A68CF8E}"/>
    <cellStyle name="Normal 130 87 2" xfId="6774" xr:uid="{31C0B2B3-718F-499C-845D-6F3AFF7057EC}"/>
    <cellStyle name="Normal 130 88" xfId="6775" xr:uid="{B0BA5B52-D48A-424A-ADC3-036308EFD577}"/>
    <cellStyle name="Normal 130 88 2" xfId="6776" xr:uid="{64554288-813E-4ACB-A511-9B2944FC62DA}"/>
    <cellStyle name="Normal 130 89" xfId="6777" xr:uid="{447F88DE-E829-44EE-B7F7-B3E0C4D35F9B}"/>
    <cellStyle name="Normal 130 89 2" xfId="6778" xr:uid="{B1E69403-853D-4FDB-8123-437924764EE0}"/>
    <cellStyle name="Normal 130 9" xfId="6779" xr:uid="{18DBB19E-9635-4C43-B3FD-9E8582EF8EE7}"/>
    <cellStyle name="Normal 130 9 2" xfId="6780" xr:uid="{595AC4E6-9220-480C-A427-28B05DF613E6}"/>
    <cellStyle name="Normal 130 90" xfId="6781" xr:uid="{AD5657F4-A924-479C-902A-10265795229C}"/>
    <cellStyle name="Normal 130 90 2" xfId="6782" xr:uid="{9D7C91B9-2159-472B-B725-53E92B3E8EC9}"/>
    <cellStyle name="Normal 130 91" xfId="6783" xr:uid="{F7DDF04B-DCCA-4E7F-9509-90A9A78CE064}"/>
    <cellStyle name="Normal 130 91 2" xfId="6784" xr:uid="{80414BDC-06D5-4356-B0A7-AC597132F65A}"/>
    <cellStyle name="Normal 130 92" xfId="6785" xr:uid="{FF69AA9B-7804-4FDB-88D9-C6C32CC12734}"/>
    <cellStyle name="Normal 130 92 2" xfId="6786" xr:uid="{B5BF6DA8-A7AF-4D84-B1A6-D0CB681EAAA7}"/>
    <cellStyle name="Normal 130 93" xfId="6787" xr:uid="{BDD8BDE5-E20E-4374-8AF8-D63914852398}"/>
    <cellStyle name="Normal 130 93 2" xfId="6788" xr:uid="{13FE6B7B-023C-4F8B-AE16-5561DB13E802}"/>
    <cellStyle name="Normal 130 94" xfId="6789" xr:uid="{099D9FCB-BBA1-4CFF-980D-FD38732F0577}"/>
    <cellStyle name="Normal 130 94 2" xfId="6790" xr:uid="{B7BBB37D-387B-41F3-95F3-A9E08C22C6DC}"/>
    <cellStyle name="Normal 130 95" xfId="6791" xr:uid="{15BF4E28-6AB5-4786-80F7-E141C046FC5D}"/>
    <cellStyle name="Normal 130 95 2" xfId="6792" xr:uid="{9B6B4DAA-827A-4793-BB69-1959665F7C1C}"/>
    <cellStyle name="Normal 130 96" xfId="6793" xr:uid="{D6C6E6AB-4649-48F2-ACD3-86FA547112CA}"/>
    <cellStyle name="Normal 130 96 2" xfId="6794" xr:uid="{AF6C89A4-DF0B-4196-91AC-1FE751A086FC}"/>
    <cellStyle name="Normal 130 97" xfId="6795" xr:uid="{0C2617A8-E16A-4D5A-ADA5-C60382B2C62B}"/>
    <cellStyle name="Normal 130 97 2" xfId="6796" xr:uid="{64FE1496-3CDD-4754-AEFA-A8044341185C}"/>
    <cellStyle name="Normal 130 98" xfId="6797" xr:uid="{799F6231-EB0C-4769-A6D0-AB3293F9A536}"/>
    <cellStyle name="Normal 130 98 2" xfId="6798" xr:uid="{24D766CD-742D-4846-B1E4-49FB61A6EA88}"/>
    <cellStyle name="Normal 130 99" xfId="6799" xr:uid="{5EBC51C6-0A3B-4B52-A272-A78992989D59}"/>
    <cellStyle name="Normal 131" xfId="6800" xr:uid="{5D106EDA-3563-4D93-9A0F-1A7D31E1039A}"/>
    <cellStyle name="Normal 131 10" xfId="6801" xr:uid="{A7091CF1-034B-40D6-B3AB-EC922EE6A7D5}"/>
    <cellStyle name="Normal 131 10 2" xfId="6802" xr:uid="{F764F824-B0E0-4479-8123-C43758D8F7E8}"/>
    <cellStyle name="Normal 131 11" xfId="6803" xr:uid="{76840B40-2E62-4595-853B-FE14CB207960}"/>
    <cellStyle name="Normal 131 11 2" xfId="6804" xr:uid="{BCEA8EC2-63B2-456F-999A-8F063FF28593}"/>
    <cellStyle name="Normal 131 12" xfId="6805" xr:uid="{FE00D52F-5446-4768-9190-2D2FC583BACF}"/>
    <cellStyle name="Normal 131 12 2" xfId="6806" xr:uid="{A6242E6A-2956-4C93-B1A9-466536BA8850}"/>
    <cellStyle name="Normal 131 13" xfId="6807" xr:uid="{A6AB87D3-0798-4A27-9643-6DB20AA215CC}"/>
    <cellStyle name="Normal 131 13 2" xfId="6808" xr:uid="{D752B6ED-8058-4130-BF9D-309136C356E0}"/>
    <cellStyle name="Normal 131 14" xfId="6809" xr:uid="{CC472645-4E8D-4EFC-867D-C7E73BE5DBE7}"/>
    <cellStyle name="Normal 131 14 2" xfId="6810" xr:uid="{DCB3E567-2156-45ED-B39E-A8EC16B72E59}"/>
    <cellStyle name="Normal 131 15" xfId="6811" xr:uid="{7F6AA181-73C9-4F7A-906A-1C43D0E6C238}"/>
    <cellStyle name="Normal 131 15 2" xfId="6812" xr:uid="{7C73B8BF-D7EC-4068-BA9B-0B623F545330}"/>
    <cellStyle name="Normal 131 16" xfId="6813" xr:uid="{5DF5A514-A66E-44D2-A3BA-A5129264EF25}"/>
    <cellStyle name="Normal 131 16 2" xfId="6814" xr:uid="{FCD90C91-0526-4ACB-9B10-E8E366DA6078}"/>
    <cellStyle name="Normal 131 17" xfId="6815" xr:uid="{7000BD4F-0B65-4865-AEBF-C7D01CC54B41}"/>
    <cellStyle name="Normal 131 17 2" xfId="6816" xr:uid="{9B1D28F0-0620-46D4-8EAD-D21A9BEE0C39}"/>
    <cellStyle name="Normal 131 18" xfId="6817" xr:uid="{3A904396-2B28-4423-9D6A-7B1051349E48}"/>
    <cellStyle name="Normal 131 18 2" xfId="6818" xr:uid="{E5211EE6-C7EF-446C-9867-90F580921CC2}"/>
    <cellStyle name="Normal 131 19" xfId="6819" xr:uid="{76B8BDA8-AF10-4C30-B2F0-7B8CDAE94872}"/>
    <cellStyle name="Normal 131 19 2" xfId="6820" xr:uid="{4B67E8F8-3264-43A2-98A2-C0A79A684FD0}"/>
    <cellStyle name="Normal 131 2" xfId="6821" xr:uid="{0CD4A642-5C42-4E41-84CF-C57D3EA693A0}"/>
    <cellStyle name="Normal 131 2 2" xfId="6822" xr:uid="{57E49767-EC59-4092-A4FC-A4FBAF2DF323}"/>
    <cellStyle name="Normal 131 20" xfId="6823" xr:uid="{7777319E-CC83-4942-B65D-6264EF336399}"/>
    <cellStyle name="Normal 131 20 2" xfId="6824" xr:uid="{B66BEBA8-C51C-47F3-B6A4-85C021DCC74B}"/>
    <cellStyle name="Normal 131 21" xfId="6825" xr:uid="{AD1CCA6D-47EF-4262-9E01-B622230C420B}"/>
    <cellStyle name="Normal 131 21 2" xfId="6826" xr:uid="{CC5120D9-9550-4909-A1DF-5BE4842C995C}"/>
    <cellStyle name="Normal 131 22" xfId="6827" xr:uid="{4D02DF54-AD8E-4829-AA14-E03DA05434D0}"/>
    <cellStyle name="Normal 131 22 2" xfId="6828" xr:uid="{4C66A097-33C7-4A36-B6E8-1F40DCBAAED1}"/>
    <cellStyle name="Normal 131 23" xfId="6829" xr:uid="{FD7228AC-F4A9-4238-A695-CB183200C58D}"/>
    <cellStyle name="Normal 131 23 2" xfId="6830" xr:uid="{AC5461F2-BB30-40AB-B75E-3C1BE292DABF}"/>
    <cellStyle name="Normal 131 24" xfId="6831" xr:uid="{3398AE28-C791-4F67-A2C6-D6E7B962837F}"/>
    <cellStyle name="Normal 131 24 2" xfId="6832" xr:uid="{B9C39588-B9D0-46BD-B357-210731E88840}"/>
    <cellStyle name="Normal 131 25" xfId="6833" xr:uid="{0EC25A2F-5DD2-4888-92EC-E0219D912921}"/>
    <cellStyle name="Normal 131 25 2" xfId="6834" xr:uid="{2904611A-56FC-4937-88F7-F348169600B1}"/>
    <cellStyle name="Normal 131 26" xfId="6835" xr:uid="{3E340EA6-4330-44E2-93FC-AA38430617E3}"/>
    <cellStyle name="Normal 131 26 2" xfId="6836" xr:uid="{E13BE183-462C-4F16-8B13-AAA297295F1A}"/>
    <cellStyle name="Normal 131 27" xfId="6837" xr:uid="{58AE9734-4708-412D-AFDA-9613302F6235}"/>
    <cellStyle name="Normal 131 27 2" xfId="6838" xr:uid="{EDDDF163-ADFC-448C-98D0-7C1AEFA04273}"/>
    <cellStyle name="Normal 131 28" xfId="6839" xr:uid="{62D91DDC-B45F-427F-A9A5-48BF5297213D}"/>
    <cellStyle name="Normal 131 28 2" xfId="6840" xr:uid="{586D9E78-FAC9-4BD6-A5AF-F1C3A8A8C858}"/>
    <cellStyle name="Normal 131 29" xfId="6841" xr:uid="{B05B2D7A-EBFF-4A8C-9E30-F28E3B025DBE}"/>
    <cellStyle name="Normal 131 29 2" xfId="6842" xr:uid="{A34EE1E1-97A2-4F88-8E4B-E0BD20165879}"/>
    <cellStyle name="Normal 131 3" xfId="6843" xr:uid="{D01284D3-CBD6-42AC-9CBF-E263DDB905EE}"/>
    <cellStyle name="Normal 131 3 2" xfId="6844" xr:uid="{CE80BCAF-AD87-44E7-9C25-33F6DB95FB00}"/>
    <cellStyle name="Normal 131 30" xfId="6845" xr:uid="{07B22092-A52E-455B-A45A-5E7AF8D6C306}"/>
    <cellStyle name="Normal 131 30 2" xfId="6846" xr:uid="{1825AE41-B2B9-4B24-94DE-F9244494AAE2}"/>
    <cellStyle name="Normal 131 31" xfId="6847" xr:uid="{FB41FF66-1C56-4C1F-8063-50BE859A1C5D}"/>
    <cellStyle name="Normal 131 31 2" xfId="6848" xr:uid="{9274E5A0-CCFB-49FD-A7C6-87D45998E72E}"/>
    <cellStyle name="Normal 131 32" xfId="6849" xr:uid="{18A3ADB7-ABB5-40BC-A1F4-6311D89AE22B}"/>
    <cellStyle name="Normal 131 32 2" xfId="6850" xr:uid="{C5BEDD65-CE5A-459F-BF5A-176B847A92DF}"/>
    <cellStyle name="Normal 131 33" xfId="6851" xr:uid="{51DFC85D-FF1E-4088-B41B-2E3854721734}"/>
    <cellStyle name="Normal 131 33 2" xfId="6852" xr:uid="{AB75E052-4BE0-4A28-8435-F4969B2083DC}"/>
    <cellStyle name="Normal 131 34" xfId="6853" xr:uid="{ADD4DD5A-1DF6-47DC-9383-913E630465B2}"/>
    <cellStyle name="Normal 131 34 2" xfId="6854" xr:uid="{39D6264E-7939-4716-B8AA-D692DDD55F09}"/>
    <cellStyle name="Normal 131 35" xfId="6855" xr:uid="{9883AF50-D4C3-493D-9933-941A5B6CBEFA}"/>
    <cellStyle name="Normal 131 35 2" xfId="6856" xr:uid="{DF63699A-9F32-4343-8834-6BE6A9FFC56C}"/>
    <cellStyle name="Normal 131 36" xfId="6857" xr:uid="{7C1C0F28-3DC1-4E2C-B9D8-7059047BD3FF}"/>
    <cellStyle name="Normal 131 36 2" xfId="6858" xr:uid="{1BAD3237-F503-4E6E-AD52-9EBFD892203D}"/>
    <cellStyle name="Normal 131 37" xfId="6859" xr:uid="{09605C5D-582A-4526-AB75-2E200BE591C8}"/>
    <cellStyle name="Normal 131 37 2" xfId="6860" xr:uid="{6AB4CC18-25E9-4F21-BF00-B61D8ACCF7BF}"/>
    <cellStyle name="Normal 131 38" xfId="6861" xr:uid="{9C3AE246-D977-4C0F-9E59-4F5332388FE3}"/>
    <cellStyle name="Normal 131 38 2" xfId="6862" xr:uid="{7933D294-D9BB-4B33-BD42-4F9EC5C45BF7}"/>
    <cellStyle name="Normal 131 39" xfId="6863" xr:uid="{1F12873A-D979-472C-81DB-450A3407D861}"/>
    <cellStyle name="Normal 131 39 2" xfId="6864" xr:uid="{128D16A4-C199-403C-92D7-6B4D08248A8F}"/>
    <cellStyle name="Normal 131 4" xfId="6865" xr:uid="{7F98447C-9521-4C7E-8032-E48CC7A21335}"/>
    <cellStyle name="Normal 131 4 2" xfId="6866" xr:uid="{CDBFBB5F-A080-4CAD-8FE0-FBFCB93CBF5A}"/>
    <cellStyle name="Normal 131 40" xfId="6867" xr:uid="{D03ABDB3-67C5-450B-9AB0-BBCCE5FF0D78}"/>
    <cellStyle name="Normal 131 40 2" xfId="6868" xr:uid="{A57686ED-52D1-472C-BE9D-CD6E8C663157}"/>
    <cellStyle name="Normal 131 41" xfId="6869" xr:uid="{638CAE51-E548-444E-8DF1-D7204EEEC697}"/>
    <cellStyle name="Normal 131 41 2" xfId="6870" xr:uid="{16C42352-ABA7-4EF2-AEDA-64BD80AF2EB8}"/>
    <cellStyle name="Normal 131 42" xfId="6871" xr:uid="{CB521703-6FF2-468B-A988-1ADEEBCE1853}"/>
    <cellStyle name="Normal 131 42 2" xfId="6872" xr:uid="{C2357B48-5749-41B0-928D-4CC78EECB119}"/>
    <cellStyle name="Normal 131 43" xfId="6873" xr:uid="{B75E89A9-5545-486B-BCBD-8FE634BF8CE7}"/>
    <cellStyle name="Normal 131 43 2" xfId="6874" xr:uid="{F7F9BA62-4364-4A26-8E37-02E0F3FF20B8}"/>
    <cellStyle name="Normal 131 44" xfId="6875" xr:uid="{04A08F01-A0A3-48F6-B864-AC9F153F94E3}"/>
    <cellStyle name="Normal 131 44 2" xfId="6876" xr:uid="{B1700666-1C1A-49E9-BC1F-80475E80936D}"/>
    <cellStyle name="Normal 131 45" xfId="6877" xr:uid="{CE6C0828-225F-4386-8E3C-89DF962CDE74}"/>
    <cellStyle name="Normal 131 45 2" xfId="6878" xr:uid="{909C7F06-A491-49C8-B02E-48F8556397EC}"/>
    <cellStyle name="Normal 131 46" xfId="6879" xr:uid="{C701B6C5-DA3A-4706-9F04-BBF4976F1D8B}"/>
    <cellStyle name="Normal 131 46 2" xfId="6880" xr:uid="{A17027D1-9140-45DC-8C7A-94F3EE4B68BB}"/>
    <cellStyle name="Normal 131 47" xfId="6881" xr:uid="{445E4338-DF36-465F-A0ED-58728525A001}"/>
    <cellStyle name="Normal 131 47 2" xfId="6882" xr:uid="{F3B468A8-E09B-43E9-897F-82E863562075}"/>
    <cellStyle name="Normal 131 48" xfId="6883" xr:uid="{8937F3FD-7B13-46E9-8967-860DF497E126}"/>
    <cellStyle name="Normal 131 48 2" xfId="6884" xr:uid="{7F2EA484-F3C6-4BDA-8AE0-F98513AE7F88}"/>
    <cellStyle name="Normal 131 49" xfId="6885" xr:uid="{8DB5569D-7C05-4FED-945E-6FD0DC3F97F0}"/>
    <cellStyle name="Normal 131 49 2" xfId="6886" xr:uid="{78FD506B-1490-45BE-99E1-ABF37D47269F}"/>
    <cellStyle name="Normal 131 5" xfId="6887" xr:uid="{C055C50C-43D3-449A-8F38-5BA666860AB7}"/>
    <cellStyle name="Normal 131 5 2" xfId="6888" xr:uid="{55C342A3-7490-47BE-A0D0-55C90A300F68}"/>
    <cellStyle name="Normal 131 50" xfId="6889" xr:uid="{6248486B-03A9-4226-8AA6-3E9E2B761344}"/>
    <cellStyle name="Normal 131 50 2" xfId="6890" xr:uid="{4887CE7C-0BF7-4DC4-B31E-78E506A9B917}"/>
    <cellStyle name="Normal 131 51" xfId="6891" xr:uid="{C5955D36-1933-46AF-B25D-78A66AD925D8}"/>
    <cellStyle name="Normal 131 51 2" xfId="6892" xr:uid="{98FC05F9-BD4A-49A0-8E48-AE4EF4050BB5}"/>
    <cellStyle name="Normal 131 52" xfId="6893" xr:uid="{048D24A7-1A51-4CFB-AE19-D730807EA0E2}"/>
    <cellStyle name="Normal 131 52 2" xfId="6894" xr:uid="{C059916E-84B1-4C7C-80F1-1A0D960312B5}"/>
    <cellStyle name="Normal 131 53" xfId="6895" xr:uid="{A39897B8-7D10-47AC-BA97-9229E45DC1E3}"/>
    <cellStyle name="Normal 131 53 2" xfId="6896" xr:uid="{16B670AB-BB15-49FB-A9DD-FD7B82E3F1C7}"/>
    <cellStyle name="Normal 131 54" xfId="6897" xr:uid="{2D49C763-D6F1-4EA5-915D-DA97846E605E}"/>
    <cellStyle name="Normal 131 54 2" xfId="6898" xr:uid="{0ACB1D12-A76C-4B10-9B96-9C42361A89DE}"/>
    <cellStyle name="Normal 131 55" xfId="6899" xr:uid="{09DBA4B8-C087-4CB2-BFEF-809BFA05D90B}"/>
    <cellStyle name="Normal 131 55 2" xfId="6900" xr:uid="{DBC08D05-A6F6-4287-9FC2-1736AD12262A}"/>
    <cellStyle name="Normal 131 56" xfId="6901" xr:uid="{91DBB9BB-3827-427B-AF64-D68100E0DBBA}"/>
    <cellStyle name="Normal 131 56 2" xfId="6902" xr:uid="{7DEA5782-C0D7-4C03-942A-F54707513F57}"/>
    <cellStyle name="Normal 131 57" xfId="6903" xr:uid="{13509803-29F7-44F2-B408-C58FDA2F8C35}"/>
    <cellStyle name="Normal 131 57 2" xfId="6904" xr:uid="{63F56484-02EE-45CE-8359-B82BA8A83326}"/>
    <cellStyle name="Normal 131 58" xfId="6905" xr:uid="{464FC351-6C13-448D-976B-2BE6CA562227}"/>
    <cellStyle name="Normal 131 58 2" xfId="6906" xr:uid="{3DD6E671-80AC-44B3-9928-222DA268CF38}"/>
    <cellStyle name="Normal 131 59" xfId="6907" xr:uid="{DE8826DD-6E8D-4F63-A108-6F2DCF7A0AD7}"/>
    <cellStyle name="Normal 131 59 2" xfId="6908" xr:uid="{DFCD6E8B-BB26-4A97-B36A-6E375BA3F2CB}"/>
    <cellStyle name="Normal 131 6" xfId="6909" xr:uid="{49531EBB-8FB4-4E8D-AAC5-686E84A5DE65}"/>
    <cellStyle name="Normal 131 6 2" xfId="6910" xr:uid="{1A54F397-CCC9-4DB1-84D9-1C59BC3B874C}"/>
    <cellStyle name="Normal 131 60" xfId="6911" xr:uid="{6D10861F-FF8D-477E-AC45-D33A255222E4}"/>
    <cellStyle name="Normal 131 60 2" xfId="6912" xr:uid="{98D9C296-9714-4E7B-B5B3-20EB5EC3AA6F}"/>
    <cellStyle name="Normal 131 61" xfId="6913" xr:uid="{BAB8675F-A323-478F-9159-CD4198A804D2}"/>
    <cellStyle name="Normal 131 61 2" xfId="6914" xr:uid="{9FF16573-6A9B-4EFB-BC39-E1486A091C16}"/>
    <cellStyle name="Normal 131 62" xfId="6915" xr:uid="{D297CD04-C44F-4B4B-B5A2-AA9C8CBD173B}"/>
    <cellStyle name="Normal 131 62 2" xfId="6916" xr:uid="{622F2889-C165-4E85-8317-39EEABC84D4D}"/>
    <cellStyle name="Normal 131 63" xfId="6917" xr:uid="{AAA4FB86-65B9-49C0-84A5-EE870B53B253}"/>
    <cellStyle name="Normal 131 63 2" xfId="6918" xr:uid="{48971986-5477-4C2F-BEE2-EB0771E99392}"/>
    <cellStyle name="Normal 131 64" xfId="6919" xr:uid="{674D4E78-2609-4049-8934-BC361206CF2B}"/>
    <cellStyle name="Normal 131 64 2" xfId="6920" xr:uid="{9A3794B0-99CA-4E2F-942C-50210FD6A3DF}"/>
    <cellStyle name="Normal 131 65" xfId="6921" xr:uid="{11256C2F-5CA6-4481-8634-557CC89E99E6}"/>
    <cellStyle name="Normal 131 65 2" xfId="6922" xr:uid="{F4666FF8-E059-4A6C-BC7C-FBE07EAC974A}"/>
    <cellStyle name="Normal 131 66" xfId="6923" xr:uid="{5F884B0C-87BB-436D-8C7F-0F5AFB5FF4E0}"/>
    <cellStyle name="Normal 131 66 2" xfId="6924" xr:uid="{550F7E37-4AB6-4AED-8C7E-87634EBABEA4}"/>
    <cellStyle name="Normal 131 67" xfId="6925" xr:uid="{E49B090F-871A-494D-8334-D4D064180CA9}"/>
    <cellStyle name="Normal 131 67 2" xfId="6926" xr:uid="{545849E9-3B70-4CCD-A3E1-62EADBB00FED}"/>
    <cellStyle name="Normal 131 68" xfId="6927" xr:uid="{0EEB003E-7757-4965-8DE7-C5E333C9EC48}"/>
    <cellStyle name="Normal 131 68 2" xfId="6928" xr:uid="{7FE1370C-A80A-406A-9361-0D49A73924CA}"/>
    <cellStyle name="Normal 131 69" xfId="6929" xr:uid="{BA45B079-9DC3-482E-A4D1-674FD5CC6707}"/>
    <cellStyle name="Normal 131 69 2" xfId="6930" xr:uid="{EB5202D1-1490-4529-A6D3-877EAD34605C}"/>
    <cellStyle name="Normal 131 7" xfId="6931" xr:uid="{BC820F6B-B1F7-4196-881B-D8767BFAC442}"/>
    <cellStyle name="Normal 131 7 2" xfId="6932" xr:uid="{BB82E975-6414-4E59-BA4E-16C4055C8653}"/>
    <cellStyle name="Normal 131 70" xfId="6933" xr:uid="{8E7C91CA-8717-4D7D-8CDF-77C056994165}"/>
    <cellStyle name="Normal 131 70 2" xfId="6934" xr:uid="{2432E99C-C8E8-4458-A8FC-AB808DA7182B}"/>
    <cellStyle name="Normal 131 71" xfId="6935" xr:uid="{B1270CD3-A2B8-4F07-9EE6-FB8F7B92309B}"/>
    <cellStyle name="Normal 131 71 2" xfId="6936" xr:uid="{65C24A75-889D-4F1D-9588-EAE6C311E94F}"/>
    <cellStyle name="Normal 131 72" xfId="6937" xr:uid="{96648AD4-3EB9-471F-A0B1-D1773CBEEADD}"/>
    <cellStyle name="Normal 131 72 2" xfId="6938" xr:uid="{A76EF4D8-F85E-400D-A3CC-8F564F05F5A6}"/>
    <cellStyle name="Normal 131 73" xfId="6939" xr:uid="{6CAA6F16-8690-4FB3-9B8D-A01C6EFC6724}"/>
    <cellStyle name="Normal 131 73 2" xfId="6940" xr:uid="{D36A3C56-A934-4D70-A921-4CA535FD9B06}"/>
    <cellStyle name="Normal 131 74" xfId="6941" xr:uid="{02EE0E82-1FF9-4204-9169-38A2C89C9DFB}"/>
    <cellStyle name="Normal 131 74 2" xfId="6942" xr:uid="{0FCC5469-21F3-468C-8115-7690BB97162E}"/>
    <cellStyle name="Normal 131 75" xfId="6943" xr:uid="{2025662C-3B32-4A2A-AF6A-F5F7A95A637D}"/>
    <cellStyle name="Normal 131 75 2" xfId="6944" xr:uid="{3A843124-F9A7-43A7-9798-C1A795DF5A8A}"/>
    <cellStyle name="Normal 131 76" xfId="6945" xr:uid="{CA40D5FB-BE7D-4C5D-BFCF-256690AEC4EA}"/>
    <cellStyle name="Normal 131 76 2" xfId="6946" xr:uid="{81E4E939-EFEE-458A-B202-B8019B333ADB}"/>
    <cellStyle name="Normal 131 77" xfId="6947" xr:uid="{5E455CE4-79E5-48A2-8C56-428AF1AC4259}"/>
    <cellStyle name="Normal 131 77 2" xfId="6948" xr:uid="{BFEDF7C2-C89B-4A40-B058-4A51ACE86784}"/>
    <cellStyle name="Normal 131 78" xfId="6949" xr:uid="{CB92A5DF-15EA-4A4F-8B44-59C40E399AAF}"/>
    <cellStyle name="Normal 131 78 2" xfId="6950" xr:uid="{F6042B66-42E5-480C-B417-B28E37EDBECC}"/>
    <cellStyle name="Normal 131 79" xfId="6951" xr:uid="{876A1174-0C64-4DE1-8349-B609495BF267}"/>
    <cellStyle name="Normal 131 79 2" xfId="6952" xr:uid="{95813C34-6BDF-445B-BF77-AE3E58B5FA2E}"/>
    <cellStyle name="Normal 131 8" xfId="6953" xr:uid="{5CDC74D5-7619-4410-9689-0030AE796E8B}"/>
    <cellStyle name="Normal 131 8 2" xfId="6954" xr:uid="{2032C3E6-E1FF-423C-A45A-A74B0CA5C6DD}"/>
    <cellStyle name="Normal 131 80" xfId="6955" xr:uid="{145BF834-9CBC-4411-8DD4-DF3FF0822118}"/>
    <cellStyle name="Normal 131 80 2" xfId="6956" xr:uid="{5FFE98C6-BF4A-4C4D-8280-733C0EEF780B}"/>
    <cellStyle name="Normal 131 81" xfId="6957" xr:uid="{7AB7FBA8-E550-4DC2-9DCF-D3256AC1A9A5}"/>
    <cellStyle name="Normal 131 81 2" xfId="6958" xr:uid="{B56AD4FF-25D4-4399-B0AC-FC56C04FB40E}"/>
    <cellStyle name="Normal 131 82" xfId="6959" xr:uid="{CCEC9C42-DFC6-4CB9-B1B7-5E943831A87D}"/>
    <cellStyle name="Normal 131 82 2" xfId="6960" xr:uid="{3006C048-6AC8-4D17-9EFB-3C038D8E270F}"/>
    <cellStyle name="Normal 131 83" xfId="6961" xr:uid="{6336C634-CAD7-4B0F-BDE0-17A9AC6EB4CA}"/>
    <cellStyle name="Normal 131 83 2" xfId="6962" xr:uid="{09CCDBDF-5C8B-4F6D-8DE3-BAB123C86C8F}"/>
    <cellStyle name="Normal 131 84" xfId="6963" xr:uid="{8187EC65-DA8C-4D2A-BF73-0FAC47F6CF7E}"/>
    <cellStyle name="Normal 131 84 2" xfId="6964" xr:uid="{4896C3A2-8D9E-4C8A-9DE2-B59BD912744A}"/>
    <cellStyle name="Normal 131 85" xfId="6965" xr:uid="{99F4B30C-8448-44C7-AD2B-E459841DADDB}"/>
    <cellStyle name="Normal 131 85 2" xfId="6966" xr:uid="{A37E2F0E-9FC3-4614-B1CE-E141D7EFFAE3}"/>
    <cellStyle name="Normal 131 86" xfId="6967" xr:uid="{8F687D3B-0213-4536-856C-A9CF8C3E47E9}"/>
    <cellStyle name="Normal 131 86 2" xfId="6968" xr:uid="{FF14AB5D-E4FC-480D-B6BE-E5F9E7B0AD5E}"/>
    <cellStyle name="Normal 131 87" xfId="6969" xr:uid="{7E456A2C-A9DE-4667-9478-3FFAF8F67089}"/>
    <cellStyle name="Normal 131 87 2" xfId="6970" xr:uid="{B2D7DF83-C573-4E10-935D-C633EEA43719}"/>
    <cellStyle name="Normal 131 88" xfId="6971" xr:uid="{D40000C9-E464-4734-B425-5E96727D5E56}"/>
    <cellStyle name="Normal 131 88 2" xfId="6972" xr:uid="{DF81F377-0E9B-426F-8EB4-8BBE615AF5C1}"/>
    <cellStyle name="Normal 131 89" xfId="6973" xr:uid="{FCB3902E-DC31-4724-AF18-B9F728561431}"/>
    <cellStyle name="Normal 131 89 2" xfId="6974" xr:uid="{A049CDE1-7364-4392-9C66-07E18A700F62}"/>
    <cellStyle name="Normal 131 9" xfId="6975" xr:uid="{47780168-FD1F-4FC9-8F8F-7F83D117A261}"/>
    <cellStyle name="Normal 131 9 2" xfId="6976" xr:uid="{4054ACBC-C3BD-43B2-9CEE-3FB82E33379A}"/>
    <cellStyle name="Normal 131 90" xfId="6977" xr:uid="{0329B16A-F3AF-4A8D-B6D5-9C48749C7AA4}"/>
    <cellStyle name="Normal 131 90 2" xfId="6978" xr:uid="{2189750C-1F57-4B8C-A110-F0EC319304AD}"/>
    <cellStyle name="Normal 131 91" xfId="6979" xr:uid="{77033107-0039-4247-B65E-FD34DBB5FC3B}"/>
    <cellStyle name="Normal 131 91 2" xfId="6980" xr:uid="{0FD9CA5F-E5E2-44AF-A9BD-16E86F34F6CF}"/>
    <cellStyle name="Normal 131 92" xfId="6981" xr:uid="{8AF0728E-809B-4895-A756-C397582B924C}"/>
    <cellStyle name="Normal 131 92 2" xfId="6982" xr:uid="{1CACA9A3-5255-4828-A907-3DABC5588D30}"/>
    <cellStyle name="Normal 131 93" xfId="6983" xr:uid="{BC054CAC-2D6D-4381-B55C-59EB41B78193}"/>
    <cellStyle name="Normal 131 93 2" xfId="6984" xr:uid="{47DF291A-BDD0-4360-B49A-CA2899799F9C}"/>
    <cellStyle name="Normal 131 94" xfId="6985" xr:uid="{FB703569-4DC7-4903-ABB1-BE2279000DCA}"/>
    <cellStyle name="Normal 131 94 2" xfId="6986" xr:uid="{FA390435-6DA2-45C9-AC60-EA5442896EF9}"/>
    <cellStyle name="Normal 131 95" xfId="6987" xr:uid="{9AAF3367-5D7D-4D6F-BBC0-2B0173FE8449}"/>
    <cellStyle name="Normal 131 95 2" xfId="6988" xr:uid="{3B3BBB7B-316E-43AC-BA07-F89AD4A330E7}"/>
    <cellStyle name="Normal 131 96" xfId="6989" xr:uid="{5B91D06C-E365-44C1-B8DB-56A27F2040B3}"/>
    <cellStyle name="Normal 131 96 2" xfId="6990" xr:uid="{50AA4038-3BB4-40AC-8246-BAF312EF2C3E}"/>
    <cellStyle name="Normal 131 97" xfId="6991" xr:uid="{F336BF79-5C02-42AD-884C-98EF5D8B6656}"/>
    <cellStyle name="Normal 131 97 2" xfId="6992" xr:uid="{6FA9B9FB-0EB0-4F63-A559-3C465F9BEBFD}"/>
    <cellStyle name="Normal 131 98" xfId="6993" xr:uid="{795612A2-D16F-4AC2-BCAD-8B838A4C6DAF}"/>
    <cellStyle name="Normal 131 98 2" xfId="6994" xr:uid="{25E618F0-DFFA-4DED-AE7D-1343B99757D6}"/>
    <cellStyle name="Normal 131 99" xfId="6995" xr:uid="{FBA5B85A-02B9-4571-AD23-10A8B8387BA7}"/>
    <cellStyle name="Normal 132" xfId="6996" xr:uid="{432BC35A-CEE5-4664-B6E7-340C019EBF2C}"/>
    <cellStyle name="Normal 132 10" xfId="6997" xr:uid="{23E3117D-0A74-4151-9C28-B53EF16A822C}"/>
    <cellStyle name="Normal 132 10 2" xfId="6998" xr:uid="{461CD17B-7FE7-4103-AF59-7ED814140A21}"/>
    <cellStyle name="Normal 132 11" xfId="6999" xr:uid="{B62AF8F8-3B9E-418B-8F48-554CF9E211CE}"/>
    <cellStyle name="Normal 132 11 2" xfId="7000" xr:uid="{8DC16AAF-B1CE-44DE-A857-3ABE14E5FCA1}"/>
    <cellStyle name="Normal 132 12" xfId="7001" xr:uid="{A39AEE26-EC52-473B-86ED-992C94A36859}"/>
    <cellStyle name="Normal 132 12 2" xfId="7002" xr:uid="{2BC22539-1E18-4F4B-896B-7929E8DCE378}"/>
    <cellStyle name="Normal 132 13" xfId="7003" xr:uid="{82FD0B15-DF30-41A6-8560-5FFDACAA877F}"/>
    <cellStyle name="Normal 132 13 2" xfId="7004" xr:uid="{9B25ABA3-FBDD-4CDA-9735-126A0DD2EE6C}"/>
    <cellStyle name="Normal 132 14" xfId="7005" xr:uid="{A44B0060-B9DD-49E5-A79E-D27DE1C2FA07}"/>
    <cellStyle name="Normal 132 14 2" xfId="7006" xr:uid="{F32FB44C-5515-491D-8D1C-2F4120BF5C9A}"/>
    <cellStyle name="Normal 132 15" xfId="7007" xr:uid="{9B821913-FE67-4FE2-B06E-3130DA27295F}"/>
    <cellStyle name="Normal 132 15 2" xfId="7008" xr:uid="{B11BD9F3-7CAD-4D80-B658-2E2026DC1701}"/>
    <cellStyle name="Normal 132 16" xfId="7009" xr:uid="{D31CD22D-EB59-4EF7-8BCD-932166F4C796}"/>
    <cellStyle name="Normal 132 16 2" xfId="7010" xr:uid="{65E9AFBD-88D6-4EB7-AE0F-F3DE5EA64B28}"/>
    <cellStyle name="Normal 132 17" xfId="7011" xr:uid="{289C17A4-E437-4FA0-9FB6-A8DDF2A72B7E}"/>
    <cellStyle name="Normal 132 17 2" xfId="7012" xr:uid="{F09CF9BD-142B-4CF1-B984-BDA99CA6AAC8}"/>
    <cellStyle name="Normal 132 18" xfId="7013" xr:uid="{F69C4BBD-61CE-4A25-8C9A-F61E8A15EE85}"/>
    <cellStyle name="Normal 132 18 2" xfId="7014" xr:uid="{BF7F9182-D147-4ADC-B2C1-B083E987F15D}"/>
    <cellStyle name="Normal 132 19" xfId="7015" xr:uid="{41EE6BBD-F663-4118-B30E-EDE6EC93D546}"/>
    <cellStyle name="Normal 132 19 2" xfId="7016" xr:uid="{E4F77BD6-A645-4603-8C79-2E8FD62048B4}"/>
    <cellStyle name="Normal 132 2" xfId="7017" xr:uid="{02B5A424-1C52-4357-AB2B-402DCBAC9B76}"/>
    <cellStyle name="Normal 132 2 2" xfId="7018" xr:uid="{EA8DA02D-B2E7-4AFD-BBB1-42999F52F9B9}"/>
    <cellStyle name="Normal 132 20" xfId="7019" xr:uid="{C745299B-B66C-490F-8E1D-F60FE54C4FD1}"/>
    <cellStyle name="Normal 132 20 2" xfId="7020" xr:uid="{6C574F64-0654-4151-8202-EAF6533E2711}"/>
    <cellStyle name="Normal 132 21" xfId="7021" xr:uid="{45D0F690-1DE8-43FD-8668-09F95A7E8111}"/>
    <cellStyle name="Normal 132 21 2" xfId="7022" xr:uid="{9D964FCE-F5E9-4A4E-BE3D-A860124F1620}"/>
    <cellStyle name="Normal 132 22" xfId="7023" xr:uid="{01BD0181-59A1-4492-81AA-BAEA9BAF6CC4}"/>
    <cellStyle name="Normal 132 22 2" xfId="7024" xr:uid="{92F07F6B-5EC8-416A-85DE-849DE43FF1EE}"/>
    <cellStyle name="Normal 132 23" xfId="7025" xr:uid="{1DE31898-49E0-4173-BF0C-239C3211714F}"/>
    <cellStyle name="Normal 132 23 2" xfId="7026" xr:uid="{7020B5F4-6DC6-4FF1-97BB-4F2BF83D99C6}"/>
    <cellStyle name="Normal 132 24" xfId="7027" xr:uid="{370B232E-DC1D-4946-9641-7EF56810115A}"/>
    <cellStyle name="Normal 132 24 2" xfId="7028" xr:uid="{5FF51C73-F8F7-433E-94ED-416BB81C935D}"/>
    <cellStyle name="Normal 132 25" xfId="7029" xr:uid="{3A4EF1B0-81F6-4F06-9D41-63D5D4DEF178}"/>
    <cellStyle name="Normal 132 25 2" xfId="7030" xr:uid="{B575FBE6-D5ED-420D-A774-DE93E7C3E38A}"/>
    <cellStyle name="Normal 132 26" xfId="7031" xr:uid="{A360FC03-4D28-469D-BBC9-958ED56E85A0}"/>
    <cellStyle name="Normal 132 26 2" xfId="7032" xr:uid="{8ED734D3-51F9-4F5E-9A52-600D21493373}"/>
    <cellStyle name="Normal 132 27" xfId="7033" xr:uid="{C190675A-1B59-49DB-859E-30DD7A16B054}"/>
    <cellStyle name="Normal 132 27 2" xfId="7034" xr:uid="{BD85A8DD-96B0-473B-A198-1F2D2A185A15}"/>
    <cellStyle name="Normal 132 28" xfId="7035" xr:uid="{8A81D027-AB2C-4C67-BC5D-936552D8896B}"/>
    <cellStyle name="Normal 132 28 2" xfId="7036" xr:uid="{1506D492-7A42-46DD-AA7C-DBE23E7A3B7A}"/>
    <cellStyle name="Normal 132 29" xfId="7037" xr:uid="{8D761052-846C-4047-B5E2-418FB8DCBB76}"/>
    <cellStyle name="Normal 132 29 2" xfId="7038" xr:uid="{4EECCD71-E035-4C37-924F-4E89AD81F2B0}"/>
    <cellStyle name="Normal 132 3" xfId="7039" xr:uid="{8D3EE258-0194-4D15-BA75-188404F7EBFA}"/>
    <cellStyle name="Normal 132 3 2" xfId="7040" xr:uid="{CDB6E914-9D0D-4F8D-ACCB-08811F897B07}"/>
    <cellStyle name="Normal 132 30" xfId="7041" xr:uid="{F1FEE91F-BA83-45CA-BC3D-302BF06D9DE3}"/>
    <cellStyle name="Normal 132 30 2" xfId="7042" xr:uid="{2475EC5B-248E-4C54-B0BF-1379595BA17A}"/>
    <cellStyle name="Normal 132 31" xfId="7043" xr:uid="{46BC13E4-1E36-497B-B570-514F92602F87}"/>
    <cellStyle name="Normal 132 31 2" xfId="7044" xr:uid="{1F9B159F-D208-45C4-8F41-77A676209432}"/>
    <cellStyle name="Normal 132 32" xfId="7045" xr:uid="{51AFCD27-B3DA-4A65-832A-B731C3404937}"/>
    <cellStyle name="Normal 132 32 2" xfId="7046" xr:uid="{EB20D29A-0B42-4221-9C39-A1FAD67CA6BD}"/>
    <cellStyle name="Normal 132 33" xfId="7047" xr:uid="{5DF2C4F6-D9B9-4A78-ACF2-6BF4EE02E836}"/>
    <cellStyle name="Normal 132 33 2" xfId="7048" xr:uid="{57F6D48B-029E-4897-95B6-C4D2B98254AF}"/>
    <cellStyle name="Normal 132 34" xfId="7049" xr:uid="{AFA7AE48-FF11-4C75-83EA-10783B03F077}"/>
    <cellStyle name="Normal 132 34 2" xfId="7050" xr:uid="{53ADDDE6-8B81-439C-8AF6-0E5F1500A1D4}"/>
    <cellStyle name="Normal 132 35" xfId="7051" xr:uid="{72220ECE-128A-4CE5-AB7C-B64532E3247A}"/>
    <cellStyle name="Normal 132 35 2" xfId="7052" xr:uid="{FF79B0DC-1819-4E50-80A7-DEF5664DFDE7}"/>
    <cellStyle name="Normal 132 36" xfId="7053" xr:uid="{753963AB-866E-4C9A-B6DE-646842CE1908}"/>
    <cellStyle name="Normal 132 36 2" xfId="7054" xr:uid="{05EFB410-4FA4-43EB-82C9-DA87A59D03F6}"/>
    <cellStyle name="Normal 132 37" xfId="7055" xr:uid="{2AB40720-039E-4DCD-AF5C-36E5271AB45B}"/>
    <cellStyle name="Normal 132 37 2" xfId="7056" xr:uid="{F12C4699-260C-4B1F-BA2C-F99A3CC77DB7}"/>
    <cellStyle name="Normal 132 38" xfId="7057" xr:uid="{352C2458-E7C0-41E7-A013-B265863FBD29}"/>
    <cellStyle name="Normal 132 38 2" xfId="7058" xr:uid="{D201B77B-B204-48FF-9B17-2A69CFCA05DA}"/>
    <cellStyle name="Normal 132 39" xfId="7059" xr:uid="{BC090190-0D4C-4DDB-895E-5AD84415C9FD}"/>
    <cellStyle name="Normal 132 39 2" xfId="7060" xr:uid="{5E6A1D11-404D-4FAD-83D3-C81734AB72F3}"/>
    <cellStyle name="Normal 132 4" xfId="7061" xr:uid="{A76E8E05-7B58-4705-852D-A39CC8FB9295}"/>
    <cellStyle name="Normal 132 4 2" xfId="7062" xr:uid="{97D12935-29D6-44CA-BEF5-A88C3DC22262}"/>
    <cellStyle name="Normal 132 40" xfId="7063" xr:uid="{31FDF0FF-2D88-4717-9190-D61747CDFF28}"/>
    <cellStyle name="Normal 132 40 2" xfId="7064" xr:uid="{1CF28D4B-72E5-4846-A970-E37491946A42}"/>
    <cellStyle name="Normal 132 41" xfId="7065" xr:uid="{4D8D4549-FD40-41B3-80B7-9EFA0B572ED1}"/>
    <cellStyle name="Normal 132 41 2" xfId="7066" xr:uid="{C302E812-E9D0-4153-9CFA-5494B7103FB9}"/>
    <cellStyle name="Normal 132 42" xfId="7067" xr:uid="{A63DE459-3EC2-483F-A652-2C952FD400AF}"/>
    <cellStyle name="Normal 132 42 2" xfId="7068" xr:uid="{EB070C7C-7F8C-467D-87D1-49B97D3782F9}"/>
    <cellStyle name="Normal 132 43" xfId="7069" xr:uid="{C88AEC33-AA4A-4303-931F-A230E8CF3DBF}"/>
    <cellStyle name="Normal 132 43 2" xfId="7070" xr:uid="{58B31ABB-702B-4895-B994-8E3D5EFADC1B}"/>
    <cellStyle name="Normal 132 44" xfId="7071" xr:uid="{436ADFB3-D55E-41F3-8783-B2FC959A91C7}"/>
    <cellStyle name="Normal 132 44 2" xfId="7072" xr:uid="{AB091859-A7F9-4BAA-BBE8-DF0DB046222D}"/>
    <cellStyle name="Normal 132 45" xfId="7073" xr:uid="{52FCEBC7-3460-43A2-BFAA-1C06B6760FBA}"/>
    <cellStyle name="Normal 132 45 2" xfId="7074" xr:uid="{7D4F71EE-68DA-484D-9D9E-94030A54C62D}"/>
    <cellStyle name="Normal 132 46" xfId="7075" xr:uid="{2BA67668-EF05-4908-A49C-185EE49512F4}"/>
    <cellStyle name="Normal 132 46 2" xfId="7076" xr:uid="{0A1B71F3-B4CF-47ED-9ADC-71D40E4A190B}"/>
    <cellStyle name="Normal 132 47" xfId="7077" xr:uid="{21211E29-144C-4E32-999E-C6EC670FB71A}"/>
    <cellStyle name="Normal 132 47 2" xfId="7078" xr:uid="{B0B47D63-5A95-4F1C-902D-646B4F1D1A7D}"/>
    <cellStyle name="Normal 132 48" xfId="7079" xr:uid="{582F5BC1-A744-4A7F-BCC8-56B60C61E6AA}"/>
    <cellStyle name="Normal 132 48 2" xfId="7080" xr:uid="{AFE542A7-A96D-49CB-876B-3FFBF92B7B79}"/>
    <cellStyle name="Normal 132 49" xfId="7081" xr:uid="{E3318D40-9841-4A9B-A441-688B8425A574}"/>
    <cellStyle name="Normal 132 49 2" xfId="7082" xr:uid="{68B32E53-2088-4410-9200-A310F84C77CC}"/>
    <cellStyle name="Normal 132 5" xfId="7083" xr:uid="{6AE6E3CD-FE4A-4604-944D-8E10F6E8E2FD}"/>
    <cellStyle name="Normal 132 5 2" xfId="7084" xr:uid="{12E9D407-563F-42FB-9E27-4DD10F875999}"/>
    <cellStyle name="Normal 132 50" xfId="7085" xr:uid="{1D06C419-7B21-4031-803D-C79EDDDC2F13}"/>
    <cellStyle name="Normal 132 50 2" xfId="7086" xr:uid="{04B653F9-06BB-4CF5-8482-F37DE8E30C0E}"/>
    <cellStyle name="Normal 132 51" xfId="7087" xr:uid="{F42D97AC-6A5D-473A-8737-CDF03A2C3F51}"/>
    <cellStyle name="Normal 132 51 2" xfId="7088" xr:uid="{E0FED844-8AAB-481E-8312-B4C1617D7586}"/>
    <cellStyle name="Normal 132 52" xfId="7089" xr:uid="{06968B1E-CF41-4627-92A3-EE8BB48C30B1}"/>
    <cellStyle name="Normal 132 52 2" xfId="7090" xr:uid="{BF774F8F-3C21-4F19-B12F-38E84526A98B}"/>
    <cellStyle name="Normal 132 53" xfId="7091" xr:uid="{6D20CCAB-B7E8-465F-AE00-8C7B8FDD06BA}"/>
    <cellStyle name="Normal 132 53 2" xfId="7092" xr:uid="{A7898670-3BA0-4D98-99EB-6B50F8541033}"/>
    <cellStyle name="Normal 132 54" xfId="7093" xr:uid="{D3886A06-86DB-495B-B9C8-9BE10EDA8B18}"/>
    <cellStyle name="Normal 132 54 2" xfId="7094" xr:uid="{4E28B7FB-62C7-47F6-891A-392696957EB0}"/>
    <cellStyle name="Normal 132 55" xfId="7095" xr:uid="{C20B7893-7EF0-4DB9-97B4-80B60EF51B1B}"/>
    <cellStyle name="Normal 132 55 2" xfId="7096" xr:uid="{0DFCC60F-77B9-4F84-B9B9-0169715A539E}"/>
    <cellStyle name="Normal 132 56" xfId="7097" xr:uid="{D83F096C-2DF9-4119-AA27-CF360E69F032}"/>
    <cellStyle name="Normal 132 56 2" xfId="7098" xr:uid="{9F363260-76DF-414A-86DF-A80561472A13}"/>
    <cellStyle name="Normal 132 57" xfId="7099" xr:uid="{AA95DE28-F96E-4AFD-BCCB-5DEB90649FB6}"/>
    <cellStyle name="Normal 132 57 2" xfId="7100" xr:uid="{A774FB18-E82B-40C7-8C40-55C6276A7CD8}"/>
    <cellStyle name="Normal 132 58" xfId="7101" xr:uid="{BB4939C9-A91B-47F3-B76B-25C828EB01DF}"/>
    <cellStyle name="Normal 132 58 2" xfId="7102" xr:uid="{FD56EFE0-690D-4763-8342-FB22161D7A22}"/>
    <cellStyle name="Normal 132 59" xfId="7103" xr:uid="{F6F31231-9FD8-4563-8792-6C8E6900E3BA}"/>
    <cellStyle name="Normal 132 59 2" xfId="7104" xr:uid="{DF010137-8FCD-4487-9EA0-9F8BDB9F01DA}"/>
    <cellStyle name="Normal 132 6" xfId="7105" xr:uid="{E470D530-D3F7-4AE0-A52A-0F11364C1073}"/>
    <cellStyle name="Normal 132 6 2" xfId="7106" xr:uid="{9EF99D50-6C06-41EE-AE99-28AC1BCCD734}"/>
    <cellStyle name="Normal 132 60" xfId="7107" xr:uid="{9FA7F2A0-CD70-4E05-942B-53962F4FCFA3}"/>
    <cellStyle name="Normal 132 60 2" xfId="7108" xr:uid="{647138BA-D561-4EF6-B070-572F41D13D29}"/>
    <cellStyle name="Normal 132 61" xfId="7109" xr:uid="{B91832F8-9CEC-4B84-8EBA-BEF199EC81C3}"/>
    <cellStyle name="Normal 132 61 2" xfId="7110" xr:uid="{EB86D220-7E3A-4185-96AF-49C491BA351C}"/>
    <cellStyle name="Normal 132 62" xfId="7111" xr:uid="{1BD1589C-AF73-415E-9E91-EE8F1AE318C2}"/>
    <cellStyle name="Normal 132 62 2" xfId="7112" xr:uid="{0B5122E7-5E09-40DA-917E-E62085BC4E03}"/>
    <cellStyle name="Normal 132 63" xfId="7113" xr:uid="{D6F7B811-AEC7-406B-9B88-428A1BD9B262}"/>
    <cellStyle name="Normal 132 63 2" xfId="7114" xr:uid="{0C91F0E8-96C0-4E67-8546-4F03F365B4CA}"/>
    <cellStyle name="Normal 132 64" xfId="7115" xr:uid="{91327C52-6FA7-4459-89A4-5C9B7659D335}"/>
    <cellStyle name="Normal 132 64 2" xfId="7116" xr:uid="{BE0C2F44-443C-45AD-ACD0-DCE129B2A468}"/>
    <cellStyle name="Normal 132 65" xfId="7117" xr:uid="{206B3AD0-B36B-4685-A6AC-F226418EF02D}"/>
    <cellStyle name="Normal 132 65 2" xfId="7118" xr:uid="{3E559252-B8E9-4E73-A201-DAB1169D4A3D}"/>
    <cellStyle name="Normal 132 66" xfId="7119" xr:uid="{79355A89-032A-4F1B-96DC-9062DBB478F1}"/>
    <cellStyle name="Normal 132 66 2" xfId="7120" xr:uid="{FCB8D443-7EA2-4DCA-9BC8-4F21D4FA9C88}"/>
    <cellStyle name="Normal 132 67" xfId="7121" xr:uid="{540C9214-D5E6-435A-9FA1-53D76CE6A5F1}"/>
    <cellStyle name="Normal 132 67 2" xfId="7122" xr:uid="{0E808BF5-8770-47E9-B69A-DDD370B2DBFC}"/>
    <cellStyle name="Normal 132 68" xfId="7123" xr:uid="{54111013-7B89-4E55-B54F-E9FDAEEE082B}"/>
    <cellStyle name="Normal 132 68 2" xfId="7124" xr:uid="{E79FABB2-F6C4-4F91-B2C7-A556014A35D4}"/>
    <cellStyle name="Normal 132 69" xfId="7125" xr:uid="{FD4EC492-8F85-4142-A38C-6666968C93AD}"/>
    <cellStyle name="Normal 132 69 2" xfId="7126" xr:uid="{5FACF1DF-E189-4085-A72D-09D31C7F3F58}"/>
    <cellStyle name="Normal 132 7" xfId="7127" xr:uid="{27C2E0E0-C729-4AAA-86EA-6C62CF511E20}"/>
    <cellStyle name="Normal 132 7 2" xfId="7128" xr:uid="{A6175421-2DFA-4556-9537-5023B4C19DA4}"/>
    <cellStyle name="Normal 132 70" xfId="7129" xr:uid="{AED6400E-96F7-4CDE-B6C3-E4E86111741C}"/>
    <cellStyle name="Normal 132 70 2" xfId="7130" xr:uid="{36D1A5D6-16EA-4557-84E0-FD6697E2CFC8}"/>
    <cellStyle name="Normal 132 71" xfId="7131" xr:uid="{6698E3C2-FB48-4F85-B1F3-558EEE481302}"/>
    <cellStyle name="Normal 132 71 2" xfId="7132" xr:uid="{7B16F66E-594E-42CA-99E8-D95F58C08917}"/>
    <cellStyle name="Normal 132 72" xfId="7133" xr:uid="{B19F9FCB-15A7-4F81-B632-DD297F78CFC4}"/>
    <cellStyle name="Normal 132 72 2" xfId="7134" xr:uid="{0DDF062F-CB04-41BA-A72B-CBD348692C38}"/>
    <cellStyle name="Normal 132 73" xfId="7135" xr:uid="{5DD1939B-3B6A-4279-B124-0A479E6D9E52}"/>
    <cellStyle name="Normal 132 73 2" xfId="7136" xr:uid="{86824AA3-3EE8-451F-8F2C-BA600B6FA0E7}"/>
    <cellStyle name="Normal 132 74" xfId="7137" xr:uid="{E82F7F6B-A318-4BDE-8607-14FDD544D0C6}"/>
    <cellStyle name="Normal 132 74 2" xfId="7138" xr:uid="{96E5F0EC-548B-4A73-A8B4-655EF54F0DB5}"/>
    <cellStyle name="Normal 132 75" xfId="7139" xr:uid="{DB9F13C9-6FF9-4D7E-A4C0-E3FED7B1410B}"/>
    <cellStyle name="Normal 132 75 2" xfId="7140" xr:uid="{CE8794F3-437C-4826-9CD3-907B10D26529}"/>
    <cellStyle name="Normal 132 76" xfId="7141" xr:uid="{0BD0E52C-D11B-41BF-A7DC-5456EC50DC06}"/>
    <cellStyle name="Normal 132 76 2" xfId="7142" xr:uid="{FB56722B-49F5-4E24-BCB7-8252A31E7398}"/>
    <cellStyle name="Normal 132 77" xfId="7143" xr:uid="{8B985879-7C72-4F63-813E-E50F307BE568}"/>
    <cellStyle name="Normal 132 77 2" xfId="7144" xr:uid="{029B5336-2B67-4314-B747-FCC451DC5AD0}"/>
    <cellStyle name="Normal 132 78" xfId="7145" xr:uid="{78581EF7-E1D0-49CB-8283-20B793C0F5BA}"/>
    <cellStyle name="Normal 132 78 2" xfId="7146" xr:uid="{4FB6EB30-5784-4CF3-8F62-B2D79C638334}"/>
    <cellStyle name="Normal 132 79" xfId="7147" xr:uid="{3BC962C8-6127-4836-B7CA-82FC721B5CA0}"/>
    <cellStyle name="Normal 132 79 2" xfId="7148" xr:uid="{9CFA532A-93EB-4A0B-81B2-C34B9E47A95F}"/>
    <cellStyle name="Normal 132 8" xfId="7149" xr:uid="{D4A33FDB-F305-4458-8D2F-B9E16185BEEA}"/>
    <cellStyle name="Normal 132 8 2" xfId="7150" xr:uid="{528F0B82-D35F-41D4-B646-7A7B9657EFE6}"/>
    <cellStyle name="Normal 132 80" xfId="7151" xr:uid="{AEBF9D4F-2A58-4B83-A326-9BE80033AEFF}"/>
    <cellStyle name="Normal 132 80 2" xfId="7152" xr:uid="{346E45A5-0997-4477-9625-53931E575D1B}"/>
    <cellStyle name="Normal 132 81" xfId="7153" xr:uid="{64EEAE27-3F36-4FB5-87AA-0CEDC14E2C1E}"/>
    <cellStyle name="Normal 132 81 2" xfId="7154" xr:uid="{7F8E7D99-4609-44D1-85B3-CB34C0B684C9}"/>
    <cellStyle name="Normal 132 82" xfId="7155" xr:uid="{EA66357A-71E6-4410-A0F1-4C2E5A94CFEE}"/>
    <cellStyle name="Normal 132 82 2" xfId="7156" xr:uid="{CA150E61-9B09-44B8-8FED-5B382E2C7810}"/>
    <cellStyle name="Normal 132 83" xfId="7157" xr:uid="{8F482FA8-C6D5-4193-9B71-94612CE5EC99}"/>
    <cellStyle name="Normal 132 83 2" xfId="7158" xr:uid="{25D8E002-6156-4F3C-9703-7A6181F3CA36}"/>
    <cellStyle name="Normal 132 84" xfId="7159" xr:uid="{FC802177-91DF-4D39-91EC-D444711D2427}"/>
    <cellStyle name="Normal 132 84 2" xfId="7160" xr:uid="{B3968DB7-B874-4DD5-8D99-DDC205FBC703}"/>
    <cellStyle name="Normal 132 85" xfId="7161" xr:uid="{B6A9216A-22C0-4361-B1E7-34243F838240}"/>
    <cellStyle name="Normal 132 85 2" xfId="7162" xr:uid="{71DA6811-68B2-44FA-80D2-4EAD960B3ED9}"/>
    <cellStyle name="Normal 132 86" xfId="7163" xr:uid="{5D1D1C51-652A-401C-8A42-E18EB91C80A5}"/>
    <cellStyle name="Normal 132 86 2" xfId="7164" xr:uid="{A13BDAC2-A0F0-42EB-AE0C-E68D4E9A4375}"/>
    <cellStyle name="Normal 132 87" xfId="7165" xr:uid="{7FB7C2FE-5C67-4DB8-BDE8-3D2B74FB8B82}"/>
    <cellStyle name="Normal 132 87 2" xfId="7166" xr:uid="{36D874F5-C190-43D8-BCCC-0116DEF5BF9D}"/>
    <cellStyle name="Normal 132 88" xfId="7167" xr:uid="{03DFA62A-505D-445C-974B-F3623D972348}"/>
    <cellStyle name="Normal 132 88 2" xfId="7168" xr:uid="{31BDE8DA-F7A6-4583-8623-E0BA0B2139B7}"/>
    <cellStyle name="Normal 132 89" xfId="7169" xr:uid="{DD177CA3-CDA9-4864-BAB3-D61AE5B9B8E2}"/>
    <cellStyle name="Normal 132 89 2" xfId="7170" xr:uid="{E37B8C07-5243-4777-B4BA-1A1ABB02B2FA}"/>
    <cellStyle name="Normal 132 9" xfId="7171" xr:uid="{7330CE5E-51EE-433F-B913-95F900F1AD28}"/>
    <cellStyle name="Normal 132 9 2" xfId="7172" xr:uid="{1DF09D6C-D01F-4E88-BDD7-3DCE06041655}"/>
    <cellStyle name="Normal 132 90" xfId="7173" xr:uid="{6B084AFC-A56B-4438-B31F-62E43538DBCB}"/>
    <cellStyle name="Normal 132 90 2" xfId="7174" xr:uid="{79D137F9-9AC8-48C7-876B-DC1924F4882F}"/>
    <cellStyle name="Normal 132 91" xfId="7175" xr:uid="{1C5A2094-5366-405D-A66D-37A9D77FF2AC}"/>
    <cellStyle name="Normal 132 91 2" xfId="7176" xr:uid="{F4179F19-BE7D-4FBB-A82D-C2C8585AD238}"/>
    <cellStyle name="Normal 132 92" xfId="7177" xr:uid="{53539E2C-A3BA-40E8-B6AA-5387376F154B}"/>
    <cellStyle name="Normal 132 92 2" xfId="7178" xr:uid="{D702BF35-BC58-438A-A1CE-01E7311F857E}"/>
    <cellStyle name="Normal 132 93" xfId="7179" xr:uid="{B536A9A8-986E-4AB0-99D4-BD8D9F0E194E}"/>
    <cellStyle name="Normal 132 93 2" xfId="7180" xr:uid="{E01DC079-1A6B-4AD0-B400-6F89316B3CD0}"/>
    <cellStyle name="Normal 132 94" xfId="7181" xr:uid="{3963BCAD-BE44-4F3A-AEC1-3AEEA8F01CA0}"/>
    <cellStyle name="Normal 132 94 2" xfId="7182" xr:uid="{E979E3BD-9D65-4EEB-BE5E-B9390721B87E}"/>
    <cellStyle name="Normal 132 95" xfId="7183" xr:uid="{3C5BF4C1-6D83-4E51-8F6E-9F0EBE198E7B}"/>
    <cellStyle name="Normal 132 95 2" xfId="7184" xr:uid="{DCCEBB6A-106B-401A-9269-D744DFD83AC6}"/>
    <cellStyle name="Normal 132 96" xfId="7185" xr:uid="{1A0863D3-0520-4F24-98A1-57F719F59B04}"/>
    <cellStyle name="Normal 132 96 2" xfId="7186" xr:uid="{97A80986-88AB-46E2-ABDB-C5DD04858791}"/>
    <cellStyle name="Normal 132 97" xfId="7187" xr:uid="{073FC728-CD4F-465C-AB1C-735246E2D774}"/>
    <cellStyle name="Normal 132 97 2" xfId="7188" xr:uid="{B007149C-2C58-49E0-8368-A636EC6A2543}"/>
    <cellStyle name="Normal 132 98" xfId="7189" xr:uid="{4D12A3FC-FC91-4A51-BEAE-FBEB85AEF42B}"/>
    <cellStyle name="Normal 132 98 2" xfId="7190" xr:uid="{68E5180A-91E8-4D0C-9B8D-E2AD3CF0CA9C}"/>
    <cellStyle name="Normal 132 99" xfId="7191" xr:uid="{1E7AF120-24D8-4805-8C4D-EED989C7C953}"/>
    <cellStyle name="Normal 133" xfId="7192" xr:uid="{B5238D8B-6B68-4F08-B1D1-3FB7F61D3F11}"/>
    <cellStyle name="Normal 133 10" xfId="7193" xr:uid="{91F0AB35-6BDE-4431-BA6C-D396D520BBC8}"/>
    <cellStyle name="Normal 133 10 2" xfId="7194" xr:uid="{D7FB9AA3-5CDD-42B4-BF8B-2B9A339BE1E4}"/>
    <cellStyle name="Normal 133 11" xfId="7195" xr:uid="{17C93FF9-F86D-419A-BC16-6354F185C108}"/>
    <cellStyle name="Normal 133 11 2" xfId="7196" xr:uid="{2F25310E-7D81-4C3F-8ECB-0E81ECE2A70D}"/>
    <cellStyle name="Normal 133 12" xfId="7197" xr:uid="{CBF6E06A-CA12-495A-A359-CDEA7375DAB0}"/>
    <cellStyle name="Normal 133 12 2" xfId="7198" xr:uid="{50E0D1FD-51FE-4282-A27B-CB0BF4A08AC3}"/>
    <cellStyle name="Normal 133 13" xfId="7199" xr:uid="{A69C7BAE-2751-4423-AEB2-FD87C69D9E1C}"/>
    <cellStyle name="Normal 133 13 2" xfId="7200" xr:uid="{C99D1612-3843-4C55-913C-2D4A6BA7FBFE}"/>
    <cellStyle name="Normal 133 14" xfId="7201" xr:uid="{8040E6DB-0AD1-42E6-800C-6086142956BE}"/>
    <cellStyle name="Normal 133 14 2" xfId="7202" xr:uid="{62E93B09-3313-4B37-8ABC-645EBCE9A1EF}"/>
    <cellStyle name="Normal 133 15" xfId="7203" xr:uid="{78E2F7BB-A062-4479-88F5-C80E6B370D41}"/>
    <cellStyle name="Normal 133 15 2" xfId="7204" xr:uid="{6A24EB2E-A2BD-4892-80A0-27B32D2140A1}"/>
    <cellStyle name="Normal 133 16" xfId="7205" xr:uid="{90093E4E-B21C-4191-8AFC-EEE0825F53C9}"/>
    <cellStyle name="Normal 133 16 2" xfId="7206" xr:uid="{1E0D4DE7-3EB6-4040-BEF1-10E931B1F284}"/>
    <cellStyle name="Normal 133 17" xfId="7207" xr:uid="{86E8CFA4-7943-489C-8F05-769855C27BA0}"/>
    <cellStyle name="Normal 133 17 2" xfId="7208" xr:uid="{687FAA6A-6C16-41E9-A4FD-316915471A9A}"/>
    <cellStyle name="Normal 133 18" xfId="7209" xr:uid="{B1E97E39-2BE9-4541-BD88-CCB9DF4438DD}"/>
    <cellStyle name="Normal 133 18 2" xfId="7210" xr:uid="{37AEE4D1-FD72-4A73-A157-0AA6FCCA2446}"/>
    <cellStyle name="Normal 133 19" xfId="7211" xr:uid="{200DEDBC-B322-4059-A315-E51202BA80AF}"/>
    <cellStyle name="Normal 133 19 2" xfId="7212" xr:uid="{D317C86C-E54B-4443-8DE9-E1F3687A5A7D}"/>
    <cellStyle name="Normal 133 2" xfId="7213" xr:uid="{1288BF28-E32C-4DB6-A172-9388E9F35656}"/>
    <cellStyle name="Normal 133 2 2" xfId="7214" xr:uid="{67BC17AD-2E1F-43A9-BC8F-9F44ECB819F8}"/>
    <cellStyle name="Normal 133 20" xfId="7215" xr:uid="{FAEFD241-968E-4CC1-9968-81F19DA65C82}"/>
    <cellStyle name="Normal 133 20 2" xfId="7216" xr:uid="{1C6E3989-F356-4A56-A008-2B2678CA6DF0}"/>
    <cellStyle name="Normal 133 21" xfId="7217" xr:uid="{67769FBC-E86B-4617-8B7B-FE4C07F3112B}"/>
    <cellStyle name="Normal 133 21 2" xfId="7218" xr:uid="{594D24EC-2AA2-40C7-AF6B-9114E326363F}"/>
    <cellStyle name="Normal 133 22" xfId="7219" xr:uid="{0A0B8C8A-140E-4890-BE7E-C9D1B9180AF0}"/>
    <cellStyle name="Normal 133 22 2" xfId="7220" xr:uid="{C9570585-074D-4565-BDFC-1D64CFCA80EA}"/>
    <cellStyle name="Normal 133 23" xfId="7221" xr:uid="{3507605F-1473-4E60-980C-B6D2C774A74B}"/>
    <cellStyle name="Normal 133 23 2" xfId="7222" xr:uid="{B16EE947-4468-453B-977C-354A22F07780}"/>
    <cellStyle name="Normal 133 24" xfId="7223" xr:uid="{494E20B2-D2FC-4D64-8465-52D3DCC1E5C1}"/>
    <cellStyle name="Normal 133 24 2" xfId="7224" xr:uid="{9C9A3870-F008-4692-837F-AC3C980E1E39}"/>
    <cellStyle name="Normal 133 25" xfId="7225" xr:uid="{8D12C269-ED68-42E5-B09E-97EF5E2FF43A}"/>
    <cellStyle name="Normal 133 25 2" xfId="7226" xr:uid="{9E0E8708-8371-4273-B713-7D7D58006069}"/>
    <cellStyle name="Normal 133 26" xfId="7227" xr:uid="{67113DA6-A43D-464C-B51E-9266ABA70E93}"/>
    <cellStyle name="Normal 133 26 2" xfId="7228" xr:uid="{38737D46-EADB-4C84-87B3-4013CF724DDF}"/>
    <cellStyle name="Normal 133 27" xfId="7229" xr:uid="{7714DEA8-E3EB-46DD-914C-3675EE246ED1}"/>
    <cellStyle name="Normal 133 27 2" xfId="7230" xr:uid="{02B0585F-46E9-43A1-9CA6-47C3D4BEB54E}"/>
    <cellStyle name="Normal 133 28" xfId="7231" xr:uid="{FD21FB7F-A18E-476A-8A0E-D9523B9B2F76}"/>
    <cellStyle name="Normal 133 28 2" xfId="7232" xr:uid="{25522C27-72FD-4746-8AC8-FBBB2BAB363F}"/>
    <cellStyle name="Normal 133 29" xfId="7233" xr:uid="{A6A48302-0066-439C-8822-73E2BDFAD3A9}"/>
    <cellStyle name="Normal 133 29 2" xfId="7234" xr:uid="{A9D93384-6F7B-4894-A483-E7C604275587}"/>
    <cellStyle name="Normal 133 3" xfId="7235" xr:uid="{728B45C1-F385-45A4-BBE8-BA529685FBD1}"/>
    <cellStyle name="Normal 133 3 2" xfId="7236" xr:uid="{A1394F8D-2A5E-420D-B2D4-A39B67E15831}"/>
    <cellStyle name="Normal 133 30" xfId="7237" xr:uid="{F6DE0CE2-A406-48C2-BF55-19D98E0947A1}"/>
    <cellStyle name="Normal 133 30 2" xfId="7238" xr:uid="{005FF706-6B2E-4ABB-8F41-98FFDF30F2E1}"/>
    <cellStyle name="Normal 133 31" xfId="7239" xr:uid="{3D58F70D-8778-4675-9A7C-79770E4CF73A}"/>
    <cellStyle name="Normal 133 31 2" xfId="7240" xr:uid="{E7AD8E96-139F-41BF-9EFE-B52939B9E614}"/>
    <cellStyle name="Normal 133 32" xfId="7241" xr:uid="{084FAFF8-4F39-4748-AF63-607B00B27734}"/>
    <cellStyle name="Normal 133 32 2" xfId="7242" xr:uid="{EA99B874-AB6C-4C5F-8B49-B5F37C974B4D}"/>
    <cellStyle name="Normal 133 33" xfId="7243" xr:uid="{46B3F3E0-8891-41C2-8461-4B6F5C8B2DFB}"/>
    <cellStyle name="Normal 133 33 2" xfId="7244" xr:uid="{D6E07DD0-0BF1-44EB-8D35-562C1BCFF057}"/>
    <cellStyle name="Normal 133 34" xfId="7245" xr:uid="{1AC131AE-E69C-4A8F-AF17-9A8CA67DB887}"/>
    <cellStyle name="Normal 133 34 2" xfId="7246" xr:uid="{831F8137-D7A3-42B6-857B-D8AE77CDDC4F}"/>
    <cellStyle name="Normal 133 35" xfId="7247" xr:uid="{B8A304FF-E8C5-49C2-A98A-5B522655AF48}"/>
    <cellStyle name="Normal 133 35 2" xfId="7248" xr:uid="{290CEE7B-EC4C-41E0-9EED-97E7999F9E61}"/>
    <cellStyle name="Normal 133 36" xfId="7249" xr:uid="{9FC7D482-585B-4CCB-A989-646CBC53EE76}"/>
    <cellStyle name="Normal 133 36 2" xfId="7250" xr:uid="{AA50453C-BD9E-470B-B982-DF30C0F367B8}"/>
    <cellStyle name="Normal 133 37" xfId="7251" xr:uid="{B39114A4-8740-429A-B53C-BE2D38198623}"/>
    <cellStyle name="Normal 133 37 2" xfId="7252" xr:uid="{23E6A6EC-2A85-48CF-9593-DBAA209C7957}"/>
    <cellStyle name="Normal 133 38" xfId="7253" xr:uid="{A6D94BA2-01A0-4DE5-8F2B-0D6941B2A54C}"/>
    <cellStyle name="Normal 133 38 2" xfId="7254" xr:uid="{78CE9DF0-9C12-4A2C-B2C8-E83B1AD4DE15}"/>
    <cellStyle name="Normal 133 39" xfId="7255" xr:uid="{B15802E0-43B2-437E-87F1-4D6D24F78E4C}"/>
    <cellStyle name="Normal 133 39 2" xfId="7256" xr:uid="{2507D0F5-F642-4473-9E77-5C0066BD1A40}"/>
    <cellStyle name="Normal 133 4" xfId="7257" xr:uid="{D4926B50-FEF0-4345-A609-9359D82E9B5B}"/>
    <cellStyle name="Normal 133 4 2" xfId="7258" xr:uid="{42EF35B5-2616-43DE-800E-027A7FD31EC8}"/>
    <cellStyle name="Normal 133 40" xfId="7259" xr:uid="{926CCE20-BB0C-4D29-AE15-A47C396004A5}"/>
    <cellStyle name="Normal 133 40 2" xfId="7260" xr:uid="{9CA103AA-E0F1-48DA-831D-70F3BAB4370B}"/>
    <cellStyle name="Normal 133 41" xfId="7261" xr:uid="{D51A3EC6-06DB-4249-B9B7-1CCFF97B0238}"/>
    <cellStyle name="Normal 133 41 2" xfId="7262" xr:uid="{B4E0CF36-7B03-4B9D-B48F-7C2C98D71230}"/>
    <cellStyle name="Normal 133 42" xfId="7263" xr:uid="{75FE3E9B-6674-4512-B348-1F6D532733B4}"/>
    <cellStyle name="Normal 133 42 2" xfId="7264" xr:uid="{E9B5A88C-AB05-4914-80DA-8D63F9DFF7DC}"/>
    <cellStyle name="Normal 133 43" xfId="7265" xr:uid="{478DCC35-2DA8-412F-B799-27E6C8F66BAA}"/>
    <cellStyle name="Normal 133 43 2" xfId="7266" xr:uid="{6D9414D6-2387-40DC-B3B7-0870ED20A9F0}"/>
    <cellStyle name="Normal 133 44" xfId="7267" xr:uid="{8D6BFEC4-F75A-427C-9B15-532FFD6A7AFE}"/>
    <cellStyle name="Normal 133 44 2" xfId="7268" xr:uid="{6B254F47-A35E-4E04-8496-5D1336F1408F}"/>
    <cellStyle name="Normal 133 45" xfId="7269" xr:uid="{1DF695E8-5B79-4BF2-88CF-A81767FA62A1}"/>
    <cellStyle name="Normal 133 45 2" xfId="7270" xr:uid="{04EFDA84-D833-41C6-A8C5-80532B6E4805}"/>
    <cellStyle name="Normal 133 46" xfId="7271" xr:uid="{6CD23AC7-B4CD-464E-B873-762B09B9A8A9}"/>
    <cellStyle name="Normal 133 46 2" xfId="7272" xr:uid="{391687C8-87BC-40CC-B36C-A0B54E7B2B90}"/>
    <cellStyle name="Normal 133 47" xfId="7273" xr:uid="{6A5106A9-5A3C-4B6A-98F1-77A5EC092513}"/>
    <cellStyle name="Normal 133 47 2" xfId="7274" xr:uid="{DBFB53ED-51BA-4238-9BC1-7EBE8ECDC479}"/>
    <cellStyle name="Normal 133 48" xfId="7275" xr:uid="{74E403DD-3D87-4209-92C7-3BDFA51D7DF5}"/>
    <cellStyle name="Normal 133 48 2" xfId="7276" xr:uid="{65CCD8B0-8244-4344-AE62-A97D099934BA}"/>
    <cellStyle name="Normal 133 49" xfId="7277" xr:uid="{6E0044E0-6D15-4A9D-A4AB-4FDFCE893B26}"/>
    <cellStyle name="Normal 133 49 2" xfId="7278" xr:uid="{4582149C-F63B-4614-9A28-9E669A369015}"/>
    <cellStyle name="Normal 133 5" xfId="7279" xr:uid="{FDCC56CD-19C7-4DD8-BE47-211897007A2E}"/>
    <cellStyle name="Normal 133 5 2" xfId="7280" xr:uid="{6CC25FA1-9143-4DCD-8903-FFCA9EC694DA}"/>
    <cellStyle name="Normal 133 50" xfId="7281" xr:uid="{D6E440B9-1E1C-4C2F-A8DB-3300CBBD26B8}"/>
    <cellStyle name="Normal 133 50 2" xfId="7282" xr:uid="{F1A10022-CD8D-4299-9471-66F4DC863A4F}"/>
    <cellStyle name="Normal 133 51" xfId="7283" xr:uid="{7F1A6BDA-020D-475C-81EA-20A1FA544CA3}"/>
    <cellStyle name="Normal 133 51 2" xfId="7284" xr:uid="{E45CB0CF-BD24-4DC0-A7FD-3C66BECFA05F}"/>
    <cellStyle name="Normal 133 52" xfId="7285" xr:uid="{25FEADA4-77C1-4D52-8C25-3EB76B3BE396}"/>
    <cellStyle name="Normal 133 52 2" xfId="7286" xr:uid="{0B5278ED-3B0D-4EF7-8DD2-6E4CD989465B}"/>
    <cellStyle name="Normal 133 53" xfId="7287" xr:uid="{42002972-B95B-4132-8AA9-08F0D83DE3EA}"/>
    <cellStyle name="Normal 133 53 2" xfId="7288" xr:uid="{9A59DA2D-79CD-4F48-84B7-813B45F1F2F2}"/>
    <cellStyle name="Normal 133 54" xfId="7289" xr:uid="{8A164A56-A037-47B2-A182-42C72DBED4D7}"/>
    <cellStyle name="Normal 133 54 2" xfId="7290" xr:uid="{1A699679-E0F5-4028-A2B6-04819949F1AF}"/>
    <cellStyle name="Normal 133 55" xfId="7291" xr:uid="{2634C6B8-4B3A-4921-A336-CB2B2919E161}"/>
    <cellStyle name="Normal 133 55 2" xfId="7292" xr:uid="{D0837E51-7943-4946-93EC-752488CD2379}"/>
    <cellStyle name="Normal 133 56" xfId="7293" xr:uid="{6D724746-5C4B-4491-946B-137E5C5BB10A}"/>
    <cellStyle name="Normal 133 56 2" xfId="7294" xr:uid="{4FE565AC-AD50-4A4F-97BD-3B0341691306}"/>
    <cellStyle name="Normal 133 57" xfId="7295" xr:uid="{91049D29-AB31-44C2-8D70-82171A9EBD61}"/>
    <cellStyle name="Normal 133 57 2" xfId="7296" xr:uid="{9EC6B605-87AB-4360-82D0-95046FBBFDEE}"/>
    <cellStyle name="Normal 133 58" xfId="7297" xr:uid="{5841B36A-265F-48E7-83FE-DD6E3E6732FC}"/>
    <cellStyle name="Normal 133 58 2" xfId="7298" xr:uid="{E02880F7-018A-464F-BED5-0E6AE6126271}"/>
    <cellStyle name="Normal 133 59" xfId="7299" xr:uid="{2DA672E1-DFB2-4170-A085-5FDA245DB0AA}"/>
    <cellStyle name="Normal 133 59 2" xfId="7300" xr:uid="{28724103-C075-4C17-9B59-F7D0EA0A34EE}"/>
    <cellStyle name="Normal 133 6" xfId="7301" xr:uid="{42AF93F1-FD58-4B11-A07A-B98CE31D8746}"/>
    <cellStyle name="Normal 133 6 2" xfId="7302" xr:uid="{4E7A987D-855D-40A8-84E2-44DFFEEBB19F}"/>
    <cellStyle name="Normal 133 60" xfId="7303" xr:uid="{BE9DE267-8ABB-45EB-BB4F-72F67595DE0D}"/>
    <cellStyle name="Normal 133 60 2" xfId="7304" xr:uid="{8ACDF8EC-A4C9-467B-B698-4692B25F7C14}"/>
    <cellStyle name="Normal 133 61" xfId="7305" xr:uid="{7AA7E222-8F8D-4699-A531-70485CAE456C}"/>
    <cellStyle name="Normal 133 61 2" xfId="7306" xr:uid="{6A9C5288-6BD8-4716-86A0-023D6B42FBFE}"/>
    <cellStyle name="Normal 133 62" xfId="7307" xr:uid="{6204F6B4-1208-42AD-BDDA-3215623BA651}"/>
    <cellStyle name="Normal 133 62 2" xfId="7308" xr:uid="{CA142CA5-C420-4555-8B9F-7A7A31D7FAB8}"/>
    <cellStyle name="Normal 133 63" xfId="7309" xr:uid="{B97A4549-56A3-456A-9993-9015AD42DAAA}"/>
    <cellStyle name="Normal 133 63 2" xfId="7310" xr:uid="{95B1D55F-9FA8-49DC-81DC-703AC88A300A}"/>
    <cellStyle name="Normal 133 64" xfId="7311" xr:uid="{F53D4515-C87C-4CD5-9BE8-34E98F7630ED}"/>
    <cellStyle name="Normal 133 64 2" xfId="7312" xr:uid="{13D7FA14-5342-41C3-83AD-D706813A3842}"/>
    <cellStyle name="Normal 133 65" xfId="7313" xr:uid="{34CAA1BA-FCFE-4488-97CD-291C489B92D8}"/>
    <cellStyle name="Normal 133 65 2" xfId="7314" xr:uid="{71C21083-16EF-4DA7-B669-9CC487238B8B}"/>
    <cellStyle name="Normal 133 66" xfId="7315" xr:uid="{7B2B5B7B-A27F-49FF-AD52-74A219059704}"/>
    <cellStyle name="Normal 133 66 2" xfId="7316" xr:uid="{AE3371E8-035A-4E11-A4A4-170C14F88919}"/>
    <cellStyle name="Normal 133 67" xfId="7317" xr:uid="{A2655125-8B11-414B-9FFC-4640B8F3F1E2}"/>
    <cellStyle name="Normal 133 67 2" xfId="7318" xr:uid="{42DAE617-7498-43D6-9327-4CDC652ADA26}"/>
    <cellStyle name="Normal 133 68" xfId="7319" xr:uid="{27697FB0-1521-467E-A299-BA452FBF3895}"/>
    <cellStyle name="Normal 133 68 2" xfId="7320" xr:uid="{B3A9E0C8-9544-4F18-81F7-FBD6F4797620}"/>
    <cellStyle name="Normal 133 69" xfId="7321" xr:uid="{3A9373F9-8AC4-4DCB-AC50-8BD3EE153AB4}"/>
    <cellStyle name="Normal 133 69 2" xfId="7322" xr:uid="{74EDB547-D48A-41A1-993D-22604AADC251}"/>
    <cellStyle name="Normal 133 7" xfId="7323" xr:uid="{552A1ADD-E1B8-48B4-AE8C-312AF17D8FF0}"/>
    <cellStyle name="Normal 133 7 2" xfId="7324" xr:uid="{06F88E63-AB2D-4EA4-B95F-93F5649CD1BD}"/>
    <cellStyle name="Normal 133 70" xfId="7325" xr:uid="{94C5CDFA-6B03-47C7-B18E-E901E36C1854}"/>
    <cellStyle name="Normal 133 70 2" xfId="7326" xr:uid="{C70E6C41-EAF1-4CED-937C-6AFF69AFB8CA}"/>
    <cellStyle name="Normal 133 71" xfId="7327" xr:uid="{CBE3F29A-FB35-4C33-B35D-E44D4C68C9B2}"/>
    <cellStyle name="Normal 133 71 2" xfId="7328" xr:uid="{4C7B4AA6-1435-405D-A1E2-58E7E6E2135A}"/>
    <cellStyle name="Normal 133 72" xfId="7329" xr:uid="{63396BFD-B5CC-4FEF-8BE0-946BDF94BC24}"/>
    <cellStyle name="Normal 133 72 2" xfId="7330" xr:uid="{E5EC0394-E44A-4890-AD13-29145840BF5D}"/>
    <cellStyle name="Normal 133 73" xfId="7331" xr:uid="{9D943D3F-3DFE-4569-B85F-C6775A7474E6}"/>
    <cellStyle name="Normal 133 73 2" xfId="7332" xr:uid="{1AF6BC6C-C6A2-4B22-B91E-D0397726B7AC}"/>
    <cellStyle name="Normal 133 74" xfId="7333" xr:uid="{9B08293E-CB66-4C7A-B027-C822EC536482}"/>
    <cellStyle name="Normal 133 74 2" xfId="7334" xr:uid="{8FBB4689-5E52-4DCE-8A1A-708E9D127A5B}"/>
    <cellStyle name="Normal 133 75" xfId="7335" xr:uid="{7801CDA9-C0A7-4E76-95A6-92D4AF7589B0}"/>
    <cellStyle name="Normal 133 75 2" xfId="7336" xr:uid="{00A6BA1A-8F92-4142-93B1-5026B908FC42}"/>
    <cellStyle name="Normal 133 76" xfId="7337" xr:uid="{87F93C47-4B9D-497A-BD1F-3FBD841351D7}"/>
    <cellStyle name="Normal 133 76 2" xfId="7338" xr:uid="{596DB4BF-9674-414C-A61F-9A6A0597775D}"/>
    <cellStyle name="Normal 133 77" xfId="7339" xr:uid="{14E3E6D5-8179-4507-8D3B-473CC270A14A}"/>
    <cellStyle name="Normal 133 77 2" xfId="7340" xr:uid="{F2E01713-95D6-4459-A6D5-9F8B6013F83B}"/>
    <cellStyle name="Normal 133 78" xfId="7341" xr:uid="{70A59DFD-0F8A-4D12-83F7-340B4091FD12}"/>
    <cellStyle name="Normal 133 78 2" xfId="7342" xr:uid="{15C34CB3-2968-43C9-B30D-409B56FEBCC2}"/>
    <cellStyle name="Normal 133 79" xfId="7343" xr:uid="{0F701EEE-B3E4-48BD-8024-6B61C92E1C36}"/>
    <cellStyle name="Normal 133 79 2" xfId="7344" xr:uid="{BFFD591D-DCED-402C-87E1-565C04CBC213}"/>
    <cellStyle name="Normal 133 8" xfId="7345" xr:uid="{6EF9CC60-CB02-4B59-B5ED-F511387E1AC4}"/>
    <cellStyle name="Normal 133 8 2" xfId="7346" xr:uid="{EF46FB11-767E-4763-B725-51D9122E7EB0}"/>
    <cellStyle name="Normal 133 80" xfId="7347" xr:uid="{60F7FB38-E93A-4741-9154-D5CE24AE4B67}"/>
    <cellStyle name="Normal 133 80 2" xfId="7348" xr:uid="{5E04DF04-3367-4FFC-9E54-33A5C23BCBEE}"/>
    <cellStyle name="Normal 133 81" xfId="7349" xr:uid="{C7F647F8-466F-40CB-B9F0-479E348AB4B2}"/>
    <cellStyle name="Normal 133 81 2" xfId="7350" xr:uid="{E1177960-7E5A-44A4-AF2F-C41B7A1651ED}"/>
    <cellStyle name="Normal 133 82" xfId="7351" xr:uid="{2B63D9BF-89C8-4E66-A90B-948240B0BED1}"/>
    <cellStyle name="Normal 133 82 2" xfId="7352" xr:uid="{D8B0F7A3-6CB0-48DD-AD9E-9718203C9AB1}"/>
    <cellStyle name="Normal 133 83" xfId="7353" xr:uid="{1E7CFFDF-BC87-4306-8B5B-011E4D5BCDFB}"/>
    <cellStyle name="Normal 133 83 2" xfId="7354" xr:uid="{2B9E242D-3774-465E-951C-41166E5A0A47}"/>
    <cellStyle name="Normal 133 84" xfId="7355" xr:uid="{E60BD91C-F297-4905-B99D-594291FFC761}"/>
    <cellStyle name="Normal 133 84 2" xfId="7356" xr:uid="{78CD29E2-A148-4F41-B4AF-322353B6C98A}"/>
    <cellStyle name="Normal 133 85" xfId="7357" xr:uid="{323F7AAE-413D-4416-AF21-B0C6DE08D382}"/>
    <cellStyle name="Normal 133 85 2" xfId="7358" xr:uid="{97F77D3C-B8B6-44AA-A031-2A72A5EA07F0}"/>
    <cellStyle name="Normal 133 86" xfId="7359" xr:uid="{00E4F0EF-BF2B-4CC5-9260-75F38499AB42}"/>
    <cellStyle name="Normal 133 86 2" xfId="7360" xr:uid="{8C321A63-1EF1-46E6-B347-04D21B6D8BC5}"/>
    <cellStyle name="Normal 133 87" xfId="7361" xr:uid="{13C3D57A-D988-43BB-B8B6-485F7395149C}"/>
    <cellStyle name="Normal 133 87 2" xfId="7362" xr:uid="{BECBA974-1DDB-49B7-99A8-28FEB577EA23}"/>
    <cellStyle name="Normal 133 88" xfId="7363" xr:uid="{F3152F8D-E58E-4CFA-9AD0-0E1861984D64}"/>
    <cellStyle name="Normal 133 88 2" xfId="7364" xr:uid="{07688FBB-0265-406D-8A19-3B6D3F84693D}"/>
    <cellStyle name="Normal 133 89" xfId="7365" xr:uid="{D35F0C68-8027-46C0-B937-2802DEF2EEF1}"/>
    <cellStyle name="Normal 133 89 2" xfId="7366" xr:uid="{21F3E6BA-3A60-4E15-B563-6F9F09D5A55D}"/>
    <cellStyle name="Normal 133 9" xfId="7367" xr:uid="{B60493C5-C132-464C-9592-C360AADE5D64}"/>
    <cellStyle name="Normal 133 9 2" xfId="7368" xr:uid="{E0DA5759-30B9-42C3-8C60-3EE413B615E9}"/>
    <cellStyle name="Normal 133 90" xfId="7369" xr:uid="{CD4A686B-CC5D-43F2-ACC6-4105CEBE433E}"/>
    <cellStyle name="Normal 133 90 2" xfId="7370" xr:uid="{E87A85B7-24EF-411D-A302-DE288E05B970}"/>
    <cellStyle name="Normal 133 91" xfId="7371" xr:uid="{139C694E-52C0-4163-91F0-6EAEEA8A1B62}"/>
    <cellStyle name="Normal 133 91 2" xfId="7372" xr:uid="{01122FAA-CB93-431C-92FB-60256490B78D}"/>
    <cellStyle name="Normal 133 92" xfId="7373" xr:uid="{BF1FB522-90E4-401F-9D0A-7CC4F746614A}"/>
    <cellStyle name="Normal 133 92 2" xfId="7374" xr:uid="{EDA9B7D4-A27D-4C3A-83E1-4388C19A5018}"/>
    <cellStyle name="Normal 133 93" xfId="7375" xr:uid="{123DCC98-4FA9-49AE-AEAA-22DC54E7B8B0}"/>
    <cellStyle name="Normal 133 93 2" xfId="7376" xr:uid="{ACEE4111-60D7-44FE-B9FA-F4DC6413A0CE}"/>
    <cellStyle name="Normal 133 94" xfId="7377" xr:uid="{4EB17F50-36D6-4F0F-B65C-8E960C1C4FF9}"/>
    <cellStyle name="Normal 133 94 2" xfId="7378" xr:uid="{52C857D3-B2AD-4B3F-921E-500B12319BFA}"/>
    <cellStyle name="Normal 133 95" xfId="7379" xr:uid="{D4C0F5A1-E4AC-431D-AC15-48C698FFB80B}"/>
    <cellStyle name="Normal 133 95 2" xfId="7380" xr:uid="{20D6E886-D57E-473E-AA9A-9482042BC0AF}"/>
    <cellStyle name="Normal 133 96" xfId="7381" xr:uid="{158D460E-89B1-4395-AF66-CDEA0840886F}"/>
    <cellStyle name="Normal 133 96 2" xfId="7382" xr:uid="{EA4E85FD-6750-4EDA-B8E1-93E5BFECF097}"/>
    <cellStyle name="Normal 133 97" xfId="7383" xr:uid="{7E7C47A5-5694-463D-8ED2-A9CD9DA15EB3}"/>
    <cellStyle name="Normal 133 97 2" xfId="7384" xr:uid="{6F3B9666-3234-4734-8A9E-61ED3B5D2728}"/>
    <cellStyle name="Normal 133 98" xfId="7385" xr:uid="{59881393-C4F6-413E-91A2-6C0ED4E4D3C6}"/>
    <cellStyle name="Normal 133 98 2" xfId="7386" xr:uid="{EC9CB4CE-8077-4180-95A9-1EB8AA4389F9}"/>
    <cellStyle name="Normal 133 99" xfId="7387" xr:uid="{D733A71C-AB1E-4801-9C18-56912288AB1F}"/>
    <cellStyle name="Normal 134" xfId="7388" xr:uid="{BCB4BF03-B7B4-4296-A66D-D2D297C10764}"/>
    <cellStyle name="Normal 134 10" xfId="7389" xr:uid="{41786D2D-CB02-4FAF-9A2F-14B75AC07264}"/>
    <cellStyle name="Normal 134 10 2" xfId="7390" xr:uid="{EDDB03BB-79B2-4E9C-8784-FF6F82F9763B}"/>
    <cellStyle name="Normal 134 11" xfId="7391" xr:uid="{58E99F5B-2AE5-4622-B525-E2ECE76C1814}"/>
    <cellStyle name="Normal 134 11 2" xfId="7392" xr:uid="{0ED88C42-3ACC-40D5-BC25-8B488852FE37}"/>
    <cellStyle name="Normal 134 12" xfId="7393" xr:uid="{AB0E7C07-B255-4ADC-B2C7-69D44679864D}"/>
    <cellStyle name="Normal 134 12 2" xfId="7394" xr:uid="{AF798230-7960-49C6-90AC-B09EFD8750F6}"/>
    <cellStyle name="Normal 134 13" xfId="7395" xr:uid="{46E38E14-609F-4A25-A74C-A91B4F74A7F5}"/>
    <cellStyle name="Normal 134 13 2" xfId="7396" xr:uid="{609CC084-D254-4C16-AC8F-617DD02859CF}"/>
    <cellStyle name="Normal 134 14" xfId="7397" xr:uid="{B590CAAC-AF84-43FB-9E2A-4C773F049E57}"/>
    <cellStyle name="Normal 134 14 2" xfId="7398" xr:uid="{02E16711-321B-4D04-93CA-6DDED12145DA}"/>
    <cellStyle name="Normal 134 15" xfId="7399" xr:uid="{9288A3E4-E9DE-443B-85C7-3D8A2B0314DD}"/>
    <cellStyle name="Normal 134 15 2" xfId="7400" xr:uid="{EDFD0261-87DE-435D-A580-E4F67192DB20}"/>
    <cellStyle name="Normal 134 16" xfId="7401" xr:uid="{B6464483-C239-44F8-A0B6-B045C38C5BB3}"/>
    <cellStyle name="Normal 134 16 2" xfId="7402" xr:uid="{3A36E965-668B-4E97-97B8-F083DAE08330}"/>
    <cellStyle name="Normal 134 17" xfId="7403" xr:uid="{90496229-1FCF-49C6-B685-131C8A505B7C}"/>
    <cellStyle name="Normal 134 17 2" xfId="7404" xr:uid="{F569B91C-6FE8-4B46-AD7A-FA615B2A28F6}"/>
    <cellStyle name="Normal 134 18" xfId="7405" xr:uid="{8E973579-6B84-455C-9D25-92D2FAA448CD}"/>
    <cellStyle name="Normal 134 18 2" xfId="7406" xr:uid="{E5B09DFD-C1AD-4651-AA45-2FE6073BED3C}"/>
    <cellStyle name="Normal 134 19" xfId="7407" xr:uid="{B5020D15-5BA6-4F37-AFDA-1C9A80DBF57E}"/>
    <cellStyle name="Normal 134 19 2" xfId="7408" xr:uid="{4C85A126-1253-491E-8EFB-FD4A2D3AC574}"/>
    <cellStyle name="Normal 134 2" xfId="7409" xr:uid="{C881D97D-E9AF-40C5-9AB4-13FA0D71E51E}"/>
    <cellStyle name="Normal 134 2 2" xfId="7410" xr:uid="{8F6F82F4-1FAC-4893-9075-3EC9B2798E5D}"/>
    <cellStyle name="Normal 134 20" xfId="7411" xr:uid="{A0507DA2-CFBD-445E-9E09-9906B7F8C706}"/>
    <cellStyle name="Normal 134 20 2" xfId="7412" xr:uid="{E1EE9B1B-0193-49F7-8D9A-7C7497EC1EA1}"/>
    <cellStyle name="Normal 134 21" xfId="7413" xr:uid="{01483094-C151-4606-B98A-6E653830460D}"/>
    <cellStyle name="Normal 134 21 2" xfId="7414" xr:uid="{EAD16D6F-B382-4C7B-B112-A551558ACD85}"/>
    <cellStyle name="Normal 134 22" xfId="7415" xr:uid="{1894F4C7-DA70-4ED9-A530-55EEFFD68710}"/>
    <cellStyle name="Normal 134 22 2" xfId="7416" xr:uid="{7165E996-1CC2-40A9-9C47-368B5BAF93FF}"/>
    <cellStyle name="Normal 134 23" xfId="7417" xr:uid="{0BA52B9F-33BA-46D2-85C8-2583093792D4}"/>
    <cellStyle name="Normal 134 23 2" xfId="7418" xr:uid="{1F5D19F5-E6D7-4AD2-9BA2-73E886957929}"/>
    <cellStyle name="Normal 134 24" xfId="7419" xr:uid="{304B1595-9115-4318-B667-1F7BEBBA3643}"/>
    <cellStyle name="Normal 134 24 2" xfId="7420" xr:uid="{E21D09C8-0D64-4D46-8FF9-74085C0760AC}"/>
    <cellStyle name="Normal 134 25" xfId="7421" xr:uid="{339369F4-E658-4DBA-8206-E1ED369A2127}"/>
    <cellStyle name="Normal 134 25 2" xfId="7422" xr:uid="{550E0F13-6D19-4983-A0DF-45FC7BBE09B2}"/>
    <cellStyle name="Normal 134 26" xfId="7423" xr:uid="{5D8757D4-7EAC-48B6-93C1-34E79F371C8B}"/>
    <cellStyle name="Normal 134 26 2" xfId="7424" xr:uid="{3A7660A2-9143-4F26-AACE-496205A75341}"/>
    <cellStyle name="Normal 134 27" xfId="7425" xr:uid="{EA4647A4-CA1D-4DC5-B53A-D46FC6EB4603}"/>
    <cellStyle name="Normal 134 27 2" xfId="7426" xr:uid="{5A0CCEF6-B208-4AED-A6E5-19F19F8635A7}"/>
    <cellStyle name="Normal 134 28" xfId="7427" xr:uid="{BCA677DD-EBD9-44A4-BC1F-C87144A87ED3}"/>
    <cellStyle name="Normal 134 28 2" xfId="7428" xr:uid="{74B24C23-6328-40D2-B0A0-1083477CF1E6}"/>
    <cellStyle name="Normal 134 29" xfId="7429" xr:uid="{3AED7509-EC87-48E6-B76B-C7F9B6650D0F}"/>
    <cellStyle name="Normal 134 29 2" xfId="7430" xr:uid="{28799E6F-6236-44E4-92EA-54100FD37A20}"/>
    <cellStyle name="Normal 134 3" xfId="7431" xr:uid="{00D1FD4D-5112-498E-89BC-5D615B405664}"/>
    <cellStyle name="Normal 134 3 2" xfId="7432" xr:uid="{12A7BAD8-337D-4C28-A9AB-0F31529B3AE6}"/>
    <cellStyle name="Normal 134 30" xfId="7433" xr:uid="{3D563A81-0B1C-4F88-8679-BE4250F041DB}"/>
    <cellStyle name="Normal 134 30 2" xfId="7434" xr:uid="{883C0860-AE78-4C1F-BE84-F4E1791BF619}"/>
    <cellStyle name="Normal 134 31" xfId="7435" xr:uid="{C7D5AD8C-04E3-43B8-B054-1122110C7026}"/>
    <cellStyle name="Normal 134 31 2" xfId="7436" xr:uid="{C69DE277-48E1-4490-B1D2-815FDA39E4F2}"/>
    <cellStyle name="Normal 134 32" xfId="7437" xr:uid="{C1DA0F33-CA84-4592-996A-B299DB75F171}"/>
    <cellStyle name="Normal 134 32 2" xfId="7438" xr:uid="{24AE17A4-D80A-44BB-A222-8E67C21E6A5C}"/>
    <cellStyle name="Normal 134 33" xfId="7439" xr:uid="{093DC74D-9123-4AD1-BB8C-598E52178C17}"/>
    <cellStyle name="Normal 134 33 2" xfId="7440" xr:uid="{FE1C6B04-9ED6-4F48-90E8-CDFA08BB9DC3}"/>
    <cellStyle name="Normal 134 34" xfId="7441" xr:uid="{2023B92D-5AB5-4E02-BAFD-246D858CC11F}"/>
    <cellStyle name="Normal 134 34 2" xfId="7442" xr:uid="{C506B8A3-3E63-42F3-93A1-326E19E11B91}"/>
    <cellStyle name="Normal 134 35" xfId="7443" xr:uid="{4B2FD769-2F8E-4717-9444-8739B0E74842}"/>
    <cellStyle name="Normal 134 35 2" xfId="7444" xr:uid="{3195D25F-C0EE-482D-B183-59F2FB2D9D75}"/>
    <cellStyle name="Normal 134 36" xfId="7445" xr:uid="{F28BACD8-E38A-4EAD-B10F-479757F99CFB}"/>
    <cellStyle name="Normal 134 36 2" xfId="7446" xr:uid="{9B86CDF4-91B0-4E41-B927-0D40F8A71A51}"/>
    <cellStyle name="Normal 134 37" xfId="7447" xr:uid="{4460CA42-CF59-4EE0-BABF-11E9FD03C930}"/>
    <cellStyle name="Normal 134 37 2" xfId="7448" xr:uid="{666CE9AA-79BE-4ED3-BA54-C602CCE70560}"/>
    <cellStyle name="Normal 134 38" xfId="7449" xr:uid="{8929EB72-6140-44A2-ADEE-39FD054964D5}"/>
    <cellStyle name="Normal 134 38 2" xfId="7450" xr:uid="{4CCDBE64-8D66-4B60-BA49-E3B07865A8C8}"/>
    <cellStyle name="Normal 134 39" xfId="7451" xr:uid="{D1738DCA-9838-413D-A5AA-55C0D3B5CEB5}"/>
    <cellStyle name="Normal 134 39 2" xfId="7452" xr:uid="{1C18208A-32DA-40B1-B18C-F3C0764DFE61}"/>
    <cellStyle name="Normal 134 4" xfId="7453" xr:uid="{26BF5774-F79D-4A46-A6CD-A7F44E6F5B19}"/>
    <cellStyle name="Normal 134 4 2" xfId="7454" xr:uid="{1D09BFD8-21D8-4139-86C9-095439107CC5}"/>
    <cellStyle name="Normal 134 40" xfId="7455" xr:uid="{4243C0C5-A76D-4F7C-B527-7F74610D1832}"/>
    <cellStyle name="Normal 134 40 2" xfId="7456" xr:uid="{2A508DF7-9266-4F4F-B49B-E60A086117A1}"/>
    <cellStyle name="Normal 134 41" xfId="7457" xr:uid="{A575122D-F81D-4166-9B28-7913A1B0F8B3}"/>
    <cellStyle name="Normal 134 41 2" xfId="7458" xr:uid="{05A15D2D-45C0-451E-A2C5-572F55B44901}"/>
    <cellStyle name="Normal 134 42" xfId="7459" xr:uid="{3546CE4B-37F9-44CA-A0A4-2A7A79E65C0B}"/>
    <cellStyle name="Normal 134 42 2" xfId="7460" xr:uid="{AE18CD4B-0105-4D99-99AC-83AA9F7F4182}"/>
    <cellStyle name="Normal 134 43" xfId="7461" xr:uid="{63F834C1-4482-4B35-AC9F-78A9F2677BB4}"/>
    <cellStyle name="Normal 134 43 2" xfId="7462" xr:uid="{C2F1C0D1-6293-494F-810E-39B869BD0C69}"/>
    <cellStyle name="Normal 134 44" xfId="7463" xr:uid="{A9052D4D-B2B0-4EC1-AEA0-30F078ADC666}"/>
    <cellStyle name="Normal 134 44 2" xfId="7464" xr:uid="{4832D081-AFAA-452E-83EB-71F95CDF16BC}"/>
    <cellStyle name="Normal 134 45" xfId="7465" xr:uid="{F227148B-58A0-40BD-A50B-C0D79E11738D}"/>
    <cellStyle name="Normal 134 45 2" xfId="7466" xr:uid="{F957C6F9-8323-4A59-B2BA-B4EBD09D768C}"/>
    <cellStyle name="Normal 134 46" xfId="7467" xr:uid="{75D88728-8116-4A4D-91FB-BF85429A8955}"/>
    <cellStyle name="Normal 134 46 2" xfId="7468" xr:uid="{E777421F-E431-4FCE-B675-547DC89CF58C}"/>
    <cellStyle name="Normal 134 47" xfId="7469" xr:uid="{2187393F-DB1B-4B71-B158-A71D952CD2F5}"/>
    <cellStyle name="Normal 134 47 2" xfId="7470" xr:uid="{2F5DFD6E-5353-4468-8CFC-6BE6E1AA2E48}"/>
    <cellStyle name="Normal 134 48" xfId="7471" xr:uid="{B369166C-4E52-46F8-9BF4-A8B947888392}"/>
    <cellStyle name="Normal 134 48 2" xfId="7472" xr:uid="{9918486C-CD5B-4E22-B9FF-87DA439E458B}"/>
    <cellStyle name="Normal 134 49" xfId="7473" xr:uid="{CCB8897E-A496-477F-935D-8D103B3B3DFF}"/>
    <cellStyle name="Normal 134 49 2" xfId="7474" xr:uid="{ED8E3C5B-BDBD-40B5-9D91-0032AD24EF09}"/>
    <cellStyle name="Normal 134 5" xfId="7475" xr:uid="{5A375165-908F-4CCB-B5B2-82E33B03B1D8}"/>
    <cellStyle name="Normal 134 5 2" xfId="7476" xr:uid="{3D670D24-74F1-43FC-B772-03BA24FDB532}"/>
    <cellStyle name="Normal 134 50" xfId="7477" xr:uid="{884186D3-FF67-4582-BF01-F19D89A43C74}"/>
    <cellStyle name="Normal 134 50 2" xfId="7478" xr:uid="{A7BA342D-6413-466C-9184-1BD8907D6D7E}"/>
    <cellStyle name="Normal 134 51" xfId="7479" xr:uid="{D34CD7E2-51D0-417B-BF44-BC10BD435790}"/>
    <cellStyle name="Normal 134 51 2" xfId="7480" xr:uid="{38F77B12-A071-4222-A484-D4D27425939B}"/>
    <cellStyle name="Normal 134 52" xfId="7481" xr:uid="{F06302F0-5F24-404A-AB78-89B39F4D71E9}"/>
    <cellStyle name="Normal 134 52 2" xfId="7482" xr:uid="{D41A707B-3055-4C84-9221-88876E551139}"/>
    <cellStyle name="Normal 134 53" xfId="7483" xr:uid="{E6519A56-08DA-4611-8F32-017C14924A00}"/>
    <cellStyle name="Normal 134 53 2" xfId="7484" xr:uid="{07C45120-5EB8-480F-895C-5B94D34302D2}"/>
    <cellStyle name="Normal 134 54" xfId="7485" xr:uid="{BA603A2E-03B0-4C8A-B45F-36B2634BF1B0}"/>
    <cellStyle name="Normal 134 54 2" xfId="7486" xr:uid="{9946FA01-67C1-4B1D-B798-DB16EEAA47E0}"/>
    <cellStyle name="Normal 134 55" xfId="7487" xr:uid="{925313E1-3B72-499E-AE0E-3D9E9C7DC4EC}"/>
    <cellStyle name="Normal 134 55 2" xfId="7488" xr:uid="{A8F038DE-3218-4368-ACFF-5E429A541888}"/>
    <cellStyle name="Normal 134 56" xfId="7489" xr:uid="{45C514CE-013E-4CE7-BCB0-74560D154CDF}"/>
    <cellStyle name="Normal 134 56 2" xfId="7490" xr:uid="{FA1F9B34-87DD-44F2-96B8-707A2FA9F357}"/>
    <cellStyle name="Normal 134 57" xfId="7491" xr:uid="{50D2F592-AD16-4695-ACBA-79090D58FD5D}"/>
    <cellStyle name="Normal 134 57 2" xfId="7492" xr:uid="{EB2CFD46-652A-4D72-91E7-2B728F3B766A}"/>
    <cellStyle name="Normal 134 58" xfId="7493" xr:uid="{2A7A241D-A8A8-4292-BAF7-C6F7D8B1CCD1}"/>
    <cellStyle name="Normal 134 58 2" xfId="7494" xr:uid="{EE59F0EA-DA46-4F5D-A23E-F4ABFD4F6E37}"/>
    <cellStyle name="Normal 134 59" xfId="7495" xr:uid="{0716969C-F84E-435F-99ED-B32293B3F2A4}"/>
    <cellStyle name="Normal 134 59 2" xfId="7496" xr:uid="{4F4B0467-54D2-4789-808F-68678DD684E3}"/>
    <cellStyle name="Normal 134 6" xfId="7497" xr:uid="{671DE351-C492-4939-96BA-AD5FD0EE4B59}"/>
    <cellStyle name="Normal 134 6 2" xfId="7498" xr:uid="{2F939A84-3540-40BE-BB9E-7B8E437E2790}"/>
    <cellStyle name="Normal 134 60" xfId="7499" xr:uid="{BF9C1199-6D7B-4E92-8028-0FD34BD966A9}"/>
    <cellStyle name="Normal 134 60 2" xfId="7500" xr:uid="{CBA3AA51-0B2A-458A-ACCC-29F1345FC7ED}"/>
    <cellStyle name="Normal 134 61" xfId="7501" xr:uid="{D30E27A3-6C4A-4F36-9F62-23F723994C76}"/>
    <cellStyle name="Normal 134 61 2" xfId="7502" xr:uid="{6B855B0F-44BF-48D2-872B-FD3100D4CA51}"/>
    <cellStyle name="Normal 134 62" xfId="7503" xr:uid="{3BCCC5AF-6B49-4B5B-95F6-1A1DE2C5A3C6}"/>
    <cellStyle name="Normal 134 62 2" xfId="7504" xr:uid="{5C99D612-CD84-4C19-B459-3ECC533FED8F}"/>
    <cellStyle name="Normal 134 63" xfId="7505" xr:uid="{0B6D27FA-2DEA-4D53-AA9C-7D7896AF4703}"/>
    <cellStyle name="Normal 134 63 2" xfId="7506" xr:uid="{69B92D39-3209-49AA-B743-036235BF8EC5}"/>
    <cellStyle name="Normal 134 64" xfId="7507" xr:uid="{A447817C-2D14-465D-A6AE-FA784C2B502C}"/>
    <cellStyle name="Normal 134 64 2" xfId="7508" xr:uid="{AA51FB21-229E-4DAF-A2AA-1AAC402379C5}"/>
    <cellStyle name="Normal 134 65" xfId="7509" xr:uid="{CEE30089-A440-42C8-B97B-1391D96439DB}"/>
    <cellStyle name="Normal 134 65 2" xfId="7510" xr:uid="{9B735A68-0B25-4677-BFE1-3EE7A4D24861}"/>
    <cellStyle name="Normal 134 66" xfId="7511" xr:uid="{D65C62A1-7F1D-4752-858B-06C6FD78CB4B}"/>
    <cellStyle name="Normal 134 66 2" xfId="7512" xr:uid="{F4DFD228-CCC6-47D0-857F-3326078146C9}"/>
    <cellStyle name="Normal 134 67" xfId="7513" xr:uid="{0062D9B8-522A-41E6-A096-EC21DFE17F15}"/>
    <cellStyle name="Normal 134 67 2" xfId="7514" xr:uid="{36D96AEA-5249-469E-AC82-F4D0A72894E7}"/>
    <cellStyle name="Normal 134 68" xfId="7515" xr:uid="{8C29F5CD-6F1B-4CEB-89C0-0B75B3EF0503}"/>
    <cellStyle name="Normal 134 68 2" xfId="7516" xr:uid="{E9666466-40BE-4785-8D9F-0A6F10B691CA}"/>
    <cellStyle name="Normal 134 69" xfId="7517" xr:uid="{730BF97F-D21D-41D4-B4C6-B723BBD085F5}"/>
    <cellStyle name="Normal 134 69 2" xfId="7518" xr:uid="{18DEE0C6-D5C0-48B1-A4E3-A89F515D3B87}"/>
    <cellStyle name="Normal 134 7" xfId="7519" xr:uid="{FA9B7212-CD5B-497D-8AF0-5DF3353419DA}"/>
    <cellStyle name="Normal 134 7 2" xfId="7520" xr:uid="{3D6C50F1-2997-4E0C-A4CA-21555A0BE6FE}"/>
    <cellStyle name="Normal 134 70" xfId="7521" xr:uid="{961C514B-3E64-403D-A42A-9F62E093AB3F}"/>
    <cellStyle name="Normal 134 70 2" xfId="7522" xr:uid="{68E913F2-1299-4330-A317-BF17E461FCD4}"/>
    <cellStyle name="Normal 134 71" xfId="7523" xr:uid="{E0081881-183F-4B5E-B89B-2ABE75B5B7D7}"/>
    <cellStyle name="Normal 134 71 2" xfId="7524" xr:uid="{7600E5D2-042A-4246-8642-EAE858B75C82}"/>
    <cellStyle name="Normal 134 72" xfId="7525" xr:uid="{ED65CED9-F9EA-4549-B624-C21FABD2B420}"/>
    <cellStyle name="Normal 134 72 2" xfId="7526" xr:uid="{D1FECEB6-EA0D-488A-AF95-3DB0DECB1511}"/>
    <cellStyle name="Normal 134 73" xfId="7527" xr:uid="{75073947-5026-461A-B8B0-CCFA18F55AE2}"/>
    <cellStyle name="Normal 134 73 2" xfId="7528" xr:uid="{8A139114-11F4-4426-A5D6-D79806382A42}"/>
    <cellStyle name="Normal 134 74" xfId="7529" xr:uid="{C525FEC5-9E11-4195-BA7C-898D4918D8E1}"/>
    <cellStyle name="Normal 134 74 2" xfId="7530" xr:uid="{D192A8F3-CAB4-4232-B197-6132EC5541AB}"/>
    <cellStyle name="Normal 134 75" xfId="7531" xr:uid="{FE15E5FA-D6FA-4CE9-886D-F879E00DF559}"/>
    <cellStyle name="Normal 134 75 2" xfId="7532" xr:uid="{56A6A2EA-EBF3-4BC5-870B-CA89C6BAC856}"/>
    <cellStyle name="Normal 134 76" xfId="7533" xr:uid="{DBE2FDD9-42CE-4730-AAC8-0F83E01F3F81}"/>
    <cellStyle name="Normal 134 76 2" xfId="7534" xr:uid="{9EE30EFE-F50F-4F30-9974-6B40FBEF77E7}"/>
    <cellStyle name="Normal 134 77" xfId="7535" xr:uid="{25120AE3-E4C9-47BC-BAF0-B6990F25D4A0}"/>
    <cellStyle name="Normal 134 77 2" xfId="7536" xr:uid="{B511A187-DAE9-4377-8EEA-1CD0B45EDC11}"/>
    <cellStyle name="Normal 134 78" xfId="7537" xr:uid="{131C9B28-A6AB-4FB9-8058-C0AB9CBCA3B1}"/>
    <cellStyle name="Normal 134 78 2" xfId="7538" xr:uid="{93ADCC17-350C-4827-9BBC-1A0B2EF1546D}"/>
    <cellStyle name="Normal 134 79" xfId="7539" xr:uid="{6324848B-C6AF-4998-81FA-4E57893C1908}"/>
    <cellStyle name="Normal 134 79 2" xfId="7540" xr:uid="{A7A17696-60CB-4A8A-8A24-BBEBEAE4AAB3}"/>
    <cellStyle name="Normal 134 8" xfId="7541" xr:uid="{F817B57B-311A-4FE5-B177-4672E99F7F41}"/>
    <cellStyle name="Normal 134 8 2" xfId="7542" xr:uid="{2DDDDA49-FC9D-4129-9D54-077893F404DE}"/>
    <cellStyle name="Normal 134 80" xfId="7543" xr:uid="{2A602CB6-15E4-42C9-8BE7-932DD7399EA7}"/>
    <cellStyle name="Normal 134 80 2" xfId="7544" xr:uid="{CF9A9927-0F61-4AB5-A2DD-6581ECF21D49}"/>
    <cellStyle name="Normal 134 81" xfId="7545" xr:uid="{DC8D1A55-4989-43DA-A184-48356FF3FB96}"/>
    <cellStyle name="Normal 134 81 2" xfId="7546" xr:uid="{9AA83B9C-2B02-41BE-B867-EFDD96B2CD76}"/>
    <cellStyle name="Normal 134 82" xfId="7547" xr:uid="{93D69468-7965-41A9-85A7-E178EBBD4469}"/>
    <cellStyle name="Normal 134 82 2" xfId="7548" xr:uid="{917E7A43-2A99-4B7A-8293-C7FE1F722390}"/>
    <cellStyle name="Normal 134 83" xfId="7549" xr:uid="{B5FFF640-3304-4284-A0CD-8C0FD3D5CF83}"/>
    <cellStyle name="Normal 134 83 2" xfId="7550" xr:uid="{C16312E2-3105-4056-B4BD-FA614FF5BAB2}"/>
    <cellStyle name="Normal 134 84" xfId="7551" xr:uid="{44D300E7-7F37-46C8-8561-F67E354460D0}"/>
    <cellStyle name="Normal 134 84 2" xfId="7552" xr:uid="{D6FBC94F-E9A9-46FA-8C78-B2F7AAFF4A95}"/>
    <cellStyle name="Normal 134 85" xfId="7553" xr:uid="{35397B8C-6DB9-432F-B13F-36D3EB251856}"/>
    <cellStyle name="Normal 134 85 2" xfId="7554" xr:uid="{6BBC35D7-D0C6-4627-9E35-7A44D47AE59F}"/>
    <cellStyle name="Normal 134 86" xfId="7555" xr:uid="{3E874ADE-4736-400B-BA43-C440828DCBFD}"/>
    <cellStyle name="Normal 134 86 2" xfId="7556" xr:uid="{DDB9BF2C-4CCE-4BBF-9103-D2DD4C625134}"/>
    <cellStyle name="Normal 134 87" xfId="7557" xr:uid="{29EA2B0A-9E28-4CC1-B0B3-B5DCDB6F3876}"/>
    <cellStyle name="Normal 134 87 2" xfId="7558" xr:uid="{AD7867E8-D47C-4800-9CFB-95B26E931EE4}"/>
    <cellStyle name="Normal 134 88" xfId="7559" xr:uid="{539ED991-8703-4BF0-9F55-9E71EB3632FE}"/>
    <cellStyle name="Normal 134 88 2" xfId="7560" xr:uid="{342D94EC-0F55-48CA-8AD3-4F0420A5C848}"/>
    <cellStyle name="Normal 134 89" xfId="7561" xr:uid="{BC4B2D9C-B64E-4583-AD6A-07123966C15F}"/>
    <cellStyle name="Normal 134 89 2" xfId="7562" xr:uid="{AC4AA352-EFA5-4084-8C47-CA6625027289}"/>
    <cellStyle name="Normal 134 9" xfId="7563" xr:uid="{B003D966-A8C0-4245-862B-D1FEABB61823}"/>
    <cellStyle name="Normal 134 9 2" xfId="7564" xr:uid="{5E188BA5-EBA6-4D33-BACD-59A8F388A130}"/>
    <cellStyle name="Normal 134 90" xfId="7565" xr:uid="{E3545BB0-AFC0-4045-B5B1-CE63A43118AD}"/>
    <cellStyle name="Normal 134 90 2" xfId="7566" xr:uid="{4A421946-7A29-4996-9D02-EDCB42449BFA}"/>
    <cellStyle name="Normal 134 91" xfId="7567" xr:uid="{69ACE8C5-6836-4761-9B9D-71BB2FCD5DEB}"/>
    <cellStyle name="Normal 134 91 2" xfId="7568" xr:uid="{3157AAEA-02CD-4151-96E2-0F2901F8D855}"/>
    <cellStyle name="Normal 134 92" xfId="7569" xr:uid="{D116796E-3D6D-4165-AA50-4EC057D9CD0C}"/>
    <cellStyle name="Normal 134 92 2" xfId="7570" xr:uid="{A705B179-9975-4335-A68F-DB39BE0E6221}"/>
    <cellStyle name="Normal 134 93" xfId="7571" xr:uid="{7EE07A0A-AFFB-4B65-B2E8-B1123B3C8688}"/>
    <cellStyle name="Normal 134 93 2" xfId="7572" xr:uid="{AE3D142D-CE48-4F3F-8CDB-BC52C772A180}"/>
    <cellStyle name="Normal 134 94" xfId="7573" xr:uid="{6B07F8C6-02A6-44F7-8DA5-3B0F55DB4F65}"/>
    <cellStyle name="Normal 134 94 2" xfId="7574" xr:uid="{95A8DC3C-E796-4A9D-8FDD-8E5F3C732DB5}"/>
    <cellStyle name="Normal 134 95" xfId="7575" xr:uid="{F60AE4B8-ADBA-4CBA-830E-2262A2B882D0}"/>
    <cellStyle name="Normal 134 95 2" xfId="7576" xr:uid="{DBD8FD9A-FC19-4C53-87D0-00F45670397E}"/>
    <cellStyle name="Normal 134 96" xfId="7577" xr:uid="{583E31E6-1497-43C1-A6C7-B7A93F194736}"/>
    <cellStyle name="Normal 134 96 2" xfId="7578" xr:uid="{78C5CBC4-A47F-4F2D-84D1-886CF8BFEE91}"/>
    <cellStyle name="Normal 134 97" xfId="7579" xr:uid="{E3495438-6D07-4162-ACB1-92E41304DA42}"/>
    <cellStyle name="Normal 134 97 2" xfId="7580" xr:uid="{66570D4A-0C87-4ACE-AB5B-C64B12AD5FEA}"/>
    <cellStyle name="Normal 134 98" xfId="7581" xr:uid="{8584F668-E226-4D5D-B82A-24D5FE7B0A11}"/>
    <cellStyle name="Normal 134 98 2" xfId="7582" xr:uid="{367FB91C-1637-4F13-B6B1-14609F9D3BCB}"/>
    <cellStyle name="Normal 134 99" xfId="7583" xr:uid="{E70F3561-032E-4300-8517-7535AFE45BD5}"/>
    <cellStyle name="Normal 135" xfId="7584" xr:uid="{161BA056-8E78-4A7C-BC6F-D4C7A250559D}"/>
    <cellStyle name="Normal 135 10" xfId="7585" xr:uid="{A0DDC9CB-C413-4E9D-B495-EDA41387D1FA}"/>
    <cellStyle name="Normal 135 10 2" xfId="7586" xr:uid="{88EB718A-1A4B-4356-8D0D-563B5870DF33}"/>
    <cellStyle name="Normal 135 11" xfId="7587" xr:uid="{72D5AB41-938D-41AE-80E5-5247F7AD797E}"/>
    <cellStyle name="Normal 135 11 2" xfId="7588" xr:uid="{76EBA47D-1C4E-4CFB-A230-BBF03433D8C0}"/>
    <cellStyle name="Normal 135 12" xfId="7589" xr:uid="{87DF5FBD-8CCA-452F-B413-827A4CA6503E}"/>
    <cellStyle name="Normal 135 12 2" xfId="7590" xr:uid="{D27A87C6-2B7B-4E98-BA3C-A2E4B3545C27}"/>
    <cellStyle name="Normal 135 13" xfId="7591" xr:uid="{98ACF5A8-A6E2-438B-9315-C541AF3847B8}"/>
    <cellStyle name="Normal 135 13 2" xfId="7592" xr:uid="{FD9ECA92-CFF9-42D8-9A33-3443A1BC4737}"/>
    <cellStyle name="Normal 135 14" xfId="7593" xr:uid="{9B0A8367-04FE-4032-952B-20C510CCD877}"/>
    <cellStyle name="Normal 135 14 2" xfId="7594" xr:uid="{D8F7D08E-398C-4A5A-9037-E412F29BA5B1}"/>
    <cellStyle name="Normal 135 15" xfId="7595" xr:uid="{13DD700F-A88A-4838-BE72-05D796281DD6}"/>
    <cellStyle name="Normal 135 15 2" xfId="7596" xr:uid="{A9C16DDE-7E97-4FEF-B647-CD2B18137A13}"/>
    <cellStyle name="Normal 135 16" xfId="7597" xr:uid="{E16195B3-66BE-4D44-A0AD-EF2EF43EBD45}"/>
    <cellStyle name="Normal 135 16 2" xfId="7598" xr:uid="{162761E9-56AA-4A48-BE86-4845EF4DB029}"/>
    <cellStyle name="Normal 135 17" xfId="7599" xr:uid="{B40E09CB-EDCC-4B4B-8B20-3189E9FE5D5A}"/>
    <cellStyle name="Normal 135 17 2" xfId="7600" xr:uid="{864B5559-2ABA-48F2-B1E9-0C2D45A8BA38}"/>
    <cellStyle name="Normal 135 18" xfId="7601" xr:uid="{00A9EE9A-454E-4067-95FB-9B18DEFF4A31}"/>
    <cellStyle name="Normal 135 18 2" xfId="7602" xr:uid="{C2E9ED8E-C915-49F8-91EB-70DDAD3CC363}"/>
    <cellStyle name="Normal 135 19" xfId="7603" xr:uid="{8CED3B74-C341-49E9-9A4F-239516D9329F}"/>
    <cellStyle name="Normal 135 19 2" xfId="7604" xr:uid="{22CB4D5A-1450-4096-A31F-4161B9023DF7}"/>
    <cellStyle name="Normal 135 2" xfId="7605" xr:uid="{CA38C56A-DAE1-4FD4-8AC9-AE87A479AC3B}"/>
    <cellStyle name="Normal 135 2 2" xfId="7606" xr:uid="{EAAD292A-0B04-47DF-8D19-1430B5CD3D20}"/>
    <cellStyle name="Normal 135 20" xfId="7607" xr:uid="{A9858FCA-9BA0-4BB6-9F47-9BA9DEA48BA1}"/>
    <cellStyle name="Normal 135 20 2" xfId="7608" xr:uid="{ECAD9F1B-E71D-4E80-9DD3-F313B50546B2}"/>
    <cellStyle name="Normal 135 21" xfId="7609" xr:uid="{5BD77489-11E3-42E7-AB59-69801659DDF5}"/>
    <cellStyle name="Normal 135 21 2" xfId="7610" xr:uid="{1D9C1985-8FCE-4962-BB0B-B44B77FD6680}"/>
    <cellStyle name="Normal 135 22" xfId="7611" xr:uid="{49CD8DE0-D3E0-449D-83DB-0264D9DBAB26}"/>
    <cellStyle name="Normal 135 22 2" xfId="7612" xr:uid="{EE2E0863-CFE5-4ED5-85A8-E9B4582659EB}"/>
    <cellStyle name="Normal 135 23" xfId="7613" xr:uid="{344566B8-B8B7-4275-8A4D-5D3C1D574BBF}"/>
    <cellStyle name="Normal 135 23 2" xfId="7614" xr:uid="{DED82F20-C7BB-432B-B519-A98151F6F2EB}"/>
    <cellStyle name="Normal 135 24" xfId="7615" xr:uid="{B3DC102A-F737-468A-8828-47A03CA8E04A}"/>
    <cellStyle name="Normal 135 24 2" xfId="7616" xr:uid="{2CAF7104-3106-435A-97F0-17935FFCF72F}"/>
    <cellStyle name="Normal 135 25" xfId="7617" xr:uid="{F1D1A0AD-7758-4279-B30A-2E831F0A2EF2}"/>
    <cellStyle name="Normal 135 25 2" xfId="7618" xr:uid="{318953BD-DA03-4B8B-BE3B-822B15B36821}"/>
    <cellStyle name="Normal 135 26" xfId="7619" xr:uid="{65678EE1-39A9-4783-8E65-CD5A8A773E81}"/>
    <cellStyle name="Normal 135 26 2" xfId="7620" xr:uid="{CB398C0A-0709-402A-89FA-B34044838902}"/>
    <cellStyle name="Normal 135 27" xfId="7621" xr:uid="{44C7886B-6320-4E30-8B53-CE9623E0AFE9}"/>
    <cellStyle name="Normal 135 27 2" xfId="7622" xr:uid="{8AABF43E-5E73-45C6-8B73-6AFDFFA13168}"/>
    <cellStyle name="Normal 135 28" xfId="7623" xr:uid="{31CA868A-8DE6-4F48-9A85-E3D54894DF3A}"/>
    <cellStyle name="Normal 135 28 2" xfId="7624" xr:uid="{6D44CE1C-6BFD-486D-86E4-33C8374554A6}"/>
    <cellStyle name="Normal 135 29" xfId="7625" xr:uid="{4BEC35BD-B02E-4336-9838-75B08EC7C27E}"/>
    <cellStyle name="Normal 135 29 2" xfId="7626" xr:uid="{96ACB7EE-FD2B-42FE-AA2E-BDFF924D2190}"/>
    <cellStyle name="Normal 135 3" xfId="7627" xr:uid="{B6495700-ED58-441D-B717-8B6B61048A01}"/>
    <cellStyle name="Normal 135 3 2" xfId="7628" xr:uid="{BA3ECADE-F46F-4315-B460-446FDEC3581A}"/>
    <cellStyle name="Normal 135 30" xfId="7629" xr:uid="{32F18223-A049-4CF5-8C49-34CA67972AFC}"/>
    <cellStyle name="Normal 135 30 2" xfId="7630" xr:uid="{E454143E-B963-486A-BB97-1102E8E56306}"/>
    <cellStyle name="Normal 135 31" xfId="7631" xr:uid="{9180A5DC-F27E-4316-AA51-D262C6E1D1FC}"/>
    <cellStyle name="Normal 135 31 2" xfId="7632" xr:uid="{C191B785-7338-453F-BDF3-20EEDF9D576D}"/>
    <cellStyle name="Normal 135 32" xfId="7633" xr:uid="{76C7F02A-3972-465D-9DE2-C81C37553745}"/>
    <cellStyle name="Normal 135 32 2" xfId="7634" xr:uid="{1C888910-863B-4A93-8F08-36542E314184}"/>
    <cellStyle name="Normal 135 33" xfId="7635" xr:uid="{4EBB8C11-532C-46CA-95F0-02D1F71CC6E1}"/>
    <cellStyle name="Normal 135 33 2" xfId="7636" xr:uid="{1ED3C5D0-8E53-4BF7-A672-466549EAC4CF}"/>
    <cellStyle name="Normal 135 34" xfId="7637" xr:uid="{089BB132-F71A-442F-B19D-11595B1F147E}"/>
    <cellStyle name="Normal 135 34 2" xfId="7638" xr:uid="{F8E04A55-1CE9-42A5-9BD1-EA8B707D005E}"/>
    <cellStyle name="Normal 135 35" xfId="7639" xr:uid="{66C6CB5F-946B-45F7-8762-ACBE32366722}"/>
    <cellStyle name="Normal 135 35 2" xfId="7640" xr:uid="{A0901D51-13DD-4F31-8C27-E72561B231C9}"/>
    <cellStyle name="Normal 135 36" xfId="7641" xr:uid="{EC83C6FF-F557-4D7C-A9F3-717E335876BE}"/>
    <cellStyle name="Normal 135 36 2" xfId="7642" xr:uid="{A68F3BCD-1677-4843-B40B-9552AB044446}"/>
    <cellStyle name="Normal 135 37" xfId="7643" xr:uid="{640BF613-6B6C-4CB0-98A8-E5B93AFBA9D2}"/>
    <cellStyle name="Normal 135 37 2" xfId="7644" xr:uid="{45783031-4359-49C0-AA3C-4F3A69CE042A}"/>
    <cellStyle name="Normal 135 38" xfId="7645" xr:uid="{EC07E057-339C-46AA-A1C6-9FA6A50DF1EE}"/>
    <cellStyle name="Normal 135 38 2" xfId="7646" xr:uid="{A003A27D-4A20-4DE8-9148-5DEDA34BEAB5}"/>
    <cellStyle name="Normal 135 39" xfId="7647" xr:uid="{3A8D1610-4E6C-4D02-BD4F-EF76325CC167}"/>
    <cellStyle name="Normal 135 39 2" xfId="7648" xr:uid="{61B97680-2F49-49F4-90CE-8136E7744EA1}"/>
    <cellStyle name="Normal 135 4" xfId="7649" xr:uid="{B6C8EACB-AB98-4189-9CE0-7AC9FD116ACD}"/>
    <cellStyle name="Normal 135 4 2" xfId="7650" xr:uid="{D773C6A2-7E32-4485-A0ED-2F21480EEB2D}"/>
    <cellStyle name="Normal 135 40" xfId="7651" xr:uid="{710C4828-4D14-4C40-8CF4-EF27E4A0E68A}"/>
    <cellStyle name="Normal 135 40 2" xfId="7652" xr:uid="{3A57C251-E794-4F05-B979-604845F4CA23}"/>
    <cellStyle name="Normal 135 41" xfId="7653" xr:uid="{52361F4C-A235-4149-B5A3-E7674F0552FB}"/>
    <cellStyle name="Normal 135 41 2" xfId="7654" xr:uid="{7ADEFB6E-4DC7-4249-8344-537615BE1127}"/>
    <cellStyle name="Normal 135 42" xfId="7655" xr:uid="{09612289-4A72-4129-BEBA-C04BA8DCF970}"/>
    <cellStyle name="Normal 135 42 2" xfId="7656" xr:uid="{D4C902BE-B7BC-4C90-B8D8-47DF4CB55488}"/>
    <cellStyle name="Normal 135 43" xfId="7657" xr:uid="{F63CB72F-163F-4016-8DF8-7CFB538C32BA}"/>
    <cellStyle name="Normal 135 43 2" xfId="7658" xr:uid="{8E42D3A9-1093-40BE-A4A7-BFD494EBDAED}"/>
    <cellStyle name="Normal 135 44" xfId="7659" xr:uid="{29D679A3-7CD1-4E39-AB3A-EBAAFD469D23}"/>
    <cellStyle name="Normal 135 44 2" xfId="7660" xr:uid="{6BC8C3EE-2DB6-42AF-9AAB-9AF0EADF4ACF}"/>
    <cellStyle name="Normal 135 45" xfId="7661" xr:uid="{B618327C-F994-4195-87CE-059F9181C792}"/>
    <cellStyle name="Normal 135 45 2" xfId="7662" xr:uid="{14088AE5-6B56-441B-A6F1-8D63B17303A2}"/>
    <cellStyle name="Normal 135 46" xfId="7663" xr:uid="{15780FC2-0060-47D8-B007-1E04186E2654}"/>
    <cellStyle name="Normal 135 46 2" xfId="7664" xr:uid="{70D0CC32-0E5C-46CA-91E2-314A591178D3}"/>
    <cellStyle name="Normal 135 47" xfId="7665" xr:uid="{78BC15D8-8B68-4E4E-A686-A319EA10C686}"/>
    <cellStyle name="Normal 135 47 2" xfId="7666" xr:uid="{9FB3F49E-4FBD-4D9E-A816-76E17BDAF05E}"/>
    <cellStyle name="Normal 135 48" xfId="7667" xr:uid="{6611A82E-F250-4E19-B3D5-CAC7BF690748}"/>
    <cellStyle name="Normal 135 48 2" xfId="7668" xr:uid="{FA057FCF-00D6-4B9F-9D89-A5161C722196}"/>
    <cellStyle name="Normal 135 49" xfId="7669" xr:uid="{F6819B22-C61A-4C4E-9407-7A75D81BD424}"/>
    <cellStyle name="Normal 135 49 2" xfId="7670" xr:uid="{22B9AF43-5473-42DB-A663-4E337B8C0D0A}"/>
    <cellStyle name="Normal 135 5" xfId="7671" xr:uid="{7C38E59C-D1D8-4221-9DF4-4E937439A6CD}"/>
    <cellStyle name="Normal 135 5 2" xfId="7672" xr:uid="{452C87E7-5900-45A9-89BB-F3417B57611C}"/>
    <cellStyle name="Normal 135 50" xfId="7673" xr:uid="{F787D60F-E058-4A45-9724-F2E1DB4A2C51}"/>
    <cellStyle name="Normal 135 50 2" xfId="7674" xr:uid="{627CFB30-08BE-4A00-8D12-52FDC5E948B1}"/>
    <cellStyle name="Normal 135 51" xfId="7675" xr:uid="{3899EF70-DA76-46A0-9AD8-E5DF09314C1B}"/>
    <cellStyle name="Normal 135 51 2" xfId="7676" xr:uid="{61EA6189-D140-4A3C-998F-BB24A224D64F}"/>
    <cellStyle name="Normal 135 52" xfId="7677" xr:uid="{BD16EDA7-6D23-47D2-A1E5-D865469FA9B2}"/>
    <cellStyle name="Normal 135 52 2" xfId="7678" xr:uid="{3D5C9DAD-F67C-4077-996D-8E6E3E6C26E7}"/>
    <cellStyle name="Normal 135 53" xfId="7679" xr:uid="{1E6035BB-31FC-49AD-B772-2E96788BF8C8}"/>
    <cellStyle name="Normal 135 53 2" xfId="7680" xr:uid="{520BFE5C-B01A-4018-B4C8-D23C7035BE2F}"/>
    <cellStyle name="Normal 135 54" xfId="7681" xr:uid="{5EAE06CA-4FCC-4E3C-A72C-0DA7A93BC36C}"/>
    <cellStyle name="Normal 135 54 2" xfId="7682" xr:uid="{874F2240-AD1D-4389-81AC-3602A33F68B2}"/>
    <cellStyle name="Normal 135 55" xfId="7683" xr:uid="{59843FA8-2F21-413B-92B5-B1136BB24874}"/>
    <cellStyle name="Normal 135 55 2" xfId="7684" xr:uid="{DD98084F-00E3-4D30-9431-06A8AFC0AB0C}"/>
    <cellStyle name="Normal 135 56" xfId="7685" xr:uid="{A4C94130-BF38-4DD1-83C5-1D8A635428E5}"/>
    <cellStyle name="Normal 135 56 2" xfId="7686" xr:uid="{3BED51F2-0E6A-4910-A085-CD405CA3D641}"/>
    <cellStyle name="Normal 135 57" xfId="7687" xr:uid="{21CAE451-8E0B-4044-A146-02FDA5F9D53F}"/>
    <cellStyle name="Normal 135 57 2" xfId="7688" xr:uid="{4569B73A-328B-4699-8C48-2F09906F7269}"/>
    <cellStyle name="Normal 135 58" xfId="7689" xr:uid="{B2C9E46B-3BA6-416B-A0DB-EB6609E96573}"/>
    <cellStyle name="Normal 135 58 2" xfId="7690" xr:uid="{EC56AB09-BAFE-4CC2-BBE0-F402856E9761}"/>
    <cellStyle name="Normal 135 59" xfId="7691" xr:uid="{F376E724-85E2-4E36-BCB5-78EB9A5A8A01}"/>
    <cellStyle name="Normal 135 59 2" xfId="7692" xr:uid="{113B4362-4D29-4B2D-A6A2-70A4D8D7C1E5}"/>
    <cellStyle name="Normal 135 6" xfId="7693" xr:uid="{D3C2CF58-0CE3-4879-97F0-5EA11B5E3C0F}"/>
    <cellStyle name="Normal 135 6 2" xfId="7694" xr:uid="{945CB736-E144-4019-A9F2-6FAA95763334}"/>
    <cellStyle name="Normal 135 60" xfId="7695" xr:uid="{6CDECBD8-3853-4438-8F79-18EE23457C9E}"/>
    <cellStyle name="Normal 135 60 2" xfId="7696" xr:uid="{6ECBB585-9852-434C-B9F9-2004A10E47B9}"/>
    <cellStyle name="Normal 135 61" xfId="7697" xr:uid="{A172FF88-6DAC-4E52-A2CD-C3D2EBE9BBE0}"/>
    <cellStyle name="Normal 135 61 2" xfId="7698" xr:uid="{6798D3E5-1EAB-4DD1-A418-58C8BC3B37E4}"/>
    <cellStyle name="Normal 135 62" xfId="7699" xr:uid="{19C311FB-D3FB-40F6-97A2-8509E4D6BF15}"/>
    <cellStyle name="Normal 135 62 2" xfId="7700" xr:uid="{D54F41CA-1AFC-4340-B472-81982586B1BA}"/>
    <cellStyle name="Normal 135 63" xfId="7701" xr:uid="{CA093C8E-8C37-4EAC-8923-781204743BA6}"/>
    <cellStyle name="Normal 135 63 2" xfId="7702" xr:uid="{DE1F7716-7FC1-4A58-B60B-F489D692AA7E}"/>
    <cellStyle name="Normal 135 64" xfId="7703" xr:uid="{DBD14538-CF6D-4330-AAB3-1CE996B115E4}"/>
    <cellStyle name="Normal 135 64 2" xfId="7704" xr:uid="{7F8F36EB-C479-47B3-B916-E5D0B0E7030E}"/>
    <cellStyle name="Normal 135 65" xfId="7705" xr:uid="{F61357C6-B9EE-49DF-A480-51F8BC55548B}"/>
    <cellStyle name="Normal 135 65 2" xfId="7706" xr:uid="{17998B85-07C5-4B36-A63F-AC7D6169D319}"/>
    <cellStyle name="Normal 135 66" xfId="7707" xr:uid="{2E7E7442-17D7-40E2-B3DD-4A957EE3A1E7}"/>
    <cellStyle name="Normal 135 66 2" xfId="7708" xr:uid="{4D5CE69E-A8FB-45B8-B008-F835CEF5D27E}"/>
    <cellStyle name="Normal 135 67" xfId="7709" xr:uid="{BFA01090-DAE6-4F02-BFA9-D7758859446C}"/>
    <cellStyle name="Normal 135 67 2" xfId="7710" xr:uid="{7CA6655D-8360-4F58-B182-EBAF8C263DD0}"/>
    <cellStyle name="Normal 135 68" xfId="7711" xr:uid="{A5F02BF3-C76C-4D30-8B31-C02A80D564D0}"/>
    <cellStyle name="Normal 135 68 2" xfId="7712" xr:uid="{B00365A4-56EF-4108-990F-8592EA69A5B2}"/>
    <cellStyle name="Normal 135 69" xfId="7713" xr:uid="{C39471AF-6AA4-4814-8D3F-F2B4A1B23186}"/>
    <cellStyle name="Normal 135 69 2" xfId="7714" xr:uid="{02E3DC31-A2B7-4672-888C-131BD7A2DF54}"/>
    <cellStyle name="Normal 135 7" xfId="7715" xr:uid="{368812B2-FBFE-4AB1-BE44-EC0F5E18969B}"/>
    <cellStyle name="Normal 135 7 2" xfId="7716" xr:uid="{B48388E4-6E37-473B-8F1B-999D358D9331}"/>
    <cellStyle name="Normal 135 70" xfId="7717" xr:uid="{5C444DF7-926F-431D-AAA9-6AF93E6FE3BE}"/>
    <cellStyle name="Normal 135 70 2" xfId="7718" xr:uid="{88507463-830F-4B60-96CF-9B24B0F90883}"/>
    <cellStyle name="Normal 135 71" xfId="7719" xr:uid="{A64E96E5-1B35-4E2B-90E1-B5BF67DEDD97}"/>
    <cellStyle name="Normal 135 71 2" xfId="7720" xr:uid="{4B408262-51FB-4E62-B53F-ACE3E76E68CB}"/>
    <cellStyle name="Normal 135 72" xfId="7721" xr:uid="{5EE4A315-3A0D-405C-A83F-A9CF46E35CF2}"/>
    <cellStyle name="Normal 135 72 2" xfId="7722" xr:uid="{3D1ADBF1-7671-48E2-9AB8-63F73D159DF2}"/>
    <cellStyle name="Normal 135 73" xfId="7723" xr:uid="{9F5A3D3B-821F-4F14-BB9F-FB29EC19AAF4}"/>
    <cellStyle name="Normal 135 73 2" xfId="7724" xr:uid="{70B63DF0-C85F-4089-917E-4C02C04CCCFC}"/>
    <cellStyle name="Normal 135 74" xfId="7725" xr:uid="{217636FC-336F-4C35-B36F-5A46886F9822}"/>
    <cellStyle name="Normal 135 74 2" xfId="7726" xr:uid="{D82C2EF8-F488-4958-B014-8C4D82CA74E0}"/>
    <cellStyle name="Normal 135 75" xfId="7727" xr:uid="{46AE2D64-9DF5-40D7-8A07-0BBBEA460F99}"/>
    <cellStyle name="Normal 135 75 2" xfId="7728" xr:uid="{F9E10348-F936-4F12-8758-FC8EC17CEF60}"/>
    <cellStyle name="Normal 135 76" xfId="7729" xr:uid="{CF969362-D533-4FC6-A343-57914CD56D63}"/>
    <cellStyle name="Normal 135 76 2" xfId="7730" xr:uid="{D2301B1C-4688-4772-B814-054B3A3B6965}"/>
    <cellStyle name="Normal 135 77" xfId="7731" xr:uid="{6FAA8AC7-DF65-461C-AA60-52B2D01D9B2E}"/>
    <cellStyle name="Normal 135 77 2" xfId="7732" xr:uid="{F505DFF2-0686-4A85-B17F-7B62B97521E2}"/>
    <cellStyle name="Normal 135 78" xfId="7733" xr:uid="{30E79201-7F09-47C3-960F-C96EC817E08D}"/>
    <cellStyle name="Normal 135 78 2" xfId="7734" xr:uid="{EBCED23F-29BE-4F30-A883-466D30333DD9}"/>
    <cellStyle name="Normal 135 79" xfId="7735" xr:uid="{BE7CEEE1-373D-4FC0-95C8-4F4179FD9165}"/>
    <cellStyle name="Normal 135 79 2" xfId="7736" xr:uid="{79EC3A06-A768-4119-9688-9D294EBD9E92}"/>
    <cellStyle name="Normal 135 8" xfId="7737" xr:uid="{ADFDDE4F-2FC1-4E9F-8C79-240780DC540F}"/>
    <cellStyle name="Normal 135 8 2" xfId="7738" xr:uid="{53FC8688-ADF9-46B7-BDB0-AC0425A83265}"/>
    <cellStyle name="Normal 135 80" xfId="7739" xr:uid="{D5071607-B612-44F1-8276-295492E05BA9}"/>
    <cellStyle name="Normal 135 80 2" xfId="7740" xr:uid="{393E4B33-82CC-422F-861D-F05B5B50432E}"/>
    <cellStyle name="Normal 135 81" xfId="7741" xr:uid="{FECF6529-8B19-485B-BCCD-43D7C0D50679}"/>
    <cellStyle name="Normal 135 81 2" xfId="7742" xr:uid="{5A10C93D-D374-40B8-82B8-D58AAEB0B5AD}"/>
    <cellStyle name="Normal 135 82" xfId="7743" xr:uid="{5915F26B-52E7-49BD-AA1F-CF7DA1CEBE0C}"/>
    <cellStyle name="Normal 135 82 2" xfId="7744" xr:uid="{6FA753E9-7987-4F48-8512-D6D8D7121C0C}"/>
    <cellStyle name="Normal 135 83" xfId="7745" xr:uid="{8FA423C6-5B24-4045-A736-95F6A77631F3}"/>
    <cellStyle name="Normal 135 83 2" xfId="7746" xr:uid="{1668C9B3-3FC0-4D46-8714-57936224D370}"/>
    <cellStyle name="Normal 135 84" xfId="7747" xr:uid="{422562E8-49D5-491D-8C38-7773FE60310A}"/>
    <cellStyle name="Normal 135 84 2" xfId="7748" xr:uid="{F1ECFD3E-0638-4C3C-B838-75795AD233EE}"/>
    <cellStyle name="Normal 135 85" xfId="7749" xr:uid="{F7DBAFA6-AA63-4079-8468-841579B8FA28}"/>
    <cellStyle name="Normal 135 85 2" xfId="7750" xr:uid="{A97A6A2F-1F56-41A4-BAAF-21D43B0968EC}"/>
    <cellStyle name="Normal 135 86" xfId="7751" xr:uid="{B5FACD6B-FC19-4417-80A2-B423C3471E73}"/>
    <cellStyle name="Normal 135 86 2" xfId="7752" xr:uid="{6E66531D-A7AD-4D95-A68F-67521134C4E7}"/>
    <cellStyle name="Normal 135 87" xfId="7753" xr:uid="{AB5C486C-1B12-483B-A5AC-A63B49E1DA9A}"/>
    <cellStyle name="Normal 135 87 2" xfId="7754" xr:uid="{0153B1DA-B13F-4A52-84CA-DD5CBE64A0BB}"/>
    <cellStyle name="Normal 135 88" xfId="7755" xr:uid="{0153D86A-601B-4AED-AF0A-279CA498D421}"/>
    <cellStyle name="Normal 135 88 2" xfId="7756" xr:uid="{BDA25206-CE90-405E-B836-E86794FA45BD}"/>
    <cellStyle name="Normal 135 89" xfId="7757" xr:uid="{1CB1C0D1-408C-48D1-A451-A1D775C1B852}"/>
    <cellStyle name="Normal 135 89 2" xfId="7758" xr:uid="{08A680B6-6B8D-4EAF-B315-90FA4BA56364}"/>
    <cellStyle name="Normal 135 9" xfId="7759" xr:uid="{B051F876-CEEC-4C09-B215-2FDBDE6FB3EA}"/>
    <cellStyle name="Normal 135 9 2" xfId="7760" xr:uid="{8FE59C35-F7F6-4E6F-9E7D-22393F31E446}"/>
    <cellStyle name="Normal 135 90" xfId="7761" xr:uid="{215EABC9-0EA7-41A7-B156-817D46D49415}"/>
    <cellStyle name="Normal 135 90 2" xfId="7762" xr:uid="{DCD8134C-72E7-4DC9-B014-6147454EC985}"/>
    <cellStyle name="Normal 135 91" xfId="7763" xr:uid="{445E3353-01FB-40C1-95A6-0AD87C412404}"/>
    <cellStyle name="Normal 135 91 2" xfId="7764" xr:uid="{41649FC5-73FA-411B-81AB-18A8370B5823}"/>
    <cellStyle name="Normal 135 92" xfId="7765" xr:uid="{2322AB2B-2217-4DBA-BCA6-BBDD173FD254}"/>
    <cellStyle name="Normal 135 92 2" xfId="7766" xr:uid="{E04F654B-9895-4EF6-9852-623FB87EEB5C}"/>
    <cellStyle name="Normal 135 93" xfId="7767" xr:uid="{E6913570-FCE5-408E-86B6-61C6E175020E}"/>
    <cellStyle name="Normal 135 93 2" xfId="7768" xr:uid="{FD7246CB-2F55-46FF-8899-197C9264CEC7}"/>
    <cellStyle name="Normal 135 94" xfId="7769" xr:uid="{807AE088-A614-44C7-BE97-FF8D2303E62D}"/>
    <cellStyle name="Normal 135 94 2" xfId="7770" xr:uid="{0E6D1CD1-727E-4D98-BFCB-A332E2BDC696}"/>
    <cellStyle name="Normal 135 95" xfId="7771" xr:uid="{122B9577-C2AE-48F6-9ADC-C4728825671B}"/>
    <cellStyle name="Normal 135 95 2" xfId="7772" xr:uid="{C3CDFDFC-D7CE-433A-96F8-640BB1BDE31A}"/>
    <cellStyle name="Normal 135 96" xfId="7773" xr:uid="{10FE10A3-3933-4B04-A089-E372473C8A98}"/>
    <cellStyle name="Normal 135 96 2" xfId="7774" xr:uid="{2A745FC2-ADFC-44FA-AD5B-8672169EE587}"/>
    <cellStyle name="Normal 135 97" xfId="7775" xr:uid="{2571B7A4-E7A3-42D0-9AF9-0CB8891F5EA9}"/>
    <cellStyle name="Normal 135 97 2" xfId="7776" xr:uid="{69DEFC7B-A186-4CE1-BE85-5C9EC372794F}"/>
    <cellStyle name="Normal 135 98" xfId="7777" xr:uid="{BA02B9CD-959F-4C08-9BCF-FBA266802B33}"/>
    <cellStyle name="Normal 135 98 2" xfId="7778" xr:uid="{43D53A0F-E11D-480D-BBED-826FCE438642}"/>
    <cellStyle name="Normal 135 99" xfId="7779" xr:uid="{7DA26B55-E11A-48B2-9DF1-973A7377A158}"/>
    <cellStyle name="Normal 136" xfId="7780" xr:uid="{6E6B1882-17A4-4957-A05C-CCBF2FA169D9}"/>
    <cellStyle name="Normal 136 10" xfId="7781" xr:uid="{8C2739C4-7A55-4D2B-BFF6-4BA73EA9C43A}"/>
    <cellStyle name="Normal 136 10 2" xfId="7782" xr:uid="{C8F263ED-5735-447B-A528-B0ACFF4CD69F}"/>
    <cellStyle name="Normal 136 11" xfId="7783" xr:uid="{B4C0DB48-D922-4C0F-8DDF-85779BF9EE4F}"/>
    <cellStyle name="Normal 136 11 2" xfId="7784" xr:uid="{08EF540A-595B-4CA6-AD79-F8F61B0CAE15}"/>
    <cellStyle name="Normal 136 12" xfId="7785" xr:uid="{1B31D144-7CEE-4618-A472-F8A3816BDD71}"/>
    <cellStyle name="Normal 136 12 2" xfId="7786" xr:uid="{988E71C0-2987-4D44-8D6D-799FBA10FC52}"/>
    <cellStyle name="Normal 136 13" xfId="7787" xr:uid="{A34A88B5-0BB6-4743-B39A-69D98B003A25}"/>
    <cellStyle name="Normal 136 13 2" xfId="7788" xr:uid="{76C7B2B3-C30C-45DB-A64C-B4DA7D357C1A}"/>
    <cellStyle name="Normal 136 14" xfId="7789" xr:uid="{00031A06-4D14-44E4-953A-2479DEF5F9F1}"/>
    <cellStyle name="Normal 136 14 2" xfId="7790" xr:uid="{D0B240C4-45E2-4371-B473-8FCB76D52989}"/>
    <cellStyle name="Normal 136 15" xfId="7791" xr:uid="{BAFE6336-D1A5-42E7-96ED-5077BC44D100}"/>
    <cellStyle name="Normal 136 15 2" xfId="7792" xr:uid="{C4B5E347-58DD-4A07-B84C-F241BEA46F03}"/>
    <cellStyle name="Normal 136 16" xfId="7793" xr:uid="{987D9920-6F85-4421-A562-2B18142B4789}"/>
    <cellStyle name="Normal 136 16 2" xfId="7794" xr:uid="{660845E2-3042-4EEF-B72E-42F0BF34A9DE}"/>
    <cellStyle name="Normal 136 17" xfId="7795" xr:uid="{AAFB2AA6-5352-495C-8FC7-8C80C22766D4}"/>
    <cellStyle name="Normal 136 17 2" xfId="7796" xr:uid="{E29C9232-7FC7-4639-B7C6-C149A6E3D4BE}"/>
    <cellStyle name="Normal 136 18" xfId="7797" xr:uid="{F045FD16-75A4-4B8A-A286-A9DB4E64FC5F}"/>
    <cellStyle name="Normal 136 18 2" xfId="7798" xr:uid="{C1AA0EA7-90E2-46CF-A129-F16B1B47E298}"/>
    <cellStyle name="Normal 136 19" xfId="7799" xr:uid="{BB05C01E-D9B3-4BC6-81A8-F3A4F959D99F}"/>
    <cellStyle name="Normal 136 19 2" xfId="7800" xr:uid="{6C7BA68F-5C03-4E06-BCFA-DA4C90EF1B85}"/>
    <cellStyle name="Normal 136 2" xfId="7801" xr:uid="{158E98F2-4FAC-40AD-A3F0-F575BBA13A84}"/>
    <cellStyle name="Normal 136 2 2" xfId="7802" xr:uid="{93E8D8D7-9E53-446D-B890-AF027DD1D77A}"/>
    <cellStyle name="Normal 136 20" xfId="7803" xr:uid="{B96B3D15-9F7D-4583-A116-1B4D7A0A7706}"/>
    <cellStyle name="Normal 136 20 2" xfId="7804" xr:uid="{D0A8B9DB-75CA-4BF5-8DB7-5726C3198425}"/>
    <cellStyle name="Normal 136 21" xfId="7805" xr:uid="{1DC7BE81-6041-4638-B35C-7F1685ACBD82}"/>
    <cellStyle name="Normal 136 21 2" xfId="7806" xr:uid="{B1A2543D-00E5-439F-909D-A91914D17BE6}"/>
    <cellStyle name="Normal 136 22" xfId="7807" xr:uid="{B8C44346-E4AB-42EF-9921-A085DB38F75E}"/>
    <cellStyle name="Normal 136 22 2" xfId="7808" xr:uid="{DF542C08-B9BA-4209-8FE3-E8C6DB278512}"/>
    <cellStyle name="Normal 136 23" xfId="7809" xr:uid="{8BB9A5FC-9C85-49E9-A23A-A1797327E054}"/>
    <cellStyle name="Normal 136 23 2" xfId="7810" xr:uid="{56188C54-E78A-48B9-BF0E-66561CDB5382}"/>
    <cellStyle name="Normal 136 24" xfId="7811" xr:uid="{D023BF6F-E8C0-42DC-B90C-7355A4F5F5D0}"/>
    <cellStyle name="Normal 136 24 2" xfId="7812" xr:uid="{7BB7E56B-7AE7-42C0-9447-7D7CB74EA469}"/>
    <cellStyle name="Normal 136 25" xfId="7813" xr:uid="{8E3F4C34-44A1-4839-872A-C7EA7CEE01BA}"/>
    <cellStyle name="Normal 136 25 2" xfId="7814" xr:uid="{80C0310C-8320-44E0-8D8C-99150975C0EB}"/>
    <cellStyle name="Normal 136 26" xfId="7815" xr:uid="{79BAD6E3-A33B-4FB0-90B8-F23224D37446}"/>
    <cellStyle name="Normal 136 26 2" xfId="7816" xr:uid="{20252F97-56F2-4EB1-A45C-12CDFD912F5C}"/>
    <cellStyle name="Normal 136 27" xfId="7817" xr:uid="{1F8A141C-310A-4B8D-8965-E1D2B610068D}"/>
    <cellStyle name="Normal 136 27 2" xfId="7818" xr:uid="{BE3CC8B2-566E-49D1-A197-976F92D3CDD5}"/>
    <cellStyle name="Normal 136 28" xfId="7819" xr:uid="{216760A8-8C14-4141-BD16-BB219C2651AE}"/>
    <cellStyle name="Normal 136 28 2" xfId="7820" xr:uid="{F257D8E1-A548-4206-817E-BE307CB5880E}"/>
    <cellStyle name="Normal 136 29" xfId="7821" xr:uid="{D12B9C38-CB7D-4A2C-9957-3EDEC0C5A559}"/>
    <cellStyle name="Normal 136 29 2" xfId="7822" xr:uid="{FC0D7A83-FE8C-47F6-803B-59739CDF9057}"/>
    <cellStyle name="Normal 136 3" xfId="7823" xr:uid="{D2D416BC-FA04-433C-A793-AD7ED7BC2F70}"/>
    <cellStyle name="Normal 136 3 2" xfId="7824" xr:uid="{9D902932-8BF0-4C95-9406-34D4D1D0963D}"/>
    <cellStyle name="Normal 136 30" xfId="7825" xr:uid="{EE29E6F4-A151-4711-BBFA-8D96E285F830}"/>
    <cellStyle name="Normal 136 30 2" xfId="7826" xr:uid="{250CA52D-5B7F-4610-A7B1-4211D96E803C}"/>
    <cellStyle name="Normal 136 31" xfId="7827" xr:uid="{A35BFF9C-04B6-43A7-A7D2-2D393059A1C9}"/>
    <cellStyle name="Normal 136 31 2" xfId="7828" xr:uid="{1FC6B937-BE1D-419A-90FA-8CDE134F0517}"/>
    <cellStyle name="Normal 136 32" xfId="7829" xr:uid="{612C7B9B-4590-4BB7-B107-E5359219DD60}"/>
    <cellStyle name="Normal 136 32 2" xfId="7830" xr:uid="{9872C586-3B97-43AC-9447-E6EA28E0D801}"/>
    <cellStyle name="Normal 136 33" xfId="7831" xr:uid="{A3AB64CE-466B-45A5-B944-6C2DAB619E86}"/>
    <cellStyle name="Normal 136 33 2" xfId="7832" xr:uid="{B9DC4C2B-7EB0-458D-A5DA-777B2917F364}"/>
    <cellStyle name="Normal 136 34" xfId="7833" xr:uid="{7972663F-BE07-45EF-8930-964EAEA0A05B}"/>
    <cellStyle name="Normal 136 34 2" xfId="7834" xr:uid="{D43BB00A-4E34-4A3E-B39F-5E4C9C99D626}"/>
    <cellStyle name="Normal 136 35" xfId="7835" xr:uid="{4C17B22F-5025-4995-9CD5-CFA88BF96121}"/>
    <cellStyle name="Normal 136 35 2" xfId="7836" xr:uid="{B8FF0F70-367D-4F66-BAFE-9697736E106D}"/>
    <cellStyle name="Normal 136 36" xfId="7837" xr:uid="{000E8F7E-1FE7-4992-9F76-6E40B60BD9C1}"/>
    <cellStyle name="Normal 136 36 2" xfId="7838" xr:uid="{5666EEBF-063F-4ECC-BEF0-DE023ED39606}"/>
    <cellStyle name="Normal 136 37" xfId="7839" xr:uid="{0671A634-FD05-4A95-82EC-A1B1071ED429}"/>
    <cellStyle name="Normal 136 37 2" xfId="7840" xr:uid="{A029B84E-8B8A-4747-9B5B-04CB6E75BCBC}"/>
    <cellStyle name="Normal 136 38" xfId="7841" xr:uid="{E060567F-4B4E-4022-A6FC-D6312EF2DBB7}"/>
    <cellStyle name="Normal 136 38 2" xfId="7842" xr:uid="{94039852-9583-49F5-8A81-4A634D918273}"/>
    <cellStyle name="Normal 136 39" xfId="7843" xr:uid="{923BBFA4-81F8-4989-B936-CF99CFF630C0}"/>
    <cellStyle name="Normal 136 39 2" xfId="7844" xr:uid="{8204CD4E-32DD-48CC-B79F-2E1D4747676B}"/>
    <cellStyle name="Normal 136 4" xfId="7845" xr:uid="{64456FF2-854D-4837-B1FF-8D95C7F9E135}"/>
    <cellStyle name="Normal 136 4 2" xfId="7846" xr:uid="{B5EB70EA-3568-4421-8C33-90D86027EC4D}"/>
    <cellStyle name="Normal 136 40" xfId="7847" xr:uid="{9EF3E62B-2FF8-4B12-AAEF-A27412BF292E}"/>
    <cellStyle name="Normal 136 40 2" xfId="7848" xr:uid="{90B27F6B-1B4C-4B38-9640-C7D75ED19B80}"/>
    <cellStyle name="Normal 136 41" xfId="7849" xr:uid="{1E8C5575-839D-4718-83FE-E0CAC7E01B25}"/>
    <cellStyle name="Normal 136 41 2" xfId="7850" xr:uid="{7E9D755F-A9A4-4FDA-8F42-AFEA48134027}"/>
    <cellStyle name="Normal 136 42" xfId="7851" xr:uid="{5589E2F9-590D-4EFA-B435-30FAE686C2DE}"/>
    <cellStyle name="Normal 136 42 2" xfId="7852" xr:uid="{E6E6DFFC-8F5D-43D0-8FF7-767E06F9F07B}"/>
    <cellStyle name="Normal 136 43" xfId="7853" xr:uid="{968A499D-DB60-4DDC-B78A-BF276F80E66D}"/>
    <cellStyle name="Normal 136 43 2" xfId="7854" xr:uid="{BE72209B-FAE7-4805-892E-C55A130124F4}"/>
    <cellStyle name="Normal 136 44" xfId="7855" xr:uid="{F3DF6BC7-DBA6-4E34-8520-C93431B08C5E}"/>
    <cellStyle name="Normal 136 44 2" xfId="7856" xr:uid="{5BE99E87-33A8-4459-8C65-424BB6D14D4E}"/>
    <cellStyle name="Normal 136 45" xfId="7857" xr:uid="{C4DDB6FB-C6E9-4425-A4C2-818A9F6D33AF}"/>
    <cellStyle name="Normal 136 45 2" xfId="7858" xr:uid="{4BA143B7-3E28-47F4-91CF-D36D36D531AA}"/>
    <cellStyle name="Normal 136 46" xfId="7859" xr:uid="{11B3936D-842C-4BD2-A5B5-C234624C503D}"/>
    <cellStyle name="Normal 136 46 2" xfId="7860" xr:uid="{2619E961-AC8D-4959-BEBF-4FACE4E1C9E1}"/>
    <cellStyle name="Normal 136 47" xfId="7861" xr:uid="{C50E7917-63C7-472B-84C7-C4142AACFDF0}"/>
    <cellStyle name="Normal 136 47 2" xfId="7862" xr:uid="{4635B2B0-17D1-4FBA-8A71-77AF6066C935}"/>
    <cellStyle name="Normal 136 48" xfId="7863" xr:uid="{13B88C35-0D5A-4C62-8128-6579E1C3ADF2}"/>
    <cellStyle name="Normal 136 48 2" xfId="7864" xr:uid="{D91F7C86-244F-4AEE-AF8F-700F573E3DAD}"/>
    <cellStyle name="Normal 136 49" xfId="7865" xr:uid="{44F23B3C-8F58-49F1-9D43-849BAC304F54}"/>
    <cellStyle name="Normal 136 49 2" xfId="7866" xr:uid="{4431EF63-191D-4BB2-9737-6FA6CC606950}"/>
    <cellStyle name="Normal 136 5" xfId="7867" xr:uid="{8374184D-EFB7-42AA-9674-F2FB6C8A722D}"/>
    <cellStyle name="Normal 136 5 2" xfId="7868" xr:uid="{23C761FA-45D3-4D4C-A25C-1C2964A42FA0}"/>
    <cellStyle name="Normal 136 50" xfId="7869" xr:uid="{88BCC305-50FE-4783-890F-8470A1D5A624}"/>
    <cellStyle name="Normal 136 50 2" xfId="7870" xr:uid="{AEE94001-5719-4D28-9C2F-AD9DA5F5FBC0}"/>
    <cellStyle name="Normal 136 51" xfId="7871" xr:uid="{508C8088-E65B-42BA-AC3F-7754BFDD1755}"/>
    <cellStyle name="Normal 136 51 2" xfId="7872" xr:uid="{AB605431-8E82-407C-82F9-C3A354463D5E}"/>
    <cellStyle name="Normal 136 52" xfId="7873" xr:uid="{59FFE1EC-DAD7-41E6-A2F6-ED1E693674AD}"/>
    <cellStyle name="Normal 136 52 2" xfId="7874" xr:uid="{C2FA4901-08DC-43AF-AC97-0065604D6810}"/>
    <cellStyle name="Normal 136 53" xfId="7875" xr:uid="{95056313-C0A2-4C4A-99FA-197ED058EF5E}"/>
    <cellStyle name="Normal 136 53 2" xfId="7876" xr:uid="{2A396734-3009-4CB5-A348-47F4FA86C8B4}"/>
    <cellStyle name="Normal 136 54" xfId="7877" xr:uid="{89DF2C81-3A32-427F-9E87-9CEDF41D77BC}"/>
    <cellStyle name="Normal 136 54 2" xfId="7878" xr:uid="{38F04FBE-F2E5-4B88-8D1D-8EA94874D82C}"/>
    <cellStyle name="Normal 136 55" xfId="7879" xr:uid="{12A177E6-FAA1-47BC-AFBA-C393871AB9F9}"/>
    <cellStyle name="Normal 136 55 2" xfId="7880" xr:uid="{10329B19-81E7-4ED5-A4C4-57B5362A7880}"/>
    <cellStyle name="Normal 136 56" xfId="7881" xr:uid="{066C5994-1F2B-4D69-BBE1-274360117B0A}"/>
    <cellStyle name="Normal 136 56 2" xfId="7882" xr:uid="{A9B06DA7-4BD7-4DD4-8142-36A1C94C4F67}"/>
    <cellStyle name="Normal 136 57" xfId="7883" xr:uid="{1BCE1DB2-47F9-447F-A709-0A5FEDBF86DD}"/>
    <cellStyle name="Normal 136 57 2" xfId="7884" xr:uid="{2FC70B5D-7766-454A-934E-68C2A7C7B0F0}"/>
    <cellStyle name="Normal 136 58" xfId="7885" xr:uid="{B97678CC-5E38-40B0-A5BD-7C1C68A68FD0}"/>
    <cellStyle name="Normal 136 58 2" xfId="7886" xr:uid="{A60F0006-A83F-41BB-88C5-47EAA3B4B6A2}"/>
    <cellStyle name="Normal 136 59" xfId="7887" xr:uid="{1B07DA44-4087-48AB-8A99-788F6CC36BB1}"/>
    <cellStyle name="Normal 136 59 2" xfId="7888" xr:uid="{65D4F486-35F3-4796-AC3E-8663E6FDEA82}"/>
    <cellStyle name="Normal 136 6" xfId="7889" xr:uid="{6107A10F-F72C-4B2C-BFB3-A3892D1867E5}"/>
    <cellStyle name="Normal 136 6 2" xfId="7890" xr:uid="{A327453F-2AB1-447E-8058-36B0717747C1}"/>
    <cellStyle name="Normal 136 60" xfId="7891" xr:uid="{CD085503-8BF1-4AC3-91BE-39F012F8752C}"/>
    <cellStyle name="Normal 136 60 2" xfId="7892" xr:uid="{F0B84938-8D9F-410C-B914-5ADBEE2BD1C9}"/>
    <cellStyle name="Normal 136 61" xfId="7893" xr:uid="{E6F18058-B939-41E2-A3D8-2E10936EDDFF}"/>
    <cellStyle name="Normal 136 61 2" xfId="7894" xr:uid="{2DBDD629-4900-4739-85C5-9EB99EF1A62B}"/>
    <cellStyle name="Normal 136 62" xfId="7895" xr:uid="{722D13F8-7AA8-41B8-A8DF-79298F9902E9}"/>
    <cellStyle name="Normal 136 62 2" xfId="7896" xr:uid="{9B489316-FA4B-49FD-9867-0D7485F623ED}"/>
    <cellStyle name="Normal 136 63" xfId="7897" xr:uid="{D1B0D9CC-7193-48AE-9909-7FEB84B97758}"/>
    <cellStyle name="Normal 136 63 2" xfId="7898" xr:uid="{2A97AD6B-DB71-48DF-AF9B-7855D37EE71C}"/>
    <cellStyle name="Normal 136 64" xfId="7899" xr:uid="{B70584E4-B34C-4787-A5C4-CC2A58345FE4}"/>
    <cellStyle name="Normal 136 64 2" xfId="7900" xr:uid="{E6C6CA7B-0E8C-4ED5-97BC-E069085B3236}"/>
    <cellStyle name="Normal 136 65" xfId="7901" xr:uid="{5B8B357D-5B3D-4F60-A20C-D69A21AEB1A6}"/>
    <cellStyle name="Normal 136 65 2" xfId="7902" xr:uid="{BDBFA8B1-6AEB-4EFD-A532-E4EB7B610D55}"/>
    <cellStyle name="Normal 136 66" xfId="7903" xr:uid="{C0015886-9CF6-4196-8F94-0EA1D4DA5492}"/>
    <cellStyle name="Normal 136 66 2" xfId="7904" xr:uid="{180B13A4-F381-40E6-B099-BD1A31B1387B}"/>
    <cellStyle name="Normal 136 67" xfId="7905" xr:uid="{D6E45570-ED2D-4A9F-8CFD-FB08B823F7B2}"/>
    <cellStyle name="Normal 136 67 2" xfId="7906" xr:uid="{DDCDA320-7248-4FBD-BB56-E4C62C4BAA83}"/>
    <cellStyle name="Normal 136 68" xfId="7907" xr:uid="{EEEF4B4B-BAF8-48E8-853A-5154F2D66742}"/>
    <cellStyle name="Normal 136 68 2" xfId="7908" xr:uid="{E9FDAAE4-0D81-47F4-BAE3-9054E2305633}"/>
    <cellStyle name="Normal 136 69" xfId="7909" xr:uid="{02CC9BBC-4D3F-42C0-8501-47B6D816D860}"/>
    <cellStyle name="Normal 136 69 2" xfId="7910" xr:uid="{74AEDC12-127B-48AD-A50D-65481339D6EF}"/>
    <cellStyle name="Normal 136 7" xfId="7911" xr:uid="{999AC796-2E29-4FC4-A7D3-7CA29540B1C0}"/>
    <cellStyle name="Normal 136 7 2" xfId="7912" xr:uid="{CC0ECD39-1077-4DF0-88BA-6A701A984907}"/>
    <cellStyle name="Normal 136 70" xfId="7913" xr:uid="{44BEE44C-2D13-4798-8759-3B0F095B3C83}"/>
    <cellStyle name="Normal 136 70 2" xfId="7914" xr:uid="{5967FED3-5642-4CED-B5B0-009A7B46A926}"/>
    <cellStyle name="Normal 136 71" xfId="7915" xr:uid="{924D3A4E-0C59-48A1-B3B9-B40821976EC5}"/>
    <cellStyle name="Normal 136 71 2" xfId="7916" xr:uid="{0558926C-D593-4A91-8E57-21CC1755DD81}"/>
    <cellStyle name="Normal 136 72" xfId="7917" xr:uid="{6FDCDA04-370B-42D3-B4B9-800F9A7174DC}"/>
    <cellStyle name="Normal 136 72 2" xfId="7918" xr:uid="{8129D03B-888C-4E0C-9E3A-081639E84E5E}"/>
    <cellStyle name="Normal 136 73" xfId="7919" xr:uid="{00296A45-E854-4600-8B19-256D6CE825B8}"/>
    <cellStyle name="Normal 136 73 2" xfId="7920" xr:uid="{FD98B67A-BC3D-4CAC-834D-E6520CD2C99A}"/>
    <cellStyle name="Normal 136 74" xfId="7921" xr:uid="{B1806377-66D9-4BFF-858D-5C05E0328C0C}"/>
    <cellStyle name="Normal 136 74 2" xfId="7922" xr:uid="{40FE4D44-9EB7-4AF0-B105-2904DFC047A3}"/>
    <cellStyle name="Normal 136 75" xfId="7923" xr:uid="{B4B19A3D-C227-4829-ACF8-F0D523CD4194}"/>
    <cellStyle name="Normal 136 75 2" xfId="7924" xr:uid="{384041C3-D764-40EA-9949-8C61BE96EF98}"/>
    <cellStyle name="Normal 136 76" xfId="7925" xr:uid="{68FCF046-B605-40A2-98DA-1DEC9B93EB06}"/>
    <cellStyle name="Normal 136 76 2" xfId="7926" xr:uid="{B5573275-FA8C-4A9C-BA6F-0FAE035AF227}"/>
    <cellStyle name="Normal 136 77" xfId="7927" xr:uid="{4103A9B7-871F-4CDB-BAC5-8358E81402AA}"/>
    <cellStyle name="Normal 136 77 2" xfId="7928" xr:uid="{B139B968-C19B-4F25-BBEB-25C312CDC953}"/>
    <cellStyle name="Normal 136 78" xfId="7929" xr:uid="{02877416-5962-4370-9605-235FF85880AE}"/>
    <cellStyle name="Normal 136 78 2" xfId="7930" xr:uid="{99251E7C-DCA6-4CE8-ACED-4282A390A74B}"/>
    <cellStyle name="Normal 136 79" xfId="7931" xr:uid="{86D2CB92-6A6F-4F0D-B035-8686E50D3748}"/>
    <cellStyle name="Normal 136 79 2" xfId="7932" xr:uid="{0E502075-45DF-4011-AF2E-5834A478162D}"/>
    <cellStyle name="Normal 136 8" xfId="7933" xr:uid="{E9C13BED-02D6-4748-8CF0-5454F8402994}"/>
    <cellStyle name="Normal 136 8 2" xfId="7934" xr:uid="{41127BAF-4E59-4828-B0E2-C68BFC1D4C65}"/>
    <cellStyle name="Normal 136 80" xfId="7935" xr:uid="{6AF866B8-6409-4E40-9CE1-D34C6DC63602}"/>
    <cellStyle name="Normal 136 80 2" xfId="7936" xr:uid="{14AD6FCA-AF3E-4D13-89A9-3923AB91B8D1}"/>
    <cellStyle name="Normal 136 81" xfId="7937" xr:uid="{9D15B482-7B86-4C9A-8CEA-3EB99DB0468D}"/>
    <cellStyle name="Normal 136 81 2" xfId="7938" xr:uid="{77FB6778-05EB-4599-A0FF-CA0A7B8436DB}"/>
    <cellStyle name="Normal 136 82" xfId="7939" xr:uid="{01D30A31-39DF-4B4B-9293-B4DCBAFA09CF}"/>
    <cellStyle name="Normal 136 82 2" xfId="7940" xr:uid="{92D2F2E1-73C4-4EA6-A900-6673F67103F0}"/>
    <cellStyle name="Normal 136 83" xfId="7941" xr:uid="{0647C10F-035A-42BB-A2C4-07DDE1C5F78A}"/>
    <cellStyle name="Normal 136 83 2" xfId="7942" xr:uid="{9DDE3CD6-DEFD-41BA-98ED-134182733939}"/>
    <cellStyle name="Normal 136 84" xfId="7943" xr:uid="{FA1AFAE9-6673-4B34-856F-F39F11B5BFB5}"/>
    <cellStyle name="Normal 136 84 2" xfId="7944" xr:uid="{5CC4BA77-4814-42B3-B2F4-492837E24707}"/>
    <cellStyle name="Normal 136 85" xfId="7945" xr:uid="{D1C6CC7D-53CD-4A71-9896-4C81BD90D7B8}"/>
    <cellStyle name="Normal 136 85 2" xfId="7946" xr:uid="{D79C49D7-F4EC-42D0-9C54-379B3A6D07F3}"/>
    <cellStyle name="Normal 136 86" xfId="7947" xr:uid="{2EA83F52-BE4B-4EA5-AB29-1E15F4604E9E}"/>
    <cellStyle name="Normal 136 86 2" xfId="7948" xr:uid="{5CD471EE-25FC-4032-A95F-70B6EA20235A}"/>
    <cellStyle name="Normal 136 87" xfId="7949" xr:uid="{671BF2B1-DD18-44CC-AC8B-75B9831DA7A0}"/>
    <cellStyle name="Normal 136 87 2" xfId="7950" xr:uid="{0ABB0468-AF7A-447B-B1E1-63A70FED6758}"/>
    <cellStyle name="Normal 136 88" xfId="7951" xr:uid="{642E916F-FB72-4AE7-840D-6194713A11A3}"/>
    <cellStyle name="Normal 136 88 2" xfId="7952" xr:uid="{BCD8A901-2004-4999-9BFE-0FC9EBAA3417}"/>
    <cellStyle name="Normal 136 89" xfId="7953" xr:uid="{C009B734-D93C-4208-B621-5AF59D21798A}"/>
    <cellStyle name="Normal 136 89 2" xfId="7954" xr:uid="{C8D00DB1-DBCC-4A77-8F57-BB703E3464C8}"/>
    <cellStyle name="Normal 136 9" xfId="7955" xr:uid="{E20CEB6E-9ECB-47F2-BFBD-1FE791417080}"/>
    <cellStyle name="Normal 136 9 2" xfId="7956" xr:uid="{2AA48EC7-5BF9-4925-93BF-85B460D4E39C}"/>
    <cellStyle name="Normal 136 90" xfId="7957" xr:uid="{F936675B-F739-4BDE-AE72-364EFF4E657F}"/>
    <cellStyle name="Normal 136 90 2" xfId="7958" xr:uid="{97D87407-E1F5-410F-8302-896CCD5D8837}"/>
    <cellStyle name="Normal 136 91" xfId="7959" xr:uid="{241338B5-4A08-4D6A-B5AD-4EA7740091E2}"/>
    <cellStyle name="Normal 136 91 2" xfId="7960" xr:uid="{96FF0F10-79E2-451E-BAD3-3A9263010D95}"/>
    <cellStyle name="Normal 136 92" xfId="7961" xr:uid="{C44699A7-9F18-43C1-B31F-8A7D4D19430B}"/>
    <cellStyle name="Normal 136 92 2" xfId="7962" xr:uid="{8532BD50-956D-45AB-A88D-93448AD91EE2}"/>
    <cellStyle name="Normal 136 93" xfId="7963" xr:uid="{754ABBA6-5FB5-4F51-9D11-771A589440F3}"/>
    <cellStyle name="Normal 136 93 2" xfId="7964" xr:uid="{E1E12A00-4A8A-4522-B9C4-77D085AC4CC4}"/>
    <cellStyle name="Normal 136 94" xfId="7965" xr:uid="{D9B8D0B5-6E89-473D-A14A-F33C5560A471}"/>
    <cellStyle name="Normal 136 94 2" xfId="7966" xr:uid="{6B4F78D8-48EC-44EB-82EB-C1DB645EACDF}"/>
    <cellStyle name="Normal 136 95" xfId="7967" xr:uid="{0A6A6335-6A50-48B5-81C4-327ECE7ACE89}"/>
    <cellStyle name="Normal 136 95 2" xfId="7968" xr:uid="{2DD01DE7-42D7-4FAA-800F-3E182E2146CC}"/>
    <cellStyle name="Normal 136 96" xfId="7969" xr:uid="{8233EB0D-BDCC-4439-8869-534503131472}"/>
    <cellStyle name="Normal 136 96 2" xfId="7970" xr:uid="{BECFC919-D460-4347-9203-06F3AB4A2162}"/>
    <cellStyle name="Normal 136 97" xfId="7971" xr:uid="{A03B314D-BADA-4F57-B321-3EE3B49BF2BB}"/>
    <cellStyle name="Normal 136 97 2" xfId="7972" xr:uid="{EF2EEB17-B1BA-49FE-911F-2E19E8B37369}"/>
    <cellStyle name="Normal 136 98" xfId="7973" xr:uid="{F313E7C9-ED5F-4C89-A829-FDE154543B69}"/>
    <cellStyle name="Normal 136 98 2" xfId="7974" xr:uid="{440E12B4-6BA8-439E-B43C-B6FCE6CE803C}"/>
    <cellStyle name="Normal 136 99" xfId="7975" xr:uid="{AC07D07A-BE42-40EB-B67D-67A37F5188EA}"/>
    <cellStyle name="Normal 137" xfId="7976" xr:uid="{8943E244-7F1C-42DB-B4ED-72828BC99ECC}"/>
    <cellStyle name="Normal 137 10" xfId="7977" xr:uid="{70B94169-929E-4859-99E4-33E5AC1C2851}"/>
    <cellStyle name="Normal 137 10 2" xfId="7978" xr:uid="{5344F3F5-DD9B-445B-B953-3DDBCD8CFB30}"/>
    <cellStyle name="Normal 137 11" xfId="7979" xr:uid="{0CE966B2-FEAF-43EF-B411-5898A5EF01C7}"/>
    <cellStyle name="Normal 137 11 2" xfId="7980" xr:uid="{AF8893CF-32E2-4F65-AB61-CEB2BCEB97A4}"/>
    <cellStyle name="Normal 137 12" xfId="7981" xr:uid="{3F3592F1-863B-497B-B2F4-A84BCBE40A92}"/>
    <cellStyle name="Normal 137 12 2" xfId="7982" xr:uid="{695465BC-3CCC-4195-89BE-F86044D0DA5F}"/>
    <cellStyle name="Normal 137 13" xfId="7983" xr:uid="{AFA994DB-D330-4302-ACF3-A6E888801110}"/>
    <cellStyle name="Normal 137 13 2" xfId="7984" xr:uid="{3ADEE714-87C8-42A7-A161-763088EC3370}"/>
    <cellStyle name="Normal 137 14" xfId="7985" xr:uid="{4EA2BAF3-E0C6-4208-90E2-BF1B66DD284E}"/>
    <cellStyle name="Normal 137 14 2" xfId="7986" xr:uid="{EFE89EF2-A1AF-48C4-9823-B3BF750F3AF8}"/>
    <cellStyle name="Normal 137 15" xfId="7987" xr:uid="{3BAD4B4B-57BB-4FFB-A326-D6A26DD2779C}"/>
    <cellStyle name="Normal 137 15 2" xfId="7988" xr:uid="{B8C8539B-72E3-442B-89E9-03914BFDE8AC}"/>
    <cellStyle name="Normal 137 16" xfId="7989" xr:uid="{82B302D6-ECE2-4796-AFE7-32B6E5845721}"/>
    <cellStyle name="Normal 137 16 2" xfId="7990" xr:uid="{D6EDA4B3-D239-4EB9-8B99-AE8C402448F4}"/>
    <cellStyle name="Normal 137 17" xfId="7991" xr:uid="{441602F6-82DC-4774-AF73-BC7DE82B3B0C}"/>
    <cellStyle name="Normal 137 17 2" xfId="7992" xr:uid="{8E175F86-CC2F-4217-BB95-6C8448DD38BF}"/>
    <cellStyle name="Normal 137 18" xfId="7993" xr:uid="{D88C7ABB-AAE1-4510-A84B-9EA2B8A451F5}"/>
    <cellStyle name="Normal 137 18 2" xfId="7994" xr:uid="{39AB1F26-C26F-4A8B-A295-D28BCEA58B95}"/>
    <cellStyle name="Normal 137 19" xfId="7995" xr:uid="{1BEEAB8C-1204-4512-9728-4BCF5A78A3E1}"/>
    <cellStyle name="Normal 137 19 2" xfId="7996" xr:uid="{54557519-A52F-4EB0-A253-F9C57B998C2E}"/>
    <cellStyle name="Normal 137 2" xfId="7997" xr:uid="{1D7643B2-4022-48D9-BCF8-74FD2943278C}"/>
    <cellStyle name="Normal 137 2 2" xfId="7998" xr:uid="{E906CFA8-5361-43C1-AC70-B0301DFA34C9}"/>
    <cellStyle name="Normal 137 20" xfId="7999" xr:uid="{F5A7FC70-4D47-43F4-A210-5E5EAA73612F}"/>
    <cellStyle name="Normal 137 20 2" xfId="8000" xr:uid="{DF1C294C-2520-4630-9B88-738485CE8AF8}"/>
    <cellStyle name="Normal 137 21" xfId="8001" xr:uid="{3EEEC86E-31E0-4D84-9316-541D9F466D4F}"/>
    <cellStyle name="Normal 137 21 2" xfId="8002" xr:uid="{C224188E-3BE6-4900-8FBE-A133776EDC36}"/>
    <cellStyle name="Normal 137 22" xfId="8003" xr:uid="{297C051F-9B8A-46FA-9315-9C28BCFFF885}"/>
    <cellStyle name="Normal 137 22 2" xfId="8004" xr:uid="{DAD8E8A0-5883-4E7A-AA5C-EAC9EF48F190}"/>
    <cellStyle name="Normal 137 23" xfId="8005" xr:uid="{BD748567-12EB-4DCC-8B08-B4BF4D6D0FB7}"/>
    <cellStyle name="Normal 137 23 2" xfId="8006" xr:uid="{23837B89-3EC3-4BA7-9C05-551033D0F79B}"/>
    <cellStyle name="Normal 137 24" xfId="8007" xr:uid="{4CB3DC20-9DD1-446C-B648-2EEB43EC4E06}"/>
    <cellStyle name="Normal 137 24 2" xfId="8008" xr:uid="{75202402-E12B-4126-9764-7632E47DE81E}"/>
    <cellStyle name="Normal 137 25" xfId="8009" xr:uid="{51C7107B-9D8D-4D2F-8BDE-419C75A5CFFE}"/>
    <cellStyle name="Normal 137 25 2" xfId="8010" xr:uid="{19AB59BD-EA76-4398-B21B-4F62E3DCB3E4}"/>
    <cellStyle name="Normal 137 26" xfId="8011" xr:uid="{854C5517-6D52-4BFB-8423-6641ABC230C8}"/>
    <cellStyle name="Normal 137 26 2" xfId="8012" xr:uid="{88696D2F-5B81-4F3C-A4D8-AD086153053C}"/>
    <cellStyle name="Normal 137 27" xfId="8013" xr:uid="{F80B38CC-324E-4B19-95C2-AA4464423EDD}"/>
    <cellStyle name="Normal 137 27 2" xfId="8014" xr:uid="{A79E181E-76AC-40E5-9E9C-0F6FF14D501F}"/>
    <cellStyle name="Normal 137 28" xfId="8015" xr:uid="{75A3994A-DB93-468B-BF81-9EE30EBE456D}"/>
    <cellStyle name="Normal 137 28 2" xfId="8016" xr:uid="{5AD76206-CE8C-4C58-B494-AA121F924FD6}"/>
    <cellStyle name="Normal 137 29" xfId="8017" xr:uid="{FAB6555B-6602-49CA-B827-6F7B21951730}"/>
    <cellStyle name="Normal 137 29 2" xfId="8018" xr:uid="{8ABA81E8-CF56-4321-860F-AC64EE6050E2}"/>
    <cellStyle name="Normal 137 3" xfId="8019" xr:uid="{2FAF34CC-4710-420E-B312-1910E0437F43}"/>
    <cellStyle name="Normal 137 3 2" xfId="8020" xr:uid="{1836CE9F-C3EF-412F-8D9A-FBD4C3D95966}"/>
    <cellStyle name="Normal 137 30" xfId="8021" xr:uid="{EEDCA6C2-40E9-4450-ABA4-363C767FD6A7}"/>
    <cellStyle name="Normal 137 30 2" xfId="8022" xr:uid="{003E6799-5FBC-49C4-9D7B-3C0D93A9AD39}"/>
    <cellStyle name="Normal 137 31" xfId="8023" xr:uid="{A01AE809-0F55-4A25-A57F-C487C09BE2A2}"/>
    <cellStyle name="Normal 137 31 2" xfId="8024" xr:uid="{1656BB25-FC0F-4F31-8138-9E10EA79B73B}"/>
    <cellStyle name="Normal 137 32" xfId="8025" xr:uid="{CE324DA3-F5D9-4713-ACBA-17B2FC503626}"/>
    <cellStyle name="Normal 137 32 2" xfId="8026" xr:uid="{26B36879-1AAC-49AA-9147-B21D4F456405}"/>
    <cellStyle name="Normal 137 33" xfId="8027" xr:uid="{0B021484-1AA7-48A7-B73A-A567AA9DCE1E}"/>
    <cellStyle name="Normal 137 33 2" xfId="8028" xr:uid="{FCF628B4-398F-4B1E-B486-26A1D988C10B}"/>
    <cellStyle name="Normal 137 34" xfId="8029" xr:uid="{B0907AE6-2C3D-4EEA-A07C-68F78224B08F}"/>
    <cellStyle name="Normal 137 34 2" xfId="8030" xr:uid="{C854FCB0-4CFA-4AC2-A4B2-D994A5B7419F}"/>
    <cellStyle name="Normal 137 35" xfId="8031" xr:uid="{8C15DEB5-E06F-4C93-B805-6D4BCB24D66C}"/>
    <cellStyle name="Normal 137 35 2" xfId="8032" xr:uid="{6A11655B-658D-4943-AA09-9C8519E24587}"/>
    <cellStyle name="Normal 137 36" xfId="8033" xr:uid="{0006C89C-EF37-4CAD-A2A0-C618EBDF6BE8}"/>
    <cellStyle name="Normal 137 36 2" xfId="8034" xr:uid="{0579DF23-24EB-41DB-B344-ACF507FE83E0}"/>
    <cellStyle name="Normal 137 37" xfId="8035" xr:uid="{5775616F-1C0F-4084-AE08-E446A2F2EE1B}"/>
    <cellStyle name="Normal 137 37 2" xfId="8036" xr:uid="{F50FD2AE-39D6-4243-B99A-B97D232ED735}"/>
    <cellStyle name="Normal 137 38" xfId="8037" xr:uid="{9D8D582B-F22A-4067-8F73-ACD12A4163FC}"/>
    <cellStyle name="Normal 137 38 2" xfId="8038" xr:uid="{AC1F960B-F5BD-4E66-B0AD-ADF51DFE61F4}"/>
    <cellStyle name="Normal 137 39" xfId="8039" xr:uid="{70CE1327-F753-4673-B5D7-BF2D3AA690CC}"/>
    <cellStyle name="Normal 137 39 2" xfId="8040" xr:uid="{6989F07D-C882-41D1-A85B-C8EA0B84AD1A}"/>
    <cellStyle name="Normal 137 4" xfId="8041" xr:uid="{DF78268B-7DEC-4E03-AEF5-6B0BEF0BCC64}"/>
    <cellStyle name="Normal 137 4 2" xfId="8042" xr:uid="{61224EF7-6A7C-4365-A668-57DFFE9F91F5}"/>
    <cellStyle name="Normal 137 40" xfId="8043" xr:uid="{A04D2150-5640-4B5A-B210-9328531778B4}"/>
    <cellStyle name="Normal 137 40 2" xfId="8044" xr:uid="{D68C84C4-F23E-4CE9-8E62-B26513A2452A}"/>
    <cellStyle name="Normal 137 41" xfId="8045" xr:uid="{4C83F83D-2F1E-4336-A11B-203A075B6FEA}"/>
    <cellStyle name="Normal 137 41 2" xfId="8046" xr:uid="{E019922E-B910-4C3A-8681-367710567C7F}"/>
    <cellStyle name="Normal 137 42" xfId="8047" xr:uid="{AC67620F-937A-4CBB-AA7E-4D728D341385}"/>
    <cellStyle name="Normal 137 42 2" xfId="8048" xr:uid="{F399EEB4-EFF8-45AB-99ED-6DF9AF5EC80A}"/>
    <cellStyle name="Normal 137 43" xfId="8049" xr:uid="{A7A44B9C-9186-4BA2-9BE3-90EBF02B743B}"/>
    <cellStyle name="Normal 137 43 2" xfId="8050" xr:uid="{C30EFF6E-3C5A-48DB-BE91-996CC09CC5DE}"/>
    <cellStyle name="Normal 137 44" xfId="8051" xr:uid="{C1DEE3E0-BFDD-4C14-9076-978BA5D419C6}"/>
    <cellStyle name="Normal 137 44 2" xfId="8052" xr:uid="{7D4BD562-FA4B-40FC-9506-580DAAFBE1E3}"/>
    <cellStyle name="Normal 137 45" xfId="8053" xr:uid="{725427E8-61D5-4A5D-A76F-FDEA00E6A5D8}"/>
    <cellStyle name="Normal 137 45 2" xfId="8054" xr:uid="{5F9946FD-659F-4F50-ADB6-1749FCCF58D9}"/>
    <cellStyle name="Normal 137 46" xfId="8055" xr:uid="{E2029815-BCBE-4434-8231-F44426D6512C}"/>
    <cellStyle name="Normal 137 46 2" xfId="8056" xr:uid="{5C40A716-7A9C-4A89-BF10-8D15A51F707C}"/>
    <cellStyle name="Normal 137 47" xfId="8057" xr:uid="{75EAC556-E956-4F66-8741-024E0C2CAB0F}"/>
    <cellStyle name="Normal 137 47 2" xfId="8058" xr:uid="{5B225AE0-9369-4155-8885-980C105AE06E}"/>
    <cellStyle name="Normal 137 48" xfId="8059" xr:uid="{51E0D10A-E98F-48B9-AE81-2D29BC73536A}"/>
    <cellStyle name="Normal 137 48 2" xfId="8060" xr:uid="{72ABA1AD-73A1-482F-805B-AB77083C9C89}"/>
    <cellStyle name="Normal 137 49" xfId="8061" xr:uid="{7E06BA02-5252-4BDB-9F64-5EFFE09DADD7}"/>
    <cellStyle name="Normal 137 49 2" xfId="8062" xr:uid="{40D9707D-AE7B-4265-BB67-D9E9FADAB8FC}"/>
    <cellStyle name="Normal 137 5" xfId="8063" xr:uid="{20ABA503-49DD-4503-A718-4EA513B82FA9}"/>
    <cellStyle name="Normal 137 5 2" xfId="8064" xr:uid="{78C183E3-6C33-48EE-9593-A766FA260838}"/>
    <cellStyle name="Normal 137 50" xfId="8065" xr:uid="{192E0D4E-532F-473E-9505-901B3D43F582}"/>
    <cellStyle name="Normal 137 50 2" xfId="8066" xr:uid="{78DD28C6-A0BA-4408-AA06-089BC6B49AAE}"/>
    <cellStyle name="Normal 137 51" xfId="8067" xr:uid="{E74FF0CD-0DF6-4E87-93F5-8B88C06A3B39}"/>
    <cellStyle name="Normal 137 51 2" xfId="8068" xr:uid="{897A75C1-A391-4CEE-9CC1-570928E94A67}"/>
    <cellStyle name="Normal 137 52" xfId="8069" xr:uid="{9E420A50-A2DE-41A2-A3E3-6678A01EA9B9}"/>
    <cellStyle name="Normal 137 52 2" xfId="8070" xr:uid="{64AD0542-6D4D-4A07-91F5-208F3DF4AABE}"/>
    <cellStyle name="Normal 137 53" xfId="8071" xr:uid="{6A72DA50-9191-48B9-910E-C562FB2B22FF}"/>
    <cellStyle name="Normal 137 53 2" xfId="8072" xr:uid="{6141E5F6-A680-4D7D-810B-3F58E60C6595}"/>
    <cellStyle name="Normal 137 54" xfId="8073" xr:uid="{3C7C8A7A-99E1-41AE-8BA7-839FAD8DDAF2}"/>
    <cellStyle name="Normal 137 54 2" xfId="8074" xr:uid="{9F8B482B-166A-44AF-9281-98255BE23BD9}"/>
    <cellStyle name="Normal 137 55" xfId="8075" xr:uid="{C3C400D3-9A2A-453E-AEC8-41981F84329F}"/>
    <cellStyle name="Normal 137 55 2" xfId="8076" xr:uid="{127F1E75-6E07-40F0-BB42-73FBBAF9BC11}"/>
    <cellStyle name="Normal 137 56" xfId="8077" xr:uid="{2280710D-9D32-42C9-B296-26954CEC384A}"/>
    <cellStyle name="Normal 137 56 2" xfId="8078" xr:uid="{392BA9A3-39DB-47F1-A7D3-9F253EC7C649}"/>
    <cellStyle name="Normal 137 57" xfId="8079" xr:uid="{401C7C5F-7252-44E5-A359-EB9475580C73}"/>
    <cellStyle name="Normal 137 57 2" xfId="8080" xr:uid="{75C2750A-7616-4FFA-A249-0E4D93ABD2B7}"/>
    <cellStyle name="Normal 137 58" xfId="8081" xr:uid="{72A4A0BB-FC56-4DCB-883B-5A82643657D9}"/>
    <cellStyle name="Normal 137 58 2" xfId="8082" xr:uid="{D06E7D5C-B79A-4396-91B1-45F4DEDDBF54}"/>
    <cellStyle name="Normal 137 59" xfId="8083" xr:uid="{A380B54F-CFAF-40DD-96B6-9731F1057773}"/>
    <cellStyle name="Normal 137 59 2" xfId="8084" xr:uid="{78E57E00-E3B7-4AFD-839B-1DEA68B88C53}"/>
    <cellStyle name="Normal 137 6" xfId="8085" xr:uid="{EF0D0CFB-6A7C-495E-A105-A103DF4C04DE}"/>
    <cellStyle name="Normal 137 6 2" xfId="8086" xr:uid="{1F50BECD-8D9C-430A-BFF3-D6974B9E97C5}"/>
    <cellStyle name="Normal 137 60" xfId="8087" xr:uid="{4B73281E-2BBD-49D3-8A86-F08D6FC77272}"/>
    <cellStyle name="Normal 137 60 2" xfId="8088" xr:uid="{DA6E5DDB-AB45-438F-9669-1F387AA4BDB7}"/>
    <cellStyle name="Normal 137 61" xfId="8089" xr:uid="{2996FFAB-D528-4222-A0ED-4F3C916820C9}"/>
    <cellStyle name="Normal 137 61 2" xfId="8090" xr:uid="{53867D00-02B6-4523-A027-2260ABEF96A0}"/>
    <cellStyle name="Normal 137 62" xfId="8091" xr:uid="{BA054269-FE2A-48F7-91C5-5D60510E8BE5}"/>
    <cellStyle name="Normal 137 62 2" xfId="8092" xr:uid="{8859B48A-63FC-4703-90CD-D07BE580C5B5}"/>
    <cellStyle name="Normal 137 63" xfId="8093" xr:uid="{AA651DF8-1710-4E36-8C76-B3B80902B354}"/>
    <cellStyle name="Normal 137 63 2" xfId="8094" xr:uid="{636E83DF-A41C-4C2F-8B3A-474D8993CF99}"/>
    <cellStyle name="Normal 137 64" xfId="8095" xr:uid="{CF53ED07-B39A-4B35-948E-38208F9A39F5}"/>
    <cellStyle name="Normal 137 64 2" xfId="8096" xr:uid="{72500EE1-494B-48F3-B1FC-E2F413CEF065}"/>
    <cellStyle name="Normal 137 65" xfId="8097" xr:uid="{CF624348-ACDF-411F-AE77-342F8B796AFE}"/>
    <cellStyle name="Normal 137 65 2" xfId="8098" xr:uid="{808E5EF3-5790-4D16-9D37-0A9D81B0502B}"/>
    <cellStyle name="Normal 137 66" xfId="8099" xr:uid="{B8C9ABE8-01DC-49E8-A66B-CA4BBB53E9C7}"/>
    <cellStyle name="Normal 137 66 2" xfId="8100" xr:uid="{5F5B4C2D-4A18-48EB-920D-B0F070BB9FEE}"/>
    <cellStyle name="Normal 137 67" xfId="8101" xr:uid="{18F08098-1322-4A99-8BF8-9924443F41F5}"/>
    <cellStyle name="Normal 137 67 2" xfId="8102" xr:uid="{50CAA09F-1CF0-4607-BD65-9F937957C734}"/>
    <cellStyle name="Normal 137 68" xfId="8103" xr:uid="{E3A8A9D3-5E18-4F33-ACF6-B1257C86EAAE}"/>
    <cellStyle name="Normal 137 68 2" xfId="8104" xr:uid="{9BBA992B-3FA4-41B4-8D2E-F93374BD0CE8}"/>
    <cellStyle name="Normal 137 69" xfId="8105" xr:uid="{75A2B30D-229D-4C4F-B3DE-3E0D7C227765}"/>
    <cellStyle name="Normal 137 69 2" xfId="8106" xr:uid="{5B444367-2F86-4A09-9F44-F5BF434E99AD}"/>
    <cellStyle name="Normal 137 7" xfId="8107" xr:uid="{F927285E-AADF-44AC-B6C0-ADF74BD5906C}"/>
    <cellStyle name="Normal 137 7 2" xfId="8108" xr:uid="{6F9A7742-826D-4C7F-B848-886D047C5522}"/>
    <cellStyle name="Normal 137 70" xfId="8109" xr:uid="{FD0B3C80-13CD-4BF8-AE0A-091747B8EE9A}"/>
    <cellStyle name="Normal 137 70 2" xfId="8110" xr:uid="{ECB19385-0D39-4518-BCB6-E37CD1CB0120}"/>
    <cellStyle name="Normal 137 71" xfId="8111" xr:uid="{4A746AF9-D0E3-4BFE-BF96-CA73150F0F7E}"/>
    <cellStyle name="Normal 137 71 2" xfId="8112" xr:uid="{AD10069A-B1C2-4FB0-865B-947DDF7049EC}"/>
    <cellStyle name="Normal 137 72" xfId="8113" xr:uid="{8B43296F-220A-4016-B6CA-F1B4E93115F4}"/>
    <cellStyle name="Normal 137 72 2" xfId="8114" xr:uid="{3A89AEDF-9A80-4F38-9BCA-14D30DA0A658}"/>
    <cellStyle name="Normal 137 73" xfId="8115" xr:uid="{54F619F6-8F0E-4EF7-B49F-DBB9CE336563}"/>
    <cellStyle name="Normal 137 73 2" xfId="8116" xr:uid="{EB76E482-B744-4E1C-9B61-7D6008450162}"/>
    <cellStyle name="Normal 137 74" xfId="8117" xr:uid="{27F51357-6109-4452-B943-859CA4243E00}"/>
    <cellStyle name="Normal 137 74 2" xfId="8118" xr:uid="{6897F82D-817E-4FCE-8951-61636B344326}"/>
    <cellStyle name="Normal 137 75" xfId="8119" xr:uid="{FBF89E1C-6295-4DC2-B57F-F99606A5B90B}"/>
    <cellStyle name="Normal 137 75 2" xfId="8120" xr:uid="{6C95940C-71DE-45C0-A613-D35EFE4AC1A2}"/>
    <cellStyle name="Normal 137 76" xfId="8121" xr:uid="{73E87504-61C5-4790-90B4-6B4BBB416931}"/>
    <cellStyle name="Normal 137 76 2" xfId="8122" xr:uid="{CD8C5A03-85EE-42E7-86E8-E17776081127}"/>
    <cellStyle name="Normal 137 77" xfId="8123" xr:uid="{66E197B3-D2FB-42E6-9C73-CE3C189BF56C}"/>
    <cellStyle name="Normal 137 77 2" xfId="8124" xr:uid="{D640DF07-24D6-409E-A5EB-8110336465E4}"/>
    <cellStyle name="Normal 137 78" xfId="8125" xr:uid="{2B404646-7421-4764-B8B3-9D7D2B45F288}"/>
    <cellStyle name="Normal 137 78 2" xfId="8126" xr:uid="{B4E95C1F-ABA3-4B68-B36D-E2250F25D889}"/>
    <cellStyle name="Normal 137 79" xfId="8127" xr:uid="{392BE861-2B8F-47A3-9A6B-99091C2A7A1F}"/>
    <cellStyle name="Normal 137 79 2" xfId="8128" xr:uid="{449ED79F-2085-40F9-9EDB-50848F9AC2C2}"/>
    <cellStyle name="Normal 137 8" xfId="8129" xr:uid="{1BED0FF4-2D0F-4AB7-A97F-E998BFCE3701}"/>
    <cellStyle name="Normal 137 8 2" xfId="8130" xr:uid="{C83B60BE-CF79-496B-A374-F45D70E5C3C1}"/>
    <cellStyle name="Normal 137 80" xfId="8131" xr:uid="{B70832DC-A917-42AD-AEEA-2552ACB6D5D9}"/>
    <cellStyle name="Normal 137 80 2" xfId="8132" xr:uid="{858D2F01-86C9-43B3-A877-13DBF404BF78}"/>
    <cellStyle name="Normal 137 81" xfId="8133" xr:uid="{19A14626-57F7-40ED-BF70-44B4AB50A62B}"/>
    <cellStyle name="Normal 137 81 2" xfId="8134" xr:uid="{2DB9EB8B-34B5-4362-8F94-9074F692A7D7}"/>
    <cellStyle name="Normal 137 82" xfId="8135" xr:uid="{599D3FEF-03DB-4287-8FC0-A19F63B03F8A}"/>
    <cellStyle name="Normal 137 82 2" xfId="8136" xr:uid="{C45B6752-8A47-4358-8D73-20CD38C5C8A0}"/>
    <cellStyle name="Normal 137 83" xfId="8137" xr:uid="{1606987C-C38B-4704-8B8C-A342785E2CF9}"/>
    <cellStyle name="Normal 137 83 2" xfId="8138" xr:uid="{40146C5B-DD93-4877-8AF3-DB633A66CAD9}"/>
    <cellStyle name="Normal 137 84" xfId="8139" xr:uid="{BE0AD917-4264-424B-B404-B1EBF26FBD42}"/>
    <cellStyle name="Normal 137 84 2" xfId="8140" xr:uid="{BF452F5B-66EF-4512-947D-DF04D4A87990}"/>
    <cellStyle name="Normal 137 85" xfId="8141" xr:uid="{3316A560-00B4-4110-894D-F12C9094EDB7}"/>
    <cellStyle name="Normal 137 85 2" xfId="8142" xr:uid="{F7BE6024-058C-404D-9CFE-173FAE7DE899}"/>
    <cellStyle name="Normal 137 86" xfId="8143" xr:uid="{EFA18790-821B-44A4-BC7C-FBA72408A0E9}"/>
    <cellStyle name="Normal 137 86 2" xfId="8144" xr:uid="{FA887790-AFDF-46E8-9695-4524220DA32B}"/>
    <cellStyle name="Normal 137 87" xfId="8145" xr:uid="{852B7FCF-CB27-43B2-9B64-732F45A59D76}"/>
    <cellStyle name="Normal 137 87 2" xfId="8146" xr:uid="{62F9F89E-5F54-4491-9951-DDD0494344D5}"/>
    <cellStyle name="Normal 137 88" xfId="8147" xr:uid="{14634E0B-961C-44E4-A42B-4DF02A24F21C}"/>
    <cellStyle name="Normal 137 88 2" xfId="8148" xr:uid="{107FF793-5C95-422C-8132-7DD53D40360B}"/>
    <cellStyle name="Normal 137 89" xfId="8149" xr:uid="{1C86C23E-243D-4BA1-A4B0-5F8C5F01AF29}"/>
    <cellStyle name="Normal 137 89 2" xfId="8150" xr:uid="{27F31647-67FD-4D58-96D8-E79014D19D0B}"/>
    <cellStyle name="Normal 137 9" xfId="8151" xr:uid="{4D271B0E-C052-477F-9697-7FBBE08869D0}"/>
    <cellStyle name="Normal 137 9 2" xfId="8152" xr:uid="{405832F4-687B-4C3F-ABA9-44660A40374D}"/>
    <cellStyle name="Normal 137 90" xfId="8153" xr:uid="{7BEBE216-58C5-4A59-B9DE-F4335DB0C5AB}"/>
    <cellStyle name="Normal 137 90 2" xfId="8154" xr:uid="{F985BA09-212C-4DCB-AE59-5BA2EC0CE667}"/>
    <cellStyle name="Normal 137 91" xfId="8155" xr:uid="{DAD5D972-7313-4E0D-9726-26EEF078B2A9}"/>
    <cellStyle name="Normal 137 91 2" xfId="8156" xr:uid="{E7E4778C-2CC1-4A0B-B07D-B27A4C079CC0}"/>
    <cellStyle name="Normal 137 92" xfId="8157" xr:uid="{C65B94C4-B64F-4F58-B91E-AD1E3DDFE062}"/>
    <cellStyle name="Normal 137 92 2" xfId="8158" xr:uid="{BC5A6BF2-8940-4BAE-B40D-FE94E2772EAD}"/>
    <cellStyle name="Normal 137 93" xfId="8159" xr:uid="{DBA893BF-BE24-4E00-B621-ED3F00B40419}"/>
    <cellStyle name="Normal 137 93 2" xfId="8160" xr:uid="{B45CE03E-B460-4B76-9827-0177095B46C4}"/>
    <cellStyle name="Normal 137 94" xfId="8161" xr:uid="{ECE9E6D4-B0E3-49F5-8627-615A22D86E4F}"/>
    <cellStyle name="Normal 137 94 2" xfId="8162" xr:uid="{3A41411F-9F99-41BA-B292-C71E0AD426EF}"/>
    <cellStyle name="Normal 137 95" xfId="8163" xr:uid="{B07BDBCF-12A1-4A70-B085-29840C818D91}"/>
    <cellStyle name="Normal 137 95 2" xfId="8164" xr:uid="{DAAD2B5E-D955-4555-BCAC-4FFD2661EF67}"/>
    <cellStyle name="Normal 137 96" xfId="8165" xr:uid="{9564F897-F343-41FA-86C3-E19BAACCFD2D}"/>
    <cellStyle name="Normal 137 96 2" xfId="8166" xr:uid="{C1B37FF5-2FFC-4622-A383-98BD3967A8B2}"/>
    <cellStyle name="Normal 137 97" xfId="8167" xr:uid="{ED42AE55-9C0A-4CE6-822E-0C30FC8119BE}"/>
    <cellStyle name="Normal 137 97 2" xfId="8168" xr:uid="{5B2A301F-2841-4DD8-BC21-F4DB642CEB8E}"/>
    <cellStyle name="Normal 137 98" xfId="8169" xr:uid="{E625C129-028C-4E3B-9387-5AC585E2485F}"/>
    <cellStyle name="Normal 137 98 2" xfId="8170" xr:uid="{0A2873CB-D7A6-42A3-9785-CA64A45B80A0}"/>
    <cellStyle name="Normal 137 99" xfId="8171" xr:uid="{3987CE41-86BB-42C5-ADCF-B06D652291CA}"/>
    <cellStyle name="Normal 138" xfId="8172" xr:uid="{92F0DC11-7825-4B9A-959A-71DDE756E32A}"/>
    <cellStyle name="Normal 138 10" xfId="8173" xr:uid="{F8BB0681-E751-45C3-B6DE-3832C2EBE8D1}"/>
    <cellStyle name="Normal 138 10 2" xfId="8174" xr:uid="{81E5FAF2-CE27-4490-889C-76180B1DB314}"/>
    <cellStyle name="Normal 138 11" xfId="8175" xr:uid="{3E6EDF30-87F5-4A07-92A3-5EB12C579262}"/>
    <cellStyle name="Normal 138 11 2" xfId="8176" xr:uid="{E776FCCB-235A-4BB9-B560-3EB7073CC50B}"/>
    <cellStyle name="Normal 138 12" xfId="8177" xr:uid="{6C621BE2-F9C8-44D6-9F3A-D682AF94221F}"/>
    <cellStyle name="Normal 138 12 2" xfId="8178" xr:uid="{DF40916E-34EE-4B6D-B256-8CB7254EE87B}"/>
    <cellStyle name="Normal 138 13" xfId="8179" xr:uid="{77B4B4C5-66EA-4D40-8DF1-79D84DF732C2}"/>
    <cellStyle name="Normal 138 13 2" xfId="8180" xr:uid="{083329C2-1B76-4EFE-9E25-CE33F1BFA04F}"/>
    <cellStyle name="Normal 138 14" xfId="8181" xr:uid="{DDAD9F68-D17C-4AF7-995B-CB0597350A5C}"/>
    <cellStyle name="Normal 138 14 2" xfId="8182" xr:uid="{73BD9A9D-1688-4FA1-AEA3-D3335B7811BF}"/>
    <cellStyle name="Normal 138 15" xfId="8183" xr:uid="{88CCC1AB-9E5D-485D-89E7-3EC137E866F5}"/>
    <cellStyle name="Normal 138 15 2" xfId="8184" xr:uid="{835D5C03-FD3C-45F1-8E0F-CFB2278C8D14}"/>
    <cellStyle name="Normal 138 16" xfId="8185" xr:uid="{23535ED3-5A34-4B38-81A1-9E0F7227DC66}"/>
    <cellStyle name="Normal 138 16 2" xfId="8186" xr:uid="{C1FF260B-E254-4A93-93FB-A136737486E4}"/>
    <cellStyle name="Normal 138 17" xfId="8187" xr:uid="{9665CA32-77AA-46DA-95A2-4D0A0E5793F0}"/>
    <cellStyle name="Normal 138 17 2" xfId="8188" xr:uid="{DA9A2463-A630-40F2-888F-034A6BCDC460}"/>
    <cellStyle name="Normal 138 18" xfId="8189" xr:uid="{9734B24E-05FD-4A62-909F-7F283CE8F82C}"/>
    <cellStyle name="Normal 138 18 2" xfId="8190" xr:uid="{F9466406-0572-43AA-A5B5-01671DCD212D}"/>
    <cellStyle name="Normal 138 19" xfId="8191" xr:uid="{1C7CDFD8-477D-476F-A67F-53562BB21ABF}"/>
    <cellStyle name="Normal 138 19 2" xfId="8192" xr:uid="{503FA5E9-97F3-4203-B1E7-AD5F42EA8189}"/>
    <cellStyle name="Normal 138 2" xfId="8193" xr:uid="{DC2CF3DD-BE9E-46C6-A2FE-AB0A3B799133}"/>
    <cellStyle name="Normal 138 2 2" xfId="8194" xr:uid="{A8B8CBDA-4480-4552-89C6-9014894DDDE2}"/>
    <cellStyle name="Normal 138 20" xfId="8195" xr:uid="{4621580B-9AD3-42AF-A5F9-76B6B5AF16AB}"/>
    <cellStyle name="Normal 138 20 2" xfId="8196" xr:uid="{26F136AE-E40D-436C-A10A-5528C983F53A}"/>
    <cellStyle name="Normal 138 21" xfId="8197" xr:uid="{675D4B54-0847-4A62-8A3B-98F7AC112B4C}"/>
    <cellStyle name="Normal 138 21 2" xfId="8198" xr:uid="{F9C472C6-74B2-4B8A-895F-6877043BD1C0}"/>
    <cellStyle name="Normal 138 22" xfId="8199" xr:uid="{255FE009-4DE6-44AB-BDF1-31E745D01BCA}"/>
    <cellStyle name="Normal 138 22 2" xfId="8200" xr:uid="{0335E8DB-6FE1-4729-BF71-0D77FF12E7D3}"/>
    <cellStyle name="Normal 138 23" xfId="8201" xr:uid="{D1B4380A-0E48-488B-81C7-0A8C02DD3FDB}"/>
    <cellStyle name="Normal 138 23 2" xfId="8202" xr:uid="{AAC39238-9DF6-4B25-86D4-F07DF77ED813}"/>
    <cellStyle name="Normal 138 24" xfId="8203" xr:uid="{67215B3F-C866-4381-AC91-7E73590C40F6}"/>
    <cellStyle name="Normal 138 24 2" xfId="8204" xr:uid="{F0028DFB-6817-4038-BE22-05E9D0C5A61D}"/>
    <cellStyle name="Normal 138 25" xfId="8205" xr:uid="{25BC9979-E61D-4EA6-8F2E-3F4E65382458}"/>
    <cellStyle name="Normal 138 25 2" xfId="8206" xr:uid="{B7A6BE04-0CF9-4676-9CB9-235A61C30F20}"/>
    <cellStyle name="Normal 138 26" xfId="8207" xr:uid="{7C1F1E0D-9416-41B9-A4ED-3A6C02C30998}"/>
    <cellStyle name="Normal 138 26 2" xfId="8208" xr:uid="{BD6FA2B8-7279-4A51-95F0-1E0A65E985D7}"/>
    <cellStyle name="Normal 138 27" xfId="8209" xr:uid="{B6ACFAE2-FE24-428E-808A-19BAE0EAD16D}"/>
    <cellStyle name="Normal 138 27 2" xfId="8210" xr:uid="{76D90371-DEFC-46E2-B4F0-E31619203ED9}"/>
    <cellStyle name="Normal 138 28" xfId="8211" xr:uid="{3AE341BE-5654-4B35-A406-51BC2E37A6E4}"/>
    <cellStyle name="Normal 138 28 2" xfId="8212" xr:uid="{ED3324A3-4FAD-4DF5-8850-478CDF48C766}"/>
    <cellStyle name="Normal 138 29" xfId="8213" xr:uid="{3A8DC102-46D0-4CF9-A8A2-436D4D4A6E24}"/>
    <cellStyle name="Normal 138 29 2" xfId="8214" xr:uid="{11E9C234-985D-4E94-B19C-F3FC90A389E1}"/>
    <cellStyle name="Normal 138 3" xfId="8215" xr:uid="{CA8B0E11-D738-4C9C-9C38-B007F676475B}"/>
    <cellStyle name="Normal 138 3 2" xfId="8216" xr:uid="{11EFD194-085A-4D11-A057-52AD49430E00}"/>
    <cellStyle name="Normal 138 30" xfId="8217" xr:uid="{EE474024-9C1C-4B86-BAD9-DFCE1DD1809A}"/>
    <cellStyle name="Normal 138 30 2" xfId="8218" xr:uid="{43FB06D6-B093-4095-A657-4FA667958C38}"/>
    <cellStyle name="Normal 138 31" xfId="8219" xr:uid="{3523F744-2DBE-413F-A978-4CEC5A79C0B4}"/>
    <cellStyle name="Normal 138 31 2" xfId="8220" xr:uid="{1FC4B5E0-71E3-477B-A5B6-900B165B4B07}"/>
    <cellStyle name="Normal 138 32" xfId="8221" xr:uid="{D0AE548E-BE50-47E4-A0D5-17954E82E965}"/>
    <cellStyle name="Normal 138 32 2" xfId="8222" xr:uid="{6C529C76-BB92-450E-80D2-EE3125986E66}"/>
    <cellStyle name="Normal 138 33" xfId="8223" xr:uid="{2ED83B50-9FDA-4497-AA2C-90B346F33A6F}"/>
    <cellStyle name="Normal 138 33 2" xfId="8224" xr:uid="{F818489E-4B5F-46BA-9B74-18B576F3FC1E}"/>
    <cellStyle name="Normal 138 34" xfId="8225" xr:uid="{5DC459A0-D8D6-4638-91E4-D65790BB26A2}"/>
    <cellStyle name="Normal 138 34 2" xfId="8226" xr:uid="{69C41961-D2C9-4838-B437-19E56763C9A4}"/>
    <cellStyle name="Normal 138 35" xfId="8227" xr:uid="{BCDBE14F-C4FC-4911-BC59-3AD3F48541D7}"/>
    <cellStyle name="Normal 138 35 2" xfId="8228" xr:uid="{A6F43732-CADB-4366-8420-ABA26ACFDA3A}"/>
    <cellStyle name="Normal 138 36" xfId="8229" xr:uid="{5AFB16B9-2223-4338-B8DC-B184E50DCA93}"/>
    <cellStyle name="Normal 138 36 2" xfId="8230" xr:uid="{B59325D1-FFF5-4639-B191-408281DED649}"/>
    <cellStyle name="Normal 138 37" xfId="8231" xr:uid="{29E01D92-B112-4F3F-B917-1D58D7295CB9}"/>
    <cellStyle name="Normal 138 37 2" xfId="8232" xr:uid="{2F646309-57FD-44E9-B96D-7213DD1945BA}"/>
    <cellStyle name="Normal 138 38" xfId="8233" xr:uid="{1C2B67EC-BB77-4849-9DD6-E6122E56DB2A}"/>
    <cellStyle name="Normal 138 38 2" xfId="8234" xr:uid="{3C15B181-A814-48A6-9A6C-7945657977C0}"/>
    <cellStyle name="Normal 138 39" xfId="8235" xr:uid="{A0BD3E57-80C8-4321-A69F-9F2083F286CD}"/>
    <cellStyle name="Normal 138 39 2" xfId="8236" xr:uid="{25533F63-4019-406A-9750-71887D4EA684}"/>
    <cellStyle name="Normal 138 4" xfId="8237" xr:uid="{A5AF55BF-5670-425C-A830-DB3175212A53}"/>
    <cellStyle name="Normal 138 4 2" xfId="8238" xr:uid="{A45E1BEF-7011-44C4-8343-B7A02D98D1AF}"/>
    <cellStyle name="Normal 138 40" xfId="8239" xr:uid="{71B9801E-ACEE-42F4-AB87-736E45D8A692}"/>
    <cellStyle name="Normal 138 40 2" xfId="8240" xr:uid="{21358D4A-AF37-4877-AEE5-48F48D542EC7}"/>
    <cellStyle name="Normal 138 41" xfId="8241" xr:uid="{071D56C7-2B41-4BC0-8AF7-034496A851AD}"/>
    <cellStyle name="Normal 138 41 2" xfId="8242" xr:uid="{14CEEA8D-7892-4253-AF0D-D36550FC3CAB}"/>
    <cellStyle name="Normal 138 42" xfId="8243" xr:uid="{6318C614-0C2B-44F3-9540-3268774FF81C}"/>
    <cellStyle name="Normal 138 42 2" xfId="8244" xr:uid="{A5A5316F-4921-456E-8EF5-4FB4439C6958}"/>
    <cellStyle name="Normal 138 43" xfId="8245" xr:uid="{0543D408-8B04-45F9-A295-42EAB4044474}"/>
    <cellStyle name="Normal 138 43 2" xfId="8246" xr:uid="{04FD96A5-3903-4821-A2E1-7AC3C9A784F4}"/>
    <cellStyle name="Normal 138 44" xfId="8247" xr:uid="{638881C4-09D1-4F3F-9248-57F98F297724}"/>
    <cellStyle name="Normal 138 44 2" xfId="8248" xr:uid="{A71F1DA2-7789-4BD5-8BFA-8E9BE23AACFE}"/>
    <cellStyle name="Normal 138 45" xfId="8249" xr:uid="{6A3B6B18-5DA0-429F-9FAE-46AD47AD620C}"/>
    <cellStyle name="Normal 138 45 2" xfId="8250" xr:uid="{7B58CAC9-BFAF-4DB8-8FA4-C7898FC88F16}"/>
    <cellStyle name="Normal 138 46" xfId="8251" xr:uid="{FF17A09F-1C69-44A4-A60C-BCA0EBD9D0C9}"/>
    <cellStyle name="Normal 138 46 2" xfId="8252" xr:uid="{6859C319-F178-4019-B6E9-3CBFC28CF122}"/>
    <cellStyle name="Normal 138 47" xfId="8253" xr:uid="{CBF91414-D244-4913-A043-92FC4B6925BA}"/>
    <cellStyle name="Normal 138 47 2" xfId="8254" xr:uid="{29AE68B4-6A19-4CDC-AAA4-550FE9D16686}"/>
    <cellStyle name="Normal 138 48" xfId="8255" xr:uid="{621C637A-99D4-4A59-A863-B1DD0A9A9281}"/>
    <cellStyle name="Normal 138 48 2" xfId="8256" xr:uid="{C6109200-73DA-40E8-BD9A-D32915B5641B}"/>
    <cellStyle name="Normal 138 49" xfId="8257" xr:uid="{20573001-580F-4AE2-80F1-F72F5965E3BF}"/>
    <cellStyle name="Normal 138 49 2" xfId="8258" xr:uid="{7EE8EB24-2735-43B8-9E5A-BB641046BF0C}"/>
    <cellStyle name="Normal 138 5" xfId="8259" xr:uid="{BBE0F79D-142F-42F9-9B5D-A3DA3D6CB9A9}"/>
    <cellStyle name="Normal 138 5 2" xfId="8260" xr:uid="{E399FF79-CB81-4B9C-AF3B-480E6A27C587}"/>
    <cellStyle name="Normal 138 50" xfId="8261" xr:uid="{7C256111-8723-4B36-A73E-5B0D442F237A}"/>
    <cellStyle name="Normal 138 50 2" xfId="8262" xr:uid="{01CBD6B8-70B6-4466-9CB9-A13B4D86C2BA}"/>
    <cellStyle name="Normal 138 51" xfId="8263" xr:uid="{D1471177-9B12-43C6-91FF-88248029E528}"/>
    <cellStyle name="Normal 138 51 2" xfId="8264" xr:uid="{19DA5A6F-1B0D-4293-8617-C6B876FDD515}"/>
    <cellStyle name="Normal 138 52" xfId="8265" xr:uid="{A35A6A70-B94F-4E3F-AE96-142449A08403}"/>
    <cellStyle name="Normal 138 52 2" xfId="8266" xr:uid="{8C530CD8-3D58-447B-A9B8-0593A258B5C0}"/>
    <cellStyle name="Normal 138 53" xfId="8267" xr:uid="{9CF2DBAA-3E62-4243-AF33-DECCE2CF1A6C}"/>
    <cellStyle name="Normal 138 53 2" xfId="8268" xr:uid="{03A77446-C273-479F-B53E-973182FC1246}"/>
    <cellStyle name="Normal 138 54" xfId="8269" xr:uid="{8158BF6F-7591-45E9-A35E-94F15B31852E}"/>
    <cellStyle name="Normal 138 54 2" xfId="8270" xr:uid="{9BCDABE5-B5E9-4839-9BB6-9B7D717C4B7F}"/>
    <cellStyle name="Normal 138 55" xfId="8271" xr:uid="{29E7E2F7-57EC-4557-9695-820EDADA0B7D}"/>
    <cellStyle name="Normal 138 55 2" xfId="8272" xr:uid="{BAB21629-D449-4D6F-8233-5A5F6CC6701A}"/>
    <cellStyle name="Normal 138 56" xfId="8273" xr:uid="{560A5A7C-0F69-4444-8B55-A7D091F9FE0A}"/>
    <cellStyle name="Normal 138 56 2" xfId="8274" xr:uid="{B484CE72-C1AD-4016-B560-7202544E415D}"/>
    <cellStyle name="Normal 138 57" xfId="8275" xr:uid="{5FC3D1A4-C5E1-49CE-AF4C-5345B536E651}"/>
    <cellStyle name="Normal 138 57 2" xfId="8276" xr:uid="{7164893E-3B45-41A5-9D0D-6ACFD83DEEDE}"/>
    <cellStyle name="Normal 138 58" xfId="8277" xr:uid="{E5EB733E-7511-4F37-A9EE-4E36D3F64D0B}"/>
    <cellStyle name="Normal 138 58 2" xfId="8278" xr:uid="{D187EF5B-5E5B-43EE-A455-C66FA724B950}"/>
    <cellStyle name="Normal 138 59" xfId="8279" xr:uid="{82C8786E-8B10-415A-A61B-8E8CC09A9649}"/>
    <cellStyle name="Normal 138 59 2" xfId="8280" xr:uid="{37D88B71-B7E9-4F70-9B54-5CBC3744F0A3}"/>
    <cellStyle name="Normal 138 6" xfId="8281" xr:uid="{029E2344-231D-4A65-BA60-A320149E2A7B}"/>
    <cellStyle name="Normal 138 6 2" xfId="8282" xr:uid="{C0B9EFCF-DF89-4A18-AB0F-E2D3856B637C}"/>
    <cellStyle name="Normal 138 60" xfId="8283" xr:uid="{F5CEF0B6-EBD4-44D3-B507-8A5E18FEFEE0}"/>
    <cellStyle name="Normal 138 60 2" xfId="8284" xr:uid="{71428028-37C9-4912-A6B4-10DD0275A71C}"/>
    <cellStyle name="Normal 138 61" xfId="8285" xr:uid="{2E071671-742B-40B9-803F-4287499D7321}"/>
    <cellStyle name="Normal 138 61 2" xfId="8286" xr:uid="{C73C69AC-BCA0-4021-8622-7200D58BE802}"/>
    <cellStyle name="Normal 138 62" xfId="8287" xr:uid="{16EB1DFC-8503-4D4C-8966-DAD4BBE2CD66}"/>
    <cellStyle name="Normal 138 62 2" xfId="8288" xr:uid="{989FB5FF-DC49-438A-8930-E3FD0E9F5364}"/>
    <cellStyle name="Normal 138 63" xfId="8289" xr:uid="{1395F426-7A7C-4BE6-AD61-310C1AABC8FD}"/>
    <cellStyle name="Normal 138 63 2" xfId="8290" xr:uid="{703E85C1-3229-4FCC-B9FF-7D060776F634}"/>
    <cellStyle name="Normal 138 64" xfId="8291" xr:uid="{D25C2DA9-1116-42FA-9A95-D3B6C3006790}"/>
    <cellStyle name="Normal 138 64 2" xfId="8292" xr:uid="{96330AE1-32D6-43FB-8C6F-CA0A2C8FF98F}"/>
    <cellStyle name="Normal 138 65" xfId="8293" xr:uid="{B992E00E-75FE-43AA-8BF2-CD6BAAE25E3D}"/>
    <cellStyle name="Normal 138 65 2" xfId="8294" xr:uid="{58AFABE2-6935-483F-A417-14C085C5C920}"/>
    <cellStyle name="Normal 138 66" xfId="8295" xr:uid="{AB3E39B3-9108-4056-B4E8-D792D73E17F4}"/>
    <cellStyle name="Normal 138 66 2" xfId="8296" xr:uid="{F104F68D-243C-4279-8EDF-845BCE831DB9}"/>
    <cellStyle name="Normal 138 67" xfId="8297" xr:uid="{160C2226-81E3-41BB-A3F0-7C6AF114FB12}"/>
    <cellStyle name="Normal 138 67 2" xfId="8298" xr:uid="{82E3AC68-73E3-4691-B6E1-371DAF49D959}"/>
    <cellStyle name="Normal 138 68" xfId="8299" xr:uid="{96F91171-2C56-48D5-9A9B-2A88520C90F2}"/>
    <cellStyle name="Normal 138 68 2" xfId="8300" xr:uid="{DC48E12B-0556-4951-8391-7E8474C5AA14}"/>
    <cellStyle name="Normal 138 69" xfId="8301" xr:uid="{6B70160B-A784-495D-81CF-B51C1E92CC4E}"/>
    <cellStyle name="Normal 138 69 2" xfId="8302" xr:uid="{B282C0A2-8F10-4EBC-9955-CA244EAF5F2A}"/>
    <cellStyle name="Normal 138 7" xfId="8303" xr:uid="{0FDD3966-F8CB-43C9-9976-0C0A39AD1208}"/>
    <cellStyle name="Normal 138 7 2" xfId="8304" xr:uid="{3B5E7C92-EAAA-4F55-B965-3C51CC54D85E}"/>
    <cellStyle name="Normal 138 70" xfId="8305" xr:uid="{C52EBE88-49F6-43E6-A0FD-E034D25EC252}"/>
    <cellStyle name="Normal 138 70 2" xfId="8306" xr:uid="{6F79B0AD-114D-4FB3-945F-A1BD93CBD7DA}"/>
    <cellStyle name="Normal 138 71" xfId="8307" xr:uid="{3E88B4E5-491B-4E65-921E-BEAD34EB8968}"/>
    <cellStyle name="Normal 138 71 2" xfId="8308" xr:uid="{5CCD3CB1-4056-43D6-BF3A-0238340C46EE}"/>
    <cellStyle name="Normal 138 72" xfId="8309" xr:uid="{788534DA-F448-4D33-881E-70DD692163D4}"/>
    <cellStyle name="Normal 138 72 2" xfId="8310" xr:uid="{F5DA5030-E4E6-466B-92E0-47BB195FB227}"/>
    <cellStyle name="Normal 138 73" xfId="8311" xr:uid="{64B07B45-6E5C-418D-9FBD-2F2A05A91C59}"/>
    <cellStyle name="Normal 138 73 2" xfId="8312" xr:uid="{329C71F0-6C4C-4612-8BD9-49ADD7DF549D}"/>
    <cellStyle name="Normal 138 74" xfId="8313" xr:uid="{7F0B9715-C7AC-4588-B4AA-4A8EDF36D397}"/>
    <cellStyle name="Normal 138 74 2" xfId="8314" xr:uid="{B4E736D0-3204-4C86-915B-715110B97302}"/>
    <cellStyle name="Normal 138 75" xfId="8315" xr:uid="{76C06DEF-F5C9-4140-980C-095B30A693DC}"/>
    <cellStyle name="Normal 138 75 2" xfId="8316" xr:uid="{527A386B-C3F7-499A-B413-4336DD8C9398}"/>
    <cellStyle name="Normal 138 76" xfId="8317" xr:uid="{55EA0648-5DF2-4B2A-9809-550299656EBD}"/>
    <cellStyle name="Normal 138 76 2" xfId="8318" xr:uid="{16EDA9A3-0138-410E-B923-28F9507092C8}"/>
    <cellStyle name="Normal 138 77" xfId="8319" xr:uid="{43034FC0-3341-4176-BEEF-AAB67AAECBE5}"/>
    <cellStyle name="Normal 138 77 2" xfId="8320" xr:uid="{D59F7951-7ED5-4AC9-8111-FD7D809F024A}"/>
    <cellStyle name="Normal 138 78" xfId="8321" xr:uid="{928CBAA9-3761-4577-88CD-0CE3196EE9ED}"/>
    <cellStyle name="Normal 138 78 2" xfId="8322" xr:uid="{A790C6F6-D979-45FA-BB08-D6BA2168FB8A}"/>
    <cellStyle name="Normal 138 79" xfId="8323" xr:uid="{ED7C08AC-F052-48A6-B3AD-7630B4942297}"/>
    <cellStyle name="Normal 138 79 2" xfId="8324" xr:uid="{1978E5D5-4EAC-4D28-BE2D-0324890A0436}"/>
    <cellStyle name="Normal 138 8" xfId="8325" xr:uid="{DE69F289-E490-4A44-BFBE-122A42A198F3}"/>
    <cellStyle name="Normal 138 8 2" xfId="8326" xr:uid="{8E12ED4C-42A1-4098-8C85-72083C4A1C86}"/>
    <cellStyle name="Normal 138 80" xfId="8327" xr:uid="{3CE5FF86-6474-4839-9961-215BFFD996EC}"/>
    <cellStyle name="Normal 138 80 2" xfId="8328" xr:uid="{6A1BE81E-BEBC-4ACB-97C6-4D4129469F09}"/>
    <cellStyle name="Normal 138 81" xfId="8329" xr:uid="{C39F509B-09FE-4DBA-A087-AC6ECA8143DB}"/>
    <cellStyle name="Normal 138 81 2" xfId="8330" xr:uid="{9A8EEB56-B648-49EE-BC64-E26A95E0C076}"/>
    <cellStyle name="Normal 138 82" xfId="8331" xr:uid="{B0C6C88F-57E3-4F71-8648-7635B60B3E9D}"/>
    <cellStyle name="Normal 138 82 2" xfId="8332" xr:uid="{B128EC8F-715A-487C-96FD-5C80F52B28D8}"/>
    <cellStyle name="Normal 138 83" xfId="8333" xr:uid="{880725C4-3F69-4076-A38C-B6F07149288F}"/>
    <cellStyle name="Normal 138 83 2" xfId="8334" xr:uid="{8201828C-D12D-498D-94C4-71181892304F}"/>
    <cellStyle name="Normal 138 84" xfId="8335" xr:uid="{E7DD7051-33AA-442F-933A-5C61EB11F143}"/>
    <cellStyle name="Normal 138 84 2" xfId="8336" xr:uid="{D7AB270D-2195-4705-8734-C5269CA83C81}"/>
    <cellStyle name="Normal 138 85" xfId="8337" xr:uid="{534274A9-2FCD-4E6B-AACF-B0DE1669094F}"/>
    <cellStyle name="Normal 138 85 2" xfId="8338" xr:uid="{A421BE6C-87D3-4EFA-A045-4D7010AB88F7}"/>
    <cellStyle name="Normal 138 86" xfId="8339" xr:uid="{77E94C59-43EC-49FD-BAA8-53497785117F}"/>
    <cellStyle name="Normal 138 86 2" xfId="8340" xr:uid="{4754B15F-C52C-493B-9D1B-BB0CA20F10C0}"/>
    <cellStyle name="Normal 138 87" xfId="8341" xr:uid="{A1B75DBB-EA19-4AFC-B424-20C3CE26B830}"/>
    <cellStyle name="Normal 138 87 2" xfId="8342" xr:uid="{BF98195F-CDE9-47BA-8011-1591BA5654F3}"/>
    <cellStyle name="Normal 138 88" xfId="8343" xr:uid="{425CCBCE-C398-460C-89CB-F9D706CCC598}"/>
    <cellStyle name="Normal 138 88 2" xfId="8344" xr:uid="{457DC8F2-5351-4A3F-B095-0E173886C9DF}"/>
    <cellStyle name="Normal 138 89" xfId="8345" xr:uid="{32DE746B-C499-4E6C-B195-CF9D3738B562}"/>
    <cellStyle name="Normal 138 89 2" xfId="8346" xr:uid="{12A5C98A-AB8F-4A0A-ADB2-F31A102DFBE6}"/>
    <cellStyle name="Normal 138 9" xfId="8347" xr:uid="{A4BC130C-017B-4877-84B6-E62B1A9A800B}"/>
    <cellStyle name="Normal 138 9 2" xfId="8348" xr:uid="{AAB6A791-1952-44BA-97BB-A955C88BF83A}"/>
    <cellStyle name="Normal 138 90" xfId="8349" xr:uid="{E9ECCD64-6CF8-4743-AF58-D4FC4B7B4A98}"/>
    <cellStyle name="Normal 138 90 2" xfId="8350" xr:uid="{884061BA-0807-48EA-B96C-66A4DDEDCE83}"/>
    <cellStyle name="Normal 138 91" xfId="8351" xr:uid="{D594DD7B-8503-44A6-99EF-BE5CBF7C7074}"/>
    <cellStyle name="Normal 138 91 2" xfId="8352" xr:uid="{3F1C0C8F-0A92-4E9F-8FF7-FBEE8CCA2378}"/>
    <cellStyle name="Normal 138 92" xfId="8353" xr:uid="{73897B39-3709-4544-B1F5-779FF4399CBB}"/>
    <cellStyle name="Normal 138 92 2" xfId="8354" xr:uid="{27C162DE-23B7-42FA-92D7-204DD9AD94C8}"/>
    <cellStyle name="Normal 138 93" xfId="8355" xr:uid="{5BCAB9F7-2BF8-47C8-8DA4-FAE89A2976DA}"/>
    <cellStyle name="Normal 138 93 2" xfId="8356" xr:uid="{A7095530-0FF6-4D12-8C49-2FF2032B7B0B}"/>
    <cellStyle name="Normal 138 94" xfId="8357" xr:uid="{144EAD97-D6E6-473A-BAB2-9C7043AD7989}"/>
    <cellStyle name="Normal 138 94 2" xfId="8358" xr:uid="{2F099C3B-A3B8-485B-9CFD-EED3270D6324}"/>
    <cellStyle name="Normal 138 95" xfId="8359" xr:uid="{A56F1669-59DD-4EA0-B453-F8CBB6DE0216}"/>
    <cellStyle name="Normal 138 95 2" xfId="8360" xr:uid="{7B58504F-ED35-453B-862C-48196C2DFFDB}"/>
    <cellStyle name="Normal 138 96" xfId="8361" xr:uid="{4FCBFA04-DF80-4891-9908-0DFBD35E6A5F}"/>
    <cellStyle name="Normal 138 96 2" xfId="8362" xr:uid="{32B0CD7C-BBAA-4385-80E6-09E03F0E4C26}"/>
    <cellStyle name="Normal 138 97" xfId="8363" xr:uid="{DCD5496E-723A-473A-819E-B0B8CB3F7730}"/>
    <cellStyle name="Normal 138 97 2" xfId="8364" xr:uid="{4F7045A2-610C-4431-80C4-97B027875259}"/>
    <cellStyle name="Normal 138 98" xfId="8365" xr:uid="{EB431E0D-FDA1-46BE-B864-6F1735CA8C88}"/>
    <cellStyle name="Normal 138 98 2" xfId="8366" xr:uid="{25A9504B-36ED-4D9A-AC72-9E494160922E}"/>
    <cellStyle name="Normal 138 99" xfId="8367" xr:uid="{4FC1F34D-CD51-4741-BCBE-08F096BDB374}"/>
    <cellStyle name="Normal 139" xfId="8368" xr:uid="{6C392E2C-C93D-4F51-9852-1442BD21C7E3}"/>
    <cellStyle name="Normal 139 10" xfId="8369" xr:uid="{EEEC365A-6047-41AD-998A-2AA4FEFB2202}"/>
    <cellStyle name="Normal 139 10 2" xfId="8370" xr:uid="{4D911C71-01A3-4FE6-840B-8996468527D2}"/>
    <cellStyle name="Normal 139 11" xfId="8371" xr:uid="{3E19786E-0845-440F-B82E-F7CA76BFB3E1}"/>
    <cellStyle name="Normal 139 11 2" xfId="8372" xr:uid="{1F0D2EA0-F99B-4A01-9248-915BDD9A20C5}"/>
    <cellStyle name="Normal 139 12" xfId="8373" xr:uid="{8D4ACDD0-D9C6-446F-B4FF-DC6D514E07AF}"/>
    <cellStyle name="Normal 139 12 2" xfId="8374" xr:uid="{B0027D96-B58B-4909-B3E2-3F5F03610C39}"/>
    <cellStyle name="Normal 139 13" xfId="8375" xr:uid="{922C998E-D6C3-43A3-B185-48F113A5B3E4}"/>
    <cellStyle name="Normal 139 13 2" xfId="8376" xr:uid="{B7A0FCA5-7733-4F42-B6BF-42941F6EC347}"/>
    <cellStyle name="Normal 139 14" xfId="8377" xr:uid="{F191EEB6-D08B-440E-BFAC-5B573A3B5A82}"/>
    <cellStyle name="Normal 139 14 2" xfId="8378" xr:uid="{EC222CE6-0986-4EB8-8F03-DDC19E787D93}"/>
    <cellStyle name="Normal 139 15" xfId="8379" xr:uid="{4042747A-04F0-4969-B4F9-F205F73A920E}"/>
    <cellStyle name="Normal 139 15 2" xfId="8380" xr:uid="{B692AA0E-A574-4F39-8A67-2665E68A16B4}"/>
    <cellStyle name="Normal 139 16" xfId="8381" xr:uid="{4700096A-D4C0-42AF-BEEF-3129B2CA9DDE}"/>
    <cellStyle name="Normal 139 16 2" xfId="8382" xr:uid="{0E052214-B5D9-4896-A946-7962B351A4B8}"/>
    <cellStyle name="Normal 139 17" xfId="8383" xr:uid="{D8162562-5379-4112-AD4B-48E3A8D75558}"/>
    <cellStyle name="Normal 139 17 2" xfId="8384" xr:uid="{7F690CA4-39B6-4DBE-BE2C-996C6CF68BA9}"/>
    <cellStyle name="Normal 139 18" xfId="8385" xr:uid="{2FBDDDF3-E302-4064-8150-88B0065E9096}"/>
    <cellStyle name="Normal 139 18 2" xfId="8386" xr:uid="{4CDA5BDE-E98B-43B0-AB79-DA21982625F2}"/>
    <cellStyle name="Normal 139 19" xfId="8387" xr:uid="{92BACD66-F212-4C6D-8E90-ECBD5467FE59}"/>
    <cellStyle name="Normal 139 19 2" xfId="8388" xr:uid="{46920D9A-E6E8-4C93-A704-6C85213F112B}"/>
    <cellStyle name="Normal 139 2" xfId="8389" xr:uid="{B9EE0E70-AA03-4EF1-AE3F-1212AAF95128}"/>
    <cellStyle name="Normal 139 2 2" xfId="8390" xr:uid="{AF37DDA0-DD64-41D7-B490-62AA076AAF9C}"/>
    <cellStyle name="Normal 139 20" xfId="8391" xr:uid="{5627BB5D-DA12-4CD5-BA3F-E2E5215ED6D7}"/>
    <cellStyle name="Normal 139 20 2" xfId="8392" xr:uid="{6D9CB0C5-6603-49C4-86F6-091F39AD643A}"/>
    <cellStyle name="Normal 139 21" xfId="8393" xr:uid="{4B977391-71A7-4387-AFD3-5F0C10120D36}"/>
    <cellStyle name="Normal 139 21 2" xfId="8394" xr:uid="{0AAC165B-247B-4DD1-B2F2-EE4DF442404E}"/>
    <cellStyle name="Normal 139 22" xfId="8395" xr:uid="{B5A44073-FE57-4809-BCAA-98146B8CDB14}"/>
    <cellStyle name="Normal 139 22 2" xfId="8396" xr:uid="{C27A5C25-9983-4086-9C83-A33302015693}"/>
    <cellStyle name="Normal 139 23" xfId="8397" xr:uid="{D38E0BCE-DE0C-4BBF-8315-73558514FC53}"/>
    <cellStyle name="Normal 139 23 2" xfId="8398" xr:uid="{A4FDC87E-6544-4497-9ABF-A46530E4B5FB}"/>
    <cellStyle name="Normal 139 24" xfId="8399" xr:uid="{D38AD04F-1E8D-4299-94E5-5F16780CA203}"/>
    <cellStyle name="Normal 139 24 2" xfId="8400" xr:uid="{ABA26377-DC63-47C6-A155-D5F2F1D99AE4}"/>
    <cellStyle name="Normal 139 25" xfId="8401" xr:uid="{40CD2D99-B530-4D63-992D-00CC2DDFE3FD}"/>
    <cellStyle name="Normal 139 25 2" xfId="8402" xr:uid="{909F1949-9432-408E-850E-9501AC1460F6}"/>
    <cellStyle name="Normal 139 26" xfId="8403" xr:uid="{F5906DB7-34E1-4D5A-A8C1-87FF7167E9C5}"/>
    <cellStyle name="Normal 139 26 2" xfId="8404" xr:uid="{1E8EA889-D7CC-4177-8D9E-3F431E198A3B}"/>
    <cellStyle name="Normal 139 27" xfId="8405" xr:uid="{D0068B80-6844-4E6A-9890-5F63BD94D74A}"/>
    <cellStyle name="Normal 139 27 2" xfId="8406" xr:uid="{FCBEDEF4-3900-48BD-AE83-0D5009433AFE}"/>
    <cellStyle name="Normal 139 28" xfId="8407" xr:uid="{681B2DF7-3A31-4F17-B9F5-D9BB9F8983CE}"/>
    <cellStyle name="Normal 139 28 2" xfId="8408" xr:uid="{EE7DCE27-07E8-4EAF-9D69-6098AD68E0F7}"/>
    <cellStyle name="Normal 139 29" xfId="8409" xr:uid="{D394DBC9-808A-47F3-B34D-D5F37E030850}"/>
    <cellStyle name="Normal 139 29 2" xfId="8410" xr:uid="{8E20B690-3662-4582-A692-1E3E1C4E50C3}"/>
    <cellStyle name="Normal 139 3" xfId="8411" xr:uid="{B95F4BEF-5812-4FE0-8241-56932C6AF591}"/>
    <cellStyle name="Normal 139 3 2" xfId="8412" xr:uid="{1B148CA2-DE42-4F19-BC7E-2D91C1B23609}"/>
    <cellStyle name="Normal 139 30" xfId="8413" xr:uid="{FD5E1F9B-D2E1-4F2C-9538-E39A93495399}"/>
    <cellStyle name="Normal 139 30 2" xfId="8414" xr:uid="{F599AEB1-768A-4628-8C1F-9F8E24CF52D8}"/>
    <cellStyle name="Normal 139 31" xfId="8415" xr:uid="{564BD693-4B86-4E2F-A900-47A9ABB6D321}"/>
    <cellStyle name="Normal 139 31 2" xfId="8416" xr:uid="{D8D580E8-692E-4E47-9DEB-4C5CE1FB0B72}"/>
    <cellStyle name="Normal 139 32" xfId="8417" xr:uid="{C048E985-4BE7-451D-A9EE-D97C7730D929}"/>
    <cellStyle name="Normal 139 32 2" xfId="8418" xr:uid="{0B1A46F2-0360-4D2A-9ED1-8F39ACE9A860}"/>
    <cellStyle name="Normal 139 33" xfId="8419" xr:uid="{89421D5A-62E7-43F7-81E3-3BE2C41CF024}"/>
    <cellStyle name="Normal 139 33 2" xfId="8420" xr:uid="{FBF1A5C3-F709-4C1B-BBEC-8B631F18ABB7}"/>
    <cellStyle name="Normal 139 34" xfId="8421" xr:uid="{A433B266-0537-487D-888B-9437188F9DF5}"/>
    <cellStyle name="Normal 139 34 2" xfId="8422" xr:uid="{4F084EDD-F223-45FF-9253-72F0B71E2063}"/>
    <cellStyle name="Normal 139 35" xfId="8423" xr:uid="{A8B84AED-63BF-4413-B6C4-6E5DA0680623}"/>
    <cellStyle name="Normal 139 35 2" xfId="8424" xr:uid="{337B767A-F401-4295-97B6-0091C3590E30}"/>
    <cellStyle name="Normal 139 36" xfId="8425" xr:uid="{E0853F6F-ED52-466C-95AE-3127A4DB8AC4}"/>
    <cellStyle name="Normal 139 36 2" xfId="8426" xr:uid="{D68B450A-46F2-4252-BB62-85A6D0F5FB82}"/>
    <cellStyle name="Normal 139 37" xfId="8427" xr:uid="{BC34B495-2145-4438-90FE-63BD3FE81E08}"/>
    <cellStyle name="Normal 139 37 2" xfId="8428" xr:uid="{EF85B571-3195-40CD-BEA8-4F863507E317}"/>
    <cellStyle name="Normal 139 38" xfId="8429" xr:uid="{00B8C271-0742-49A9-A3C3-F81023CD517B}"/>
    <cellStyle name="Normal 139 38 2" xfId="8430" xr:uid="{8F618547-366C-4FCB-9E87-DEB4EA899F39}"/>
    <cellStyle name="Normal 139 39" xfId="8431" xr:uid="{A08D54A2-E2A3-4ED2-AF84-6006CA016D0C}"/>
    <cellStyle name="Normal 139 39 2" xfId="8432" xr:uid="{08FF9C5F-E0F2-4EE0-A549-C90525554564}"/>
    <cellStyle name="Normal 139 4" xfId="8433" xr:uid="{21897091-62E6-45D9-86B6-ACC7A0C8F95F}"/>
    <cellStyle name="Normal 139 4 2" xfId="8434" xr:uid="{009BBFF5-314A-46C9-9063-5E62EA40A230}"/>
    <cellStyle name="Normal 139 40" xfId="8435" xr:uid="{F64E42D6-130F-4EF2-8614-82635926463D}"/>
    <cellStyle name="Normal 139 40 2" xfId="8436" xr:uid="{25897E43-4615-4EB9-AC35-2DEF9A2F655F}"/>
    <cellStyle name="Normal 139 41" xfId="8437" xr:uid="{8CDB9C87-BBDF-426E-8C31-3EB6617E53B8}"/>
    <cellStyle name="Normal 139 41 2" xfId="8438" xr:uid="{361F0CAD-C66A-4EB9-B7BB-C31E489FFD4C}"/>
    <cellStyle name="Normal 139 42" xfId="8439" xr:uid="{5ABD6365-1473-4F58-A0CF-6953DE782D78}"/>
    <cellStyle name="Normal 139 42 2" xfId="8440" xr:uid="{0DFAFAE7-21F0-4D19-AF26-37DAEE24CAAA}"/>
    <cellStyle name="Normal 139 43" xfId="8441" xr:uid="{15D2881A-353D-455F-92A5-C34C907833D4}"/>
    <cellStyle name="Normal 139 43 2" xfId="8442" xr:uid="{D4858197-6096-4FB0-A910-564A12F1A081}"/>
    <cellStyle name="Normal 139 44" xfId="8443" xr:uid="{62F450EF-941B-4C9A-8F84-D8230974482D}"/>
    <cellStyle name="Normal 139 44 2" xfId="8444" xr:uid="{FC1D14BC-7AF4-4FB0-AD9F-6977B6239491}"/>
    <cellStyle name="Normal 139 45" xfId="8445" xr:uid="{D21E742B-3E12-497F-9B9F-D6445D0AEB72}"/>
    <cellStyle name="Normal 139 45 2" xfId="8446" xr:uid="{953D75FE-24F9-468A-8E51-ADDD5C3688E9}"/>
    <cellStyle name="Normal 139 46" xfId="8447" xr:uid="{190C6DD6-5506-4C3D-8564-DC8CD766E602}"/>
    <cellStyle name="Normal 139 46 2" xfId="8448" xr:uid="{1EBDDCDD-1BDD-4C04-9199-A11C273A6709}"/>
    <cellStyle name="Normal 139 47" xfId="8449" xr:uid="{CB6DA0C8-F970-4F92-B2E6-4A123DA3C8A4}"/>
    <cellStyle name="Normal 139 47 2" xfId="8450" xr:uid="{A818409F-AECC-422F-B9E0-0E6356E8E94F}"/>
    <cellStyle name="Normal 139 48" xfId="8451" xr:uid="{955107B2-351A-4622-B717-400F079DEDDD}"/>
    <cellStyle name="Normal 139 48 2" xfId="8452" xr:uid="{009B42DF-C62D-4BDE-9C40-D5F62335B514}"/>
    <cellStyle name="Normal 139 49" xfId="8453" xr:uid="{20739840-AAB1-4B14-9675-6DC062096119}"/>
    <cellStyle name="Normal 139 49 2" xfId="8454" xr:uid="{6AE34D1E-DBDE-43B5-A7C4-4B5107B20D1B}"/>
    <cellStyle name="Normal 139 5" xfId="8455" xr:uid="{1C220D14-3F50-4F95-B3AA-7B1E7DB9699C}"/>
    <cellStyle name="Normal 139 5 2" xfId="8456" xr:uid="{056CE0C0-7E73-42AC-A988-04FE28CF6462}"/>
    <cellStyle name="Normal 139 50" xfId="8457" xr:uid="{10AEAB19-C95B-4A82-9E0C-98C0CCCE2D24}"/>
    <cellStyle name="Normal 139 50 2" xfId="8458" xr:uid="{EDCB0472-39D9-4E8C-A279-40D52A1D7434}"/>
    <cellStyle name="Normal 139 51" xfId="8459" xr:uid="{A6318079-BC47-44B5-AC07-B6964BBE3562}"/>
    <cellStyle name="Normal 139 51 2" xfId="8460" xr:uid="{DCA366F4-8952-434B-8EB3-778557C61000}"/>
    <cellStyle name="Normal 139 52" xfId="8461" xr:uid="{F3CADE00-463A-40A4-828C-7578D6FAB8FA}"/>
    <cellStyle name="Normal 139 52 2" xfId="8462" xr:uid="{7806EB8A-CE92-4DD0-B673-9B71BD730330}"/>
    <cellStyle name="Normal 139 53" xfId="8463" xr:uid="{9D1B32C7-6814-471D-8845-C5EC531DC4CB}"/>
    <cellStyle name="Normal 139 53 2" xfId="8464" xr:uid="{777AA86C-7538-44CB-B777-3106D9823878}"/>
    <cellStyle name="Normal 139 54" xfId="8465" xr:uid="{A0E04062-BC77-4FFE-A378-1FB2EA5DB5D4}"/>
    <cellStyle name="Normal 139 54 2" xfId="8466" xr:uid="{FF036E6F-BC3B-4ABE-A7D4-4C69542E18D7}"/>
    <cellStyle name="Normal 139 55" xfId="8467" xr:uid="{4497C284-7219-44E5-8DC4-7034D389CF82}"/>
    <cellStyle name="Normal 139 55 2" xfId="8468" xr:uid="{3B078886-FCC1-4A00-B7D5-CC96A540F69C}"/>
    <cellStyle name="Normal 139 56" xfId="8469" xr:uid="{5C17F55C-7AEE-45DF-8250-02209D6F4946}"/>
    <cellStyle name="Normal 139 56 2" xfId="8470" xr:uid="{0FC6085E-7B88-43F1-B840-6851F2559B86}"/>
    <cellStyle name="Normal 139 57" xfId="8471" xr:uid="{3BF8CFDE-034C-43E8-A3C3-3BFA8572B9E2}"/>
    <cellStyle name="Normal 139 57 2" xfId="8472" xr:uid="{FE8F0025-FD2B-4726-B6BA-8BB066828FCC}"/>
    <cellStyle name="Normal 139 58" xfId="8473" xr:uid="{78AB2D7E-E684-48EA-8F36-670441AE3BAA}"/>
    <cellStyle name="Normal 139 58 2" xfId="8474" xr:uid="{8E461894-3CC0-46CD-A7EF-6D04ED8B5FA8}"/>
    <cellStyle name="Normal 139 59" xfId="8475" xr:uid="{868431F4-060C-40EE-B6C3-FA77737DE42A}"/>
    <cellStyle name="Normal 139 59 2" xfId="8476" xr:uid="{B99645C3-9F00-4C94-A280-E3D766FF4354}"/>
    <cellStyle name="Normal 139 6" xfId="8477" xr:uid="{0A309294-1F5F-4454-BB59-3E1C8514D222}"/>
    <cellStyle name="Normal 139 6 2" xfId="8478" xr:uid="{D2937BBD-9EBD-49C5-98BD-B7BBF3F57FE0}"/>
    <cellStyle name="Normal 139 60" xfId="8479" xr:uid="{FAE4ECFC-42DA-4AD9-BF8E-A7C590AFDDC4}"/>
    <cellStyle name="Normal 139 60 2" xfId="8480" xr:uid="{335A860F-EF6B-4F82-8170-57D3055A5549}"/>
    <cellStyle name="Normal 139 61" xfId="8481" xr:uid="{F295AFB4-4BCC-479D-8952-2E4628FB59D7}"/>
    <cellStyle name="Normal 139 61 2" xfId="8482" xr:uid="{D2B498AC-6C53-40D7-A5F9-8CFFB2079C5A}"/>
    <cellStyle name="Normal 139 62" xfId="8483" xr:uid="{B0C068AC-DEA3-46DA-B54F-D32E6FADE512}"/>
    <cellStyle name="Normal 139 62 2" xfId="8484" xr:uid="{15DB861D-AD6E-420F-8C8F-FB66554BA487}"/>
    <cellStyle name="Normal 139 63" xfId="8485" xr:uid="{C8F9EC5C-2415-4DA0-A772-0436DC2B877B}"/>
    <cellStyle name="Normal 139 63 2" xfId="8486" xr:uid="{FCDEEC2F-EDF7-4F0A-9363-EAA52967C043}"/>
    <cellStyle name="Normal 139 64" xfId="8487" xr:uid="{65826FCF-EE1E-4757-AB63-F021297FDD19}"/>
    <cellStyle name="Normal 139 64 2" xfId="8488" xr:uid="{40F6A8D7-10C0-4D00-BFB6-5A1A0FFAE2D0}"/>
    <cellStyle name="Normal 139 65" xfId="8489" xr:uid="{3B52B1DA-869F-4C61-9F7D-F28A75331FA2}"/>
    <cellStyle name="Normal 139 65 2" xfId="8490" xr:uid="{CCC51097-04E7-41E0-83EB-3457227213BA}"/>
    <cellStyle name="Normal 139 66" xfId="8491" xr:uid="{8CE7864E-F594-472B-8C9D-613F3B412FCB}"/>
    <cellStyle name="Normal 139 66 2" xfId="8492" xr:uid="{4C72780E-9C89-4583-B340-AC7364D473E6}"/>
    <cellStyle name="Normal 139 67" xfId="8493" xr:uid="{1B99008A-D47B-4E42-904B-BF6A49850C8C}"/>
    <cellStyle name="Normal 139 67 2" xfId="8494" xr:uid="{7066C0C9-5635-447B-808A-1FC4967D7610}"/>
    <cellStyle name="Normal 139 68" xfId="8495" xr:uid="{F6A8E5A5-1CCA-4C0E-89CC-40FF34495A37}"/>
    <cellStyle name="Normal 139 68 2" xfId="8496" xr:uid="{14400FD5-68F2-43DA-B5C7-5A4C0A2659C6}"/>
    <cellStyle name="Normal 139 69" xfId="8497" xr:uid="{E8214E53-9981-49E8-9C47-01BE59848DED}"/>
    <cellStyle name="Normal 139 69 2" xfId="8498" xr:uid="{DEE76EAF-28DA-4CB4-8595-C64D020DFFC9}"/>
    <cellStyle name="Normal 139 7" xfId="8499" xr:uid="{64B907D8-42FD-45D1-BC11-6376464F9E11}"/>
    <cellStyle name="Normal 139 7 2" xfId="8500" xr:uid="{2E83A4F7-F3D1-4F52-954A-89EB70FF0B49}"/>
    <cellStyle name="Normal 139 70" xfId="8501" xr:uid="{28D0DA0C-428D-47A0-B730-71430C569AB3}"/>
    <cellStyle name="Normal 139 70 2" xfId="8502" xr:uid="{712F8F6A-474F-4FAF-8607-597FF5FE7877}"/>
    <cellStyle name="Normal 139 71" xfId="8503" xr:uid="{F9C5338D-CECA-423F-84BB-0CF2F359A538}"/>
    <cellStyle name="Normal 139 71 2" xfId="8504" xr:uid="{044C0BF7-C87B-4A9D-957E-97D096E14832}"/>
    <cellStyle name="Normal 139 72" xfId="8505" xr:uid="{53C44527-1181-4CB1-831E-81E52DE10AD4}"/>
    <cellStyle name="Normal 139 72 2" xfId="8506" xr:uid="{A26AED18-0A04-4330-84FE-D2B3C236C41A}"/>
    <cellStyle name="Normal 139 73" xfId="8507" xr:uid="{3D881E46-E02A-456C-B42B-1214382FE2F4}"/>
    <cellStyle name="Normal 139 73 2" xfId="8508" xr:uid="{2C75A568-D28A-4747-9E4C-84DC60F2ACC1}"/>
    <cellStyle name="Normal 139 74" xfId="8509" xr:uid="{1B6964A1-80FE-4ACB-875D-B2484F6D64B0}"/>
    <cellStyle name="Normal 139 74 2" xfId="8510" xr:uid="{91E0F20C-1DAB-4C48-84B1-E913EA133C9C}"/>
    <cellStyle name="Normal 139 75" xfId="8511" xr:uid="{C06C8405-CFA2-452C-BAD9-87ABAEDFE13B}"/>
    <cellStyle name="Normal 139 75 2" xfId="8512" xr:uid="{8E762001-94B2-4D53-A0EF-EB296BE09023}"/>
    <cellStyle name="Normal 139 76" xfId="8513" xr:uid="{850F1760-59D6-4CBD-B2C8-C0A9749A002A}"/>
    <cellStyle name="Normal 139 76 2" xfId="8514" xr:uid="{91CD21EB-7AC7-4104-B6DE-C310EC7C31DA}"/>
    <cellStyle name="Normal 139 77" xfId="8515" xr:uid="{38103EB9-938F-40B2-AC1C-1A34020E821B}"/>
    <cellStyle name="Normal 139 77 2" xfId="8516" xr:uid="{36D37DC7-8341-4495-9BEA-6842A83D5290}"/>
    <cellStyle name="Normal 139 78" xfId="8517" xr:uid="{63BBC7E9-5305-40AC-95D1-268D5441965D}"/>
    <cellStyle name="Normal 139 78 2" xfId="8518" xr:uid="{8BDCDB80-3471-437D-B261-0F6980E32EE1}"/>
    <cellStyle name="Normal 139 79" xfId="8519" xr:uid="{C1E45F80-087F-4801-AEC9-F85FC55AA989}"/>
    <cellStyle name="Normal 139 79 2" xfId="8520" xr:uid="{6811DCCC-F9DA-4A51-BC96-A2F9E0BA3C8C}"/>
    <cellStyle name="Normal 139 8" xfId="8521" xr:uid="{1766EB3C-6A12-4899-80D8-B91BDCF9DEFA}"/>
    <cellStyle name="Normal 139 8 2" xfId="8522" xr:uid="{AC24EDF1-7B4A-40C5-AF80-9A9310D9CABF}"/>
    <cellStyle name="Normal 139 80" xfId="8523" xr:uid="{1BD15229-CD3A-421C-85EC-92CD2BBE1E80}"/>
    <cellStyle name="Normal 139 80 2" xfId="8524" xr:uid="{18B3FEE4-76F3-44E3-BE91-F3561278C762}"/>
    <cellStyle name="Normal 139 81" xfId="8525" xr:uid="{AA7B1981-62C1-477C-9601-868A0E2AA83B}"/>
    <cellStyle name="Normal 139 81 2" xfId="8526" xr:uid="{5E826C0A-0DC8-4C5C-B0BA-BA11FCCEAA84}"/>
    <cellStyle name="Normal 139 82" xfId="8527" xr:uid="{11B23ADE-E799-4409-9313-2061D80C36BD}"/>
    <cellStyle name="Normal 139 82 2" xfId="8528" xr:uid="{5A597E17-F5AB-4952-989D-4914EA21EDC3}"/>
    <cellStyle name="Normal 139 83" xfId="8529" xr:uid="{A5666681-C737-4041-A400-77E7B0D353A5}"/>
    <cellStyle name="Normal 139 83 2" xfId="8530" xr:uid="{FF953CC6-2ADD-4319-B0FC-A32E8B7F6D95}"/>
    <cellStyle name="Normal 139 84" xfId="8531" xr:uid="{C9E0D447-2D43-4B94-8C5B-EF1CED0E1CB8}"/>
    <cellStyle name="Normal 139 84 2" xfId="8532" xr:uid="{3890EAC8-BCF1-4032-BCA8-5DA61702F05A}"/>
    <cellStyle name="Normal 139 85" xfId="8533" xr:uid="{A31265E3-1A90-4998-B36C-2B7481FCCF14}"/>
    <cellStyle name="Normal 139 85 2" xfId="8534" xr:uid="{461C3E9A-BA18-4F55-97DE-57613C34A668}"/>
    <cellStyle name="Normal 139 86" xfId="8535" xr:uid="{F872C3FB-8985-47A8-B498-D60506DB65C6}"/>
    <cellStyle name="Normal 139 86 2" xfId="8536" xr:uid="{892EC233-3646-4AE1-9116-0A6A821FAAE2}"/>
    <cellStyle name="Normal 139 87" xfId="8537" xr:uid="{0959AB33-54E8-4A0A-A275-B366A48667C4}"/>
    <cellStyle name="Normal 139 87 2" xfId="8538" xr:uid="{7CE81697-42A0-48D9-B0DE-AEA8E5FA98E2}"/>
    <cellStyle name="Normal 139 88" xfId="8539" xr:uid="{568F3884-CB4D-4119-92CF-CCD02A868566}"/>
    <cellStyle name="Normal 139 88 2" xfId="8540" xr:uid="{0FC5FC35-9C59-439B-AC6B-BA043EE7EC49}"/>
    <cellStyle name="Normal 139 89" xfId="8541" xr:uid="{D12C8BDA-1086-4326-ABA5-982B1572D445}"/>
    <cellStyle name="Normal 139 89 2" xfId="8542" xr:uid="{B2FA1D74-86FC-47B9-A7C6-0E96CAB02C6F}"/>
    <cellStyle name="Normal 139 9" xfId="8543" xr:uid="{E50C203F-5072-4629-8CFB-99079595DEF4}"/>
    <cellStyle name="Normal 139 9 2" xfId="8544" xr:uid="{B153A6E5-66F5-438C-BB67-52A669F9C894}"/>
    <cellStyle name="Normal 139 90" xfId="8545" xr:uid="{20382ACB-EC79-4293-8C37-B565D4A265A3}"/>
    <cellStyle name="Normal 139 90 2" xfId="8546" xr:uid="{C594170E-5800-44A7-9D9C-DC5BF17C6EB0}"/>
    <cellStyle name="Normal 139 91" xfId="8547" xr:uid="{91C0BD7C-B4EE-4357-9A30-5BA79898CCAB}"/>
    <cellStyle name="Normal 139 91 2" xfId="8548" xr:uid="{2D8165C3-B7DA-4361-9441-7AFDBA287DB4}"/>
    <cellStyle name="Normal 139 92" xfId="8549" xr:uid="{23F96C39-1164-48B0-A507-BE9BF2E27291}"/>
    <cellStyle name="Normal 139 92 2" xfId="8550" xr:uid="{7B7E83C7-D260-4130-954E-756524F3B74F}"/>
    <cellStyle name="Normal 139 93" xfId="8551" xr:uid="{72ABFD3E-F4D2-4379-83A3-283C4594B29E}"/>
    <cellStyle name="Normal 139 93 2" xfId="8552" xr:uid="{775B5C27-ADFA-4FEC-9364-AE26FC57B1EE}"/>
    <cellStyle name="Normal 139 94" xfId="8553" xr:uid="{B9AAC34E-891B-4C59-83D3-DDED0B976E1F}"/>
    <cellStyle name="Normal 139 94 2" xfId="8554" xr:uid="{D681A1A9-E730-4F2A-84BA-77216AA765E3}"/>
    <cellStyle name="Normal 139 95" xfId="8555" xr:uid="{26CFB75B-DFE8-4C84-8038-EA1965B0E04A}"/>
    <cellStyle name="Normal 139 95 2" xfId="8556" xr:uid="{6116B7F9-0D17-46AB-AA99-3A2511A30AF6}"/>
    <cellStyle name="Normal 139 96" xfId="8557" xr:uid="{551B71F5-7988-4413-8C4A-9C2AC20F6DCD}"/>
    <cellStyle name="Normal 139 96 2" xfId="8558" xr:uid="{FE9B5361-8993-42DD-8E8B-D4192C737B79}"/>
    <cellStyle name="Normal 139 97" xfId="8559" xr:uid="{948F466A-0334-44B4-8D5B-23E2AAC842CF}"/>
    <cellStyle name="Normal 139 97 2" xfId="8560" xr:uid="{F7BBDC58-FF63-4484-9232-358327A1F419}"/>
    <cellStyle name="Normal 139 98" xfId="8561" xr:uid="{0B162DCF-2E49-4682-8EC8-0B37AA2FB081}"/>
    <cellStyle name="Normal 139 98 2" xfId="8562" xr:uid="{8D1C995F-45C7-45A4-B607-CF8AF199F30E}"/>
    <cellStyle name="Normal 139 99" xfId="8563" xr:uid="{9838EC80-3A02-4FE0-8002-530389C67881}"/>
    <cellStyle name="Normal 14" xfId="366" xr:uid="{00000000-0005-0000-0000-000094020000}"/>
    <cellStyle name="Normal 14 10" xfId="8565" xr:uid="{CC498F1B-5CCF-42D7-91BF-F4C6867DDE16}"/>
    <cellStyle name="Normal 14 10 2" xfId="8566" xr:uid="{A4999CE5-D578-4533-8411-AA1167B0B5EF}"/>
    <cellStyle name="Normal 14 11" xfId="8567" xr:uid="{0F3BAECB-E0CC-4D33-8CB8-682FFE371954}"/>
    <cellStyle name="Normal 14 11 2" xfId="8568" xr:uid="{663DFF0A-7FBA-4D0A-8AF6-8A526847A0EF}"/>
    <cellStyle name="Normal 14 12" xfId="8569" xr:uid="{FAC62242-2175-483D-B088-4EE1480BF1AF}"/>
    <cellStyle name="Normal 14 12 2" xfId="8570" xr:uid="{FAFB6283-46D9-4090-9D5D-4F09F0D7897E}"/>
    <cellStyle name="Normal 14 13" xfId="8571" xr:uid="{DBC40A9C-D461-498E-A7BA-230E358CE8EA}"/>
    <cellStyle name="Normal 14 13 2" xfId="8572" xr:uid="{8FE39E4F-3433-47FD-B1D4-C46AD7AF74A1}"/>
    <cellStyle name="Normal 14 14" xfId="8573" xr:uid="{FEC7AB3E-6818-49C9-8650-645EF4BB8B1C}"/>
    <cellStyle name="Normal 14 14 2" xfId="8574" xr:uid="{73CD87F1-75BA-40A9-A659-B0BE73CB4650}"/>
    <cellStyle name="Normal 14 15" xfId="8575" xr:uid="{ED30FA6C-AFD3-4B76-B9ED-61B654610864}"/>
    <cellStyle name="Normal 14 16" xfId="8564" xr:uid="{12A2DED8-DBEC-493E-B00C-42EEBF41667F}"/>
    <cellStyle name="Normal 14 2" xfId="947" xr:uid="{00000000-0005-0000-0000-000095020000}"/>
    <cellStyle name="Normal 14 2 2" xfId="8577" xr:uid="{18E46D42-6FD9-48E4-A248-3EC0678C3C87}"/>
    <cellStyle name="Normal 14 2 3" xfId="8576" xr:uid="{D8A1E17C-C420-4A1B-B2C1-B9278BE7CE83}"/>
    <cellStyle name="Normal 14 3" xfId="8578" xr:uid="{35B08715-1BFB-4DF4-818A-37278B17609F}"/>
    <cellStyle name="Normal 14 3 2" xfId="8579" xr:uid="{850D7884-BF81-4C6D-851F-71A05C17C2B5}"/>
    <cellStyle name="Normal 14 4" xfId="8580" xr:uid="{688448C7-D814-431E-88AD-B0BE591B59BE}"/>
    <cellStyle name="Normal 14 4 2" xfId="8581" xr:uid="{8D7704CD-7402-4A24-A1C1-4CE99A5B4A73}"/>
    <cellStyle name="Normal 14 5" xfId="8582" xr:uid="{01287077-107C-4505-85E7-8F3DA82DC66D}"/>
    <cellStyle name="Normal 14 5 2" xfId="8583" xr:uid="{64BCE960-3A3B-42E1-8266-69D1D6F1962F}"/>
    <cellStyle name="Normal 14 6" xfId="8584" xr:uid="{B4CD1CF2-1B43-4DC8-BBE9-88B8C110FFBE}"/>
    <cellStyle name="Normal 14 6 2" xfId="8585" xr:uid="{E66491D7-F1E5-43EE-B41C-0FDEDE4063CD}"/>
    <cellStyle name="Normal 14 7" xfId="8586" xr:uid="{AD2A5F4C-6E1E-4712-8E2F-23746DB9957B}"/>
    <cellStyle name="Normal 14 7 2" xfId="8587" xr:uid="{1919FCEC-115A-4946-8BE4-DDE59798480B}"/>
    <cellStyle name="Normal 14 8" xfId="8588" xr:uid="{522F7604-2CAD-4F56-94CE-542F16CB7877}"/>
    <cellStyle name="Normal 14 8 2" xfId="8589" xr:uid="{F6204B4D-5F0B-4DCB-BF20-37D7C2A94B54}"/>
    <cellStyle name="Normal 14 9" xfId="8590" xr:uid="{254950DA-2F7F-443D-8D69-4F37EFA6C966}"/>
    <cellStyle name="Normal 14 9 2" xfId="8591" xr:uid="{D1EF2651-C067-4A8D-82F3-2F49DE03112A}"/>
    <cellStyle name="Normal 140" xfId="8592" xr:uid="{E0F8ECE8-E09A-4D3C-B65A-5D01D2DD615C}"/>
    <cellStyle name="Normal 140 10" xfId="8593" xr:uid="{BF597923-4A24-4237-81D6-49F4B7E624D4}"/>
    <cellStyle name="Normal 140 10 2" xfId="8594" xr:uid="{9CC89D42-D80F-4D8A-8E4D-4839FEAE91EF}"/>
    <cellStyle name="Normal 140 11" xfId="8595" xr:uid="{C7762CEB-ECD4-4EF6-868E-810DF896D9B3}"/>
    <cellStyle name="Normal 140 11 2" xfId="8596" xr:uid="{B0E59CC8-5354-4BD6-B06E-4C13F5FED2D1}"/>
    <cellStyle name="Normal 140 12" xfId="8597" xr:uid="{EC78B6A8-4057-4C6D-BD31-DDFC99C84BE6}"/>
    <cellStyle name="Normal 140 12 2" xfId="8598" xr:uid="{9A554510-51CA-4243-A969-689CC85FB30D}"/>
    <cellStyle name="Normal 140 13" xfId="8599" xr:uid="{117FB8A2-A3F9-4A96-BFD7-4CBDDB9E93BC}"/>
    <cellStyle name="Normal 140 13 2" xfId="8600" xr:uid="{DB58AFA0-CB5F-4B77-A395-4C7BD92BA548}"/>
    <cellStyle name="Normal 140 14" xfId="8601" xr:uid="{CFDD46CB-3295-4BCB-ADA9-146C45C7DBED}"/>
    <cellStyle name="Normal 140 14 2" xfId="8602" xr:uid="{9FF4772B-7FD6-4A76-9439-FFCBCF2054E0}"/>
    <cellStyle name="Normal 140 15" xfId="8603" xr:uid="{59F2B295-734C-4709-B1B3-019C4A3A3706}"/>
    <cellStyle name="Normal 140 15 2" xfId="8604" xr:uid="{DD8CA859-A9CD-4A74-99EB-BEAB442E36BC}"/>
    <cellStyle name="Normal 140 16" xfId="8605" xr:uid="{74FE0D29-3118-4210-A786-23E1C0F3AD8A}"/>
    <cellStyle name="Normal 140 16 2" xfId="8606" xr:uid="{4994FF09-8E60-4D27-8B4B-5C5803BCB10D}"/>
    <cellStyle name="Normal 140 17" xfId="8607" xr:uid="{B15F6D46-B078-4809-A99C-0DF17E820156}"/>
    <cellStyle name="Normal 140 17 2" xfId="8608" xr:uid="{78535818-85D1-4926-86FC-4D4323E94962}"/>
    <cellStyle name="Normal 140 18" xfId="8609" xr:uid="{46998602-3248-4DA4-8D41-F7C504E5A4DD}"/>
    <cellStyle name="Normal 140 18 2" xfId="8610" xr:uid="{42492B84-B34B-4A87-9E93-2BBC2FB9A300}"/>
    <cellStyle name="Normal 140 19" xfId="8611" xr:uid="{61DB167B-9DDB-4086-8326-81EE11B2A3C9}"/>
    <cellStyle name="Normal 140 19 2" xfId="8612" xr:uid="{B8573FF2-8A02-48D2-9FBF-1D47A8035B4A}"/>
    <cellStyle name="Normal 140 2" xfId="8613" xr:uid="{6FE8B758-B20E-4211-A07C-B7FC9B93A9A6}"/>
    <cellStyle name="Normal 140 2 2" xfId="8614" xr:uid="{B625C5E5-79DE-4F11-9A6A-5288DCE29A01}"/>
    <cellStyle name="Normal 140 20" xfId="8615" xr:uid="{8BBC25A8-10B8-42FD-8E82-4751D4A21329}"/>
    <cellStyle name="Normal 140 20 2" xfId="8616" xr:uid="{80AD337F-2619-418F-819B-F9D5148EDF76}"/>
    <cellStyle name="Normal 140 21" xfId="8617" xr:uid="{7179583E-05FC-4A1D-A4DE-E63613C00527}"/>
    <cellStyle name="Normal 140 21 2" xfId="8618" xr:uid="{AF0E4252-15EF-4BC3-A759-629EC4F47F7F}"/>
    <cellStyle name="Normal 140 22" xfId="8619" xr:uid="{604D8E6C-52C6-437F-829F-C8F7961D571F}"/>
    <cellStyle name="Normal 140 22 2" xfId="8620" xr:uid="{0F852091-2BDB-4DB4-86C0-FBEF94F4E04C}"/>
    <cellStyle name="Normal 140 23" xfId="8621" xr:uid="{71365381-43C4-426B-8C22-7FF5C264FC93}"/>
    <cellStyle name="Normal 140 23 2" xfId="8622" xr:uid="{676F2F08-5AB6-4F1A-8BDF-0733BE5B9DB7}"/>
    <cellStyle name="Normal 140 24" xfId="8623" xr:uid="{B25A043C-C95D-4D82-9C0F-9616A6E8C154}"/>
    <cellStyle name="Normal 140 24 2" xfId="8624" xr:uid="{CDB90724-407E-40F2-95BC-6024B4EF7A10}"/>
    <cellStyle name="Normal 140 25" xfId="8625" xr:uid="{B678AFE4-F753-4A51-BB3F-FA5D5B9921B7}"/>
    <cellStyle name="Normal 140 25 2" xfId="8626" xr:uid="{D8F884BF-001C-499E-AA56-013FEE2D754D}"/>
    <cellStyle name="Normal 140 26" xfId="8627" xr:uid="{947B7C41-74BF-4B78-87B1-0D7DDE87C66D}"/>
    <cellStyle name="Normal 140 26 2" xfId="8628" xr:uid="{B777D8E9-5DC0-499A-9D99-6CA02567269C}"/>
    <cellStyle name="Normal 140 27" xfId="8629" xr:uid="{06AD531A-7FBE-4AD0-A7AE-09BFD43BB68B}"/>
    <cellStyle name="Normal 140 27 2" xfId="8630" xr:uid="{5CD0952B-3E24-4EE9-9E33-0BA09820583A}"/>
    <cellStyle name="Normal 140 28" xfId="8631" xr:uid="{246820A1-C628-470C-82F0-154EE3CEE59C}"/>
    <cellStyle name="Normal 140 28 2" xfId="8632" xr:uid="{4960225D-1F44-4AD4-B5C6-5BD9D7080122}"/>
    <cellStyle name="Normal 140 29" xfId="8633" xr:uid="{DD3FF135-42A2-4CD0-8F0B-A700C9133908}"/>
    <cellStyle name="Normal 140 29 2" xfId="8634" xr:uid="{016ECC6C-3D5F-40AB-A827-18FF0E2BC378}"/>
    <cellStyle name="Normal 140 3" xfId="8635" xr:uid="{56C038FC-4979-4489-8ADA-C61853284F6A}"/>
    <cellStyle name="Normal 140 3 2" xfId="8636" xr:uid="{5F307F24-AD67-4A42-8019-8178DD83B0FB}"/>
    <cellStyle name="Normal 140 30" xfId="8637" xr:uid="{61A9D292-3967-40B0-B1E5-2B9087484CC1}"/>
    <cellStyle name="Normal 140 30 2" xfId="8638" xr:uid="{28CC9558-EB1D-4F90-B18F-E852E79E5D57}"/>
    <cellStyle name="Normal 140 31" xfId="8639" xr:uid="{E8836F42-2493-474F-83D8-C267E188A744}"/>
    <cellStyle name="Normal 140 31 2" xfId="8640" xr:uid="{747B04D4-BA0B-4DD0-8340-E6BBD33C2E30}"/>
    <cellStyle name="Normal 140 32" xfId="8641" xr:uid="{BBB767F4-D5CF-46D9-9791-0DBDA2F2DE41}"/>
    <cellStyle name="Normal 140 32 2" xfId="8642" xr:uid="{949F1A77-98D9-4C81-8CBA-8AABD8E712E4}"/>
    <cellStyle name="Normal 140 33" xfId="8643" xr:uid="{298E6156-15F4-4A2A-8FB0-3E75F3A320F2}"/>
    <cellStyle name="Normal 140 33 2" xfId="8644" xr:uid="{A8B5AC03-6CDC-4ECF-9BBC-DC5D44993282}"/>
    <cellStyle name="Normal 140 34" xfId="8645" xr:uid="{B7F44F8D-BFFB-48AB-8FF0-12EF0AB39454}"/>
    <cellStyle name="Normal 140 34 2" xfId="8646" xr:uid="{F22FA6D4-4170-4B07-B613-357761B31790}"/>
    <cellStyle name="Normal 140 35" xfId="8647" xr:uid="{B9997F19-241D-4A1F-943B-9B8679E70DA7}"/>
    <cellStyle name="Normal 140 35 2" xfId="8648" xr:uid="{C06EF6A7-7740-4307-B002-B2A83F6A4C19}"/>
    <cellStyle name="Normal 140 36" xfId="8649" xr:uid="{D36AB008-5D48-496A-AD6F-7C84D13BAD34}"/>
    <cellStyle name="Normal 140 36 2" xfId="8650" xr:uid="{5B94EA41-7A51-44C8-8308-83455E5A333B}"/>
    <cellStyle name="Normal 140 37" xfId="8651" xr:uid="{62066AB4-029A-4A8A-89C1-94AAA7F5CE74}"/>
    <cellStyle name="Normal 140 37 2" xfId="8652" xr:uid="{11C1A1F1-889C-44BA-B580-5D78B9BB3B30}"/>
    <cellStyle name="Normal 140 38" xfId="8653" xr:uid="{11991B4F-5E59-4ACD-86AE-53E49C8E5752}"/>
    <cellStyle name="Normal 140 38 2" xfId="8654" xr:uid="{D5A54FA9-235C-48B8-95E7-CD46FEDC649A}"/>
    <cellStyle name="Normal 140 39" xfId="8655" xr:uid="{672E96C1-0BF8-470F-AC41-99C4AAE41446}"/>
    <cellStyle name="Normal 140 39 2" xfId="8656" xr:uid="{2D59462E-6359-4784-90C0-BB9FA960C2DD}"/>
    <cellStyle name="Normal 140 4" xfId="8657" xr:uid="{903B20D1-F5A6-4CEC-88DD-39FF705544AF}"/>
    <cellStyle name="Normal 140 4 2" xfId="8658" xr:uid="{98DD4545-C02B-41C9-8840-DBA666BA2784}"/>
    <cellStyle name="Normal 140 40" xfId="8659" xr:uid="{859B00FD-264C-4C8C-9E2C-2AD4979F3644}"/>
    <cellStyle name="Normal 140 40 2" xfId="8660" xr:uid="{7268F4C3-2871-4A72-A6A5-CE2FB8873AF5}"/>
    <cellStyle name="Normal 140 41" xfId="8661" xr:uid="{2DAF886D-4E41-499C-960B-C95CF66DB1CA}"/>
    <cellStyle name="Normal 140 41 2" xfId="8662" xr:uid="{DF5AA2F7-FE48-4279-8BA9-3E92A99A7D5B}"/>
    <cellStyle name="Normal 140 42" xfId="8663" xr:uid="{5E133F67-E2D5-4328-BE08-6FA6373F5322}"/>
    <cellStyle name="Normal 140 42 2" xfId="8664" xr:uid="{C6F7128B-47E8-4E81-8320-3C601746B2B9}"/>
    <cellStyle name="Normal 140 43" xfId="8665" xr:uid="{131CF407-1820-4D98-A88E-6620314681D3}"/>
    <cellStyle name="Normal 140 43 2" xfId="8666" xr:uid="{BC5F901B-1CA7-4D25-ADA7-FBF3BF2179B0}"/>
    <cellStyle name="Normal 140 44" xfId="8667" xr:uid="{6E382C69-D284-492F-8F12-5C3DD4424DF8}"/>
    <cellStyle name="Normal 140 44 2" xfId="8668" xr:uid="{DA353AE5-7348-4D22-BFA7-CE2E884055A0}"/>
    <cellStyle name="Normal 140 45" xfId="8669" xr:uid="{6719A45C-1227-4BAF-A354-2D919E494AF0}"/>
    <cellStyle name="Normal 140 45 2" xfId="8670" xr:uid="{940DBC33-1E40-489A-965A-21CF796E4D54}"/>
    <cellStyle name="Normal 140 46" xfId="8671" xr:uid="{282C7024-61C2-4B7D-859B-5B45F5A79460}"/>
    <cellStyle name="Normal 140 46 2" xfId="8672" xr:uid="{1A1F129B-9505-4097-AEED-0B4FAD9D8096}"/>
    <cellStyle name="Normal 140 47" xfId="8673" xr:uid="{56A25780-2420-4D5E-BFF9-DC23A9352B42}"/>
    <cellStyle name="Normal 140 47 2" xfId="8674" xr:uid="{12B0FC85-FEAA-4093-8427-26B19411D70B}"/>
    <cellStyle name="Normal 140 48" xfId="8675" xr:uid="{25EC5E94-6DA1-40D3-AAAD-B67CC8150B47}"/>
    <cellStyle name="Normal 140 48 2" xfId="8676" xr:uid="{B3D9A775-AB98-42B4-B98E-2DA35BFF0CE1}"/>
    <cellStyle name="Normal 140 49" xfId="8677" xr:uid="{1C9116AF-A815-4752-AA02-6D228A254CF2}"/>
    <cellStyle name="Normal 140 49 2" xfId="8678" xr:uid="{028938A0-930C-45E8-97C5-30C57BF04D10}"/>
    <cellStyle name="Normal 140 5" xfId="8679" xr:uid="{B9B6B4B6-29A9-494D-93B1-5B526B11D863}"/>
    <cellStyle name="Normal 140 5 2" xfId="8680" xr:uid="{99967431-61C8-4265-B214-CC56657517C4}"/>
    <cellStyle name="Normal 140 50" xfId="8681" xr:uid="{DFACDB6B-4E8C-41D9-8587-DFF9195CEB16}"/>
    <cellStyle name="Normal 140 50 2" xfId="8682" xr:uid="{EA03ED4F-8176-4702-A088-177DB4FD19FC}"/>
    <cellStyle name="Normal 140 51" xfId="8683" xr:uid="{1CB71ABD-4DA6-4232-99AF-B89852B4F416}"/>
    <cellStyle name="Normal 140 51 2" xfId="8684" xr:uid="{F5040DEC-7962-4FBF-B1F1-354E4867B062}"/>
    <cellStyle name="Normal 140 52" xfId="8685" xr:uid="{BD145E08-9140-442C-804F-09EA30847639}"/>
    <cellStyle name="Normal 140 52 2" xfId="8686" xr:uid="{3031B226-062F-45E7-AB70-685EC4964766}"/>
    <cellStyle name="Normal 140 53" xfId="8687" xr:uid="{4E8E9E60-D557-4C4D-901B-C012FD1C43E6}"/>
    <cellStyle name="Normal 140 53 2" xfId="8688" xr:uid="{39D3C5B0-137B-45C3-9BAE-7E62F4C9FD33}"/>
    <cellStyle name="Normal 140 54" xfId="8689" xr:uid="{EE59A801-4F47-4DD7-AADD-B298D192D0D1}"/>
    <cellStyle name="Normal 140 54 2" xfId="8690" xr:uid="{98025DA8-4738-4226-A504-38B2BBE6D72D}"/>
    <cellStyle name="Normal 140 55" xfId="8691" xr:uid="{E8FFD490-1D1F-4AF8-B606-41D2E49E91D6}"/>
    <cellStyle name="Normal 140 55 2" xfId="8692" xr:uid="{E63F86CE-F5C0-42B2-86AD-014F9C555388}"/>
    <cellStyle name="Normal 140 56" xfId="8693" xr:uid="{94079D91-8030-41C2-8DA9-CBCB1E2AB606}"/>
    <cellStyle name="Normal 140 56 2" xfId="8694" xr:uid="{9E00040B-E6D9-4804-9751-9BACF2BDF0BA}"/>
    <cellStyle name="Normal 140 57" xfId="8695" xr:uid="{04C8E095-3B7E-45D6-9482-B5367408031B}"/>
    <cellStyle name="Normal 140 57 2" xfId="8696" xr:uid="{48FFB411-5F5F-4A55-ADB6-EBBDEE6D6485}"/>
    <cellStyle name="Normal 140 58" xfId="8697" xr:uid="{7BC2679C-AFE1-488E-B978-3F0262569963}"/>
    <cellStyle name="Normal 140 58 2" xfId="8698" xr:uid="{1AB65837-837E-4B4F-99CE-B6C124A54AC5}"/>
    <cellStyle name="Normal 140 59" xfId="8699" xr:uid="{8338FE27-6F94-4E5F-B934-426921C6DB2F}"/>
    <cellStyle name="Normal 140 59 2" xfId="8700" xr:uid="{30A8B02F-9806-4ADE-961A-DD19D4D99BCD}"/>
    <cellStyle name="Normal 140 6" xfId="8701" xr:uid="{D9B3F52A-E4E5-4F94-96D7-46ACE20010F6}"/>
    <cellStyle name="Normal 140 6 2" xfId="8702" xr:uid="{D48DEED4-8E1C-4B1A-8A19-3167CE57E0DF}"/>
    <cellStyle name="Normal 140 60" xfId="8703" xr:uid="{C5F40490-0487-4FAA-9DD7-C0AFE15F37CB}"/>
    <cellStyle name="Normal 140 60 2" xfId="8704" xr:uid="{ED543D84-1B4E-4747-A2E6-7CB68803040C}"/>
    <cellStyle name="Normal 140 61" xfId="8705" xr:uid="{A48D709F-AC47-40E6-88B7-8089D75B3DDB}"/>
    <cellStyle name="Normal 140 61 2" xfId="8706" xr:uid="{4C32C985-8481-4209-8B2A-6B90AE2A496E}"/>
    <cellStyle name="Normal 140 62" xfId="8707" xr:uid="{A0A6B0D8-2A8E-4DE3-8BB5-34313AA21CCC}"/>
    <cellStyle name="Normal 140 62 2" xfId="8708" xr:uid="{3C650432-B813-468D-9132-71ED7523FAA6}"/>
    <cellStyle name="Normal 140 63" xfId="8709" xr:uid="{4D458A41-8708-4EE5-BF9E-7522491CBB91}"/>
    <cellStyle name="Normal 140 63 2" xfId="8710" xr:uid="{E57D90C1-66FC-439C-BEE2-EF35EE5DD984}"/>
    <cellStyle name="Normal 140 64" xfId="8711" xr:uid="{80096DE7-1122-4F91-B155-C82899F391E1}"/>
    <cellStyle name="Normal 140 64 2" xfId="8712" xr:uid="{F31940CE-A6E3-4483-9303-BA31E7EA90A4}"/>
    <cellStyle name="Normal 140 65" xfId="8713" xr:uid="{8C58F5E8-4628-4D25-8C64-D17C6AB1CC44}"/>
    <cellStyle name="Normal 140 65 2" xfId="8714" xr:uid="{D69468C1-6708-4C95-A9BC-F5B0D2E5BD87}"/>
    <cellStyle name="Normal 140 66" xfId="8715" xr:uid="{D06434CF-B8A3-4113-AF0E-A62321920E7A}"/>
    <cellStyle name="Normal 140 66 2" xfId="8716" xr:uid="{F219C1FE-70A5-4666-80B0-078D03F3855E}"/>
    <cellStyle name="Normal 140 67" xfId="8717" xr:uid="{E9D1D13A-03E5-44CE-BEBC-AC565509633C}"/>
    <cellStyle name="Normal 140 67 2" xfId="8718" xr:uid="{A13C726C-0497-441F-B85F-A611DF024774}"/>
    <cellStyle name="Normal 140 68" xfId="8719" xr:uid="{E467EEBF-1AF1-4942-8E92-038171AD7515}"/>
    <cellStyle name="Normal 140 68 2" xfId="8720" xr:uid="{C5AAA8F4-ECE1-4F74-B6DA-189922BC3FCB}"/>
    <cellStyle name="Normal 140 69" xfId="8721" xr:uid="{CCE6E580-0278-4971-9A95-4AFC308903A1}"/>
    <cellStyle name="Normal 140 69 2" xfId="8722" xr:uid="{696121EA-6D6C-414B-B2F0-2A783B196B4F}"/>
    <cellStyle name="Normal 140 7" xfId="8723" xr:uid="{246505EC-3B8A-4C52-8CD5-B17654C00E8A}"/>
    <cellStyle name="Normal 140 7 2" xfId="8724" xr:uid="{A19FABFD-E159-45E6-9A61-278CB501B852}"/>
    <cellStyle name="Normal 140 70" xfId="8725" xr:uid="{FC6E30DC-3EDF-43AA-A091-0D09DB2A17A7}"/>
    <cellStyle name="Normal 140 70 2" xfId="8726" xr:uid="{58F71F0B-1560-4D6E-8FE6-BCD9E8647046}"/>
    <cellStyle name="Normal 140 71" xfId="8727" xr:uid="{6148E803-3156-4211-80FD-00941796CEFE}"/>
    <cellStyle name="Normal 140 71 2" xfId="8728" xr:uid="{237A6B93-227D-4039-8633-187BB561688C}"/>
    <cellStyle name="Normal 140 72" xfId="8729" xr:uid="{673C7088-B76A-4644-A08C-9B12B5151F74}"/>
    <cellStyle name="Normal 140 72 2" xfId="8730" xr:uid="{62F7D2A0-F8EC-4EB0-89C4-6A7F58665BD7}"/>
    <cellStyle name="Normal 140 73" xfId="8731" xr:uid="{309AD80C-C289-452F-A29A-7CA6FB2B262F}"/>
    <cellStyle name="Normal 140 73 2" xfId="8732" xr:uid="{7862C092-7E99-42F7-91C5-BAAF88026E0F}"/>
    <cellStyle name="Normal 140 74" xfId="8733" xr:uid="{E23455CB-9146-4F09-AB53-B577E40E8287}"/>
    <cellStyle name="Normal 140 74 2" xfId="8734" xr:uid="{8710108F-D808-4013-B122-C6E6565113F0}"/>
    <cellStyle name="Normal 140 75" xfId="8735" xr:uid="{A42A978E-CFEF-4839-957A-2CFCB809EB12}"/>
    <cellStyle name="Normal 140 75 2" xfId="8736" xr:uid="{489966D9-4C2B-449D-A3AB-F9968F3D7C84}"/>
    <cellStyle name="Normal 140 76" xfId="8737" xr:uid="{6A167E08-13D9-498E-81E5-F3B73FFFCFF2}"/>
    <cellStyle name="Normal 140 76 2" xfId="8738" xr:uid="{5A967DAC-4AB8-410D-A30C-1BDBCCD15EF6}"/>
    <cellStyle name="Normal 140 77" xfId="8739" xr:uid="{FB150416-1448-4D92-B3C9-EA13D8E29D5A}"/>
    <cellStyle name="Normal 140 77 2" xfId="8740" xr:uid="{C66D8A4B-8446-4B88-AD5F-F5533F799531}"/>
    <cellStyle name="Normal 140 78" xfId="8741" xr:uid="{157050AF-B3F6-4B08-A467-D15ED4809E0A}"/>
    <cellStyle name="Normal 140 78 2" xfId="8742" xr:uid="{7B4E6335-F459-4958-9AFC-12F372283B2B}"/>
    <cellStyle name="Normal 140 79" xfId="8743" xr:uid="{4A40C69C-1B03-43BA-9156-764F31BC292E}"/>
    <cellStyle name="Normal 140 79 2" xfId="8744" xr:uid="{4153CD09-ADA1-4B1F-BC48-41EBBB6DA331}"/>
    <cellStyle name="Normal 140 8" xfId="8745" xr:uid="{FD9B3425-2A0A-4B80-B01D-10B8F7EEBCB2}"/>
    <cellStyle name="Normal 140 8 2" xfId="8746" xr:uid="{89A125AB-DCBB-4494-B032-4448104D3047}"/>
    <cellStyle name="Normal 140 80" xfId="8747" xr:uid="{3F4C3C89-F2A9-4B0B-B5D8-C8995CFE6EC0}"/>
    <cellStyle name="Normal 140 80 2" xfId="8748" xr:uid="{20F53E20-AD12-4F55-9AA5-44239FB89F8F}"/>
    <cellStyle name="Normal 140 81" xfId="8749" xr:uid="{12AA3C93-1E8B-4561-9892-669571E763F5}"/>
    <cellStyle name="Normal 140 81 2" xfId="8750" xr:uid="{4E423579-96AF-41EC-881B-CE27195CF07D}"/>
    <cellStyle name="Normal 140 82" xfId="8751" xr:uid="{1A067393-EE23-4576-97F3-4A6F505B0FDB}"/>
    <cellStyle name="Normal 140 82 2" xfId="8752" xr:uid="{0BE7E31F-4B57-469B-974E-A767B5191798}"/>
    <cellStyle name="Normal 140 83" xfId="8753" xr:uid="{D1CAE81C-1654-43B4-8BE0-D464B3A15891}"/>
    <cellStyle name="Normal 140 83 2" xfId="8754" xr:uid="{7C2D120C-3F13-4B34-B3A0-A1A48839226E}"/>
    <cellStyle name="Normal 140 84" xfId="8755" xr:uid="{11BEF119-AE6F-48EC-8572-E49AA20DF2D1}"/>
    <cellStyle name="Normal 140 84 2" xfId="8756" xr:uid="{CD219EEA-BEB0-416F-90EE-1D1C5965E304}"/>
    <cellStyle name="Normal 140 85" xfId="8757" xr:uid="{6D40820F-D6DA-4F02-BF8B-EB7AEB6054B6}"/>
    <cellStyle name="Normal 140 85 2" xfId="8758" xr:uid="{9F2BB3BF-6BCB-40C9-A43B-2486BB68A373}"/>
    <cellStyle name="Normal 140 86" xfId="8759" xr:uid="{B255B8F0-51AE-4BFA-BB2F-494395C8FFBC}"/>
    <cellStyle name="Normal 140 86 2" xfId="8760" xr:uid="{C795086A-2D56-4B29-BBFF-D67EABF4A0AB}"/>
    <cellStyle name="Normal 140 87" xfId="8761" xr:uid="{AA719614-F27E-41E9-97F2-432AC60E7334}"/>
    <cellStyle name="Normal 140 87 2" xfId="8762" xr:uid="{4A79999D-0D49-49DA-908B-7848553C1494}"/>
    <cellStyle name="Normal 140 88" xfId="8763" xr:uid="{0A4E46CE-AE5A-42E0-A4D3-16CB73485E62}"/>
    <cellStyle name="Normal 140 88 2" xfId="8764" xr:uid="{F1E74382-16D3-43C5-A02A-8B68AF4F732C}"/>
    <cellStyle name="Normal 140 89" xfId="8765" xr:uid="{B0EC483F-8844-46E2-9000-FDACA122A370}"/>
    <cellStyle name="Normal 140 89 2" xfId="8766" xr:uid="{DDE7FF90-C5A6-462E-BC87-85BA053B3662}"/>
    <cellStyle name="Normal 140 9" xfId="8767" xr:uid="{52EEAD66-26B4-43A8-B48A-3F1E53FEE42B}"/>
    <cellStyle name="Normal 140 9 2" xfId="8768" xr:uid="{FACB2906-9170-450E-BAB5-B5E923E1C93D}"/>
    <cellStyle name="Normal 140 90" xfId="8769" xr:uid="{45149698-0F95-43EA-B7D0-F9A21A8859AD}"/>
    <cellStyle name="Normal 140 90 2" xfId="8770" xr:uid="{C548E371-7FE6-4912-BCFE-CEEF1ED3A476}"/>
    <cellStyle name="Normal 140 91" xfId="8771" xr:uid="{6489A470-D72C-4097-A194-DA2B289A3DDE}"/>
    <cellStyle name="Normal 140 91 2" xfId="8772" xr:uid="{C1F9BC6F-D258-4D07-8BC5-9165DA7E87DD}"/>
    <cellStyle name="Normal 140 92" xfId="8773" xr:uid="{8D7F23F8-D5AF-4F54-B988-B868E6894400}"/>
    <cellStyle name="Normal 140 92 2" xfId="8774" xr:uid="{E954AA65-8EA4-42F1-B088-68C0BD75024D}"/>
    <cellStyle name="Normal 140 93" xfId="8775" xr:uid="{A5F9F175-8167-45F5-8D61-3FB0A1D262AC}"/>
    <cellStyle name="Normal 140 93 2" xfId="8776" xr:uid="{3403B325-5B0C-4BB4-9337-B1FCDD962333}"/>
    <cellStyle name="Normal 140 94" xfId="8777" xr:uid="{48EA2E16-C814-4BDC-B6BB-0BE28121FF07}"/>
    <cellStyle name="Normal 140 94 2" xfId="8778" xr:uid="{D4B227BD-506D-4B0C-A68E-EE1D08D43B6A}"/>
    <cellStyle name="Normal 140 95" xfId="8779" xr:uid="{AAA9F8F6-5B07-4EB3-89D8-BEEC993C8CFC}"/>
    <cellStyle name="Normal 140 95 2" xfId="8780" xr:uid="{5A96A67F-3D3F-4253-9BE5-DE00998534E1}"/>
    <cellStyle name="Normal 140 96" xfId="8781" xr:uid="{D292A971-36A1-4F06-A544-EA4FFC2126A6}"/>
    <cellStyle name="Normal 140 96 2" xfId="8782" xr:uid="{F99E54C1-FF55-4A89-95E8-753CD7F576A2}"/>
    <cellStyle name="Normal 140 97" xfId="8783" xr:uid="{4F6763F2-A939-44C2-ACE1-D5EC7E1437D9}"/>
    <cellStyle name="Normal 140 97 2" xfId="8784" xr:uid="{2B8E4C0B-6392-485B-AE57-D3A94282D9DB}"/>
    <cellStyle name="Normal 140 98" xfId="8785" xr:uid="{5CE5DE92-03AC-4E1B-91B9-41CD34ADBC1E}"/>
    <cellStyle name="Normal 140 98 2" xfId="8786" xr:uid="{557AC9E5-2E04-4D22-B279-96C30240F258}"/>
    <cellStyle name="Normal 140 99" xfId="8787" xr:uid="{AB86EF10-BBA2-49F6-9901-66930451DDC9}"/>
    <cellStyle name="Normal 141" xfId="8788" xr:uid="{8F57ABD8-27FE-4C68-ABE2-49B6A52D2EF1}"/>
    <cellStyle name="Normal 141 10" xfId="8789" xr:uid="{EA6F305C-4AA1-447D-BB76-60481F11BAD1}"/>
    <cellStyle name="Normal 141 10 2" xfId="8790" xr:uid="{999C13E0-AEE3-4D42-B11B-79886A4377F2}"/>
    <cellStyle name="Normal 141 11" xfId="8791" xr:uid="{968F509E-90A4-4DCE-9C08-6D05DF8D14CB}"/>
    <cellStyle name="Normal 141 11 2" xfId="8792" xr:uid="{6AD73DFF-5D56-4ABB-98BC-D8D10223839D}"/>
    <cellStyle name="Normal 141 12" xfId="8793" xr:uid="{BD997E8B-1789-4960-ADE2-EDBA037EA482}"/>
    <cellStyle name="Normal 141 12 2" xfId="8794" xr:uid="{5C46DCF7-0A39-482D-A8D3-3E671E274410}"/>
    <cellStyle name="Normal 141 13" xfId="8795" xr:uid="{F7038ACF-6F49-411F-82E1-83641A3DEAB9}"/>
    <cellStyle name="Normal 141 13 2" xfId="8796" xr:uid="{FE406BB5-5897-425C-A77B-8F4B67A7DC4C}"/>
    <cellStyle name="Normal 141 14" xfId="8797" xr:uid="{5650D243-BA63-42CA-A8E4-D47E358B8FE5}"/>
    <cellStyle name="Normal 141 14 2" xfId="8798" xr:uid="{AA41CE83-3AFD-450E-BD3C-7F3D525FAF1B}"/>
    <cellStyle name="Normal 141 15" xfId="8799" xr:uid="{748E82EF-F82E-4A3C-89F6-99544B187B3D}"/>
    <cellStyle name="Normal 141 15 2" xfId="8800" xr:uid="{DF80DFAA-B2DA-44AC-99B4-AE502761789A}"/>
    <cellStyle name="Normal 141 16" xfId="8801" xr:uid="{DDB91D40-1FDE-48B0-B7F8-98EE011FE8FF}"/>
    <cellStyle name="Normal 141 16 2" xfId="8802" xr:uid="{FC4B8B99-BD4F-4B96-BC1C-E830671C0502}"/>
    <cellStyle name="Normal 141 17" xfId="8803" xr:uid="{B6B1F695-49AB-4CFD-8EC2-A1CC2763B5F5}"/>
    <cellStyle name="Normal 141 17 2" xfId="8804" xr:uid="{34B19E8C-00BA-4564-807F-F46A978EB31C}"/>
    <cellStyle name="Normal 141 18" xfId="8805" xr:uid="{3E6EEB56-D69B-4FD9-B854-E306EE69D2F3}"/>
    <cellStyle name="Normal 141 18 2" xfId="8806" xr:uid="{7AE820A2-9B10-4C4E-B651-84B75465E056}"/>
    <cellStyle name="Normal 141 19" xfId="8807" xr:uid="{D91DA1A0-0C67-471E-B874-5720080958E9}"/>
    <cellStyle name="Normal 141 19 2" xfId="8808" xr:uid="{28D5B796-BAEA-4822-953A-E5C6CBAA952E}"/>
    <cellStyle name="Normal 141 2" xfId="8809" xr:uid="{6A68D7A0-0636-4139-B02F-C387FCC614B8}"/>
    <cellStyle name="Normal 141 2 2" xfId="8810" xr:uid="{5E86E372-1E3D-46DD-AE22-B1BBB537CC33}"/>
    <cellStyle name="Normal 141 20" xfId="8811" xr:uid="{C897A6E2-B889-42FC-B90C-EF246C9C0FE1}"/>
    <cellStyle name="Normal 141 20 2" xfId="8812" xr:uid="{011FDB28-3865-4ABD-9CB8-52FBD3ABC9C8}"/>
    <cellStyle name="Normal 141 21" xfId="8813" xr:uid="{DC7A93C7-4FD8-4912-982F-7269D57F258D}"/>
    <cellStyle name="Normal 141 21 2" xfId="8814" xr:uid="{2C787DD0-E05C-4CBF-B494-517C9CD2BE0F}"/>
    <cellStyle name="Normal 141 22" xfId="8815" xr:uid="{C3810A0E-358C-40BB-BC17-126D2349D65E}"/>
    <cellStyle name="Normal 141 22 2" xfId="8816" xr:uid="{0A54FBB3-8F45-4F8C-959C-781725F1AAF3}"/>
    <cellStyle name="Normal 141 23" xfId="8817" xr:uid="{5B9CF5E5-0ADA-477E-88B9-153B451CC231}"/>
    <cellStyle name="Normal 141 23 2" xfId="8818" xr:uid="{A7611975-1FAB-4700-8C50-3B4D0D345E1B}"/>
    <cellStyle name="Normal 141 24" xfId="8819" xr:uid="{73546CC6-7C25-45BA-9688-48B8ABEFF958}"/>
    <cellStyle name="Normal 141 24 2" xfId="8820" xr:uid="{723357C3-D45F-42EA-9306-25F9959E0753}"/>
    <cellStyle name="Normal 141 25" xfId="8821" xr:uid="{0FECD310-EE55-4A1F-9E31-65C9D395CBFC}"/>
    <cellStyle name="Normal 141 25 2" xfId="8822" xr:uid="{B4433CBD-DF63-40B3-94C3-1B9271E09A12}"/>
    <cellStyle name="Normal 141 26" xfId="8823" xr:uid="{A6D49574-7D13-40D4-9B03-C5D7B4DAB726}"/>
    <cellStyle name="Normal 141 26 2" xfId="8824" xr:uid="{759B2776-D770-49D7-809E-F72F43EF884C}"/>
    <cellStyle name="Normal 141 27" xfId="8825" xr:uid="{FE5275C8-C8A4-4FA2-832A-A1182E252260}"/>
    <cellStyle name="Normal 141 27 2" xfId="8826" xr:uid="{CFF749EE-EF13-4A35-9AAD-049766F0967B}"/>
    <cellStyle name="Normal 141 28" xfId="8827" xr:uid="{D294AB95-3F37-4611-B437-DCACC42891A9}"/>
    <cellStyle name="Normal 141 28 2" xfId="8828" xr:uid="{5067EE1E-9211-4348-A3C9-F4CD20324D7E}"/>
    <cellStyle name="Normal 141 29" xfId="8829" xr:uid="{9249F0F3-3D07-461B-8B5B-E022F8F71A25}"/>
    <cellStyle name="Normal 141 29 2" xfId="8830" xr:uid="{06FB4234-7C6F-40AD-8F07-AABFF6D33479}"/>
    <cellStyle name="Normal 141 3" xfId="8831" xr:uid="{C3638F70-412D-4199-B5E3-2D60AD525A24}"/>
    <cellStyle name="Normal 141 3 2" xfId="8832" xr:uid="{20EBA948-8AF4-4111-9F71-FC4970FB1F2B}"/>
    <cellStyle name="Normal 141 30" xfId="8833" xr:uid="{7FA7DF79-F726-4F0C-BCF7-E80044D7267B}"/>
    <cellStyle name="Normal 141 30 2" xfId="8834" xr:uid="{344A5B3D-A0F1-4076-BC0C-E59356594688}"/>
    <cellStyle name="Normal 141 31" xfId="8835" xr:uid="{F738B5B4-220C-41B6-BEB2-A1B36811DAA3}"/>
    <cellStyle name="Normal 141 31 2" xfId="8836" xr:uid="{F50645F1-6EB9-412C-9AA1-C08D46FCE4F7}"/>
    <cellStyle name="Normal 141 32" xfId="8837" xr:uid="{D53D2BC2-4362-44FC-811B-62471D470218}"/>
    <cellStyle name="Normal 141 32 2" xfId="8838" xr:uid="{C63FC7F3-CDB8-43D1-BB70-318D621486D3}"/>
    <cellStyle name="Normal 141 33" xfId="8839" xr:uid="{A8107E83-BB5D-4045-A52C-FA013DADA673}"/>
    <cellStyle name="Normal 141 33 2" xfId="8840" xr:uid="{9EC676AA-8B04-44CF-896A-A7B5B0E7E4B2}"/>
    <cellStyle name="Normal 141 34" xfId="8841" xr:uid="{31CEAD3B-F86A-41C3-809F-24719171C50F}"/>
    <cellStyle name="Normal 141 34 2" xfId="8842" xr:uid="{153274EE-A221-4FB2-BE4E-FCBB402B81E0}"/>
    <cellStyle name="Normal 141 35" xfId="8843" xr:uid="{B9FC98F5-C8E3-47E0-B182-004520BB7FC7}"/>
    <cellStyle name="Normal 141 35 2" xfId="8844" xr:uid="{B37B2D4F-C03D-454F-8816-87933A875B49}"/>
    <cellStyle name="Normal 141 36" xfId="8845" xr:uid="{39C486E4-9956-47F1-BBBC-B2FC9B110AF4}"/>
    <cellStyle name="Normal 141 36 2" xfId="8846" xr:uid="{658BCD4D-92A9-47E6-B030-C7BD11455222}"/>
    <cellStyle name="Normal 141 37" xfId="8847" xr:uid="{BB5AC7C2-2F85-4E94-B2C1-5BB3516F9F54}"/>
    <cellStyle name="Normal 141 37 2" xfId="8848" xr:uid="{F709CF4B-A0B7-47B9-A2F1-9A411381A629}"/>
    <cellStyle name="Normal 141 38" xfId="8849" xr:uid="{BB517E50-DE97-406B-BED7-1B3BBEE7BA2A}"/>
    <cellStyle name="Normal 141 38 2" xfId="8850" xr:uid="{DB4C111A-17F3-4CDB-9006-578FC568ABEC}"/>
    <cellStyle name="Normal 141 39" xfId="8851" xr:uid="{EC413ECC-22D1-4E20-AA64-0301511F2180}"/>
    <cellStyle name="Normal 141 39 2" xfId="8852" xr:uid="{2B2066D1-6C84-435A-8D7A-F644BFD4A9EB}"/>
    <cellStyle name="Normal 141 4" xfId="8853" xr:uid="{E43A93A3-5C6F-49AE-868B-CB200F7973A2}"/>
    <cellStyle name="Normal 141 4 2" xfId="8854" xr:uid="{46507FBD-862A-4E26-BADA-F416856A38D7}"/>
    <cellStyle name="Normal 141 40" xfId="8855" xr:uid="{B60E11B9-D633-4839-987C-20824C8360C9}"/>
    <cellStyle name="Normal 141 40 2" xfId="8856" xr:uid="{F917FB3F-731C-461E-A5B3-A80D9F01CD44}"/>
    <cellStyle name="Normal 141 41" xfId="8857" xr:uid="{5E833BD9-A7A4-43F1-BCF5-F229926D510D}"/>
    <cellStyle name="Normal 141 41 2" xfId="8858" xr:uid="{0A7E3E6B-F980-4445-A0F2-0DD656CCAE15}"/>
    <cellStyle name="Normal 141 42" xfId="8859" xr:uid="{7A388C83-3409-4E1C-B2E1-989768CB247F}"/>
    <cellStyle name="Normal 141 42 2" xfId="8860" xr:uid="{E4AAACF8-91E9-431A-9806-FFA57CDECCDE}"/>
    <cellStyle name="Normal 141 43" xfId="8861" xr:uid="{F548F946-38C0-4517-86EE-CFE56C4A9FF2}"/>
    <cellStyle name="Normal 141 43 2" xfId="8862" xr:uid="{61ECDBD7-987F-4746-840A-97B2934DAF33}"/>
    <cellStyle name="Normal 141 44" xfId="8863" xr:uid="{EBEFCBEF-FDFA-4DE7-8CFA-471A31CBF389}"/>
    <cellStyle name="Normal 141 44 2" xfId="8864" xr:uid="{A809CE5C-F5A8-4F75-936E-C7542E81F4B0}"/>
    <cellStyle name="Normal 141 45" xfId="8865" xr:uid="{5B73514C-0AD6-4BCB-AB38-C26CCE0C6D1A}"/>
    <cellStyle name="Normal 141 45 2" xfId="8866" xr:uid="{94A5A26B-061A-49D6-9BBE-8E77552BA26F}"/>
    <cellStyle name="Normal 141 46" xfId="8867" xr:uid="{9FA430BC-6F1B-4BF9-9AF0-EBEA0A88749E}"/>
    <cellStyle name="Normal 141 46 2" xfId="8868" xr:uid="{89F36E12-2DDE-4841-AFCC-2F07F02E32C1}"/>
    <cellStyle name="Normal 141 47" xfId="8869" xr:uid="{EE6243D2-39A7-469F-8DD3-4477C544B0E2}"/>
    <cellStyle name="Normal 141 47 2" xfId="8870" xr:uid="{BD1E1630-7B60-4D56-B3A0-839A2FCB86F3}"/>
    <cellStyle name="Normal 141 48" xfId="8871" xr:uid="{EBC6B131-9C7B-4E03-B56F-D1BFF1A5ED95}"/>
    <cellStyle name="Normal 141 48 2" xfId="8872" xr:uid="{041A7E78-FA2F-47E5-AEA6-81AF3746FE66}"/>
    <cellStyle name="Normal 141 49" xfId="8873" xr:uid="{2C7E386A-5EA9-4022-B76D-9E3E0C5A7C3F}"/>
    <cellStyle name="Normal 141 49 2" xfId="8874" xr:uid="{0A87787C-4548-4FA6-B783-5D54A7798292}"/>
    <cellStyle name="Normal 141 5" xfId="8875" xr:uid="{17A6E366-0F07-4A02-A84C-B000D676A665}"/>
    <cellStyle name="Normal 141 5 2" xfId="8876" xr:uid="{D525EE37-19BE-4FEA-8907-D19FF77206B3}"/>
    <cellStyle name="Normal 141 50" xfId="8877" xr:uid="{796BB2C2-12B7-465E-B104-B47DCEEE27DB}"/>
    <cellStyle name="Normal 141 50 2" xfId="8878" xr:uid="{E0A875AB-C22D-4E3B-877A-49F5BF42A7A0}"/>
    <cellStyle name="Normal 141 51" xfId="8879" xr:uid="{D15A32F9-3D72-4D61-B0CB-928CA3D87757}"/>
    <cellStyle name="Normal 141 51 2" xfId="8880" xr:uid="{CD047CEA-A67A-40E8-93BA-4DD52234443E}"/>
    <cellStyle name="Normal 141 52" xfId="8881" xr:uid="{D97E5E3D-57A9-41FE-B9A9-F66DCD284B8A}"/>
    <cellStyle name="Normal 141 52 2" xfId="8882" xr:uid="{E4E2690E-6129-4234-9C40-D3647C6C9119}"/>
    <cellStyle name="Normal 141 53" xfId="8883" xr:uid="{175B024F-36D5-413F-8698-28A22ACF9874}"/>
    <cellStyle name="Normal 141 53 2" xfId="8884" xr:uid="{B62393FC-2439-498D-8818-4A96A627BCFB}"/>
    <cellStyle name="Normal 141 54" xfId="8885" xr:uid="{769B81BE-7351-41FE-830C-4871A8A52B4D}"/>
    <cellStyle name="Normal 141 54 2" xfId="8886" xr:uid="{57B1487D-B6DC-48E0-89CB-CF353E94980B}"/>
    <cellStyle name="Normal 141 55" xfId="8887" xr:uid="{622D3D47-4307-4DFA-BFD2-718414AF9B48}"/>
    <cellStyle name="Normal 141 55 2" xfId="8888" xr:uid="{58D29C54-C9AC-41CF-9A01-42AED505BDB5}"/>
    <cellStyle name="Normal 141 56" xfId="8889" xr:uid="{FF62D43A-8BDD-4F3C-A00B-93FCC887885D}"/>
    <cellStyle name="Normal 141 56 2" xfId="8890" xr:uid="{1B2C9C7F-5B41-4F00-92CE-29A1421CBD3A}"/>
    <cellStyle name="Normal 141 57" xfId="8891" xr:uid="{C523C3F8-E84C-47CD-BAB3-AE027248B867}"/>
    <cellStyle name="Normal 141 57 2" xfId="8892" xr:uid="{9F24545C-1FEC-4EDC-89F5-D220C4B91DF1}"/>
    <cellStyle name="Normal 141 58" xfId="8893" xr:uid="{FC0D20D5-F120-4CE7-BAD5-C96EDAD0D3D1}"/>
    <cellStyle name="Normal 141 58 2" xfId="8894" xr:uid="{AC9C1A7E-3987-4096-B917-40D002AB70E4}"/>
    <cellStyle name="Normal 141 59" xfId="8895" xr:uid="{E5489C97-4EDF-43BB-A0A2-AD75B9DBE99A}"/>
    <cellStyle name="Normal 141 59 2" xfId="8896" xr:uid="{5A4A4D68-C3A7-48C0-995C-53C9E1B1B960}"/>
    <cellStyle name="Normal 141 6" xfId="8897" xr:uid="{8908CA74-EFA3-4F76-915E-8034117F3CDD}"/>
    <cellStyle name="Normal 141 6 2" xfId="8898" xr:uid="{61DC1E74-D5C7-438D-BFD1-A643EF762F08}"/>
    <cellStyle name="Normal 141 60" xfId="8899" xr:uid="{DB266FC4-707B-4EF5-A9D8-72DECD95E94B}"/>
    <cellStyle name="Normal 141 60 2" xfId="8900" xr:uid="{8AD3C513-5CC9-4A9F-9346-714AE2E3CE39}"/>
    <cellStyle name="Normal 141 61" xfId="8901" xr:uid="{5A8A617C-96F8-4DFA-93E9-C9C93C590856}"/>
    <cellStyle name="Normal 141 61 2" xfId="8902" xr:uid="{BFA35FEC-D9C6-4016-BFEC-F6BBC8A08369}"/>
    <cellStyle name="Normal 141 62" xfId="8903" xr:uid="{A93DFCF8-5DBD-414E-B05F-DB3FE68594E6}"/>
    <cellStyle name="Normal 141 62 2" xfId="8904" xr:uid="{81787E24-832F-4AEA-91B4-73FA62E69D3B}"/>
    <cellStyle name="Normal 141 63" xfId="8905" xr:uid="{33072E2C-79D1-4A5D-8EB3-B72F26A752CC}"/>
    <cellStyle name="Normal 141 63 2" xfId="8906" xr:uid="{AC0CDEAB-C74C-40F2-AC95-674E3514B6F9}"/>
    <cellStyle name="Normal 141 64" xfId="8907" xr:uid="{C7E43C07-1413-4671-9F05-74DBA56DF5EB}"/>
    <cellStyle name="Normal 141 64 2" xfId="8908" xr:uid="{7C521DBC-D6B7-4E51-8550-A48D2E2A3831}"/>
    <cellStyle name="Normal 141 65" xfId="8909" xr:uid="{54BE8416-1540-49BB-83D0-6965855BE593}"/>
    <cellStyle name="Normal 141 65 2" xfId="8910" xr:uid="{A91A7863-AD7C-4B89-A420-7D086762FD25}"/>
    <cellStyle name="Normal 141 66" xfId="8911" xr:uid="{A103BDE3-7137-4109-8C95-2716C1E11EF0}"/>
    <cellStyle name="Normal 141 66 2" xfId="8912" xr:uid="{40C6B0CC-F09C-4C4D-9494-B1D50E24A9C9}"/>
    <cellStyle name="Normal 141 67" xfId="8913" xr:uid="{73E937DD-137A-4C55-8AFD-2F63D10CA745}"/>
    <cellStyle name="Normal 141 67 2" xfId="8914" xr:uid="{33D5C25C-D1D6-4F06-866A-B15F40A28259}"/>
    <cellStyle name="Normal 141 68" xfId="8915" xr:uid="{95BBF754-EF17-4CC7-AB99-6AD67BF7F5FD}"/>
    <cellStyle name="Normal 141 68 2" xfId="8916" xr:uid="{DA8E4567-A117-4D75-AC3E-0A0CF4916C05}"/>
    <cellStyle name="Normal 141 69" xfId="8917" xr:uid="{C886FAA9-D704-4042-96AF-296BBA157E56}"/>
    <cellStyle name="Normal 141 69 2" xfId="8918" xr:uid="{3D37BF35-DC30-4546-A87E-DCD1E164AEC8}"/>
    <cellStyle name="Normal 141 7" xfId="8919" xr:uid="{6911894B-285E-4631-BAA4-15634312ACD0}"/>
    <cellStyle name="Normal 141 7 2" xfId="8920" xr:uid="{263BD6A1-F709-487D-A8B4-8D7EC18EAAD9}"/>
    <cellStyle name="Normal 141 70" xfId="8921" xr:uid="{FDE2492B-4B22-4710-9517-8A3F645548C6}"/>
    <cellStyle name="Normal 141 70 2" xfId="8922" xr:uid="{F263E850-FA97-4AC7-96A6-40BB2D9C6E53}"/>
    <cellStyle name="Normal 141 71" xfId="8923" xr:uid="{39F89B47-C933-43B2-8245-7546F4813824}"/>
    <cellStyle name="Normal 141 71 2" xfId="8924" xr:uid="{C693B2D6-7ECE-4FAD-A6EF-A5373BE18AC9}"/>
    <cellStyle name="Normal 141 72" xfId="8925" xr:uid="{576B913F-2841-4263-A150-AA2DFA382E0B}"/>
    <cellStyle name="Normal 141 72 2" xfId="8926" xr:uid="{42D2D2CD-B4F3-4BEF-A0E6-12398339183F}"/>
    <cellStyle name="Normal 141 73" xfId="8927" xr:uid="{D67EED80-5A2B-4D62-9A18-C8338D87171C}"/>
    <cellStyle name="Normal 141 73 2" xfId="8928" xr:uid="{37EB17C4-81C3-41AD-BE3F-6448CA117BD9}"/>
    <cellStyle name="Normal 141 74" xfId="8929" xr:uid="{8395978C-4F76-4C17-9CC0-6F1326E1B97B}"/>
    <cellStyle name="Normal 141 74 2" xfId="8930" xr:uid="{B9A16D3E-FE8D-4EB7-8D8E-7AA491F4D356}"/>
    <cellStyle name="Normal 141 75" xfId="8931" xr:uid="{AD3F1C2B-0EA8-4705-B58A-A85E769FC2D5}"/>
    <cellStyle name="Normal 141 75 2" xfId="8932" xr:uid="{D482FC3A-4429-433B-A5C6-7F2665E6ED20}"/>
    <cellStyle name="Normal 141 76" xfId="8933" xr:uid="{FE875DD4-2D85-402C-B3D5-A06E40698641}"/>
    <cellStyle name="Normal 141 76 2" xfId="8934" xr:uid="{648A78D2-65EC-4DE8-A5B7-2667FE736770}"/>
    <cellStyle name="Normal 141 77" xfId="8935" xr:uid="{647FC025-AB71-4C10-B2BF-53A88612F775}"/>
    <cellStyle name="Normal 141 77 2" xfId="8936" xr:uid="{8A3F978C-99E9-49A9-9507-A84152C1987A}"/>
    <cellStyle name="Normal 141 78" xfId="8937" xr:uid="{B611C674-DC93-4E1F-821F-8BDDB7F639C4}"/>
    <cellStyle name="Normal 141 78 2" xfId="8938" xr:uid="{EE7E33DE-1B4A-4CAB-8476-74D1F47EBD8A}"/>
    <cellStyle name="Normal 141 79" xfId="8939" xr:uid="{696B2394-786D-42E1-A6CA-1740A37FBB60}"/>
    <cellStyle name="Normal 141 79 2" xfId="8940" xr:uid="{D2064F8F-6578-49B0-82EB-355F5DC66734}"/>
    <cellStyle name="Normal 141 8" xfId="8941" xr:uid="{7DD48980-685D-416E-ADCE-F5189A8CC854}"/>
    <cellStyle name="Normal 141 8 2" xfId="8942" xr:uid="{5ECB16B3-DFA4-4AD5-A218-C9D21FC77783}"/>
    <cellStyle name="Normal 141 80" xfId="8943" xr:uid="{D63499A7-2636-4E97-950B-C2BB4C18C64F}"/>
    <cellStyle name="Normal 141 80 2" xfId="8944" xr:uid="{D3E34DA4-B00C-460F-8277-B6CBE3649E18}"/>
    <cellStyle name="Normal 141 81" xfId="8945" xr:uid="{D91B381A-524C-4D30-9A90-2C938AC86C04}"/>
    <cellStyle name="Normal 141 81 2" xfId="8946" xr:uid="{FC4E3BB2-B071-499C-A73C-95A80F709848}"/>
    <cellStyle name="Normal 141 82" xfId="8947" xr:uid="{D1C367A9-C623-4FB3-860F-C439DB0CAE45}"/>
    <cellStyle name="Normal 141 82 2" xfId="8948" xr:uid="{3FC94460-02CC-4649-889E-FB349EC5AE13}"/>
    <cellStyle name="Normal 141 83" xfId="8949" xr:uid="{052A7E1B-36F4-4ED2-A717-5F96F276F87B}"/>
    <cellStyle name="Normal 141 83 2" xfId="8950" xr:uid="{824DA6FD-9948-489D-94EA-A50606B6DE3D}"/>
    <cellStyle name="Normal 141 84" xfId="8951" xr:uid="{0A347179-EFEB-40DA-8B45-929D2C27314B}"/>
    <cellStyle name="Normal 141 84 2" xfId="8952" xr:uid="{1042C63C-C301-4E46-A409-EE93D7D9E428}"/>
    <cellStyle name="Normal 141 85" xfId="8953" xr:uid="{9441E0B4-1F92-4EEE-AF0F-BA1CF7BE0CE9}"/>
    <cellStyle name="Normal 141 85 2" xfId="8954" xr:uid="{58DB31BB-AE82-4957-9BEE-172ACFC18E99}"/>
    <cellStyle name="Normal 141 86" xfId="8955" xr:uid="{4DE6C6A6-AD92-4393-81A1-147B568DCA19}"/>
    <cellStyle name="Normal 141 86 2" xfId="8956" xr:uid="{8C69A44C-F0B8-4D8C-960B-0BED616EADB3}"/>
    <cellStyle name="Normal 141 87" xfId="8957" xr:uid="{9D5FA673-6B28-47E4-B418-3F8D9E4A2D61}"/>
    <cellStyle name="Normal 141 87 2" xfId="8958" xr:uid="{F421D5BD-E9E7-4FC9-857E-664D0C5C9171}"/>
    <cellStyle name="Normal 141 88" xfId="8959" xr:uid="{1B22C1C4-C265-45C6-A6DE-1772F97B12FC}"/>
    <cellStyle name="Normal 141 88 2" xfId="8960" xr:uid="{FB96F018-4917-453E-B632-4A9166B7F468}"/>
    <cellStyle name="Normal 141 89" xfId="8961" xr:uid="{F0BECB09-B495-4C0A-B873-41D174E3C216}"/>
    <cellStyle name="Normal 141 89 2" xfId="8962" xr:uid="{857ACF58-D7A4-4BEB-9CD4-F84D70DEE7CC}"/>
    <cellStyle name="Normal 141 9" xfId="8963" xr:uid="{F59B67ED-5C57-4155-A638-3DC6AA19ED47}"/>
    <cellStyle name="Normal 141 9 2" xfId="8964" xr:uid="{CBDB798A-B803-4824-9D0A-373045FE4815}"/>
    <cellStyle name="Normal 141 90" xfId="8965" xr:uid="{44186FE9-2B96-4363-AE83-3C7FBDEBB466}"/>
    <cellStyle name="Normal 141 90 2" xfId="8966" xr:uid="{EA11905C-AF28-4BCF-AFFC-6C1117D8ECA7}"/>
    <cellStyle name="Normal 141 91" xfId="8967" xr:uid="{359C0162-405E-4FFB-92E4-F75005A1C3CB}"/>
    <cellStyle name="Normal 141 91 2" xfId="8968" xr:uid="{57007EFE-9DE5-42D7-A490-698C5DF7A218}"/>
    <cellStyle name="Normal 141 92" xfId="8969" xr:uid="{A67C95F0-D902-49B4-8A27-7A42D2C5E027}"/>
    <cellStyle name="Normal 141 92 2" xfId="8970" xr:uid="{E2A9AF96-B613-4759-801D-68903D542FB0}"/>
    <cellStyle name="Normal 141 93" xfId="8971" xr:uid="{A6184BE2-7C54-4BC7-8175-345FB4F8BA95}"/>
    <cellStyle name="Normal 141 93 2" xfId="8972" xr:uid="{84B22517-875C-4755-8781-9399AF567352}"/>
    <cellStyle name="Normal 141 94" xfId="8973" xr:uid="{29574098-0024-4298-A54C-56D23D5AB2B8}"/>
    <cellStyle name="Normal 141 94 2" xfId="8974" xr:uid="{08454A7C-EA75-4101-8308-79CB3BC4AFD9}"/>
    <cellStyle name="Normal 141 95" xfId="8975" xr:uid="{5BE8DEF2-C02D-4FD9-B4A5-48C7CE17EBD6}"/>
    <cellStyle name="Normal 141 95 2" xfId="8976" xr:uid="{F49AB54B-7BE4-4A7C-A07B-28BBD77D3879}"/>
    <cellStyle name="Normal 141 96" xfId="8977" xr:uid="{FB2811EC-F523-4B52-9E4E-72A979CF13DE}"/>
    <cellStyle name="Normal 141 96 2" xfId="8978" xr:uid="{BD0EF862-609B-4C11-B1EC-5C591830D03A}"/>
    <cellStyle name="Normal 141 97" xfId="8979" xr:uid="{DF7B917B-9BD6-4EA1-AE25-C24CEEBB6478}"/>
    <cellStyle name="Normal 141 97 2" xfId="8980" xr:uid="{E0F441BF-50A6-4643-9185-354218832913}"/>
    <cellStyle name="Normal 141 98" xfId="8981" xr:uid="{07818FF0-DAEA-41B9-8C92-E97BB45F4D79}"/>
    <cellStyle name="Normal 141 98 2" xfId="8982" xr:uid="{D4EA4984-4575-4614-8AFC-F2914AA4837F}"/>
    <cellStyle name="Normal 141 99" xfId="8983" xr:uid="{83DB831A-8A17-4418-BE08-D7456409DEEE}"/>
    <cellStyle name="Normal 142" xfId="8984" xr:uid="{7050DA2F-FFE9-4091-8DA3-1FF3531E854F}"/>
    <cellStyle name="Normal 142 10" xfId="8985" xr:uid="{E31312F9-06F3-4D39-B572-3296861B1F31}"/>
    <cellStyle name="Normal 142 10 2" xfId="8986" xr:uid="{40AEB5DB-851E-4872-B840-B30B704345DC}"/>
    <cellStyle name="Normal 142 11" xfId="8987" xr:uid="{6B6BC2A2-06FE-495A-A6A6-1D78C8B3B039}"/>
    <cellStyle name="Normal 142 11 2" xfId="8988" xr:uid="{9D6563DE-0896-4F4A-81A8-B4F49F88C2B5}"/>
    <cellStyle name="Normal 142 12" xfId="8989" xr:uid="{4DAFD96C-2D7B-4B5C-B543-33383406DD9A}"/>
    <cellStyle name="Normal 142 12 2" xfId="8990" xr:uid="{223C45EF-9DA9-4C86-84FF-ABC97A646458}"/>
    <cellStyle name="Normal 142 13" xfId="8991" xr:uid="{43C6BAD4-446C-4029-BF37-03CD78065D07}"/>
    <cellStyle name="Normal 142 13 2" xfId="8992" xr:uid="{B3FA0BBF-8CDB-466B-BA18-2CA3C8DD99C9}"/>
    <cellStyle name="Normal 142 14" xfId="8993" xr:uid="{6071A32E-8154-4E4E-8564-E96CFE2EF03B}"/>
    <cellStyle name="Normal 142 14 2" xfId="8994" xr:uid="{81D344B2-FF1A-4C43-9FD2-A6A4DF7994A3}"/>
    <cellStyle name="Normal 142 15" xfId="8995" xr:uid="{279146CB-226E-41E4-83CB-239B5DC22137}"/>
    <cellStyle name="Normal 142 15 2" xfId="8996" xr:uid="{2F783F02-ABE8-4F48-B486-7E3E8F66FAFC}"/>
    <cellStyle name="Normal 142 16" xfId="8997" xr:uid="{0A4E25FE-36FE-4E75-8842-A36CF98B5222}"/>
    <cellStyle name="Normal 142 16 2" xfId="8998" xr:uid="{F386997D-23C0-4DD4-A4DE-BECF8B35D7B8}"/>
    <cellStyle name="Normal 142 17" xfId="8999" xr:uid="{785601D5-23B6-40EC-86F2-ACD720C97D79}"/>
    <cellStyle name="Normal 142 17 2" xfId="9000" xr:uid="{EF6F54C5-D250-43E0-9D45-32F9B020CEB3}"/>
    <cellStyle name="Normal 142 18" xfId="9001" xr:uid="{8BA92939-345F-42F2-A131-753E3E16A6C0}"/>
    <cellStyle name="Normal 142 18 2" xfId="9002" xr:uid="{D993B852-1948-4083-A311-2AF252CEA82D}"/>
    <cellStyle name="Normal 142 19" xfId="9003" xr:uid="{8C121255-7AAC-4F34-A671-E5A02815CD72}"/>
    <cellStyle name="Normal 142 19 2" xfId="9004" xr:uid="{0DECCC0A-5B92-400C-9A88-876853A9DABD}"/>
    <cellStyle name="Normal 142 2" xfId="9005" xr:uid="{08AA32C9-A454-4FD3-B64D-D05BD7ECBA5C}"/>
    <cellStyle name="Normal 142 2 2" xfId="9006" xr:uid="{071D8A65-30A8-42B9-9034-7D1ACFBAEF57}"/>
    <cellStyle name="Normal 142 20" xfId="9007" xr:uid="{4D3F73FB-2A08-4EF0-A54B-901CFB4415CC}"/>
    <cellStyle name="Normal 142 20 2" xfId="9008" xr:uid="{7F5A40BB-4D87-4BC8-882F-264A8723F925}"/>
    <cellStyle name="Normal 142 21" xfId="9009" xr:uid="{0CF7A8AA-8499-4346-9962-ED176699E9C1}"/>
    <cellStyle name="Normal 142 21 2" xfId="9010" xr:uid="{50F6E07D-F054-4E6C-A6C4-D3B0690384ED}"/>
    <cellStyle name="Normal 142 22" xfId="9011" xr:uid="{A1501B34-714A-49BB-B989-8D8644F0837E}"/>
    <cellStyle name="Normal 142 22 2" xfId="9012" xr:uid="{35F7DD6E-2D09-4084-9D7F-733D77A229DC}"/>
    <cellStyle name="Normal 142 23" xfId="9013" xr:uid="{423F0A27-D1E4-4004-B497-F5DDD20FA6D7}"/>
    <cellStyle name="Normal 142 23 2" xfId="9014" xr:uid="{BD82D966-0685-4788-8103-5C99B94D3AA1}"/>
    <cellStyle name="Normal 142 24" xfId="9015" xr:uid="{65981D75-3F51-4517-8314-3D68BA90A693}"/>
    <cellStyle name="Normal 142 24 2" xfId="9016" xr:uid="{F15BC052-35A5-4949-8F84-63566AD43548}"/>
    <cellStyle name="Normal 142 25" xfId="9017" xr:uid="{69E731C2-A3A2-45CD-84FA-6E3CDFCFAC0D}"/>
    <cellStyle name="Normal 142 25 2" xfId="9018" xr:uid="{47A6B1A9-EEC3-4BC2-9B4E-4A2E12DD5A06}"/>
    <cellStyle name="Normal 142 26" xfId="9019" xr:uid="{2FAD4009-E4F2-4C3F-9937-0A7D82E785DE}"/>
    <cellStyle name="Normal 142 26 2" xfId="9020" xr:uid="{407BB94A-6966-409D-99D3-D241B8C66527}"/>
    <cellStyle name="Normal 142 27" xfId="9021" xr:uid="{5B61C738-6332-4241-AB67-7E78F75560F5}"/>
    <cellStyle name="Normal 142 27 2" xfId="9022" xr:uid="{ACC8C1D8-B936-40AF-A0D7-AA862073363B}"/>
    <cellStyle name="Normal 142 28" xfId="9023" xr:uid="{03ECE7AD-0157-4641-808E-D9903FC762D5}"/>
    <cellStyle name="Normal 142 28 2" xfId="9024" xr:uid="{41DCFA8D-F811-4D45-B1D9-8085F0B7B86B}"/>
    <cellStyle name="Normal 142 29" xfId="9025" xr:uid="{0782ADFC-939F-42E2-BF9E-456508769826}"/>
    <cellStyle name="Normal 142 29 2" xfId="9026" xr:uid="{D0294C3D-C5D9-4646-999A-3D0ACAA2D259}"/>
    <cellStyle name="Normal 142 3" xfId="9027" xr:uid="{9FCC3735-11A3-4A34-90DF-22F56A5AA111}"/>
    <cellStyle name="Normal 142 3 2" xfId="9028" xr:uid="{599BACC2-1B07-4B8C-92C4-998CBF39C278}"/>
    <cellStyle name="Normal 142 30" xfId="9029" xr:uid="{5E7104F7-DAF8-4D32-A1EF-EC785D1F24E5}"/>
    <cellStyle name="Normal 142 30 2" xfId="9030" xr:uid="{AFF0B2FF-8FAF-44DA-A3CB-672CDD24F7CA}"/>
    <cellStyle name="Normal 142 31" xfId="9031" xr:uid="{D06184FE-654C-484F-B5EF-2796892183A8}"/>
    <cellStyle name="Normal 142 31 2" xfId="9032" xr:uid="{94E4E1F4-C934-4860-B3C0-FA9C358B0A68}"/>
    <cellStyle name="Normal 142 32" xfId="9033" xr:uid="{95BB5F7F-9F83-4894-B358-325A5440A914}"/>
    <cellStyle name="Normal 142 32 2" xfId="9034" xr:uid="{17B20D21-39F3-4D74-B9F9-79682EC105E6}"/>
    <cellStyle name="Normal 142 33" xfId="9035" xr:uid="{501502A6-7B23-404D-A772-0CEAD82AB3E0}"/>
    <cellStyle name="Normal 142 33 2" xfId="9036" xr:uid="{3CC7148C-269B-4271-9CDE-FB40ACFB9AD0}"/>
    <cellStyle name="Normal 142 34" xfId="9037" xr:uid="{BAC2F643-D348-4F29-A1D1-5D997EFA70F9}"/>
    <cellStyle name="Normal 142 34 2" xfId="9038" xr:uid="{B241298B-0E3C-481A-899F-DF1E002BE7AC}"/>
    <cellStyle name="Normal 142 35" xfId="9039" xr:uid="{9EAB7CED-5E98-4A64-A952-4988E6C51795}"/>
    <cellStyle name="Normal 142 35 2" xfId="9040" xr:uid="{4C6FA271-D761-4BB2-874C-28D7B7384AF4}"/>
    <cellStyle name="Normal 142 36" xfId="9041" xr:uid="{CC57149B-6A01-4A07-AAFA-2380BA134139}"/>
    <cellStyle name="Normal 142 36 2" xfId="9042" xr:uid="{0E60A28C-A27D-495C-AE7E-C85C2A51BF99}"/>
    <cellStyle name="Normal 142 37" xfId="9043" xr:uid="{132F72A7-BF26-4DAA-AAB0-E6A52485647C}"/>
    <cellStyle name="Normal 142 37 2" xfId="9044" xr:uid="{0B208D87-0FC2-4DE7-8A3A-CC1C8E873791}"/>
    <cellStyle name="Normal 142 38" xfId="9045" xr:uid="{0B645540-72AD-4484-992C-D792BB9BC3EA}"/>
    <cellStyle name="Normal 142 38 2" xfId="9046" xr:uid="{74803609-F1AC-4F52-9BE6-72084344870A}"/>
    <cellStyle name="Normal 142 39" xfId="9047" xr:uid="{0D752AB7-0EDE-45E1-A2A2-4BAF18FD2502}"/>
    <cellStyle name="Normal 142 39 2" xfId="9048" xr:uid="{E45085E8-85E2-467D-91B0-700D8D787E9A}"/>
    <cellStyle name="Normal 142 4" xfId="9049" xr:uid="{AFBC4200-71F2-41D3-A241-8527D3FFEA88}"/>
    <cellStyle name="Normal 142 4 2" xfId="9050" xr:uid="{EB99C68F-5973-419F-B56C-8A1ED68A69FD}"/>
    <cellStyle name="Normal 142 40" xfId="9051" xr:uid="{AD58AA7C-F480-4C36-A67B-DE32C31D4B4B}"/>
    <cellStyle name="Normal 142 40 2" xfId="9052" xr:uid="{9C8ABF8B-646F-4E63-AF66-7353536A8B2B}"/>
    <cellStyle name="Normal 142 41" xfId="9053" xr:uid="{5327B73C-59DF-4404-9840-E5846D1A5B0C}"/>
    <cellStyle name="Normal 142 41 2" xfId="9054" xr:uid="{C1B7F5A5-2EF7-46D5-9334-219016602D91}"/>
    <cellStyle name="Normal 142 42" xfId="9055" xr:uid="{AFC34C9D-45EC-42BD-9EB2-9285ECD07255}"/>
    <cellStyle name="Normal 142 42 2" xfId="9056" xr:uid="{5083EF34-E984-484B-9936-9D808B0AC29F}"/>
    <cellStyle name="Normal 142 43" xfId="9057" xr:uid="{7A6509C6-14E8-475B-969B-DC79390D5444}"/>
    <cellStyle name="Normal 142 43 2" xfId="9058" xr:uid="{196F8F89-C820-4094-ACCF-28586AA2E127}"/>
    <cellStyle name="Normal 142 44" xfId="9059" xr:uid="{FD50A402-F0DE-4AF4-A94F-5CF70F9E8ED7}"/>
    <cellStyle name="Normal 142 44 2" xfId="9060" xr:uid="{70F4B157-0F8C-4A60-A759-9FE5E1DE5780}"/>
    <cellStyle name="Normal 142 45" xfId="9061" xr:uid="{276C5339-F87A-4118-BAA4-A10D6CCC03A5}"/>
    <cellStyle name="Normal 142 45 2" xfId="9062" xr:uid="{DE19F096-F410-4ED9-B003-E1824E3D53B8}"/>
    <cellStyle name="Normal 142 46" xfId="9063" xr:uid="{76460A34-6051-432A-9E78-860DFCEE7C6E}"/>
    <cellStyle name="Normal 142 46 2" xfId="9064" xr:uid="{17409110-4619-43B4-A07E-4CB83D114D8D}"/>
    <cellStyle name="Normal 142 47" xfId="9065" xr:uid="{1F006B80-09AA-41EB-A9C6-2104892A04CA}"/>
    <cellStyle name="Normal 142 47 2" xfId="9066" xr:uid="{82E002E6-C167-428A-906A-BD4200DA1174}"/>
    <cellStyle name="Normal 142 48" xfId="9067" xr:uid="{B067C92C-8F3F-40A1-8CC4-77F97E244C5D}"/>
    <cellStyle name="Normal 142 48 2" xfId="9068" xr:uid="{4AE6C49C-5736-44CA-B592-257647280928}"/>
    <cellStyle name="Normal 142 49" xfId="9069" xr:uid="{F6F76A4F-A8D9-40A6-A0A9-AFFDAE4DC290}"/>
    <cellStyle name="Normal 142 49 2" xfId="9070" xr:uid="{F0465EA4-381F-4C35-A205-0CFB9703E416}"/>
    <cellStyle name="Normal 142 5" xfId="9071" xr:uid="{39C52B6E-D75C-4571-AB24-3B89702EC750}"/>
    <cellStyle name="Normal 142 5 2" xfId="9072" xr:uid="{FDAC00FF-5A25-4796-B0B7-CAA1DE8D8C2F}"/>
    <cellStyle name="Normal 142 50" xfId="9073" xr:uid="{F44DE67C-617E-4D7D-BA71-DAE0621EC383}"/>
    <cellStyle name="Normal 142 50 2" xfId="9074" xr:uid="{7BE38D37-AFCC-44DC-868F-23A584DCCC1E}"/>
    <cellStyle name="Normal 142 51" xfId="9075" xr:uid="{8CD9AC2D-79BD-4634-BA78-1E98DDA3C2B8}"/>
    <cellStyle name="Normal 142 51 2" xfId="9076" xr:uid="{D205678D-5C41-4633-BD50-F2D4A40BB395}"/>
    <cellStyle name="Normal 142 52" xfId="9077" xr:uid="{F4FEDB7F-CB76-400C-B8D8-7F839A6B81E1}"/>
    <cellStyle name="Normal 142 52 2" xfId="9078" xr:uid="{74C91ECE-8571-45FF-8C65-FDAA93E6472C}"/>
    <cellStyle name="Normal 142 53" xfId="9079" xr:uid="{8C62DA9F-5549-4002-85BA-0F22B0C87219}"/>
    <cellStyle name="Normal 142 53 2" xfId="9080" xr:uid="{37D14DE4-3537-41F5-AC4A-655A69DEE1D5}"/>
    <cellStyle name="Normal 142 54" xfId="9081" xr:uid="{BB9B5A77-FF47-431B-B137-42EA7B98B9AF}"/>
    <cellStyle name="Normal 142 54 2" xfId="9082" xr:uid="{1EF2AFFF-2EEE-4CCA-AC56-AC024DA08BB9}"/>
    <cellStyle name="Normal 142 55" xfId="9083" xr:uid="{4B125D33-3DDF-4DAA-A773-804D40BFF2A9}"/>
    <cellStyle name="Normal 142 55 2" xfId="9084" xr:uid="{71953D03-D719-4507-B494-5F2E1392C20F}"/>
    <cellStyle name="Normal 142 56" xfId="9085" xr:uid="{53AD277E-0281-4FF9-883F-9891101E14F9}"/>
    <cellStyle name="Normal 142 56 2" xfId="9086" xr:uid="{67F3F2A9-D344-4D87-A029-BE6DB15534A9}"/>
    <cellStyle name="Normal 142 57" xfId="9087" xr:uid="{2A67306D-F7D2-4715-BD9F-DF5843744CF7}"/>
    <cellStyle name="Normal 142 57 2" xfId="9088" xr:uid="{CAC32CAD-7FAA-44A5-8989-AEC2160F3F9B}"/>
    <cellStyle name="Normal 142 58" xfId="9089" xr:uid="{86AFB8B1-40D4-4620-A88B-51C6F4185FDA}"/>
    <cellStyle name="Normal 142 58 2" xfId="9090" xr:uid="{FFC3B1CC-562B-4DB9-A526-CA7DAA6374C6}"/>
    <cellStyle name="Normal 142 59" xfId="9091" xr:uid="{738FD3D6-B446-4B35-B8A5-333EB3BC88C7}"/>
    <cellStyle name="Normal 142 59 2" xfId="9092" xr:uid="{4CD109EE-8779-400F-B0ED-AA7D84CB408E}"/>
    <cellStyle name="Normal 142 6" xfId="9093" xr:uid="{B2AF7E99-8E92-41D3-982A-B1EE840CB000}"/>
    <cellStyle name="Normal 142 6 2" xfId="9094" xr:uid="{C0FE4490-4CB0-4BD4-A212-FC0152AFF75D}"/>
    <cellStyle name="Normal 142 60" xfId="9095" xr:uid="{07317A98-B4D8-4D53-AAE0-3086B29BC2E9}"/>
    <cellStyle name="Normal 142 60 2" xfId="9096" xr:uid="{1EF1581D-F4EE-45FE-9E9A-94D68BE60340}"/>
    <cellStyle name="Normal 142 61" xfId="9097" xr:uid="{C25D08B0-CB11-4F43-99FB-8388C76EC098}"/>
    <cellStyle name="Normal 142 61 2" xfId="9098" xr:uid="{26F7F14E-A571-4AFF-B74B-FC167E30F72C}"/>
    <cellStyle name="Normal 142 62" xfId="9099" xr:uid="{A9815B69-77E1-43BA-BC8B-F13721FA8CE9}"/>
    <cellStyle name="Normal 142 62 2" xfId="9100" xr:uid="{4B78F3DB-6D3B-41BE-81B5-756067B57204}"/>
    <cellStyle name="Normal 142 63" xfId="9101" xr:uid="{5AD45340-95AE-4D1B-A896-323671F3633F}"/>
    <cellStyle name="Normal 142 63 2" xfId="9102" xr:uid="{46B7AF45-B86D-4223-BE8B-F59EA87E2B75}"/>
    <cellStyle name="Normal 142 64" xfId="9103" xr:uid="{BDD5BBB9-9A3A-40D6-9FE2-D628C2BA1ED3}"/>
    <cellStyle name="Normal 142 64 2" xfId="9104" xr:uid="{484DFFBD-A9C5-452C-AEE4-3A999F35301B}"/>
    <cellStyle name="Normal 142 65" xfId="9105" xr:uid="{BE47F8EF-1A41-43C3-B1F6-20C66C02D6CF}"/>
    <cellStyle name="Normal 142 65 2" xfId="9106" xr:uid="{1D332515-4506-41C6-98F2-0E8CC62131F8}"/>
    <cellStyle name="Normal 142 66" xfId="9107" xr:uid="{F54A6423-661A-45C7-866D-FA0E2D894195}"/>
    <cellStyle name="Normal 142 66 2" xfId="9108" xr:uid="{EF6DF16C-9B5F-45D6-A8EC-9735E9FD543A}"/>
    <cellStyle name="Normal 142 67" xfId="9109" xr:uid="{F722E4AC-D2BF-4C39-B298-CC6396EB5B07}"/>
    <cellStyle name="Normal 142 67 2" xfId="9110" xr:uid="{311180C6-7C69-4018-AE2D-9750978EEC44}"/>
    <cellStyle name="Normal 142 68" xfId="9111" xr:uid="{8BBF6FB3-69A7-4580-93A2-AC213F822ECC}"/>
    <cellStyle name="Normal 142 68 2" xfId="9112" xr:uid="{E4C3C962-C4E5-4722-B7B4-4E0EF7D59C20}"/>
    <cellStyle name="Normal 142 69" xfId="9113" xr:uid="{9CCAC1F5-9D64-4C6C-82B4-2FDA15D17CB8}"/>
    <cellStyle name="Normal 142 69 2" xfId="9114" xr:uid="{290353F1-2599-4B40-B975-F34B7570E014}"/>
    <cellStyle name="Normal 142 7" xfId="9115" xr:uid="{62514EB6-1D53-4144-9ED5-F735B7CAA5AA}"/>
    <cellStyle name="Normal 142 7 2" xfId="9116" xr:uid="{1F6CF19D-797A-4180-B460-9050863D4999}"/>
    <cellStyle name="Normal 142 70" xfId="9117" xr:uid="{0056C95F-2C7D-4D45-A561-4835AC4788D3}"/>
    <cellStyle name="Normal 142 70 2" xfId="9118" xr:uid="{E63CE3FE-8EAC-4F56-AC48-C66FEFBDED4E}"/>
    <cellStyle name="Normal 142 71" xfId="9119" xr:uid="{2881B681-84D6-4BB3-B6ED-8133E1D068C4}"/>
    <cellStyle name="Normal 142 71 2" xfId="9120" xr:uid="{A8FE4ACC-3FB7-4DEC-8FF8-6608C403F720}"/>
    <cellStyle name="Normal 142 72" xfId="9121" xr:uid="{A7A5DDBC-C630-4616-BE0E-951F90F24F2B}"/>
    <cellStyle name="Normal 142 72 2" xfId="9122" xr:uid="{79AD7180-E7B7-4C58-9080-EE1614057AD6}"/>
    <cellStyle name="Normal 142 73" xfId="9123" xr:uid="{1E930C7C-9B57-40B5-90FA-AEA27C5479FE}"/>
    <cellStyle name="Normal 142 73 2" xfId="9124" xr:uid="{8460B5ED-DDBB-4CED-B145-A819A6487E0E}"/>
    <cellStyle name="Normal 142 74" xfId="9125" xr:uid="{DB46B467-A4B9-45DE-A51D-5CD46B35A4A3}"/>
    <cellStyle name="Normal 142 74 2" xfId="9126" xr:uid="{9C38D645-7761-4054-B2FC-F07040FBB43D}"/>
    <cellStyle name="Normal 142 75" xfId="9127" xr:uid="{7EA31514-7231-4FF0-AD55-1441CA6F0333}"/>
    <cellStyle name="Normal 142 75 2" xfId="9128" xr:uid="{615E54A7-13F8-4621-96E6-CE95AC41874A}"/>
    <cellStyle name="Normal 142 76" xfId="9129" xr:uid="{90C7BA9B-9C0F-4E11-B1CF-1BDED13678BF}"/>
    <cellStyle name="Normal 142 76 2" xfId="9130" xr:uid="{C40511EA-EE98-4D26-B6D8-2A7BA685FA63}"/>
    <cellStyle name="Normal 142 77" xfId="9131" xr:uid="{EDE5FC52-B90D-404F-B382-B7B88350EE9A}"/>
    <cellStyle name="Normal 142 77 2" xfId="9132" xr:uid="{A9D7C3AE-018E-44FC-805B-2A527BAEEB5F}"/>
    <cellStyle name="Normal 142 78" xfId="9133" xr:uid="{8E7968F7-6CB7-48AB-A2B4-EAD9C13431F2}"/>
    <cellStyle name="Normal 142 78 2" xfId="9134" xr:uid="{26B61BD6-1A6C-4A3C-B776-AB2E854BB67A}"/>
    <cellStyle name="Normal 142 79" xfId="9135" xr:uid="{213ADC2C-473C-4CBD-98EA-9F163581E57C}"/>
    <cellStyle name="Normal 142 79 2" xfId="9136" xr:uid="{B34ACA95-817A-414B-AEDD-D02835E3EF59}"/>
    <cellStyle name="Normal 142 8" xfId="9137" xr:uid="{4B1EA99F-DBAE-4515-8EA5-A1A9CAEBABBB}"/>
    <cellStyle name="Normal 142 8 2" xfId="9138" xr:uid="{B740734A-743E-4C8A-8E8E-062EC84A16CB}"/>
    <cellStyle name="Normal 142 80" xfId="9139" xr:uid="{84FD1F59-CCA5-4F57-A90F-BCCD42ACAF8A}"/>
    <cellStyle name="Normal 142 80 2" xfId="9140" xr:uid="{8C035D93-460D-4D87-9F61-DDD6437C3E3C}"/>
    <cellStyle name="Normal 142 81" xfId="9141" xr:uid="{9310FDF0-FC6C-4B16-BD31-FBEAF2BBBD4A}"/>
    <cellStyle name="Normal 142 81 2" xfId="9142" xr:uid="{B170A5CF-1A4F-41EE-A88A-423F8B3A3C2F}"/>
    <cellStyle name="Normal 142 82" xfId="9143" xr:uid="{20A4F0C7-CC8D-455D-A1A2-207735AEBB3C}"/>
    <cellStyle name="Normal 142 82 2" xfId="9144" xr:uid="{078E0963-87AB-4322-946A-153F1809D9EA}"/>
    <cellStyle name="Normal 142 83" xfId="9145" xr:uid="{BA567528-7F18-42B9-91D5-616776095548}"/>
    <cellStyle name="Normal 142 83 2" xfId="9146" xr:uid="{73F861A9-1663-4EBD-AD0F-31AC05139A47}"/>
    <cellStyle name="Normal 142 84" xfId="9147" xr:uid="{3543D426-A7B9-4ABC-B765-C0759CD9DD88}"/>
    <cellStyle name="Normal 142 84 2" xfId="9148" xr:uid="{F2B28442-7733-468B-B3C0-C3B601CC2970}"/>
    <cellStyle name="Normal 142 85" xfId="9149" xr:uid="{DAAAC83A-9759-4C78-A79A-3FBBC8380DED}"/>
    <cellStyle name="Normal 142 85 2" xfId="9150" xr:uid="{3B3B7A21-ED08-40AC-864B-865A6A7A4596}"/>
    <cellStyle name="Normal 142 86" xfId="9151" xr:uid="{FF968F58-54F5-4647-A94B-444E5F1E4E24}"/>
    <cellStyle name="Normal 142 86 2" xfId="9152" xr:uid="{71BCF293-48D8-4CC0-BF73-28AA14E3FC49}"/>
    <cellStyle name="Normal 142 87" xfId="9153" xr:uid="{FE8959A5-7605-4CA0-9AAB-3B54666A74FF}"/>
    <cellStyle name="Normal 142 87 2" xfId="9154" xr:uid="{5C6B85E6-93F9-4CF6-A020-870D4B8D82FD}"/>
    <cellStyle name="Normal 142 88" xfId="9155" xr:uid="{FE3342C4-EFC5-4188-9722-4C737B457134}"/>
    <cellStyle name="Normal 142 88 2" xfId="9156" xr:uid="{45C8BE10-E371-45DB-82E6-FA6213618D9A}"/>
    <cellStyle name="Normal 142 89" xfId="9157" xr:uid="{5B3FECD5-9999-4081-B341-2CB023472457}"/>
    <cellStyle name="Normal 142 89 2" xfId="9158" xr:uid="{A00131C7-1372-43E9-BDDC-24C5A0780F3B}"/>
    <cellStyle name="Normal 142 9" xfId="9159" xr:uid="{9C58FEF3-9822-4588-A1C0-DB3317D5ACDA}"/>
    <cellStyle name="Normal 142 9 2" xfId="9160" xr:uid="{E88E3483-F76E-48A5-895B-9FB1A25CCA22}"/>
    <cellStyle name="Normal 142 90" xfId="9161" xr:uid="{C2D70D01-6D2A-451B-9F94-84AF78346A17}"/>
    <cellStyle name="Normal 142 90 2" xfId="9162" xr:uid="{7D866396-6078-418D-B55A-04A98CA1E9B6}"/>
    <cellStyle name="Normal 142 91" xfId="9163" xr:uid="{0510927A-8417-4236-A698-0FF7C7A9DB29}"/>
    <cellStyle name="Normal 142 91 2" xfId="9164" xr:uid="{F2367E4E-B46C-4760-866E-32C30BFF4664}"/>
    <cellStyle name="Normal 142 92" xfId="9165" xr:uid="{9CFF026B-0572-40F6-A763-35977B7EF828}"/>
    <cellStyle name="Normal 142 92 2" xfId="9166" xr:uid="{6C8E2BDF-DA5A-4B67-96C4-05A735075C66}"/>
    <cellStyle name="Normal 142 93" xfId="9167" xr:uid="{2E2348AE-501D-4DCF-B2B3-BFA7CB453ED6}"/>
    <cellStyle name="Normal 142 93 2" xfId="9168" xr:uid="{7E3CBF67-1BBD-454D-A20D-9CED015EDAAE}"/>
    <cellStyle name="Normal 142 94" xfId="9169" xr:uid="{36AB1BE8-23CE-4CB9-87FF-C18C006E131D}"/>
    <cellStyle name="Normal 142 94 2" xfId="9170" xr:uid="{0E1CC09E-442D-4FEA-902F-7B82A6CC9410}"/>
    <cellStyle name="Normal 142 95" xfId="9171" xr:uid="{721827E4-C51B-468F-8D65-557BE20DB9AF}"/>
    <cellStyle name="Normal 142 95 2" xfId="9172" xr:uid="{F4C1BD1B-48E4-49E3-ACA3-555D002FF24F}"/>
    <cellStyle name="Normal 142 96" xfId="9173" xr:uid="{54D82195-0703-4841-B444-AA40C1CBAA5A}"/>
    <cellStyle name="Normal 142 96 2" xfId="9174" xr:uid="{E07AA47E-C020-4D16-B8BE-90801AE83CAE}"/>
    <cellStyle name="Normal 142 97" xfId="9175" xr:uid="{BE379B5B-6F49-4353-BDA4-02FE7642FE70}"/>
    <cellStyle name="Normal 142 97 2" xfId="9176" xr:uid="{1EC9BE3F-B289-4D47-91A5-D7BD014D5DD3}"/>
    <cellStyle name="Normal 142 98" xfId="9177" xr:uid="{53C6C405-932E-4DD6-9AA4-841FE458F87E}"/>
    <cellStyle name="Normal 142 98 2" xfId="9178" xr:uid="{FC510919-7118-470E-BAA0-E6AC91082EE8}"/>
    <cellStyle name="Normal 142 99" xfId="9179" xr:uid="{F5CE96B1-A629-472D-BEEB-69FC5B2AEE4A}"/>
    <cellStyle name="Normal 143" xfId="9180" xr:uid="{4C8F33C7-F0D5-4CAC-9EEF-43B4F18A7F56}"/>
    <cellStyle name="Normal 143 10" xfId="9181" xr:uid="{C036D5EA-6AE7-45C9-87EF-79D43551352A}"/>
    <cellStyle name="Normal 143 10 2" xfId="9182" xr:uid="{8E6BD76E-21D3-433A-A509-4D38C4F4520B}"/>
    <cellStyle name="Normal 143 11" xfId="9183" xr:uid="{973D820B-0104-4B93-8A34-35066C90DD71}"/>
    <cellStyle name="Normal 143 11 2" xfId="9184" xr:uid="{37C751CB-3D28-4E0F-8308-8D0AD8A05E5F}"/>
    <cellStyle name="Normal 143 12" xfId="9185" xr:uid="{91BCD5F0-3F9E-4A6F-82B6-A0E91C343C7D}"/>
    <cellStyle name="Normal 143 12 2" xfId="9186" xr:uid="{AF9EA958-1A03-4683-A533-3255553F64D3}"/>
    <cellStyle name="Normal 143 13" xfId="9187" xr:uid="{B12A6C46-553F-4F8E-B750-43BBEBFB3281}"/>
    <cellStyle name="Normal 143 13 2" xfId="9188" xr:uid="{E1C7A82B-CB55-4C6D-905B-308485519A0C}"/>
    <cellStyle name="Normal 143 14" xfId="9189" xr:uid="{2638A629-ECA8-4E7A-852C-C0C270DC2375}"/>
    <cellStyle name="Normal 143 14 2" xfId="9190" xr:uid="{69D49DD0-0FF9-4B5E-8585-0AEAFB1C316B}"/>
    <cellStyle name="Normal 143 15" xfId="9191" xr:uid="{30E35852-775E-41FD-BFE8-23C5E1EC437F}"/>
    <cellStyle name="Normal 143 15 2" xfId="9192" xr:uid="{79214EBD-1517-453B-BA80-BB4CDBD19796}"/>
    <cellStyle name="Normal 143 16" xfId="9193" xr:uid="{D53E5E97-28BA-42D0-AC9A-26004390F01F}"/>
    <cellStyle name="Normal 143 16 2" xfId="9194" xr:uid="{CB2B3F5F-B11A-45D2-B4D5-733A780F5BD2}"/>
    <cellStyle name="Normal 143 17" xfId="9195" xr:uid="{111C4724-584A-4B08-92FD-C4D372B0B49B}"/>
    <cellStyle name="Normal 143 17 2" xfId="9196" xr:uid="{8E9EC93F-D6CE-4E31-B8AA-5FEA4E71E7B5}"/>
    <cellStyle name="Normal 143 18" xfId="9197" xr:uid="{399E0CBE-C612-4484-B7E1-234DCB99AC4D}"/>
    <cellStyle name="Normal 143 18 2" xfId="9198" xr:uid="{E3CED434-5BDD-4EB9-93C1-CD475967648D}"/>
    <cellStyle name="Normal 143 19" xfId="9199" xr:uid="{CFD8CB7F-C064-4EF4-B6B7-58B2841FBD35}"/>
    <cellStyle name="Normal 143 19 2" xfId="9200" xr:uid="{D7060BCB-08AE-400E-9BDB-6EC5DF165674}"/>
    <cellStyle name="Normal 143 2" xfId="9201" xr:uid="{D1497D93-069F-4E97-8903-0B3AAE0E75C6}"/>
    <cellStyle name="Normal 143 2 2" xfId="9202" xr:uid="{7F3C9AAA-4BB4-44DB-901D-99A111527B0D}"/>
    <cellStyle name="Normal 143 20" xfId="9203" xr:uid="{59BE752B-5A25-4D0D-AC90-0E327DDC1C0B}"/>
    <cellStyle name="Normal 143 20 2" xfId="9204" xr:uid="{5E9F11D2-DE05-4AF9-930F-2BF8C45CAEEB}"/>
    <cellStyle name="Normal 143 21" xfId="9205" xr:uid="{925AE097-9F29-4B9B-B3D4-015827A8C61A}"/>
    <cellStyle name="Normal 143 21 2" xfId="9206" xr:uid="{8074B28B-E8D9-452D-8A51-66545E81E22B}"/>
    <cellStyle name="Normal 143 22" xfId="9207" xr:uid="{7DCF9F7A-BC80-4B6A-85CB-39A8AFCA42BD}"/>
    <cellStyle name="Normal 143 22 2" xfId="9208" xr:uid="{592DFE3C-1FB6-4FD6-88A6-D5E5D4F83D49}"/>
    <cellStyle name="Normal 143 23" xfId="9209" xr:uid="{F8684DE6-615E-4B81-897E-74660DAD88D6}"/>
    <cellStyle name="Normal 143 23 2" xfId="9210" xr:uid="{5EE9B874-A198-4987-A36D-4AF2286DE3FB}"/>
    <cellStyle name="Normal 143 24" xfId="9211" xr:uid="{1E7D3539-50B3-4A1E-85AC-6FEF9FD195B9}"/>
    <cellStyle name="Normal 143 24 2" xfId="9212" xr:uid="{80EE958C-4A98-4B01-9E0E-D2DC10F9B229}"/>
    <cellStyle name="Normal 143 25" xfId="9213" xr:uid="{409B9CD3-B3E2-459E-9D99-61A280E8028B}"/>
    <cellStyle name="Normal 143 25 2" xfId="9214" xr:uid="{0D9F6ECD-E963-4C81-9DEF-91E6F3CFFCB2}"/>
    <cellStyle name="Normal 143 26" xfId="9215" xr:uid="{C63AFB17-C6E0-4B99-AAE5-2048E04F4028}"/>
    <cellStyle name="Normal 143 26 2" xfId="9216" xr:uid="{DD963005-9E92-4C83-8ADE-9D219224785B}"/>
    <cellStyle name="Normal 143 27" xfId="9217" xr:uid="{5B881B6A-44DF-4DBD-B16E-2BEB81C49DF5}"/>
    <cellStyle name="Normal 143 27 2" xfId="9218" xr:uid="{D782472A-CEED-4118-9805-4FD46127A523}"/>
    <cellStyle name="Normal 143 28" xfId="9219" xr:uid="{15B45EA5-3DD8-4FAA-B7BB-263AD2835253}"/>
    <cellStyle name="Normal 143 28 2" xfId="9220" xr:uid="{17A89F41-5432-49EE-9150-8990E4ECA026}"/>
    <cellStyle name="Normal 143 29" xfId="9221" xr:uid="{48403733-0B21-42F9-AA61-0E25DBEF8ABA}"/>
    <cellStyle name="Normal 143 29 2" xfId="9222" xr:uid="{38F8B922-4CBF-479C-8F9F-363B354C5455}"/>
    <cellStyle name="Normal 143 3" xfId="9223" xr:uid="{3D7DCDF9-185B-41AB-86B7-559478C4A240}"/>
    <cellStyle name="Normal 143 3 2" xfId="9224" xr:uid="{8CE0AF41-F3F2-4188-AB1C-721E72B53B60}"/>
    <cellStyle name="Normal 143 30" xfId="9225" xr:uid="{7DF1336C-55B0-4A6B-AF04-5CC7AED9E801}"/>
    <cellStyle name="Normal 143 30 2" xfId="9226" xr:uid="{E2264D58-9519-4110-AD82-E461941506B6}"/>
    <cellStyle name="Normal 143 31" xfId="9227" xr:uid="{62409E8B-D0F9-426A-8DCF-A3F825CB7649}"/>
    <cellStyle name="Normal 143 31 2" xfId="9228" xr:uid="{731D97DF-7A90-44BC-83A3-399DE8794650}"/>
    <cellStyle name="Normal 143 32" xfId="9229" xr:uid="{5515092F-93A3-4121-929A-7A0D45E72440}"/>
    <cellStyle name="Normal 143 32 2" xfId="9230" xr:uid="{70C1C5E0-961D-430F-ACDC-A15BF233F09E}"/>
    <cellStyle name="Normal 143 33" xfId="9231" xr:uid="{C655A008-C12A-4047-BB33-FED7033A7CB9}"/>
    <cellStyle name="Normal 143 33 2" xfId="9232" xr:uid="{9DADA95A-D012-4600-8EF6-15927D589602}"/>
    <cellStyle name="Normal 143 34" xfId="9233" xr:uid="{1F8320CD-F27E-4AC4-9A61-70611A2ED92B}"/>
    <cellStyle name="Normal 143 34 2" xfId="9234" xr:uid="{88A85680-F1DB-4EAC-9036-B79EDB610B97}"/>
    <cellStyle name="Normal 143 35" xfId="9235" xr:uid="{623ABFED-8060-4327-A43A-677BF6213665}"/>
    <cellStyle name="Normal 143 35 2" xfId="9236" xr:uid="{C67DA542-9F22-48A5-9E68-C9352CE68BAC}"/>
    <cellStyle name="Normal 143 36" xfId="9237" xr:uid="{F55B7A12-2149-4E8E-BAB0-E91132DA8445}"/>
    <cellStyle name="Normal 143 36 2" xfId="9238" xr:uid="{526B64AD-E7ED-43B3-B195-19B038BB1F96}"/>
    <cellStyle name="Normal 143 37" xfId="9239" xr:uid="{3A4E3098-0EE2-4175-A7C9-094811F75101}"/>
    <cellStyle name="Normal 143 37 2" xfId="9240" xr:uid="{197163F6-9307-4C50-9625-A38866534661}"/>
    <cellStyle name="Normal 143 38" xfId="9241" xr:uid="{3BC5617F-E299-4CC3-8DE9-4B848754E2A8}"/>
    <cellStyle name="Normal 143 38 2" xfId="9242" xr:uid="{B014BBD3-925A-498E-8E43-7CA8ADF9FF2A}"/>
    <cellStyle name="Normal 143 39" xfId="9243" xr:uid="{B7480B0B-F478-4DDD-8F2B-B102B16593D4}"/>
    <cellStyle name="Normal 143 39 2" xfId="9244" xr:uid="{558396A6-60CB-4DDD-B6D0-E2D18CA00A64}"/>
    <cellStyle name="Normal 143 4" xfId="9245" xr:uid="{C767E306-6C46-4F16-9E64-CCA202FFBA88}"/>
    <cellStyle name="Normal 143 4 2" xfId="9246" xr:uid="{CC51C4C5-801A-4D81-883D-06E4999E94D6}"/>
    <cellStyle name="Normal 143 40" xfId="9247" xr:uid="{F9D63B9D-762D-4F80-8EFD-B8267EE10476}"/>
    <cellStyle name="Normal 143 40 2" xfId="9248" xr:uid="{66C95D05-9217-4FCA-ACC5-7ADEED11E59D}"/>
    <cellStyle name="Normal 143 41" xfId="9249" xr:uid="{81EEE44A-F174-45CA-964A-B47B6DA174C2}"/>
    <cellStyle name="Normal 143 41 2" xfId="9250" xr:uid="{E872E0D6-7003-44CD-9B5D-C462B1A5D503}"/>
    <cellStyle name="Normal 143 42" xfId="9251" xr:uid="{C1696BCC-C7FF-45D8-9D69-0069F3F995A2}"/>
    <cellStyle name="Normal 143 42 2" xfId="9252" xr:uid="{4E4D0004-F883-4575-B34A-FEFF8DA41473}"/>
    <cellStyle name="Normal 143 43" xfId="9253" xr:uid="{AB62C510-6E9D-484A-9677-86A31DA0422B}"/>
    <cellStyle name="Normal 143 43 2" xfId="9254" xr:uid="{27B53463-8698-4736-90C5-9E7297E81DAA}"/>
    <cellStyle name="Normal 143 44" xfId="9255" xr:uid="{B8967877-AE23-497E-9DC6-DEE0807EE43A}"/>
    <cellStyle name="Normal 143 44 2" xfId="9256" xr:uid="{B01420C6-4CD7-4DC3-BF31-B7D41F80534C}"/>
    <cellStyle name="Normal 143 45" xfId="9257" xr:uid="{DD9C50E9-2DE2-4120-8A29-59A46199CF04}"/>
    <cellStyle name="Normal 143 45 2" xfId="9258" xr:uid="{C0932B25-37D6-40A0-933C-14CD483DD6CD}"/>
    <cellStyle name="Normal 143 46" xfId="9259" xr:uid="{2148C4DC-4312-4A0C-8244-CCDFA2093C13}"/>
    <cellStyle name="Normal 143 46 2" xfId="9260" xr:uid="{2C5248E3-6F52-4CFE-8351-8CF4A6C186CC}"/>
    <cellStyle name="Normal 143 47" xfId="9261" xr:uid="{E892222D-3D23-4108-84BB-6EFA1D8AC755}"/>
    <cellStyle name="Normal 143 47 2" xfId="9262" xr:uid="{3A1089E6-095F-4521-A793-1CAFBF9D84A1}"/>
    <cellStyle name="Normal 143 48" xfId="9263" xr:uid="{ACDDDCC0-9928-478D-AECB-BC7B3724AA83}"/>
    <cellStyle name="Normal 143 48 2" xfId="9264" xr:uid="{0D58B552-6675-417B-BFA9-7346ECCB52F5}"/>
    <cellStyle name="Normal 143 49" xfId="9265" xr:uid="{D8B7CB91-D4FC-41CD-AE45-C5681E58ABA5}"/>
    <cellStyle name="Normal 143 49 2" xfId="9266" xr:uid="{37A338CB-96C2-4AD3-BA39-66D43FCC9345}"/>
    <cellStyle name="Normal 143 5" xfId="9267" xr:uid="{20E2B333-331A-4960-A5EE-FEFBDEF043E6}"/>
    <cellStyle name="Normal 143 5 2" xfId="9268" xr:uid="{D2C9B051-5D62-4337-9B11-B18B61D4C9F3}"/>
    <cellStyle name="Normal 143 50" xfId="9269" xr:uid="{C75A8B86-4B44-4FCA-9717-B55A1DCB42AF}"/>
    <cellStyle name="Normal 143 50 2" xfId="9270" xr:uid="{3924A77D-A86E-4C8D-8FE4-2C2D4F4BBE55}"/>
    <cellStyle name="Normal 143 51" xfId="9271" xr:uid="{8DC91489-91C6-4413-B882-381CDA2BBFDA}"/>
    <cellStyle name="Normal 143 51 2" xfId="9272" xr:uid="{BBEDA2CC-9113-4FB9-816B-015392F70876}"/>
    <cellStyle name="Normal 143 52" xfId="9273" xr:uid="{7EEE92FF-9793-481D-A062-B9036F700BED}"/>
    <cellStyle name="Normal 143 52 2" xfId="9274" xr:uid="{3750AD24-3F14-4ABE-80DE-221D7B2D6861}"/>
    <cellStyle name="Normal 143 53" xfId="9275" xr:uid="{02F7633D-B027-4890-9C51-057FDD586776}"/>
    <cellStyle name="Normal 143 53 2" xfId="9276" xr:uid="{CE25BB64-3872-4166-BA32-D289BAD284D5}"/>
    <cellStyle name="Normal 143 54" xfId="9277" xr:uid="{54E3622C-75D5-47E4-9070-FE4039D191DB}"/>
    <cellStyle name="Normal 143 54 2" xfId="9278" xr:uid="{BB1B0B61-DBAE-49F9-A21E-B7A8280A991C}"/>
    <cellStyle name="Normal 143 55" xfId="9279" xr:uid="{3A63FD6E-5AC1-4140-8C87-FEAFEC1E6B13}"/>
    <cellStyle name="Normal 143 55 2" xfId="9280" xr:uid="{CCE5D594-2A0C-44BD-9F35-E4B75C243381}"/>
    <cellStyle name="Normal 143 56" xfId="9281" xr:uid="{CF564782-4BB1-4DF6-ADC3-8ED7E78DDF81}"/>
    <cellStyle name="Normal 143 56 2" xfId="9282" xr:uid="{1B37A827-5337-4686-B378-2160066D68AB}"/>
    <cellStyle name="Normal 143 57" xfId="9283" xr:uid="{AA941E48-09A9-4C7F-8AAD-43F229270CB1}"/>
    <cellStyle name="Normal 143 57 2" xfId="9284" xr:uid="{DC43BE20-5506-426F-B51D-160352E021D0}"/>
    <cellStyle name="Normal 143 58" xfId="9285" xr:uid="{53ECCB19-137D-44F2-AEC3-031E1304DAFE}"/>
    <cellStyle name="Normal 143 58 2" xfId="9286" xr:uid="{B1B28AC7-A246-42D3-8B1A-DE856705BDFE}"/>
    <cellStyle name="Normal 143 59" xfId="9287" xr:uid="{E370B83B-98AC-485A-B384-9FD608FD8388}"/>
    <cellStyle name="Normal 143 59 2" xfId="9288" xr:uid="{A119F5FF-D47B-4FA6-B73F-6C7794CDAE0E}"/>
    <cellStyle name="Normal 143 6" xfId="9289" xr:uid="{0C9BED74-0D18-436A-AADA-5AD187F6C181}"/>
    <cellStyle name="Normal 143 6 2" xfId="9290" xr:uid="{B73338F0-AFFF-432C-AAB5-928A3FEA89B1}"/>
    <cellStyle name="Normal 143 60" xfId="9291" xr:uid="{22CBFEAC-70D6-4C7C-B012-A364A6559542}"/>
    <cellStyle name="Normal 143 60 2" xfId="9292" xr:uid="{FD132855-DF65-44C0-AD61-3D3CC4605971}"/>
    <cellStyle name="Normal 143 61" xfId="9293" xr:uid="{76B0DE8B-87AA-4F20-A63E-201A0AB563BF}"/>
    <cellStyle name="Normal 143 61 2" xfId="9294" xr:uid="{EFF97D69-8249-46B5-AA37-E909F79A3BC3}"/>
    <cellStyle name="Normal 143 62" xfId="9295" xr:uid="{47C53AB3-A56A-43A9-AD77-EAA535E4855E}"/>
    <cellStyle name="Normal 143 62 2" xfId="9296" xr:uid="{AB577A2E-7AD6-4B2E-A0B3-C75905354952}"/>
    <cellStyle name="Normal 143 63" xfId="9297" xr:uid="{FB23E749-9B46-46BF-9DB9-60F699C6CB5A}"/>
    <cellStyle name="Normal 143 63 2" xfId="9298" xr:uid="{03A9E766-327D-4EE4-A4E5-C8884CC4E27D}"/>
    <cellStyle name="Normal 143 64" xfId="9299" xr:uid="{AF652BE1-ADBD-4950-84BA-D535FD7C846B}"/>
    <cellStyle name="Normal 143 64 2" xfId="9300" xr:uid="{BE8E9B94-FFAA-4370-B162-E21F6B7ED2B4}"/>
    <cellStyle name="Normal 143 65" xfId="9301" xr:uid="{164B021C-F113-40E8-9973-D251BA48F766}"/>
    <cellStyle name="Normal 143 65 2" xfId="9302" xr:uid="{87973E01-B242-4557-9B79-E06121C58A3A}"/>
    <cellStyle name="Normal 143 66" xfId="9303" xr:uid="{8472413D-FE84-4133-8668-D8A781C713E6}"/>
    <cellStyle name="Normal 143 66 2" xfId="9304" xr:uid="{CB4C7428-3E66-488A-8A35-1EB636EDF888}"/>
    <cellStyle name="Normal 143 67" xfId="9305" xr:uid="{2E0F0C2E-CC8A-4904-8C6C-BED1C4AE2486}"/>
    <cellStyle name="Normal 143 67 2" xfId="9306" xr:uid="{E5495ED3-9ADD-4550-8D03-06D7F2F974C5}"/>
    <cellStyle name="Normal 143 68" xfId="9307" xr:uid="{AC81B57D-C18A-4239-999F-7472710CEAB1}"/>
    <cellStyle name="Normal 143 68 2" xfId="9308" xr:uid="{B7718169-BA61-4721-B12F-DEB197A39412}"/>
    <cellStyle name="Normal 143 69" xfId="9309" xr:uid="{6FB1F779-65DC-4877-96D2-E88A780E1F4F}"/>
    <cellStyle name="Normal 143 69 2" xfId="9310" xr:uid="{0A8F25FE-A661-4917-A6AD-980B73B139B0}"/>
    <cellStyle name="Normal 143 7" xfId="9311" xr:uid="{A6AE0CB6-4599-4D08-9314-E46874CD1157}"/>
    <cellStyle name="Normal 143 7 2" xfId="9312" xr:uid="{8D9E0CEF-6BF7-4E6C-848D-046DABAF54C0}"/>
    <cellStyle name="Normal 143 70" xfId="9313" xr:uid="{61553175-F42A-47AE-8171-BE825109B375}"/>
    <cellStyle name="Normal 143 70 2" xfId="9314" xr:uid="{F6CA156B-CA80-4D8D-AD77-974068D7E371}"/>
    <cellStyle name="Normal 143 71" xfId="9315" xr:uid="{4313EE2C-1DD5-45FE-8F76-7F305E336FF1}"/>
    <cellStyle name="Normal 143 71 2" xfId="9316" xr:uid="{8EF08492-6CCF-48E3-8237-7D4A80AEADD9}"/>
    <cellStyle name="Normal 143 72" xfId="9317" xr:uid="{5B75F1EF-6B66-40F5-8B5C-66064C713D24}"/>
    <cellStyle name="Normal 143 72 2" xfId="9318" xr:uid="{3B4E55D8-D642-41C2-A53E-2F55C3D284B7}"/>
    <cellStyle name="Normal 143 73" xfId="9319" xr:uid="{34D17076-BF7E-46F8-9799-508261EB585A}"/>
    <cellStyle name="Normal 143 73 2" xfId="9320" xr:uid="{5FDFE32F-C566-48DF-946C-AE57B4100539}"/>
    <cellStyle name="Normal 143 74" xfId="9321" xr:uid="{48784428-90A2-4C31-A523-CC5A1BA5837D}"/>
    <cellStyle name="Normal 143 74 2" xfId="9322" xr:uid="{FBCBF146-55A6-469D-AECE-42DDEC737C0C}"/>
    <cellStyle name="Normal 143 75" xfId="9323" xr:uid="{BB897B0D-DDA9-42B8-8BA4-8E0B2BD7B262}"/>
    <cellStyle name="Normal 143 75 2" xfId="9324" xr:uid="{E3985EA9-789F-4278-B09C-A916D8948AE2}"/>
    <cellStyle name="Normal 143 76" xfId="9325" xr:uid="{5D12A4F7-5FC8-4711-AA0C-6340D300FBDE}"/>
    <cellStyle name="Normal 143 76 2" xfId="9326" xr:uid="{6092161C-4A24-44DA-86C7-0E82BA50188D}"/>
    <cellStyle name="Normal 143 77" xfId="9327" xr:uid="{8A471648-A647-4578-8F62-D412FE0315AC}"/>
    <cellStyle name="Normal 143 77 2" xfId="9328" xr:uid="{AE7412CF-C3E0-45FA-B25F-04150BAAA406}"/>
    <cellStyle name="Normal 143 78" xfId="9329" xr:uid="{0CD381F8-DA33-45D1-B406-1688A093E82B}"/>
    <cellStyle name="Normal 143 78 2" xfId="9330" xr:uid="{20A23AB3-16B7-4661-A62D-63631223D01F}"/>
    <cellStyle name="Normal 143 79" xfId="9331" xr:uid="{3079ACA3-396C-4672-BD9F-22E0733C7FA9}"/>
    <cellStyle name="Normal 143 79 2" xfId="9332" xr:uid="{167EFE33-EAAC-45C7-87BB-4652869C767E}"/>
    <cellStyle name="Normal 143 8" xfId="9333" xr:uid="{0C6DA0C6-5000-474C-96B6-6587D7F9201A}"/>
    <cellStyle name="Normal 143 8 2" xfId="9334" xr:uid="{F9AF26A5-47A3-42A2-B5C2-DEAEA2CC73F2}"/>
    <cellStyle name="Normal 143 80" xfId="9335" xr:uid="{39B9088B-B8A5-466B-90B5-03D86694C747}"/>
    <cellStyle name="Normal 143 80 2" xfId="9336" xr:uid="{72A5A138-267A-4A19-85E5-AA1505117296}"/>
    <cellStyle name="Normal 143 81" xfId="9337" xr:uid="{CF4E2E5E-6ED5-4065-851A-9934D80F5AC8}"/>
    <cellStyle name="Normal 143 81 2" xfId="9338" xr:uid="{AC727F2F-27D5-4883-9E4F-090FDCF99CD1}"/>
    <cellStyle name="Normal 143 82" xfId="9339" xr:uid="{3EFD3C15-381B-4EF9-9A2E-8489B8EE72B0}"/>
    <cellStyle name="Normal 143 82 2" xfId="9340" xr:uid="{566B967B-1282-4D3C-9112-49979165A173}"/>
    <cellStyle name="Normal 143 83" xfId="9341" xr:uid="{1FB1BB0B-7AC4-4E2C-9801-70D4BE44ED1B}"/>
    <cellStyle name="Normal 143 83 2" xfId="9342" xr:uid="{9A0C1ED3-5E21-4ADC-958C-1B86059648DE}"/>
    <cellStyle name="Normal 143 84" xfId="9343" xr:uid="{77D513D1-E03F-4E56-9F00-943DEE6DFD90}"/>
    <cellStyle name="Normal 143 84 2" xfId="9344" xr:uid="{02DA7397-D60C-4D2E-B819-36414A7A66F2}"/>
    <cellStyle name="Normal 143 85" xfId="9345" xr:uid="{5538D837-B09D-4217-8EE4-E3DFEAEA6920}"/>
    <cellStyle name="Normal 143 85 2" xfId="9346" xr:uid="{5A4F0DF5-AD68-4D17-B7CA-F740C11EA118}"/>
    <cellStyle name="Normal 143 86" xfId="9347" xr:uid="{BBE2ED4D-A589-4E87-9B7D-7A0C2A5B2BAC}"/>
    <cellStyle name="Normal 143 86 2" xfId="9348" xr:uid="{CA454895-8FE1-4620-83DF-2DD5895F919C}"/>
    <cellStyle name="Normal 143 87" xfId="9349" xr:uid="{2EF10913-2719-449D-82D9-FB3973297423}"/>
    <cellStyle name="Normal 143 87 2" xfId="9350" xr:uid="{F60CACCF-0C9D-4261-80C8-C324143BF635}"/>
    <cellStyle name="Normal 143 88" xfId="9351" xr:uid="{47D239B0-D949-4D6C-8CD8-612B2107844E}"/>
    <cellStyle name="Normal 143 88 2" xfId="9352" xr:uid="{AC78DE20-9118-4237-8BAB-641F66BA0222}"/>
    <cellStyle name="Normal 143 89" xfId="9353" xr:uid="{0FF0B0C0-4F19-4A58-B098-B865619FF664}"/>
    <cellStyle name="Normal 143 89 2" xfId="9354" xr:uid="{71B9F59A-DDBB-4259-956A-EC87B40C0D48}"/>
    <cellStyle name="Normal 143 9" xfId="9355" xr:uid="{64203E34-9DC9-4DAA-8BD7-3134753B252A}"/>
    <cellStyle name="Normal 143 9 2" xfId="9356" xr:uid="{A63E8D01-2ADF-40F7-ABD5-B1C614FF89B5}"/>
    <cellStyle name="Normal 143 90" xfId="9357" xr:uid="{37BD6DD8-9F51-4AD6-B601-5BF89C27C2D8}"/>
    <cellStyle name="Normal 143 90 2" xfId="9358" xr:uid="{4A7FF2E6-1239-44F5-8B72-2EA02A6D7CD2}"/>
    <cellStyle name="Normal 143 91" xfId="9359" xr:uid="{3F41D8E7-2E94-47EF-A28A-78C540E58618}"/>
    <cellStyle name="Normal 143 91 2" xfId="9360" xr:uid="{8A7B27AA-2394-4E43-ABB3-ABBC342F6C6D}"/>
    <cellStyle name="Normal 143 92" xfId="9361" xr:uid="{14B258DA-4991-4BC9-89BF-295E82DE4D6A}"/>
    <cellStyle name="Normal 143 92 2" xfId="9362" xr:uid="{0E408E39-9297-446F-A45E-E5422F82BAAE}"/>
    <cellStyle name="Normal 143 93" xfId="9363" xr:uid="{D68DD983-7672-4ED9-A9FF-C164ECDFAFF8}"/>
    <cellStyle name="Normal 143 93 2" xfId="9364" xr:uid="{DB0FF97B-F8AC-46D2-83C3-4AB6BA46CA21}"/>
    <cellStyle name="Normal 143 94" xfId="9365" xr:uid="{4F4DC459-DA7E-4BDD-AF8B-B60AC7454DA7}"/>
    <cellStyle name="Normal 143 94 2" xfId="9366" xr:uid="{FAFAF95B-BCD9-40D8-91CA-AD7345BDB773}"/>
    <cellStyle name="Normal 143 95" xfId="9367" xr:uid="{A78724C6-D53B-47D5-AEDA-58128FBC3397}"/>
    <cellStyle name="Normal 143 95 2" xfId="9368" xr:uid="{F2728621-C6C2-4C91-8AD1-90FBE6CC9D6D}"/>
    <cellStyle name="Normal 143 96" xfId="9369" xr:uid="{1F5AC083-66C4-42BA-9EBD-ED1EDF368190}"/>
    <cellStyle name="Normal 143 96 2" xfId="9370" xr:uid="{329AAF74-674A-4A58-93CF-D5A026D60432}"/>
    <cellStyle name="Normal 143 97" xfId="9371" xr:uid="{A907B603-8EF6-45F2-B6BB-CFD68B488404}"/>
    <cellStyle name="Normal 143 97 2" xfId="9372" xr:uid="{EF068F59-82B8-4C4D-8360-BCCFE9DDF626}"/>
    <cellStyle name="Normal 143 98" xfId="9373" xr:uid="{2F95B009-97B6-4538-A443-182F754B6898}"/>
    <cellStyle name="Normal 143 98 2" xfId="9374" xr:uid="{A5EC0757-8B60-45B8-9238-4681526FAB10}"/>
    <cellStyle name="Normal 143 99" xfId="9375" xr:uid="{7D96C701-ABA0-491B-A876-6A6D5D727F7B}"/>
    <cellStyle name="Normal 144" xfId="9376" xr:uid="{4E5F0463-9577-40E8-8FA3-AA4DF92D1931}"/>
    <cellStyle name="Normal 144 10" xfId="9377" xr:uid="{A9F1FBAB-8A8C-4D7C-9DCE-035CC587586F}"/>
    <cellStyle name="Normal 144 10 2" xfId="9378" xr:uid="{69F6944E-63ED-4E56-8080-00801B88D712}"/>
    <cellStyle name="Normal 144 11" xfId="9379" xr:uid="{21C5C9AE-5363-499D-A093-C07A173ADC58}"/>
    <cellStyle name="Normal 144 11 2" xfId="9380" xr:uid="{2E0E7B46-9A7F-4C37-95F0-B93E08C35D59}"/>
    <cellStyle name="Normal 144 12" xfId="9381" xr:uid="{6BE8A0BA-4521-499C-81D9-9B4D6BC8EFC1}"/>
    <cellStyle name="Normal 144 12 2" xfId="9382" xr:uid="{37D62447-D52C-4F2D-AD89-B69142FB0AD8}"/>
    <cellStyle name="Normal 144 13" xfId="9383" xr:uid="{581EDADE-8813-4F31-9AC5-3E69A7FC90BE}"/>
    <cellStyle name="Normal 144 13 2" xfId="9384" xr:uid="{5C0D77A7-B492-4175-AA1F-9BA6DF02E0EC}"/>
    <cellStyle name="Normal 144 14" xfId="9385" xr:uid="{366F3D64-1ECD-4F5A-A3BA-9EE441900A2A}"/>
    <cellStyle name="Normal 144 14 2" xfId="9386" xr:uid="{13172949-8B8F-4AB1-B087-C418724E4028}"/>
    <cellStyle name="Normal 144 15" xfId="9387" xr:uid="{03949DCF-0DE9-4FDB-ABDA-0235F62A0995}"/>
    <cellStyle name="Normal 144 15 2" xfId="9388" xr:uid="{1C1E4E48-41B4-4672-8AE2-83BC1C7DBA03}"/>
    <cellStyle name="Normal 144 16" xfId="9389" xr:uid="{B328D12F-4CD0-40D6-B185-C1A2E53F9630}"/>
    <cellStyle name="Normal 144 16 2" xfId="9390" xr:uid="{647C8488-AE65-44BB-AAB1-8B1AF9EC37E1}"/>
    <cellStyle name="Normal 144 17" xfId="9391" xr:uid="{8CA9131D-66A7-4FBD-9F24-2D1B0E0EB80C}"/>
    <cellStyle name="Normal 144 17 2" xfId="9392" xr:uid="{B83C6A54-7B1C-4E6A-9F81-3EC459931DBF}"/>
    <cellStyle name="Normal 144 18" xfId="9393" xr:uid="{D872133C-FE3A-43E8-BF2E-7C4025E0155C}"/>
    <cellStyle name="Normal 144 18 2" xfId="9394" xr:uid="{49CB4F8C-0D49-4D4E-8C5A-8165EF06C229}"/>
    <cellStyle name="Normal 144 19" xfId="9395" xr:uid="{514C150B-CA16-49E8-92E9-D5D0E17ED33B}"/>
    <cellStyle name="Normal 144 19 2" xfId="9396" xr:uid="{326D9709-CA10-47BD-A821-0D7BBCF1BCD1}"/>
    <cellStyle name="Normal 144 2" xfId="9397" xr:uid="{DE64EE56-56B7-4014-8B78-72E447AB4B00}"/>
    <cellStyle name="Normal 144 2 2" xfId="9398" xr:uid="{2735CDF1-D925-44E1-BCED-55E575EA5D9E}"/>
    <cellStyle name="Normal 144 20" xfId="9399" xr:uid="{54BD619F-170D-4D64-85E7-C02C88A96158}"/>
    <cellStyle name="Normal 144 20 2" xfId="9400" xr:uid="{0E9F3614-1C84-4542-8A1B-EED3FF21C433}"/>
    <cellStyle name="Normal 144 21" xfId="9401" xr:uid="{3D87F058-E576-48AA-BC83-120F359BB435}"/>
    <cellStyle name="Normal 144 21 2" xfId="9402" xr:uid="{AB33CB2E-1BAA-4DCF-870E-1A277803C71F}"/>
    <cellStyle name="Normal 144 22" xfId="9403" xr:uid="{DF42A06F-D730-4F51-82A3-9776B4A569B5}"/>
    <cellStyle name="Normal 144 22 2" xfId="9404" xr:uid="{6E4F9B1E-BDCD-4472-8240-B3428F94450D}"/>
    <cellStyle name="Normal 144 23" xfId="9405" xr:uid="{3EBBA44F-262C-4815-8F24-580DDC142928}"/>
    <cellStyle name="Normal 144 23 2" xfId="9406" xr:uid="{A2A5353D-6B5B-41C4-9ECF-70E6641C09C3}"/>
    <cellStyle name="Normal 144 24" xfId="9407" xr:uid="{C354EDBF-7173-4DA9-8292-5AEF3877EA25}"/>
    <cellStyle name="Normal 144 24 2" xfId="9408" xr:uid="{F48DC47E-402E-4552-A226-30424A5A7770}"/>
    <cellStyle name="Normal 144 25" xfId="9409" xr:uid="{18D1266A-983E-4B8D-B089-56330B7420B2}"/>
    <cellStyle name="Normal 144 25 2" xfId="9410" xr:uid="{95F87F8A-6D4D-4169-AB0B-99909DC4DA08}"/>
    <cellStyle name="Normal 144 26" xfId="9411" xr:uid="{E0FE911C-FCB1-4842-973A-83DEDEBFFCBF}"/>
    <cellStyle name="Normal 144 26 2" xfId="9412" xr:uid="{613C25ED-6C2B-44F1-AC94-403B74373568}"/>
    <cellStyle name="Normal 144 27" xfId="9413" xr:uid="{F38C58A9-B1AD-4070-9CD6-1D84C14FF9C4}"/>
    <cellStyle name="Normal 144 27 2" xfId="9414" xr:uid="{A0AF498F-69D2-48D9-8BD2-FA6F7E22F190}"/>
    <cellStyle name="Normal 144 28" xfId="9415" xr:uid="{0B400AF4-5BB9-421E-B630-0253310C2453}"/>
    <cellStyle name="Normal 144 28 2" xfId="9416" xr:uid="{7D6B4018-4ECE-4ECA-B749-938B3442B318}"/>
    <cellStyle name="Normal 144 29" xfId="9417" xr:uid="{9FC96A78-427E-47F7-BA4C-7B108797D5D2}"/>
    <cellStyle name="Normal 144 29 2" xfId="9418" xr:uid="{5E8D0B11-9309-4651-93A0-BB1546FED111}"/>
    <cellStyle name="Normal 144 3" xfId="9419" xr:uid="{C82DDD7F-A809-45BD-B491-00DB5C1433E6}"/>
    <cellStyle name="Normal 144 3 2" xfId="9420" xr:uid="{12EB238F-4B6E-490C-8E6B-7FAC00E7BC34}"/>
    <cellStyle name="Normal 144 30" xfId="9421" xr:uid="{22CDB07E-94FF-4CB0-BB2B-274A133C1FBA}"/>
    <cellStyle name="Normal 144 30 2" xfId="9422" xr:uid="{60CCAE84-C119-4392-BF3B-FC509B21DECB}"/>
    <cellStyle name="Normal 144 31" xfId="9423" xr:uid="{E05B9801-BA32-4072-AC3A-DD1D95AA1BB6}"/>
    <cellStyle name="Normal 144 31 2" xfId="9424" xr:uid="{254213C0-9987-41A5-9468-90EFEA22490D}"/>
    <cellStyle name="Normal 144 32" xfId="9425" xr:uid="{166E901D-EB39-4004-BD24-10B00EF2F111}"/>
    <cellStyle name="Normal 144 32 2" xfId="9426" xr:uid="{6A6F1BA1-5BC3-405E-8A42-0D85F85CAB99}"/>
    <cellStyle name="Normal 144 33" xfId="9427" xr:uid="{51D2E7F2-600F-4980-93B0-1F8C52523E02}"/>
    <cellStyle name="Normal 144 33 2" xfId="9428" xr:uid="{EBB1AADF-78EB-48A0-B951-A3A1B8616213}"/>
    <cellStyle name="Normal 144 34" xfId="9429" xr:uid="{D0854994-AE55-4485-A82F-49CBDBF85692}"/>
    <cellStyle name="Normal 144 34 2" xfId="9430" xr:uid="{E4610ADF-6504-430B-9D29-2989A7BB8314}"/>
    <cellStyle name="Normal 144 35" xfId="9431" xr:uid="{D97FC1A3-7735-4C99-A108-BEDC9FCFAF27}"/>
    <cellStyle name="Normal 144 35 2" xfId="9432" xr:uid="{31C69D7C-37AC-493F-9572-C40BAEA45707}"/>
    <cellStyle name="Normal 144 36" xfId="9433" xr:uid="{A622CA47-4A4C-4C52-8375-7BFC53BD7541}"/>
    <cellStyle name="Normal 144 36 2" xfId="9434" xr:uid="{FC518F31-3A4A-445A-BAED-153CFBDCF6B1}"/>
    <cellStyle name="Normal 144 37" xfId="9435" xr:uid="{7B9F943A-9498-469B-A994-74122FF223A8}"/>
    <cellStyle name="Normal 144 37 2" xfId="9436" xr:uid="{60DD182D-2CA1-4C35-9E0C-BD7BF3866FB5}"/>
    <cellStyle name="Normal 144 38" xfId="9437" xr:uid="{A03DC5C4-AC4A-4265-9056-EC8FE70A4C83}"/>
    <cellStyle name="Normal 144 38 2" xfId="9438" xr:uid="{DE7FA065-9287-465C-98F4-D2DEEE92795A}"/>
    <cellStyle name="Normal 144 39" xfId="9439" xr:uid="{C45A8423-D482-4F66-9656-328DDCDD42B3}"/>
    <cellStyle name="Normal 144 39 2" xfId="9440" xr:uid="{72331008-28D5-4783-BFD2-3CB6312C04D1}"/>
    <cellStyle name="Normal 144 4" xfId="9441" xr:uid="{5D4B9BB9-7C6D-47AE-9C8A-7C4435F6B84B}"/>
    <cellStyle name="Normal 144 4 2" xfId="9442" xr:uid="{EB0ABBE2-D762-4DB9-AC25-A7FF1D396053}"/>
    <cellStyle name="Normal 144 40" xfId="9443" xr:uid="{257197D6-C4B2-494C-9F8D-433A86A24BE5}"/>
    <cellStyle name="Normal 144 40 2" xfId="9444" xr:uid="{D4468C6B-6B05-46BF-876C-42244E0D4950}"/>
    <cellStyle name="Normal 144 41" xfId="9445" xr:uid="{15ED7462-0FA4-4649-8872-824A9A6866BF}"/>
    <cellStyle name="Normal 144 41 2" xfId="9446" xr:uid="{1970D62F-888D-4F0F-B664-D58FDFE13436}"/>
    <cellStyle name="Normal 144 42" xfId="9447" xr:uid="{7721062D-ECF8-4E94-BB4B-EB0CC160ED78}"/>
    <cellStyle name="Normal 144 42 2" xfId="9448" xr:uid="{DC60F69A-FFC8-407F-8D1B-7CE1ECAB70C0}"/>
    <cellStyle name="Normal 144 43" xfId="9449" xr:uid="{5C2C5BFA-CBE6-4ADD-B77D-FFC6C22F4914}"/>
    <cellStyle name="Normal 144 43 2" xfId="9450" xr:uid="{84666E13-E7C5-4723-8A95-A431177C47D2}"/>
    <cellStyle name="Normal 144 44" xfId="9451" xr:uid="{934D0541-DA08-42A0-B3CA-D7CC8B714D6E}"/>
    <cellStyle name="Normal 144 44 2" xfId="9452" xr:uid="{D73725D1-80B1-4876-9451-F06616A83827}"/>
    <cellStyle name="Normal 144 45" xfId="9453" xr:uid="{044A34FF-EC6E-4501-80DD-3A1D0D327248}"/>
    <cellStyle name="Normal 144 45 2" xfId="9454" xr:uid="{D0D0121B-B75D-45A1-AC89-53FB6818C5A4}"/>
    <cellStyle name="Normal 144 46" xfId="9455" xr:uid="{8321ACF7-1A7A-4EA0-B549-57E640455C1E}"/>
    <cellStyle name="Normal 144 46 2" xfId="9456" xr:uid="{2B5A49D9-8A26-41BF-8551-7AEE0BB5A8F4}"/>
    <cellStyle name="Normal 144 47" xfId="9457" xr:uid="{9C8E0508-036E-424F-9B1B-5FDED96F6AF2}"/>
    <cellStyle name="Normal 144 47 2" xfId="9458" xr:uid="{A3D40B03-C559-48FE-98FC-AF5ADCA2B6F1}"/>
    <cellStyle name="Normal 144 48" xfId="9459" xr:uid="{C9699A25-7FEB-4B4D-9F2E-992198B8B3D2}"/>
    <cellStyle name="Normal 144 48 2" xfId="9460" xr:uid="{A3A5ACFA-FF00-4B68-8B52-B2853C690461}"/>
    <cellStyle name="Normal 144 49" xfId="9461" xr:uid="{ED95E001-2F16-412B-B2CE-8DC166B65121}"/>
    <cellStyle name="Normal 144 49 2" xfId="9462" xr:uid="{90106F2B-1A70-43D0-83B5-C1C31A2503E9}"/>
    <cellStyle name="Normal 144 5" xfId="9463" xr:uid="{7DB364B8-DBCF-4AE1-A10B-2759C50CFCDC}"/>
    <cellStyle name="Normal 144 5 2" xfId="9464" xr:uid="{37DFAED8-4935-43C1-BAEA-2431C0797F7A}"/>
    <cellStyle name="Normal 144 50" xfId="9465" xr:uid="{C1B9B868-D540-4FFC-BF11-58A0D33E06E6}"/>
    <cellStyle name="Normal 144 50 2" xfId="9466" xr:uid="{08E872BC-FCD0-401F-98FD-318B37F39B88}"/>
    <cellStyle name="Normal 144 51" xfId="9467" xr:uid="{E1E7C111-9947-4353-984B-6658EFD8B8F3}"/>
    <cellStyle name="Normal 144 51 2" xfId="9468" xr:uid="{7E83887E-2513-491F-8491-FACE242EBA07}"/>
    <cellStyle name="Normal 144 52" xfId="9469" xr:uid="{3423D53B-A02C-4A29-9E70-A26584504802}"/>
    <cellStyle name="Normal 144 52 2" xfId="9470" xr:uid="{AAC69684-FB9F-4A40-84E0-30AEFEEE2EAE}"/>
    <cellStyle name="Normal 144 53" xfId="9471" xr:uid="{68B59311-47B4-45BC-8602-17DAC7B4F251}"/>
    <cellStyle name="Normal 144 53 2" xfId="9472" xr:uid="{03097216-D34D-4FE1-835E-13EA3789330E}"/>
    <cellStyle name="Normal 144 54" xfId="9473" xr:uid="{59A5321E-FBF3-44A7-AF17-133C54799BD5}"/>
    <cellStyle name="Normal 144 54 2" xfId="9474" xr:uid="{11A2E0A1-48D2-4DA3-A279-F3EA41FA503F}"/>
    <cellStyle name="Normal 144 55" xfId="9475" xr:uid="{49BDEE8B-ACE3-403D-815C-61A586AAD18E}"/>
    <cellStyle name="Normal 144 55 2" xfId="9476" xr:uid="{AA8B16BD-5F79-40B3-8022-66A917E942A7}"/>
    <cellStyle name="Normal 144 56" xfId="9477" xr:uid="{D947527B-DC17-442E-BD94-4440CB6F71CF}"/>
    <cellStyle name="Normal 144 56 2" xfId="9478" xr:uid="{A6E9A9C2-9A61-49C3-831A-DD3A77AB6582}"/>
    <cellStyle name="Normal 144 57" xfId="9479" xr:uid="{C8589691-69A8-43B8-98A7-F92C4280DC09}"/>
    <cellStyle name="Normal 144 57 2" xfId="9480" xr:uid="{D9A99371-1996-448C-A601-7C68B6F9DF2A}"/>
    <cellStyle name="Normal 144 58" xfId="9481" xr:uid="{6DD649DC-A45C-4926-8D2F-6DD63F40E992}"/>
    <cellStyle name="Normal 144 58 2" xfId="9482" xr:uid="{9FADEB5D-2DF2-4149-AF2E-8C02487B2AD7}"/>
    <cellStyle name="Normal 144 59" xfId="9483" xr:uid="{191E5F1C-C86E-44C9-8230-23AF61A26CB9}"/>
    <cellStyle name="Normal 144 59 2" xfId="9484" xr:uid="{A58ED3EB-1CE9-470B-A0DF-304A9B7A3956}"/>
    <cellStyle name="Normal 144 6" xfId="9485" xr:uid="{304E5A79-EB8E-494E-A15F-3833529F42DC}"/>
    <cellStyle name="Normal 144 6 2" xfId="9486" xr:uid="{F9CD35EA-200E-4860-BE1E-61174142ECEF}"/>
    <cellStyle name="Normal 144 60" xfId="9487" xr:uid="{914BB2FC-88EC-42B5-A61F-7A72C741CDF4}"/>
    <cellStyle name="Normal 144 60 2" xfId="9488" xr:uid="{7F796DE0-6855-4CF2-8006-6AAF8759E7C6}"/>
    <cellStyle name="Normal 144 61" xfId="9489" xr:uid="{83D4BC6F-C8DF-415A-B7E8-EE1B85B5C514}"/>
    <cellStyle name="Normal 144 61 2" xfId="9490" xr:uid="{DDF739DF-CBE9-4099-91F8-C2973FD64EAC}"/>
    <cellStyle name="Normal 144 62" xfId="9491" xr:uid="{23AF6BEF-C1E7-4552-80EF-D1177070B271}"/>
    <cellStyle name="Normal 144 62 2" xfId="9492" xr:uid="{B6FB9789-5FAB-4236-B880-9F42558C876B}"/>
    <cellStyle name="Normal 144 63" xfId="9493" xr:uid="{4FCB8526-45A6-47AE-B947-C6A0061BB68B}"/>
    <cellStyle name="Normal 144 63 2" xfId="9494" xr:uid="{F84B1CAF-51C9-4E10-86D0-9D2189A00F00}"/>
    <cellStyle name="Normal 144 64" xfId="9495" xr:uid="{64E617E4-F25E-4323-A4D2-6399BAD8D9BF}"/>
    <cellStyle name="Normal 144 64 2" xfId="9496" xr:uid="{9FD7004F-722E-4DA7-A286-BE6DE8A473F8}"/>
    <cellStyle name="Normal 144 65" xfId="9497" xr:uid="{8DEC93E9-50E9-4D09-9BC0-CE343992AE27}"/>
    <cellStyle name="Normal 144 65 2" xfId="9498" xr:uid="{2BA6A428-CF20-4C22-8A01-049362A71A8C}"/>
    <cellStyle name="Normal 144 66" xfId="9499" xr:uid="{7307730F-1026-41A3-BFE5-5505D7782376}"/>
    <cellStyle name="Normal 144 66 2" xfId="9500" xr:uid="{4310E95B-DFC0-4D79-9DEB-4D84E0B29007}"/>
    <cellStyle name="Normal 144 67" xfId="9501" xr:uid="{A1147F12-5FAF-4E66-BE7E-E4BCCE87B42A}"/>
    <cellStyle name="Normal 144 67 2" xfId="9502" xr:uid="{8AF333BE-86AA-4C75-8DC5-FE3A88F67E37}"/>
    <cellStyle name="Normal 144 68" xfId="9503" xr:uid="{176BC295-016E-409E-AFD6-180D99670A43}"/>
    <cellStyle name="Normal 144 68 2" xfId="9504" xr:uid="{3E527B62-F1C5-40F8-9EE6-236044BAE139}"/>
    <cellStyle name="Normal 144 69" xfId="9505" xr:uid="{91708277-ED31-4231-9633-DF725E01C376}"/>
    <cellStyle name="Normal 144 69 2" xfId="9506" xr:uid="{A190CC55-2097-440A-A4D9-180DB9DC4191}"/>
    <cellStyle name="Normal 144 7" xfId="9507" xr:uid="{502F8A29-6542-48D4-A8E7-E605B352A2A8}"/>
    <cellStyle name="Normal 144 7 2" xfId="9508" xr:uid="{310308B5-D6D1-4156-84BE-397797B9DC29}"/>
    <cellStyle name="Normal 144 70" xfId="9509" xr:uid="{18AD50C7-00F0-4DDD-A238-25F023CCEE1C}"/>
    <cellStyle name="Normal 144 70 2" xfId="9510" xr:uid="{929C73BB-B4D1-4234-8569-988FFECAB6D9}"/>
    <cellStyle name="Normal 144 71" xfId="9511" xr:uid="{4AA5506E-2344-42D5-9901-57200EAE0588}"/>
    <cellStyle name="Normal 144 71 2" xfId="9512" xr:uid="{9BA908F8-A72C-413C-9343-E5AED42E8104}"/>
    <cellStyle name="Normal 144 72" xfId="9513" xr:uid="{89EB7C0E-5F8A-4D47-A4F6-C662D502D803}"/>
    <cellStyle name="Normal 144 72 2" xfId="9514" xr:uid="{B28EAA04-3A26-4622-8809-F5AECE137E9E}"/>
    <cellStyle name="Normal 144 73" xfId="9515" xr:uid="{1FAE396C-FD4E-4A1C-B00B-57C12FEEB4EF}"/>
    <cellStyle name="Normal 144 73 2" xfId="9516" xr:uid="{DBCE1AC2-729A-44D3-A80A-B6C1E20BC96D}"/>
    <cellStyle name="Normal 144 74" xfId="9517" xr:uid="{F50DEED4-11B8-4304-9317-851518AD5663}"/>
    <cellStyle name="Normal 144 74 2" xfId="9518" xr:uid="{3879DC2A-F5B9-472C-B847-B9B91B473AB3}"/>
    <cellStyle name="Normal 144 75" xfId="9519" xr:uid="{D9402EE7-F908-4DAA-B8A2-5000C50DBD9F}"/>
    <cellStyle name="Normal 144 75 2" xfId="9520" xr:uid="{0011B9D0-2494-4422-9E3F-BAD411C9197A}"/>
    <cellStyle name="Normal 144 76" xfId="9521" xr:uid="{4CF161D7-044A-42B7-8DC8-E5B4F73DCFEF}"/>
    <cellStyle name="Normal 144 76 2" xfId="9522" xr:uid="{C773B67D-0BE2-4C90-A0E9-2CE646C3084D}"/>
    <cellStyle name="Normal 144 77" xfId="9523" xr:uid="{FCC519AD-2E97-4CFE-B144-AA2C64FE66B3}"/>
    <cellStyle name="Normal 144 77 2" xfId="9524" xr:uid="{5B0782B8-3701-473A-8C61-8CCAA68AB7F2}"/>
    <cellStyle name="Normal 144 78" xfId="9525" xr:uid="{8986B71D-0EC7-4C8F-914B-A054C5AF0E1B}"/>
    <cellStyle name="Normal 144 78 2" xfId="9526" xr:uid="{38FC214F-D76E-4594-8F3E-BF584FCF8F6C}"/>
    <cellStyle name="Normal 144 79" xfId="9527" xr:uid="{F124D928-7CE2-4090-B5D1-9A9345AE6253}"/>
    <cellStyle name="Normal 144 79 2" xfId="9528" xr:uid="{6710965B-DEA0-45D4-91E5-146D625C0835}"/>
    <cellStyle name="Normal 144 8" xfId="9529" xr:uid="{9629AD01-CA0E-4A1B-9519-3C3B9E682AFC}"/>
    <cellStyle name="Normal 144 8 2" xfId="9530" xr:uid="{9A7F1532-AF25-47DB-A1D2-85AE6BDA3BC4}"/>
    <cellStyle name="Normal 144 80" xfId="9531" xr:uid="{E7D7C89B-DC4A-40E1-885F-ECA49946C300}"/>
    <cellStyle name="Normal 144 80 2" xfId="9532" xr:uid="{8D570456-B006-4F40-A870-CA682756E452}"/>
    <cellStyle name="Normal 144 81" xfId="9533" xr:uid="{7CACF8E8-1DA5-41C5-A63F-C85DF2523E3F}"/>
    <cellStyle name="Normal 144 81 2" xfId="9534" xr:uid="{D5BBBEBE-A19C-41E7-BC84-2BB41FA3389A}"/>
    <cellStyle name="Normal 144 82" xfId="9535" xr:uid="{129EED1C-8653-4C7A-839A-EAD35B49F6F1}"/>
    <cellStyle name="Normal 144 82 2" xfId="9536" xr:uid="{0B54C622-BDCB-45CA-AA99-055611B2F3A1}"/>
    <cellStyle name="Normal 144 83" xfId="9537" xr:uid="{F3F9D318-D88C-4F3D-89A2-741A3D5AA71B}"/>
    <cellStyle name="Normal 144 83 2" xfId="9538" xr:uid="{6160F459-A534-4796-BFB5-56AC767F3B7E}"/>
    <cellStyle name="Normal 144 84" xfId="9539" xr:uid="{040F475A-88E2-47A1-B583-091C4401E88C}"/>
    <cellStyle name="Normal 144 84 2" xfId="9540" xr:uid="{6F0C6E33-D161-4355-B60A-EA156783E73A}"/>
    <cellStyle name="Normal 144 85" xfId="9541" xr:uid="{80038503-49FF-415C-87FB-9081D25031EF}"/>
    <cellStyle name="Normal 144 85 2" xfId="9542" xr:uid="{8D53D7EB-C980-4BD7-A1BC-1B64E9AD2511}"/>
    <cellStyle name="Normal 144 86" xfId="9543" xr:uid="{B30813AA-5439-4E01-AF6E-65BAB3A00175}"/>
    <cellStyle name="Normal 144 86 2" xfId="9544" xr:uid="{062F4057-F696-4BED-9C55-6DEB3C75ED2C}"/>
    <cellStyle name="Normal 144 87" xfId="9545" xr:uid="{DDDBC902-2CEC-4E25-97E9-F4B43EB55CFE}"/>
    <cellStyle name="Normal 144 87 2" xfId="9546" xr:uid="{4D3715D5-8391-4571-85BB-C2709A1E2F90}"/>
    <cellStyle name="Normal 144 88" xfId="9547" xr:uid="{69841457-55B3-4987-9DD9-F62B7C9FE262}"/>
    <cellStyle name="Normal 144 88 2" xfId="9548" xr:uid="{DC0F92BE-1ED3-45E1-A052-EECF3992D468}"/>
    <cellStyle name="Normal 144 89" xfId="9549" xr:uid="{8D492000-FAE4-4A7A-958C-7E0543FBB309}"/>
    <cellStyle name="Normal 144 89 2" xfId="9550" xr:uid="{2B5304A2-FDAF-40DF-BEC1-E31CA31E21A8}"/>
    <cellStyle name="Normal 144 9" xfId="9551" xr:uid="{D6A22DC1-7408-44A1-AC3E-DAA28F1D7C84}"/>
    <cellStyle name="Normal 144 9 2" xfId="9552" xr:uid="{67628BF7-9ACD-4622-9C03-BFA329A103B9}"/>
    <cellStyle name="Normal 144 90" xfId="9553" xr:uid="{4964112F-8424-4705-BD2E-8CF3B3C7B3EF}"/>
    <cellStyle name="Normal 144 90 2" xfId="9554" xr:uid="{C73457B2-6F2D-4B78-B6B3-02C881641835}"/>
    <cellStyle name="Normal 144 91" xfId="9555" xr:uid="{4A77DAC1-0003-4728-BC41-6E5B36CA9D81}"/>
    <cellStyle name="Normal 144 91 2" xfId="9556" xr:uid="{84936CFD-CEBA-4234-ACF8-47421699C000}"/>
    <cellStyle name="Normal 144 92" xfId="9557" xr:uid="{7AEA45CC-0664-492C-91B1-08D6A27DB16C}"/>
    <cellStyle name="Normal 144 92 2" xfId="9558" xr:uid="{2ACF64B1-AE31-4157-9F8D-FD5CDD4DC2C8}"/>
    <cellStyle name="Normal 144 93" xfId="9559" xr:uid="{A749688B-5FA6-4173-A260-C871BF23CE60}"/>
    <cellStyle name="Normal 144 93 2" xfId="9560" xr:uid="{5D2D2918-ECA9-4557-9059-DC7EC128E67D}"/>
    <cellStyle name="Normal 144 94" xfId="9561" xr:uid="{CAB201E3-D6E0-4107-8ACC-DE905CAEB686}"/>
    <cellStyle name="Normal 144 94 2" xfId="9562" xr:uid="{C58110BC-CD99-4200-93F2-00917A06ABD4}"/>
    <cellStyle name="Normal 144 95" xfId="9563" xr:uid="{C1DF7AA3-A9DE-4E66-ABEB-27208E8B14A1}"/>
    <cellStyle name="Normal 144 95 2" xfId="9564" xr:uid="{F0AD9E54-6648-455A-B064-E3467520FCF3}"/>
    <cellStyle name="Normal 144 96" xfId="9565" xr:uid="{EEB97869-6985-47A0-AA01-733C258AF057}"/>
    <cellStyle name="Normal 144 96 2" xfId="9566" xr:uid="{AD1CC2D5-B68F-4629-8856-372A98BF327C}"/>
    <cellStyle name="Normal 144 97" xfId="9567" xr:uid="{04FDE6B9-4946-4AD0-8BB7-9C6240450427}"/>
    <cellStyle name="Normal 144 97 2" xfId="9568" xr:uid="{6DE00A85-FE4D-49B0-ADBB-1ADABCD1C4B7}"/>
    <cellStyle name="Normal 144 98" xfId="9569" xr:uid="{7C4E5503-12A8-48AD-83F2-0CF645464689}"/>
    <cellStyle name="Normal 144 98 2" xfId="9570" xr:uid="{904DA36E-9A57-4E99-A3EB-5DC69E0DA085}"/>
    <cellStyle name="Normal 144 99" xfId="9571" xr:uid="{D72D6FC7-3A34-429B-8446-DCD9936C6A3B}"/>
    <cellStyle name="Normal 145" xfId="9572" xr:uid="{4CDDB6FF-C516-4F0F-BF66-FF8DA670C18A}"/>
    <cellStyle name="Normal 145 10" xfId="9573" xr:uid="{1FEF3B7A-76BE-49EB-86B0-98E8F02A7629}"/>
    <cellStyle name="Normal 145 10 2" xfId="9574" xr:uid="{15B3C820-6B11-401F-9F26-348AEDB2CC58}"/>
    <cellStyle name="Normal 145 11" xfId="9575" xr:uid="{28F67ABB-E1C9-4AFA-98C9-F66D78D03AE0}"/>
    <cellStyle name="Normal 145 11 2" xfId="9576" xr:uid="{97738D33-9D99-4982-BDC9-8F95E165EAA6}"/>
    <cellStyle name="Normal 145 12" xfId="9577" xr:uid="{CAD75E99-FC42-42E7-BEB1-3949A8F46031}"/>
    <cellStyle name="Normal 145 12 2" xfId="9578" xr:uid="{AD07DC64-5B57-4AFD-9ECE-2380D04EE6ED}"/>
    <cellStyle name="Normal 145 13" xfId="9579" xr:uid="{088E7CA5-E1CE-42C9-BBBA-BF0EF0F9AB67}"/>
    <cellStyle name="Normal 145 13 2" xfId="9580" xr:uid="{DCE10165-F535-4CEA-9638-B2D2426682DE}"/>
    <cellStyle name="Normal 145 14" xfId="9581" xr:uid="{0E680F2D-287A-4FEF-9EA1-2DAF93BD9D52}"/>
    <cellStyle name="Normal 145 14 2" xfId="9582" xr:uid="{491AC8ED-E937-4B6C-A1ED-5E5EBFCF8318}"/>
    <cellStyle name="Normal 145 15" xfId="9583" xr:uid="{8CBBAA36-A37E-4652-B3E7-8B719FBC1FFF}"/>
    <cellStyle name="Normal 145 15 2" xfId="9584" xr:uid="{6444F55D-1153-4782-995E-638BE744B40C}"/>
    <cellStyle name="Normal 145 16" xfId="9585" xr:uid="{E4DF0D5F-4801-4E9E-9F0F-92B2734E1B5C}"/>
    <cellStyle name="Normal 145 16 2" xfId="9586" xr:uid="{656EC1CE-5A8F-4849-A636-8B978BD39ABF}"/>
    <cellStyle name="Normal 145 17" xfId="9587" xr:uid="{00B3D4DE-263F-43A6-A0FB-2736CA7E2F99}"/>
    <cellStyle name="Normal 145 17 2" xfId="9588" xr:uid="{8666FC25-B8BE-483E-BE88-9D9375900FD4}"/>
    <cellStyle name="Normal 145 18" xfId="9589" xr:uid="{5C077C68-8160-462C-ABE5-AFBE08E46CE4}"/>
    <cellStyle name="Normal 145 18 2" xfId="9590" xr:uid="{D34A058D-1B69-4F57-B7DE-9BE12B6C0959}"/>
    <cellStyle name="Normal 145 19" xfId="9591" xr:uid="{6F933033-6A2B-4B3E-8738-B373759A97B2}"/>
    <cellStyle name="Normal 145 19 2" xfId="9592" xr:uid="{17980213-8E65-4258-97D2-E69719D8A23C}"/>
    <cellStyle name="Normal 145 2" xfId="9593" xr:uid="{C7C07680-94ED-45A7-BC62-F0E244D99E08}"/>
    <cellStyle name="Normal 145 2 2" xfId="9594" xr:uid="{6014D120-0499-4EC5-91CE-40080C758263}"/>
    <cellStyle name="Normal 145 20" xfId="9595" xr:uid="{3BDAB903-3574-446C-BBB5-C346735AD0B3}"/>
    <cellStyle name="Normal 145 20 2" xfId="9596" xr:uid="{899AEC7D-AE92-49DE-8771-5A2C1FE81C8E}"/>
    <cellStyle name="Normal 145 21" xfId="9597" xr:uid="{246F24A4-829A-4B61-B2E4-61BCA4B8C29A}"/>
    <cellStyle name="Normal 145 21 2" xfId="9598" xr:uid="{7A091773-1606-4549-A4C8-030BEA6A132F}"/>
    <cellStyle name="Normal 145 22" xfId="9599" xr:uid="{14A5B924-A3A9-43CF-A4E2-C94032B516E7}"/>
    <cellStyle name="Normal 145 22 2" xfId="9600" xr:uid="{DA76AB97-B105-4487-A35B-2AD31CB3483F}"/>
    <cellStyle name="Normal 145 23" xfId="9601" xr:uid="{C59885FA-CB10-451B-BC9C-7FB46D6211F2}"/>
    <cellStyle name="Normal 145 23 2" xfId="9602" xr:uid="{3B468779-538E-425F-8A0A-0500548995B4}"/>
    <cellStyle name="Normal 145 24" xfId="9603" xr:uid="{27EA3CB5-9D21-4521-94D0-F7FB7725FE66}"/>
    <cellStyle name="Normal 145 24 2" xfId="9604" xr:uid="{91FA323B-88E1-4B66-83B5-EC6439823EC1}"/>
    <cellStyle name="Normal 145 25" xfId="9605" xr:uid="{83EDCACE-5C3B-4560-BAC2-BD24F5500BF0}"/>
    <cellStyle name="Normal 145 25 2" xfId="9606" xr:uid="{404A8EE8-A127-4939-AFBB-E6C829B5102D}"/>
    <cellStyle name="Normal 145 26" xfId="9607" xr:uid="{28078BA5-9849-41A5-AB8D-E4480D05E260}"/>
    <cellStyle name="Normal 145 26 2" xfId="9608" xr:uid="{EA5E7ED5-5BFC-4E94-B5A2-591E323DC9B8}"/>
    <cellStyle name="Normal 145 27" xfId="9609" xr:uid="{6A0EB394-81B7-434F-8D38-841835FAC27B}"/>
    <cellStyle name="Normal 145 27 2" xfId="9610" xr:uid="{0E49E152-408A-427C-B085-7460784D193B}"/>
    <cellStyle name="Normal 145 28" xfId="9611" xr:uid="{AE63963E-240F-4837-98C7-43FA83F037FA}"/>
    <cellStyle name="Normal 145 28 2" xfId="9612" xr:uid="{59506D4B-8758-43E6-872B-390DF9CE1746}"/>
    <cellStyle name="Normal 145 29" xfId="9613" xr:uid="{701F184F-C725-4BF7-8F71-67BCD0554E63}"/>
    <cellStyle name="Normal 145 29 2" xfId="9614" xr:uid="{8ACEB769-4A17-45C9-82DA-C8491DEEAA26}"/>
    <cellStyle name="Normal 145 3" xfId="9615" xr:uid="{3D121994-670B-47CC-8CD8-991A6F2822FE}"/>
    <cellStyle name="Normal 145 3 2" xfId="9616" xr:uid="{C09E0995-4F48-4A51-A024-23F327E0CA7C}"/>
    <cellStyle name="Normal 145 30" xfId="9617" xr:uid="{8EF3D303-4901-4178-8586-DF9F18E20659}"/>
    <cellStyle name="Normal 145 30 2" xfId="9618" xr:uid="{40CB6BF1-D89E-4FB4-8747-31D5C6E93084}"/>
    <cellStyle name="Normal 145 31" xfId="9619" xr:uid="{C80314C1-643A-41CC-A671-3548C99811F5}"/>
    <cellStyle name="Normal 145 31 2" xfId="9620" xr:uid="{35017A41-8D5E-481A-ADE7-5B029B90AD0C}"/>
    <cellStyle name="Normal 145 32" xfId="9621" xr:uid="{6419E09B-A6D3-4D0F-81F1-D4922073A030}"/>
    <cellStyle name="Normal 145 32 2" xfId="9622" xr:uid="{24530CD4-3AA9-4686-B4CD-B6107B869FFC}"/>
    <cellStyle name="Normal 145 33" xfId="9623" xr:uid="{C88D8214-7EBA-406A-80B9-56A0AD8AAB50}"/>
    <cellStyle name="Normal 145 33 2" xfId="9624" xr:uid="{641D0554-6443-4DD2-85C7-98D4BE80A67F}"/>
    <cellStyle name="Normal 145 34" xfId="9625" xr:uid="{4859A5AF-D212-429E-8B60-19B1DBA7422C}"/>
    <cellStyle name="Normal 145 34 2" xfId="9626" xr:uid="{BAEDF102-CC3E-4F5C-9F8C-20D224A220F6}"/>
    <cellStyle name="Normal 145 35" xfId="9627" xr:uid="{35128380-4271-42E9-894E-37BCD0467016}"/>
    <cellStyle name="Normal 145 35 2" xfId="9628" xr:uid="{00076DC3-7F77-4FFC-8BD6-B7132DE6C189}"/>
    <cellStyle name="Normal 145 36" xfId="9629" xr:uid="{7021CD2C-C51C-425F-8B41-4C95A794D3F5}"/>
    <cellStyle name="Normal 145 36 2" xfId="9630" xr:uid="{5B94DCE6-A341-4F11-B76B-57E36EE594B3}"/>
    <cellStyle name="Normal 145 37" xfId="9631" xr:uid="{570CF84A-CB5C-4933-B7A2-261B24BB3AB9}"/>
    <cellStyle name="Normal 145 37 2" xfId="9632" xr:uid="{FD8BC518-A948-4F63-9E7E-AF115A1CE4FB}"/>
    <cellStyle name="Normal 145 38" xfId="9633" xr:uid="{59DC660A-0FF8-4F39-86BD-6A6AC3F7C276}"/>
    <cellStyle name="Normal 145 38 2" xfId="9634" xr:uid="{DC76BD7A-1B42-43EA-8772-10959A383ACC}"/>
    <cellStyle name="Normal 145 39" xfId="9635" xr:uid="{74BC742E-AE79-4260-86F1-96B4D377A37E}"/>
    <cellStyle name="Normal 145 39 2" xfId="9636" xr:uid="{C2E5A4BF-E88D-413F-8C18-E230D3CF23E2}"/>
    <cellStyle name="Normal 145 4" xfId="9637" xr:uid="{A767BDD8-6FE9-4FC8-900F-B878D05E9057}"/>
    <cellStyle name="Normal 145 4 2" xfId="9638" xr:uid="{1A872AD3-8188-4912-AFF1-0E13D53FF201}"/>
    <cellStyle name="Normal 145 40" xfId="9639" xr:uid="{76855F67-C8F3-4CA9-B668-21B8F4D7CEAE}"/>
    <cellStyle name="Normal 145 40 2" xfId="9640" xr:uid="{CC508E74-57FB-41A7-9F3E-1490D453F0E6}"/>
    <cellStyle name="Normal 145 41" xfId="9641" xr:uid="{EB9B91F0-38E1-485D-A1AB-3256A9D391CD}"/>
    <cellStyle name="Normal 145 41 2" xfId="9642" xr:uid="{ECE607CE-AEA1-4E12-B606-809942FA71F9}"/>
    <cellStyle name="Normal 145 42" xfId="9643" xr:uid="{15C0CADA-46F1-430B-BC88-8986C6979F65}"/>
    <cellStyle name="Normal 145 42 2" xfId="9644" xr:uid="{BC308030-B990-416F-B47B-7EA64198C04F}"/>
    <cellStyle name="Normal 145 43" xfId="9645" xr:uid="{4275BE9A-656A-4F76-B1AB-77F7D787103D}"/>
    <cellStyle name="Normal 145 43 2" xfId="9646" xr:uid="{1448865B-45A9-463D-9FAD-1A3AAA6DFC4F}"/>
    <cellStyle name="Normal 145 44" xfId="9647" xr:uid="{83DD8FC9-FEC2-4530-A2E0-66D5083B132C}"/>
    <cellStyle name="Normal 145 44 2" xfId="9648" xr:uid="{41CD68D1-2FAD-4E2B-B809-FD68A3EAFFD5}"/>
    <cellStyle name="Normal 145 45" xfId="9649" xr:uid="{E8EDDB4D-8C87-4DF2-AD9C-79735FA5CEAF}"/>
    <cellStyle name="Normal 145 45 2" xfId="9650" xr:uid="{4020244A-FD15-477E-8E35-EEA209417107}"/>
    <cellStyle name="Normal 145 46" xfId="9651" xr:uid="{9B824CFD-3F39-4E9D-9F1B-1704B476510F}"/>
    <cellStyle name="Normal 145 46 2" xfId="9652" xr:uid="{18DCA43F-00D3-44F2-BEC0-BFFB326F4377}"/>
    <cellStyle name="Normal 145 47" xfId="9653" xr:uid="{31156F28-F3F3-48F0-98D2-6D43C89A68F6}"/>
    <cellStyle name="Normal 145 47 2" xfId="9654" xr:uid="{630BAFC9-F67E-4FB9-851E-89A522049D99}"/>
    <cellStyle name="Normal 145 48" xfId="9655" xr:uid="{59CD15AE-8755-4B7C-9581-F1F4575E17C7}"/>
    <cellStyle name="Normal 145 48 2" xfId="9656" xr:uid="{A20BDF43-C426-4D30-90E5-488FB9123C57}"/>
    <cellStyle name="Normal 145 49" xfId="9657" xr:uid="{C6E3C9B0-E618-40BB-922F-F04E3F572530}"/>
    <cellStyle name="Normal 145 49 2" xfId="9658" xr:uid="{A18EAF7B-A856-4CCA-AA1B-B7A2633B2E71}"/>
    <cellStyle name="Normal 145 5" xfId="9659" xr:uid="{6636916F-308A-407C-AF4D-DD2703A2BCE5}"/>
    <cellStyle name="Normal 145 5 2" xfId="9660" xr:uid="{8F53482A-0D25-458E-9BA6-16DBFAE8B093}"/>
    <cellStyle name="Normal 145 50" xfId="9661" xr:uid="{BE80736D-A266-4CDE-991D-D0290420031D}"/>
    <cellStyle name="Normal 145 50 2" xfId="9662" xr:uid="{8873C09E-1E66-4E6E-9C39-D10DB4606F33}"/>
    <cellStyle name="Normal 145 51" xfId="9663" xr:uid="{F8E5007B-092E-4EEA-B276-E19E66B42D8E}"/>
    <cellStyle name="Normal 145 51 2" xfId="9664" xr:uid="{7206C1D1-89CA-4C94-8922-C9CE5073AEE7}"/>
    <cellStyle name="Normal 145 52" xfId="9665" xr:uid="{4D998E04-0A59-4F54-89A4-8765E1018F4D}"/>
    <cellStyle name="Normal 145 52 2" xfId="9666" xr:uid="{3C10DB8B-97E0-4948-BA2D-9E1A035A963D}"/>
    <cellStyle name="Normal 145 53" xfId="9667" xr:uid="{8D449F01-DF50-4882-9C28-FD310864845E}"/>
    <cellStyle name="Normal 145 53 2" xfId="9668" xr:uid="{F76C6B29-223E-4D35-A9D6-95632A59749E}"/>
    <cellStyle name="Normal 145 54" xfId="9669" xr:uid="{6FFB025E-7ED2-46C2-A6DB-2DD8B9F6D73D}"/>
    <cellStyle name="Normal 145 54 2" xfId="9670" xr:uid="{3DA54748-16E2-4AD4-B45B-380627ED0F4C}"/>
    <cellStyle name="Normal 145 55" xfId="9671" xr:uid="{D6AD475E-5FB5-488A-908D-B3238631C2F2}"/>
    <cellStyle name="Normal 145 55 2" xfId="9672" xr:uid="{3503D39A-856F-4BA4-94B7-36C4B74AC6C7}"/>
    <cellStyle name="Normal 145 56" xfId="9673" xr:uid="{54F3A633-1096-4A77-8DFB-6750BD2AAF6B}"/>
    <cellStyle name="Normal 145 56 2" xfId="9674" xr:uid="{07270A74-6AAB-4C4E-B910-E3586DE66522}"/>
    <cellStyle name="Normal 145 57" xfId="9675" xr:uid="{3652718F-BA12-41D3-AF8B-7D3299997970}"/>
    <cellStyle name="Normal 145 57 2" xfId="9676" xr:uid="{EB453C8A-A04D-4AFD-8D8D-A1FC176A73AE}"/>
    <cellStyle name="Normal 145 58" xfId="9677" xr:uid="{810917EB-1F6E-4318-B320-816B6EBCABE5}"/>
    <cellStyle name="Normal 145 58 2" xfId="9678" xr:uid="{1BDBB503-0D64-4E9E-8600-10E2504FBC0D}"/>
    <cellStyle name="Normal 145 59" xfId="9679" xr:uid="{C4E4E11D-C87E-4434-A979-3AE2B70EF514}"/>
    <cellStyle name="Normal 145 59 2" xfId="9680" xr:uid="{3AB571F8-5404-4BFA-ADAC-CBCBD0E137F3}"/>
    <cellStyle name="Normal 145 6" xfId="9681" xr:uid="{86E47D4B-E5C0-4CBA-BC39-8B5C5106D43B}"/>
    <cellStyle name="Normal 145 6 2" xfId="9682" xr:uid="{C1EEA0CE-43EA-4F04-AA7F-641264F2DDC0}"/>
    <cellStyle name="Normal 145 60" xfId="9683" xr:uid="{DB92F70C-6CEF-4E53-BCEC-2D09342FBDD4}"/>
    <cellStyle name="Normal 145 60 2" xfId="9684" xr:uid="{0C56BD5C-A0B0-4E1D-A46A-9BB07D242705}"/>
    <cellStyle name="Normal 145 61" xfId="9685" xr:uid="{D96256F5-B61D-4336-8F6D-D2BC5BD13820}"/>
    <cellStyle name="Normal 145 61 2" xfId="9686" xr:uid="{1E48029E-5D9D-4626-8285-D3CF7E3E88E0}"/>
    <cellStyle name="Normal 145 62" xfId="9687" xr:uid="{364C6CCB-DF8D-4225-AAB1-7B4E9FAAB0D4}"/>
    <cellStyle name="Normal 145 62 2" xfId="9688" xr:uid="{22BDF4A8-0A38-408D-9E2B-6CDA9DE1E525}"/>
    <cellStyle name="Normal 145 63" xfId="9689" xr:uid="{C6C7F30C-98E1-4CB1-8990-E77F0503DE6D}"/>
    <cellStyle name="Normal 145 63 2" xfId="9690" xr:uid="{16FEFA81-EA25-4DD9-8948-9F50E044657F}"/>
    <cellStyle name="Normal 145 64" xfId="9691" xr:uid="{13230110-326D-4798-94FC-07FAD26BA811}"/>
    <cellStyle name="Normal 145 64 2" xfId="9692" xr:uid="{AF9B3F97-252C-4E74-B7CB-801250F2BB38}"/>
    <cellStyle name="Normal 145 65" xfId="9693" xr:uid="{E3F08155-C5ED-49EF-A833-4DB9C18EA6D1}"/>
    <cellStyle name="Normal 145 65 2" xfId="9694" xr:uid="{D10B8216-0E18-4F0F-864E-530120DDADE2}"/>
    <cellStyle name="Normal 145 66" xfId="9695" xr:uid="{FDBB7C06-2F37-411B-9E26-100B5D0C409C}"/>
    <cellStyle name="Normal 145 66 2" xfId="9696" xr:uid="{1B38E4FD-9942-4D26-8E9C-ABE141088F2C}"/>
    <cellStyle name="Normal 145 67" xfId="9697" xr:uid="{51C08FDE-A1E0-485E-98E9-6286C1542FAE}"/>
    <cellStyle name="Normal 145 67 2" xfId="9698" xr:uid="{F4515838-CD5B-41AB-989E-ED878F3B601A}"/>
    <cellStyle name="Normal 145 68" xfId="9699" xr:uid="{CBE4BF96-2239-469B-A49A-BB5684036095}"/>
    <cellStyle name="Normal 145 68 2" xfId="9700" xr:uid="{0817046D-F714-484B-A6B3-71DCA17E7457}"/>
    <cellStyle name="Normal 145 69" xfId="9701" xr:uid="{5158B26F-E143-49BC-937B-F893F0924A45}"/>
    <cellStyle name="Normal 145 69 2" xfId="9702" xr:uid="{77FD84E2-A6BF-46BD-99A1-88D0C8E68A2B}"/>
    <cellStyle name="Normal 145 7" xfId="9703" xr:uid="{2857521C-3D76-4192-8475-5FA12E995849}"/>
    <cellStyle name="Normal 145 7 2" xfId="9704" xr:uid="{F4271776-6009-47FA-9F96-B3E626BC0795}"/>
    <cellStyle name="Normal 145 70" xfId="9705" xr:uid="{C8D58E06-5C52-4747-A406-26AF58B7D423}"/>
    <cellStyle name="Normal 145 70 2" xfId="9706" xr:uid="{E09B5BB6-2E80-4C4E-9C83-BCDD703D0BED}"/>
    <cellStyle name="Normal 145 71" xfId="9707" xr:uid="{38DEF331-F16B-47F1-85D3-173E0D01B712}"/>
    <cellStyle name="Normal 145 71 2" xfId="9708" xr:uid="{1B56AE22-2B63-4634-8B16-B581B1499561}"/>
    <cellStyle name="Normal 145 72" xfId="9709" xr:uid="{C0889245-3BFF-4F29-867F-4F69D8261DDE}"/>
    <cellStyle name="Normal 145 72 2" xfId="9710" xr:uid="{F520BCF8-452F-40E9-A474-DF655A76275A}"/>
    <cellStyle name="Normal 145 73" xfId="9711" xr:uid="{2F4D4CC3-4E5B-428C-9533-3EEDF8EB0870}"/>
    <cellStyle name="Normal 145 73 2" xfId="9712" xr:uid="{FA76548A-1B6E-4703-8CB7-EC5367D1325B}"/>
    <cellStyle name="Normal 145 74" xfId="9713" xr:uid="{C8C4DFBB-6DEF-496E-B278-D2EF2E6250ED}"/>
    <cellStyle name="Normal 145 74 2" xfId="9714" xr:uid="{379E7691-F884-48C1-9056-257DDDABC809}"/>
    <cellStyle name="Normal 145 75" xfId="9715" xr:uid="{656492D4-D628-41D2-A27C-88E8D9C9661B}"/>
    <cellStyle name="Normal 145 75 2" xfId="9716" xr:uid="{FC9D1E7C-DC3C-4CD4-8F02-005C4E02F901}"/>
    <cellStyle name="Normal 145 76" xfId="9717" xr:uid="{1EC9DB92-108F-4EA0-A13E-AE6527078283}"/>
    <cellStyle name="Normal 145 76 2" xfId="9718" xr:uid="{C0439E18-E683-4916-AE16-4882E5E26B08}"/>
    <cellStyle name="Normal 145 77" xfId="9719" xr:uid="{411D3EED-B620-4D7C-AAF2-97B24EF4615C}"/>
    <cellStyle name="Normal 145 77 2" xfId="9720" xr:uid="{6CD29B2C-90BE-4D2F-8E3F-FACBE20E56D7}"/>
    <cellStyle name="Normal 145 78" xfId="9721" xr:uid="{B6FC597E-CD48-44E6-AFAC-990F84CFBEF7}"/>
    <cellStyle name="Normal 145 78 2" xfId="9722" xr:uid="{52966FEB-9522-4E67-BCF5-8478190891BE}"/>
    <cellStyle name="Normal 145 79" xfId="9723" xr:uid="{BCB6ADF4-1F92-4315-917B-61D812A13F94}"/>
    <cellStyle name="Normal 145 79 2" xfId="9724" xr:uid="{398EEFB3-B8C3-4D12-8BAB-97CBC7A811BA}"/>
    <cellStyle name="Normal 145 8" xfId="9725" xr:uid="{4C5185F8-3F59-496C-BF2A-9FEDE8E63791}"/>
    <cellStyle name="Normal 145 8 2" xfId="9726" xr:uid="{C704CF99-E447-434C-A052-07B433197115}"/>
    <cellStyle name="Normal 145 80" xfId="9727" xr:uid="{5A863EE2-A0E8-4DE1-94C6-04C7BF091CDE}"/>
    <cellStyle name="Normal 145 80 2" xfId="9728" xr:uid="{1DCBE86D-B749-4055-94F6-ECE255DDD1B0}"/>
    <cellStyle name="Normal 145 81" xfId="9729" xr:uid="{8A20C620-A95F-43A2-AF25-E5833E416A08}"/>
    <cellStyle name="Normal 145 81 2" xfId="9730" xr:uid="{EE21718B-AE35-4947-B4B2-052E0B21B8CC}"/>
    <cellStyle name="Normal 145 82" xfId="9731" xr:uid="{6E47F8CF-5A1E-4CDC-93FE-8CCF26C2022D}"/>
    <cellStyle name="Normal 145 82 2" xfId="9732" xr:uid="{91107721-74D3-4FA6-B9AA-6F31C588D313}"/>
    <cellStyle name="Normal 145 83" xfId="9733" xr:uid="{8F4759C5-EA81-4975-9F1F-6D996467556A}"/>
    <cellStyle name="Normal 145 83 2" xfId="9734" xr:uid="{1582DB11-5452-48C4-A9FB-7AEF80E052C1}"/>
    <cellStyle name="Normal 145 84" xfId="9735" xr:uid="{F24B0E41-C059-4590-9330-7CD545AE9387}"/>
    <cellStyle name="Normal 145 84 2" xfId="9736" xr:uid="{5CB1B5E8-847A-4D36-A989-78F7F8F7FE1C}"/>
    <cellStyle name="Normal 145 85" xfId="9737" xr:uid="{0CC448B9-2CCC-4803-9913-E44DD6C24FA6}"/>
    <cellStyle name="Normal 145 85 2" xfId="9738" xr:uid="{9CCA815C-1412-420B-B62B-D13DDD39B436}"/>
    <cellStyle name="Normal 145 86" xfId="9739" xr:uid="{6D4DBE8D-557F-4FCB-AAFA-3100F4AEEB4F}"/>
    <cellStyle name="Normal 145 86 2" xfId="9740" xr:uid="{354F5BDC-125E-4C8D-B7A7-F40B01FE56C2}"/>
    <cellStyle name="Normal 145 87" xfId="9741" xr:uid="{7B8DC748-BD4B-4806-9AC3-34B7DCB01E65}"/>
    <cellStyle name="Normal 145 87 2" xfId="9742" xr:uid="{8C849254-9A77-4C5A-9EA0-B1FDF93962C8}"/>
    <cellStyle name="Normal 145 88" xfId="9743" xr:uid="{3F61A9C6-2996-4BDB-BC84-28C60802E5F6}"/>
    <cellStyle name="Normal 145 88 2" xfId="9744" xr:uid="{7268EC6E-0E0B-4A58-ACCA-CB7E5B3CB918}"/>
    <cellStyle name="Normal 145 89" xfId="9745" xr:uid="{77686242-70D0-4CE3-9926-4188EE0A5C53}"/>
    <cellStyle name="Normal 145 89 2" xfId="9746" xr:uid="{58B8A013-8B96-4D5E-B410-BB2005F39903}"/>
    <cellStyle name="Normal 145 9" xfId="9747" xr:uid="{6E49B2D4-26F5-4AE4-B3EE-5567D8DA78D3}"/>
    <cellStyle name="Normal 145 9 2" xfId="9748" xr:uid="{26D445FA-05EC-4314-B29C-ABE945008D70}"/>
    <cellStyle name="Normal 145 90" xfId="9749" xr:uid="{8427829D-3D8C-448A-9E6E-95D6FF95FD29}"/>
    <cellStyle name="Normal 145 90 2" xfId="9750" xr:uid="{BF77D099-E6CA-4FF4-BDF3-92827DD94528}"/>
    <cellStyle name="Normal 145 91" xfId="9751" xr:uid="{B0765599-CE7E-4ED7-904D-E98C5A717E18}"/>
    <cellStyle name="Normal 145 91 2" xfId="9752" xr:uid="{72227677-FC97-45E2-84B5-71B63B4128B7}"/>
    <cellStyle name="Normal 145 92" xfId="9753" xr:uid="{98085300-AE42-4C7C-B64F-FD32B894F73D}"/>
    <cellStyle name="Normal 145 92 2" xfId="9754" xr:uid="{4E390FFA-E6AC-465B-8890-D386359B79D8}"/>
    <cellStyle name="Normal 145 93" xfId="9755" xr:uid="{176BD8A5-57C6-4C0B-947F-0037A7E7B1B7}"/>
    <cellStyle name="Normal 145 93 2" xfId="9756" xr:uid="{9B27C278-3166-4D66-81EA-10B430F5DAB9}"/>
    <cellStyle name="Normal 145 94" xfId="9757" xr:uid="{7A9544B9-6D43-4CE2-8AA4-F56FA266EBB3}"/>
    <cellStyle name="Normal 145 94 2" xfId="9758" xr:uid="{B516F15F-1C80-4E77-B642-FA411D5536CC}"/>
    <cellStyle name="Normal 145 95" xfId="9759" xr:uid="{E7FC04C1-3217-4A70-A19F-148ECA6AF8CC}"/>
    <cellStyle name="Normal 145 95 2" xfId="9760" xr:uid="{B456C511-782E-4A79-ABFA-8726400A1E23}"/>
    <cellStyle name="Normal 145 96" xfId="9761" xr:uid="{9E05F96E-DB52-4139-AA7D-C939D8F2E037}"/>
    <cellStyle name="Normal 145 96 2" xfId="9762" xr:uid="{28A3F881-C5A7-4BA8-AE37-5C7C9E325A44}"/>
    <cellStyle name="Normal 145 97" xfId="9763" xr:uid="{590ECB02-BD7C-4B6F-9B12-66713E5AD424}"/>
    <cellStyle name="Normal 145 97 2" xfId="9764" xr:uid="{967D1384-61B1-4A44-A693-8CFB5CBE6336}"/>
    <cellStyle name="Normal 145 98" xfId="9765" xr:uid="{B93C5923-9DB9-4148-821D-C00784C90C15}"/>
    <cellStyle name="Normal 145 98 2" xfId="9766" xr:uid="{3FE30B81-43AA-4190-8899-4E5E6D9685FC}"/>
    <cellStyle name="Normal 145 99" xfId="9767" xr:uid="{76D8E358-A95C-4858-AD19-BFC3F678DFBA}"/>
    <cellStyle name="Normal 146" xfId="9768" xr:uid="{929A384E-ACCC-4E35-874C-564681BB78FB}"/>
    <cellStyle name="Normal 146 10" xfId="9769" xr:uid="{1E1294C7-F3C4-45C0-BC7E-040BE558E5FC}"/>
    <cellStyle name="Normal 146 10 2" xfId="9770" xr:uid="{1E15F923-1143-4CBE-9DBE-D9AEF368900D}"/>
    <cellStyle name="Normal 146 11" xfId="9771" xr:uid="{6903439E-683C-4BC2-B563-E21DAD82912B}"/>
    <cellStyle name="Normal 146 11 2" xfId="9772" xr:uid="{5BB1AED5-9F88-4C0C-917F-A15889A7B457}"/>
    <cellStyle name="Normal 146 12" xfId="9773" xr:uid="{685636F7-6873-4A6E-B9E7-945E8E3C3304}"/>
    <cellStyle name="Normal 146 12 2" xfId="9774" xr:uid="{A05AD2D8-7FEF-4BF2-837C-904636A9DA76}"/>
    <cellStyle name="Normal 146 13" xfId="9775" xr:uid="{1839EF7E-5450-4002-9664-2B6D8066586A}"/>
    <cellStyle name="Normal 146 13 2" xfId="9776" xr:uid="{E6EC0410-4B3A-4A4F-B1C5-303F6D85DF45}"/>
    <cellStyle name="Normal 146 14" xfId="9777" xr:uid="{A60C250F-8710-4F55-B6DA-62B1E7D76655}"/>
    <cellStyle name="Normal 146 14 2" xfId="9778" xr:uid="{2B50B9E7-5B8E-4F28-810B-498F9DDF5254}"/>
    <cellStyle name="Normal 146 15" xfId="9779" xr:uid="{B15613D4-57A6-45EE-BD14-916657CFCC04}"/>
    <cellStyle name="Normal 146 15 2" xfId="9780" xr:uid="{38A4965B-5F8B-45EE-9600-0BA390D1C9E9}"/>
    <cellStyle name="Normal 146 16" xfId="9781" xr:uid="{692BAE30-5A49-4379-860B-BB6971291797}"/>
    <cellStyle name="Normal 146 16 2" xfId="9782" xr:uid="{7E37CB96-C66A-4794-BB81-603551378775}"/>
    <cellStyle name="Normal 146 17" xfId="9783" xr:uid="{E7F57DA5-C52F-4A4F-940D-C25E176D358F}"/>
    <cellStyle name="Normal 146 17 2" xfId="9784" xr:uid="{FF62270A-C240-47F2-A0FC-FAB4A63D5415}"/>
    <cellStyle name="Normal 146 18" xfId="9785" xr:uid="{5DBFDD71-1B0F-4C6C-9EC1-E6C0077AFCF1}"/>
    <cellStyle name="Normal 146 18 2" xfId="9786" xr:uid="{2CC10DEC-FA3B-49AA-9805-52C85743F0A5}"/>
    <cellStyle name="Normal 146 19" xfId="9787" xr:uid="{FEBCC92D-1252-418F-9761-10C28DDC1C6D}"/>
    <cellStyle name="Normal 146 19 2" xfId="9788" xr:uid="{96CE98BF-FCAA-4FE4-AE38-D213EE190E3B}"/>
    <cellStyle name="Normal 146 2" xfId="9789" xr:uid="{C39D9CF9-0B41-4904-AAA1-F88FB6061CDD}"/>
    <cellStyle name="Normal 146 2 2" xfId="9790" xr:uid="{628B2A14-7DFC-4964-9FEF-2EB73DE53627}"/>
    <cellStyle name="Normal 146 20" xfId="9791" xr:uid="{607B905F-4B62-455B-8FB0-4BFB57FE22DC}"/>
    <cellStyle name="Normal 146 20 2" xfId="9792" xr:uid="{CB8A8024-327E-47AE-8B1C-19FE6C8E8D3D}"/>
    <cellStyle name="Normal 146 21" xfId="9793" xr:uid="{B9D5FB4C-D954-4C56-8C14-196622E5C640}"/>
    <cellStyle name="Normal 146 21 2" xfId="9794" xr:uid="{CA7EC12A-9945-45E0-8D82-01E8FE0BEA7D}"/>
    <cellStyle name="Normal 146 22" xfId="9795" xr:uid="{6D6E69D8-0877-4EDC-B7E0-63ABB0796483}"/>
    <cellStyle name="Normal 146 22 2" xfId="9796" xr:uid="{DE5F2F04-7265-4E85-9042-B789F7F0BDF2}"/>
    <cellStyle name="Normal 146 23" xfId="9797" xr:uid="{01E1A193-9F0A-4583-8182-842F4275DFB2}"/>
    <cellStyle name="Normal 146 23 2" xfId="9798" xr:uid="{08F98CD8-559B-49B6-B7A4-9688A1F7C91E}"/>
    <cellStyle name="Normal 146 24" xfId="9799" xr:uid="{97285969-2222-449E-9064-E7CC40EBA508}"/>
    <cellStyle name="Normal 146 24 2" xfId="9800" xr:uid="{7B847F11-4436-439D-A6A4-345ECF6CBE5F}"/>
    <cellStyle name="Normal 146 25" xfId="9801" xr:uid="{808B9742-C068-48DC-86F0-D3F6601B6C30}"/>
    <cellStyle name="Normal 146 25 2" xfId="9802" xr:uid="{D871054E-DD89-4398-95D5-54E63CCE75ED}"/>
    <cellStyle name="Normal 146 26" xfId="9803" xr:uid="{02E3C2C2-DEFA-4366-8F07-054630118914}"/>
    <cellStyle name="Normal 146 26 2" xfId="9804" xr:uid="{F25A0324-C268-477E-B288-5C2A4AF291ED}"/>
    <cellStyle name="Normal 146 27" xfId="9805" xr:uid="{BC37529A-D2C0-41EF-9F5A-ACC0F04C333A}"/>
    <cellStyle name="Normal 146 27 2" xfId="9806" xr:uid="{124D6184-6C50-4858-AE48-65A83462E33E}"/>
    <cellStyle name="Normal 146 28" xfId="9807" xr:uid="{37A347C4-4307-4F9E-B7A1-E1D000688485}"/>
    <cellStyle name="Normal 146 28 2" xfId="9808" xr:uid="{0C242001-F6A1-454C-8866-D9DE34F387C3}"/>
    <cellStyle name="Normal 146 29" xfId="9809" xr:uid="{5ACA2695-FF94-42F4-B31D-55EBE0256FB9}"/>
    <cellStyle name="Normal 146 29 2" xfId="9810" xr:uid="{0DCC43B5-934A-4BDE-BF7C-662503765027}"/>
    <cellStyle name="Normal 146 3" xfId="9811" xr:uid="{9C2A2700-FF4B-4809-8553-A98C8268A73B}"/>
    <cellStyle name="Normal 146 3 2" xfId="9812" xr:uid="{ABEC666E-706C-411F-ACAF-3C5D004555EE}"/>
    <cellStyle name="Normal 146 30" xfId="9813" xr:uid="{FEB31635-E726-417C-A090-846B9C09E5F9}"/>
    <cellStyle name="Normal 146 30 2" xfId="9814" xr:uid="{7AD6B201-D4E4-47C0-8476-015CF5718373}"/>
    <cellStyle name="Normal 146 31" xfId="9815" xr:uid="{413275FA-3291-4E3A-B504-DE3D9D4F704F}"/>
    <cellStyle name="Normal 146 31 2" xfId="9816" xr:uid="{A77A5750-A215-4983-9159-50B7DCC81B61}"/>
    <cellStyle name="Normal 146 32" xfId="9817" xr:uid="{591E1D29-78E2-4513-A298-EF9894DE1991}"/>
    <cellStyle name="Normal 146 32 2" xfId="9818" xr:uid="{6E58153C-B9B7-4748-B7B6-AEB006ED9522}"/>
    <cellStyle name="Normal 146 33" xfId="9819" xr:uid="{C16102B7-2565-4555-8DF6-030434F482D6}"/>
    <cellStyle name="Normal 146 33 2" xfId="9820" xr:uid="{993AD9B5-F517-4D08-8C7E-36822741EDB4}"/>
    <cellStyle name="Normal 146 34" xfId="9821" xr:uid="{2135547C-068A-434B-B8CA-95C31A08C620}"/>
    <cellStyle name="Normal 146 34 2" xfId="9822" xr:uid="{06B964B1-B2CE-416E-84F2-3242F583CCF4}"/>
    <cellStyle name="Normal 146 35" xfId="9823" xr:uid="{0378B3F4-1C89-42D6-9B2B-EA4B21B28A25}"/>
    <cellStyle name="Normal 146 35 2" xfId="9824" xr:uid="{E8ACC0FA-89C6-45DE-8A8D-755F89654E26}"/>
    <cellStyle name="Normal 146 36" xfId="9825" xr:uid="{C61A98E0-0820-41C5-90B4-05F0E4812DB0}"/>
    <cellStyle name="Normal 146 36 2" xfId="9826" xr:uid="{75478B83-12AA-45CC-A435-5A28ABD5C20D}"/>
    <cellStyle name="Normal 146 37" xfId="9827" xr:uid="{FEDD82BB-3DBE-426B-A78F-659DB80E83AF}"/>
    <cellStyle name="Normal 146 37 2" xfId="9828" xr:uid="{8FA9E0E3-77F5-4F06-BE48-8F78092FDBFE}"/>
    <cellStyle name="Normal 146 38" xfId="9829" xr:uid="{A1E66859-B835-4ED9-853D-5A4F8C59804C}"/>
    <cellStyle name="Normal 146 38 2" xfId="9830" xr:uid="{E5C0376B-0948-47C8-999A-4E702696B8AA}"/>
    <cellStyle name="Normal 146 39" xfId="9831" xr:uid="{E41BB21C-1D83-4341-B5D4-A1006BDF19CD}"/>
    <cellStyle name="Normal 146 39 2" xfId="9832" xr:uid="{4F5151A0-21D1-49C9-8B89-7364BF780F69}"/>
    <cellStyle name="Normal 146 4" xfId="9833" xr:uid="{F453A0E6-3BFA-48FB-8DC5-3BF4D091E00C}"/>
    <cellStyle name="Normal 146 4 2" xfId="9834" xr:uid="{C6972B4B-73F7-40A2-97D9-C9AA384CD597}"/>
    <cellStyle name="Normal 146 40" xfId="9835" xr:uid="{F6495A71-B892-4E91-8B1E-6D7F4244676D}"/>
    <cellStyle name="Normal 146 40 2" xfId="9836" xr:uid="{3F855E65-7CEF-42AF-ACE2-FCB2E719F432}"/>
    <cellStyle name="Normal 146 41" xfId="9837" xr:uid="{5A886472-FFA7-43CD-BD19-13295EA20604}"/>
    <cellStyle name="Normal 146 41 2" xfId="9838" xr:uid="{1065A600-C19A-4D60-8409-00009DFA5BAD}"/>
    <cellStyle name="Normal 146 42" xfId="9839" xr:uid="{7FD08CCA-4560-4AEF-A5D0-40F8113BE521}"/>
    <cellStyle name="Normal 146 42 2" xfId="9840" xr:uid="{3E7C648F-BACC-490C-8132-7CF320D56A8D}"/>
    <cellStyle name="Normal 146 43" xfId="9841" xr:uid="{62245B34-6B75-4747-AA98-A44E319824E7}"/>
    <cellStyle name="Normal 146 43 2" xfId="9842" xr:uid="{332F1FFD-045A-4C55-82D6-80EB2F9C65AB}"/>
    <cellStyle name="Normal 146 44" xfId="9843" xr:uid="{08EA2E7F-AFEB-4BF7-8EC3-0C332B27BD6C}"/>
    <cellStyle name="Normal 146 44 2" xfId="9844" xr:uid="{67DC41DE-E22D-4697-8146-A0D303963451}"/>
    <cellStyle name="Normal 146 45" xfId="9845" xr:uid="{DAE65411-0594-48CB-8937-2E5038E6D7C5}"/>
    <cellStyle name="Normal 146 45 2" xfId="9846" xr:uid="{9A146D66-6BAF-4C7D-8798-8D08C78C0828}"/>
    <cellStyle name="Normal 146 46" xfId="9847" xr:uid="{C494450F-87BF-4D10-9B98-7CCC98EC1301}"/>
    <cellStyle name="Normal 146 46 2" xfId="9848" xr:uid="{4C1107C2-5984-4390-B31A-1502EBE89AB2}"/>
    <cellStyle name="Normal 146 47" xfId="9849" xr:uid="{FE0693EF-5846-4039-98E2-F5DDB41DF1CB}"/>
    <cellStyle name="Normal 146 47 2" xfId="9850" xr:uid="{19221BC0-0D4C-47F0-800D-EE63FA90AC40}"/>
    <cellStyle name="Normal 146 48" xfId="9851" xr:uid="{717EBACB-4198-462E-A94D-32382CF0655D}"/>
    <cellStyle name="Normal 146 48 2" xfId="9852" xr:uid="{A742780F-5894-467F-B981-7B258A677BB9}"/>
    <cellStyle name="Normal 146 49" xfId="9853" xr:uid="{82E1C733-FE60-485C-B38F-F750560684C7}"/>
    <cellStyle name="Normal 146 49 2" xfId="9854" xr:uid="{28FB4F62-5258-4FCA-9569-1AF27BBF9D62}"/>
    <cellStyle name="Normal 146 5" xfId="9855" xr:uid="{33ACD788-5D27-42E6-9CB8-6CD4A70F35F1}"/>
    <cellStyle name="Normal 146 5 2" xfId="9856" xr:uid="{0526908F-6661-4A63-8A78-C48B06825905}"/>
    <cellStyle name="Normal 146 50" xfId="9857" xr:uid="{714DD63D-8C70-48CA-A4E8-E2DC3F84CF65}"/>
    <cellStyle name="Normal 146 50 2" xfId="9858" xr:uid="{3C79215B-5CC6-41CD-AFCD-E87BB2ED3F28}"/>
    <cellStyle name="Normal 146 51" xfId="9859" xr:uid="{EC065BE4-1D31-446C-B950-FC6B09526BA7}"/>
    <cellStyle name="Normal 146 51 2" xfId="9860" xr:uid="{809A0D13-A3EE-4133-B014-440F77D84590}"/>
    <cellStyle name="Normal 146 52" xfId="9861" xr:uid="{C4E052B1-DC6B-4393-A3E5-EC37CE1785D5}"/>
    <cellStyle name="Normal 146 52 2" xfId="9862" xr:uid="{30C2C809-5A59-4D9A-9A2C-4A157402C9CA}"/>
    <cellStyle name="Normal 146 53" xfId="9863" xr:uid="{5C87F6B4-EA2D-4971-AEFE-FA1201341C08}"/>
    <cellStyle name="Normal 146 53 2" xfId="9864" xr:uid="{E6B00E78-8FC3-4D51-98C8-52E73C90FF21}"/>
    <cellStyle name="Normal 146 54" xfId="9865" xr:uid="{D543327A-AB79-4ED3-8A50-FCEF7C878D3D}"/>
    <cellStyle name="Normal 146 54 2" xfId="9866" xr:uid="{99A367E8-F808-4093-A346-F0C150082DC4}"/>
    <cellStyle name="Normal 146 55" xfId="9867" xr:uid="{4BF3AB73-0EE5-481B-937C-4A238C92DF72}"/>
    <cellStyle name="Normal 146 55 2" xfId="9868" xr:uid="{59B6EB5C-0749-494F-9DD4-B8098DEB9986}"/>
    <cellStyle name="Normal 146 56" xfId="9869" xr:uid="{AD13600A-B646-4C27-B774-6921E8BF16F5}"/>
    <cellStyle name="Normal 146 56 2" xfId="9870" xr:uid="{212FA715-ABFC-4552-9F83-B53AAFDDBBD0}"/>
    <cellStyle name="Normal 146 57" xfId="9871" xr:uid="{246F7DB2-A549-4457-AC5C-828EDCA7AC2F}"/>
    <cellStyle name="Normal 146 57 2" xfId="9872" xr:uid="{00F47215-C741-474F-9E7A-8AC16F8C323B}"/>
    <cellStyle name="Normal 146 58" xfId="9873" xr:uid="{EFA9653F-3E52-4105-9111-723DA6780A0F}"/>
    <cellStyle name="Normal 146 58 2" xfId="9874" xr:uid="{9DB4A0FB-BF46-410A-8C17-EA8FB9D32AD8}"/>
    <cellStyle name="Normal 146 59" xfId="9875" xr:uid="{B0EC1870-9272-44F1-BB30-E96DE14D1F6C}"/>
    <cellStyle name="Normal 146 59 2" xfId="9876" xr:uid="{19C196ED-769E-4037-A87B-8E17D7D26205}"/>
    <cellStyle name="Normal 146 6" xfId="9877" xr:uid="{40BEE6D2-8D24-4762-AA45-38655AFE409E}"/>
    <cellStyle name="Normal 146 6 2" xfId="9878" xr:uid="{99CCC0B7-6A85-4FF7-BDE8-C49AD44B550E}"/>
    <cellStyle name="Normal 146 60" xfId="9879" xr:uid="{1E311B5F-B792-43A6-B6B0-6FF7F8E997D7}"/>
    <cellStyle name="Normal 146 60 2" xfId="9880" xr:uid="{3DA5FEE1-B9CB-4BCE-83E6-82E24BC90B3A}"/>
    <cellStyle name="Normal 146 61" xfId="9881" xr:uid="{3CB649EC-95D7-4116-BD6C-03403BC39DCE}"/>
    <cellStyle name="Normal 146 61 2" xfId="9882" xr:uid="{DB0AF100-6191-4AE0-B415-DE83ABB6595C}"/>
    <cellStyle name="Normal 146 62" xfId="9883" xr:uid="{F4535F34-12DD-4A65-840C-E1B2F84DF930}"/>
    <cellStyle name="Normal 146 62 2" xfId="9884" xr:uid="{1FB68F17-49F7-403D-8C89-CD86D9A33146}"/>
    <cellStyle name="Normal 146 63" xfId="9885" xr:uid="{155859E1-718C-451E-A888-A621B4FA6FCC}"/>
    <cellStyle name="Normal 146 63 2" xfId="9886" xr:uid="{E6767453-1BAF-4780-AB63-2D72DA2E2D02}"/>
    <cellStyle name="Normal 146 64" xfId="9887" xr:uid="{40897FBA-FE2F-44C9-B640-9BA41526E2FC}"/>
    <cellStyle name="Normal 146 64 2" xfId="9888" xr:uid="{379B9F95-0D80-4A0B-A5BF-9EEA1C6C1B60}"/>
    <cellStyle name="Normal 146 65" xfId="9889" xr:uid="{4BA5C04C-D0D7-4A97-841B-7BED1CA42383}"/>
    <cellStyle name="Normal 146 65 2" xfId="9890" xr:uid="{C8A6B255-571F-4332-8529-719C03887372}"/>
    <cellStyle name="Normal 146 66" xfId="9891" xr:uid="{A8BED154-CE8B-48D6-B699-A712FCD0095D}"/>
    <cellStyle name="Normal 146 66 2" xfId="9892" xr:uid="{0D28B7BE-4E0F-411B-9818-0E5B6313861B}"/>
    <cellStyle name="Normal 146 67" xfId="9893" xr:uid="{08ECD983-CC6C-4EF9-8488-5F86C50FCF4C}"/>
    <cellStyle name="Normal 146 67 2" xfId="9894" xr:uid="{AEB54A04-B35C-4A7A-B9EB-B6BCACAAB28F}"/>
    <cellStyle name="Normal 146 68" xfId="9895" xr:uid="{685639A9-1171-49E0-B7AD-FB67E45134E9}"/>
    <cellStyle name="Normal 146 68 2" xfId="9896" xr:uid="{C6CF566C-B515-411C-A73C-44622647754C}"/>
    <cellStyle name="Normal 146 69" xfId="9897" xr:uid="{121AB08A-F7AC-4909-867B-BBCF9E12498C}"/>
    <cellStyle name="Normal 146 69 2" xfId="9898" xr:uid="{2379A9AF-D451-48D8-85BF-08AADF305566}"/>
    <cellStyle name="Normal 146 7" xfId="9899" xr:uid="{3976A475-B291-4BD7-8D57-9248EAEC2E54}"/>
    <cellStyle name="Normal 146 7 2" xfId="9900" xr:uid="{13DA8585-7740-4F17-86AC-5B39D1472866}"/>
    <cellStyle name="Normal 146 70" xfId="9901" xr:uid="{2F81336B-642A-41B8-A9F0-97AD2BEDE267}"/>
    <cellStyle name="Normal 146 70 2" xfId="9902" xr:uid="{14B99C92-2F7C-4D5C-9A25-26ADF4178BFB}"/>
    <cellStyle name="Normal 146 71" xfId="9903" xr:uid="{F9D19CEF-31C9-40E9-8843-22070D5ED768}"/>
    <cellStyle name="Normal 146 71 2" xfId="9904" xr:uid="{30F96AD1-1624-437F-A0AF-37B12CD9D92F}"/>
    <cellStyle name="Normal 146 72" xfId="9905" xr:uid="{0DB3C610-F5D5-42FF-A7F9-A13443440495}"/>
    <cellStyle name="Normal 146 72 2" xfId="9906" xr:uid="{ED7E61C5-3990-40D4-BCC2-22C807BE7634}"/>
    <cellStyle name="Normal 146 73" xfId="9907" xr:uid="{AE8BD39D-AE47-4EE3-A6DE-452CD721D59B}"/>
    <cellStyle name="Normal 146 73 2" xfId="9908" xr:uid="{35E4E995-A3B6-46ED-A594-AD5B6D6FB3B6}"/>
    <cellStyle name="Normal 146 74" xfId="9909" xr:uid="{EFDE80A6-3C3B-4D3C-99D5-273BA380B678}"/>
    <cellStyle name="Normal 146 74 2" xfId="9910" xr:uid="{00A92D05-E73D-4E00-8A5F-3F0E52CB6D7E}"/>
    <cellStyle name="Normal 146 75" xfId="9911" xr:uid="{0D92A894-8882-45E5-97AB-B3ED832C67D0}"/>
    <cellStyle name="Normal 146 75 2" xfId="9912" xr:uid="{B03CCA1F-D511-4AB4-A799-CBDF5F4A81A1}"/>
    <cellStyle name="Normal 146 76" xfId="9913" xr:uid="{29589E92-DB29-45EA-A3DD-F972AC85A297}"/>
    <cellStyle name="Normal 146 76 2" xfId="9914" xr:uid="{4055B1DA-E9AF-4A48-A7B1-7B87B76A8A51}"/>
    <cellStyle name="Normal 146 77" xfId="9915" xr:uid="{C98CE8A0-EB3A-4355-91EB-FF103FA46EF3}"/>
    <cellStyle name="Normal 146 77 2" xfId="9916" xr:uid="{619C6D47-245B-44B5-84C6-7375E30E69DE}"/>
    <cellStyle name="Normal 146 78" xfId="9917" xr:uid="{0D8E3131-7BDB-4E6E-BF52-B0C6489153AD}"/>
    <cellStyle name="Normal 146 78 2" xfId="9918" xr:uid="{E6279794-6984-406B-82D8-CB81FC228DD2}"/>
    <cellStyle name="Normal 146 79" xfId="9919" xr:uid="{AFCEA7AB-682A-493B-955A-E9DB6541B785}"/>
    <cellStyle name="Normal 146 79 2" xfId="9920" xr:uid="{896E7584-8D58-4ACE-86AC-17DFB34AE879}"/>
    <cellStyle name="Normal 146 8" xfId="9921" xr:uid="{4D8A1626-70E4-431F-82BA-C9B630215D7B}"/>
    <cellStyle name="Normal 146 8 2" xfId="9922" xr:uid="{B2E6AAAF-23D0-4E01-A867-EB62FF40F2A3}"/>
    <cellStyle name="Normal 146 80" xfId="9923" xr:uid="{A812F5AA-B98F-4A27-B324-A979CDDB4050}"/>
    <cellStyle name="Normal 146 80 2" xfId="9924" xr:uid="{BF2CA5DC-1377-410E-8562-9F967098A9EF}"/>
    <cellStyle name="Normal 146 81" xfId="9925" xr:uid="{05B8D6C9-9C8F-4C9A-BB11-701223099DE1}"/>
    <cellStyle name="Normal 146 81 2" xfId="9926" xr:uid="{04E23627-517E-4097-8613-E2E7518827A6}"/>
    <cellStyle name="Normal 146 82" xfId="9927" xr:uid="{CFDB8015-A94A-471C-A4D7-4A087FFA6A8D}"/>
    <cellStyle name="Normal 146 82 2" xfId="9928" xr:uid="{C38B1848-DB4C-4B33-A66F-A7E0B3D61A36}"/>
    <cellStyle name="Normal 146 83" xfId="9929" xr:uid="{8940CCFD-D44C-49A0-8CDB-47657095768F}"/>
    <cellStyle name="Normal 146 83 2" xfId="9930" xr:uid="{B46045BC-9DF8-418E-9C82-6062BB5CD50E}"/>
    <cellStyle name="Normal 146 84" xfId="9931" xr:uid="{B6ACFAFA-68BA-404A-B49A-6819170CEEDD}"/>
    <cellStyle name="Normal 146 84 2" xfId="9932" xr:uid="{4C7A4BD9-D265-4DDE-8594-65BA9207935B}"/>
    <cellStyle name="Normal 146 85" xfId="9933" xr:uid="{CEFBB010-9BDB-4950-82D7-727FE6341E53}"/>
    <cellStyle name="Normal 146 85 2" xfId="9934" xr:uid="{2C1BC53E-A1CC-4FA1-B235-15E858F36130}"/>
    <cellStyle name="Normal 146 86" xfId="9935" xr:uid="{493736F4-0105-4272-8E50-11F1AC778C54}"/>
    <cellStyle name="Normal 146 86 2" xfId="9936" xr:uid="{5FE1413D-E546-46FD-966A-2F1CA590A26E}"/>
    <cellStyle name="Normal 146 87" xfId="9937" xr:uid="{3994EEC5-832C-459B-BAAD-DCA453A7B3D2}"/>
    <cellStyle name="Normal 146 87 2" xfId="9938" xr:uid="{23DCE6B2-1119-4F9C-9FEE-92C5AFBB482B}"/>
    <cellStyle name="Normal 146 88" xfId="9939" xr:uid="{7E4D3EC1-30F6-4EE6-90C9-850B31555FB7}"/>
    <cellStyle name="Normal 146 88 2" xfId="9940" xr:uid="{C20E9303-45C3-49C8-B2EE-207837AECE92}"/>
    <cellStyle name="Normal 146 89" xfId="9941" xr:uid="{DA512DFC-9115-43AA-83DC-DBA2D1A97AAC}"/>
    <cellStyle name="Normal 146 89 2" xfId="9942" xr:uid="{99DCCD99-93E7-45F4-9532-8B52B575E880}"/>
    <cellStyle name="Normal 146 9" xfId="9943" xr:uid="{7C9369BE-3EB4-48DF-ABC9-7E6EE778CA7D}"/>
    <cellStyle name="Normal 146 9 2" xfId="9944" xr:uid="{5D860C5A-F745-4804-BE6C-7AECE64D7046}"/>
    <cellStyle name="Normal 146 90" xfId="9945" xr:uid="{26A469C7-46A7-4195-87E7-C63F5EA9C660}"/>
    <cellStyle name="Normal 146 90 2" xfId="9946" xr:uid="{9069995F-430D-4B18-A368-864E80570522}"/>
    <cellStyle name="Normal 146 91" xfId="9947" xr:uid="{3594A67C-D78B-46C5-A4BF-40342DDC1084}"/>
    <cellStyle name="Normal 146 91 2" xfId="9948" xr:uid="{8519BD1C-BD97-4910-896D-7E2F2D8FB79F}"/>
    <cellStyle name="Normal 146 92" xfId="9949" xr:uid="{E587A010-A936-4D1E-A146-319D94DB1999}"/>
    <cellStyle name="Normal 146 92 2" xfId="9950" xr:uid="{C56174A2-7E4F-4047-88D3-0D41464D8973}"/>
    <cellStyle name="Normal 146 93" xfId="9951" xr:uid="{84297F22-3202-4013-A72F-119C820C383E}"/>
    <cellStyle name="Normal 146 93 2" xfId="9952" xr:uid="{FE25B9F1-8CA0-4115-A365-3F20B1EE42D5}"/>
    <cellStyle name="Normal 146 94" xfId="9953" xr:uid="{0BBF5D7F-41BF-46C7-BA84-484D912C816B}"/>
    <cellStyle name="Normal 146 94 2" xfId="9954" xr:uid="{D488A730-EC84-4325-A886-1D849EB6F39B}"/>
    <cellStyle name="Normal 146 95" xfId="9955" xr:uid="{5A32E5E0-B05E-4EEA-836B-56CE6FC3876E}"/>
    <cellStyle name="Normal 146 95 2" xfId="9956" xr:uid="{F0B20ADF-FECE-42B8-851F-FAB7B9A78573}"/>
    <cellStyle name="Normal 146 96" xfId="9957" xr:uid="{7B5385E0-D299-4962-A403-DB51C4C96F0F}"/>
    <cellStyle name="Normal 146 96 2" xfId="9958" xr:uid="{1F38B09D-315B-41DC-A2A0-D972B350E5D3}"/>
    <cellStyle name="Normal 146 97" xfId="9959" xr:uid="{F2CD1C86-5CC2-4955-9D46-D2080BD7483E}"/>
    <cellStyle name="Normal 146 97 2" xfId="9960" xr:uid="{DDE65392-3C8D-47A8-9BD9-8C5CDEB8CC3A}"/>
    <cellStyle name="Normal 146 98" xfId="9961" xr:uid="{FFFC0D12-9CCA-4BE2-8798-6A77785D7F71}"/>
    <cellStyle name="Normal 146 98 2" xfId="9962" xr:uid="{E31A5F39-9977-4A18-9CD7-A86C1BF487D1}"/>
    <cellStyle name="Normal 146 99" xfId="9963" xr:uid="{EE6B12C8-A31B-49DA-8C1A-799DA39C92BD}"/>
    <cellStyle name="Normal 147" xfId="367" xr:uid="{00000000-0005-0000-0000-000096020000}"/>
    <cellStyle name="Normal 148" xfId="9964" xr:uid="{31AA9E40-2DB0-407A-B1AB-CE4FB06DD9C7}"/>
    <cellStyle name="Normal 148 10" xfId="9965" xr:uid="{95CC1AD8-2C67-4CBF-8EF4-26F4CDF5157E}"/>
    <cellStyle name="Normal 148 10 2" xfId="9966" xr:uid="{2935DBBC-E611-43BC-AD79-CB0F410CD28B}"/>
    <cellStyle name="Normal 148 11" xfId="9967" xr:uid="{1E0F7B4A-0833-4352-8948-5226FD1700E8}"/>
    <cellStyle name="Normal 148 11 2" xfId="9968" xr:uid="{A63773E1-A320-4BBD-B5F0-934F554C3CC8}"/>
    <cellStyle name="Normal 148 12" xfId="9969" xr:uid="{6D75E365-D252-469A-9964-7949AE26EC54}"/>
    <cellStyle name="Normal 148 12 2" xfId="9970" xr:uid="{70657CCD-2C24-46D5-8664-4B885E081A11}"/>
    <cellStyle name="Normal 148 13" xfId="9971" xr:uid="{E4B945D0-94B6-44C4-90E2-79EBDE8E2F95}"/>
    <cellStyle name="Normal 148 13 2" xfId="9972" xr:uid="{CBB94832-E8B8-4891-948A-53DD99E25167}"/>
    <cellStyle name="Normal 148 14" xfId="9973" xr:uid="{66CE4762-CC31-457F-8273-DDB8A6A25C08}"/>
    <cellStyle name="Normal 148 14 2" xfId="9974" xr:uid="{00528053-4683-4AAB-97D9-8DAF6CDF222D}"/>
    <cellStyle name="Normal 148 15" xfId="9975" xr:uid="{10782B33-8E57-4B58-AEA8-E166504BCD60}"/>
    <cellStyle name="Normal 148 15 2" xfId="9976" xr:uid="{82FDD5F8-25BB-462B-9F22-D4D3D0BC7A30}"/>
    <cellStyle name="Normal 148 16" xfId="9977" xr:uid="{DD504B80-0467-4242-B074-D1AB48A0B5FC}"/>
    <cellStyle name="Normal 148 16 2" xfId="9978" xr:uid="{1BBD8C20-D87C-4014-B820-8ABC634C5F64}"/>
    <cellStyle name="Normal 148 17" xfId="9979" xr:uid="{44BF37C1-67BE-4610-9A67-85BA112A8956}"/>
    <cellStyle name="Normal 148 17 2" xfId="9980" xr:uid="{B0E968DE-3B02-4295-B088-EBA13BDAF14B}"/>
    <cellStyle name="Normal 148 18" xfId="9981" xr:uid="{4E5684C1-0E6F-454D-AE99-0423185E4450}"/>
    <cellStyle name="Normal 148 18 2" xfId="9982" xr:uid="{73338BFC-0256-4F99-A342-40333DDCBC2E}"/>
    <cellStyle name="Normal 148 19" xfId="9983" xr:uid="{DAD0CA57-7F3A-4128-AEDE-1087127F6A82}"/>
    <cellStyle name="Normal 148 19 2" xfId="9984" xr:uid="{558D18BB-E808-432A-8247-D5126BFF90F5}"/>
    <cellStyle name="Normal 148 2" xfId="9985" xr:uid="{944F5977-DD7D-446A-AB9E-4C52CA42F991}"/>
    <cellStyle name="Normal 148 2 2" xfId="9986" xr:uid="{D1F2C3E3-B599-49D7-A0D6-8FCA38BC3513}"/>
    <cellStyle name="Normal 148 20" xfId="9987" xr:uid="{97686CC0-5811-4CED-BA6C-9462170DDF50}"/>
    <cellStyle name="Normal 148 20 2" xfId="9988" xr:uid="{C0373997-39C5-4FE9-AF02-38886A34ECBA}"/>
    <cellStyle name="Normal 148 21" xfId="9989" xr:uid="{08BACB13-F43F-453D-A249-3F7B5C04AFC9}"/>
    <cellStyle name="Normal 148 21 2" xfId="9990" xr:uid="{BCEC9A32-DDF9-46F0-9FC7-B5EC0AA5E73F}"/>
    <cellStyle name="Normal 148 22" xfId="9991" xr:uid="{FF56136F-7622-4007-B3DB-AE415BC3AD23}"/>
    <cellStyle name="Normal 148 22 2" xfId="9992" xr:uid="{972A77A1-39AB-4F6F-A75B-6DE367EF2F99}"/>
    <cellStyle name="Normal 148 23" xfId="9993" xr:uid="{55861979-F4D9-4953-8834-78D0E8C275BC}"/>
    <cellStyle name="Normal 148 23 2" xfId="9994" xr:uid="{4EB435B5-5FAC-4431-8BBC-5C1EB0225394}"/>
    <cellStyle name="Normal 148 24" xfId="9995" xr:uid="{4E72872F-931A-4697-AFF8-88E2E0B74AB9}"/>
    <cellStyle name="Normal 148 24 2" xfId="9996" xr:uid="{B25188DD-76AE-42B1-89C0-0FED16339DFA}"/>
    <cellStyle name="Normal 148 25" xfId="9997" xr:uid="{250229EF-67EE-4AC3-B0BC-D224A41B6CD1}"/>
    <cellStyle name="Normal 148 25 2" xfId="9998" xr:uid="{E0C62564-3815-4427-8B48-82DAA6595616}"/>
    <cellStyle name="Normal 148 26" xfId="9999" xr:uid="{779B1F21-63C4-4460-AA84-B15D63AE2EE5}"/>
    <cellStyle name="Normal 148 26 2" xfId="10000" xr:uid="{A9D4270B-BB77-4F60-942A-7173A5F52619}"/>
    <cellStyle name="Normal 148 27" xfId="10001" xr:uid="{51B69367-79F0-4A5F-A691-33213A189CD0}"/>
    <cellStyle name="Normal 148 27 2" xfId="10002" xr:uid="{3F07302B-24BA-4163-8E0D-4FDDD08B330B}"/>
    <cellStyle name="Normal 148 28" xfId="10003" xr:uid="{55F606E0-1248-447A-9F3B-1FCC10410AF5}"/>
    <cellStyle name="Normal 148 28 2" xfId="10004" xr:uid="{8F4EAE4C-5911-4705-AC7F-5D4809633091}"/>
    <cellStyle name="Normal 148 29" xfId="10005" xr:uid="{06A5C420-8624-4560-82B0-DF4898D8D270}"/>
    <cellStyle name="Normal 148 29 2" xfId="10006" xr:uid="{580BAFCC-674C-41FA-A166-1CB0CA48B6C9}"/>
    <cellStyle name="Normal 148 3" xfId="10007" xr:uid="{553522DD-CBCE-499D-9F46-EBFB0AF1DBE6}"/>
    <cellStyle name="Normal 148 3 2" xfId="10008" xr:uid="{33E8172A-E856-4A8F-B1FF-EB5517C6773A}"/>
    <cellStyle name="Normal 148 30" xfId="10009" xr:uid="{A7CFF5C3-2CF9-4A30-9CD3-495B722D2164}"/>
    <cellStyle name="Normal 148 30 2" xfId="10010" xr:uid="{D9C21D7B-EC57-4502-ABF8-A2CE64AF29C0}"/>
    <cellStyle name="Normal 148 31" xfId="10011" xr:uid="{FEFE311C-C1FE-4B32-8B66-26BCBEAD59D3}"/>
    <cellStyle name="Normal 148 31 2" xfId="10012" xr:uid="{128C37B0-62C1-4305-BA4C-D8631F07CDF5}"/>
    <cellStyle name="Normal 148 32" xfId="10013" xr:uid="{288E9278-7EE7-47F1-A2A5-0DE8811FB134}"/>
    <cellStyle name="Normal 148 32 2" xfId="10014" xr:uid="{8739D821-7F2B-4467-BA6C-4225B222FD9C}"/>
    <cellStyle name="Normal 148 33" xfId="10015" xr:uid="{41E3A77E-45AB-4AFA-9B87-8ADF6A65F639}"/>
    <cellStyle name="Normal 148 33 2" xfId="10016" xr:uid="{81E6A580-520A-47B8-8119-578DF0FAA113}"/>
    <cellStyle name="Normal 148 34" xfId="10017" xr:uid="{E754971A-4904-4075-AA73-872D86381CFF}"/>
    <cellStyle name="Normal 148 34 2" xfId="10018" xr:uid="{A2E4725C-F312-4135-BB74-7A8281A4F723}"/>
    <cellStyle name="Normal 148 35" xfId="10019" xr:uid="{B9FA9A22-5974-4E36-B9E8-2C791FDE931C}"/>
    <cellStyle name="Normal 148 35 2" xfId="10020" xr:uid="{D3EB4B0F-8124-4914-8DBA-97A3EDDFD587}"/>
    <cellStyle name="Normal 148 36" xfId="10021" xr:uid="{52AEF602-B86F-4E5B-8C04-8C7456E6572D}"/>
    <cellStyle name="Normal 148 36 2" xfId="10022" xr:uid="{DBCC2C5C-8575-4013-A51E-060CF1D9A6CF}"/>
    <cellStyle name="Normal 148 37" xfId="10023" xr:uid="{D95FFEB2-715F-43B9-9F88-CC8240F9F11D}"/>
    <cellStyle name="Normal 148 37 2" xfId="10024" xr:uid="{45F2AF7A-5130-4D33-AE25-6E0B4066B702}"/>
    <cellStyle name="Normal 148 38" xfId="10025" xr:uid="{200077A6-F090-4046-A172-4F80F5D4D526}"/>
    <cellStyle name="Normal 148 38 2" xfId="10026" xr:uid="{3E05888D-75B7-49F7-8C8B-00CE25CD5348}"/>
    <cellStyle name="Normal 148 39" xfId="10027" xr:uid="{5FC8901F-FA91-40B2-AE3B-8E915D91710C}"/>
    <cellStyle name="Normal 148 39 2" xfId="10028" xr:uid="{98A1BAA5-1E52-4BBB-90E6-E19EE1DDDE66}"/>
    <cellStyle name="Normal 148 4" xfId="10029" xr:uid="{95B422AF-B198-4A6A-BA6C-93EBA26ECBF7}"/>
    <cellStyle name="Normal 148 4 2" xfId="10030" xr:uid="{FBFA2368-299A-4375-A77D-04275242EBBE}"/>
    <cellStyle name="Normal 148 40" xfId="10031" xr:uid="{100BFC9D-038C-49E1-80B8-74264FE47FCC}"/>
    <cellStyle name="Normal 148 40 2" xfId="10032" xr:uid="{2449D426-48EF-483C-8AE5-2F50E548E6FD}"/>
    <cellStyle name="Normal 148 41" xfId="10033" xr:uid="{1E5BE8A7-E99B-4F4D-AF50-ED51F80AB21F}"/>
    <cellStyle name="Normal 148 41 2" xfId="10034" xr:uid="{614D8393-8225-47A0-A954-60005573E517}"/>
    <cellStyle name="Normal 148 42" xfId="10035" xr:uid="{7A6E5AC0-A301-41D7-AC55-0D5CE72AF5B9}"/>
    <cellStyle name="Normal 148 42 2" xfId="10036" xr:uid="{D511B8BF-0114-4A16-9167-20E4AA22432F}"/>
    <cellStyle name="Normal 148 43" xfId="10037" xr:uid="{8566BEF0-E7A3-4BA8-BCF7-BBD46D6A134D}"/>
    <cellStyle name="Normal 148 43 2" xfId="10038" xr:uid="{4487FA37-FC0C-4CDB-9283-A9001EED6135}"/>
    <cellStyle name="Normal 148 44" xfId="10039" xr:uid="{EA9ABCF4-C9F4-4B9A-89F1-40EA8517FB90}"/>
    <cellStyle name="Normal 148 44 2" xfId="10040" xr:uid="{01979FC1-6577-4F66-8771-A63C7DB05B7A}"/>
    <cellStyle name="Normal 148 45" xfId="10041" xr:uid="{887727EC-7E4E-46FE-849B-F711580BEA95}"/>
    <cellStyle name="Normal 148 45 2" xfId="10042" xr:uid="{A30429A6-587D-4EE7-A086-6AECAA7111C4}"/>
    <cellStyle name="Normal 148 46" xfId="10043" xr:uid="{4D37BD77-C3CF-4FEC-90E9-FD562B14B967}"/>
    <cellStyle name="Normal 148 46 2" xfId="10044" xr:uid="{737ED75E-1E41-449B-9BE0-AA1101506419}"/>
    <cellStyle name="Normal 148 47" xfId="10045" xr:uid="{4B5ABD95-9796-483F-BD2C-5974F214CE52}"/>
    <cellStyle name="Normal 148 47 2" xfId="10046" xr:uid="{E8AB25C9-50C2-46AC-AFC9-4404BA053BA9}"/>
    <cellStyle name="Normal 148 48" xfId="10047" xr:uid="{66BACC76-066F-4292-8742-A58C35F36857}"/>
    <cellStyle name="Normal 148 48 2" xfId="10048" xr:uid="{DB95557C-76FE-46E4-BE66-90F9F749E02C}"/>
    <cellStyle name="Normal 148 49" xfId="10049" xr:uid="{38F4197C-2176-4F26-B008-FD1A60F07970}"/>
    <cellStyle name="Normal 148 49 2" xfId="10050" xr:uid="{8ED9F1D4-8F55-4863-86F8-2E2D9B878278}"/>
    <cellStyle name="Normal 148 5" xfId="10051" xr:uid="{C893FA69-4878-4D22-968E-2F18511E2CB7}"/>
    <cellStyle name="Normal 148 5 2" xfId="10052" xr:uid="{C63EEF6B-0AD7-4DA7-9193-20EC57E03F09}"/>
    <cellStyle name="Normal 148 50" xfId="10053" xr:uid="{6552CAE2-8C98-4047-8234-DDC097A0E986}"/>
    <cellStyle name="Normal 148 50 2" xfId="10054" xr:uid="{89060031-A433-4EC2-86EC-FC10E56249CB}"/>
    <cellStyle name="Normal 148 51" xfId="10055" xr:uid="{58AD2999-FB35-4B0B-8A70-FC1C9F2BC8DC}"/>
    <cellStyle name="Normal 148 51 2" xfId="10056" xr:uid="{CC8EC23B-AC8F-44FC-8998-71F334237F4C}"/>
    <cellStyle name="Normal 148 52" xfId="10057" xr:uid="{9702EA3C-A9B4-4282-809A-2ECD6E3A035B}"/>
    <cellStyle name="Normal 148 52 2" xfId="10058" xr:uid="{44BAAEC0-B817-414A-BD9D-CEE928B2848C}"/>
    <cellStyle name="Normal 148 53" xfId="10059" xr:uid="{B1EA76A2-F015-4A94-9A04-F73933838BD7}"/>
    <cellStyle name="Normal 148 53 2" xfId="10060" xr:uid="{EF8E38D1-0DC6-4E0A-A1E6-3378F1B9ABE3}"/>
    <cellStyle name="Normal 148 54" xfId="10061" xr:uid="{7CF8E62B-E8B5-4EE6-B7DB-6AECD5C10A91}"/>
    <cellStyle name="Normal 148 54 2" xfId="10062" xr:uid="{9C62ED91-003B-4CEF-A21C-6C28B82F0548}"/>
    <cellStyle name="Normal 148 55" xfId="10063" xr:uid="{1F736E2E-F715-463F-BB7A-F8DD13371CE2}"/>
    <cellStyle name="Normal 148 55 2" xfId="10064" xr:uid="{25D57696-BFFD-439F-AB0C-6AFB4755821D}"/>
    <cellStyle name="Normal 148 56" xfId="10065" xr:uid="{01AA3AE4-62FD-438D-AB5D-DF246112A27F}"/>
    <cellStyle name="Normal 148 56 2" xfId="10066" xr:uid="{DFC7AAF5-E67F-4A11-870F-A1FF21FBD28E}"/>
    <cellStyle name="Normal 148 57" xfId="10067" xr:uid="{66B8B3A6-2E6A-407C-ACFA-56A9EBAE3A27}"/>
    <cellStyle name="Normal 148 57 2" xfId="10068" xr:uid="{F9D75DAF-04A1-4D7E-8EF2-78FCCE34821C}"/>
    <cellStyle name="Normal 148 58" xfId="10069" xr:uid="{88CA9B03-58D4-4FCD-8BC4-E5C0DDBCBD42}"/>
    <cellStyle name="Normal 148 58 2" xfId="10070" xr:uid="{E64AE817-2C53-46E3-B620-6B5B59BBA96A}"/>
    <cellStyle name="Normal 148 59" xfId="10071" xr:uid="{4A36EDFF-8AF8-4CCB-AF21-494A83C0665A}"/>
    <cellStyle name="Normal 148 59 2" xfId="10072" xr:uid="{6B9AD383-3F49-4169-8840-83572C5B0AE9}"/>
    <cellStyle name="Normal 148 6" xfId="10073" xr:uid="{2B4AA67D-4A81-4FE0-AADE-AF0CA1C3B35C}"/>
    <cellStyle name="Normal 148 6 2" xfId="10074" xr:uid="{EEBAD9DA-C218-404A-ABC6-B285E2B87995}"/>
    <cellStyle name="Normal 148 60" xfId="10075" xr:uid="{CAFB1D94-6E4E-41C8-B4B6-8B39213373DE}"/>
    <cellStyle name="Normal 148 60 2" xfId="10076" xr:uid="{796775CF-C047-4C5A-A7C1-DFD385282889}"/>
    <cellStyle name="Normal 148 61" xfId="10077" xr:uid="{3C578975-20F6-40E3-B86A-18EE2DDAAF85}"/>
    <cellStyle name="Normal 148 61 2" xfId="10078" xr:uid="{1960E28D-0499-477A-910E-52F55D63A8D4}"/>
    <cellStyle name="Normal 148 62" xfId="10079" xr:uid="{857378F6-3577-443F-8342-72D80C9E2CDE}"/>
    <cellStyle name="Normal 148 62 2" xfId="10080" xr:uid="{CA41DCEF-5618-4068-9CFC-1F660B6A595C}"/>
    <cellStyle name="Normal 148 63" xfId="10081" xr:uid="{73CAF062-9848-4606-A1FC-5E2DF6503281}"/>
    <cellStyle name="Normal 148 63 2" xfId="10082" xr:uid="{A7234CB2-9F84-4A97-96B3-C9E8E8113714}"/>
    <cellStyle name="Normal 148 64" xfId="10083" xr:uid="{B0891FE9-A6F1-4FBB-800C-5E00A0C3A7DA}"/>
    <cellStyle name="Normal 148 64 2" xfId="10084" xr:uid="{A04EB61B-18B4-4020-8F7D-8EDC980FAE83}"/>
    <cellStyle name="Normal 148 65" xfId="10085" xr:uid="{7A35C7F9-0846-4442-A97F-EB8472056465}"/>
    <cellStyle name="Normal 148 65 2" xfId="10086" xr:uid="{A2496725-5914-48C2-BE88-006220D29438}"/>
    <cellStyle name="Normal 148 66" xfId="10087" xr:uid="{4D0FB993-DFC4-4CE3-8EFB-F044835CC5C8}"/>
    <cellStyle name="Normal 148 66 2" xfId="10088" xr:uid="{F5BB6607-10C9-4749-A118-16E0D8B20999}"/>
    <cellStyle name="Normal 148 67" xfId="10089" xr:uid="{8E86FD23-9932-4A76-A0B8-D0F00F5794EB}"/>
    <cellStyle name="Normal 148 67 2" xfId="10090" xr:uid="{18A68C84-4E46-4EB3-863A-A56909BFBB84}"/>
    <cellStyle name="Normal 148 68" xfId="10091" xr:uid="{54BBF4C1-CF27-403A-AFEB-B141F2A78F52}"/>
    <cellStyle name="Normal 148 68 2" xfId="10092" xr:uid="{FA396C01-0F1E-4AA2-9B64-382800F585B2}"/>
    <cellStyle name="Normal 148 69" xfId="10093" xr:uid="{6F0CC0AC-B6F5-4B0D-8DBC-FDAE11F55117}"/>
    <cellStyle name="Normal 148 69 2" xfId="10094" xr:uid="{35742616-29B8-4434-A49E-63F170AFED46}"/>
    <cellStyle name="Normal 148 7" xfId="10095" xr:uid="{D2207205-0402-498F-A523-C71A12B3352B}"/>
    <cellStyle name="Normal 148 7 2" xfId="10096" xr:uid="{FC145DBD-32F2-46A4-85AF-5F62047CA2F8}"/>
    <cellStyle name="Normal 148 70" xfId="10097" xr:uid="{880A3359-EE80-4E34-B3ED-32EFD3E842F4}"/>
    <cellStyle name="Normal 148 70 2" xfId="10098" xr:uid="{FEB79B7B-119C-4BF7-ABEF-72C9D429BBB6}"/>
    <cellStyle name="Normal 148 71" xfId="10099" xr:uid="{B1E2C4FA-81F8-4A58-8A90-7D92E5B5431B}"/>
    <cellStyle name="Normal 148 71 2" xfId="10100" xr:uid="{ACFBF306-65DB-40D7-BB91-70901E2D39B0}"/>
    <cellStyle name="Normal 148 72" xfId="10101" xr:uid="{6AC70F48-5CDC-4B13-ACE4-3E03CC5275E3}"/>
    <cellStyle name="Normal 148 72 2" xfId="10102" xr:uid="{54B2D4EB-11CD-4EF8-B62E-78DBB5779158}"/>
    <cellStyle name="Normal 148 73" xfId="10103" xr:uid="{0AA0819E-3C92-4C89-AFB7-92D6A779C599}"/>
    <cellStyle name="Normal 148 73 2" xfId="10104" xr:uid="{A51EB7F3-C8AB-4AF7-8AD4-27E42E2A765D}"/>
    <cellStyle name="Normal 148 74" xfId="10105" xr:uid="{6631C425-DD7E-40E0-B7B6-A83733EEE15E}"/>
    <cellStyle name="Normal 148 74 2" xfId="10106" xr:uid="{000E0B15-D47C-49D6-87A7-1B6FABD1B7CA}"/>
    <cellStyle name="Normal 148 75" xfId="10107" xr:uid="{50100773-A23C-4D3E-9BD8-73F1072C7953}"/>
    <cellStyle name="Normal 148 75 2" xfId="10108" xr:uid="{D0FE9628-0B5D-4B20-A02D-000EF33B2DA2}"/>
    <cellStyle name="Normal 148 76" xfId="10109" xr:uid="{FF9C610A-C17F-4A87-AAC1-51ABC1694E06}"/>
    <cellStyle name="Normal 148 76 2" xfId="10110" xr:uid="{5907DD65-2B25-4D0D-9291-5BC6ADD83627}"/>
    <cellStyle name="Normal 148 77" xfId="10111" xr:uid="{09D21A93-532A-4E24-A6A2-5EA3A60AE21A}"/>
    <cellStyle name="Normal 148 77 2" xfId="10112" xr:uid="{4A030B90-80C8-461D-BFEE-F563758A2FC0}"/>
    <cellStyle name="Normal 148 78" xfId="10113" xr:uid="{3EEE7481-428E-47D5-AFF7-453E9B8B0ECE}"/>
    <cellStyle name="Normal 148 78 2" xfId="10114" xr:uid="{DE524D32-5962-444C-B866-2FA89AE34844}"/>
    <cellStyle name="Normal 148 79" xfId="10115" xr:uid="{B5EC7AF5-FB66-4ADF-AE2C-CF9CCDC6CDAA}"/>
    <cellStyle name="Normal 148 79 2" xfId="10116" xr:uid="{2A586468-752B-4814-98CD-6C7437F97AC6}"/>
    <cellStyle name="Normal 148 8" xfId="10117" xr:uid="{EAF7512E-3379-434D-936F-F2ED954619CA}"/>
    <cellStyle name="Normal 148 8 2" xfId="10118" xr:uid="{CE72576D-7D54-4051-8573-16BC39B9159B}"/>
    <cellStyle name="Normal 148 80" xfId="10119" xr:uid="{60AC8FA5-3399-46E2-B31C-8D18E48BC55A}"/>
    <cellStyle name="Normal 148 80 2" xfId="10120" xr:uid="{3D55F9C1-2E03-49B8-B053-49939A20EE9D}"/>
    <cellStyle name="Normal 148 81" xfId="10121" xr:uid="{66A31C2A-8C7F-458A-B3F6-BC63D2B10B9F}"/>
    <cellStyle name="Normal 148 81 2" xfId="10122" xr:uid="{E30D3BC0-20E8-4A36-9928-D721474C53F9}"/>
    <cellStyle name="Normal 148 82" xfId="10123" xr:uid="{438ABC1D-4709-4FDB-8A64-012673A327E1}"/>
    <cellStyle name="Normal 148 82 2" xfId="10124" xr:uid="{7A32AAA9-4FAE-4078-B53D-6849E6D1B314}"/>
    <cellStyle name="Normal 148 83" xfId="10125" xr:uid="{A4ADAFCD-913A-40CB-9812-930BA684F770}"/>
    <cellStyle name="Normal 148 83 2" xfId="10126" xr:uid="{E79DFA23-D89E-43D5-BD58-13B42C21C2CE}"/>
    <cellStyle name="Normal 148 84" xfId="10127" xr:uid="{D77A92D0-6C67-482E-90ED-6C6DFEC3E66F}"/>
    <cellStyle name="Normal 148 84 2" xfId="10128" xr:uid="{F37F0FF8-7F2A-4467-9ECD-DF7CF25F3E86}"/>
    <cellStyle name="Normal 148 85" xfId="10129" xr:uid="{5D8CB972-400F-4545-903C-2A7F123EAA2E}"/>
    <cellStyle name="Normal 148 85 2" xfId="10130" xr:uid="{63A01D68-B861-4B88-9BA6-4C9ADB622052}"/>
    <cellStyle name="Normal 148 86" xfId="10131" xr:uid="{8ED67E66-F766-4512-A2EE-125C5DF752A5}"/>
    <cellStyle name="Normal 148 86 2" xfId="10132" xr:uid="{BB058C3F-1169-43F3-B496-6E46BD6D3B31}"/>
    <cellStyle name="Normal 148 87" xfId="10133" xr:uid="{E2E3829A-56C3-4B47-874C-275E45A7C323}"/>
    <cellStyle name="Normal 148 87 2" xfId="10134" xr:uid="{320E4832-76D7-4402-9C38-F6BADC49D6A4}"/>
    <cellStyle name="Normal 148 88" xfId="10135" xr:uid="{BA0B6C98-FDE0-425F-A945-75F5CC75053C}"/>
    <cellStyle name="Normal 148 88 2" xfId="10136" xr:uid="{4A3EF722-345F-4352-83DC-831F7E0394F9}"/>
    <cellStyle name="Normal 148 89" xfId="10137" xr:uid="{BCE22EA5-C597-4BD7-8AA0-3B8708837D5A}"/>
    <cellStyle name="Normal 148 89 2" xfId="10138" xr:uid="{44D7A65B-686C-43F2-B6AA-1BA04E425FA8}"/>
    <cellStyle name="Normal 148 9" xfId="10139" xr:uid="{87D467C6-D28C-4414-8599-13801B73F0F8}"/>
    <cellStyle name="Normal 148 9 2" xfId="10140" xr:uid="{80703BA7-F5B1-4DEB-943A-3F1A29053C6A}"/>
    <cellStyle name="Normal 148 90" xfId="10141" xr:uid="{BA3915F9-55F1-4F41-A187-B8D5532D9C67}"/>
    <cellStyle name="Normal 148 90 2" xfId="10142" xr:uid="{CA652647-A45B-4B14-AB98-98FE5D6B75A4}"/>
    <cellStyle name="Normal 148 91" xfId="10143" xr:uid="{BBF70F32-C48C-46FA-B895-2BD1BCADE555}"/>
    <cellStyle name="Normal 148 91 2" xfId="10144" xr:uid="{991DD586-1C8F-4794-A9A9-0793BB5F21A8}"/>
    <cellStyle name="Normal 148 92" xfId="10145" xr:uid="{690E6DE7-DB5C-4A15-B2C8-854A2E2C2DB7}"/>
    <cellStyle name="Normal 148 92 2" xfId="10146" xr:uid="{BC186AC6-CD6B-4E00-A6A8-B2BD4E16781B}"/>
    <cellStyle name="Normal 148 93" xfId="10147" xr:uid="{9053642B-CE7E-4505-8987-8C46804953EA}"/>
    <cellStyle name="Normal 148 93 2" xfId="10148" xr:uid="{45DB3FC3-9F83-4444-BA13-1D98340273A3}"/>
    <cellStyle name="Normal 148 94" xfId="10149" xr:uid="{E714F78D-73E3-407B-BEDB-E4E090241FEB}"/>
    <cellStyle name="Normal 148 94 2" xfId="10150" xr:uid="{C9FB9091-0B52-4665-B66C-B81B9ED5C2BB}"/>
    <cellStyle name="Normal 148 95" xfId="10151" xr:uid="{8B606074-9284-4E3E-9F07-28D9DB8857C3}"/>
    <cellStyle name="Normal 148 95 2" xfId="10152" xr:uid="{0D68D1A9-D20F-4B9F-90D9-AFD42E309176}"/>
    <cellStyle name="Normal 148 96" xfId="10153" xr:uid="{D49645D6-4A32-4448-8A36-85BAC39A1223}"/>
    <cellStyle name="Normal 148 96 2" xfId="10154" xr:uid="{94AA7ABB-65F3-4A07-BBF3-93A1EFDA75B2}"/>
    <cellStyle name="Normal 148 97" xfId="10155" xr:uid="{1490CBCA-66F6-46C5-9A37-C3D7276AEB6D}"/>
    <cellStyle name="Normal 148 97 2" xfId="10156" xr:uid="{1A40E65B-F4F6-488E-AA66-E90035139199}"/>
    <cellStyle name="Normal 148 98" xfId="10157" xr:uid="{516C3FEF-CA4B-4A76-B930-8205D9716150}"/>
    <cellStyle name="Normal 148 98 2" xfId="10158" xr:uid="{A96B5673-9736-4F1F-ADEF-F0EB8F7CFDDD}"/>
    <cellStyle name="Normal 148 99" xfId="10159" xr:uid="{CC69DA95-A565-481F-A4C3-196912A09854}"/>
    <cellStyle name="Normal 149" xfId="10160" xr:uid="{6A85A957-B2E6-453A-B801-BC2EC051F738}"/>
    <cellStyle name="Normal 149 10" xfId="10161" xr:uid="{9A90F127-D109-4554-9AE8-8C1495D6BA0D}"/>
    <cellStyle name="Normal 149 10 2" xfId="10162" xr:uid="{1C017DDA-F426-4A69-B594-6E7A2F3BEB37}"/>
    <cellStyle name="Normal 149 11" xfId="10163" xr:uid="{69BB4443-8F99-4CFA-8314-2CD9D5C77E50}"/>
    <cellStyle name="Normal 149 11 2" xfId="10164" xr:uid="{23DA5E16-4BCA-4490-8D44-913F6A5F3583}"/>
    <cellStyle name="Normal 149 12" xfId="10165" xr:uid="{A96CCB6B-2E08-48A2-86B5-85988C081307}"/>
    <cellStyle name="Normal 149 12 2" xfId="10166" xr:uid="{D3E1BB43-9243-4715-9073-C3D95B3EEC11}"/>
    <cellStyle name="Normal 149 13" xfId="10167" xr:uid="{23F5C988-B81E-4B3A-B609-9802A44C902B}"/>
    <cellStyle name="Normal 149 13 2" xfId="10168" xr:uid="{626DE03C-3722-42EA-A2B5-89A88BBF48A9}"/>
    <cellStyle name="Normal 149 14" xfId="10169" xr:uid="{A22CF1C0-BD00-483B-BF22-ED0A0594BA83}"/>
    <cellStyle name="Normal 149 14 2" xfId="10170" xr:uid="{D90144CD-F8D5-434A-A270-6A8FFD79E1F4}"/>
    <cellStyle name="Normal 149 15" xfId="10171" xr:uid="{3596A389-A56D-4D24-98B9-FC94EB05DCE1}"/>
    <cellStyle name="Normal 149 15 2" xfId="10172" xr:uid="{3D85D6D4-52DD-4067-BE15-E96EF200CB84}"/>
    <cellStyle name="Normal 149 16" xfId="10173" xr:uid="{5A345142-2BBE-4CA0-9E59-DA78DAC76632}"/>
    <cellStyle name="Normal 149 16 2" xfId="10174" xr:uid="{6F50BEE5-96AF-4CF7-B37F-DCA5D80765A5}"/>
    <cellStyle name="Normal 149 17" xfId="10175" xr:uid="{999D75A1-88C1-4FF3-92D2-3C2D925BEE98}"/>
    <cellStyle name="Normal 149 17 2" xfId="10176" xr:uid="{87CCF8D8-6DEB-46D0-92BC-43BE9B587452}"/>
    <cellStyle name="Normal 149 18" xfId="10177" xr:uid="{55D29E0E-C8C8-4A6F-9CB3-84382F03A09E}"/>
    <cellStyle name="Normal 149 18 2" xfId="10178" xr:uid="{CC552BD1-475A-4F9A-8D30-152AFF7A0418}"/>
    <cellStyle name="Normal 149 19" xfId="10179" xr:uid="{C5AFA918-C9BC-4361-8A46-D7C06502BB33}"/>
    <cellStyle name="Normal 149 19 2" xfId="10180" xr:uid="{19B22DBF-5FF9-4781-A02E-25C2DD2A484E}"/>
    <cellStyle name="Normal 149 2" xfId="10181" xr:uid="{9F6334CF-B5AE-493F-A772-2C18779F23B2}"/>
    <cellStyle name="Normal 149 2 2" xfId="10182" xr:uid="{E7364617-C480-4371-BE65-D7E2FE075CEB}"/>
    <cellStyle name="Normal 149 20" xfId="10183" xr:uid="{7A297817-1051-4661-8745-C9743CA546A0}"/>
    <cellStyle name="Normal 149 20 2" xfId="10184" xr:uid="{DBEAB8C0-D8ED-4CEF-846A-64612FC33E83}"/>
    <cellStyle name="Normal 149 21" xfId="10185" xr:uid="{B2A0142C-DA05-4DE0-8A11-434B019ED02C}"/>
    <cellStyle name="Normal 149 21 2" xfId="10186" xr:uid="{F20C5140-53AD-442E-A80E-84FCB6C0F85D}"/>
    <cellStyle name="Normal 149 22" xfId="10187" xr:uid="{AA81BE8C-4FFD-4262-BE4E-8339C8F0B1A6}"/>
    <cellStyle name="Normal 149 22 2" xfId="10188" xr:uid="{0F411032-C54D-46F3-BA71-401787D206A9}"/>
    <cellStyle name="Normal 149 23" xfId="10189" xr:uid="{53DC3D17-12A4-4608-BEA2-AF3DAC34DE6A}"/>
    <cellStyle name="Normal 149 23 2" xfId="10190" xr:uid="{55D42B31-DCC7-4EFC-908E-99446B8CCB2B}"/>
    <cellStyle name="Normal 149 24" xfId="10191" xr:uid="{DF502E44-BE10-44B8-B15A-20E46148F343}"/>
    <cellStyle name="Normal 149 24 2" xfId="10192" xr:uid="{68730D47-A7B6-4242-890F-75D5781D0FC9}"/>
    <cellStyle name="Normal 149 25" xfId="10193" xr:uid="{0D94CEF4-F953-4CD6-9702-9523F9DB5323}"/>
    <cellStyle name="Normal 149 25 2" xfId="10194" xr:uid="{71C19982-471C-4853-AB8F-1F5EEA4D10A3}"/>
    <cellStyle name="Normal 149 26" xfId="10195" xr:uid="{A52A5CAA-B472-429F-A818-6E70ADCF71C9}"/>
    <cellStyle name="Normal 149 26 2" xfId="10196" xr:uid="{1AFDE33E-46EA-4576-AE60-8C5684023159}"/>
    <cellStyle name="Normal 149 27" xfId="10197" xr:uid="{5E39EA57-C9A8-40AE-BDD7-66AC21517B09}"/>
    <cellStyle name="Normal 149 27 2" xfId="10198" xr:uid="{33D72E3C-60EE-414B-92CC-5CAA2EF9D6D9}"/>
    <cellStyle name="Normal 149 28" xfId="10199" xr:uid="{E953D52D-4B86-43ED-A13D-8B97F947D69E}"/>
    <cellStyle name="Normal 149 28 2" xfId="10200" xr:uid="{726A5B9E-BE00-4A68-A2A6-0077D417CB3A}"/>
    <cellStyle name="Normal 149 29" xfId="10201" xr:uid="{D5F7ADCB-366B-4683-9D61-0F7C2A0EFAE8}"/>
    <cellStyle name="Normal 149 29 2" xfId="10202" xr:uid="{6239DE19-CE40-499C-A268-F4C1DE7565B4}"/>
    <cellStyle name="Normal 149 3" xfId="10203" xr:uid="{CE0D21FD-4AD7-4CB7-99BF-67A7B517B968}"/>
    <cellStyle name="Normal 149 3 2" xfId="10204" xr:uid="{F3BC80C5-E3C3-4CF2-A379-5BF1D8F4C0C1}"/>
    <cellStyle name="Normal 149 30" xfId="10205" xr:uid="{5D0EE132-E94C-4A5B-A3D4-C43F8BB52C2A}"/>
    <cellStyle name="Normal 149 30 2" xfId="10206" xr:uid="{7E7A99A2-64EA-4BD9-8D29-1F1D481C2C50}"/>
    <cellStyle name="Normal 149 31" xfId="10207" xr:uid="{A49E908D-0278-43B3-BC23-77061822940F}"/>
    <cellStyle name="Normal 149 31 2" xfId="10208" xr:uid="{17C1F5B4-9844-4AAF-BBAA-9E15C7D45546}"/>
    <cellStyle name="Normal 149 32" xfId="10209" xr:uid="{B5D5D8E1-10B7-442E-B5FE-D4408E74F6B7}"/>
    <cellStyle name="Normal 149 32 2" xfId="10210" xr:uid="{8FE0AE65-1FB6-407B-8A1D-63A6CB0F6CA5}"/>
    <cellStyle name="Normal 149 33" xfId="10211" xr:uid="{5CD88F2F-9E0A-440F-A85A-1C2FA8BC7C97}"/>
    <cellStyle name="Normal 149 33 2" xfId="10212" xr:uid="{022D562A-12E7-4955-BB81-776FAA7C478A}"/>
    <cellStyle name="Normal 149 34" xfId="10213" xr:uid="{E57F9193-D91E-465C-892D-077768A97E20}"/>
    <cellStyle name="Normal 149 34 2" xfId="10214" xr:uid="{F3771AF4-5F25-446A-9D24-50AB12CA48FD}"/>
    <cellStyle name="Normal 149 35" xfId="10215" xr:uid="{E00C64EF-FB26-412A-856E-65B811A2E74D}"/>
    <cellStyle name="Normal 149 35 2" xfId="10216" xr:uid="{9E197FD3-921B-49BF-AA4C-7C7E77C7EC28}"/>
    <cellStyle name="Normal 149 36" xfId="10217" xr:uid="{98026355-EB71-4B62-B979-DD37BBA180DF}"/>
    <cellStyle name="Normal 149 36 2" xfId="10218" xr:uid="{9C9E3605-B651-4212-88A4-BFEDEECA8706}"/>
    <cellStyle name="Normal 149 37" xfId="10219" xr:uid="{187D5B0B-51D1-4631-974A-C8790478E779}"/>
    <cellStyle name="Normal 149 37 2" xfId="10220" xr:uid="{467B87CA-9181-4A80-A059-BF76B4C33CA2}"/>
    <cellStyle name="Normal 149 38" xfId="10221" xr:uid="{26B01455-FB8E-433E-A9CE-187FD2317685}"/>
    <cellStyle name="Normal 149 38 2" xfId="10222" xr:uid="{DC4315F9-5EFF-4951-8029-A91EFF8967EB}"/>
    <cellStyle name="Normal 149 39" xfId="10223" xr:uid="{BA0D98B3-5157-4194-B8FC-C043CB1BBF5B}"/>
    <cellStyle name="Normal 149 39 2" xfId="10224" xr:uid="{5E0D5521-8E94-47EA-9479-D144D7C012D3}"/>
    <cellStyle name="Normal 149 4" xfId="10225" xr:uid="{B15F7FF5-8AF8-4BC1-AC8D-FADCE61F749B}"/>
    <cellStyle name="Normal 149 4 2" xfId="10226" xr:uid="{98D098E6-C842-41C4-ABAB-0322565433E8}"/>
    <cellStyle name="Normal 149 40" xfId="10227" xr:uid="{D59DB1CC-36FE-4B8A-B061-6758342CEAE8}"/>
    <cellStyle name="Normal 149 40 2" xfId="10228" xr:uid="{D0BF7E42-4100-4E68-A312-A037E406853E}"/>
    <cellStyle name="Normal 149 41" xfId="10229" xr:uid="{570536FF-B78C-47E8-8F6B-E1546CD72589}"/>
    <cellStyle name="Normal 149 41 2" xfId="10230" xr:uid="{FC134DF7-7036-4220-973E-A90E5210376C}"/>
    <cellStyle name="Normal 149 42" xfId="10231" xr:uid="{2B878CB3-7B3D-4186-BCE0-F69BC1660B7B}"/>
    <cellStyle name="Normal 149 42 2" xfId="10232" xr:uid="{A892B38A-4B98-4B0A-AE56-0FC02B089AFE}"/>
    <cellStyle name="Normal 149 43" xfId="10233" xr:uid="{FD8BB016-1567-4EFB-83F6-72AE27E5B8D2}"/>
    <cellStyle name="Normal 149 43 2" xfId="10234" xr:uid="{E1166FE6-D47E-4D54-A51B-16617D2761A3}"/>
    <cellStyle name="Normal 149 44" xfId="10235" xr:uid="{0998EF95-3486-4A21-81D5-82E0189B07EA}"/>
    <cellStyle name="Normal 149 44 2" xfId="10236" xr:uid="{218AFC05-75DE-47BC-B726-4ECC36FC8F8A}"/>
    <cellStyle name="Normal 149 45" xfId="10237" xr:uid="{1CBAFE7F-F20F-4CB3-817D-CE52D1030EA6}"/>
    <cellStyle name="Normal 149 45 2" xfId="10238" xr:uid="{48767156-6FC8-41F6-B917-E7070067D0BF}"/>
    <cellStyle name="Normal 149 46" xfId="10239" xr:uid="{2135D018-C4A8-424A-98FA-D6064B639BD7}"/>
    <cellStyle name="Normal 149 46 2" xfId="10240" xr:uid="{9A47D487-5991-439E-AF5E-83D9E1E320EB}"/>
    <cellStyle name="Normal 149 47" xfId="10241" xr:uid="{165ADBAA-83F8-49DB-A2EE-01F036BD0D78}"/>
    <cellStyle name="Normal 149 47 2" xfId="10242" xr:uid="{77A6C9B4-B41C-4817-8F64-D790C30F6352}"/>
    <cellStyle name="Normal 149 48" xfId="10243" xr:uid="{2F1BB51F-6AD2-4E38-940E-1A5305EEAD42}"/>
    <cellStyle name="Normal 149 48 2" xfId="10244" xr:uid="{AD1ABA78-3E33-4B8C-8D05-BF9C6DF6B2C4}"/>
    <cellStyle name="Normal 149 49" xfId="10245" xr:uid="{C2E235FA-E147-4393-B124-71286A36FF08}"/>
    <cellStyle name="Normal 149 49 2" xfId="10246" xr:uid="{0360FF89-BE81-40E7-8F7D-89B448FD2919}"/>
    <cellStyle name="Normal 149 5" xfId="10247" xr:uid="{2226DECA-D9EA-441B-AE73-70F9DFE30ADE}"/>
    <cellStyle name="Normal 149 5 2" xfId="10248" xr:uid="{EC3C812C-038E-4281-A543-A80F9F35B908}"/>
    <cellStyle name="Normal 149 50" xfId="10249" xr:uid="{24294150-18DC-4702-81D6-52EFFCB8AF83}"/>
    <cellStyle name="Normal 149 50 2" xfId="10250" xr:uid="{300C44E3-0EB2-493A-BE84-3AC5870E16E9}"/>
    <cellStyle name="Normal 149 51" xfId="10251" xr:uid="{98BD7659-42BB-4998-9419-A8C511DCB6BD}"/>
    <cellStyle name="Normal 149 51 2" xfId="10252" xr:uid="{4B562FB8-8379-4C4D-9BA7-6A38D4EA75F2}"/>
    <cellStyle name="Normal 149 52" xfId="10253" xr:uid="{A3355954-33B1-4416-B3D4-DEEEB9F2B5F3}"/>
    <cellStyle name="Normal 149 52 2" xfId="10254" xr:uid="{5726C28D-018E-4003-AAD3-DAEE3685EDFF}"/>
    <cellStyle name="Normal 149 53" xfId="10255" xr:uid="{E2DB58AB-FE9E-4B33-A5A7-0CAB874D611D}"/>
    <cellStyle name="Normal 149 53 2" xfId="10256" xr:uid="{BC41BBDA-94F8-4135-AFA6-7CAAE48D2997}"/>
    <cellStyle name="Normal 149 54" xfId="10257" xr:uid="{5A5A4FFA-C2D4-4BDA-8E8F-0850C62C1D3D}"/>
    <cellStyle name="Normal 149 54 2" xfId="10258" xr:uid="{B5B83B4F-C56E-4D92-B3CF-44923728CDEC}"/>
    <cellStyle name="Normal 149 55" xfId="10259" xr:uid="{693724CC-45F2-4C76-B45D-FD3A1FB28C65}"/>
    <cellStyle name="Normal 149 55 2" xfId="10260" xr:uid="{D05B69D4-DEDF-4EC7-8374-3776C51FF9FB}"/>
    <cellStyle name="Normal 149 56" xfId="10261" xr:uid="{63D3DB7E-521E-4441-BC44-3A5A1330ECA7}"/>
    <cellStyle name="Normal 149 56 2" xfId="10262" xr:uid="{5A200C06-8C32-4A0B-B64C-80112C608792}"/>
    <cellStyle name="Normal 149 57" xfId="10263" xr:uid="{E15A9DA9-0D8E-47BE-83C3-B098EE4B32E9}"/>
    <cellStyle name="Normal 149 57 2" xfId="10264" xr:uid="{5FEFFDCC-4AA9-4E0F-9D5E-087B95A215A5}"/>
    <cellStyle name="Normal 149 58" xfId="10265" xr:uid="{75D730B1-77A5-486C-8F3E-538A69B9574D}"/>
    <cellStyle name="Normal 149 58 2" xfId="10266" xr:uid="{2FC0B415-EA0C-4750-97E8-1897D10297E1}"/>
    <cellStyle name="Normal 149 59" xfId="10267" xr:uid="{239045CD-0D55-4996-81BD-0B34A6C66D39}"/>
    <cellStyle name="Normal 149 59 2" xfId="10268" xr:uid="{D07DF50C-3384-466B-8833-05072F44DBAA}"/>
    <cellStyle name="Normal 149 6" xfId="10269" xr:uid="{943D5D26-6706-4968-BAF9-B0F782835DCA}"/>
    <cellStyle name="Normal 149 6 2" xfId="10270" xr:uid="{49EFCE29-38EF-4397-973F-E47D5D3D8D7E}"/>
    <cellStyle name="Normal 149 60" xfId="10271" xr:uid="{660F610E-B330-4D8B-BA9A-50AA4849FC57}"/>
    <cellStyle name="Normal 149 60 2" xfId="10272" xr:uid="{0A446A27-7222-4134-91D7-6EED177C1FA5}"/>
    <cellStyle name="Normal 149 61" xfId="10273" xr:uid="{FAE525E8-D0F9-4A6B-B671-D69F8F0FBBB2}"/>
    <cellStyle name="Normal 149 61 2" xfId="10274" xr:uid="{BD2C4E62-46D1-4D27-AA41-764E60F23329}"/>
    <cellStyle name="Normal 149 62" xfId="10275" xr:uid="{62157FB4-6D19-4859-B18B-62C576C03A3B}"/>
    <cellStyle name="Normal 149 62 2" xfId="10276" xr:uid="{697702F7-77EA-4951-8154-66970DFF250F}"/>
    <cellStyle name="Normal 149 63" xfId="10277" xr:uid="{BE6AD014-051B-4D7B-9D74-BFD953AA3098}"/>
    <cellStyle name="Normal 149 63 2" xfId="10278" xr:uid="{EC9A1951-9FDF-4017-B7F8-FE738B4F4338}"/>
    <cellStyle name="Normal 149 64" xfId="10279" xr:uid="{9DC66133-F8ED-4E65-9558-27A05440DF40}"/>
    <cellStyle name="Normal 149 64 2" xfId="10280" xr:uid="{D27AB3EA-ACB1-42F9-8D8D-82C1C66E4897}"/>
    <cellStyle name="Normal 149 65" xfId="10281" xr:uid="{B90069AB-DAD1-40EA-B7BA-B40FAE974DC9}"/>
    <cellStyle name="Normal 149 65 2" xfId="10282" xr:uid="{8FE97CCC-36DB-498F-994C-C91101701463}"/>
    <cellStyle name="Normal 149 66" xfId="10283" xr:uid="{0496FF60-E3CE-4D5A-BCF1-57858E38B05F}"/>
    <cellStyle name="Normal 149 66 2" xfId="10284" xr:uid="{56393EE6-2FA5-47CD-A7DB-8D942ED91D42}"/>
    <cellStyle name="Normal 149 67" xfId="10285" xr:uid="{F7A38381-D1ED-4BD0-9CCB-2D0AA0D45BD8}"/>
    <cellStyle name="Normal 149 67 2" xfId="10286" xr:uid="{7C5D6604-FAE6-4E73-9F9E-2AFD707D8F78}"/>
    <cellStyle name="Normal 149 68" xfId="10287" xr:uid="{DE87D1B1-137B-400C-8471-16CB5DD760F4}"/>
    <cellStyle name="Normal 149 68 2" xfId="10288" xr:uid="{03AE2411-6BDC-44BA-9604-BB29AEE64EB8}"/>
    <cellStyle name="Normal 149 69" xfId="10289" xr:uid="{7110E42B-806F-4397-865B-2EDB76FDC702}"/>
    <cellStyle name="Normal 149 69 2" xfId="10290" xr:uid="{D5B45C97-D0E5-468E-BE4D-E52477EF2877}"/>
    <cellStyle name="Normal 149 7" xfId="10291" xr:uid="{EC34982A-1EE9-4DFD-A6A6-3C556B8DD970}"/>
    <cellStyle name="Normal 149 7 2" xfId="10292" xr:uid="{E88A6C2F-D8FA-40F1-9975-3A0B95E76FC1}"/>
    <cellStyle name="Normal 149 70" xfId="10293" xr:uid="{3E772722-F013-4787-AA0A-E3C2CD091F68}"/>
    <cellStyle name="Normal 149 70 2" xfId="10294" xr:uid="{35C57FA1-8838-4858-8393-77AE063394D4}"/>
    <cellStyle name="Normal 149 71" xfId="10295" xr:uid="{085FB438-A415-42C7-B3B1-6150807F72D3}"/>
    <cellStyle name="Normal 149 71 2" xfId="10296" xr:uid="{C8BB17A4-7494-4D64-861B-94532F3738FD}"/>
    <cellStyle name="Normal 149 72" xfId="10297" xr:uid="{CC0B52ED-09D9-41E7-9FF3-2B6ED3071240}"/>
    <cellStyle name="Normal 149 72 2" xfId="10298" xr:uid="{7996DEF3-B93B-47D4-B447-B88840E7C5E2}"/>
    <cellStyle name="Normal 149 73" xfId="10299" xr:uid="{37E59962-0822-4FFF-B7C2-0DFB39CC07FA}"/>
    <cellStyle name="Normal 149 73 2" xfId="10300" xr:uid="{FFE6B283-AAD1-4647-9038-B42922C79241}"/>
    <cellStyle name="Normal 149 74" xfId="10301" xr:uid="{772CCD0D-4017-4F43-9025-9B34E03A1738}"/>
    <cellStyle name="Normal 149 74 2" xfId="10302" xr:uid="{A527765A-9A8D-41AC-9278-65806D5763D8}"/>
    <cellStyle name="Normal 149 75" xfId="10303" xr:uid="{81BB6A84-644E-45E7-A4F2-F9EE916F6224}"/>
    <cellStyle name="Normal 149 75 2" xfId="10304" xr:uid="{7F4D1487-EB90-4046-989A-6F9E7CEE64ED}"/>
    <cellStyle name="Normal 149 76" xfId="10305" xr:uid="{7C6B58B5-2ED2-4F88-9ACB-C130D8ED730F}"/>
    <cellStyle name="Normal 149 76 2" xfId="10306" xr:uid="{598D9FF6-8852-4BC7-A969-71CF31FF7A59}"/>
    <cellStyle name="Normal 149 77" xfId="10307" xr:uid="{D7F2DEE5-3E28-4A11-8F41-860DC3803FA8}"/>
    <cellStyle name="Normal 149 77 2" xfId="10308" xr:uid="{AA84F19C-876F-45C0-AF7B-71810CBE8004}"/>
    <cellStyle name="Normal 149 78" xfId="10309" xr:uid="{EEFB9723-DF0E-4B32-973D-033A19DD8958}"/>
    <cellStyle name="Normal 149 78 2" xfId="10310" xr:uid="{E8CF7955-6147-40AB-A899-6B83ADE871EC}"/>
    <cellStyle name="Normal 149 79" xfId="10311" xr:uid="{D2F8E553-E3FB-43BC-99FA-061C26984326}"/>
    <cellStyle name="Normal 149 79 2" xfId="10312" xr:uid="{4CB2CC2E-A210-4B90-B2A8-21B6A22AE4CE}"/>
    <cellStyle name="Normal 149 8" xfId="10313" xr:uid="{9FAF0EA5-9DC7-41ED-B9C6-AA16B736BDF4}"/>
    <cellStyle name="Normal 149 8 2" xfId="10314" xr:uid="{EB8FE372-FA6F-4015-B6E9-E21E4750294B}"/>
    <cellStyle name="Normal 149 80" xfId="10315" xr:uid="{4DDCAE9E-EEF0-4406-8883-40077F3C2390}"/>
    <cellStyle name="Normal 149 80 2" xfId="10316" xr:uid="{0D806BF2-157D-4ECA-AA6E-E523169341AE}"/>
    <cellStyle name="Normal 149 81" xfId="10317" xr:uid="{01237122-8906-42A2-A2E7-70530E88F502}"/>
    <cellStyle name="Normal 149 81 2" xfId="10318" xr:uid="{67352888-02E0-415D-856D-E786F4E04AA6}"/>
    <cellStyle name="Normal 149 82" xfId="10319" xr:uid="{000D8348-A0F1-4A09-9381-777105920AF7}"/>
    <cellStyle name="Normal 149 82 2" xfId="10320" xr:uid="{4E156D16-54CC-4B6D-8EA0-F207ADAD8068}"/>
    <cellStyle name="Normal 149 83" xfId="10321" xr:uid="{660C8978-7CB3-4DEE-AC03-A7FE14099876}"/>
    <cellStyle name="Normal 149 83 2" xfId="10322" xr:uid="{E191A995-78BF-4C36-BB8C-9EA140886F24}"/>
    <cellStyle name="Normal 149 84" xfId="10323" xr:uid="{F37A53AD-C259-4509-9F2F-C7646B64A90D}"/>
    <cellStyle name="Normal 149 84 2" xfId="10324" xr:uid="{8BA5AC15-9B18-4799-8813-0B5AAC07261E}"/>
    <cellStyle name="Normal 149 85" xfId="10325" xr:uid="{831F83F2-66BD-4441-B611-6CDE37408DCC}"/>
    <cellStyle name="Normal 149 85 2" xfId="10326" xr:uid="{25E68A2A-B8B2-491C-B0E5-018EC2EC0321}"/>
    <cellStyle name="Normal 149 86" xfId="10327" xr:uid="{0E05BC04-3A21-494F-9393-0A904BD75FF2}"/>
    <cellStyle name="Normal 149 86 2" xfId="10328" xr:uid="{436773F7-32C6-45BE-836F-8F3FB809F0DF}"/>
    <cellStyle name="Normal 149 87" xfId="10329" xr:uid="{29112227-DACF-4F9B-9DCE-E66EBF74361E}"/>
    <cellStyle name="Normal 149 87 2" xfId="10330" xr:uid="{FF45CEB0-0437-459B-857A-19001AD596B3}"/>
    <cellStyle name="Normal 149 88" xfId="10331" xr:uid="{5FF491C3-1A83-4A5E-95D0-175380036305}"/>
    <cellStyle name="Normal 149 88 2" xfId="10332" xr:uid="{F77F38FB-AB95-4585-9098-0A9D7924E0D1}"/>
    <cellStyle name="Normal 149 89" xfId="10333" xr:uid="{82A686E4-F827-48F3-81BD-CE9334D7C389}"/>
    <cellStyle name="Normal 149 89 2" xfId="10334" xr:uid="{16B72F56-F7D8-454D-8B6E-F15A2AF73635}"/>
    <cellStyle name="Normal 149 9" xfId="10335" xr:uid="{984A8748-3E1F-4B9A-A3E1-FA69C8F0D1C6}"/>
    <cellStyle name="Normal 149 9 2" xfId="10336" xr:uid="{AD046E5E-C31C-4D6B-92EC-0791C3907AC3}"/>
    <cellStyle name="Normal 149 90" xfId="10337" xr:uid="{E7D5B8B7-5D41-42B9-ABC6-2C6A83DEE6F1}"/>
    <cellStyle name="Normal 149 90 2" xfId="10338" xr:uid="{56AC1886-5983-4276-B054-6CE9F03F6459}"/>
    <cellStyle name="Normal 149 91" xfId="10339" xr:uid="{CB645850-22B2-4C92-B994-30C8758E3587}"/>
    <cellStyle name="Normal 149 91 2" xfId="10340" xr:uid="{D488EC5D-E78E-4D61-8BC0-83D2A21EC7FC}"/>
    <cellStyle name="Normal 149 92" xfId="10341" xr:uid="{F0060022-F589-4D09-BE66-743638118051}"/>
    <cellStyle name="Normal 149 92 2" xfId="10342" xr:uid="{65CD3226-CF51-4C94-AC36-FFFE960F29C1}"/>
    <cellStyle name="Normal 149 93" xfId="10343" xr:uid="{B9051A99-74AF-45AE-9A57-30013463A3F7}"/>
    <cellStyle name="Normal 149 93 2" xfId="10344" xr:uid="{9446699A-114D-4DA8-B1B4-A02CCFBA9924}"/>
    <cellStyle name="Normal 149 94" xfId="10345" xr:uid="{4D4F2C9A-1730-4761-8E37-EADB7AE6400B}"/>
    <cellStyle name="Normal 149 94 2" xfId="10346" xr:uid="{A39E358F-E30E-45FB-8065-E52B49585EAB}"/>
    <cellStyle name="Normal 149 95" xfId="10347" xr:uid="{61764713-3BB8-4EFC-B218-4BA20052769D}"/>
    <cellStyle name="Normal 149 95 2" xfId="10348" xr:uid="{2621CEE2-23AE-4405-83DB-B6292BE41A91}"/>
    <cellStyle name="Normal 149 96" xfId="10349" xr:uid="{6890354F-9C1F-4E66-BF17-61EFE846199B}"/>
    <cellStyle name="Normal 149 96 2" xfId="10350" xr:uid="{D37B03BD-6070-4918-9D5A-E36F0BADEF70}"/>
    <cellStyle name="Normal 149 97" xfId="10351" xr:uid="{1E744D5B-094D-4CA0-9403-1956A91CBD77}"/>
    <cellStyle name="Normal 149 97 2" xfId="10352" xr:uid="{2AAA1F2C-20EE-4EBD-B951-CF17890316D2}"/>
    <cellStyle name="Normal 149 98" xfId="10353" xr:uid="{155A7620-888F-4AAB-B798-32D44037F8B1}"/>
    <cellStyle name="Normal 149 98 2" xfId="10354" xr:uid="{D2B22B48-9A97-4C35-8421-1B9C5FF18CC0}"/>
    <cellStyle name="Normal 149 99" xfId="10355" xr:uid="{225C3842-2B5A-4FE7-8968-CBADEB9CB440}"/>
    <cellStyle name="Normal 15" xfId="368" xr:uid="{00000000-0005-0000-0000-000097020000}"/>
    <cellStyle name="Normal 15 2" xfId="761" xr:uid="{00000000-0005-0000-0000-000098020000}"/>
    <cellStyle name="Normal 15 2 2" xfId="10357" xr:uid="{22AB6D5D-5FBA-414A-951D-17944C0DFDCC}"/>
    <cellStyle name="Normal 15 3" xfId="948" xr:uid="{00000000-0005-0000-0000-000099020000}"/>
    <cellStyle name="Normal 15 3 2" xfId="10356" xr:uid="{8BFBE84B-E628-455B-99D2-8C80779E9543}"/>
    <cellStyle name="Normal 15 4" xfId="1240" xr:uid="{4E778FFC-3496-4204-9250-6AEFDCFD93AE}"/>
    <cellStyle name="Normal 150" xfId="10358" xr:uid="{F51C66FA-AAC8-4D4E-816B-E05CDDB34F35}"/>
    <cellStyle name="Normal 150 10" xfId="10359" xr:uid="{954EA6E3-5E1C-485A-AAA3-799E6DD20DF6}"/>
    <cellStyle name="Normal 150 10 2" xfId="10360" xr:uid="{67B6EB98-DB34-40AB-8059-7B6BE73AA1F1}"/>
    <cellStyle name="Normal 150 11" xfId="10361" xr:uid="{4AC3D8AC-8B31-4C69-904F-032CB290BB97}"/>
    <cellStyle name="Normal 150 11 2" xfId="10362" xr:uid="{029C6BA9-9D1D-4729-85C9-96245CD1EE24}"/>
    <cellStyle name="Normal 150 12" xfId="10363" xr:uid="{D1836064-C55A-49B6-B037-8880AC5178A8}"/>
    <cellStyle name="Normal 150 12 2" xfId="10364" xr:uid="{2BDD211F-4C2C-4F12-A692-5B2D7754DD3D}"/>
    <cellStyle name="Normal 150 13" xfId="10365" xr:uid="{DEC367A2-CDB3-493F-ACA6-2656B6EA1DD9}"/>
    <cellStyle name="Normal 150 13 2" xfId="10366" xr:uid="{3E07532D-2211-4CAB-A591-34F5D4A1E264}"/>
    <cellStyle name="Normal 150 14" xfId="10367" xr:uid="{34FC34C5-BE4A-4DE7-9007-8CE1AD48CD16}"/>
    <cellStyle name="Normal 150 14 2" xfId="10368" xr:uid="{DCF04C4D-1644-45F7-9CD4-F5AA8567B638}"/>
    <cellStyle name="Normal 150 15" xfId="10369" xr:uid="{B936D710-10C9-48C3-B377-4D51094F5E8C}"/>
    <cellStyle name="Normal 150 15 2" xfId="10370" xr:uid="{DD010055-89DF-43E0-82BB-54B78AB39658}"/>
    <cellStyle name="Normal 150 16" xfId="10371" xr:uid="{821607A5-C2F6-4797-8791-5F51A754F02B}"/>
    <cellStyle name="Normal 150 16 2" xfId="10372" xr:uid="{764CABD4-302D-4059-B388-4425C1BA8456}"/>
    <cellStyle name="Normal 150 17" xfId="10373" xr:uid="{16C3C3A8-44B6-4463-B091-0881D570195F}"/>
    <cellStyle name="Normal 150 17 2" xfId="10374" xr:uid="{47E79B0C-8178-4CC3-BCF5-F8ADC175E40A}"/>
    <cellStyle name="Normal 150 18" xfId="10375" xr:uid="{38C974B5-2A2B-4635-9656-EF1C539A5F7F}"/>
    <cellStyle name="Normal 150 18 2" xfId="10376" xr:uid="{FAB5E3E1-C94A-4184-BED0-4B3259632C8E}"/>
    <cellStyle name="Normal 150 19" xfId="10377" xr:uid="{F3B1927C-5F0B-4437-8908-727D0AD42CFC}"/>
    <cellStyle name="Normal 150 19 2" xfId="10378" xr:uid="{54B5D402-91AF-42A3-899A-36EFF3DDB7AB}"/>
    <cellStyle name="Normal 150 2" xfId="10379" xr:uid="{1F92B5A4-2236-4047-A974-05975C45E801}"/>
    <cellStyle name="Normal 150 2 2" xfId="10380" xr:uid="{A76DFC9F-DFF2-410A-B82D-19CF67897E67}"/>
    <cellStyle name="Normal 150 20" xfId="10381" xr:uid="{E010320F-D574-4E64-949E-035659ED680D}"/>
    <cellStyle name="Normal 150 20 2" xfId="10382" xr:uid="{0ECE82E3-51C1-438F-BDE4-A8F7BD6C4FD0}"/>
    <cellStyle name="Normal 150 21" xfId="10383" xr:uid="{14E52933-CA15-4200-8890-617D01516F4A}"/>
    <cellStyle name="Normal 150 21 2" xfId="10384" xr:uid="{7583C656-455E-4DBE-A3CD-D9C0DB8F0967}"/>
    <cellStyle name="Normal 150 22" xfId="10385" xr:uid="{446771A2-AF7F-4913-B337-7B9E40B77994}"/>
    <cellStyle name="Normal 150 22 2" xfId="10386" xr:uid="{96402672-458E-445D-BC31-44755FEAE271}"/>
    <cellStyle name="Normal 150 23" xfId="10387" xr:uid="{DF187665-5D93-4E39-9234-500DC7EB419D}"/>
    <cellStyle name="Normal 150 23 2" xfId="10388" xr:uid="{92D2E2E6-2295-40FC-B968-271DD0DF7DB9}"/>
    <cellStyle name="Normal 150 24" xfId="10389" xr:uid="{1CCF3A0F-FCEF-4613-A52C-3202FFD6BFBE}"/>
    <cellStyle name="Normal 150 24 2" xfId="10390" xr:uid="{E2C289B4-2090-4853-A1BB-9DD02939353F}"/>
    <cellStyle name="Normal 150 25" xfId="10391" xr:uid="{FEBB9B68-4061-4A31-BEE7-6FB2C750B4FC}"/>
    <cellStyle name="Normal 150 25 2" xfId="10392" xr:uid="{C8B06E7E-7895-482C-BE44-5E737FD88EFD}"/>
    <cellStyle name="Normal 150 26" xfId="10393" xr:uid="{B55BDB31-27A1-4BD2-87C5-9E657E6F39A5}"/>
    <cellStyle name="Normal 150 26 2" xfId="10394" xr:uid="{BD655955-873F-41FF-995C-46982945F388}"/>
    <cellStyle name="Normal 150 27" xfId="10395" xr:uid="{57A6D268-1888-48E4-9C6F-1FBE64C72AB4}"/>
    <cellStyle name="Normal 150 27 2" xfId="10396" xr:uid="{3C00FA90-41DC-4B4E-873C-A637C1FA8AC1}"/>
    <cellStyle name="Normal 150 28" xfId="10397" xr:uid="{FE57955F-4581-4F8B-991C-AF7B6C2D7AC4}"/>
    <cellStyle name="Normal 150 28 2" xfId="10398" xr:uid="{8CD87092-1474-49D3-9608-FBDB0B172015}"/>
    <cellStyle name="Normal 150 29" xfId="10399" xr:uid="{0EF1E5D1-8A33-4382-9FE6-FDF57FD71E30}"/>
    <cellStyle name="Normal 150 29 2" xfId="10400" xr:uid="{2D3BF12F-FECF-427D-8ECC-5F96D70D5ACB}"/>
    <cellStyle name="Normal 150 3" xfId="10401" xr:uid="{49114F89-61B5-4318-8819-0DEBB69B8791}"/>
    <cellStyle name="Normal 150 3 2" xfId="10402" xr:uid="{432ED4D1-73AF-433F-BAD3-0F4D9F88E687}"/>
    <cellStyle name="Normal 150 30" xfId="10403" xr:uid="{B932A11B-4A58-48A6-BD8F-118F718B6352}"/>
    <cellStyle name="Normal 150 30 2" xfId="10404" xr:uid="{9B0AFE61-44EE-4BF4-99BF-1A3567348E6B}"/>
    <cellStyle name="Normal 150 31" xfId="10405" xr:uid="{03718591-5A1B-4106-8F23-86F42C262C0B}"/>
    <cellStyle name="Normal 150 31 2" xfId="10406" xr:uid="{B83D9A47-41E5-4177-9479-69A8C0AF9CF3}"/>
    <cellStyle name="Normal 150 32" xfId="10407" xr:uid="{F1299291-0059-44B0-A2E3-D403719E420E}"/>
    <cellStyle name="Normal 150 32 2" xfId="10408" xr:uid="{E132AE72-7730-4613-9E71-38595BD08019}"/>
    <cellStyle name="Normal 150 33" xfId="10409" xr:uid="{61D1FE24-5F4B-4E94-9676-06D6E93C69E2}"/>
    <cellStyle name="Normal 150 33 2" xfId="10410" xr:uid="{7B578DE8-32D6-43E0-A2FB-CA402DF91A6F}"/>
    <cellStyle name="Normal 150 34" xfId="10411" xr:uid="{18E5AA07-FDFD-427A-917B-5CE6EA08FC4F}"/>
    <cellStyle name="Normal 150 34 2" xfId="10412" xr:uid="{1BF208A7-BAA6-409C-B559-FD68B0BA195D}"/>
    <cellStyle name="Normal 150 35" xfId="10413" xr:uid="{8E3767CB-C590-494C-802F-82C00AB40941}"/>
    <cellStyle name="Normal 150 35 2" xfId="10414" xr:uid="{BB314DF4-3F5F-4A1E-9C10-CA5B7090CF59}"/>
    <cellStyle name="Normal 150 36" xfId="10415" xr:uid="{9F99AFE7-DD4F-4F4A-95D3-E42F0A1683BE}"/>
    <cellStyle name="Normal 150 36 2" xfId="10416" xr:uid="{373FB388-F4C5-40BC-93D3-F65BB5208045}"/>
    <cellStyle name="Normal 150 37" xfId="10417" xr:uid="{A1BBF42E-D071-424D-B0CC-302A8498B45F}"/>
    <cellStyle name="Normal 150 37 2" xfId="10418" xr:uid="{3AE03D04-058D-4047-932F-403BEB5F59EA}"/>
    <cellStyle name="Normal 150 38" xfId="10419" xr:uid="{344B647A-143A-4F9C-807B-7767052AD9EC}"/>
    <cellStyle name="Normal 150 38 2" xfId="10420" xr:uid="{E3A23D3A-4375-4BA9-B34E-418733DF4A26}"/>
    <cellStyle name="Normal 150 39" xfId="10421" xr:uid="{CF4E0770-78E7-40FE-BD46-F6103C3E7F60}"/>
    <cellStyle name="Normal 150 39 2" xfId="10422" xr:uid="{5E6F95A7-3E0A-4AC2-9CB4-0CDFCC651E74}"/>
    <cellStyle name="Normal 150 4" xfId="10423" xr:uid="{B2B7E47E-7AAC-4FA2-9F61-BE64B300EB9D}"/>
    <cellStyle name="Normal 150 4 2" xfId="10424" xr:uid="{091010AE-E1E8-4C8E-B4DA-2905821B3D92}"/>
    <cellStyle name="Normal 150 40" xfId="10425" xr:uid="{C4D3632D-1FEC-4865-9C78-410DB4BF0901}"/>
    <cellStyle name="Normal 150 40 2" xfId="10426" xr:uid="{05E9DB6C-BA52-4C44-B018-D52753206B6C}"/>
    <cellStyle name="Normal 150 41" xfId="10427" xr:uid="{BF2A6293-095E-40F9-AD4B-6792DAE57714}"/>
    <cellStyle name="Normal 150 41 2" xfId="10428" xr:uid="{BB3D30A2-9560-4404-AEAB-C78359FFC196}"/>
    <cellStyle name="Normal 150 42" xfId="10429" xr:uid="{602F57A3-BBE5-41D4-8D5B-D8F5B54C5C58}"/>
    <cellStyle name="Normal 150 42 2" xfId="10430" xr:uid="{62D923F1-BE55-45A5-94F2-3CEAD4EA9DD8}"/>
    <cellStyle name="Normal 150 43" xfId="10431" xr:uid="{9357BC6C-948A-4989-9B32-7B0583C4AC64}"/>
    <cellStyle name="Normal 150 43 2" xfId="10432" xr:uid="{BD1EED57-D3CA-42B9-AA4F-F1C633734313}"/>
    <cellStyle name="Normal 150 44" xfId="10433" xr:uid="{9B966740-E558-4FF1-98EF-B387EA89E9B9}"/>
    <cellStyle name="Normal 150 44 2" xfId="10434" xr:uid="{81F91D0A-FFFD-48A6-AF0F-6CCA875BD9A9}"/>
    <cellStyle name="Normal 150 45" xfId="10435" xr:uid="{0E70224B-2C59-4495-BB91-17E275D89444}"/>
    <cellStyle name="Normal 150 45 2" xfId="10436" xr:uid="{F22BAF9F-8928-409A-B380-9329F14A54F1}"/>
    <cellStyle name="Normal 150 46" xfId="10437" xr:uid="{19FF9D6B-AB98-41BF-BAEE-0B407385A782}"/>
    <cellStyle name="Normal 150 46 2" xfId="10438" xr:uid="{EDC536F0-A8D4-4E79-BEBC-33B2C6C6F63A}"/>
    <cellStyle name="Normal 150 47" xfId="10439" xr:uid="{7A77E039-A4CF-4129-8B01-B61BB7A4AB0A}"/>
    <cellStyle name="Normal 150 47 2" xfId="10440" xr:uid="{9F8002A2-1660-42E2-AB6C-6BE02CC46465}"/>
    <cellStyle name="Normal 150 48" xfId="10441" xr:uid="{3CA20108-1CD6-4B20-8210-97AD653CFE9F}"/>
    <cellStyle name="Normal 150 48 2" xfId="10442" xr:uid="{6DAA650A-4210-4243-B9D8-B6060569F17B}"/>
    <cellStyle name="Normal 150 49" xfId="10443" xr:uid="{08FEBFE0-A0F7-41C0-B5E7-6B390618AB4A}"/>
    <cellStyle name="Normal 150 49 2" xfId="10444" xr:uid="{41570D6F-3C34-4C6E-AD17-5AF505E2ABDA}"/>
    <cellStyle name="Normal 150 5" xfId="10445" xr:uid="{8A8041D0-5917-4890-AFF7-33027140D68B}"/>
    <cellStyle name="Normal 150 5 2" xfId="10446" xr:uid="{A7BC7B2E-2E69-4C16-B619-4218EE6F31FE}"/>
    <cellStyle name="Normal 150 50" xfId="10447" xr:uid="{C4586B36-9CE0-4A59-939B-DEC2F7C38316}"/>
    <cellStyle name="Normal 150 50 2" xfId="10448" xr:uid="{6352F3DC-4CB2-44A4-95A0-5D92CD9646F2}"/>
    <cellStyle name="Normal 150 51" xfId="10449" xr:uid="{8ADED091-91C7-4AF9-9763-F1BA58F07893}"/>
    <cellStyle name="Normal 150 51 2" xfId="10450" xr:uid="{3B7A8C0C-80C3-4CD1-91C1-D06280EC4DA7}"/>
    <cellStyle name="Normal 150 52" xfId="10451" xr:uid="{D11B7F64-AB9E-49F3-B8EB-7114DD115F5C}"/>
    <cellStyle name="Normal 150 52 2" xfId="10452" xr:uid="{8EC0CC3D-CE35-4351-8B8F-A87E915188C1}"/>
    <cellStyle name="Normal 150 53" xfId="10453" xr:uid="{8618AC7D-2BA8-4A97-A82C-A62094693319}"/>
    <cellStyle name="Normal 150 53 2" xfId="10454" xr:uid="{9D0F0129-40E1-48B6-A7BF-0EF354920683}"/>
    <cellStyle name="Normal 150 54" xfId="10455" xr:uid="{6D3F8843-9045-49D5-B479-685780EF3F26}"/>
    <cellStyle name="Normal 150 54 2" xfId="10456" xr:uid="{00750D52-6406-45A2-A3AA-18DDB09F235F}"/>
    <cellStyle name="Normal 150 55" xfId="10457" xr:uid="{BF846FA5-A677-4E70-A9D8-9FF8E409F83E}"/>
    <cellStyle name="Normal 150 55 2" xfId="10458" xr:uid="{FEBE68CC-4518-402A-BB88-8F46B121AC9F}"/>
    <cellStyle name="Normal 150 56" xfId="10459" xr:uid="{079869C2-7993-49F6-BBE4-AE5262484E01}"/>
    <cellStyle name="Normal 150 56 2" xfId="10460" xr:uid="{1CBDCC22-9274-4869-8EFD-86488EF4D0F4}"/>
    <cellStyle name="Normal 150 57" xfId="10461" xr:uid="{03D78663-D9D5-437A-9B32-E5CEEFBD057B}"/>
    <cellStyle name="Normal 150 57 2" xfId="10462" xr:uid="{8C802594-A3A2-47A3-A93B-D9C4FE886368}"/>
    <cellStyle name="Normal 150 58" xfId="10463" xr:uid="{FD89C98B-0DAB-4796-B86D-C8780C50A47B}"/>
    <cellStyle name="Normal 150 58 2" xfId="10464" xr:uid="{FF4BEA70-24A3-439B-A1A2-4F5AF60728A2}"/>
    <cellStyle name="Normal 150 59" xfId="10465" xr:uid="{2E681ACD-9444-462F-BCD5-A8920A8E786A}"/>
    <cellStyle name="Normal 150 59 2" xfId="10466" xr:uid="{E7A99416-07C5-4095-857C-8756533E0FAF}"/>
    <cellStyle name="Normal 150 6" xfId="10467" xr:uid="{001ACB4E-F44A-42A8-86F7-FEF1E3435503}"/>
    <cellStyle name="Normal 150 6 2" xfId="10468" xr:uid="{84807F57-DB71-4171-B276-4A905B2DF4EC}"/>
    <cellStyle name="Normal 150 60" xfId="10469" xr:uid="{3788D2EE-693A-4DE7-9F3C-041CBEB8ABDE}"/>
    <cellStyle name="Normal 150 60 2" xfId="10470" xr:uid="{4F9BAF3D-AF1B-456C-8A39-57080E3344A0}"/>
    <cellStyle name="Normal 150 61" xfId="10471" xr:uid="{C6D17C39-2AA5-4E53-B64E-4016BC115B17}"/>
    <cellStyle name="Normal 150 61 2" xfId="10472" xr:uid="{34A16EB6-E26C-41F2-8D96-63691D001D71}"/>
    <cellStyle name="Normal 150 62" xfId="10473" xr:uid="{3179B7FC-C7FE-4E6D-93FB-10A75C05F706}"/>
    <cellStyle name="Normal 150 62 2" xfId="10474" xr:uid="{C80B70BA-AB88-4C45-A941-2178F9AED7C8}"/>
    <cellStyle name="Normal 150 63" xfId="10475" xr:uid="{1F689C0C-B4EF-47DB-BC63-9CD715A29030}"/>
    <cellStyle name="Normal 150 63 2" xfId="10476" xr:uid="{0DFA3E64-E521-497F-B1E2-EDDB770A5247}"/>
    <cellStyle name="Normal 150 64" xfId="10477" xr:uid="{C3859169-4AF7-4505-B2F4-586C55782DC9}"/>
    <cellStyle name="Normal 150 64 2" xfId="10478" xr:uid="{35EB5FED-ABCB-4F4B-B47E-32BB26C416DE}"/>
    <cellStyle name="Normal 150 65" xfId="10479" xr:uid="{67CA569A-1373-44DA-8852-1436D9F71FCA}"/>
    <cellStyle name="Normal 150 65 2" xfId="10480" xr:uid="{1C6B2F37-2940-4E93-BDFC-78B51E712ACA}"/>
    <cellStyle name="Normal 150 66" xfId="10481" xr:uid="{4F8918E5-9FA6-42AC-8D59-6A2EA278C816}"/>
    <cellStyle name="Normal 150 66 2" xfId="10482" xr:uid="{CBAAFD7E-AB82-4D13-B966-CEEB1896B7FD}"/>
    <cellStyle name="Normal 150 67" xfId="10483" xr:uid="{7ED6310B-82FF-43E1-972C-9B08DD793C42}"/>
    <cellStyle name="Normal 150 67 2" xfId="10484" xr:uid="{564C100F-34E7-4A53-966D-9603853F249B}"/>
    <cellStyle name="Normal 150 68" xfId="10485" xr:uid="{825BA0A4-AE8A-48F9-9B91-19FDC826E470}"/>
    <cellStyle name="Normal 150 68 2" xfId="10486" xr:uid="{9F14A2A2-3389-4A88-B952-1B1C07FC67EB}"/>
    <cellStyle name="Normal 150 69" xfId="10487" xr:uid="{8E40BDC8-E71F-48BB-85CA-E2231917D2A3}"/>
    <cellStyle name="Normal 150 69 2" xfId="10488" xr:uid="{AFB3C12E-2DD3-49B0-9A2D-D0815688BFB6}"/>
    <cellStyle name="Normal 150 7" xfId="10489" xr:uid="{50A6AB99-0B9C-4EC0-9191-B30B17285F49}"/>
    <cellStyle name="Normal 150 7 2" xfId="10490" xr:uid="{A42930C7-0066-45C4-A9DE-858863C2512D}"/>
    <cellStyle name="Normal 150 70" xfId="10491" xr:uid="{3920FF2D-6EBC-4988-9B51-FD4FC57517D2}"/>
    <cellStyle name="Normal 150 70 2" xfId="10492" xr:uid="{6101963C-1C36-4E45-92DB-57D0DE188F12}"/>
    <cellStyle name="Normal 150 71" xfId="10493" xr:uid="{2858BC53-E257-4FF5-997B-A21E1D824A5A}"/>
    <cellStyle name="Normal 150 71 2" xfId="10494" xr:uid="{C4A62E9E-435C-41C9-AB89-75999EAD6166}"/>
    <cellStyle name="Normal 150 72" xfId="10495" xr:uid="{D582034D-AFD3-441C-9903-9090CF3F39B7}"/>
    <cellStyle name="Normal 150 72 2" xfId="10496" xr:uid="{E698297A-AEE4-4086-B8D2-CF46C8F73564}"/>
    <cellStyle name="Normal 150 73" xfId="10497" xr:uid="{E7CE2659-D8B8-4AA1-B6C9-D72922F1A360}"/>
    <cellStyle name="Normal 150 73 2" xfId="10498" xr:uid="{C4AB0AF9-6C2B-427F-829C-59B72FC9BDFF}"/>
    <cellStyle name="Normal 150 74" xfId="10499" xr:uid="{5F907C99-6E96-4360-8F78-A3AC46FAA60A}"/>
    <cellStyle name="Normal 150 74 2" xfId="10500" xr:uid="{40B5C135-4100-4CA2-87FA-E82FC156D4D0}"/>
    <cellStyle name="Normal 150 75" xfId="10501" xr:uid="{F5A8F1A5-8809-4C2E-8D96-472697B217F9}"/>
    <cellStyle name="Normal 150 75 2" xfId="10502" xr:uid="{CF836F70-31DC-4782-9A66-6431EE0FB44C}"/>
    <cellStyle name="Normal 150 76" xfId="10503" xr:uid="{089B96B7-58FB-4BC4-B209-CCCFB9F5BB02}"/>
    <cellStyle name="Normal 150 76 2" xfId="10504" xr:uid="{2848BC68-34F9-4BB4-A32C-467748476BE7}"/>
    <cellStyle name="Normal 150 77" xfId="10505" xr:uid="{A0290AF6-7625-4651-B27D-C354F73EAC81}"/>
    <cellStyle name="Normal 150 77 2" xfId="10506" xr:uid="{3C15CE65-1339-4999-8B05-AE257DD98ACF}"/>
    <cellStyle name="Normal 150 78" xfId="10507" xr:uid="{65158E1B-B055-43DA-AB81-433AACA9658E}"/>
    <cellStyle name="Normal 150 78 2" xfId="10508" xr:uid="{386889F4-BBBC-4BC3-A745-89481F0D6BC7}"/>
    <cellStyle name="Normal 150 79" xfId="10509" xr:uid="{719D4590-0337-446A-8A44-C6986759F51E}"/>
    <cellStyle name="Normal 150 79 2" xfId="10510" xr:uid="{E3281C4E-5D74-40F9-867B-63ADFC6B9E41}"/>
    <cellStyle name="Normal 150 8" xfId="10511" xr:uid="{EEFADDA9-D623-46E6-AD29-4B1ADBFC2091}"/>
    <cellStyle name="Normal 150 8 2" xfId="10512" xr:uid="{028C592C-29C4-43D4-861A-A7480137D03F}"/>
    <cellStyle name="Normal 150 80" xfId="10513" xr:uid="{62C0775F-EE3A-4572-8172-5B948AE1F6E8}"/>
    <cellStyle name="Normal 150 80 2" xfId="10514" xr:uid="{D9C8F0A0-2D1A-4E40-9362-C651866AB0ED}"/>
    <cellStyle name="Normal 150 81" xfId="10515" xr:uid="{78914D8D-2E1F-49AC-97D8-DBDCE8F67367}"/>
    <cellStyle name="Normal 150 81 2" xfId="10516" xr:uid="{3C26E479-58C7-423B-B92F-B877D47B87A8}"/>
    <cellStyle name="Normal 150 82" xfId="10517" xr:uid="{92BB31FE-1479-4D0D-A239-92C5CF59562E}"/>
    <cellStyle name="Normal 150 82 2" xfId="10518" xr:uid="{1CD7E7EF-67B3-42AB-AA5C-393B40C2E15F}"/>
    <cellStyle name="Normal 150 83" xfId="10519" xr:uid="{BED826D4-24C6-41FA-97FB-D57EE99406A3}"/>
    <cellStyle name="Normal 150 83 2" xfId="10520" xr:uid="{B68324A1-446F-4785-9777-1EA9D19A2CF4}"/>
    <cellStyle name="Normal 150 84" xfId="10521" xr:uid="{7067FD29-8BD4-4305-BB72-2FFB05C0FA87}"/>
    <cellStyle name="Normal 150 84 2" xfId="10522" xr:uid="{B6EC6662-6C50-487B-8DE5-AC25ACA8BECD}"/>
    <cellStyle name="Normal 150 85" xfId="10523" xr:uid="{824553EA-04DD-4D41-AB1D-C152A600EDED}"/>
    <cellStyle name="Normal 150 85 2" xfId="10524" xr:uid="{AB4DE62F-D531-4F19-81E0-D534630AA47C}"/>
    <cellStyle name="Normal 150 86" xfId="10525" xr:uid="{61343200-6EB8-4AC2-9B10-DBDF037836B8}"/>
    <cellStyle name="Normal 150 86 2" xfId="10526" xr:uid="{D6648ACA-29B0-460C-BD6E-C32A77229A8E}"/>
    <cellStyle name="Normal 150 87" xfId="10527" xr:uid="{BF083BB6-7F81-4359-9CE0-D946CC994E88}"/>
    <cellStyle name="Normal 150 87 2" xfId="10528" xr:uid="{2AE28A26-C0AC-4448-8DB6-D2791746F957}"/>
    <cellStyle name="Normal 150 88" xfId="10529" xr:uid="{F82C48C1-45F5-462F-AA9F-E46BB8D14C79}"/>
    <cellStyle name="Normal 150 88 2" xfId="10530" xr:uid="{886617A3-4494-481F-B6A4-C6DF58150D3E}"/>
    <cellStyle name="Normal 150 89" xfId="10531" xr:uid="{BB18EBE4-035D-4139-842E-323A75361800}"/>
    <cellStyle name="Normal 150 89 2" xfId="10532" xr:uid="{D2373265-62FA-4458-BF8A-334D6B91A498}"/>
    <cellStyle name="Normal 150 9" xfId="10533" xr:uid="{134E2E1C-65F7-4327-ADD9-A34F4E04B5ED}"/>
    <cellStyle name="Normal 150 9 2" xfId="10534" xr:uid="{7650340E-335A-4F67-9592-3F0DF61A9DF5}"/>
    <cellStyle name="Normal 150 90" xfId="10535" xr:uid="{72C1B950-A993-4DA8-B20E-E04BDADFEC08}"/>
    <cellStyle name="Normal 150 90 2" xfId="10536" xr:uid="{15A0BD4D-EF6E-45C4-B3DE-BD443162D1B0}"/>
    <cellStyle name="Normal 150 91" xfId="10537" xr:uid="{D93C73E5-85BC-428F-B038-E5F20E6ED6CD}"/>
    <cellStyle name="Normal 150 91 2" xfId="10538" xr:uid="{C045C3EA-216B-44B0-942F-4E4B63115A09}"/>
    <cellStyle name="Normal 150 92" xfId="10539" xr:uid="{B160F97B-8875-48F4-BB0C-16FFDEDD01E0}"/>
    <cellStyle name="Normal 150 92 2" xfId="10540" xr:uid="{371F323A-2AF6-425D-A86C-F9B4AF4C87B3}"/>
    <cellStyle name="Normal 150 93" xfId="10541" xr:uid="{EE434992-6D40-4C6F-93CB-54E40BF4DD8C}"/>
    <cellStyle name="Normal 150 93 2" xfId="10542" xr:uid="{9D292060-61F0-472F-81C6-5CAE27892315}"/>
    <cellStyle name="Normal 150 94" xfId="10543" xr:uid="{43CFC744-DCFB-4000-AF18-3589AB211AF2}"/>
    <cellStyle name="Normal 150 94 2" xfId="10544" xr:uid="{89F0EB42-EC6A-440A-9F58-E9D3F66555C5}"/>
    <cellStyle name="Normal 150 95" xfId="10545" xr:uid="{9A0F43D2-21EE-49D9-A271-1E68674C409C}"/>
    <cellStyle name="Normal 150 95 2" xfId="10546" xr:uid="{3198D2A8-C521-46A9-8251-51F217BD2FD3}"/>
    <cellStyle name="Normal 150 96" xfId="10547" xr:uid="{DCEC8A95-13B9-4919-94CE-493B7FED0D59}"/>
    <cellStyle name="Normal 150 96 2" xfId="10548" xr:uid="{AB5DAD94-9D6D-442F-B1A2-EFD57AE79251}"/>
    <cellStyle name="Normal 150 97" xfId="10549" xr:uid="{2BCA00C8-B7CB-4062-9135-4806EB995D7B}"/>
    <cellStyle name="Normal 150 97 2" xfId="10550" xr:uid="{56AE1B57-F78B-4027-AC38-402BA5BEA194}"/>
    <cellStyle name="Normal 150 98" xfId="10551" xr:uid="{6AAA3064-6046-4AEB-9C5A-3AE5D12FEEE9}"/>
    <cellStyle name="Normal 150 98 2" xfId="10552" xr:uid="{6F3C3275-62A2-43C4-8585-09AF0FCEC927}"/>
    <cellStyle name="Normal 150 99" xfId="10553" xr:uid="{1AB5C028-12FE-45B2-93F9-C1525BE77ED1}"/>
    <cellStyle name="Normal 151" xfId="10554" xr:uid="{EC21826C-465A-463D-984B-2647A07EABDD}"/>
    <cellStyle name="Normal 151 10" xfId="10555" xr:uid="{634C36B1-2C88-4E27-8D79-8DDDB64CB59C}"/>
    <cellStyle name="Normal 151 10 2" xfId="10556" xr:uid="{BD79029D-479B-4378-A7DF-2DC4F08E6089}"/>
    <cellStyle name="Normal 151 11" xfId="10557" xr:uid="{9571B232-9838-46A2-99FE-B0B9ACE13C32}"/>
    <cellStyle name="Normal 151 11 2" xfId="10558" xr:uid="{A0FCEBAC-03BE-46CB-A9DF-E9DF9EC5FECE}"/>
    <cellStyle name="Normal 151 12" xfId="10559" xr:uid="{9ED5BC7F-23D9-4497-B550-33F4A05FEFC9}"/>
    <cellStyle name="Normal 151 12 2" xfId="10560" xr:uid="{146765FE-51BA-4CDA-B4EA-3150A07AEEBE}"/>
    <cellStyle name="Normal 151 13" xfId="10561" xr:uid="{140BD347-E0DC-4895-B945-A1FA8A666D3B}"/>
    <cellStyle name="Normal 151 13 2" xfId="10562" xr:uid="{58F4C7B8-91CD-4846-8ED1-8ACA258D5F45}"/>
    <cellStyle name="Normal 151 14" xfId="10563" xr:uid="{4A66C48D-1B77-4EC3-B228-457214748EB3}"/>
    <cellStyle name="Normal 151 14 2" xfId="10564" xr:uid="{30143AD4-253E-4090-89AF-14ED4509401A}"/>
    <cellStyle name="Normal 151 15" xfId="10565" xr:uid="{A9D72756-80EA-4402-8144-0F0C883BA06F}"/>
    <cellStyle name="Normal 151 15 2" xfId="10566" xr:uid="{C5280229-CDDB-416C-A24B-EB69F6782770}"/>
    <cellStyle name="Normal 151 16" xfId="10567" xr:uid="{138C9FD1-AB62-4558-8408-B268FDF2ED8C}"/>
    <cellStyle name="Normal 151 16 2" xfId="10568" xr:uid="{8E641826-A534-4841-9A40-90364D43E605}"/>
    <cellStyle name="Normal 151 17" xfId="10569" xr:uid="{A9661005-BC31-4FB9-807E-7D05EB027BCD}"/>
    <cellStyle name="Normal 151 17 2" xfId="10570" xr:uid="{1B89C300-91D8-48F2-90CA-F7895868E28B}"/>
    <cellStyle name="Normal 151 18" xfId="10571" xr:uid="{13AEC34C-0C67-4ECF-B795-A5146A8CB087}"/>
    <cellStyle name="Normal 151 18 2" xfId="10572" xr:uid="{2E73958E-CDFC-4FEA-A272-D9ACE66058AA}"/>
    <cellStyle name="Normal 151 19" xfId="10573" xr:uid="{AD8FE906-5BDF-4F40-9F52-83FE3E79E5A7}"/>
    <cellStyle name="Normal 151 19 2" xfId="10574" xr:uid="{D4299278-EF52-4FFB-A84B-46C5DBB2AD79}"/>
    <cellStyle name="Normal 151 2" xfId="10575" xr:uid="{C14DD4F0-6917-4F92-A4D7-DFC27CFF80AD}"/>
    <cellStyle name="Normal 151 2 2" xfId="10576" xr:uid="{882B5455-4E8C-4081-9A10-B10987E7EA45}"/>
    <cellStyle name="Normal 151 20" xfId="10577" xr:uid="{20A30677-CB65-45AA-82E7-D84BE29F05E6}"/>
    <cellStyle name="Normal 151 20 2" xfId="10578" xr:uid="{28625653-023B-4D86-AA73-D4F481BD6FEA}"/>
    <cellStyle name="Normal 151 21" xfId="10579" xr:uid="{75E54CD8-1BA0-42E5-B121-F5D1A0BE150B}"/>
    <cellStyle name="Normal 151 21 2" xfId="10580" xr:uid="{BD8E7CB1-5AA4-44FF-AC67-F7E26CF42CE2}"/>
    <cellStyle name="Normal 151 22" xfId="10581" xr:uid="{927232ED-9488-48D2-8F31-B1477AFFDB88}"/>
    <cellStyle name="Normal 151 22 2" xfId="10582" xr:uid="{872A67A8-42B0-4E2D-818E-72C751B299E9}"/>
    <cellStyle name="Normal 151 23" xfId="10583" xr:uid="{B6829DBB-97BE-4141-A67B-8D243BDC3421}"/>
    <cellStyle name="Normal 151 23 2" xfId="10584" xr:uid="{5C856092-A68C-4541-91F5-CEB628758219}"/>
    <cellStyle name="Normal 151 24" xfId="10585" xr:uid="{F14AD05E-1758-4225-98CA-A5AB1A7CA9B1}"/>
    <cellStyle name="Normal 151 24 2" xfId="10586" xr:uid="{7C536F2F-C6BC-41D8-826B-EBD870ADF654}"/>
    <cellStyle name="Normal 151 25" xfId="10587" xr:uid="{03767857-4F47-491B-B78E-2FD73B3315BB}"/>
    <cellStyle name="Normal 151 25 2" xfId="10588" xr:uid="{EF5E76CD-D8BE-4816-AF78-7289C959A075}"/>
    <cellStyle name="Normal 151 26" xfId="10589" xr:uid="{1C1266A2-4A28-4A8C-8B42-4D479AD1F5EB}"/>
    <cellStyle name="Normal 151 26 2" xfId="10590" xr:uid="{6EDA3BF5-A2D9-4F70-9821-0A0220F90CF1}"/>
    <cellStyle name="Normal 151 27" xfId="10591" xr:uid="{4250D7C0-1343-400D-985A-32869536B03D}"/>
    <cellStyle name="Normal 151 27 2" xfId="10592" xr:uid="{F1484FE8-6D5D-4B53-A124-D23CFD5B8674}"/>
    <cellStyle name="Normal 151 28" xfId="10593" xr:uid="{C2310031-C08B-44DF-9FD7-3248FF2CB143}"/>
    <cellStyle name="Normal 151 28 2" xfId="10594" xr:uid="{4424808F-5E81-4A23-909D-04FE08FA89B2}"/>
    <cellStyle name="Normal 151 29" xfId="10595" xr:uid="{3D961D47-5CE5-4BCA-9773-5CACCB01ADDC}"/>
    <cellStyle name="Normal 151 29 2" xfId="10596" xr:uid="{A781F209-2121-4348-ACC5-27810EE5AA2A}"/>
    <cellStyle name="Normal 151 3" xfId="10597" xr:uid="{8C6224AB-3981-431E-98B9-40A716706F14}"/>
    <cellStyle name="Normal 151 3 2" xfId="10598" xr:uid="{B204F1F9-C37E-4AB0-A995-8D148549D007}"/>
    <cellStyle name="Normal 151 30" xfId="10599" xr:uid="{08153AAA-0B02-47AE-A2DC-FD96CEEEAAD6}"/>
    <cellStyle name="Normal 151 30 2" xfId="10600" xr:uid="{6DB7846C-7201-4C45-9B29-5E9CCC37DC1E}"/>
    <cellStyle name="Normal 151 31" xfId="10601" xr:uid="{E2C4EC08-2544-44ED-96F4-1549BB9510A9}"/>
    <cellStyle name="Normal 151 31 2" xfId="10602" xr:uid="{CC6A981F-02F8-4624-BC8E-D74FBB3CC4DE}"/>
    <cellStyle name="Normal 151 32" xfId="10603" xr:uid="{D2D73546-1413-4C7E-8BF9-DC90BE5240EF}"/>
    <cellStyle name="Normal 151 32 2" xfId="10604" xr:uid="{877E812F-E814-4A12-B24C-93F88E80E500}"/>
    <cellStyle name="Normal 151 33" xfId="10605" xr:uid="{43361677-03F0-470D-AA77-E5ED44DD3AC9}"/>
    <cellStyle name="Normal 151 33 2" xfId="10606" xr:uid="{774AA0E2-A9DE-4E8D-BE0F-95B13EBF89AA}"/>
    <cellStyle name="Normal 151 34" xfId="10607" xr:uid="{4495C4AD-17D3-4935-A97B-CDF389974D86}"/>
    <cellStyle name="Normal 151 34 2" xfId="10608" xr:uid="{FFDA8219-BFD4-4FC3-A5FA-EEC550933B5F}"/>
    <cellStyle name="Normal 151 35" xfId="10609" xr:uid="{5B0939A8-2654-4BDD-901E-A7CDC8FA6025}"/>
    <cellStyle name="Normal 151 35 2" xfId="10610" xr:uid="{AEB6B933-4C59-4C8D-BFA8-8D1DD4F99B63}"/>
    <cellStyle name="Normal 151 36" xfId="10611" xr:uid="{B39D2BCE-B65B-4B49-BAB1-59013E76203A}"/>
    <cellStyle name="Normal 151 36 2" xfId="10612" xr:uid="{6C5988B1-0EC3-48B4-912B-8F5DCF1509B7}"/>
    <cellStyle name="Normal 151 37" xfId="10613" xr:uid="{3186E2FD-855D-42A8-8933-97E23EC08F11}"/>
    <cellStyle name="Normal 151 37 2" xfId="10614" xr:uid="{D92B1A88-3F71-46E9-AB13-56AB59E6D5DB}"/>
    <cellStyle name="Normal 151 38" xfId="10615" xr:uid="{834AD39C-2C93-4B4A-A3A9-0ABFA92231C2}"/>
    <cellStyle name="Normal 151 38 2" xfId="10616" xr:uid="{13D1F740-7496-4305-8850-1153C05E3D0A}"/>
    <cellStyle name="Normal 151 39" xfId="10617" xr:uid="{4379067A-DF4A-44EE-A591-591BCE6D140F}"/>
    <cellStyle name="Normal 151 39 2" xfId="10618" xr:uid="{C1103D32-20F1-428D-9FC7-8ED30C0E5A58}"/>
    <cellStyle name="Normal 151 4" xfId="10619" xr:uid="{169ED784-4AF5-4F34-91D2-B445B9C75320}"/>
    <cellStyle name="Normal 151 4 2" xfId="10620" xr:uid="{8166999C-28F4-4BAE-BC60-DBD4C387AE57}"/>
    <cellStyle name="Normal 151 40" xfId="10621" xr:uid="{1C044F33-46E3-4EF0-BB48-1AE4D645FA78}"/>
    <cellStyle name="Normal 151 40 2" xfId="10622" xr:uid="{73FA8A8F-20AC-490A-82A3-DCE9EA6309E6}"/>
    <cellStyle name="Normal 151 41" xfId="10623" xr:uid="{7287708F-F70D-4601-B376-8C3854EB075C}"/>
    <cellStyle name="Normal 151 41 2" xfId="10624" xr:uid="{3433FB5A-DFC3-429F-827A-1741F10822E5}"/>
    <cellStyle name="Normal 151 42" xfId="10625" xr:uid="{7B33A1AB-BB5A-4B2A-BFD7-740FD835F4F0}"/>
    <cellStyle name="Normal 151 42 2" xfId="10626" xr:uid="{739ADF31-D60E-41BC-B668-E7C8AB30A0BA}"/>
    <cellStyle name="Normal 151 43" xfId="10627" xr:uid="{DD870052-6DEA-444E-96C4-2B56D1A2D628}"/>
    <cellStyle name="Normal 151 43 2" xfId="10628" xr:uid="{E9C3DF08-61B9-4D29-B41B-701C6BF877EE}"/>
    <cellStyle name="Normal 151 44" xfId="10629" xr:uid="{EA8973AD-8D4F-45EA-A168-1E318A0970D8}"/>
    <cellStyle name="Normal 151 44 2" xfId="10630" xr:uid="{3966F792-3326-4CAD-B506-E14B0C28DBAC}"/>
    <cellStyle name="Normal 151 45" xfId="10631" xr:uid="{EEF3A0C7-0365-463E-84DB-8992F83D84D0}"/>
    <cellStyle name="Normal 151 45 2" xfId="10632" xr:uid="{22BD2672-C9DF-48BF-B60F-4D985A7C455E}"/>
    <cellStyle name="Normal 151 46" xfId="10633" xr:uid="{02DE3324-055B-4F34-B313-D48791B23EF2}"/>
    <cellStyle name="Normal 151 46 2" xfId="10634" xr:uid="{6BC6F30A-F81E-4339-B87E-A4031D43AB73}"/>
    <cellStyle name="Normal 151 47" xfId="10635" xr:uid="{CF451883-4AFB-48F7-B86A-32214D51BF71}"/>
    <cellStyle name="Normal 151 47 2" xfId="10636" xr:uid="{B01EDE02-BA17-4440-B0AA-7F8ED34855A1}"/>
    <cellStyle name="Normal 151 48" xfId="10637" xr:uid="{AFA76457-A9FA-4932-ADF1-3EE588AB23EB}"/>
    <cellStyle name="Normal 151 48 2" xfId="10638" xr:uid="{9E4D4370-475B-4638-800E-9A3231F5570A}"/>
    <cellStyle name="Normal 151 49" xfId="10639" xr:uid="{CDA82C6A-F7F2-4ACD-A0F1-7BEFEBE82C59}"/>
    <cellStyle name="Normal 151 49 2" xfId="10640" xr:uid="{007B18F6-8B46-4F2C-B95F-512DAA339BDB}"/>
    <cellStyle name="Normal 151 5" xfId="10641" xr:uid="{9A4176A7-636F-47BE-A6B9-3F677062411D}"/>
    <cellStyle name="Normal 151 5 2" xfId="10642" xr:uid="{7D09E5A0-C69D-4CD6-B002-FB67FE5193C6}"/>
    <cellStyle name="Normal 151 50" xfId="10643" xr:uid="{693C782F-1190-453A-8D88-B5FDC9168C1E}"/>
    <cellStyle name="Normal 151 50 2" xfId="10644" xr:uid="{52C0C082-43EE-4F7D-8C7B-6AB0DE792C0F}"/>
    <cellStyle name="Normal 151 51" xfId="10645" xr:uid="{9A419EF8-8704-4397-B286-38581B466FC6}"/>
    <cellStyle name="Normal 151 51 2" xfId="10646" xr:uid="{53CA2CB2-4E59-4849-9B4F-72ECD253BE25}"/>
    <cellStyle name="Normal 151 52" xfId="10647" xr:uid="{13F1248E-7FA1-4B3F-9A33-BFD2E6DA3D43}"/>
    <cellStyle name="Normal 151 52 2" xfId="10648" xr:uid="{EDF8967A-0BD5-487E-91AA-90F3FBC9F2B9}"/>
    <cellStyle name="Normal 151 53" xfId="10649" xr:uid="{E06399B8-7B5F-4127-AC16-7F5B8D85B594}"/>
    <cellStyle name="Normal 151 53 2" xfId="10650" xr:uid="{1AE78A6E-58E6-4F1E-ADF3-7953949393DE}"/>
    <cellStyle name="Normal 151 54" xfId="10651" xr:uid="{44D26117-D368-49E3-86C5-09F17EB113A6}"/>
    <cellStyle name="Normal 151 54 2" xfId="10652" xr:uid="{0FB7E1AD-3785-421C-94FA-3C3D0C94704E}"/>
    <cellStyle name="Normal 151 55" xfId="10653" xr:uid="{0F746080-CCE0-4A18-B8D3-97CB8E9617C1}"/>
    <cellStyle name="Normal 151 55 2" xfId="10654" xr:uid="{03272CBA-CB82-4638-962F-1AA977169B24}"/>
    <cellStyle name="Normal 151 56" xfId="10655" xr:uid="{D2D6B22B-5FEA-4F47-96B4-14F0DCBFD299}"/>
    <cellStyle name="Normal 151 56 2" xfId="10656" xr:uid="{C11657EA-A7CF-468A-8E6E-38CA9BF2CE7E}"/>
    <cellStyle name="Normal 151 57" xfId="10657" xr:uid="{C37A5500-48AF-45B9-89B7-17A0B2D74CEA}"/>
    <cellStyle name="Normal 151 57 2" xfId="10658" xr:uid="{03AAC357-0934-402B-9BEF-108ECD1C4BAF}"/>
    <cellStyle name="Normal 151 58" xfId="10659" xr:uid="{F8AA661A-5049-4694-A2CC-23B86140E6A0}"/>
    <cellStyle name="Normal 151 58 2" xfId="10660" xr:uid="{9921046C-3BD3-4D58-B25B-C45434AE715E}"/>
    <cellStyle name="Normal 151 59" xfId="10661" xr:uid="{39923B13-AC6A-4AAE-8D38-8E28A32AE685}"/>
    <cellStyle name="Normal 151 59 2" xfId="10662" xr:uid="{16C3E6F5-E87D-4748-8671-3BAD5C01B94B}"/>
    <cellStyle name="Normal 151 6" xfId="10663" xr:uid="{A986DEA9-6409-4675-A042-ED43E977F516}"/>
    <cellStyle name="Normal 151 6 2" xfId="10664" xr:uid="{1116BA93-815C-43F7-B106-05A50FCE005F}"/>
    <cellStyle name="Normal 151 60" xfId="10665" xr:uid="{F2AC3ADA-94FA-457E-AD64-220E78F3FD4B}"/>
    <cellStyle name="Normal 151 60 2" xfId="10666" xr:uid="{0535E38C-8DAD-43B8-B464-B3141DC8527F}"/>
    <cellStyle name="Normal 151 61" xfId="10667" xr:uid="{9D1D5E55-64F5-4E76-AF34-24648EFFF61A}"/>
    <cellStyle name="Normal 151 61 2" xfId="10668" xr:uid="{C4D80883-5909-48F9-9B65-51C541C18283}"/>
    <cellStyle name="Normal 151 62" xfId="10669" xr:uid="{C695E87D-289D-4FFD-AD55-367C53E8AE13}"/>
    <cellStyle name="Normal 151 62 2" xfId="10670" xr:uid="{55CE15F5-E1AA-489A-8ACD-ABAB99A9E158}"/>
    <cellStyle name="Normal 151 63" xfId="10671" xr:uid="{7A70BC1F-31F9-4215-B43E-6D9456D122E9}"/>
    <cellStyle name="Normal 151 63 2" xfId="10672" xr:uid="{583B6721-ABBF-4EC4-B6F4-3671B4D89D46}"/>
    <cellStyle name="Normal 151 64" xfId="10673" xr:uid="{70F004C2-D5AF-4CF5-9D68-D9FC84CC796D}"/>
    <cellStyle name="Normal 151 64 2" xfId="10674" xr:uid="{733EEE8D-2BE2-46F9-906B-16A85BC97F9E}"/>
    <cellStyle name="Normal 151 65" xfId="10675" xr:uid="{7FC9320F-8152-4CBC-A7E4-BE171DE10C28}"/>
    <cellStyle name="Normal 151 65 2" xfId="10676" xr:uid="{15468C5C-4137-455D-8FC7-42813E95780E}"/>
    <cellStyle name="Normal 151 66" xfId="10677" xr:uid="{FB5C8DED-4BF7-4F7B-83DA-0FD170057100}"/>
    <cellStyle name="Normal 151 66 2" xfId="10678" xr:uid="{39A1717F-DA20-4A45-B392-A76488426EFE}"/>
    <cellStyle name="Normal 151 67" xfId="10679" xr:uid="{40203B82-C014-4775-BE10-6B4887DA9039}"/>
    <cellStyle name="Normal 151 67 2" xfId="10680" xr:uid="{6A5C974D-ABC2-46CB-9734-253D24EEC8AF}"/>
    <cellStyle name="Normal 151 68" xfId="10681" xr:uid="{9DAEA002-8FE6-41A8-A170-C365AF42B9A8}"/>
    <cellStyle name="Normal 151 68 2" xfId="10682" xr:uid="{05E81F33-753F-4BE2-8412-D63C11966563}"/>
    <cellStyle name="Normal 151 69" xfId="10683" xr:uid="{AD87B4D9-4770-46EC-8893-19BC9D5A8979}"/>
    <cellStyle name="Normal 151 69 2" xfId="10684" xr:uid="{726A9DD9-188C-4F4D-A606-F12A7F730489}"/>
    <cellStyle name="Normal 151 7" xfId="10685" xr:uid="{8B59B9BF-B46F-4975-A2B0-3422058E1367}"/>
    <cellStyle name="Normal 151 7 2" xfId="10686" xr:uid="{7F5DA351-03F8-4FBB-8505-A9AC9D2952C2}"/>
    <cellStyle name="Normal 151 70" xfId="10687" xr:uid="{CA9B1843-E5D7-4524-B4B6-12FC6B866FC9}"/>
    <cellStyle name="Normal 151 70 2" xfId="10688" xr:uid="{93E63A54-4430-4CD6-BC19-F3B83E72F219}"/>
    <cellStyle name="Normal 151 71" xfId="10689" xr:uid="{D387EBE7-86EB-4953-98EF-EB894D520897}"/>
    <cellStyle name="Normal 151 71 2" xfId="10690" xr:uid="{447EEF7D-8FE2-4691-98B3-5758509D6B35}"/>
    <cellStyle name="Normal 151 72" xfId="10691" xr:uid="{AB69DBBF-3C25-4E9F-A230-1C18FA2C7B2F}"/>
    <cellStyle name="Normal 151 72 2" xfId="10692" xr:uid="{7BB8054B-7881-4E16-AB3E-A6A302BFC541}"/>
    <cellStyle name="Normal 151 73" xfId="10693" xr:uid="{7C111A59-9CFD-4D14-970B-E7554BFE77FB}"/>
    <cellStyle name="Normal 151 73 2" xfId="10694" xr:uid="{24A5EBC5-C4F1-45C2-AECC-768049C04EF9}"/>
    <cellStyle name="Normal 151 74" xfId="10695" xr:uid="{F4577434-4D6C-486A-A0C9-95A49663B9AF}"/>
    <cellStyle name="Normal 151 74 2" xfId="10696" xr:uid="{D1772B66-9494-4AB4-9F0B-3B1166C7415B}"/>
    <cellStyle name="Normal 151 75" xfId="10697" xr:uid="{1425F9B1-9C20-468B-A174-05E0CC481AE2}"/>
    <cellStyle name="Normal 151 75 2" xfId="10698" xr:uid="{6771799B-D0E3-4327-9123-9D4F473F64EB}"/>
    <cellStyle name="Normal 151 76" xfId="10699" xr:uid="{82A77496-9039-4873-B187-807B2AF2EEBB}"/>
    <cellStyle name="Normal 151 76 2" xfId="10700" xr:uid="{D3D6BC3F-80EE-46AA-9CD3-86C4E47E8925}"/>
    <cellStyle name="Normal 151 77" xfId="10701" xr:uid="{7801AEB3-ABC8-4A03-92C6-53FAC6C8974B}"/>
    <cellStyle name="Normal 151 77 2" xfId="10702" xr:uid="{E31A738A-C76D-4753-9085-22DBDB81445D}"/>
    <cellStyle name="Normal 151 78" xfId="10703" xr:uid="{15D6F87B-E899-439C-9D2A-34F829DCD3BA}"/>
    <cellStyle name="Normal 151 78 2" xfId="10704" xr:uid="{1F8DAB64-85FE-4BA6-9423-C4E73B2FF174}"/>
    <cellStyle name="Normal 151 79" xfId="10705" xr:uid="{5569075A-785F-484B-88A4-13CBFE55CA7D}"/>
    <cellStyle name="Normal 151 79 2" xfId="10706" xr:uid="{C8A582D0-3F20-47F5-97B8-9B7A227AD009}"/>
    <cellStyle name="Normal 151 8" xfId="10707" xr:uid="{EC49C6F5-354A-48FC-BA60-92FA41050D3B}"/>
    <cellStyle name="Normal 151 8 2" xfId="10708" xr:uid="{034E59A0-7A3E-4D44-ACC2-B488D7A216B9}"/>
    <cellStyle name="Normal 151 80" xfId="10709" xr:uid="{CFCD2315-329F-47EF-800F-2A9E885FC816}"/>
    <cellStyle name="Normal 151 80 2" xfId="10710" xr:uid="{694758D9-76A2-47D5-A0CA-0A5DF721015C}"/>
    <cellStyle name="Normal 151 81" xfId="10711" xr:uid="{9B00B4C5-54EB-476A-8DE3-7F5C0DFD85E9}"/>
    <cellStyle name="Normal 151 81 2" xfId="10712" xr:uid="{64E466F9-C3A8-4B6E-BB17-D986CC7B2033}"/>
    <cellStyle name="Normal 151 82" xfId="10713" xr:uid="{44F4BA68-23A4-47D9-AA89-F1FA9E566FB9}"/>
    <cellStyle name="Normal 151 82 2" xfId="10714" xr:uid="{F9458492-F9B4-407B-8107-948B44A4A74E}"/>
    <cellStyle name="Normal 151 83" xfId="10715" xr:uid="{2C502F34-AA53-4348-A570-3578CCDCF622}"/>
    <cellStyle name="Normal 151 83 2" xfId="10716" xr:uid="{ED1D6063-E914-4F9F-AC1B-6121C0A58F2E}"/>
    <cellStyle name="Normal 151 84" xfId="10717" xr:uid="{61B027FF-5C6A-4362-85BB-4EC57228E91D}"/>
    <cellStyle name="Normal 151 84 2" xfId="10718" xr:uid="{CADF22C3-5EE9-4925-BE12-F9FAF3D4F95F}"/>
    <cellStyle name="Normal 151 85" xfId="10719" xr:uid="{7A8D1007-F87E-4D6B-ACB4-13778C67D39B}"/>
    <cellStyle name="Normal 151 85 2" xfId="10720" xr:uid="{54E8A23C-B37C-4B6C-891C-F6CCA19DA712}"/>
    <cellStyle name="Normal 151 86" xfId="10721" xr:uid="{9CC2D479-2622-44C0-9554-6E418512BD25}"/>
    <cellStyle name="Normal 151 86 2" xfId="10722" xr:uid="{784FC96F-910E-4A28-9F99-88D9663301CD}"/>
    <cellStyle name="Normal 151 87" xfId="10723" xr:uid="{37D11E47-76E3-41AC-B226-5FADC9B29B87}"/>
    <cellStyle name="Normal 151 87 2" xfId="10724" xr:uid="{2F5E6414-2A12-49C1-9317-CA666258C034}"/>
    <cellStyle name="Normal 151 88" xfId="10725" xr:uid="{9D0E9014-783E-470E-8886-717AD783B789}"/>
    <cellStyle name="Normal 151 88 2" xfId="10726" xr:uid="{7A253111-9735-4608-9579-86AE959CD506}"/>
    <cellStyle name="Normal 151 89" xfId="10727" xr:uid="{404BF46A-DE9F-4761-A3D0-7CDD4CD13F09}"/>
    <cellStyle name="Normal 151 89 2" xfId="10728" xr:uid="{712F7B22-EBC8-42D0-B77C-E7DAC9416D5E}"/>
    <cellStyle name="Normal 151 9" xfId="10729" xr:uid="{EA0340AC-97BC-4822-9187-53CDD38B42F7}"/>
    <cellStyle name="Normal 151 9 2" xfId="10730" xr:uid="{D8375A74-9AAB-423A-B844-6C5F9A855567}"/>
    <cellStyle name="Normal 151 90" xfId="10731" xr:uid="{9F84283F-A1F8-46E8-AC2E-8EF1E494ADCC}"/>
    <cellStyle name="Normal 151 90 2" xfId="10732" xr:uid="{AC2E8BB6-9FF0-4A38-B2AB-2A3B360EADCE}"/>
    <cellStyle name="Normal 151 91" xfId="10733" xr:uid="{24557E75-9BF9-4A59-9FC6-4494B16A1FE8}"/>
    <cellStyle name="Normal 151 91 2" xfId="10734" xr:uid="{B1E2A51A-B7DE-4549-B5E4-590E088400A4}"/>
    <cellStyle name="Normal 151 92" xfId="10735" xr:uid="{9ECBB21D-5E77-45A9-8363-33D6CD4E7DBE}"/>
    <cellStyle name="Normal 151 92 2" xfId="10736" xr:uid="{C2E39888-6701-4872-B00D-CA3B8F44E5C3}"/>
    <cellStyle name="Normal 151 93" xfId="10737" xr:uid="{555F63CA-3651-484D-9873-BE79245FCE71}"/>
    <cellStyle name="Normal 151 93 2" xfId="10738" xr:uid="{5F61EE8F-32FA-440C-89BA-F6234D4C5372}"/>
    <cellStyle name="Normal 151 94" xfId="10739" xr:uid="{56530CC7-9828-476A-9B7E-1914163A6F5D}"/>
    <cellStyle name="Normal 151 94 2" xfId="10740" xr:uid="{7386956E-B177-4D0F-BE12-F5AE231745AD}"/>
    <cellStyle name="Normal 151 95" xfId="10741" xr:uid="{17684D33-278D-4DB4-A2A6-5859A579C198}"/>
    <cellStyle name="Normal 151 95 2" xfId="10742" xr:uid="{464B1E03-5AF1-406D-ACBE-192EF6D800A6}"/>
    <cellStyle name="Normal 151 96" xfId="10743" xr:uid="{6D178EE1-08B6-4121-AD88-C2F9BADE9FF6}"/>
    <cellStyle name="Normal 151 96 2" xfId="10744" xr:uid="{943964DD-6C20-440B-BF08-EF5A3599AE93}"/>
    <cellStyle name="Normal 151 97" xfId="10745" xr:uid="{C587ACB5-3C2F-4C81-B959-6C1E0E6F4E9C}"/>
    <cellStyle name="Normal 151 97 2" xfId="10746" xr:uid="{6FFABE1E-6F66-4B70-810B-276B0704A7A0}"/>
    <cellStyle name="Normal 151 98" xfId="10747" xr:uid="{9019F7B4-64B7-4DAE-9E5D-4D15D240B840}"/>
    <cellStyle name="Normal 151 98 2" xfId="10748" xr:uid="{B3089C4B-66C1-4495-85F5-70708870A939}"/>
    <cellStyle name="Normal 151 99" xfId="10749" xr:uid="{E5C8929F-BCB5-419E-A7AE-E8697E393976}"/>
    <cellStyle name="Normal 152" xfId="10750" xr:uid="{68720C43-8C56-4168-907F-75953379B578}"/>
    <cellStyle name="Normal 152 10" xfId="10751" xr:uid="{855A98E0-BE93-4E0F-B78F-97B389BA8D7F}"/>
    <cellStyle name="Normal 152 10 2" xfId="10752" xr:uid="{A61B612C-AF68-4FEB-A2D9-77316752B268}"/>
    <cellStyle name="Normal 152 11" xfId="10753" xr:uid="{18942079-5999-4861-BCA9-96339C9C74FF}"/>
    <cellStyle name="Normal 152 11 2" xfId="10754" xr:uid="{A13C0791-7E2F-4747-B6F3-43BB66FE90F8}"/>
    <cellStyle name="Normal 152 12" xfId="10755" xr:uid="{698A71BB-8389-488A-BBC3-3FC47F3FF9DA}"/>
    <cellStyle name="Normal 152 12 2" xfId="10756" xr:uid="{BE5CB2E0-09E1-4445-87F9-A73A361D96A3}"/>
    <cellStyle name="Normal 152 13" xfId="10757" xr:uid="{3EB0AA9E-B096-46D1-AA9A-9216CCBC28B1}"/>
    <cellStyle name="Normal 152 13 2" xfId="10758" xr:uid="{CF3CFCC9-4635-4955-BD21-6D8469D19081}"/>
    <cellStyle name="Normal 152 14" xfId="10759" xr:uid="{75765778-B214-47A1-BDBD-09145644757E}"/>
    <cellStyle name="Normal 152 14 2" xfId="10760" xr:uid="{73694A19-7B1F-44BB-B1ED-7F54BA465C93}"/>
    <cellStyle name="Normal 152 15" xfId="10761" xr:uid="{0A855980-05AF-40B2-A142-3BDFBC145B59}"/>
    <cellStyle name="Normal 152 15 2" xfId="10762" xr:uid="{1DEB5AD1-2EE5-475B-9F7F-B259AE22A32C}"/>
    <cellStyle name="Normal 152 16" xfId="10763" xr:uid="{84379C41-1D02-4E61-893F-8EB70B6B6D7B}"/>
    <cellStyle name="Normal 152 16 2" xfId="10764" xr:uid="{83215C9F-78F7-4BB7-8571-9EFD88308BE2}"/>
    <cellStyle name="Normal 152 17" xfId="10765" xr:uid="{F3F2D93C-F1F1-431D-B9FA-0E1ED5DA41A5}"/>
    <cellStyle name="Normal 152 17 2" xfId="10766" xr:uid="{8745C0D9-BF6A-461B-96E1-FACBAEE52B80}"/>
    <cellStyle name="Normal 152 18" xfId="10767" xr:uid="{A35E4559-E0B9-4610-BFFF-E36BCC38C4F9}"/>
    <cellStyle name="Normal 152 18 2" xfId="10768" xr:uid="{A877BD84-D028-4F07-A413-5BB3F07647C1}"/>
    <cellStyle name="Normal 152 19" xfId="10769" xr:uid="{843F6A20-89D0-40D1-ACEB-490DA8641165}"/>
    <cellStyle name="Normal 152 19 2" xfId="10770" xr:uid="{1AD124EC-01C9-40CA-B50E-5DE2D508C9F4}"/>
    <cellStyle name="Normal 152 2" xfId="10771" xr:uid="{B2FEBBC5-C288-49B9-92A3-3A93766B131B}"/>
    <cellStyle name="Normal 152 2 2" xfId="10772" xr:uid="{B4200D01-5940-49AC-92D6-4308FCCB9681}"/>
    <cellStyle name="Normal 152 20" xfId="10773" xr:uid="{5584DA91-B8D0-4331-8DCE-180E00D4B79B}"/>
    <cellStyle name="Normal 152 20 2" xfId="10774" xr:uid="{2CFAD1D4-6EB6-419F-B497-031C93FF9DFA}"/>
    <cellStyle name="Normal 152 21" xfId="10775" xr:uid="{9316F397-C68E-4D3E-BD06-955FC4FC5FA1}"/>
    <cellStyle name="Normal 152 21 2" xfId="10776" xr:uid="{AAEDEB2A-02C7-4CF6-9F47-0287EF707BA0}"/>
    <cellStyle name="Normal 152 22" xfId="10777" xr:uid="{B904DF78-6249-4448-9E59-475435859F1E}"/>
    <cellStyle name="Normal 152 22 2" xfId="10778" xr:uid="{CC633AF3-39DA-42AF-AC7D-C4E1662448D3}"/>
    <cellStyle name="Normal 152 23" xfId="10779" xr:uid="{54F2C4DD-55F7-4267-8183-094AD00474D7}"/>
    <cellStyle name="Normal 152 23 2" xfId="10780" xr:uid="{E243F466-817B-4637-B106-C9A2FA2A169E}"/>
    <cellStyle name="Normal 152 24" xfId="10781" xr:uid="{FC7AE85E-EB8E-48CC-A23C-9B9B7F8A6DA1}"/>
    <cellStyle name="Normal 152 24 2" xfId="10782" xr:uid="{F0154849-4A43-4781-AB75-E8433D5671FF}"/>
    <cellStyle name="Normal 152 25" xfId="10783" xr:uid="{01BD5B4F-C61A-4C8C-A7E7-7A77E694B544}"/>
    <cellStyle name="Normal 152 25 2" xfId="10784" xr:uid="{29AEBE55-3063-4152-8FD7-5F1BFECCDD77}"/>
    <cellStyle name="Normal 152 26" xfId="10785" xr:uid="{B3062BDA-B37E-4A64-B380-1F2129CAD25F}"/>
    <cellStyle name="Normal 152 26 2" xfId="10786" xr:uid="{A38C3421-B36D-477A-98EE-87DEBB2A078D}"/>
    <cellStyle name="Normal 152 27" xfId="10787" xr:uid="{2E331DD4-46DC-485F-A50E-F296215F52F2}"/>
    <cellStyle name="Normal 152 27 2" xfId="10788" xr:uid="{6F1640ED-0CC1-472D-8C6E-37B0618B767B}"/>
    <cellStyle name="Normal 152 28" xfId="10789" xr:uid="{4E64AD08-394B-4B31-BAC1-844685A93BF0}"/>
    <cellStyle name="Normal 152 28 2" xfId="10790" xr:uid="{1EF23812-5412-4520-B95B-FD786D8DA4DC}"/>
    <cellStyle name="Normal 152 29" xfId="10791" xr:uid="{C3FE8AA1-02D0-4245-86A5-00C0F9C1B00E}"/>
    <cellStyle name="Normal 152 29 2" xfId="10792" xr:uid="{ED4BD62A-78E9-47C7-8CC4-EB85091C30C2}"/>
    <cellStyle name="Normal 152 3" xfId="10793" xr:uid="{B08CC784-4009-471D-BAFA-F9E681B040C7}"/>
    <cellStyle name="Normal 152 3 2" xfId="10794" xr:uid="{500E7EC4-E1A4-4478-A3F9-1492D2DDBFB5}"/>
    <cellStyle name="Normal 152 30" xfId="10795" xr:uid="{9A9942CB-31EE-47E6-B7C0-CBBD92E77E2E}"/>
    <cellStyle name="Normal 152 30 2" xfId="10796" xr:uid="{FF134A2B-AD9D-4790-A8FC-98C8E049A898}"/>
    <cellStyle name="Normal 152 31" xfId="10797" xr:uid="{7225F911-BCB9-4A55-9BF1-841F01280262}"/>
    <cellStyle name="Normal 152 31 2" xfId="10798" xr:uid="{E3C1F723-57DD-45D5-B7E8-56AF046F5D0D}"/>
    <cellStyle name="Normal 152 32" xfId="10799" xr:uid="{97BCB2A6-95FF-49D6-A0ED-A01AB6FFDD3D}"/>
    <cellStyle name="Normal 152 32 2" xfId="10800" xr:uid="{6B34BBA9-BEFA-4E9A-B61F-4FC41055BEB4}"/>
    <cellStyle name="Normal 152 33" xfId="10801" xr:uid="{B54431AD-2F55-422E-B54C-B534A7E4DBBA}"/>
    <cellStyle name="Normal 152 33 2" xfId="10802" xr:uid="{3D834078-5576-4F72-81FE-5A782F0FEE9E}"/>
    <cellStyle name="Normal 152 34" xfId="10803" xr:uid="{07197ECF-E0B4-4951-8C32-ECBA5CF0F01C}"/>
    <cellStyle name="Normal 152 34 2" xfId="10804" xr:uid="{ABE72489-C5E4-4D1C-9682-B3A22C37075F}"/>
    <cellStyle name="Normal 152 35" xfId="10805" xr:uid="{74C6116C-E9B1-4A84-8EBA-EEC0944291B8}"/>
    <cellStyle name="Normal 152 35 2" xfId="10806" xr:uid="{0754FA17-3FEF-459C-9FE8-259150C609BF}"/>
    <cellStyle name="Normal 152 36" xfId="10807" xr:uid="{3294A0A4-0686-4D92-B39A-1A35EF42DC72}"/>
    <cellStyle name="Normal 152 36 2" xfId="10808" xr:uid="{48FE4584-4E61-4BB2-880E-ED09250597EF}"/>
    <cellStyle name="Normal 152 37" xfId="10809" xr:uid="{3F0ACD83-E08B-4662-83A2-C682729FFD24}"/>
    <cellStyle name="Normal 152 37 2" xfId="10810" xr:uid="{6EB9994E-7260-4FC3-9F41-DD668E6E6344}"/>
    <cellStyle name="Normal 152 38" xfId="10811" xr:uid="{083299B6-B96A-4ED6-A0A5-9FB4704DD151}"/>
    <cellStyle name="Normal 152 38 2" xfId="10812" xr:uid="{C618C42A-A7DB-455C-A750-B43DC4D3E9B4}"/>
    <cellStyle name="Normal 152 39" xfId="10813" xr:uid="{284679EF-533F-4E40-82C3-616C3C611403}"/>
    <cellStyle name="Normal 152 39 2" xfId="10814" xr:uid="{4C2085EF-BF0E-4302-B66A-A8D62E90B829}"/>
    <cellStyle name="Normal 152 4" xfId="10815" xr:uid="{259C1706-0096-46E4-B778-7CC356C0EF1F}"/>
    <cellStyle name="Normal 152 4 2" xfId="10816" xr:uid="{77965746-157F-434B-BFA7-9A3175BCADA1}"/>
    <cellStyle name="Normal 152 40" xfId="10817" xr:uid="{7A11A2AC-7542-49EE-B597-CD2DFF12A9EA}"/>
    <cellStyle name="Normal 152 40 2" xfId="10818" xr:uid="{BACBFBE7-6209-4501-B6CC-80493A51BDEB}"/>
    <cellStyle name="Normal 152 41" xfId="10819" xr:uid="{2E873D1E-FB31-4CDB-BB62-EDAF8231A0B7}"/>
    <cellStyle name="Normal 152 41 2" xfId="10820" xr:uid="{36078D82-62FF-44FF-874B-466D519A1DE6}"/>
    <cellStyle name="Normal 152 42" xfId="10821" xr:uid="{DFDC2D71-14E5-4BE4-BD28-5147B22142BD}"/>
    <cellStyle name="Normal 152 42 2" xfId="10822" xr:uid="{E7E859CF-6019-499B-BED6-D82DB9FF7B6D}"/>
    <cellStyle name="Normal 152 43" xfId="10823" xr:uid="{BF0814E3-22DA-42A5-9F4D-34FD176FC322}"/>
    <cellStyle name="Normal 152 43 2" xfId="10824" xr:uid="{97729E55-EBF4-4740-8A40-A6A1FC5FA6AC}"/>
    <cellStyle name="Normal 152 44" xfId="10825" xr:uid="{2A02944B-16A8-44FB-B365-9335B203B9D7}"/>
    <cellStyle name="Normal 152 44 2" xfId="10826" xr:uid="{72187DC0-97A5-4EEA-B05C-8DD529B936FE}"/>
    <cellStyle name="Normal 152 45" xfId="10827" xr:uid="{B4579EF7-4F61-403B-ADF7-185A16D6F315}"/>
    <cellStyle name="Normal 152 45 2" xfId="10828" xr:uid="{4E236360-1C1C-4997-9DA1-6ED15BA72972}"/>
    <cellStyle name="Normal 152 46" xfId="10829" xr:uid="{0344C9A4-22B5-48B8-AE39-F976AE2EF6A3}"/>
    <cellStyle name="Normal 152 46 2" xfId="10830" xr:uid="{16F96DB3-7BCF-4AA6-ABAC-EBFAF0DD9D77}"/>
    <cellStyle name="Normal 152 47" xfId="10831" xr:uid="{9A769A3F-E059-44DB-B7CA-D2B9391EA63C}"/>
    <cellStyle name="Normal 152 47 2" xfId="10832" xr:uid="{3F3A5F31-FD45-4612-A32F-FB90D5B2C4BC}"/>
    <cellStyle name="Normal 152 48" xfId="10833" xr:uid="{2CD70C04-1B2C-4A35-B6FA-8BEBCB4D2F31}"/>
    <cellStyle name="Normal 152 48 2" xfId="10834" xr:uid="{B1D06605-9578-49F8-9CB1-3125EDF3BA29}"/>
    <cellStyle name="Normal 152 49" xfId="10835" xr:uid="{EDE7EBC2-FC97-4A08-A877-A41B7A226F15}"/>
    <cellStyle name="Normal 152 49 2" xfId="10836" xr:uid="{7086D6FB-E9FA-4141-B106-F9D98BDD3717}"/>
    <cellStyle name="Normal 152 5" xfId="10837" xr:uid="{21781A56-B767-4E2E-BAD5-CB0315E5570C}"/>
    <cellStyle name="Normal 152 5 2" xfId="10838" xr:uid="{1F190C18-4D02-4DE4-BF0E-6D37720CB749}"/>
    <cellStyle name="Normal 152 50" xfId="10839" xr:uid="{28FB4407-6513-42AB-81EB-91FD3E96DF33}"/>
    <cellStyle name="Normal 152 50 2" xfId="10840" xr:uid="{DE73C035-B37D-453C-9223-60A996A4A547}"/>
    <cellStyle name="Normal 152 51" xfId="10841" xr:uid="{C83D761E-EC21-4D7E-BC5E-1635986FF8F9}"/>
    <cellStyle name="Normal 152 51 2" xfId="10842" xr:uid="{0A1D8F34-DD60-44FF-A1AE-880B9D3433AB}"/>
    <cellStyle name="Normal 152 52" xfId="10843" xr:uid="{6E2CD930-85A6-4548-B064-5FA80D01EEAE}"/>
    <cellStyle name="Normal 152 52 2" xfId="10844" xr:uid="{9C9A3736-AD8E-4D4B-A9E4-1F76EFF2AC9D}"/>
    <cellStyle name="Normal 152 53" xfId="10845" xr:uid="{AC60021B-7B0A-4988-820C-A1E39F8A948D}"/>
    <cellStyle name="Normal 152 53 2" xfId="10846" xr:uid="{3A935E0F-F948-4664-8946-42FEC6B1B393}"/>
    <cellStyle name="Normal 152 54" xfId="10847" xr:uid="{9CF1DE74-C51C-4F1E-B793-4932A8A5D5FC}"/>
    <cellStyle name="Normal 152 54 2" xfId="10848" xr:uid="{BCD9B3E6-5B6B-4BF3-A72E-58C1E98BDD91}"/>
    <cellStyle name="Normal 152 55" xfId="10849" xr:uid="{D9EABA45-28F7-400A-A753-3CA1BD9E48AB}"/>
    <cellStyle name="Normal 152 55 2" xfId="10850" xr:uid="{724A568C-811C-4784-AE52-084AC0404B16}"/>
    <cellStyle name="Normal 152 56" xfId="10851" xr:uid="{1646DC48-B390-4030-B0C2-6281187D31B6}"/>
    <cellStyle name="Normal 152 56 2" xfId="10852" xr:uid="{EED8C1DC-7D77-441F-9E15-BEB834B265AA}"/>
    <cellStyle name="Normal 152 57" xfId="10853" xr:uid="{112EA7E0-F57D-4E1D-8AA8-D20455FD113D}"/>
    <cellStyle name="Normal 152 57 2" xfId="10854" xr:uid="{5949D37E-8A23-4D67-A079-F7D95EF1DE65}"/>
    <cellStyle name="Normal 152 58" xfId="10855" xr:uid="{34263B81-F808-4744-8C79-07E20448BF24}"/>
    <cellStyle name="Normal 152 58 2" xfId="10856" xr:uid="{219773E2-CBDF-42F6-927E-DF14424BAE38}"/>
    <cellStyle name="Normal 152 59" xfId="10857" xr:uid="{B9409B7D-6E9A-4FAE-8917-8CCE6DDF3A29}"/>
    <cellStyle name="Normal 152 59 2" xfId="10858" xr:uid="{92265476-9AC1-45E1-889F-9537E4343FCA}"/>
    <cellStyle name="Normal 152 6" xfId="10859" xr:uid="{A1244493-588D-4730-97FB-F2E135EFEFEF}"/>
    <cellStyle name="Normal 152 6 2" xfId="10860" xr:uid="{697F112A-E6DF-4171-92BC-12A488587D5E}"/>
    <cellStyle name="Normal 152 60" xfId="10861" xr:uid="{893C77B2-8184-4B3B-9551-79962B24EEE6}"/>
    <cellStyle name="Normal 152 60 2" xfId="10862" xr:uid="{4E08C09E-1183-41DA-A714-104DB65749FA}"/>
    <cellStyle name="Normal 152 61" xfId="10863" xr:uid="{AF0AB779-313B-4E93-871D-A81D9C6912B4}"/>
    <cellStyle name="Normal 152 61 2" xfId="10864" xr:uid="{5614653B-341F-4746-A99F-E8108C7CB1C6}"/>
    <cellStyle name="Normal 152 62" xfId="10865" xr:uid="{36A51805-28F7-4891-8EA9-1AB3E6E26CE4}"/>
    <cellStyle name="Normal 152 62 2" xfId="10866" xr:uid="{B701C815-700B-4BBF-B8EE-9E55D8F04AD4}"/>
    <cellStyle name="Normal 152 63" xfId="10867" xr:uid="{814CB259-FFF9-44FE-8747-14F3517466F0}"/>
    <cellStyle name="Normal 152 63 2" xfId="10868" xr:uid="{FD47ED36-5669-4736-B8C7-49D80750ED39}"/>
    <cellStyle name="Normal 152 64" xfId="10869" xr:uid="{FF6DEE99-85B8-4DB3-8CEC-440A6BA8C6EB}"/>
    <cellStyle name="Normal 152 64 2" xfId="10870" xr:uid="{5F89BAF2-2684-4782-8AC4-4854021A34DB}"/>
    <cellStyle name="Normal 152 65" xfId="10871" xr:uid="{9C685166-FA8B-419C-8D0A-B5425BFDC5AE}"/>
    <cellStyle name="Normal 152 65 2" xfId="10872" xr:uid="{5C631B7E-F52D-4FBC-A8C0-331701CA6732}"/>
    <cellStyle name="Normal 152 66" xfId="10873" xr:uid="{702F8BD6-2338-4F7A-852D-BC18558912C2}"/>
    <cellStyle name="Normal 152 66 2" xfId="10874" xr:uid="{6E2EF535-FB9D-4B20-8CF1-C95E205BB9BE}"/>
    <cellStyle name="Normal 152 67" xfId="10875" xr:uid="{49F08826-ACF0-42FC-98C4-E80A372D69D7}"/>
    <cellStyle name="Normal 152 67 2" xfId="10876" xr:uid="{FEE8D829-48F5-42CA-926A-4CAD7E28C6C5}"/>
    <cellStyle name="Normal 152 68" xfId="10877" xr:uid="{EC3E7DA4-F25D-4B53-902F-A7A266BC114A}"/>
    <cellStyle name="Normal 152 68 2" xfId="10878" xr:uid="{8F7ED7D5-AF3F-4A9D-8D01-05D30B8E3735}"/>
    <cellStyle name="Normal 152 69" xfId="10879" xr:uid="{FDB7116F-FB21-4789-8F2E-C49CCB7CABBE}"/>
    <cellStyle name="Normal 152 69 2" xfId="10880" xr:uid="{B925CF0D-09DC-443C-9825-B707D5FC3611}"/>
    <cellStyle name="Normal 152 7" xfId="10881" xr:uid="{608710A2-332D-43C9-8387-6BDA16960B3F}"/>
    <cellStyle name="Normal 152 7 2" xfId="10882" xr:uid="{6B00A937-1E8D-4933-8B48-07D2B8D9593A}"/>
    <cellStyle name="Normal 152 70" xfId="10883" xr:uid="{DC1D32D4-8F88-4618-9AC3-4B323858DC0A}"/>
    <cellStyle name="Normal 152 70 2" xfId="10884" xr:uid="{EDB4BC4A-90DF-4958-A412-3A3ECC51E6C4}"/>
    <cellStyle name="Normal 152 71" xfId="10885" xr:uid="{9227EB4A-082C-446E-AE06-2C120464B0BA}"/>
    <cellStyle name="Normal 152 71 2" xfId="10886" xr:uid="{68D52403-E168-461C-9A81-BD4EB1310A1F}"/>
    <cellStyle name="Normal 152 72" xfId="10887" xr:uid="{5EDC8A06-92A6-4A87-97E5-FC149BEC1887}"/>
    <cellStyle name="Normal 152 72 2" xfId="10888" xr:uid="{B3DBD7AD-C109-4509-970D-1B60D970F608}"/>
    <cellStyle name="Normal 152 73" xfId="10889" xr:uid="{0AADA9E7-CC82-4479-9959-DB3FDC99DB81}"/>
    <cellStyle name="Normal 152 73 2" xfId="10890" xr:uid="{19688265-0AC1-40FD-86BC-44012BC01F88}"/>
    <cellStyle name="Normal 152 74" xfId="10891" xr:uid="{9404B891-514A-44DF-B2CD-93BF31C697C9}"/>
    <cellStyle name="Normal 152 74 2" xfId="10892" xr:uid="{DC3FF31B-9DC4-4CE9-B68F-81E28BEF3BA9}"/>
    <cellStyle name="Normal 152 75" xfId="10893" xr:uid="{CD2D1DF2-F811-40D2-B179-752A3CED50AA}"/>
    <cellStyle name="Normal 152 75 2" xfId="10894" xr:uid="{922EFEFE-82EB-4FC1-9CE6-0492D0EB5670}"/>
    <cellStyle name="Normal 152 76" xfId="10895" xr:uid="{7F263D70-94DB-453B-B758-E0B1D67E0073}"/>
    <cellStyle name="Normal 152 76 2" xfId="10896" xr:uid="{565F8422-2A3B-4B79-A628-F92694769D42}"/>
    <cellStyle name="Normal 152 77" xfId="10897" xr:uid="{B99AA8A3-C3F9-4F88-A60A-F83985EC1411}"/>
    <cellStyle name="Normal 152 77 2" xfId="10898" xr:uid="{99EF05EF-D88A-4B20-99A2-AFA5C54A355A}"/>
    <cellStyle name="Normal 152 78" xfId="10899" xr:uid="{9E8A9FC7-ED57-4449-AEC2-15EE555A7A81}"/>
    <cellStyle name="Normal 152 78 2" xfId="10900" xr:uid="{E7C2C84E-99E7-45CE-83FD-29B807967018}"/>
    <cellStyle name="Normal 152 79" xfId="10901" xr:uid="{795DBE1A-28D2-4E97-96BB-596B976BA9AD}"/>
    <cellStyle name="Normal 152 79 2" xfId="10902" xr:uid="{ADB86853-6A36-401E-986E-CF5E14A80188}"/>
    <cellStyle name="Normal 152 8" xfId="10903" xr:uid="{76108582-4D05-4521-8B8F-F2DDEB094467}"/>
    <cellStyle name="Normal 152 8 2" xfId="10904" xr:uid="{23FAB7B8-8B22-4C71-9DE7-2C0DA3E3EBA4}"/>
    <cellStyle name="Normal 152 80" xfId="10905" xr:uid="{23D1C1C1-55F1-479D-8341-482AEA21A85D}"/>
    <cellStyle name="Normal 152 80 2" xfId="10906" xr:uid="{1376EB27-8279-4375-829E-B49F0388F12E}"/>
    <cellStyle name="Normal 152 81" xfId="10907" xr:uid="{41311EFF-9824-4FF8-860F-1A9D1CBB8ABC}"/>
    <cellStyle name="Normal 152 81 2" xfId="10908" xr:uid="{C1DB8AFF-BACB-448A-803A-A9B463690B40}"/>
    <cellStyle name="Normal 152 82" xfId="10909" xr:uid="{D09FC6A2-DFBF-42F1-AB1F-415A0B2203C0}"/>
    <cellStyle name="Normal 152 82 2" xfId="10910" xr:uid="{959A0BDC-798A-46A6-B18F-F93EFB03DED8}"/>
    <cellStyle name="Normal 152 83" xfId="10911" xr:uid="{7734FE4F-BE90-49EA-9535-BA30BD39C98D}"/>
    <cellStyle name="Normal 152 83 2" xfId="10912" xr:uid="{0F965102-097C-4415-96D3-FBBC1554AA2E}"/>
    <cellStyle name="Normal 152 84" xfId="10913" xr:uid="{554E6110-C15A-4124-91B7-3B5A27FFF443}"/>
    <cellStyle name="Normal 152 84 2" xfId="10914" xr:uid="{95FDEE4B-1697-41E8-8DA4-E03F033EBB22}"/>
    <cellStyle name="Normal 152 85" xfId="10915" xr:uid="{D746F02D-35B5-40A4-9672-B4B6E4769F36}"/>
    <cellStyle name="Normal 152 85 2" xfId="10916" xr:uid="{5BD3D797-B230-4162-B251-BFB7FD8F6627}"/>
    <cellStyle name="Normal 152 86" xfId="10917" xr:uid="{087BDB3F-1925-42FD-B506-57B7612E7260}"/>
    <cellStyle name="Normal 152 86 2" xfId="10918" xr:uid="{950C400E-E539-41D3-BDEF-20CA323830AE}"/>
    <cellStyle name="Normal 152 87" xfId="10919" xr:uid="{19159B77-0DA4-4DF0-92EE-844262038725}"/>
    <cellStyle name="Normal 152 87 2" xfId="10920" xr:uid="{7C82FC6A-07E5-4B14-860A-C17D3EDD616F}"/>
    <cellStyle name="Normal 152 88" xfId="10921" xr:uid="{359CCE91-45C1-4325-9983-37CDA6FB18BE}"/>
    <cellStyle name="Normal 152 88 2" xfId="10922" xr:uid="{4A177790-69B1-4763-BE5E-3060F6CF1BAD}"/>
    <cellStyle name="Normal 152 89" xfId="10923" xr:uid="{87FEAB2E-D4C4-452C-AD4D-396AC600E6AB}"/>
    <cellStyle name="Normal 152 89 2" xfId="10924" xr:uid="{AB572F7C-80D8-410A-9956-72EE2A1CAEAF}"/>
    <cellStyle name="Normal 152 9" xfId="10925" xr:uid="{A5E12624-ACA5-4704-AD13-025BBB0172B7}"/>
    <cellStyle name="Normal 152 9 2" xfId="10926" xr:uid="{6291DEC5-DE71-45CA-82F0-A7B810908A6F}"/>
    <cellStyle name="Normal 152 90" xfId="10927" xr:uid="{E4D3D669-C9B4-479F-BA50-B608BD38DFBB}"/>
    <cellStyle name="Normal 152 90 2" xfId="10928" xr:uid="{72049C53-A9DC-49EA-B1D9-81FD48FF1FFA}"/>
    <cellStyle name="Normal 152 91" xfId="10929" xr:uid="{0D5684E4-E252-4119-AFA8-D4A2C3047F1C}"/>
    <cellStyle name="Normal 152 91 2" xfId="10930" xr:uid="{97841EA5-1057-4E3E-AECC-28A0F9E12711}"/>
    <cellStyle name="Normal 152 92" xfId="10931" xr:uid="{B9002983-FA1F-4DC1-A4AF-8B09FA7E4EE8}"/>
    <cellStyle name="Normal 152 92 2" xfId="10932" xr:uid="{13274BA6-D6EE-4A06-B265-BA6A3547FF83}"/>
    <cellStyle name="Normal 152 93" xfId="10933" xr:uid="{DA9967BF-BD9F-468A-946E-04ACC4656582}"/>
    <cellStyle name="Normal 152 93 2" xfId="10934" xr:uid="{4BC4D24D-CCB9-4BF3-B3CD-2CC1508C7068}"/>
    <cellStyle name="Normal 152 94" xfId="10935" xr:uid="{9AF362D8-2819-4602-95C9-BD820348BC3C}"/>
    <cellStyle name="Normal 152 94 2" xfId="10936" xr:uid="{68F8CAB9-7F14-49F3-AF96-2BC56783043D}"/>
    <cellStyle name="Normal 152 95" xfId="10937" xr:uid="{BF639D43-57FC-484E-93CA-98ADD1BC61A3}"/>
    <cellStyle name="Normal 152 95 2" xfId="10938" xr:uid="{919A325B-B6FA-4310-BCB2-A73270733C22}"/>
    <cellStyle name="Normal 152 96" xfId="10939" xr:uid="{87586291-CA9E-414E-9443-B8BA29C4FB2B}"/>
    <cellStyle name="Normal 152 96 2" xfId="10940" xr:uid="{C5F04B73-5FA4-4603-A909-2D09DC0B979A}"/>
    <cellStyle name="Normal 152 97" xfId="10941" xr:uid="{6ADE33CA-6424-490F-88D9-722C2340418F}"/>
    <cellStyle name="Normal 152 97 2" xfId="10942" xr:uid="{5C8E4277-C2FB-4767-B62E-575E31F068A8}"/>
    <cellStyle name="Normal 152 98" xfId="10943" xr:uid="{4AD7911B-44B9-490D-915D-72C634A68E66}"/>
    <cellStyle name="Normal 152 98 2" xfId="10944" xr:uid="{40A2831A-4BE9-432B-BB47-A12FFAC1E6FC}"/>
    <cellStyle name="Normal 152 99" xfId="10945" xr:uid="{4D32BD53-0EDC-4590-9463-5BEC6FEB4082}"/>
    <cellStyle name="Normal 153" xfId="10946" xr:uid="{CA21494C-F5B4-4044-A4AD-C69CBE6AA02F}"/>
    <cellStyle name="Normal 153 10" xfId="10947" xr:uid="{7C4F3FCF-3FA2-42AF-9C7D-49583ADC4682}"/>
    <cellStyle name="Normal 153 10 2" xfId="10948" xr:uid="{C8F5FE3D-1CB8-4180-98B8-924B86DF270D}"/>
    <cellStyle name="Normal 153 11" xfId="10949" xr:uid="{468B0F92-70F6-4081-ADEE-B651CCAB9CF2}"/>
    <cellStyle name="Normal 153 11 2" xfId="10950" xr:uid="{BDD49121-FD7D-4FA0-BB8E-B7848A55373A}"/>
    <cellStyle name="Normal 153 12" xfId="10951" xr:uid="{8F23FDAF-C4B5-476B-BF02-AB7ACBFAA448}"/>
    <cellStyle name="Normal 153 12 2" xfId="10952" xr:uid="{06A28D12-0522-4E27-91CD-A89D5256B4D3}"/>
    <cellStyle name="Normal 153 13" xfId="10953" xr:uid="{27A3D1E5-BB1B-42F9-8343-7B5CE88CF5C4}"/>
    <cellStyle name="Normal 153 13 2" xfId="10954" xr:uid="{1C85EEE5-CC5B-433A-8A76-57943541B188}"/>
    <cellStyle name="Normal 153 14" xfId="10955" xr:uid="{BDC63033-2795-4505-93A2-D81CA11C0138}"/>
    <cellStyle name="Normal 153 14 2" xfId="10956" xr:uid="{E0365C23-4086-496A-A8EA-314CAAFB55E1}"/>
    <cellStyle name="Normal 153 15" xfId="10957" xr:uid="{B93CB60C-C9D4-4571-926B-99E442782D67}"/>
    <cellStyle name="Normal 153 15 2" xfId="10958" xr:uid="{85906D62-8108-4913-9016-6098D24514F8}"/>
    <cellStyle name="Normal 153 16" xfId="10959" xr:uid="{27C9583B-E538-4B76-8395-2A77CF92583C}"/>
    <cellStyle name="Normal 153 16 2" xfId="10960" xr:uid="{59777807-DA56-43A7-8E07-D382BF84C221}"/>
    <cellStyle name="Normal 153 17" xfId="10961" xr:uid="{CB26249D-8D76-48EC-B087-DE9B62743176}"/>
    <cellStyle name="Normal 153 17 2" xfId="10962" xr:uid="{0336031A-F322-434C-BB61-C199094BADE2}"/>
    <cellStyle name="Normal 153 18" xfId="10963" xr:uid="{B376F497-C15D-4DB9-A315-CBE3E6BA3784}"/>
    <cellStyle name="Normal 153 18 2" xfId="10964" xr:uid="{45269CB3-6AFA-49DA-A590-3ADAB9CF55FC}"/>
    <cellStyle name="Normal 153 19" xfId="10965" xr:uid="{32DAD99C-3732-4F22-A311-4148CFCC3693}"/>
    <cellStyle name="Normal 153 19 2" xfId="10966" xr:uid="{1DE89795-1CA7-4168-B0A5-F50FDFCA7E95}"/>
    <cellStyle name="Normal 153 2" xfId="10967" xr:uid="{8550C788-FBD3-482B-9785-2E15C08A0814}"/>
    <cellStyle name="Normal 153 2 2" xfId="10968" xr:uid="{6065ADF2-D2BE-4AC1-867E-52EF263734E4}"/>
    <cellStyle name="Normal 153 20" xfId="10969" xr:uid="{E55915D2-84C7-40E8-83FD-E4034BE24C52}"/>
    <cellStyle name="Normal 153 20 2" xfId="10970" xr:uid="{7984C626-432F-4C0D-817F-2A79BB250216}"/>
    <cellStyle name="Normal 153 21" xfId="10971" xr:uid="{45AC342F-FE6B-46CF-9F3D-8070BD06CBD0}"/>
    <cellStyle name="Normal 153 21 2" xfId="10972" xr:uid="{7FCB3223-D94E-4F98-9A4A-A71ED2494A12}"/>
    <cellStyle name="Normal 153 22" xfId="10973" xr:uid="{8665ED79-3DC1-42CE-A0F8-74D8D04E451B}"/>
    <cellStyle name="Normal 153 22 2" xfId="10974" xr:uid="{8C187AAD-C2F2-4EBD-B9B9-084E7FD0BBC7}"/>
    <cellStyle name="Normal 153 23" xfId="10975" xr:uid="{92421370-5964-4C23-8120-C8D083B19784}"/>
    <cellStyle name="Normal 153 23 2" xfId="10976" xr:uid="{1CE8CF75-133E-4D72-850D-7D5C3B40C0E5}"/>
    <cellStyle name="Normal 153 24" xfId="10977" xr:uid="{B30CA461-0A0E-4772-BE23-FBC91E2435FA}"/>
    <cellStyle name="Normal 153 24 2" xfId="10978" xr:uid="{347C5BD6-9144-4F8A-94BD-B1CBA3CE8962}"/>
    <cellStyle name="Normal 153 25" xfId="10979" xr:uid="{30825109-8CAA-4266-AB16-C97167081EDF}"/>
    <cellStyle name="Normal 153 25 2" xfId="10980" xr:uid="{84F1CDEC-3601-434D-B063-5F67386E6824}"/>
    <cellStyle name="Normal 153 26" xfId="10981" xr:uid="{26297F55-4C66-4796-8880-154BC01E8178}"/>
    <cellStyle name="Normal 153 26 2" xfId="10982" xr:uid="{D62DDFE8-F372-41A8-863B-EC5A0B1EA50E}"/>
    <cellStyle name="Normal 153 27" xfId="10983" xr:uid="{FF77F42C-6139-43D4-9744-3CA026D8BCC8}"/>
    <cellStyle name="Normal 153 27 2" xfId="10984" xr:uid="{C8F906C7-3B9F-4E30-A764-99F1B084104A}"/>
    <cellStyle name="Normal 153 28" xfId="10985" xr:uid="{BD17E84D-2008-4C9D-982F-C215BFD74641}"/>
    <cellStyle name="Normal 153 28 2" xfId="10986" xr:uid="{A2F2A3FF-6366-42C3-B368-3104009744DF}"/>
    <cellStyle name="Normal 153 29" xfId="10987" xr:uid="{23C9D391-045D-46EF-BCF1-05FA935FAE13}"/>
    <cellStyle name="Normal 153 29 2" xfId="10988" xr:uid="{CCBB616F-BF7A-4EE6-9672-6897F1EF8CE8}"/>
    <cellStyle name="Normal 153 3" xfId="10989" xr:uid="{4B45CDE1-A99F-406C-B5FF-974E603B4C65}"/>
    <cellStyle name="Normal 153 3 2" xfId="10990" xr:uid="{B833B61C-CF48-4474-9AFF-9BA2ADB2D34B}"/>
    <cellStyle name="Normal 153 30" xfId="10991" xr:uid="{92D9FB1E-EB6C-4DC8-A1DE-893BD2CEF8CE}"/>
    <cellStyle name="Normal 153 30 2" xfId="10992" xr:uid="{9DDAD6F6-139D-47C9-A3A7-896528B60E81}"/>
    <cellStyle name="Normal 153 31" xfId="10993" xr:uid="{D7E07CC3-B88C-4BD1-BE77-879F85278203}"/>
    <cellStyle name="Normal 153 31 2" xfId="10994" xr:uid="{E481F6C0-0CA9-406B-86FE-671A0311A476}"/>
    <cellStyle name="Normal 153 32" xfId="10995" xr:uid="{7CD49533-BB68-44F1-98F6-3E3B5480D0A8}"/>
    <cellStyle name="Normal 153 32 2" xfId="10996" xr:uid="{22A3ED18-702A-45B9-B52A-EF7270D7EF73}"/>
    <cellStyle name="Normal 153 33" xfId="10997" xr:uid="{085BEBCF-5AAC-40BE-AF33-CDEA836D6773}"/>
    <cellStyle name="Normal 153 33 2" xfId="10998" xr:uid="{FC2D21DD-CBA8-4CC2-960F-BA43A24A31BA}"/>
    <cellStyle name="Normal 153 34" xfId="10999" xr:uid="{F1C21F6B-2F6F-4BFF-8EE3-59184AB46A50}"/>
    <cellStyle name="Normal 153 34 2" xfId="11000" xr:uid="{4EA46F63-2B61-4339-B87C-31A5853F66FE}"/>
    <cellStyle name="Normal 153 35" xfId="11001" xr:uid="{95016293-B763-4A10-9ADF-7CBD1B82284A}"/>
    <cellStyle name="Normal 153 35 2" xfId="11002" xr:uid="{53D3716F-55C0-4414-9678-D4E53B87F0B1}"/>
    <cellStyle name="Normal 153 36" xfId="11003" xr:uid="{DBB3C271-E2A2-4866-B55E-214A8AD44442}"/>
    <cellStyle name="Normal 153 36 2" xfId="11004" xr:uid="{C9769D03-1315-4887-A24E-76FCAB4D48D2}"/>
    <cellStyle name="Normal 153 37" xfId="11005" xr:uid="{C18F9743-4F18-46A5-A130-EA6EC7482240}"/>
    <cellStyle name="Normal 153 37 2" xfId="11006" xr:uid="{3A9194F1-5608-4FCF-8BB7-899358CE28D5}"/>
    <cellStyle name="Normal 153 38" xfId="11007" xr:uid="{D792A63D-F625-41F2-8A82-9818B8433D50}"/>
    <cellStyle name="Normal 153 38 2" xfId="11008" xr:uid="{C24F9EE1-2FE8-4D07-BD8E-F96D2008E340}"/>
    <cellStyle name="Normal 153 39" xfId="11009" xr:uid="{EC5192F1-69EC-4C3D-B9A1-0FB0708E51D6}"/>
    <cellStyle name="Normal 153 39 2" xfId="11010" xr:uid="{EFA14BC1-1CD8-42E2-835B-3FF18D597A37}"/>
    <cellStyle name="Normal 153 4" xfId="11011" xr:uid="{D51BAFC1-2518-458F-9047-7ED9729EC8D6}"/>
    <cellStyle name="Normal 153 4 2" xfId="11012" xr:uid="{75967BB8-7623-46F3-AA4D-6374B2CE3AE6}"/>
    <cellStyle name="Normal 153 40" xfId="11013" xr:uid="{FBFC130E-2244-4965-8DCF-5D967C4743D1}"/>
    <cellStyle name="Normal 153 40 2" xfId="11014" xr:uid="{1DC65A70-ED0C-4FE7-BF78-6B1A1E8CA1F5}"/>
    <cellStyle name="Normal 153 41" xfId="11015" xr:uid="{8534A0F4-F762-4502-A53F-EAD1BCD8E3A9}"/>
    <cellStyle name="Normal 153 41 2" xfId="11016" xr:uid="{D0D20D0E-FD59-40E6-8B64-3A8B9FC5A90F}"/>
    <cellStyle name="Normal 153 42" xfId="11017" xr:uid="{DAEC7C81-67EB-44E6-A218-1ADC7BBA4D35}"/>
    <cellStyle name="Normal 153 42 2" xfId="11018" xr:uid="{D7A1EBA8-6E9B-4943-B191-9D4BD03D2AF0}"/>
    <cellStyle name="Normal 153 43" xfId="11019" xr:uid="{258BB4B2-29B8-4A9D-93CF-3C7A21CEB504}"/>
    <cellStyle name="Normal 153 43 2" xfId="11020" xr:uid="{70E4850B-B831-4880-9996-88E92A1C5598}"/>
    <cellStyle name="Normal 153 44" xfId="11021" xr:uid="{632158D5-3194-4968-AF7D-658882D5282A}"/>
    <cellStyle name="Normal 153 44 2" xfId="11022" xr:uid="{EF67BB83-8D50-41C8-A851-51A260BB7973}"/>
    <cellStyle name="Normal 153 45" xfId="11023" xr:uid="{CE097639-C8D3-4DE3-9043-E0C028BEA622}"/>
    <cellStyle name="Normal 153 45 2" xfId="11024" xr:uid="{C4ACAEA2-33C1-4005-B064-D5E6E096DF5B}"/>
    <cellStyle name="Normal 153 46" xfId="11025" xr:uid="{13B04108-66EE-4339-A79D-86871F62BECE}"/>
    <cellStyle name="Normal 153 46 2" xfId="11026" xr:uid="{30C288AC-BD09-4A5B-8B2E-C518875B5C28}"/>
    <cellStyle name="Normal 153 47" xfId="11027" xr:uid="{8E62FCDD-8780-438A-9A28-555B5F28D0D7}"/>
    <cellStyle name="Normal 153 47 2" xfId="11028" xr:uid="{43440B56-5EBC-4B6E-A130-411D70E9A809}"/>
    <cellStyle name="Normal 153 48" xfId="11029" xr:uid="{3A0D2D0B-9B9C-4FA8-A630-EC2D52ACB4BE}"/>
    <cellStyle name="Normal 153 48 2" xfId="11030" xr:uid="{2088D80F-9702-440E-9D3D-434D823F0AEA}"/>
    <cellStyle name="Normal 153 49" xfId="11031" xr:uid="{09329E81-27CA-48B9-ABBB-715EF4EE6CBF}"/>
    <cellStyle name="Normal 153 49 2" xfId="11032" xr:uid="{41FFA8D2-C369-4E09-9ED6-B9C10948F6FE}"/>
    <cellStyle name="Normal 153 5" xfId="11033" xr:uid="{65107D86-AF13-4096-B403-8626B2405A3C}"/>
    <cellStyle name="Normal 153 5 2" xfId="11034" xr:uid="{83ACD37E-2AF3-4DEE-A332-88D74BE23EE4}"/>
    <cellStyle name="Normal 153 50" xfId="11035" xr:uid="{BD78B476-CB0D-4FDB-89DE-7454C25FE4BA}"/>
    <cellStyle name="Normal 153 50 2" xfId="11036" xr:uid="{0D008FDF-32BB-423C-8AA9-4CBCB5BA5C13}"/>
    <cellStyle name="Normal 153 51" xfId="11037" xr:uid="{A670F0B3-EF56-4BF8-9A50-17B6EF0EED72}"/>
    <cellStyle name="Normal 153 51 2" xfId="11038" xr:uid="{89285357-839C-42B8-A246-CB06BF9E1E10}"/>
    <cellStyle name="Normal 153 52" xfId="11039" xr:uid="{8F1C5961-DB4E-488B-9CDC-B17586F65DB2}"/>
    <cellStyle name="Normal 153 52 2" xfId="11040" xr:uid="{7442D98D-1063-4E39-8C9B-E1BFF7D2E31D}"/>
    <cellStyle name="Normal 153 53" xfId="11041" xr:uid="{FA8E312C-8EC9-476A-A7DA-949C41CBF19F}"/>
    <cellStyle name="Normal 153 53 2" xfId="11042" xr:uid="{1B112296-01DD-4324-8F1F-6C99DCF6E03F}"/>
    <cellStyle name="Normal 153 54" xfId="11043" xr:uid="{AE19F590-549D-4EF0-A997-DC417BB881D7}"/>
    <cellStyle name="Normal 153 54 2" xfId="11044" xr:uid="{0837A640-1641-48C7-AFB7-F76FB2E5B435}"/>
    <cellStyle name="Normal 153 55" xfId="11045" xr:uid="{0CECECA7-C476-4DA9-8B57-AC47780E7288}"/>
    <cellStyle name="Normal 153 55 2" xfId="11046" xr:uid="{C99998D5-3899-48F6-A5BD-B4F7EE5FEA94}"/>
    <cellStyle name="Normal 153 56" xfId="11047" xr:uid="{A78359FC-9A62-4798-982B-5D98C01AD636}"/>
    <cellStyle name="Normal 153 56 2" xfId="11048" xr:uid="{8B0F3E35-425E-4CA8-86B9-0015E384B594}"/>
    <cellStyle name="Normal 153 57" xfId="11049" xr:uid="{178B43FB-FED4-471A-8ABF-35CE2C591E8E}"/>
    <cellStyle name="Normal 153 57 2" xfId="11050" xr:uid="{241F3829-AA5E-48F1-902B-6717C2C84648}"/>
    <cellStyle name="Normal 153 58" xfId="11051" xr:uid="{758F95BB-6928-4B9D-921C-A68DABB8D65C}"/>
    <cellStyle name="Normal 153 58 2" xfId="11052" xr:uid="{2C0B4A50-9D74-4F63-91A7-FBC2BDE4C261}"/>
    <cellStyle name="Normal 153 59" xfId="11053" xr:uid="{871D78F6-7F72-4056-9B48-A929DDDCF7A0}"/>
    <cellStyle name="Normal 153 59 2" xfId="11054" xr:uid="{216D8C74-C95F-4E65-8070-FBAEA154B50C}"/>
    <cellStyle name="Normal 153 6" xfId="11055" xr:uid="{C9EE6E4A-85B3-4477-A840-3A85453A9A63}"/>
    <cellStyle name="Normal 153 6 2" xfId="11056" xr:uid="{3ADDA078-F255-403D-B3AE-52A9CB9001F4}"/>
    <cellStyle name="Normal 153 60" xfId="11057" xr:uid="{FCE4B923-FCEA-4DA0-91F6-06CD2B0253E5}"/>
    <cellStyle name="Normal 153 60 2" xfId="11058" xr:uid="{4EFFA07E-2AD2-478F-B105-B8A4E573D43D}"/>
    <cellStyle name="Normal 153 61" xfId="11059" xr:uid="{86BE2342-CC75-4E11-8DB0-796C36E06EA9}"/>
    <cellStyle name="Normal 153 61 2" xfId="11060" xr:uid="{50D80E1B-3B62-4CA9-AA7C-2321CEBC7F16}"/>
    <cellStyle name="Normal 153 62" xfId="11061" xr:uid="{D6BAA031-7805-405F-9433-FB5BED7FDD52}"/>
    <cellStyle name="Normal 153 62 2" xfId="11062" xr:uid="{63C4EAB8-C0C8-4D7C-9A78-4B6A23F847F2}"/>
    <cellStyle name="Normal 153 63" xfId="11063" xr:uid="{CE0FC032-42B9-4D64-B0BE-383F39D61C50}"/>
    <cellStyle name="Normal 153 63 2" xfId="11064" xr:uid="{0B12F18F-AE26-47BE-BE57-DCDEDC02C41F}"/>
    <cellStyle name="Normal 153 64" xfId="11065" xr:uid="{79A3003E-8D03-4C48-A212-2AA5B13A14B7}"/>
    <cellStyle name="Normal 153 64 2" xfId="11066" xr:uid="{7C0F3BC0-C31B-4A75-BC63-41BC6152598E}"/>
    <cellStyle name="Normal 153 65" xfId="11067" xr:uid="{0FC6906C-C4CB-49C2-B9B7-9AF3C9F106CA}"/>
    <cellStyle name="Normal 153 65 2" xfId="11068" xr:uid="{583156CF-3139-4275-ABC8-B109DE9A12C5}"/>
    <cellStyle name="Normal 153 66" xfId="11069" xr:uid="{F9B9E775-86A5-4A38-8E58-4829A37EF87F}"/>
    <cellStyle name="Normal 153 66 2" xfId="11070" xr:uid="{C470F998-EEF2-4B95-BCDB-611F4B2A2751}"/>
    <cellStyle name="Normal 153 67" xfId="11071" xr:uid="{C5C139A2-FE2C-477F-A66D-2D858C3BD168}"/>
    <cellStyle name="Normal 153 67 2" xfId="11072" xr:uid="{3F1CEA4D-DBDF-4407-A1C3-47E9E2978126}"/>
    <cellStyle name="Normal 153 68" xfId="11073" xr:uid="{790CE43F-0719-45EB-BDEA-7BF3963F2332}"/>
    <cellStyle name="Normal 153 68 2" xfId="11074" xr:uid="{9E3B45E8-E321-44B5-9694-FFD93E6FCAB8}"/>
    <cellStyle name="Normal 153 69" xfId="11075" xr:uid="{34559A3D-47C3-4FB5-9C2E-B2093EB223A5}"/>
    <cellStyle name="Normal 153 69 2" xfId="11076" xr:uid="{B4755E06-77FC-4938-906F-8EDC8D031926}"/>
    <cellStyle name="Normal 153 7" xfId="11077" xr:uid="{FD8922C3-1802-4E74-952F-C44CC31A8F59}"/>
    <cellStyle name="Normal 153 7 2" xfId="11078" xr:uid="{09DBD91A-5078-4C00-88D4-E93AE0D00578}"/>
    <cellStyle name="Normal 153 70" xfId="11079" xr:uid="{DA330975-24D0-420E-8305-EFAEB96BB577}"/>
    <cellStyle name="Normal 153 70 2" xfId="11080" xr:uid="{276840A1-7857-4A72-824E-A116279B044F}"/>
    <cellStyle name="Normal 153 71" xfId="11081" xr:uid="{53536D31-1D89-4ABC-95CB-204E49191A1A}"/>
    <cellStyle name="Normal 153 71 2" xfId="11082" xr:uid="{94180E89-1891-432B-8836-62745D0CCB64}"/>
    <cellStyle name="Normal 153 72" xfId="11083" xr:uid="{624E9244-7D05-46F8-82E2-1D3295B312CF}"/>
    <cellStyle name="Normal 153 72 2" xfId="11084" xr:uid="{751D387A-78E7-48AC-BF15-F02A69813DBD}"/>
    <cellStyle name="Normal 153 73" xfId="11085" xr:uid="{33E1559A-1C6A-4E9C-B2A9-96D3A486E44C}"/>
    <cellStyle name="Normal 153 73 2" xfId="11086" xr:uid="{B7C1D3A6-0E01-4EA1-8826-A8191701B742}"/>
    <cellStyle name="Normal 153 74" xfId="11087" xr:uid="{48817127-3EF9-49A6-91C3-5EB17808CE9B}"/>
    <cellStyle name="Normal 153 74 2" xfId="11088" xr:uid="{D2B358A0-8AD3-48D4-BDC7-928BFA045670}"/>
    <cellStyle name="Normal 153 75" xfId="11089" xr:uid="{FAC595D6-52F8-475A-B76F-E1BD0856AF24}"/>
    <cellStyle name="Normal 153 75 2" xfId="11090" xr:uid="{6A7C5E56-93A1-4BA7-8466-5F97170FFC47}"/>
    <cellStyle name="Normal 153 76" xfId="11091" xr:uid="{4EEA964C-D0CF-4BCC-A9C4-E3FA6B331051}"/>
    <cellStyle name="Normal 153 76 2" xfId="11092" xr:uid="{6EEE9A1A-A872-4293-854E-FBF931C6502A}"/>
    <cellStyle name="Normal 153 77" xfId="11093" xr:uid="{5D993CBF-8274-4662-A9E6-82B252B1BB21}"/>
    <cellStyle name="Normal 153 77 2" xfId="11094" xr:uid="{A59FED0A-4D57-4F85-BAEA-23294EAB7B9F}"/>
    <cellStyle name="Normal 153 78" xfId="11095" xr:uid="{03423E10-A3CD-458A-A4DE-688FA54B8A02}"/>
    <cellStyle name="Normal 153 78 2" xfId="11096" xr:uid="{2B5DD399-1718-4CC9-92DE-EF2C12D864F7}"/>
    <cellStyle name="Normal 153 79" xfId="11097" xr:uid="{7F1580F4-96C5-4652-B54C-F7A3D04626E2}"/>
    <cellStyle name="Normal 153 79 2" xfId="11098" xr:uid="{58C9520D-6758-4277-87F0-439061FFC3ED}"/>
    <cellStyle name="Normal 153 8" xfId="11099" xr:uid="{19C9233D-4050-4C07-8AAF-DC426E95E992}"/>
    <cellStyle name="Normal 153 8 2" xfId="11100" xr:uid="{B2249D47-FC06-4757-827B-D4B484D3F667}"/>
    <cellStyle name="Normal 153 80" xfId="11101" xr:uid="{B26A32CA-7BAE-4E2B-8DAA-75BAE1B45310}"/>
    <cellStyle name="Normal 153 80 2" xfId="11102" xr:uid="{DF79FD8C-17F1-43F0-9B54-AFCCC51709DE}"/>
    <cellStyle name="Normal 153 81" xfId="11103" xr:uid="{01E11FBB-6407-4491-990B-1B8015B46865}"/>
    <cellStyle name="Normal 153 81 2" xfId="11104" xr:uid="{D3A407B4-761E-4B04-8C91-D43AA5C8822E}"/>
    <cellStyle name="Normal 153 82" xfId="11105" xr:uid="{C8BAC691-C511-4257-9DCC-E3AB1F414A91}"/>
    <cellStyle name="Normal 153 82 2" xfId="11106" xr:uid="{95D0400E-C7E8-4FE7-A6D3-6C678E6B102B}"/>
    <cellStyle name="Normal 153 83" xfId="11107" xr:uid="{14545466-A006-48FE-B2C2-BE974C941927}"/>
    <cellStyle name="Normal 153 83 2" xfId="11108" xr:uid="{10797347-0336-48C8-A254-7AD9D861BCF6}"/>
    <cellStyle name="Normal 153 84" xfId="11109" xr:uid="{07D498EB-4D5B-4C4A-85A1-C357357542EB}"/>
    <cellStyle name="Normal 153 84 2" xfId="11110" xr:uid="{7B3DCABA-D38D-464C-8FFA-4704DD03418F}"/>
    <cellStyle name="Normal 153 85" xfId="11111" xr:uid="{FD414598-9018-4D56-8CF5-BF45321F2699}"/>
    <cellStyle name="Normal 153 85 2" xfId="11112" xr:uid="{617171AA-F1EA-4167-8ECF-CA1CDE129B6F}"/>
    <cellStyle name="Normal 153 86" xfId="11113" xr:uid="{E0788DFB-0939-484A-9968-BFEDF86E69D7}"/>
    <cellStyle name="Normal 153 86 2" xfId="11114" xr:uid="{9D39CEBE-2CEE-4F1F-85E4-325F204EDA6F}"/>
    <cellStyle name="Normal 153 87" xfId="11115" xr:uid="{296DF5A1-C522-49DA-92BD-ACF20677CA4C}"/>
    <cellStyle name="Normal 153 87 2" xfId="11116" xr:uid="{848B7955-9EA6-4D35-B860-16032039AF33}"/>
    <cellStyle name="Normal 153 88" xfId="11117" xr:uid="{2B4660A5-2700-4F1C-8C60-5AC484B5EBAE}"/>
    <cellStyle name="Normal 153 88 2" xfId="11118" xr:uid="{9B139FE7-E45D-45A7-8245-4611F07A9D9B}"/>
    <cellStyle name="Normal 153 89" xfId="11119" xr:uid="{B340B1AD-FAE0-4C1D-A55C-FEE6C8639349}"/>
    <cellStyle name="Normal 153 89 2" xfId="11120" xr:uid="{A3A3619D-6B85-4519-BF79-697EDA70BE67}"/>
    <cellStyle name="Normal 153 9" xfId="11121" xr:uid="{710E340A-2303-4E17-AE35-14785DF85B4D}"/>
    <cellStyle name="Normal 153 9 2" xfId="11122" xr:uid="{98AF2C84-D8ED-4B42-BAC7-A4333578D743}"/>
    <cellStyle name="Normal 153 90" xfId="11123" xr:uid="{1725A7F2-A587-418C-9015-8CFB7DAE8FFA}"/>
    <cellStyle name="Normal 153 90 2" xfId="11124" xr:uid="{83B3F52A-A1B9-46A3-8952-7FF0FCE9A7ED}"/>
    <cellStyle name="Normal 153 91" xfId="11125" xr:uid="{579DDD0D-D988-4DCD-AC79-4F17973441A6}"/>
    <cellStyle name="Normal 153 91 2" xfId="11126" xr:uid="{421D2EAC-3D5A-4A54-AA8A-1CBC19A8D9B3}"/>
    <cellStyle name="Normal 153 92" xfId="11127" xr:uid="{FAB55C5B-07A2-4E75-B14E-79D0E9559D55}"/>
    <cellStyle name="Normal 153 92 2" xfId="11128" xr:uid="{14E04713-DB3A-484A-9C92-4201D8D7D663}"/>
    <cellStyle name="Normal 153 93" xfId="11129" xr:uid="{F8AAECDE-A480-4F61-8012-725A84977C5F}"/>
    <cellStyle name="Normal 153 93 2" xfId="11130" xr:uid="{75BAFB53-2CE0-4D4D-9A17-8EFF88FFCF59}"/>
    <cellStyle name="Normal 153 94" xfId="11131" xr:uid="{2B4E84B2-879C-43FA-8E52-3DE7DC30A7A3}"/>
    <cellStyle name="Normal 153 94 2" xfId="11132" xr:uid="{9C244EED-640C-41DC-860C-0A2CEFF82383}"/>
    <cellStyle name="Normal 153 95" xfId="11133" xr:uid="{AD55273F-0000-4C68-A81F-1958F71D0225}"/>
    <cellStyle name="Normal 153 95 2" xfId="11134" xr:uid="{6274B8CA-0F7D-48DB-ACD1-A6469AF3A1B2}"/>
    <cellStyle name="Normal 153 96" xfId="11135" xr:uid="{559CE0DE-343D-409D-BF0B-8C40CE0CDB3B}"/>
    <cellStyle name="Normal 153 96 2" xfId="11136" xr:uid="{AD3A7D6B-23F4-4F47-B7DA-81E4E9327967}"/>
    <cellStyle name="Normal 153 97" xfId="11137" xr:uid="{135ECEA4-70F5-4139-B22A-4E6CD9803E34}"/>
    <cellStyle name="Normal 153 97 2" xfId="11138" xr:uid="{94477C52-A926-435C-A32A-3FAA7D2EA49A}"/>
    <cellStyle name="Normal 153 98" xfId="11139" xr:uid="{E7A3E216-8559-48E9-954D-09449A9C17CF}"/>
    <cellStyle name="Normal 153 98 2" xfId="11140" xr:uid="{34554E14-247D-4D7E-A736-21E7A6FAB8E5}"/>
    <cellStyle name="Normal 153 99" xfId="11141" xr:uid="{D454A277-57BA-493A-9A06-E16F6D2CACA9}"/>
    <cellStyle name="Normal 154" xfId="11142" xr:uid="{26522729-81FA-474B-8977-E78BCD0E6EAB}"/>
    <cellStyle name="Normal 154 10" xfId="11143" xr:uid="{FE8B8F0A-2035-4C77-B19D-F79FBB69291E}"/>
    <cellStyle name="Normal 154 10 2" xfId="11144" xr:uid="{491BF9B2-1989-4A2E-A91B-2BF22C1C2839}"/>
    <cellStyle name="Normal 154 11" xfId="11145" xr:uid="{EC3F4CE8-C97E-4B7B-A45F-4DE5E721579D}"/>
    <cellStyle name="Normal 154 11 2" xfId="11146" xr:uid="{A60C20A9-8219-4624-8402-BD3889C6811E}"/>
    <cellStyle name="Normal 154 12" xfId="11147" xr:uid="{9E04ECF7-6281-4618-ACB7-3ACF3B0F979E}"/>
    <cellStyle name="Normal 154 12 2" xfId="11148" xr:uid="{FE57FE34-B8C3-448B-8560-CAA169F252C2}"/>
    <cellStyle name="Normal 154 13" xfId="11149" xr:uid="{7C1FD700-4953-4EC8-809A-2F4A4609F3BA}"/>
    <cellStyle name="Normal 154 13 2" xfId="11150" xr:uid="{CF01713B-16E0-40B5-976A-27109A961F3A}"/>
    <cellStyle name="Normal 154 14" xfId="11151" xr:uid="{AC15808E-B374-47E9-AB92-590265E0795A}"/>
    <cellStyle name="Normal 154 14 2" xfId="11152" xr:uid="{4D6DA613-4222-469C-A164-5A07A512A3D6}"/>
    <cellStyle name="Normal 154 15" xfId="11153" xr:uid="{D767C402-DE54-45D5-A255-B3763448A913}"/>
    <cellStyle name="Normal 154 15 2" xfId="11154" xr:uid="{A6EE0005-F552-4DEF-A608-496EFE6DFF73}"/>
    <cellStyle name="Normal 154 16" xfId="11155" xr:uid="{E19DFF6D-EE9C-475A-B2EC-CC98FB3F1C81}"/>
    <cellStyle name="Normal 154 16 2" xfId="11156" xr:uid="{8A9E99E4-4D6E-47CA-A7DE-6BA81A1BBB00}"/>
    <cellStyle name="Normal 154 17" xfId="11157" xr:uid="{B3BE45EA-11BE-4129-B265-DF832208A576}"/>
    <cellStyle name="Normal 154 17 2" xfId="11158" xr:uid="{F4221E02-2946-4562-9DB4-BF5B54A29DC3}"/>
    <cellStyle name="Normal 154 18" xfId="11159" xr:uid="{D5625C28-3994-4DFB-80DD-71EE2C95757B}"/>
    <cellStyle name="Normal 154 18 2" xfId="11160" xr:uid="{E0F205F3-7DE9-43C9-8837-2C3172776207}"/>
    <cellStyle name="Normal 154 19" xfId="11161" xr:uid="{59B0BB7B-ECCF-4166-9F3F-E6D6AC0C9F01}"/>
    <cellStyle name="Normal 154 19 2" xfId="11162" xr:uid="{FA36B7AF-0ACE-4F65-9470-B62161BE7621}"/>
    <cellStyle name="Normal 154 2" xfId="11163" xr:uid="{89C49FD6-BD35-4876-8E89-EAEF878E1F73}"/>
    <cellStyle name="Normal 154 2 2" xfId="11164" xr:uid="{DECA113B-8559-4813-8874-366A6AD7AFA9}"/>
    <cellStyle name="Normal 154 20" xfId="11165" xr:uid="{CC0F28BB-D635-43F8-AB6E-B2BA3D876775}"/>
    <cellStyle name="Normal 154 20 2" xfId="11166" xr:uid="{2EB39B02-E306-44B3-992B-B653BD7DCA5C}"/>
    <cellStyle name="Normal 154 21" xfId="11167" xr:uid="{D673AA72-9A62-4D28-B108-C151E1BCD74D}"/>
    <cellStyle name="Normal 154 21 2" xfId="11168" xr:uid="{247C39D1-3E10-4AD2-947E-DE4F2B2D1623}"/>
    <cellStyle name="Normal 154 22" xfId="11169" xr:uid="{CCB36420-00CB-42AA-B839-5281D4081EDA}"/>
    <cellStyle name="Normal 154 22 2" xfId="11170" xr:uid="{386BAE47-F482-4B2D-8124-95FE7D14F875}"/>
    <cellStyle name="Normal 154 23" xfId="11171" xr:uid="{65DD7345-CAC8-4C67-982E-6D2182337A68}"/>
    <cellStyle name="Normal 154 23 2" xfId="11172" xr:uid="{D3B5F75F-3B28-4DB2-A9BD-2106E8F0AFED}"/>
    <cellStyle name="Normal 154 24" xfId="11173" xr:uid="{BAF92540-193B-4418-9622-BA97D15F6F9D}"/>
    <cellStyle name="Normal 154 24 2" xfId="11174" xr:uid="{41052A85-DC4F-43D4-9ACF-E5C03EB1C609}"/>
    <cellStyle name="Normal 154 25" xfId="11175" xr:uid="{32DF2A86-86B1-4F70-AE83-5CD60E961DB2}"/>
    <cellStyle name="Normal 154 25 2" xfId="11176" xr:uid="{63F1C4E2-A7A4-4B63-8C2A-15817E5DFC5A}"/>
    <cellStyle name="Normal 154 26" xfId="11177" xr:uid="{26E199DC-51DC-4609-AC38-A710977BCD57}"/>
    <cellStyle name="Normal 154 26 2" xfId="11178" xr:uid="{34FF5608-1AB0-4386-9759-EB2DF6C0401F}"/>
    <cellStyle name="Normal 154 27" xfId="11179" xr:uid="{2D1E165B-682C-461A-8807-7DB1CD4E1E3E}"/>
    <cellStyle name="Normal 154 27 2" xfId="11180" xr:uid="{70FE9F0D-EAC8-41E1-A938-5C85DA0318F3}"/>
    <cellStyle name="Normal 154 28" xfId="11181" xr:uid="{E98788CE-3819-46EE-B96B-A146D6729EAD}"/>
    <cellStyle name="Normal 154 28 2" xfId="11182" xr:uid="{87265C18-ABB7-46A8-A3DB-85305812DCFC}"/>
    <cellStyle name="Normal 154 29" xfId="11183" xr:uid="{CE71E7AC-35A3-4567-A793-D94A711F7BD2}"/>
    <cellStyle name="Normal 154 29 2" xfId="11184" xr:uid="{86CE8323-50D9-4234-8B38-F164C9F73F50}"/>
    <cellStyle name="Normal 154 3" xfId="11185" xr:uid="{4E123A75-CB46-4124-8016-ABB0CAE89D17}"/>
    <cellStyle name="Normal 154 3 2" xfId="11186" xr:uid="{FB8934BE-F3DD-4A84-B2A3-A32FEC409142}"/>
    <cellStyle name="Normal 154 30" xfId="11187" xr:uid="{3B915E5E-AFCD-41E8-AAB5-2317AF4D457A}"/>
    <cellStyle name="Normal 154 30 2" xfId="11188" xr:uid="{E394A63B-6A95-4668-A2FE-11AA50E920D2}"/>
    <cellStyle name="Normal 154 31" xfId="11189" xr:uid="{B0153FB7-9DBA-4DCB-8648-13CD9E00AC3F}"/>
    <cellStyle name="Normal 154 31 2" xfId="11190" xr:uid="{05A5F2EE-C785-466B-8B27-5047B0BCAD2B}"/>
    <cellStyle name="Normal 154 32" xfId="11191" xr:uid="{7229F5FB-D1B2-410A-851B-2FEFE637B6FE}"/>
    <cellStyle name="Normal 154 32 2" xfId="11192" xr:uid="{DA0B99F9-2D7E-4B02-B173-1DDAA8D88C98}"/>
    <cellStyle name="Normal 154 33" xfId="11193" xr:uid="{8B68EB0B-3BCD-4B67-A991-EEBD5BDFF4D1}"/>
    <cellStyle name="Normal 154 33 2" xfId="11194" xr:uid="{859E04DA-D1D7-47B1-B3CB-866ADFEAA9EA}"/>
    <cellStyle name="Normal 154 34" xfId="11195" xr:uid="{686B42B3-753A-47C4-8868-4912B1FE7AAF}"/>
    <cellStyle name="Normal 154 34 2" xfId="11196" xr:uid="{CEDE4637-C795-4192-B527-9A4FB116EFF0}"/>
    <cellStyle name="Normal 154 35" xfId="11197" xr:uid="{C7C0FB74-BAEC-4887-A9A9-FC3E13DCBB31}"/>
    <cellStyle name="Normal 154 35 2" xfId="11198" xr:uid="{018B5ED7-AC44-425D-A5BA-62906A5695B7}"/>
    <cellStyle name="Normal 154 36" xfId="11199" xr:uid="{A4360CED-EBB4-48FE-B4F2-1E2F76630F3C}"/>
    <cellStyle name="Normal 154 36 2" xfId="11200" xr:uid="{A3294F27-95D8-4281-842A-0AA70F4DE893}"/>
    <cellStyle name="Normal 154 37" xfId="11201" xr:uid="{2DF89D89-F9DB-4059-8985-4D4E9D695517}"/>
    <cellStyle name="Normal 154 37 2" xfId="11202" xr:uid="{311860B6-A6DB-4636-9A78-CFE4D68F7302}"/>
    <cellStyle name="Normal 154 38" xfId="11203" xr:uid="{6A1A04F1-DEFA-4848-AE80-73C0466D5252}"/>
    <cellStyle name="Normal 154 38 2" xfId="11204" xr:uid="{59E9566E-B173-4281-9DC3-F111DC6E006A}"/>
    <cellStyle name="Normal 154 39" xfId="11205" xr:uid="{A4211B87-187C-4A08-A1FA-E1406C116713}"/>
    <cellStyle name="Normal 154 39 2" xfId="11206" xr:uid="{C7635CE0-290D-4135-8AB5-9A2DEED66715}"/>
    <cellStyle name="Normal 154 4" xfId="11207" xr:uid="{87268FE6-ED03-4860-92F7-EDB0F558E24A}"/>
    <cellStyle name="Normal 154 4 2" xfId="11208" xr:uid="{511989B9-EF3E-4DFF-8F68-A9E91AFC62AE}"/>
    <cellStyle name="Normal 154 40" xfId="11209" xr:uid="{7F20C9D0-2BAC-4B46-B5FF-9B7D1296FAA4}"/>
    <cellStyle name="Normal 154 40 2" xfId="11210" xr:uid="{AF48CEE3-22C8-42D8-A33E-40F7487F0A94}"/>
    <cellStyle name="Normal 154 41" xfId="11211" xr:uid="{01B2AE7F-7055-4ED1-BC66-83B8B8472DE4}"/>
    <cellStyle name="Normal 154 41 2" xfId="11212" xr:uid="{E76006CC-8701-4B3C-8215-AC885A2CD167}"/>
    <cellStyle name="Normal 154 42" xfId="11213" xr:uid="{56119723-B17F-426B-B2D4-D152349C0EE2}"/>
    <cellStyle name="Normal 154 42 2" xfId="11214" xr:uid="{774AAC4F-FECD-41F5-8583-19B9D4325679}"/>
    <cellStyle name="Normal 154 43" xfId="11215" xr:uid="{B8B6F0C7-DDD2-4D03-95B3-6040B6C9F182}"/>
    <cellStyle name="Normal 154 43 2" xfId="11216" xr:uid="{7F772264-D931-4697-85F7-EDDA915087A4}"/>
    <cellStyle name="Normal 154 44" xfId="11217" xr:uid="{86DD751B-E116-4C2E-B1C2-E88D9D12EE79}"/>
    <cellStyle name="Normal 154 44 2" xfId="11218" xr:uid="{15EC3E30-CE81-4128-A285-8ED85809A322}"/>
    <cellStyle name="Normal 154 45" xfId="11219" xr:uid="{ED6C18B6-EAE8-426D-B8D0-DEEAF0215369}"/>
    <cellStyle name="Normal 154 45 2" xfId="11220" xr:uid="{07E7CC02-9ED2-4B53-9AAE-E7E3097950C9}"/>
    <cellStyle name="Normal 154 46" xfId="11221" xr:uid="{F3AE6977-419C-4399-9704-FE731D2A27E6}"/>
    <cellStyle name="Normal 154 46 2" xfId="11222" xr:uid="{38693B49-0796-4600-94F3-6E84C32492BF}"/>
    <cellStyle name="Normal 154 47" xfId="11223" xr:uid="{73A1AA1F-8F5C-4066-AAC5-31D48B846C5F}"/>
    <cellStyle name="Normal 154 47 2" xfId="11224" xr:uid="{EA8CC640-5EAC-457E-B301-DE5249B43220}"/>
    <cellStyle name="Normal 154 48" xfId="11225" xr:uid="{7D6FF248-3914-4278-854B-9BFAA90C0FEB}"/>
    <cellStyle name="Normal 154 48 2" xfId="11226" xr:uid="{C8BD4304-863E-4DFB-86D2-FA791B1F0D11}"/>
    <cellStyle name="Normal 154 49" xfId="11227" xr:uid="{B52DA254-092D-4A39-AE2D-FF765044D74B}"/>
    <cellStyle name="Normal 154 49 2" xfId="11228" xr:uid="{5958ED08-5BE2-4245-8AA1-17F5193A8751}"/>
    <cellStyle name="Normal 154 5" xfId="11229" xr:uid="{70B0F118-B09F-4814-8C8A-C8B672207E6C}"/>
    <cellStyle name="Normal 154 5 2" xfId="11230" xr:uid="{307D4A63-EE08-42A5-A757-B89222F9F0BE}"/>
    <cellStyle name="Normal 154 50" xfId="11231" xr:uid="{A0FAD7BE-FFEB-4FB0-B639-3DAA9453A434}"/>
    <cellStyle name="Normal 154 50 2" xfId="11232" xr:uid="{FAA0E836-587A-44E6-8956-7EBA7ABF200E}"/>
    <cellStyle name="Normal 154 51" xfId="11233" xr:uid="{71DC842E-33EB-4ABC-B72A-3F1D5C0E7D13}"/>
    <cellStyle name="Normal 154 51 2" xfId="11234" xr:uid="{4C8DFF49-9CB4-428D-B710-3B2AEC28C66E}"/>
    <cellStyle name="Normal 154 52" xfId="11235" xr:uid="{B955B67E-2C52-4AB2-A730-A5D3BDFE6BA1}"/>
    <cellStyle name="Normal 154 52 2" xfId="11236" xr:uid="{D4D90DD6-A564-4436-8B97-414D35509E4A}"/>
    <cellStyle name="Normal 154 53" xfId="11237" xr:uid="{003CEE9F-74D4-4664-8830-40D2D59D8161}"/>
    <cellStyle name="Normal 154 53 2" xfId="11238" xr:uid="{E573C6EE-6300-4734-90A2-D61728EE8914}"/>
    <cellStyle name="Normal 154 54" xfId="11239" xr:uid="{9A44407C-6A4F-44BD-A197-93FF12B33F49}"/>
    <cellStyle name="Normal 154 54 2" xfId="11240" xr:uid="{E5494D7A-F461-424E-A4DE-2D2B5BD83CE4}"/>
    <cellStyle name="Normal 154 55" xfId="11241" xr:uid="{93E55D00-649C-476F-8314-C599F4512ABB}"/>
    <cellStyle name="Normal 154 55 2" xfId="11242" xr:uid="{8C5BAFDD-60BB-4163-908B-C09C082254E3}"/>
    <cellStyle name="Normal 154 56" xfId="11243" xr:uid="{3E436C65-AD6F-4DCD-B6F1-114D60425C67}"/>
    <cellStyle name="Normal 154 56 2" xfId="11244" xr:uid="{5C914F09-88B6-4F6D-B6F3-D3D5E0E2E659}"/>
    <cellStyle name="Normal 154 57" xfId="11245" xr:uid="{A097E917-74D1-4581-8061-4F9482DEFA80}"/>
    <cellStyle name="Normal 154 57 2" xfId="11246" xr:uid="{7BD55993-F25B-47AF-9A64-03075F947806}"/>
    <cellStyle name="Normal 154 58" xfId="11247" xr:uid="{43ED85A9-C1A1-44CD-8E56-D5DB2166A0B5}"/>
    <cellStyle name="Normal 154 58 2" xfId="11248" xr:uid="{701036A5-9499-41D9-A3A3-43215AA1E8B8}"/>
    <cellStyle name="Normal 154 59" xfId="11249" xr:uid="{3706AD73-6308-426B-A147-C306C95140E3}"/>
    <cellStyle name="Normal 154 59 2" xfId="11250" xr:uid="{41CF44D9-91C2-471C-82C6-A7B6B2ABC5A1}"/>
    <cellStyle name="Normal 154 6" xfId="11251" xr:uid="{32481416-A9D5-4EDE-8EE9-A93035E537BA}"/>
    <cellStyle name="Normal 154 6 2" xfId="11252" xr:uid="{1ECBFA1D-2D84-4EDB-BE47-F931249CC2AD}"/>
    <cellStyle name="Normal 154 60" xfId="11253" xr:uid="{9A095265-4635-475A-915D-F4965B7C1146}"/>
    <cellStyle name="Normal 154 60 2" xfId="11254" xr:uid="{4F20C927-AB90-4BB2-A99A-3FD90011FAB6}"/>
    <cellStyle name="Normal 154 61" xfId="11255" xr:uid="{D9832B46-A894-42E7-B177-A156EF1AA9D6}"/>
    <cellStyle name="Normal 154 61 2" xfId="11256" xr:uid="{8D18604E-D4C7-47E5-A41D-016CFB2EDC1A}"/>
    <cellStyle name="Normal 154 62" xfId="11257" xr:uid="{2C661373-F584-439C-A1F9-FF8EF2294242}"/>
    <cellStyle name="Normal 154 62 2" xfId="11258" xr:uid="{A6281B40-2746-4339-9D62-3EABE082B5D6}"/>
    <cellStyle name="Normal 154 63" xfId="11259" xr:uid="{F788CCF1-A24C-46AA-8B5F-EAEBAD2F26B1}"/>
    <cellStyle name="Normal 154 63 2" xfId="11260" xr:uid="{96805496-2C34-43CF-9A4C-0FCA4F074496}"/>
    <cellStyle name="Normal 154 64" xfId="11261" xr:uid="{0B7660AE-7BE2-4804-BEC7-745205150EBF}"/>
    <cellStyle name="Normal 154 64 2" xfId="11262" xr:uid="{69D34126-6D95-4520-B3BA-A82D208C932D}"/>
    <cellStyle name="Normal 154 65" xfId="11263" xr:uid="{47555E6C-4300-4050-B1F5-2A04D2E82C2B}"/>
    <cellStyle name="Normal 154 65 2" xfId="11264" xr:uid="{526A876E-A6FF-4408-B376-B2376E9F0428}"/>
    <cellStyle name="Normal 154 66" xfId="11265" xr:uid="{3A868B53-CDD6-4F8E-B10C-4A71699BEE16}"/>
    <cellStyle name="Normal 154 66 2" xfId="11266" xr:uid="{7CC95784-8E13-4CA4-9433-D68427F9F324}"/>
    <cellStyle name="Normal 154 67" xfId="11267" xr:uid="{22015835-5C59-42A0-93C1-A1D672A67C14}"/>
    <cellStyle name="Normal 154 67 2" xfId="11268" xr:uid="{78093860-AFF7-498E-96DF-BF38EF1239B5}"/>
    <cellStyle name="Normal 154 68" xfId="11269" xr:uid="{FE4344B4-7954-47C3-88BC-68B1766567FD}"/>
    <cellStyle name="Normal 154 68 2" xfId="11270" xr:uid="{2E223B82-9200-428F-8214-3FA631578A81}"/>
    <cellStyle name="Normal 154 69" xfId="11271" xr:uid="{29C86ECC-4CC3-4B70-A601-BEA12F0CBDA6}"/>
    <cellStyle name="Normal 154 69 2" xfId="11272" xr:uid="{AFF9ABFF-18A8-4A06-A97F-3683C53803CF}"/>
    <cellStyle name="Normal 154 7" xfId="11273" xr:uid="{FCD6F5F7-0382-4205-A69D-50D6C8F791E8}"/>
    <cellStyle name="Normal 154 7 2" xfId="11274" xr:uid="{24912410-8ABD-4D3E-BEED-DE35CDD80E5B}"/>
    <cellStyle name="Normal 154 70" xfId="11275" xr:uid="{4E0354D8-71BC-4003-A298-36B53C0ACB29}"/>
    <cellStyle name="Normal 154 70 2" xfId="11276" xr:uid="{314E03FC-4A41-4D00-923E-2A4F4A19DA27}"/>
    <cellStyle name="Normal 154 71" xfId="11277" xr:uid="{901BB4BC-5BDA-49E0-B179-3D6F5E7BC410}"/>
    <cellStyle name="Normal 154 71 2" xfId="11278" xr:uid="{F2C990DC-20F0-4F55-BDCD-A2B745030899}"/>
    <cellStyle name="Normal 154 72" xfId="11279" xr:uid="{24DF792D-5A80-4D6F-9603-0C31E7DA72A0}"/>
    <cellStyle name="Normal 154 72 2" xfId="11280" xr:uid="{3C08B72F-E8D3-4EC6-AB8D-3FB9262B482F}"/>
    <cellStyle name="Normal 154 73" xfId="11281" xr:uid="{63E02D38-C888-420E-A496-84E16A9BFB86}"/>
    <cellStyle name="Normal 154 73 2" xfId="11282" xr:uid="{B9B1FCD9-D399-4AB9-9129-31137B0162AA}"/>
    <cellStyle name="Normal 154 74" xfId="11283" xr:uid="{A178C2DA-C28C-4678-90D2-8621943E2F56}"/>
    <cellStyle name="Normal 154 74 2" xfId="11284" xr:uid="{4D7261B6-54C2-4259-A3A1-59C40760EB19}"/>
    <cellStyle name="Normal 154 75" xfId="11285" xr:uid="{6B52F773-BB44-463F-B92D-5246E1E6C11C}"/>
    <cellStyle name="Normal 154 75 2" xfId="11286" xr:uid="{3F460EAA-CB98-4DE4-9405-4C4F52F510E7}"/>
    <cellStyle name="Normal 154 76" xfId="11287" xr:uid="{534E0308-06F0-4D54-941B-11F5DC8905B0}"/>
    <cellStyle name="Normal 154 76 2" xfId="11288" xr:uid="{3CBC378E-7AF6-4539-A55D-613B09BD0EF0}"/>
    <cellStyle name="Normal 154 77" xfId="11289" xr:uid="{41D5B30D-49BC-4CAF-A405-E934B2933BAC}"/>
    <cellStyle name="Normal 154 77 2" xfId="11290" xr:uid="{41876C1E-7672-4654-A46A-A82CE705C439}"/>
    <cellStyle name="Normal 154 78" xfId="11291" xr:uid="{F4F27E6E-8BCF-47E6-B488-362859517753}"/>
    <cellStyle name="Normal 154 78 2" xfId="11292" xr:uid="{6EC6E4FF-78FF-43EE-AEB5-9039075A63A4}"/>
    <cellStyle name="Normal 154 79" xfId="11293" xr:uid="{F7D890A6-ECFE-4E7C-92C2-17DF742B0993}"/>
    <cellStyle name="Normal 154 79 2" xfId="11294" xr:uid="{099F06A5-F649-4159-BE5A-34A04A09F2F5}"/>
    <cellStyle name="Normal 154 8" xfId="11295" xr:uid="{79D681A9-5191-4CC3-8E4B-4E53F0701316}"/>
    <cellStyle name="Normal 154 8 2" xfId="11296" xr:uid="{B7325CCB-9967-49AA-BAF4-1B138AF33944}"/>
    <cellStyle name="Normal 154 80" xfId="11297" xr:uid="{BD50B1B9-E3A2-4F3E-AFFB-760F800DBDDD}"/>
    <cellStyle name="Normal 154 80 2" xfId="11298" xr:uid="{3F1C1C13-8FDB-4AE7-A96C-D7ED1ED8995E}"/>
    <cellStyle name="Normal 154 81" xfId="11299" xr:uid="{C8F20A99-0F0A-4FF0-AAF2-E108210336AE}"/>
    <cellStyle name="Normal 154 81 2" xfId="11300" xr:uid="{2EAFCE26-D9EF-457E-BA41-2ECAC237B925}"/>
    <cellStyle name="Normal 154 82" xfId="11301" xr:uid="{FE4AB447-5C99-4646-B62C-ADB1CCA8AA12}"/>
    <cellStyle name="Normal 154 82 2" xfId="11302" xr:uid="{3852BC5B-D7A3-49DF-B408-A32834A8FD6D}"/>
    <cellStyle name="Normal 154 83" xfId="11303" xr:uid="{F27147C7-A786-4EDC-BBE2-FA8A82FA3E17}"/>
    <cellStyle name="Normal 154 83 2" xfId="11304" xr:uid="{D94D4403-E3E9-4FB9-9FB2-7EB489629DFB}"/>
    <cellStyle name="Normal 154 84" xfId="11305" xr:uid="{FD4A08BC-9E92-48B7-93BF-6202C6F23B06}"/>
    <cellStyle name="Normal 154 84 2" xfId="11306" xr:uid="{0CFBE10B-978D-4F99-B298-A9F3DB187018}"/>
    <cellStyle name="Normal 154 85" xfId="11307" xr:uid="{4B6D43EC-5833-43F6-B96B-FD7236FB4867}"/>
    <cellStyle name="Normal 154 85 2" xfId="11308" xr:uid="{D57BF00F-505C-4128-BD95-14ADAE5682E4}"/>
    <cellStyle name="Normal 154 86" xfId="11309" xr:uid="{C3ACF0BA-40AB-4771-A812-090975D6CE46}"/>
    <cellStyle name="Normal 154 86 2" xfId="11310" xr:uid="{A0C88B35-2C70-498D-BCD6-26BEE444D0A5}"/>
    <cellStyle name="Normal 154 87" xfId="11311" xr:uid="{988A5C74-20D1-4CE7-B368-FDB506990C00}"/>
    <cellStyle name="Normal 154 87 2" xfId="11312" xr:uid="{7B1791BA-1EB4-4AD0-AD1F-A0878F84C537}"/>
    <cellStyle name="Normal 154 88" xfId="11313" xr:uid="{A777CAF8-BCB4-479F-ACCA-06B8D6271CDD}"/>
    <cellStyle name="Normal 154 88 2" xfId="11314" xr:uid="{86B045F2-BCCF-4F8C-9372-C6A817B7127B}"/>
    <cellStyle name="Normal 154 89" xfId="11315" xr:uid="{A1347174-2917-453C-85CB-246E32A7EA1F}"/>
    <cellStyle name="Normal 154 89 2" xfId="11316" xr:uid="{4DAEFC81-51E8-44B9-BD06-AC74E2D32AFF}"/>
    <cellStyle name="Normal 154 9" xfId="11317" xr:uid="{B218FAB8-0AE9-471C-A305-D85E3B645130}"/>
    <cellStyle name="Normal 154 9 2" xfId="11318" xr:uid="{14DFF4EE-597A-48A8-B878-F367AF0272BB}"/>
    <cellStyle name="Normal 154 90" xfId="11319" xr:uid="{A6AD678E-B86B-4838-82C2-2C3C36AC84F2}"/>
    <cellStyle name="Normal 154 90 2" xfId="11320" xr:uid="{BBFA6BAA-D286-4C17-BB69-B3F028707247}"/>
    <cellStyle name="Normal 154 91" xfId="11321" xr:uid="{72BBA64E-B22B-47E8-8332-54CA1277A3CE}"/>
    <cellStyle name="Normal 154 91 2" xfId="11322" xr:uid="{D8D16356-E5EB-4501-B736-384C23E14352}"/>
    <cellStyle name="Normal 154 92" xfId="11323" xr:uid="{968623EA-7C1A-416F-982E-28B074FD55B5}"/>
    <cellStyle name="Normal 154 92 2" xfId="11324" xr:uid="{26A55E8E-CDB0-42D0-977E-9A3F7B6D88D9}"/>
    <cellStyle name="Normal 154 93" xfId="11325" xr:uid="{4497231E-4BF7-4E11-AC55-01091588DDB9}"/>
    <cellStyle name="Normal 154 93 2" xfId="11326" xr:uid="{B56494C6-FC2A-430B-808C-F0A715B76E91}"/>
    <cellStyle name="Normal 154 94" xfId="11327" xr:uid="{8E188CE3-1F1E-4B75-8A08-2651F13302BD}"/>
    <cellStyle name="Normal 154 94 2" xfId="11328" xr:uid="{B7AA68F1-7F42-434C-A144-A8350CD11D8F}"/>
    <cellStyle name="Normal 154 95" xfId="11329" xr:uid="{6CFA7001-611F-4A57-9417-24BA83352B49}"/>
    <cellStyle name="Normal 154 95 2" xfId="11330" xr:uid="{52EB157C-6968-4CE5-BC7D-5E9658A351A2}"/>
    <cellStyle name="Normal 154 96" xfId="11331" xr:uid="{3121E4D8-5FF2-4D39-A8FD-7547DA216CEC}"/>
    <cellStyle name="Normal 154 96 2" xfId="11332" xr:uid="{67756C62-9511-42CD-9313-C10197320BF4}"/>
    <cellStyle name="Normal 154 97" xfId="11333" xr:uid="{E7869463-2435-4E95-8BAB-12B33626C230}"/>
    <cellStyle name="Normal 154 97 2" xfId="11334" xr:uid="{84D23FAB-C6B3-4893-80BC-994F9022B991}"/>
    <cellStyle name="Normal 154 98" xfId="11335" xr:uid="{943C389E-4160-4BA1-90B0-3D06D2512BC0}"/>
    <cellStyle name="Normal 154 98 2" xfId="11336" xr:uid="{28C4A258-58FD-4496-896E-D274DDFC1E4B}"/>
    <cellStyle name="Normal 154 99" xfId="11337" xr:uid="{AC45992D-055B-47AD-9E76-98DCCC01EEA9}"/>
    <cellStyle name="Normal 155" xfId="11338" xr:uid="{E9D0AA96-2F9E-427B-B456-C9E5E0299BC6}"/>
    <cellStyle name="Normal 155 10" xfId="11339" xr:uid="{E4C26A92-E85E-4721-AF32-FE5EEEC0A9F8}"/>
    <cellStyle name="Normal 155 10 2" xfId="11340" xr:uid="{29660F1A-4C76-4C78-A88A-85F0C6CA28EA}"/>
    <cellStyle name="Normal 155 11" xfId="11341" xr:uid="{1E01D7D9-869E-4D02-A77F-A99EA53FBF6F}"/>
    <cellStyle name="Normal 155 11 2" xfId="11342" xr:uid="{4A006E06-4FE7-47A3-A3CD-33A45556B93D}"/>
    <cellStyle name="Normal 155 12" xfId="11343" xr:uid="{7F37D153-4FD2-4161-8EFF-4728217F1264}"/>
    <cellStyle name="Normal 155 12 2" xfId="11344" xr:uid="{E4160AB0-26D1-4391-BF04-4420AF2E1A41}"/>
    <cellStyle name="Normal 155 13" xfId="11345" xr:uid="{0102E3C9-826B-4017-8A00-9669B91B0CAF}"/>
    <cellStyle name="Normal 155 13 2" xfId="11346" xr:uid="{0B6A28CC-75B3-4E13-B31F-A701C4968446}"/>
    <cellStyle name="Normal 155 14" xfId="11347" xr:uid="{28B496F0-CE92-4726-837F-F8192AE34BB6}"/>
    <cellStyle name="Normal 155 14 2" xfId="11348" xr:uid="{4BD47E7D-40EB-4DF3-A926-FA3CA84B14E7}"/>
    <cellStyle name="Normal 155 15" xfId="11349" xr:uid="{332368C6-CFCA-4DA1-94D1-36132FDC2C52}"/>
    <cellStyle name="Normal 155 15 2" xfId="11350" xr:uid="{902CBF4E-9052-4D4D-A504-13AA3B067F2B}"/>
    <cellStyle name="Normal 155 16" xfId="11351" xr:uid="{56156CDC-C645-41DE-8EF9-DDCD32F99481}"/>
    <cellStyle name="Normal 155 16 2" xfId="11352" xr:uid="{C507A518-8385-4EF2-BF7D-3D4436B20297}"/>
    <cellStyle name="Normal 155 17" xfId="11353" xr:uid="{4DB29915-BF9F-4999-BA54-B3BA99D99653}"/>
    <cellStyle name="Normal 155 17 2" xfId="11354" xr:uid="{A19C28C1-0751-4CB5-B1B3-E36FDF64EDF8}"/>
    <cellStyle name="Normal 155 18" xfId="11355" xr:uid="{BBECAA69-3B38-47E9-B895-06E309A4B44C}"/>
    <cellStyle name="Normal 155 18 2" xfId="11356" xr:uid="{6391F7A9-8AD3-4ECB-ACD1-A53AA758727F}"/>
    <cellStyle name="Normal 155 19" xfId="11357" xr:uid="{D3C3CE8A-329D-4352-B75C-3DE7D3A0E53E}"/>
    <cellStyle name="Normal 155 19 2" xfId="11358" xr:uid="{F2D4F22C-63AC-466E-A426-0093E1AC8B23}"/>
    <cellStyle name="Normal 155 2" xfId="11359" xr:uid="{A85F9527-5C25-4433-A30A-F98786537703}"/>
    <cellStyle name="Normal 155 2 2" xfId="11360" xr:uid="{BED2AAC2-6E2C-4CE3-9272-28AE209BE826}"/>
    <cellStyle name="Normal 155 20" xfId="11361" xr:uid="{6147259B-EF59-4C49-88DB-6BC0DEFD96CC}"/>
    <cellStyle name="Normal 155 20 2" xfId="11362" xr:uid="{11EBF358-DAE4-4C76-A0C4-31236BCEAADA}"/>
    <cellStyle name="Normal 155 21" xfId="11363" xr:uid="{E3B052DF-D864-47A5-8A37-3AD9667963F2}"/>
    <cellStyle name="Normal 155 21 2" xfId="11364" xr:uid="{E156B45E-27B0-41A5-8719-7B7F16F118E6}"/>
    <cellStyle name="Normal 155 22" xfId="11365" xr:uid="{B2213B9C-EA16-4FE5-B01D-804D63F5F3F3}"/>
    <cellStyle name="Normal 155 22 2" xfId="11366" xr:uid="{BCDCEFF9-78E6-49B3-A56B-5E7D8EA2D982}"/>
    <cellStyle name="Normal 155 23" xfId="11367" xr:uid="{958F7C71-1A3E-4A6F-954E-1B2E8F9ECEA6}"/>
    <cellStyle name="Normal 155 23 2" xfId="11368" xr:uid="{E80E7A9E-797A-428F-996A-649FD9DCB990}"/>
    <cellStyle name="Normal 155 24" xfId="11369" xr:uid="{C18D5F93-A539-44EA-8166-00C26C51710E}"/>
    <cellStyle name="Normal 155 24 2" xfId="11370" xr:uid="{2E9B18D9-F3AC-42F7-A468-303B8116D935}"/>
    <cellStyle name="Normal 155 25" xfId="11371" xr:uid="{3F5ED1A6-2641-4A34-BB7F-B954B1D56D7F}"/>
    <cellStyle name="Normal 155 25 2" xfId="11372" xr:uid="{2DBA5A94-68D4-42F2-A976-216DC70E60E8}"/>
    <cellStyle name="Normal 155 26" xfId="11373" xr:uid="{667A5674-D2D9-4C64-A354-B9C10EBEB3DE}"/>
    <cellStyle name="Normal 155 26 2" xfId="11374" xr:uid="{A822AC6A-F8D8-4EDB-95AF-85F1785018E4}"/>
    <cellStyle name="Normal 155 27" xfId="11375" xr:uid="{F5B1C57D-FC30-4060-8CE2-37E4142843C4}"/>
    <cellStyle name="Normal 155 27 2" xfId="11376" xr:uid="{ABD58330-8FD9-455D-846B-89ECF77AF42A}"/>
    <cellStyle name="Normal 155 28" xfId="11377" xr:uid="{A6943552-ADDE-4235-97A9-135B66C07988}"/>
    <cellStyle name="Normal 155 28 2" xfId="11378" xr:uid="{375D10B2-2C62-4A1F-8C47-FC884E611285}"/>
    <cellStyle name="Normal 155 29" xfId="11379" xr:uid="{8DCC0313-8374-46FF-B19A-6186999F3BA2}"/>
    <cellStyle name="Normal 155 29 2" xfId="11380" xr:uid="{CD08956B-D8EF-4016-AB81-32F2D38F3518}"/>
    <cellStyle name="Normal 155 3" xfId="11381" xr:uid="{DC898000-8D6B-45AE-8BB3-C19CA1F2E080}"/>
    <cellStyle name="Normal 155 3 2" xfId="11382" xr:uid="{69C972D9-A241-4A9A-BDDF-BE2EC3E790DF}"/>
    <cellStyle name="Normal 155 30" xfId="11383" xr:uid="{15D2EB77-7031-41F5-9416-E937DAC0431B}"/>
    <cellStyle name="Normal 155 30 2" xfId="11384" xr:uid="{51EE75D5-1FC4-4B8E-B854-22521B74BB4B}"/>
    <cellStyle name="Normal 155 31" xfId="11385" xr:uid="{057DA69D-239E-4D55-BFFC-75CFF7B42B7A}"/>
    <cellStyle name="Normal 155 31 2" xfId="11386" xr:uid="{6E363567-A893-4773-85DF-5098C5805C61}"/>
    <cellStyle name="Normal 155 32" xfId="11387" xr:uid="{1D4ABDF8-22C7-436F-A9F7-01C1E3B0803F}"/>
    <cellStyle name="Normal 155 32 2" xfId="11388" xr:uid="{B713C482-5992-4831-8B30-775F43A32AD4}"/>
    <cellStyle name="Normal 155 33" xfId="11389" xr:uid="{FD52B4A6-EF2B-4CD6-8B64-EE4F3B8E2D9F}"/>
    <cellStyle name="Normal 155 33 2" xfId="11390" xr:uid="{81C4CA4E-CA5D-43A9-A23E-35273BA6C87F}"/>
    <cellStyle name="Normal 155 34" xfId="11391" xr:uid="{ED934996-524A-4BC4-87B3-667C455F3371}"/>
    <cellStyle name="Normal 155 34 2" xfId="11392" xr:uid="{14D35D7C-2B52-4DAE-9E36-37D7CCF9DDE6}"/>
    <cellStyle name="Normal 155 35" xfId="11393" xr:uid="{B7D4B6CD-D663-4BB4-94DF-DF57CC69AFD3}"/>
    <cellStyle name="Normal 155 35 2" xfId="11394" xr:uid="{BD5A8AC0-E2AC-49B5-82F4-40C3B4D8D7A2}"/>
    <cellStyle name="Normal 155 36" xfId="11395" xr:uid="{63DA2039-D372-4FAC-A7C2-69125D80DCA1}"/>
    <cellStyle name="Normal 155 36 2" xfId="11396" xr:uid="{EBF9E390-FEBF-4540-979E-F635FA4FF15C}"/>
    <cellStyle name="Normal 155 37" xfId="11397" xr:uid="{6E915740-3F39-408A-82EE-E1B520659480}"/>
    <cellStyle name="Normal 155 37 2" xfId="11398" xr:uid="{91921254-53AD-47EB-96EF-070D8CC192C3}"/>
    <cellStyle name="Normal 155 38" xfId="11399" xr:uid="{B43C71B3-A0A9-49CC-9DFC-0529284002B2}"/>
    <cellStyle name="Normal 155 38 2" xfId="11400" xr:uid="{22A5767B-D6C3-447A-AF0B-8568238C5B4A}"/>
    <cellStyle name="Normal 155 39" xfId="11401" xr:uid="{B7E07CBF-88E9-44E1-895D-A69EF9934764}"/>
    <cellStyle name="Normal 155 39 2" xfId="11402" xr:uid="{070362D8-4ED0-4FD1-B387-0F96BEA61B22}"/>
    <cellStyle name="Normal 155 4" xfId="11403" xr:uid="{850B89F0-8FE1-4D2B-8001-A45BFE5AB038}"/>
    <cellStyle name="Normal 155 4 2" xfId="11404" xr:uid="{C69556D8-00FE-4042-B029-E9F5BEFE57F3}"/>
    <cellStyle name="Normal 155 40" xfId="11405" xr:uid="{785904E8-4D6A-440D-B21F-80E9754F9BA9}"/>
    <cellStyle name="Normal 155 40 2" xfId="11406" xr:uid="{BDC9E72A-6683-4579-BA75-EC39929E94DD}"/>
    <cellStyle name="Normal 155 41" xfId="11407" xr:uid="{319CA0A7-6B47-4205-B39F-246D7775B2F7}"/>
    <cellStyle name="Normal 155 41 2" xfId="11408" xr:uid="{A8D69FAC-A878-44E9-8830-1B6CBCDD4A41}"/>
    <cellStyle name="Normal 155 42" xfId="11409" xr:uid="{DD93711B-351F-45B6-A791-A5525B6781B4}"/>
    <cellStyle name="Normal 155 42 2" xfId="11410" xr:uid="{2ABC6836-B9C0-4A46-A048-26D05F424EB6}"/>
    <cellStyle name="Normal 155 43" xfId="11411" xr:uid="{BF9DCA10-8384-4FBD-BBF9-296980CE1DA0}"/>
    <cellStyle name="Normal 155 43 2" xfId="11412" xr:uid="{A5B7CF9F-3C84-4C55-9F53-497B1C0110F2}"/>
    <cellStyle name="Normal 155 44" xfId="11413" xr:uid="{F80C73E7-C028-4AFC-AA6C-E6677AFD2047}"/>
    <cellStyle name="Normal 155 44 2" xfId="11414" xr:uid="{9DCD3410-01AD-4EB4-A072-9FA965624647}"/>
    <cellStyle name="Normal 155 45" xfId="11415" xr:uid="{2B7C43F6-76F6-4FCB-B6D7-E96EEBEBA976}"/>
    <cellStyle name="Normal 155 45 2" xfId="11416" xr:uid="{D5D586CE-C1C8-4C85-862C-96D919BEA102}"/>
    <cellStyle name="Normal 155 46" xfId="11417" xr:uid="{A93077B7-886A-49E9-834E-3743F4AB876F}"/>
    <cellStyle name="Normal 155 46 2" xfId="11418" xr:uid="{A3662CCC-1B00-4040-8C23-ED59EAE1E757}"/>
    <cellStyle name="Normal 155 47" xfId="11419" xr:uid="{69838C21-108C-44D7-A2B8-300D76D998FC}"/>
    <cellStyle name="Normal 155 47 2" xfId="11420" xr:uid="{51D2F566-2F8B-40CB-AF65-FAB4CF59CEEE}"/>
    <cellStyle name="Normal 155 48" xfId="11421" xr:uid="{6FDDA691-35D2-4360-8188-38227FC7FE05}"/>
    <cellStyle name="Normal 155 48 2" xfId="11422" xr:uid="{3C8694B8-3DB9-4750-9300-6577C01666BE}"/>
    <cellStyle name="Normal 155 49" xfId="11423" xr:uid="{948BD447-E8EC-459E-B54C-E111BA275A6B}"/>
    <cellStyle name="Normal 155 49 2" xfId="11424" xr:uid="{5E2FFBDB-53CC-4AED-B8C5-876AE564A3AE}"/>
    <cellStyle name="Normal 155 5" xfId="11425" xr:uid="{FE5C457F-536C-4236-8476-BCE8A9C7F2CA}"/>
    <cellStyle name="Normal 155 5 2" xfId="11426" xr:uid="{68886D8F-E6BD-4FC8-8414-FAA0E6412EB9}"/>
    <cellStyle name="Normal 155 50" xfId="11427" xr:uid="{CE207375-C6F4-4927-BA15-0687376F1656}"/>
    <cellStyle name="Normal 155 50 2" xfId="11428" xr:uid="{E6424004-E2D9-4752-9A2F-5156690A4E16}"/>
    <cellStyle name="Normal 155 51" xfId="11429" xr:uid="{7C6C4F5C-CD81-4338-ABBB-311B8EFA5522}"/>
    <cellStyle name="Normal 155 51 2" xfId="11430" xr:uid="{FA3D8127-E5A6-43CA-8592-2634FA46C0BF}"/>
    <cellStyle name="Normal 155 52" xfId="11431" xr:uid="{C56B4134-9197-4863-9970-98DE43305B1F}"/>
    <cellStyle name="Normal 155 52 2" xfId="11432" xr:uid="{48632080-7E73-4E0F-9B58-836B52191CA0}"/>
    <cellStyle name="Normal 155 53" xfId="11433" xr:uid="{461D81CB-ECEA-4193-BF51-CECB25602025}"/>
    <cellStyle name="Normal 155 53 2" xfId="11434" xr:uid="{E60346C5-DF68-467D-A2A8-34D07FD7FAE5}"/>
    <cellStyle name="Normal 155 54" xfId="11435" xr:uid="{1694B85E-1F76-4022-9F55-7D866CD9AF29}"/>
    <cellStyle name="Normal 155 54 2" xfId="11436" xr:uid="{649BEEAC-DD97-4B7D-A962-2633D1FE9522}"/>
    <cellStyle name="Normal 155 55" xfId="11437" xr:uid="{FCAEC068-2E8D-4334-833F-D52B08F1CEAB}"/>
    <cellStyle name="Normal 155 55 2" xfId="11438" xr:uid="{181AA8E9-7C83-4E49-B610-344604ABEEEA}"/>
    <cellStyle name="Normal 155 56" xfId="11439" xr:uid="{37693C72-FC08-4A4C-8E07-822A45C8DCEF}"/>
    <cellStyle name="Normal 155 56 2" xfId="11440" xr:uid="{FB3D2144-9900-42B4-A6C2-984424DA23AC}"/>
    <cellStyle name="Normal 155 57" xfId="11441" xr:uid="{AC5C4EDC-0FEE-4486-BCF1-9358372849FA}"/>
    <cellStyle name="Normal 155 57 2" xfId="11442" xr:uid="{F466DEEA-76B5-4E70-A57F-944E29AC8670}"/>
    <cellStyle name="Normal 155 58" xfId="11443" xr:uid="{A3A9A9E9-0E01-4DF6-B3ED-A4EC9B69A395}"/>
    <cellStyle name="Normal 155 58 2" xfId="11444" xr:uid="{25A9B711-D9A0-406A-B9C5-2E15E2F50E6A}"/>
    <cellStyle name="Normal 155 59" xfId="11445" xr:uid="{59263904-4A7C-44ED-8344-619AF56E7C78}"/>
    <cellStyle name="Normal 155 59 2" xfId="11446" xr:uid="{A6C21C2C-3164-4646-9763-E69933257E4F}"/>
    <cellStyle name="Normal 155 6" xfId="11447" xr:uid="{165D0872-3B57-4D76-AE19-7828918323D9}"/>
    <cellStyle name="Normal 155 6 2" xfId="11448" xr:uid="{7E41958F-6770-4182-9592-22C7F163A059}"/>
    <cellStyle name="Normal 155 60" xfId="11449" xr:uid="{D4ACE57F-EEF7-4E37-BF65-6A13CA182F08}"/>
    <cellStyle name="Normal 155 60 2" xfId="11450" xr:uid="{D28EC293-A056-4284-80C9-17FB2BCAA7EC}"/>
    <cellStyle name="Normal 155 61" xfId="11451" xr:uid="{B80C99F7-3197-49A5-AD20-880AF08CEA49}"/>
    <cellStyle name="Normal 155 61 2" xfId="11452" xr:uid="{95C620A5-8FCE-42B4-823F-FF9A4B44BC83}"/>
    <cellStyle name="Normal 155 62" xfId="11453" xr:uid="{34501BBE-4170-420E-8B34-F23459DDD385}"/>
    <cellStyle name="Normal 155 62 2" xfId="11454" xr:uid="{92B6A77D-6B0D-4CCD-A918-11B505459D8E}"/>
    <cellStyle name="Normal 155 63" xfId="11455" xr:uid="{F14A205A-8D51-4BCE-AE1E-5D9FBF73A369}"/>
    <cellStyle name="Normal 155 63 2" xfId="11456" xr:uid="{56D94F60-C8F3-4B3D-81A0-B5970CD786A7}"/>
    <cellStyle name="Normal 155 64" xfId="11457" xr:uid="{8F28C1F2-BD6C-4E82-9666-33F4A14A5F1B}"/>
    <cellStyle name="Normal 155 64 2" xfId="11458" xr:uid="{1A9111DD-0D70-42B3-BE1C-00D7DAE9A62D}"/>
    <cellStyle name="Normal 155 65" xfId="11459" xr:uid="{608FB5BA-0A9D-46A5-95AC-B6FA6F742C71}"/>
    <cellStyle name="Normal 155 65 2" xfId="11460" xr:uid="{F4F5E9F1-5DA8-4A17-8920-F9289639629C}"/>
    <cellStyle name="Normal 155 66" xfId="11461" xr:uid="{00D87A09-8745-4614-8DAB-AA0ED4B2F74B}"/>
    <cellStyle name="Normal 155 66 2" xfId="11462" xr:uid="{6FD6C37D-A243-4BB7-8C2A-4D1B27920AC0}"/>
    <cellStyle name="Normal 155 67" xfId="11463" xr:uid="{8851648E-172A-447F-90B9-F227DA33D64D}"/>
    <cellStyle name="Normal 155 67 2" xfId="11464" xr:uid="{0BCFBA91-FBD4-4050-A85E-A3A9C55E7784}"/>
    <cellStyle name="Normal 155 68" xfId="11465" xr:uid="{01447FAD-192E-4C4C-8143-468F45DE0BBB}"/>
    <cellStyle name="Normal 155 68 2" xfId="11466" xr:uid="{732DAD86-F1D8-4F8E-96D1-1DAE1B5B477F}"/>
    <cellStyle name="Normal 155 69" xfId="11467" xr:uid="{4603A106-4EE7-4A95-BB90-0D10B2106D0F}"/>
    <cellStyle name="Normal 155 69 2" xfId="11468" xr:uid="{06003E25-5D58-40BC-BAEA-C4FAF80DA21D}"/>
    <cellStyle name="Normal 155 7" xfId="11469" xr:uid="{3DB99E9C-E684-46E4-9353-26D62A6A3244}"/>
    <cellStyle name="Normal 155 7 2" xfId="11470" xr:uid="{622ED274-6065-4F70-A6AA-2D1BA164FB37}"/>
    <cellStyle name="Normal 155 70" xfId="11471" xr:uid="{FC1D7F65-C41C-45F0-828B-675FA4FC9541}"/>
    <cellStyle name="Normal 155 70 2" xfId="11472" xr:uid="{A4436633-8034-434A-93A4-A614F036624E}"/>
    <cellStyle name="Normal 155 71" xfId="11473" xr:uid="{DC3AC16F-7542-4846-A742-061FC57F1330}"/>
    <cellStyle name="Normal 155 71 2" xfId="11474" xr:uid="{12249D55-A440-4D2F-8F6C-855D63535698}"/>
    <cellStyle name="Normal 155 72" xfId="11475" xr:uid="{DA26EF54-AF58-4BDE-8CA1-FF055ADDF16D}"/>
    <cellStyle name="Normal 155 72 2" xfId="11476" xr:uid="{60D617DC-BF86-4025-96AA-B7ECF5A66E65}"/>
    <cellStyle name="Normal 155 73" xfId="11477" xr:uid="{76E39968-5AB2-422D-93B9-4E28439DE9A1}"/>
    <cellStyle name="Normal 155 73 2" xfId="11478" xr:uid="{F9391E57-49BD-413A-80E4-3A25C969F6DB}"/>
    <cellStyle name="Normal 155 74" xfId="11479" xr:uid="{CA255A0C-C401-4BE5-BA98-5BE478165ADC}"/>
    <cellStyle name="Normal 155 74 2" xfId="11480" xr:uid="{98705722-8141-420C-81B3-195A8EE84B9A}"/>
    <cellStyle name="Normal 155 75" xfId="11481" xr:uid="{CC895F88-3895-4906-AECA-4D97F97B4690}"/>
    <cellStyle name="Normal 155 75 2" xfId="11482" xr:uid="{C93BEE60-A2B3-48EE-8A5A-FFCA6254A3CE}"/>
    <cellStyle name="Normal 155 76" xfId="11483" xr:uid="{66C7A0B7-0D8D-4A64-8F82-E7483054FC2E}"/>
    <cellStyle name="Normal 155 76 2" xfId="11484" xr:uid="{7C5B6FEF-6040-43A1-962C-0EE03427D9EC}"/>
    <cellStyle name="Normal 155 77" xfId="11485" xr:uid="{22E80696-E0B2-4338-A414-F5A9CADDBEED}"/>
    <cellStyle name="Normal 155 77 2" xfId="11486" xr:uid="{AF49C4E8-8FF0-4B9D-9DEE-CF4346C84DB0}"/>
    <cellStyle name="Normal 155 78" xfId="11487" xr:uid="{07B0E479-67E4-4227-B8B3-D659FA51D914}"/>
    <cellStyle name="Normal 155 78 2" xfId="11488" xr:uid="{0CD20059-04FB-44E1-8E0C-544F3F8ED7F1}"/>
    <cellStyle name="Normal 155 79" xfId="11489" xr:uid="{A7F66C2D-4B00-4002-9C41-CA903A248049}"/>
    <cellStyle name="Normal 155 79 2" xfId="11490" xr:uid="{617DD34D-A25A-4F1A-B65D-1512CC4D32AA}"/>
    <cellStyle name="Normal 155 8" xfId="11491" xr:uid="{516B9FBF-8D07-4EA9-9798-89B9D8924711}"/>
    <cellStyle name="Normal 155 8 2" xfId="11492" xr:uid="{A04FE1FB-B22A-4228-A09A-13666120B8B1}"/>
    <cellStyle name="Normal 155 80" xfId="11493" xr:uid="{19577305-0630-4E49-9589-B7DB99E7C152}"/>
    <cellStyle name="Normal 155 80 2" xfId="11494" xr:uid="{6A159600-2EB1-45BD-964A-792DF2BFB8E2}"/>
    <cellStyle name="Normal 155 81" xfId="11495" xr:uid="{8245475A-8936-4587-8BD4-EAC4BB4E5A7D}"/>
    <cellStyle name="Normal 155 81 2" xfId="11496" xr:uid="{C6593663-E929-474C-929C-B7477E60DC14}"/>
    <cellStyle name="Normal 155 82" xfId="11497" xr:uid="{09C1229F-C8FD-4E92-9A5E-BE03CBAD462B}"/>
    <cellStyle name="Normal 155 82 2" xfId="11498" xr:uid="{A4DB943C-9CDF-4E75-868C-2DEC36944E05}"/>
    <cellStyle name="Normal 155 83" xfId="11499" xr:uid="{2107CD14-597A-4AAE-9578-A0FCCEF88BCC}"/>
    <cellStyle name="Normal 155 83 2" xfId="11500" xr:uid="{26388590-C285-40B9-AE4A-E32926F258F0}"/>
    <cellStyle name="Normal 155 84" xfId="11501" xr:uid="{0B706DED-6266-4695-8C53-95FFF7CC7FC5}"/>
    <cellStyle name="Normal 155 84 2" xfId="11502" xr:uid="{A323C0AF-B8EB-4216-9610-971180E32E2C}"/>
    <cellStyle name="Normal 155 85" xfId="11503" xr:uid="{D8BB4662-B64D-4618-B338-F6203855BB59}"/>
    <cellStyle name="Normal 155 85 2" xfId="11504" xr:uid="{6608DF85-6709-4C10-AFA9-CE7AA6637BC7}"/>
    <cellStyle name="Normal 155 86" xfId="11505" xr:uid="{67E8FE25-C077-4D12-88A0-B4B0B15E3143}"/>
    <cellStyle name="Normal 155 86 2" xfId="11506" xr:uid="{393D855E-25D7-48D9-8FD6-529D930B6D3D}"/>
    <cellStyle name="Normal 155 87" xfId="11507" xr:uid="{7A8A38C6-5915-4B0D-BDEA-63C0337563F6}"/>
    <cellStyle name="Normal 155 87 2" xfId="11508" xr:uid="{0B0288A3-0A08-4293-A160-A8DED502FA28}"/>
    <cellStyle name="Normal 155 88" xfId="11509" xr:uid="{4AEE1417-3884-4A4F-8D57-1A4D45E7E98B}"/>
    <cellStyle name="Normal 155 88 2" xfId="11510" xr:uid="{22B8A34D-619F-4D00-80C8-A3D112F922F6}"/>
    <cellStyle name="Normal 155 89" xfId="11511" xr:uid="{71130689-6CA0-47A1-A8E6-90DA51D74263}"/>
    <cellStyle name="Normal 155 89 2" xfId="11512" xr:uid="{B68A72E7-6A44-4D26-8DC2-01511F199AD2}"/>
    <cellStyle name="Normal 155 9" xfId="11513" xr:uid="{2E1144A8-2A4B-4FFA-8756-8DDE93436FAB}"/>
    <cellStyle name="Normal 155 9 2" xfId="11514" xr:uid="{19EEF5BD-F796-4ECC-A63B-9F23F008B0FD}"/>
    <cellStyle name="Normal 155 90" xfId="11515" xr:uid="{E45360AE-6AC9-432B-B4B7-D4AF149BA68C}"/>
    <cellStyle name="Normal 155 90 2" xfId="11516" xr:uid="{7040B49E-7D27-4433-ABAC-6EAA53CE1919}"/>
    <cellStyle name="Normal 155 91" xfId="11517" xr:uid="{C6FCC5A8-7584-42A9-ABFF-A1806A0F7202}"/>
    <cellStyle name="Normal 155 91 2" xfId="11518" xr:uid="{B2E70A64-FA1B-49C1-ABCF-07FF2B16D1DB}"/>
    <cellStyle name="Normal 155 92" xfId="11519" xr:uid="{1165EC99-2406-4A29-93CA-EC0C508D99AC}"/>
    <cellStyle name="Normal 155 92 2" xfId="11520" xr:uid="{C52689F1-BC5E-48B6-891E-956FA4B6FD2D}"/>
    <cellStyle name="Normal 155 93" xfId="11521" xr:uid="{C5094D1C-F03A-49F2-9C1B-07591B8DFA75}"/>
    <cellStyle name="Normal 155 93 2" xfId="11522" xr:uid="{036E4F9A-09AE-4095-85E2-8839053F5BE7}"/>
    <cellStyle name="Normal 155 94" xfId="11523" xr:uid="{D053F2C1-C544-4147-A94B-511A1A1A39F2}"/>
    <cellStyle name="Normal 155 94 2" xfId="11524" xr:uid="{5A409777-1703-4F47-935D-AC82DCFDF7C5}"/>
    <cellStyle name="Normal 155 95" xfId="11525" xr:uid="{3BA24DA0-BE42-442B-B51D-0D68A97163D5}"/>
    <cellStyle name="Normal 155 95 2" xfId="11526" xr:uid="{02CD2644-09B9-49DA-BD30-B5A67D4D1806}"/>
    <cellStyle name="Normal 155 96" xfId="11527" xr:uid="{5DD7CACD-6E78-46ED-8EE6-ED28B301F5C2}"/>
    <cellStyle name="Normal 155 96 2" xfId="11528" xr:uid="{D3181D03-4F16-4364-89CE-38AD3A4FD427}"/>
    <cellStyle name="Normal 155 97" xfId="11529" xr:uid="{8A9E2C09-FEF3-4D3C-91C2-E5B76B646170}"/>
    <cellStyle name="Normal 155 97 2" xfId="11530" xr:uid="{AE31EC6A-49DA-4731-A0E9-2249E6024FFD}"/>
    <cellStyle name="Normal 155 98" xfId="11531" xr:uid="{6640C68F-271B-4DDF-92DD-AFAE79FF9750}"/>
    <cellStyle name="Normal 155 98 2" xfId="11532" xr:uid="{47954166-0A59-4CCD-8F73-005E5F835989}"/>
    <cellStyle name="Normal 155 99" xfId="11533" xr:uid="{98725032-3ED1-46E8-844B-0A0AC24F4A25}"/>
    <cellStyle name="Normal 156" xfId="11534" xr:uid="{8B93659C-450A-4AD7-946A-3EB3DD6275B4}"/>
    <cellStyle name="Normal 156 10" xfId="11535" xr:uid="{42A5D34C-7EAE-410B-A116-FE548AD6D1E9}"/>
    <cellStyle name="Normal 156 10 2" xfId="11536" xr:uid="{682DE33B-CEEC-40CC-9B74-CA2554A361D0}"/>
    <cellStyle name="Normal 156 11" xfId="11537" xr:uid="{33F94872-E184-4678-B97A-864B644ACB65}"/>
    <cellStyle name="Normal 156 11 2" xfId="11538" xr:uid="{189EA0D8-D953-4EB2-8E69-30D7994F5211}"/>
    <cellStyle name="Normal 156 12" xfId="11539" xr:uid="{08B60C42-6A31-4616-AA72-B3EE8F60EE79}"/>
    <cellStyle name="Normal 156 12 2" xfId="11540" xr:uid="{1A8CE963-D1D1-444D-9FB8-9048C5DC9D5E}"/>
    <cellStyle name="Normal 156 13" xfId="11541" xr:uid="{693AECDF-ADC1-4F27-91A7-9EA335D719CE}"/>
    <cellStyle name="Normal 156 13 2" xfId="11542" xr:uid="{15D82C38-FF0D-4094-A3D7-B7CDB17B0C70}"/>
    <cellStyle name="Normal 156 14" xfId="11543" xr:uid="{CD1AE8EF-6017-4AE2-BB1A-CCCFBA53D419}"/>
    <cellStyle name="Normal 156 14 2" xfId="11544" xr:uid="{F3C1235E-FAD2-4762-A7BD-98C6C2D4434A}"/>
    <cellStyle name="Normal 156 15" xfId="11545" xr:uid="{25C21584-1EB5-4F95-ACC9-D7BFC147B52F}"/>
    <cellStyle name="Normal 156 15 2" xfId="11546" xr:uid="{4B57AA23-62D8-419A-B891-C7D901E54AD7}"/>
    <cellStyle name="Normal 156 16" xfId="11547" xr:uid="{4D1ECDD2-FA73-41BE-9957-9AE8DA9BFAC2}"/>
    <cellStyle name="Normal 156 16 2" xfId="11548" xr:uid="{55298DC4-F87D-499D-A70B-6F80292EAA14}"/>
    <cellStyle name="Normal 156 17" xfId="11549" xr:uid="{93898ED1-E4D0-4A50-9E55-5385D75C9849}"/>
    <cellStyle name="Normal 156 17 2" xfId="11550" xr:uid="{DB882A4B-B086-464C-B1FA-70B03E0756ED}"/>
    <cellStyle name="Normal 156 18" xfId="11551" xr:uid="{0354E619-422A-408C-8D73-851BC1C90FFA}"/>
    <cellStyle name="Normal 156 18 2" xfId="11552" xr:uid="{C5306155-EDB8-41EC-A5FA-89FE9CD2DF57}"/>
    <cellStyle name="Normal 156 19" xfId="11553" xr:uid="{1F8C51FD-04D6-4E26-BB51-930C35EB19DC}"/>
    <cellStyle name="Normal 156 19 2" xfId="11554" xr:uid="{6E2E079A-86B2-4BCE-B27C-3965082249A9}"/>
    <cellStyle name="Normal 156 2" xfId="11555" xr:uid="{0E8C5EB2-AC28-48B2-9069-9C65755B131A}"/>
    <cellStyle name="Normal 156 2 2" xfId="11556" xr:uid="{7FD08258-42E3-40C3-89ED-54D9BB20E277}"/>
    <cellStyle name="Normal 156 20" xfId="11557" xr:uid="{F3182FC2-0C0A-4DDD-B443-A557BCAF87F8}"/>
    <cellStyle name="Normal 156 20 2" xfId="11558" xr:uid="{C14AFC78-576B-438D-B04C-5AACDBFC0721}"/>
    <cellStyle name="Normal 156 21" xfId="11559" xr:uid="{F40A59D5-BFDE-44C9-B5B6-955A5E9BA0F0}"/>
    <cellStyle name="Normal 156 21 2" xfId="11560" xr:uid="{8BF2D5E2-40B3-4736-BAB4-54EC39A170A1}"/>
    <cellStyle name="Normal 156 22" xfId="11561" xr:uid="{CC51752F-A78E-4B9A-B145-6E0E099EBC66}"/>
    <cellStyle name="Normal 156 22 2" xfId="11562" xr:uid="{B0EE583C-7FF9-4E87-A4EF-158448D4D067}"/>
    <cellStyle name="Normal 156 23" xfId="11563" xr:uid="{5BF363FD-CCA4-4DAD-95BB-E63B3CD1CE79}"/>
    <cellStyle name="Normal 156 23 2" xfId="11564" xr:uid="{CA362F0C-F819-4A2C-911A-ABD915919C27}"/>
    <cellStyle name="Normal 156 24" xfId="11565" xr:uid="{9DD2919B-F37E-4247-8018-C138395CBD36}"/>
    <cellStyle name="Normal 156 24 2" xfId="11566" xr:uid="{BAEC8B1A-5559-4E3D-A39B-29E30BC4E1B5}"/>
    <cellStyle name="Normal 156 25" xfId="11567" xr:uid="{0076B35B-C6BE-461F-A487-3EDC593267AA}"/>
    <cellStyle name="Normal 156 25 2" xfId="11568" xr:uid="{88D74FDC-FA1A-484C-A7A4-8FC174EC42A5}"/>
    <cellStyle name="Normal 156 26" xfId="11569" xr:uid="{D2F21B06-4315-4F15-B81D-06C4D75B675F}"/>
    <cellStyle name="Normal 156 26 2" xfId="11570" xr:uid="{A31B1E8E-EBFB-4140-804F-A31639E1E60C}"/>
    <cellStyle name="Normal 156 27" xfId="11571" xr:uid="{37AFC42D-BB12-46A6-BB50-3D15155680A8}"/>
    <cellStyle name="Normal 156 27 2" xfId="11572" xr:uid="{F981BB55-68D1-4BED-BF34-7F3CC96A2B36}"/>
    <cellStyle name="Normal 156 28" xfId="11573" xr:uid="{BC0BE3FE-4C96-4149-81AD-2780B51707E3}"/>
    <cellStyle name="Normal 156 28 2" xfId="11574" xr:uid="{14A47070-C61E-4FF8-89C4-A61D56DAF056}"/>
    <cellStyle name="Normal 156 29" xfId="11575" xr:uid="{EB3F68B9-18EC-4754-96B3-D521387ABD6D}"/>
    <cellStyle name="Normal 156 29 2" xfId="11576" xr:uid="{83A699E4-E8F4-4E25-B2D2-3F1416067BDB}"/>
    <cellStyle name="Normal 156 3" xfId="11577" xr:uid="{7C2B106D-505D-4BE6-991A-6FB55E80D288}"/>
    <cellStyle name="Normal 156 3 2" xfId="11578" xr:uid="{93ACA9DF-8132-4876-8BEF-A428F86831B0}"/>
    <cellStyle name="Normal 156 30" xfId="11579" xr:uid="{1FAFEAF5-C4C2-4840-9A8E-7D5EA1DFAD8D}"/>
    <cellStyle name="Normal 156 30 2" xfId="11580" xr:uid="{B81DBD7A-6D53-43C2-A7FB-E1879E9C0D6D}"/>
    <cellStyle name="Normal 156 31" xfId="11581" xr:uid="{9705EA0C-5331-4931-9F55-0CF20FAA6226}"/>
    <cellStyle name="Normal 156 31 2" xfId="11582" xr:uid="{14E7600B-0073-4CDA-B52B-88F60F5B17BE}"/>
    <cellStyle name="Normal 156 32" xfId="11583" xr:uid="{F09ED9F8-8CB6-468E-8382-35BC12590B16}"/>
    <cellStyle name="Normal 156 32 2" xfId="11584" xr:uid="{791D2DD1-7E60-4048-A6DA-986A0548A653}"/>
    <cellStyle name="Normal 156 33" xfId="11585" xr:uid="{6110413A-D970-46D0-B313-8D4F5608AAAC}"/>
    <cellStyle name="Normal 156 33 2" xfId="11586" xr:uid="{F9D8357B-E4B1-44C2-805F-A2AAD6860D58}"/>
    <cellStyle name="Normal 156 34" xfId="11587" xr:uid="{7F69E92F-F68D-4F61-9A64-CACE2349D3EC}"/>
    <cellStyle name="Normal 156 34 2" xfId="11588" xr:uid="{7389CE4A-A133-4B63-A6FD-676DF6902775}"/>
    <cellStyle name="Normal 156 35" xfId="11589" xr:uid="{0DE4A5E7-77BE-41E5-AC01-DD2228F4D15C}"/>
    <cellStyle name="Normal 156 35 2" xfId="11590" xr:uid="{BE0386CF-3621-4E6E-B1BD-4E66273838F5}"/>
    <cellStyle name="Normal 156 36" xfId="11591" xr:uid="{9BF3D608-3DCF-4ED4-93C5-73C9D2D3A9EC}"/>
    <cellStyle name="Normal 156 36 2" xfId="11592" xr:uid="{9B495A28-7A07-4CBD-8EB3-71CF65424D31}"/>
    <cellStyle name="Normal 156 37" xfId="11593" xr:uid="{E54E080C-89DA-4FC4-A448-F8A8552D89E4}"/>
    <cellStyle name="Normal 156 37 2" xfId="11594" xr:uid="{FA985EF6-8E8A-4277-ADCE-F0ADEE970A4A}"/>
    <cellStyle name="Normal 156 38" xfId="11595" xr:uid="{C20BCE1D-41FB-4B53-A8EC-7A24DE19B96F}"/>
    <cellStyle name="Normal 156 38 2" xfId="11596" xr:uid="{5782A95F-F3E4-4223-818F-344739E0C4BE}"/>
    <cellStyle name="Normal 156 39" xfId="11597" xr:uid="{55F39537-C735-434C-BEC1-2D712D416BF0}"/>
    <cellStyle name="Normal 156 39 2" xfId="11598" xr:uid="{DD77E080-06EA-406C-A530-7D12A0EA87EF}"/>
    <cellStyle name="Normal 156 4" xfId="11599" xr:uid="{EDB63083-3A0A-4DF2-AB76-1B5D3E3A2527}"/>
    <cellStyle name="Normal 156 4 2" xfId="11600" xr:uid="{1CD64F58-95CB-46E3-8191-10E4C4C0D00D}"/>
    <cellStyle name="Normal 156 40" xfId="11601" xr:uid="{8AE50510-F694-4282-B166-DA0EB4735B48}"/>
    <cellStyle name="Normal 156 40 2" xfId="11602" xr:uid="{DB1A938C-7BB2-460D-8D20-3F5797810282}"/>
    <cellStyle name="Normal 156 41" xfId="11603" xr:uid="{D131ED2E-1F23-4413-8D2E-CDAD2A2413D3}"/>
    <cellStyle name="Normal 156 41 2" xfId="11604" xr:uid="{D9510E76-798A-42D9-9D44-AD3A5625E9D0}"/>
    <cellStyle name="Normal 156 42" xfId="11605" xr:uid="{B0E4FBCF-602C-4E6E-A6D9-AE5B1B899F88}"/>
    <cellStyle name="Normal 156 42 2" xfId="11606" xr:uid="{AED7C7A2-5B52-43D4-913E-B8B9532813D6}"/>
    <cellStyle name="Normal 156 43" xfId="11607" xr:uid="{D0DAE445-9BC5-4BDE-9435-AF17FA0348BD}"/>
    <cellStyle name="Normal 156 43 2" xfId="11608" xr:uid="{DA8B3242-DFAC-4516-A38B-4840D8BD995C}"/>
    <cellStyle name="Normal 156 44" xfId="11609" xr:uid="{C7485648-AB75-4E77-8792-173049D26C8A}"/>
    <cellStyle name="Normal 156 44 2" xfId="11610" xr:uid="{6434E21A-4F1C-4D11-A475-29B2960F3861}"/>
    <cellStyle name="Normal 156 45" xfId="11611" xr:uid="{DBC6146C-D47F-457F-9006-DABDBC2E75FA}"/>
    <cellStyle name="Normal 156 45 2" xfId="11612" xr:uid="{0097E9D8-DF2D-4935-857F-7538DF472D8D}"/>
    <cellStyle name="Normal 156 46" xfId="11613" xr:uid="{22AF8F24-257A-4972-81D7-BFAFE9020613}"/>
    <cellStyle name="Normal 156 46 2" xfId="11614" xr:uid="{90509582-E8D6-45F0-AF74-1C1C1677FA99}"/>
    <cellStyle name="Normal 156 47" xfId="11615" xr:uid="{0B9CFA83-8DAF-4673-9E6B-5A930BEA602A}"/>
    <cellStyle name="Normal 156 47 2" xfId="11616" xr:uid="{8D47CF01-18C4-4F6D-A11E-88083F4BFC40}"/>
    <cellStyle name="Normal 156 48" xfId="11617" xr:uid="{716118B4-A9EE-4199-B7B5-7151022575C6}"/>
    <cellStyle name="Normal 156 48 2" xfId="11618" xr:uid="{FD479078-BBA8-4BAF-A75C-54ADC4B1738C}"/>
    <cellStyle name="Normal 156 49" xfId="11619" xr:uid="{6D7DDC6E-3106-4005-80E8-C097C59E734F}"/>
    <cellStyle name="Normal 156 49 2" xfId="11620" xr:uid="{2890D410-A3E9-4C4F-9E67-C2F95DF22315}"/>
    <cellStyle name="Normal 156 5" xfId="11621" xr:uid="{03D4C83F-82D3-420C-A0D0-76B8212BA8B5}"/>
    <cellStyle name="Normal 156 5 2" xfId="11622" xr:uid="{06537565-43C9-4746-818C-D07DA9DD6D2A}"/>
    <cellStyle name="Normal 156 50" xfId="11623" xr:uid="{077D7CCA-79A2-41AD-A43E-82F1CBE30278}"/>
    <cellStyle name="Normal 156 50 2" xfId="11624" xr:uid="{F4CA452D-B2EC-484C-8305-163481EF694D}"/>
    <cellStyle name="Normal 156 51" xfId="11625" xr:uid="{88D05507-7ECD-458C-A02F-84A58F5EBF8A}"/>
    <cellStyle name="Normal 156 51 2" xfId="11626" xr:uid="{434CE3D8-4DF4-4D00-AA61-87E6EF28EC5C}"/>
    <cellStyle name="Normal 156 52" xfId="11627" xr:uid="{7DAF4786-E815-4631-90D4-E97D331261EA}"/>
    <cellStyle name="Normal 156 52 2" xfId="11628" xr:uid="{DF4D0256-0BA2-4BD4-B7D1-2770599CA87A}"/>
    <cellStyle name="Normal 156 53" xfId="11629" xr:uid="{696C0102-3236-4922-89E4-08E8835B6150}"/>
    <cellStyle name="Normal 156 53 2" xfId="11630" xr:uid="{BAF6F0CE-66DF-4B7B-BDD0-FF2EF41D91D3}"/>
    <cellStyle name="Normal 156 54" xfId="11631" xr:uid="{0F61B26F-BC5C-411E-86E7-523D4576111C}"/>
    <cellStyle name="Normal 156 54 2" xfId="11632" xr:uid="{402BE8A1-47E5-4C33-83C6-E24465E19241}"/>
    <cellStyle name="Normal 156 55" xfId="11633" xr:uid="{12E69BF8-A3B4-4505-820A-DB1B03CD5561}"/>
    <cellStyle name="Normal 156 55 2" xfId="11634" xr:uid="{62C69FA5-BF13-4A4E-A67E-4E256D90617C}"/>
    <cellStyle name="Normal 156 56" xfId="11635" xr:uid="{95CED0F0-BA91-4D6F-9D9A-D9565BB5F5DD}"/>
    <cellStyle name="Normal 156 56 2" xfId="11636" xr:uid="{8B706515-CA09-41EA-AE39-14EA94E63603}"/>
    <cellStyle name="Normal 156 57" xfId="11637" xr:uid="{88968F27-C6FC-43FE-992B-00425329CB67}"/>
    <cellStyle name="Normal 156 57 2" xfId="11638" xr:uid="{E6F20C28-F116-4C0E-862F-01E4734590B7}"/>
    <cellStyle name="Normal 156 58" xfId="11639" xr:uid="{E94017CF-268E-4A80-B054-E9A642A1363F}"/>
    <cellStyle name="Normal 156 58 2" xfId="11640" xr:uid="{50515FB0-5151-42D1-A06E-52E42F1B389F}"/>
    <cellStyle name="Normal 156 59" xfId="11641" xr:uid="{BC04A1B2-D53A-4232-BC86-D85552D54A24}"/>
    <cellStyle name="Normal 156 59 2" xfId="11642" xr:uid="{F52477F9-4128-48D0-A174-DBBCF4662941}"/>
    <cellStyle name="Normal 156 6" xfId="11643" xr:uid="{E354EA6C-26AE-4EF0-BFDB-D11B20B46782}"/>
    <cellStyle name="Normal 156 6 2" xfId="11644" xr:uid="{AFFC411A-FAAB-4738-8F7D-D03DF873BB7D}"/>
    <cellStyle name="Normal 156 60" xfId="11645" xr:uid="{0180720E-FC66-4314-8B12-CD60647959B2}"/>
    <cellStyle name="Normal 156 60 2" xfId="11646" xr:uid="{CBB049D4-6FC0-4DC7-84AA-C7293BF98C0A}"/>
    <cellStyle name="Normal 156 61" xfId="11647" xr:uid="{CB3396A5-75D2-45E9-A266-07668AE3877C}"/>
    <cellStyle name="Normal 156 61 2" xfId="11648" xr:uid="{FB1E0501-C6C4-46B3-8BE9-61D162906494}"/>
    <cellStyle name="Normal 156 62" xfId="11649" xr:uid="{574E3438-37C0-4ABD-9D59-DE8DB46D7CB6}"/>
    <cellStyle name="Normal 156 62 2" xfId="11650" xr:uid="{CEE13840-FEE9-4A50-8EDA-C243534461F4}"/>
    <cellStyle name="Normal 156 63" xfId="11651" xr:uid="{5535A7B5-01D9-438A-ADF0-B5520D4F8621}"/>
    <cellStyle name="Normal 156 63 2" xfId="11652" xr:uid="{34FAFD9B-5D1F-4CE1-BBFA-094FCABB9122}"/>
    <cellStyle name="Normal 156 64" xfId="11653" xr:uid="{F1FF9978-D10D-4200-A266-952684D4627B}"/>
    <cellStyle name="Normal 156 64 2" xfId="11654" xr:uid="{C63C54E1-A184-4052-9A5A-026E4F283AA0}"/>
    <cellStyle name="Normal 156 65" xfId="11655" xr:uid="{47FF748E-8294-4AEF-8CB3-34E9BEC9B620}"/>
    <cellStyle name="Normal 156 65 2" xfId="11656" xr:uid="{B3C79647-1296-4810-AC27-11F0C67CC4FD}"/>
    <cellStyle name="Normal 156 66" xfId="11657" xr:uid="{6F501392-C77E-4753-9962-895EA74355D8}"/>
    <cellStyle name="Normal 156 66 2" xfId="11658" xr:uid="{AEE6E824-2FF8-4063-8712-A5F8FC576272}"/>
    <cellStyle name="Normal 156 67" xfId="11659" xr:uid="{5899B3AF-1548-4C81-BD98-4DFE8BA1D43F}"/>
    <cellStyle name="Normal 156 67 2" xfId="11660" xr:uid="{4B267FCF-B386-465D-8575-74B91FE9BC27}"/>
    <cellStyle name="Normal 156 68" xfId="11661" xr:uid="{8F2FF601-8A0B-4025-BEC1-9E0F21C889FC}"/>
    <cellStyle name="Normal 156 68 2" xfId="11662" xr:uid="{AA79A984-97C5-46C5-ADDF-1E8B93357C5D}"/>
    <cellStyle name="Normal 156 69" xfId="11663" xr:uid="{AC2015D4-EE6C-4D13-8567-31B7AD37F94A}"/>
    <cellStyle name="Normal 156 69 2" xfId="11664" xr:uid="{D8C2C5F1-9971-4CAA-974E-C38F93A17C21}"/>
    <cellStyle name="Normal 156 7" xfId="11665" xr:uid="{331C6E50-5B5B-4CCB-BF26-83DFE912818B}"/>
    <cellStyle name="Normal 156 7 2" xfId="11666" xr:uid="{F6FD7449-5C5A-4618-A8C4-4D666A1A01CD}"/>
    <cellStyle name="Normal 156 70" xfId="11667" xr:uid="{BC38AE7D-0861-4E6F-B1BC-EBCE18BECF6C}"/>
    <cellStyle name="Normal 156 70 2" xfId="11668" xr:uid="{3AC8C4FE-3132-40CB-813F-0722449888E3}"/>
    <cellStyle name="Normal 156 71" xfId="11669" xr:uid="{1A0D549F-4BEE-48F3-A1C2-EC585C22E657}"/>
    <cellStyle name="Normal 156 71 2" xfId="11670" xr:uid="{45B5EBFA-6ABC-45F5-A6FD-4B7F3D0DBCC5}"/>
    <cellStyle name="Normal 156 72" xfId="11671" xr:uid="{6F86F784-8FC8-43A7-8F9D-CB107382287E}"/>
    <cellStyle name="Normal 156 72 2" xfId="11672" xr:uid="{403E6F38-91DE-4770-8BC9-722F5DD0FA9E}"/>
    <cellStyle name="Normal 156 73" xfId="11673" xr:uid="{6FB0022E-6892-42BB-B6D0-BE4CC5B10657}"/>
    <cellStyle name="Normal 156 73 2" xfId="11674" xr:uid="{29B7053C-A059-468C-89F8-840846BD76C0}"/>
    <cellStyle name="Normal 156 74" xfId="11675" xr:uid="{C74C64F3-FB79-49E2-A1C1-540331DDBA19}"/>
    <cellStyle name="Normal 156 74 2" xfId="11676" xr:uid="{02761B31-F10D-457E-8B14-61F36E2D96EC}"/>
    <cellStyle name="Normal 156 75" xfId="11677" xr:uid="{77357199-D537-4BFB-AF1A-550B7E7E1E22}"/>
    <cellStyle name="Normal 156 75 2" xfId="11678" xr:uid="{4AAA6B4F-1181-4E6C-8168-8FF333BBDED2}"/>
    <cellStyle name="Normal 156 76" xfId="11679" xr:uid="{AB2B7AE8-190F-416D-ACF7-4FA575D2EE53}"/>
    <cellStyle name="Normal 156 76 2" xfId="11680" xr:uid="{3C4FA8C5-2DE3-4B7F-978E-FED1E0062F5A}"/>
    <cellStyle name="Normal 156 77" xfId="11681" xr:uid="{F172B040-81D8-4261-BAFC-AF5853048269}"/>
    <cellStyle name="Normal 156 77 2" xfId="11682" xr:uid="{B4EF148E-F55E-401E-911B-A9699ED75259}"/>
    <cellStyle name="Normal 156 78" xfId="11683" xr:uid="{15AE6921-1DED-4DB6-B3BC-1B3194CCBBEA}"/>
    <cellStyle name="Normal 156 78 2" xfId="11684" xr:uid="{1C335A62-E110-4B42-A55A-A143FEDE2234}"/>
    <cellStyle name="Normal 156 79" xfId="11685" xr:uid="{4405AE49-4D0C-4A5C-A74A-622E0922BA28}"/>
    <cellStyle name="Normal 156 79 2" xfId="11686" xr:uid="{AFA0FC7F-0127-40F2-BCC4-4EDEE2434B6B}"/>
    <cellStyle name="Normal 156 8" xfId="11687" xr:uid="{6B7B0B54-7EF8-4915-AA1D-652F0348EAB5}"/>
    <cellStyle name="Normal 156 8 2" xfId="11688" xr:uid="{8D503847-B059-4A8E-A850-0EC1F78F46BA}"/>
    <cellStyle name="Normal 156 80" xfId="11689" xr:uid="{D96D8D64-A6FE-40D9-921E-6129CE9D4CD7}"/>
    <cellStyle name="Normal 156 80 2" xfId="11690" xr:uid="{91881BC4-2D25-47D2-9990-30DD2E0EADF8}"/>
    <cellStyle name="Normal 156 81" xfId="11691" xr:uid="{1797EF47-BD5A-4719-AB31-578D91919CA7}"/>
    <cellStyle name="Normal 156 81 2" xfId="11692" xr:uid="{C7331245-2B98-40FB-AA01-B5D101600FF0}"/>
    <cellStyle name="Normal 156 82" xfId="11693" xr:uid="{8C3AA3DF-0937-4D25-84A0-B5FD09D618F2}"/>
    <cellStyle name="Normal 156 82 2" xfId="11694" xr:uid="{3AB0326C-CC59-492F-B13A-4057EE1DB3CF}"/>
    <cellStyle name="Normal 156 83" xfId="11695" xr:uid="{2D50347F-DED4-4F7D-B5CA-D9C6348E44AC}"/>
    <cellStyle name="Normal 156 83 2" xfId="11696" xr:uid="{2D365EB7-C75D-4CEA-98EB-9B93E55C1B3F}"/>
    <cellStyle name="Normal 156 84" xfId="11697" xr:uid="{A65DD212-BB01-460C-96C5-5C7AC6E34411}"/>
    <cellStyle name="Normal 156 84 2" xfId="11698" xr:uid="{2A08444A-83DA-4F50-8112-93C8DAA50E30}"/>
    <cellStyle name="Normal 156 85" xfId="11699" xr:uid="{5D9838E6-0F8B-45A9-9D41-8686A236C623}"/>
    <cellStyle name="Normal 156 85 2" xfId="11700" xr:uid="{DFE9E4E4-9A2C-4708-8470-07EDE12E664A}"/>
    <cellStyle name="Normal 156 86" xfId="11701" xr:uid="{666029C4-F138-4280-BABB-9A0FDAFAB728}"/>
    <cellStyle name="Normal 156 86 2" xfId="11702" xr:uid="{BD3DDF4A-0C3F-4710-9A71-FEF75DF3A500}"/>
    <cellStyle name="Normal 156 87" xfId="11703" xr:uid="{C187AD57-64B5-4FC4-A7E6-A0586FEC182A}"/>
    <cellStyle name="Normal 156 87 2" xfId="11704" xr:uid="{06B8748C-0AA5-4B02-81C1-46B62EA0A4CE}"/>
    <cellStyle name="Normal 156 88" xfId="11705" xr:uid="{18DFB0D6-E7FF-4FB4-A653-292928697929}"/>
    <cellStyle name="Normal 156 88 2" xfId="11706" xr:uid="{B180976D-32C2-4AF1-A236-4F760B42CE42}"/>
    <cellStyle name="Normal 156 89" xfId="11707" xr:uid="{57EA0483-D2C9-42D1-ADE7-D5E8868513D9}"/>
    <cellStyle name="Normal 156 89 2" xfId="11708" xr:uid="{8CF0C762-8D96-49EF-B62F-4A6DD27F991A}"/>
    <cellStyle name="Normal 156 9" xfId="11709" xr:uid="{20E0EB9C-46B1-44EB-AD0D-1D4DC4C618C1}"/>
    <cellStyle name="Normal 156 9 2" xfId="11710" xr:uid="{340F2CF9-A3C8-40B9-88AA-4897173020C1}"/>
    <cellStyle name="Normal 156 90" xfId="11711" xr:uid="{0BC8D873-2D9A-45D7-87B9-F6BD7F0D7CAB}"/>
    <cellStyle name="Normal 156 90 2" xfId="11712" xr:uid="{0449EF46-A06F-463F-B129-AFDED4876ACA}"/>
    <cellStyle name="Normal 156 91" xfId="11713" xr:uid="{00BDE18C-21F2-4213-B5EA-55E073BE795E}"/>
    <cellStyle name="Normal 156 91 2" xfId="11714" xr:uid="{EC26661C-C5E1-47DF-A2B4-D09C73C1441B}"/>
    <cellStyle name="Normal 156 92" xfId="11715" xr:uid="{B33AD668-EAA5-4345-B3CF-976B815E9A3B}"/>
    <cellStyle name="Normal 156 92 2" xfId="11716" xr:uid="{BD87E40B-A097-4BC4-A81B-DA780081B8EC}"/>
    <cellStyle name="Normal 156 93" xfId="11717" xr:uid="{1EA389C7-34EE-4BAA-9956-4E4715CF62F4}"/>
    <cellStyle name="Normal 156 93 2" xfId="11718" xr:uid="{9C177033-18F1-418C-AB36-A367FF4CA050}"/>
    <cellStyle name="Normal 156 94" xfId="11719" xr:uid="{CDE3D5C6-0BE7-45B8-82A0-3EDE5E04EC5C}"/>
    <cellStyle name="Normal 156 94 2" xfId="11720" xr:uid="{0302B42C-902A-430E-8D7D-94AC3964F2EF}"/>
    <cellStyle name="Normal 156 95" xfId="11721" xr:uid="{00BE1B4E-8383-4C3D-98E0-54EF94BFC492}"/>
    <cellStyle name="Normal 156 95 2" xfId="11722" xr:uid="{5E007891-E9A9-42D1-B778-21C3E932B72F}"/>
    <cellStyle name="Normal 156 96" xfId="11723" xr:uid="{BFBF7C09-9B94-45CD-9ED4-DFE57B53D1EB}"/>
    <cellStyle name="Normal 156 96 2" xfId="11724" xr:uid="{D65AA9CD-7245-433B-82BE-0B916D35CAD3}"/>
    <cellStyle name="Normal 156 97" xfId="11725" xr:uid="{06450444-FD87-4354-BE5D-89E6157BBF18}"/>
    <cellStyle name="Normal 156 97 2" xfId="11726" xr:uid="{11946680-914C-4976-B002-4846DA641E9D}"/>
    <cellStyle name="Normal 156 98" xfId="11727" xr:uid="{65D1ECEB-48C7-4EE3-819E-24057F280912}"/>
    <cellStyle name="Normal 156 98 2" xfId="11728" xr:uid="{74C15BEE-54FC-4720-B52D-786873E4046B}"/>
    <cellStyle name="Normal 156 99" xfId="11729" xr:uid="{8F3E6957-00E0-4E7A-AEAD-1A809C9F5ACC}"/>
    <cellStyle name="Normal 157" xfId="11730" xr:uid="{2407EBB9-828D-419E-8F45-53F22C5CB1C5}"/>
    <cellStyle name="Normal 157 10" xfId="11731" xr:uid="{50658B74-A3AF-46B3-B3B4-ABE8B3E052DF}"/>
    <cellStyle name="Normal 157 10 2" xfId="11732" xr:uid="{82A09A7A-E4FD-4228-86AA-8CD02079C051}"/>
    <cellStyle name="Normal 157 11" xfId="11733" xr:uid="{82BDB2DC-4B6B-48AB-AFC4-36B38A87C4A6}"/>
    <cellStyle name="Normal 157 11 2" xfId="11734" xr:uid="{96E5F61D-9A14-47A9-8282-92558E01CF27}"/>
    <cellStyle name="Normal 157 12" xfId="11735" xr:uid="{533AC036-FC37-4029-B7C6-BA36D033280D}"/>
    <cellStyle name="Normal 157 12 2" xfId="11736" xr:uid="{E8F5E20E-705E-4E55-BC38-C244F16D27CC}"/>
    <cellStyle name="Normal 157 13" xfId="11737" xr:uid="{535EBEA7-FA00-4B46-A994-9A7C51AD4735}"/>
    <cellStyle name="Normal 157 13 2" xfId="11738" xr:uid="{18C3470A-E0C4-4EAD-B1CC-A6ACD5C456ED}"/>
    <cellStyle name="Normal 157 14" xfId="11739" xr:uid="{85983B45-FFD3-472C-A8D6-3A7C3B9081D4}"/>
    <cellStyle name="Normal 157 14 2" xfId="11740" xr:uid="{0E93BCCD-E83B-40DA-9C21-77DD6686A160}"/>
    <cellStyle name="Normal 157 15" xfId="11741" xr:uid="{9C4B18A9-0E0A-41F9-9FDE-DCD9BF5737A9}"/>
    <cellStyle name="Normal 157 15 2" xfId="11742" xr:uid="{ED0C7313-E34F-450B-9119-3E6EB671D39E}"/>
    <cellStyle name="Normal 157 16" xfId="11743" xr:uid="{463CA4A1-16F5-4558-AF3B-DCCF5F19B801}"/>
    <cellStyle name="Normal 157 16 2" xfId="11744" xr:uid="{AA8B19AA-CF06-47B9-9C69-77B69BCADF53}"/>
    <cellStyle name="Normal 157 17" xfId="11745" xr:uid="{D1E6F78E-A123-45C1-A752-83A59ADC43BD}"/>
    <cellStyle name="Normal 157 17 2" xfId="11746" xr:uid="{83E88187-A957-4EB8-8AA9-8A00A076DD9E}"/>
    <cellStyle name="Normal 157 18" xfId="11747" xr:uid="{61A14EEC-0E70-44D9-977E-9235339E0AF8}"/>
    <cellStyle name="Normal 157 18 2" xfId="11748" xr:uid="{9013D607-C0F1-4EC4-B54B-041DC61E3108}"/>
    <cellStyle name="Normal 157 19" xfId="11749" xr:uid="{B06D8BD8-FD60-4C9A-96F1-F228018F23ED}"/>
    <cellStyle name="Normal 157 19 2" xfId="11750" xr:uid="{F9091BD2-9127-4385-BF59-E31B23688E41}"/>
    <cellStyle name="Normal 157 2" xfId="11751" xr:uid="{D94CFB85-220D-41DC-8E60-264FCD7FDC1B}"/>
    <cellStyle name="Normal 157 2 2" xfId="11752" xr:uid="{9C05DD35-938F-47EE-A3CC-15705E075540}"/>
    <cellStyle name="Normal 157 20" xfId="11753" xr:uid="{C6810B05-13AC-48F5-B887-4A829A6FB672}"/>
    <cellStyle name="Normal 157 20 2" xfId="11754" xr:uid="{643322DF-96AA-473C-BC66-ACB6972B8E12}"/>
    <cellStyle name="Normal 157 21" xfId="11755" xr:uid="{CE3C2803-A8B7-408F-8453-88043052589D}"/>
    <cellStyle name="Normal 157 21 2" xfId="11756" xr:uid="{508CA646-E4F5-4530-BA35-E6045D1162F5}"/>
    <cellStyle name="Normal 157 22" xfId="11757" xr:uid="{AD9BA582-A9C2-485C-A859-C6941D8F34B0}"/>
    <cellStyle name="Normal 157 22 2" xfId="11758" xr:uid="{B75BA96E-B93D-49E6-8C16-A5DB3C40CC7A}"/>
    <cellStyle name="Normal 157 23" xfId="11759" xr:uid="{4B11587B-8E72-47B0-8E50-16D56D08A712}"/>
    <cellStyle name="Normal 157 23 2" xfId="11760" xr:uid="{820E089B-C5CA-4EE9-84C8-11A297F6A7F9}"/>
    <cellStyle name="Normal 157 24" xfId="11761" xr:uid="{29B50A17-8A98-4843-914B-E5BF81C1C904}"/>
    <cellStyle name="Normal 157 24 2" xfId="11762" xr:uid="{061C9BBE-7A1C-4DED-9BBD-99F2148BEA58}"/>
    <cellStyle name="Normal 157 25" xfId="11763" xr:uid="{B26AF3D8-C244-4326-9761-84C5F9A82BC9}"/>
    <cellStyle name="Normal 157 25 2" xfId="11764" xr:uid="{435347D6-87B5-48A2-A5DD-883CFAE363CC}"/>
    <cellStyle name="Normal 157 26" xfId="11765" xr:uid="{8A1A7005-2E74-47C4-9E8C-B2E18E4C14E5}"/>
    <cellStyle name="Normal 157 26 2" xfId="11766" xr:uid="{D831DC04-EED1-4AE2-A7D8-745D385DEA1D}"/>
    <cellStyle name="Normal 157 27" xfId="11767" xr:uid="{B24F409C-9DF6-4BB9-AC23-F9AA24FB93CB}"/>
    <cellStyle name="Normal 157 27 2" xfId="11768" xr:uid="{060A284F-3FBC-4805-84D6-71EA6CA18095}"/>
    <cellStyle name="Normal 157 28" xfId="11769" xr:uid="{811788C8-6B8A-4AC5-81C0-481D633CA9EA}"/>
    <cellStyle name="Normal 157 28 2" xfId="11770" xr:uid="{B9426692-8441-492D-91D9-E171FCAE41E7}"/>
    <cellStyle name="Normal 157 29" xfId="11771" xr:uid="{BC2A71B6-0BD8-4EBD-91F0-FE4D1FAADE4B}"/>
    <cellStyle name="Normal 157 29 2" xfId="11772" xr:uid="{CD6198B1-B452-4B93-9958-96E1CBDFBDFC}"/>
    <cellStyle name="Normal 157 3" xfId="11773" xr:uid="{B5A39282-0CB8-4985-B28F-9F6E4B9F8215}"/>
    <cellStyle name="Normal 157 3 2" xfId="11774" xr:uid="{6AD5815B-D9FB-40CE-8C4D-55A1A9A62FC1}"/>
    <cellStyle name="Normal 157 30" xfId="11775" xr:uid="{DAB34C09-5B85-46A1-9007-040611D16D3E}"/>
    <cellStyle name="Normal 157 30 2" xfId="11776" xr:uid="{6A0FBF47-A6FB-4366-9491-1A8F09EA0984}"/>
    <cellStyle name="Normal 157 31" xfId="11777" xr:uid="{1E0DA4C3-0954-46A8-8E41-668650A58FDB}"/>
    <cellStyle name="Normal 157 31 2" xfId="11778" xr:uid="{126799F1-59E7-4A45-916D-5A8C5FE1B4C9}"/>
    <cellStyle name="Normal 157 32" xfId="11779" xr:uid="{7F869E75-6F8F-47F2-85FF-4DCE873CFA6B}"/>
    <cellStyle name="Normal 157 32 2" xfId="11780" xr:uid="{84062D04-C887-4370-A484-BC48629732C9}"/>
    <cellStyle name="Normal 157 33" xfId="11781" xr:uid="{385F0731-8D36-46EB-A402-1E8016D346E7}"/>
    <cellStyle name="Normal 157 33 2" xfId="11782" xr:uid="{6F52185E-57F1-4840-9EE1-0AA38F4CA8E8}"/>
    <cellStyle name="Normal 157 34" xfId="11783" xr:uid="{4E79FB4C-FA56-46B4-9A71-4FEBC2950832}"/>
    <cellStyle name="Normal 157 34 2" xfId="11784" xr:uid="{97AB3B1A-93B1-461C-A2A1-CFE9858C544F}"/>
    <cellStyle name="Normal 157 35" xfId="11785" xr:uid="{12C1DFB4-D5B7-447E-A6B1-0C28D8F70C74}"/>
    <cellStyle name="Normal 157 35 2" xfId="11786" xr:uid="{42145509-9934-43B0-8E81-0B83D4B4B6B8}"/>
    <cellStyle name="Normal 157 36" xfId="11787" xr:uid="{08A5F2A5-3342-4C72-914B-94597A076B1F}"/>
    <cellStyle name="Normal 157 36 2" xfId="11788" xr:uid="{BEF67854-8F6C-4CDE-B3A5-A98DF1EB14DD}"/>
    <cellStyle name="Normal 157 37" xfId="11789" xr:uid="{2EE1E5BB-1A7D-4E80-B0A1-53CC21584F0D}"/>
    <cellStyle name="Normal 157 37 2" xfId="11790" xr:uid="{CEAD69CD-1894-43E0-B81B-D6FBD77A0656}"/>
    <cellStyle name="Normal 157 38" xfId="11791" xr:uid="{82B2B451-730C-4CDF-A510-A2DF1DF6991A}"/>
    <cellStyle name="Normal 157 38 2" xfId="11792" xr:uid="{66B19460-8885-4777-9C34-644AB04AC1F5}"/>
    <cellStyle name="Normal 157 39" xfId="11793" xr:uid="{0ED359F2-0AEB-431A-B911-574D96E985C3}"/>
    <cellStyle name="Normal 157 39 2" xfId="11794" xr:uid="{73F2AA75-BF66-43A1-8BF7-B0427444BBE7}"/>
    <cellStyle name="Normal 157 4" xfId="11795" xr:uid="{77C18D2B-B1C5-4ADB-869D-DBA4E5B65A41}"/>
    <cellStyle name="Normal 157 4 2" xfId="11796" xr:uid="{71E06213-4995-4599-9F59-6E2DFDA49A47}"/>
    <cellStyle name="Normal 157 40" xfId="11797" xr:uid="{DF582988-F01B-4373-9D43-645BE520DB0F}"/>
    <cellStyle name="Normal 157 40 2" xfId="11798" xr:uid="{9F240154-F20A-4B9E-B5D2-D86E29E2E976}"/>
    <cellStyle name="Normal 157 41" xfId="11799" xr:uid="{9EC85D7E-5150-4347-AAE5-3300B8367339}"/>
    <cellStyle name="Normal 157 41 2" xfId="11800" xr:uid="{48DDC206-BAFC-41F1-B7DF-84298D71261C}"/>
    <cellStyle name="Normal 157 42" xfId="11801" xr:uid="{7E36767C-3AAF-404D-A8FC-0FE8A9ACE0DD}"/>
    <cellStyle name="Normal 157 42 2" xfId="11802" xr:uid="{D9EE3010-44B1-45BB-B683-C0B153A9C9CB}"/>
    <cellStyle name="Normal 157 43" xfId="11803" xr:uid="{4FCD9148-87C6-4C8C-AB99-9505C785F472}"/>
    <cellStyle name="Normal 157 43 2" xfId="11804" xr:uid="{0CBDE2EB-AFC9-4F23-BE6B-4241F43AB7EA}"/>
    <cellStyle name="Normal 157 44" xfId="11805" xr:uid="{F016E16C-94ED-4123-B5EB-B0D8E50B6F37}"/>
    <cellStyle name="Normal 157 44 2" xfId="11806" xr:uid="{A0702CB3-68A1-4D6C-AC45-6CC98EB6A4DB}"/>
    <cellStyle name="Normal 157 45" xfId="11807" xr:uid="{BF0ABA1F-91F8-4B29-96E3-6AC7A366C59A}"/>
    <cellStyle name="Normal 157 45 2" xfId="11808" xr:uid="{BEC6BB3B-085F-43E9-B052-28C48A3D1C47}"/>
    <cellStyle name="Normal 157 46" xfId="11809" xr:uid="{133C019B-6C62-4905-AA05-8F4A9260DA8B}"/>
    <cellStyle name="Normal 157 46 2" xfId="11810" xr:uid="{A8BA9E9B-FA67-4D07-9637-B3CE818C8D4A}"/>
    <cellStyle name="Normal 157 47" xfId="11811" xr:uid="{91156A9E-CA03-4F72-80E2-89C1D02BF7CD}"/>
    <cellStyle name="Normal 157 47 2" xfId="11812" xr:uid="{50A16943-F3C6-4F36-846D-EA239F47285D}"/>
    <cellStyle name="Normal 157 48" xfId="11813" xr:uid="{2E4F8A04-19C0-4A27-9743-174A35A5F9EA}"/>
    <cellStyle name="Normal 157 48 2" xfId="11814" xr:uid="{80331680-5097-44C0-A409-51D430156398}"/>
    <cellStyle name="Normal 157 49" xfId="11815" xr:uid="{684DB339-4D7D-422E-9714-387039179599}"/>
    <cellStyle name="Normal 157 49 2" xfId="11816" xr:uid="{72187691-2F41-4A14-A6F7-7ECDA16D5858}"/>
    <cellStyle name="Normal 157 5" xfId="11817" xr:uid="{1F6E88D0-229B-463E-8674-9352571300AD}"/>
    <cellStyle name="Normal 157 5 2" xfId="11818" xr:uid="{415D3E63-BE90-44E6-9A7A-E1A6E5AC4ACC}"/>
    <cellStyle name="Normal 157 50" xfId="11819" xr:uid="{581199FF-1C0E-4E44-BBAF-BE9D6D8E173C}"/>
    <cellStyle name="Normal 157 50 2" xfId="11820" xr:uid="{C197AC42-A99E-4932-A4FC-A746432C2881}"/>
    <cellStyle name="Normal 157 51" xfId="11821" xr:uid="{C712626D-7231-4CF9-9011-9703E59A7302}"/>
    <cellStyle name="Normal 157 51 2" xfId="11822" xr:uid="{6A2D2EFC-DDED-45F0-8CC1-03622D074E47}"/>
    <cellStyle name="Normal 157 52" xfId="11823" xr:uid="{57B5CA2B-BC55-4CD2-A6DD-8B3411F0F797}"/>
    <cellStyle name="Normal 157 52 2" xfId="11824" xr:uid="{A501A3C0-A836-46B0-94A9-F6261B271D81}"/>
    <cellStyle name="Normal 157 53" xfId="11825" xr:uid="{2D501DDC-1858-4D10-9366-074103C028BE}"/>
    <cellStyle name="Normal 157 53 2" xfId="11826" xr:uid="{DB4FDD5E-0495-46B7-8C11-EE91A21C40B9}"/>
    <cellStyle name="Normal 157 54" xfId="11827" xr:uid="{8F75B732-9725-4F4D-99C1-DA03D4B0B35B}"/>
    <cellStyle name="Normal 157 54 2" xfId="11828" xr:uid="{D2636C53-1C1E-44D8-B3D2-21361CE537BE}"/>
    <cellStyle name="Normal 157 55" xfId="11829" xr:uid="{B295B057-ED36-4D4F-B1B1-43A4B9ED706C}"/>
    <cellStyle name="Normal 157 55 2" xfId="11830" xr:uid="{80FF605E-B515-4E97-B312-215A5F46F49F}"/>
    <cellStyle name="Normal 157 56" xfId="11831" xr:uid="{D40D13E9-AAEC-4522-AB9B-0066FB7D2B75}"/>
    <cellStyle name="Normal 157 56 2" xfId="11832" xr:uid="{D4807C29-CCE6-40D5-A77D-ABFCC440800D}"/>
    <cellStyle name="Normal 157 57" xfId="11833" xr:uid="{7F664D77-4DAE-4ED5-8CBF-A1F6E0920BB2}"/>
    <cellStyle name="Normal 157 57 2" xfId="11834" xr:uid="{CF2C0E98-B1FC-447C-86BC-95556168FBA2}"/>
    <cellStyle name="Normal 157 58" xfId="11835" xr:uid="{4A68E445-33CC-4088-BE6B-91A321DBB2A9}"/>
    <cellStyle name="Normal 157 58 2" xfId="11836" xr:uid="{F7AE6C7B-056D-40F4-8A9A-32F9B31A97F1}"/>
    <cellStyle name="Normal 157 59" xfId="11837" xr:uid="{8E82A841-ED03-400B-9BB0-F7CD5C1565BA}"/>
    <cellStyle name="Normal 157 59 2" xfId="11838" xr:uid="{ECF2F7EE-0D26-40BB-8AAC-1EBB5FBFD086}"/>
    <cellStyle name="Normal 157 6" xfId="11839" xr:uid="{D94E98E2-424F-4DA9-8B48-529A378EF9BE}"/>
    <cellStyle name="Normal 157 6 2" xfId="11840" xr:uid="{18F7B2D0-10D5-4119-8438-97CBDC730019}"/>
    <cellStyle name="Normal 157 60" xfId="11841" xr:uid="{942DBFF4-FE5D-4994-9EB8-8E0C2F53C7D0}"/>
    <cellStyle name="Normal 157 60 2" xfId="11842" xr:uid="{B5CC7DBF-ECE6-4D17-868B-11690BD9C60C}"/>
    <cellStyle name="Normal 157 61" xfId="11843" xr:uid="{70025361-3C1D-448B-93E6-55B7D976C153}"/>
    <cellStyle name="Normal 157 61 2" xfId="11844" xr:uid="{DDCCB9EB-5D04-4B53-93AF-319E8BFF2714}"/>
    <cellStyle name="Normal 157 62" xfId="11845" xr:uid="{F3C05B9C-0E45-4EA1-93B5-9581AE1FDED9}"/>
    <cellStyle name="Normal 157 62 2" xfId="11846" xr:uid="{95A6F340-AC0F-4C19-9F09-67D2D8C8EA55}"/>
    <cellStyle name="Normal 157 63" xfId="11847" xr:uid="{1E51154F-E141-4320-BCAC-23A88940E0BA}"/>
    <cellStyle name="Normal 157 63 2" xfId="11848" xr:uid="{24915351-D8DE-4104-AC1B-22AC4B3AB6CF}"/>
    <cellStyle name="Normal 157 64" xfId="11849" xr:uid="{45A3672C-E6EB-4C78-B9AB-E2B679D39891}"/>
    <cellStyle name="Normal 157 64 2" xfId="11850" xr:uid="{D05FB900-B31E-4746-B3E9-E1C4451B36FC}"/>
    <cellStyle name="Normal 157 65" xfId="11851" xr:uid="{4B913085-27C2-4CBB-AE85-DFCD1BF166AF}"/>
    <cellStyle name="Normal 157 65 2" xfId="11852" xr:uid="{A7ADF2F0-1F25-4F77-9753-C6963291AEDF}"/>
    <cellStyle name="Normal 157 66" xfId="11853" xr:uid="{2B5AE22F-7184-4EEB-9DA2-CF24C30E181A}"/>
    <cellStyle name="Normal 157 66 2" xfId="11854" xr:uid="{6B5351FF-140A-4E09-874C-CE8A4A550ABE}"/>
    <cellStyle name="Normal 157 67" xfId="11855" xr:uid="{EFF9B943-7B8B-4785-8EC9-1D054E7957DE}"/>
    <cellStyle name="Normal 157 67 2" xfId="11856" xr:uid="{8C257514-3A62-4E61-8AF7-9E0A47685A70}"/>
    <cellStyle name="Normal 157 68" xfId="11857" xr:uid="{68812A0D-5D53-44D6-B48F-B7496CBD755B}"/>
    <cellStyle name="Normal 157 68 2" xfId="11858" xr:uid="{88633AB4-EB90-4A13-82D5-B1D1DB1AB525}"/>
    <cellStyle name="Normal 157 69" xfId="11859" xr:uid="{B5E0CF0B-5C13-4ED0-AF45-A4371738268E}"/>
    <cellStyle name="Normal 157 69 2" xfId="11860" xr:uid="{07F8A3D3-BEB3-4BE8-ACD3-2AF1EFEA48A6}"/>
    <cellStyle name="Normal 157 7" xfId="11861" xr:uid="{43751764-AE78-4FFB-887D-2BEC5C789DB5}"/>
    <cellStyle name="Normal 157 7 2" xfId="11862" xr:uid="{8A485CDD-5A9C-40ED-8384-A6458F4B278A}"/>
    <cellStyle name="Normal 157 70" xfId="11863" xr:uid="{48AD5D1B-279A-4CDA-B588-20AE114739C5}"/>
    <cellStyle name="Normal 157 70 2" xfId="11864" xr:uid="{0FB9259F-7DD8-4C6F-BB95-31D707677192}"/>
    <cellStyle name="Normal 157 71" xfId="11865" xr:uid="{6BF5DE4F-2AEB-4741-9B55-8712C1CFEDE4}"/>
    <cellStyle name="Normal 157 71 2" xfId="11866" xr:uid="{8EB0A824-732B-4E9D-905E-32FA6F455F5E}"/>
    <cellStyle name="Normal 157 72" xfId="11867" xr:uid="{90E00C41-C528-484F-A63C-FD3C5205C054}"/>
    <cellStyle name="Normal 157 72 2" xfId="11868" xr:uid="{DE6DC43C-F278-4493-8A37-540A0C01150D}"/>
    <cellStyle name="Normal 157 73" xfId="11869" xr:uid="{E0EC5E15-FE6D-4807-AFA2-C4B55CC563A7}"/>
    <cellStyle name="Normal 157 73 2" xfId="11870" xr:uid="{4A445174-CBAA-448D-87ED-AB5FA891A1CD}"/>
    <cellStyle name="Normal 157 74" xfId="11871" xr:uid="{1BA3A5D2-7B0A-4FBC-B4D9-EFC44090ED07}"/>
    <cellStyle name="Normal 157 74 2" xfId="11872" xr:uid="{2FAEAE71-5B10-4662-87DA-97E1406FA7C8}"/>
    <cellStyle name="Normal 157 75" xfId="11873" xr:uid="{4F87CA0C-9460-4B0A-AF9D-9EFA16D6DC69}"/>
    <cellStyle name="Normal 157 75 2" xfId="11874" xr:uid="{70ECBB78-F6E0-44F3-8B49-AE1A82A27641}"/>
    <cellStyle name="Normal 157 76" xfId="11875" xr:uid="{046892B5-1B5F-419F-B069-A01A8B690016}"/>
    <cellStyle name="Normal 157 76 2" xfId="11876" xr:uid="{930BA400-7196-41DE-9E17-D8CCFC35698C}"/>
    <cellStyle name="Normal 157 77" xfId="11877" xr:uid="{849241BE-6C6A-4DC0-A894-1F7E22BCE56B}"/>
    <cellStyle name="Normal 157 77 2" xfId="11878" xr:uid="{15669A6D-157C-4D05-9A19-ACE2F5FC1ED6}"/>
    <cellStyle name="Normal 157 78" xfId="11879" xr:uid="{44C67637-DA8E-4E4A-BA22-ABC2FAFD0B37}"/>
    <cellStyle name="Normal 157 78 2" xfId="11880" xr:uid="{32FB156D-0465-400B-8311-D016D524ADC6}"/>
    <cellStyle name="Normal 157 79" xfId="11881" xr:uid="{2F9F62DC-36A0-486A-86EF-0F33A120B14C}"/>
    <cellStyle name="Normal 157 79 2" xfId="11882" xr:uid="{8C5BFBBD-912E-4B13-BE65-E360E85C4663}"/>
    <cellStyle name="Normal 157 8" xfId="11883" xr:uid="{D48703E3-74D4-4B3A-A278-16DBC7707A9C}"/>
    <cellStyle name="Normal 157 8 2" xfId="11884" xr:uid="{1D60D590-C540-40CF-A46C-EE9F0548C614}"/>
    <cellStyle name="Normal 157 80" xfId="11885" xr:uid="{77D8C9F9-C665-47CB-B33C-2C902632BB76}"/>
    <cellStyle name="Normal 157 80 2" xfId="11886" xr:uid="{ED2A3AC8-87A0-445A-9A4E-F2956D888951}"/>
    <cellStyle name="Normal 157 81" xfId="11887" xr:uid="{CF839CC1-3D22-4434-B9B4-63201DB58F2A}"/>
    <cellStyle name="Normal 157 81 2" xfId="11888" xr:uid="{2F83C365-BAA4-45E1-8DB9-91438BEE715C}"/>
    <cellStyle name="Normal 157 82" xfId="11889" xr:uid="{7560214C-1EEA-4F54-AC44-687FC5F79FBD}"/>
    <cellStyle name="Normal 157 82 2" xfId="11890" xr:uid="{F4BD64F1-BE08-4CA6-95D7-1A4BEA49E7FF}"/>
    <cellStyle name="Normal 157 83" xfId="11891" xr:uid="{DB1B07AE-4EFF-4D88-B706-976AF96FC692}"/>
    <cellStyle name="Normal 157 83 2" xfId="11892" xr:uid="{85311BA8-9398-4A55-AE84-8EFF3A8EFC3E}"/>
    <cellStyle name="Normal 157 84" xfId="11893" xr:uid="{8810E697-4B4B-4881-A0FD-B7ACEA3C9597}"/>
    <cellStyle name="Normal 157 84 2" xfId="11894" xr:uid="{7F70F3C7-EDD7-4808-A745-9F2F9AD6E546}"/>
    <cellStyle name="Normal 157 85" xfId="11895" xr:uid="{E4618C0D-A41D-44F3-A892-61B1271D5D07}"/>
    <cellStyle name="Normal 157 85 2" xfId="11896" xr:uid="{0DD5F59E-0E5E-4982-81C2-B0C0D9740443}"/>
    <cellStyle name="Normal 157 86" xfId="11897" xr:uid="{FCA0CE8A-F759-45AB-A99A-FC837B265FA5}"/>
    <cellStyle name="Normal 157 86 2" xfId="11898" xr:uid="{F108E536-6409-4114-90D0-A13068F19B46}"/>
    <cellStyle name="Normal 157 87" xfId="11899" xr:uid="{7A9870F0-FBDF-4D2B-951F-BB440ACE760E}"/>
    <cellStyle name="Normal 157 87 2" xfId="11900" xr:uid="{5F5DD314-43E9-4C66-A446-1936CB9C6735}"/>
    <cellStyle name="Normal 157 88" xfId="11901" xr:uid="{85296578-498B-4782-86F3-3DB1B4811835}"/>
    <cellStyle name="Normal 157 88 2" xfId="11902" xr:uid="{D80E7DA4-4F52-425C-AC5F-A9E057FA44FE}"/>
    <cellStyle name="Normal 157 89" xfId="11903" xr:uid="{E870C837-A965-494A-8296-84EF23ABEE48}"/>
    <cellStyle name="Normal 157 89 2" xfId="11904" xr:uid="{74063EA9-AFE2-4E30-86CA-3BA99A7F2AE6}"/>
    <cellStyle name="Normal 157 9" xfId="11905" xr:uid="{53A7AF59-462F-41BA-944C-DED681E8AA0F}"/>
    <cellStyle name="Normal 157 9 2" xfId="11906" xr:uid="{50E36DAA-51FB-4F05-8116-405E704E38F7}"/>
    <cellStyle name="Normal 157 90" xfId="11907" xr:uid="{100F0DC2-4F55-440A-8943-E7FB01D4FEDE}"/>
    <cellStyle name="Normal 157 90 2" xfId="11908" xr:uid="{C379F661-97E0-48DC-9ADF-AD9A90BCF7E1}"/>
    <cellStyle name="Normal 157 91" xfId="11909" xr:uid="{306B18F3-D23F-4F77-871E-9A4E6DED758C}"/>
    <cellStyle name="Normal 157 91 2" xfId="11910" xr:uid="{84B1432C-700A-49B6-8001-649E4ED63005}"/>
    <cellStyle name="Normal 157 92" xfId="11911" xr:uid="{29AFA268-3678-4BA4-8A53-2FC488BB88D3}"/>
    <cellStyle name="Normal 157 92 2" xfId="11912" xr:uid="{6F931A6F-CBE3-48D8-B814-8AE33F642B86}"/>
    <cellStyle name="Normal 157 93" xfId="11913" xr:uid="{DAF78471-B45A-40C9-B576-4D5301E627E6}"/>
    <cellStyle name="Normal 157 93 2" xfId="11914" xr:uid="{D19F9B07-F032-48E9-8A81-B651F4BEC237}"/>
    <cellStyle name="Normal 157 94" xfId="11915" xr:uid="{1ABF5B53-1497-436F-9BEC-BCE9C2A015AE}"/>
    <cellStyle name="Normal 157 94 2" xfId="11916" xr:uid="{C62F166F-9B04-4C80-9715-E976D2DBB831}"/>
    <cellStyle name="Normal 157 95" xfId="11917" xr:uid="{A44072E8-A2B2-4944-B18B-2A422A74EFBD}"/>
    <cellStyle name="Normal 157 95 2" xfId="11918" xr:uid="{EA6E20B5-069C-43EB-866F-E99A94F6AE66}"/>
    <cellStyle name="Normal 157 96" xfId="11919" xr:uid="{A01B9586-DEDB-4F0B-9AC2-4E5905B0AFF9}"/>
    <cellStyle name="Normal 157 96 2" xfId="11920" xr:uid="{2D763337-59D0-4B27-B0F4-5E982FC018CD}"/>
    <cellStyle name="Normal 157 97" xfId="11921" xr:uid="{B01FCCC4-B014-489A-AA29-64F8F469BE0A}"/>
    <cellStyle name="Normal 157 97 2" xfId="11922" xr:uid="{AF54D84A-353F-403A-96EE-7B24A5A302E4}"/>
    <cellStyle name="Normal 157 98" xfId="11923" xr:uid="{A3838560-B0C9-40D0-9938-65900491661A}"/>
    <cellStyle name="Normal 157 98 2" xfId="11924" xr:uid="{E58D984F-57A3-4F88-A59E-7ACA3D3B19A7}"/>
    <cellStyle name="Normal 157 99" xfId="11925" xr:uid="{F7874097-E94B-4988-A586-3EA736EF963A}"/>
    <cellStyle name="Normal 158" xfId="11926" xr:uid="{3846B499-069E-4442-B4BB-B766D6A01A7D}"/>
    <cellStyle name="Normal 158 10" xfId="11927" xr:uid="{7C255E96-4375-4639-9826-25EF9817DFDB}"/>
    <cellStyle name="Normal 158 10 2" xfId="11928" xr:uid="{209831DB-0B1F-4810-B585-CF610EB87EC6}"/>
    <cellStyle name="Normal 158 11" xfId="11929" xr:uid="{7D43EEBA-3C80-4DFA-A445-310D07D5150E}"/>
    <cellStyle name="Normal 158 11 2" xfId="11930" xr:uid="{0F5061D5-2C2F-4573-89EB-5DECC47246D7}"/>
    <cellStyle name="Normal 158 12" xfId="11931" xr:uid="{7D0B311C-6456-4290-B230-1FD434A26269}"/>
    <cellStyle name="Normal 158 12 2" xfId="11932" xr:uid="{6488A6A9-3635-4E30-B86C-C70AEFAB505D}"/>
    <cellStyle name="Normal 158 13" xfId="11933" xr:uid="{0EAF7C1F-3269-4F19-B030-AD8D4E137843}"/>
    <cellStyle name="Normal 158 13 2" xfId="11934" xr:uid="{5E09D0F8-57BE-4E1F-A835-2EFA257B7D97}"/>
    <cellStyle name="Normal 158 14" xfId="11935" xr:uid="{AA6A1CF5-7075-4B87-98F6-834033C2932A}"/>
    <cellStyle name="Normal 158 14 2" xfId="11936" xr:uid="{582D1CA4-3241-4479-8447-86B1F075276D}"/>
    <cellStyle name="Normal 158 15" xfId="11937" xr:uid="{A78B8393-7BE3-4F32-8DD0-B0B37DEE0ADD}"/>
    <cellStyle name="Normal 158 15 2" xfId="11938" xr:uid="{A5172FB3-3CA1-423D-BBDC-A291E64CE11F}"/>
    <cellStyle name="Normal 158 16" xfId="11939" xr:uid="{081B53FC-3CBD-4DD1-829C-FEF053F59E1B}"/>
    <cellStyle name="Normal 158 16 2" xfId="11940" xr:uid="{7AF71EA3-4EA1-4D76-AE9D-05DE30717786}"/>
    <cellStyle name="Normal 158 17" xfId="11941" xr:uid="{2DD4032C-2EE3-498C-987E-BB87C06A9CC1}"/>
    <cellStyle name="Normal 158 17 2" xfId="11942" xr:uid="{E5550A7A-30EE-4986-B287-5FE456114010}"/>
    <cellStyle name="Normal 158 18" xfId="11943" xr:uid="{4AFF0FBE-B240-4D54-9FA0-AD9F57B11228}"/>
    <cellStyle name="Normal 158 18 2" xfId="11944" xr:uid="{8B934BB6-44F8-4AA8-9590-DFE098962F0A}"/>
    <cellStyle name="Normal 158 19" xfId="11945" xr:uid="{B9BC1878-0507-4CE8-9F3C-6A9D23E8AF54}"/>
    <cellStyle name="Normal 158 19 2" xfId="11946" xr:uid="{0B4506A3-033E-4AA8-AB3B-7F71CC770379}"/>
    <cellStyle name="Normal 158 2" xfId="11947" xr:uid="{130A6634-3716-43D0-B31D-54324FEBF63F}"/>
    <cellStyle name="Normal 158 2 2" xfId="11948" xr:uid="{80CC77C5-1ED6-452F-BCE3-92B8A92E457F}"/>
    <cellStyle name="Normal 158 20" xfId="11949" xr:uid="{1FB39AB7-00F7-42BF-B547-2850729F74C4}"/>
    <cellStyle name="Normal 158 20 2" xfId="11950" xr:uid="{F210DFA2-726C-48E3-8E9B-19677B3850C9}"/>
    <cellStyle name="Normal 158 21" xfId="11951" xr:uid="{756CAFE9-7143-43AC-BB2F-7902ADABBDBA}"/>
    <cellStyle name="Normal 158 21 2" xfId="11952" xr:uid="{89038B2D-CF4A-463D-A90E-405A85B86143}"/>
    <cellStyle name="Normal 158 22" xfId="11953" xr:uid="{2E0DFDEA-C959-438C-A9E7-531552B587B2}"/>
    <cellStyle name="Normal 158 22 2" xfId="11954" xr:uid="{629B57F8-4A73-48A8-91EC-C3E40FDE573F}"/>
    <cellStyle name="Normal 158 23" xfId="11955" xr:uid="{3ACCED1F-12F6-41A7-9D7F-449CCE7D9EE2}"/>
    <cellStyle name="Normal 158 23 2" xfId="11956" xr:uid="{7C3501EF-BDC2-4AEB-9AA1-826652762ECE}"/>
    <cellStyle name="Normal 158 24" xfId="11957" xr:uid="{9AED3067-A49E-45ED-A14F-8BDC66E19743}"/>
    <cellStyle name="Normal 158 24 2" xfId="11958" xr:uid="{41BC4337-82B7-4104-9C60-9F965BD6FF7C}"/>
    <cellStyle name="Normal 158 25" xfId="11959" xr:uid="{63267A56-F1DA-4F8E-B355-6D6511B4DD5B}"/>
    <cellStyle name="Normal 158 25 2" xfId="11960" xr:uid="{FE07A3A7-91A4-40A0-A4AA-5A603FF5BAA4}"/>
    <cellStyle name="Normal 158 26" xfId="11961" xr:uid="{D7B79D2B-AE96-4BE7-8E8B-7FE1C0E2328E}"/>
    <cellStyle name="Normal 158 26 2" xfId="11962" xr:uid="{3BB0F911-4B98-411C-81B2-6F16C1F77FBC}"/>
    <cellStyle name="Normal 158 27" xfId="11963" xr:uid="{0AA50C8A-5775-4E9F-941A-CFB43AD16E35}"/>
    <cellStyle name="Normal 158 27 2" xfId="11964" xr:uid="{D1948ABC-DAF6-453A-A2AD-C05BCC786998}"/>
    <cellStyle name="Normal 158 28" xfId="11965" xr:uid="{7D074281-12FE-41AF-8BC4-03C397FB13BD}"/>
    <cellStyle name="Normal 158 28 2" xfId="11966" xr:uid="{F291143D-D8C1-4C39-AE96-7DFF9C860D78}"/>
    <cellStyle name="Normal 158 29" xfId="11967" xr:uid="{F42D96EC-EDB7-4485-BC0F-5DA9F30EA61F}"/>
    <cellStyle name="Normal 158 29 2" xfId="11968" xr:uid="{3FAD4295-ED8F-422D-A7E1-D5B79576E4D2}"/>
    <cellStyle name="Normal 158 3" xfId="11969" xr:uid="{B8875F99-CB95-4DA0-80B5-16F4A33C1BBA}"/>
    <cellStyle name="Normal 158 3 2" xfId="11970" xr:uid="{B966AAC8-51C1-4E12-B276-DCA199E0EB90}"/>
    <cellStyle name="Normal 158 30" xfId="11971" xr:uid="{1A2C47E7-35FD-46B8-B6F0-353E91F7F8F3}"/>
    <cellStyle name="Normal 158 30 2" xfId="11972" xr:uid="{CFC6E6B0-4C89-44BB-998D-D0D064CB7C8D}"/>
    <cellStyle name="Normal 158 31" xfId="11973" xr:uid="{8A2FE0C6-D464-4318-B63D-0C0118ACD277}"/>
    <cellStyle name="Normal 158 31 2" xfId="11974" xr:uid="{57156B32-DC23-4B33-ACC2-1F76053C2264}"/>
    <cellStyle name="Normal 158 32" xfId="11975" xr:uid="{7E1A3ABE-5CCF-4A00-BFAB-0F6D1E4E657A}"/>
    <cellStyle name="Normal 158 32 2" xfId="11976" xr:uid="{AC3C8C89-2578-4493-A9C0-FA3745B479BB}"/>
    <cellStyle name="Normal 158 33" xfId="11977" xr:uid="{3CBF5A5D-F974-49ED-A7FC-3653AD4B90F3}"/>
    <cellStyle name="Normal 158 33 2" xfId="11978" xr:uid="{5A547669-349A-41CA-97A5-C9E6CE151B81}"/>
    <cellStyle name="Normal 158 34" xfId="11979" xr:uid="{470D0403-9AAD-41EE-9856-E2718E5797B7}"/>
    <cellStyle name="Normal 158 34 2" xfId="11980" xr:uid="{4E6118A3-7C30-4ACA-B22D-821D4FA9C648}"/>
    <cellStyle name="Normal 158 35" xfId="11981" xr:uid="{417AE2F0-5487-4C3B-9CC7-8CA404AED4D9}"/>
    <cellStyle name="Normal 158 35 2" xfId="11982" xr:uid="{24A27E7C-7D08-4BDC-8807-0C6F1E39A1D7}"/>
    <cellStyle name="Normal 158 36" xfId="11983" xr:uid="{71A99C4B-EA4F-4314-863C-A7C5E9925B2D}"/>
    <cellStyle name="Normal 158 36 2" xfId="11984" xr:uid="{8F1C3780-23BC-4C5C-8C2B-7246807EB220}"/>
    <cellStyle name="Normal 158 37" xfId="11985" xr:uid="{54044B58-9DDC-4463-81B6-5139DFB930F0}"/>
    <cellStyle name="Normal 158 37 2" xfId="11986" xr:uid="{8D7DDBCF-4684-49F7-8898-C4E710C71FD2}"/>
    <cellStyle name="Normal 158 38" xfId="11987" xr:uid="{151CDC46-CFDB-4E9E-9830-4BB135DE1BA4}"/>
    <cellStyle name="Normal 158 38 2" xfId="11988" xr:uid="{25D37CD7-53FD-4E56-9196-D329D7387E59}"/>
    <cellStyle name="Normal 158 39" xfId="11989" xr:uid="{1573E32A-78CD-49FE-B0D0-4F724019E855}"/>
    <cellStyle name="Normal 158 39 2" xfId="11990" xr:uid="{8EDEF040-173E-4E1F-8DD6-C9CCCC0D0758}"/>
    <cellStyle name="Normal 158 4" xfId="11991" xr:uid="{2CDD0EF0-546F-48D6-91F1-F97022A4B511}"/>
    <cellStyle name="Normal 158 4 2" xfId="11992" xr:uid="{190D6315-1498-433B-BDAB-6239B22F3BC7}"/>
    <cellStyle name="Normal 158 40" xfId="11993" xr:uid="{7E81823D-EA91-4726-94E8-1374E2085819}"/>
    <cellStyle name="Normal 158 40 2" xfId="11994" xr:uid="{D7686EAB-27FF-44F9-B0B6-8F7D8ACC41C5}"/>
    <cellStyle name="Normal 158 41" xfId="11995" xr:uid="{672CF01A-66F9-4BD2-9480-EDB3E003988D}"/>
    <cellStyle name="Normal 158 41 2" xfId="11996" xr:uid="{F2D972DD-D827-4235-833D-0855C9DBE74C}"/>
    <cellStyle name="Normal 158 42" xfId="11997" xr:uid="{9A4FB1B6-6D8E-42EA-AA79-807C27A35D8C}"/>
    <cellStyle name="Normal 158 42 2" xfId="11998" xr:uid="{D9596169-F329-4711-A54F-F514E11C88D1}"/>
    <cellStyle name="Normal 158 43" xfId="11999" xr:uid="{B7F2B2A7-9996-439F-896E-5D233F3E1410}"/>
    <cellStyle name="Normal 158 43 2" xfId="12000" xr:uid="{9A288C00-4F46-41F0-B39F-4643E84C98D4}"/>
    <cellStyle name="Normal 158 44" xfId="12001" xr:uid="{C8E31124-A212-40CB-A945-1D74FFBE4B93}"/>
    <cellStyle name="Normal 158 44 2" xfId="12002" xr:uid="{8BD052F4-7421-4E70-8343-6A30FE3635CA}"/>
    <cellStyle name="Normal 158 45" xfId="12003" xr:uid="{93BED9AC-585D-41A0-AD28-F0CA58EFB9B8}"/>
    <cellStyle name="Normal 158 45 2" xfId="12004" xr:uid="{43BE9CE7-58F1-4D6D-9606-A79F08BD798F}"/>
    <cellStyle name="Normal 158 46" xfId="12005" xr:uid="{A422831F-25C8-40DF-8EEF-4F6EDEA42438}"/>
    <cellStyle name="Normal 158 46 2" xfId="12006" xr:uid="{4EFBE6CC-B8D3-44A3-9494-44B60389EF85}"/>
    <cellStyle name="Normal 158 47" xfId="12007" xr:uid="{8F3E37A4-ADA9-4C4F-917A-8C211AC25218}"/>
    <cellStyle name="Normal 158 47 2" xfId="12008" xr:uid="{A6F508AE-4655-4AAA-B1A2-80A70D92C571}"/>
    <cellStyle name="Normal 158 48" xfId="12009" xr:uid="{B07EA53F-2394-4AB6-A65E-08BBB155825B}"/>
    <cellStyle name="Normal 158 48 2" xfId="12010" xr:uid="{A8F11250-D419-4A1A-B98B-2151FD3151BA}"/>
    <cellStyle name="Normal 158 49" xfId="12011" xr:uid="{0A95B4DE-B6B0-417C-9753-F4CF792E0CAA}"/>
    <cellStyle name="Normal 158 49 2" xfId="12012" xr:uid="{9082A9D2-CD55-48B6-9308-F827C2D6D176}"/>
    <cellStyle name="Normal 158 5" xfId="12013" xr:uid="{B86525D3-3B15-4949-8677-4213407973E6}"/>
    <cellStyle name="Normal 158 5 2" xfId="12014" xr:uid="{24F40DEA-0F99-415D-84CF-12346BE83893}"/>
    <cellStyle name="Normal 158 50" xfId="12015" xr:uid="{91A908BD-BBD4-414C-B1A9-0FC16FF096EA}"/>
    <cellStyle name="Normal 158 50 2" xfId="12016" xr:uid="{38552156-EDF8-4ED7-AC89-06B313EFED2F}"/>
    <cellStyle name="Normal 158 51" xfId="12017" xr:uid="{506610EF-785B-44D0-AB5D-6AB2AEE3FD0A}"/>
    <cellStyle name="Normal 158 51 2" xfId="12018" xr:uid="{BF4F1D81-249E-48A1-BDAC-C6C8399DC953}"/>
    <cellStyle name="Normal 158 52" xfId="12019" xr:uid="{07ADB5A0-507A-44DF-BDE9-3F90DF0B9006}"/>
    <cellStyle name="Normal 158 52 2" xfId="12020" xr:uid="{5B36EBFE-61B0-4464-AFBD-15C33B5BF528}"/>
    <cellStyle name="Normal 158 53" xfId="12021" xr:uid="{A231C33C-D4B7-47A3-9473-57CC6DEBC087}"/>
    <cellStyle name="Normal 158 53 2" xfId="12022" xr:uid="{EEEA4955-58CB-48E1-80A7-FCE328AAE65D}"/>
    <cellStyle name="Normal 158 54" xfId="12023" xr:uid="{50F8313C-F420-4C66-8523-E954D1403C25}"/>
    <cellStyle name="Normal 158 54 2" xfId="12024" xr:uid="{53A7703F-ED01-41A1-8907-8DB644B4399B}"/>
    <cellStyle name="Normal 158 55" xfId="12025" xr:uid="{F0D0BCBE-7D25-4C0D-BFE8-52F37D41A5C1}"/>
    <cellStyle name="Normal 158 55 2" xfId="12026" xr:uid="{CE87238C-DA04-4196-87F6-97989B3E9A34}"/>
    <cellStyle name="Normal 158 56" xfId="12027" xr:uid="{C9BD8233-8B2A-4F02-9F7D-D88F587A740C}"/>
    <cellStyle name="Normal 158 56 2" xfId="12028" xr:uid="{2D72BFCA-866D-4514-8DF9-E0F9138DF26E}"/>
    <cellStyle name="Normal 158 57" xfId="12029" xr:uid="{FFD9FE82-4F1D-464E-A903-44B571BB737E}"/>
    <cellStyle name="Normal 158 57 2" xfId="12030" xr:uid="{7352B6C9-0913-4E43-95E7-CE08A650459F}"/>
    <cellStyle name="Normal 158 58" xfId="12031" xr:uid="{54DCB9A7-AD79-476F-B013-7CD1AB091E1A}"/>
    <cellStyle name="Normal 158 58 2" xfId="12032" xr:uid="{360984A8-E0F0-44B9-9C10-6B39BE158DD7}"/>
    <cellStyle name="Normal 158 59" xfId="12033" xr:uid="{0072B182-6A0D-4DF8-B3F7-69784E7C55DA}"/>
    <cellStyle name="Normal 158 59 2" xfId="12034" xr:uid="{D676FB81-21BA-4488-A547-EC4FA943176D}"/>
    <cellStyle name="Normal 158 6" xfId="12035" xr:uid="{08AEDAD0-C5BF-45E1-9D19-3333C99E4168}"/>
    <cellStyle name="Normal 158 6 2" xfId="12036" xr:uid="{A40C8569-4D4B-4405-95B1-3B2E618959CF}"/>
    <cellStyle name="Normal 158 60" xfId="12037" xr:uid="{740F6DB0-7964-48CA-BCEB-B3E1663AB1A3}"/>
    <cellStyle name="Normal 158 60 2" xfId="12038" xr:uid="{ADB2AC1D-93EF-47A6-8F4C-6673B763640F}"/>
    <cellStyle name="Normal 158 61" xfId="12039" xr:uid="{10093E4F-F16D-4437-A7B2-BB91C801858F}"/>
    <cellStyle name="Normal 158 61 2" xfId="12040" xr:uid="{CC11EB50-1419-4B43-B6BE-77412A585F4C}"/>
    <cellStyle name="Normal 158 62" xfId="12041" xr:uid="{6B3E0829-D923-4E10-83C7-F232F7EA8F54}"/>
    <cellStyle name="Normal 158 62 2" xfId="12042" xr:uid="{D651CEE4-0882-4876-8B4D-2A8ADA7DD9CA}"/>
    <cellStyle name="Normal 158 63" xfId="12043" xr:uid="{632027C3-31CB-4106-B777-4D0726C1B34A}"/>
    <cellStyle name="Normal 158 63 2" xfId="12044" xr:uid="{D3FCA056-92FF-42FC-9947-A6ADFECA8866}"/>
    <cellStyle name="Normal 158 64" xfId="12045" xr:uid="{14D6634B-B643-48EB-BC78-BEFD5B392FEA}"/>
    <cellStyle name="Normal 158 64 2" xfId="12046" xr:uid="{0E2EBF98-836F-4EB0-8EE5-01E1D3AC732C}"/>
    <cellStyle name="Normal 158 65" xfId="12047" xr:uid="{6FA312D9-008E-4EDE-9715-840612442A2F}"/>
    <cellStyle name="Normal 158 65 2" xfId="12048" xr:uid="{343E4301-5933-4D25-95D7-852EBE9402B1}"/>
    <cellStyle name="Normal 158 66" xfId="12049" xr:uid="{75D77735-668C-476B-9145-1DA75B7D016F}"/>
    <cellStyle name="Normal 158 66 2" xfId="12050" xr:uid="{A45ADA21-07AB-4484-B0A9-4F2D74D2F5F4}"/>
    <cellStyle name="Normal 158 67" xfId="12051" xr:uid="{7DC871B5-BAF1-47BF-9FB5-0354536CEEA6}"/>
    <cellStyle name="Normal 158 67 2" xfId="12052" xr:uid="{4D4A552F-9E6A-409D-866B-301FBF897178}"/>
    <cellStyle name="Normal 158 68" xfId="12053" xr:uid="{3EDA044A-8990-4B38-BE01-5ACDC9B8E917}"/>
    <cellStyle name="Normal 158 68 2" xfId="12054" xr:uid="{F4891904-7984-40AE-8C8D-E834520ACB26}"/>
    <cellStyle name="Normal 158 69" xfId="12055" xr:uid="{0E2F6899-112C-4B8B-B28E-96D09DDBAA47}"/>
    <cellStyle name="Normal 158 69 2" xfId="12056" xr:uid="{93AF9332-9601-43B7-8498-B83273E71C36}"/>
    <cellStyle name="Normal 158 7" xfId="12057" xr:uid="{C47D854D-2463-4C18-9178-12AD6C7AFF57}"/>
    <cellStyle name="Normal 158 7 2" xfId="12058" xr:uid="{1A44C947-134F-4D7B-9605-E25D62E91683}"/>
    <cellStyle name="Normal 158 70" xfId="12059" xr:uid="{E1FF9124-91D7-4D5B-8D2C-07F2C2FC0BA5}"/>
    <cellStyle name="Normal 158 70 2" xfId="12060" xr:uid="{98138F1D-613D-4029-BAB3-8A1409A22DED}"/>
    <cellStyle name="Normal 158 71" xfId="12061" xr:uid="{3F485B07-569B-4210-99F1-CA65D2D23F37}"/>
    <cellStyle name="Normal 158 71 2" xfId="12062" xr:uid="{0A394F10-AD79-4905-A9F5-E59575B8CAD6}"/>
    <cellStyle name="Normal 158 72" xfId="12063" xr:uid="{18669B4D-7B8E-4413-8872-0EA454450AE2}"/>
    <cellStyle name="Normal 158 72 2" xfId="12064" xr:uid="{B25FB459-3EBF-4AEE-816D-7351B1B22119}"/>
    <cellStyle name="Normal 158 73" xfId="12065" xr:uid="{B7FBDA7B-7522-46B5-BCE8-EE461B1CB3B2}"/>
    <cellStyle name="Normal 158 73 2" xfId="12066" xr:uid="{C2876F3A-F90F-4285-8715-5BD293838177}"/>
    <cellStyle name="Normal 158 74" xfId="12067" xr:uid="{EC541435-469F-4522-B586-C9EA1A85247D}"/>
    <cellStyle name="Normal 158 74 2" xfId="12068" xr:uid="{2479E032-18E0-4208-B4E8-FB34087B4BB1}"/>
    <cellStyle name="Normal 158 75" xfId="12069" xr:uid="{04A184B3-DF2A-4343-8F3B-F16CEF53DA59}"/>
    <cellStyle name="Normal 158 75 2" xfId="12070" xr:uid="{EA4CA4AF-0A48-4E28-8EBC-53E7DA0C7F57}"/>
    <cellStyle name="Normal 158 76" xfId="12071" xr:uid="{A80A176C-2129-4D16-9AD3-E9FD68098160}"/>
    <cellStyle name="Normal 158 76 2" xfId="12072" xr:uid="{EC3F3284-E31A-45CF-AC87-1B4024ECA11E}"/>
    <cellStyle name="Normal 158 77" xfId="12073" xr:uid="{286166E5-1085-4C16-B836-86AFDB92A736}"/>
    <cellStyle name="Normal 158 77 2" xfId="12074" xr:uid="{AC005B02-12A9-46B0-8D73-875197C65881}"/>
    <cellStyle name="Normal 158 78" xfId="12075" xr:uid="{52E498B1-4E26-48A3-BC2A-7AD5F734B3E9}"/>
    <cellStyle name="Normal 158 78 2" xfId="12076" xr:uid="{8353A565-F1A5-49DB-9AB0-29EB3E5C7B22}"/>
    <cellStyle name="Normal 158 79" xfId="12077" xr:uid="{0506D62C-382A-4411-B730-C88C22CDF634}"/>
    <cellStyle name="Normal 158 79 2" xfId="12078" xr:uid="{53961897-61D1-4A0D-97E9-F14FA77B14C6}"/>
    <cellStyle name="Normal 158 8" xfId="12079" xr:uid="{E4B20494-A79E-4AD6-9DA2-D9FA3DD5C77A}"/>
    <cellStyle name="Normal 158 8 2" xfId="12080" xr:uid="{ACABAA43-D63E-4C89-9DC0-08D5A8A6AC7F}"/>
    <cellStyle name="Normal 158 80" xfId="12081" xr:uid="{5041D720-E5C0-4DD0-AF60-65D3C4D13383}"/>
    <cellStyle name="Normal 158 80 2" xfId="12082" xr:uid="{6DC0F6C1-CE79-436E-9B34-8B9176456922}"/>
    <cellStyle name="Normal 158 81" xfId="12083" xr:uid="{15033DC7-B900-4D39-967F-C284B1F1129A}"/>
    <cellStyle name="Normal 158 81 2" xfId="12084" xr:uid="{95E7217F-4E9E-4875-B22E-01AA6EC55BE3}"/>
    <cellStyle name="Normal 158 82" xfId="12085" xr:uid="{908983E9-8605-4AFC-B79C-E4EECE087414}"/>
    <cellStyle name="Normal 158 82 2" xfId="12086" xr:uid="{CEF2E878-4519-4612-ACE2-BBBB51DDF38F}"/>
    <cellStyle name="Normal 158 83" xfId="12087" xr:uid="{080F07D9-FBD5-43B5-A900-424A9F2FBC38}"/>
    <cellStyle name="Normal 158 83 2" xfId="12088" xr:uid="{7530C55E-BC8A-4402-AE79-46C2A32AE1C0}"/>
    <cellStyle name="Normal 158 84" xfId="12089" xr:uid="{647447EF-B34C-4AE8-BB71-379E0C9B8E95}"/>
    <cellStyle name="Normal 158 84 2" xfId="12090" xr:uid="{34761EAA-6C23-4553-A1C0-BB7AA82B0E4B}"/>
    <cellStyle name="Normal 158 85" xfId="12091" xr:uid="{88D800AC-A086-4250-AE14-D07A693342EE}"/>
    <cellStyle name="Normal 158 85 2" xfId="12092" xr:uid="{8EF12940-2FCA-43CB-987D-59AFA501BF86}"/>
    <cellStyle name="Normal 158 86" xfId="12093" xr:uid="{40E14CE0-2CA3-4C8F-B6C6-129DA02D3F71}"/>
    <cellStyle name="Normal 158 86 2" xfId="12094" xr:uid="{7F83AA5B-05B4-41DF-BE40-865FBD67B3ED}"/>
    <cellStyle name="Normal 158 87" xfId="12095" xr:uid="{81322418-A460-4551-A09D-A0E742C77ED2}"/>
    <cellStyle name="Normal 158 87 2" xfId="12096" xr:uid="{A7CDFED8-2CCB-401F-A04F-D3B83D4F2C79}"/>
    <cellStyle name="Normal 158 88" xfId="12097" xr:uid="{BE349CAA-69B4-4F6D-B7C3-CDF46AB80EE7}"/>
    <cellStyle name="Normal 158 88 2" xfId="12098" xr:uid="{4FFF82F7-D3D7-441A-BCDA-32C415D11B84}"/>
    <cellStyle name="Normal 158 89" xfId="12099" xr:uid="{437B4DA7-B67E-4AB0-9E3E-15688AC76F0E}"/>
    <cellStyle name="Normal 158 89 2" xfId="12100" xr:uid="{1735F38A-4F27-47DC-A4CC-8F74ED2EB319}"/>
    <cellStyle name="Normal 158 9" xfId="12101" xr:uid="{74B7D5EA-AB89-40BC-A469-5D5578D30133}"/>
    <cellStyle name="Normal 158 9 2" xfId="12102" xr:uid="{9E5B9DE7-9EFF-4503-8096-875B23E771EC}"/>
    <cellStyle name="Normal 158 90" xfId="12103" xr:uid="{393C4572-455D-49F3-B2AE-D3D3AB5340BD}"/>
    <cellStyle name="Normal 158 90 2" xfId="12104" xr:uid="{CEF865FA-AA86-4606-94A7-9E3A14294A69}"/>
    <cellStyle name="Normal 158 91" xfId="12105" xr:uid="{68FFA0F4-8F77-4BA5-9C6D-593DDCE28443}"/>
    <cellStyle name="Normal 158 91 2" xfId="12106" xr:uid="{A1327AB9-93C5-4B7E-A18E-9DA65803AE25}"/>
    <cellStyle name="Normal 158 92" xfId="12107" xr:uid="{5301B814-B5AC-4697-A87E-E21F3C16E347}"/>
    <cellStyle name="Normal 158 92 2" xfId="12108" xr:uid="{03D2C21F-B750-41DD-9562-E92215AED1ED}"/>
    <cellStyle name="Normal 158 93" xfId="12109" xr:uid="{D04FA5B6-5FC5-4A9E-8589-EA202ECC97CF}"/>
    <cellStyle name="Normal 158 93 2" xfId="12110" xr:uid="{126EF9FC-3F52-4F55-B8DE-D23B809FACF4}"/>
    <cellStyle name="Normal 158 94" xfId="12111" xr:uid="{9A7ACE78-D179-4D55-B50E-622D1A3E2790}"/>
    <cellStyle name="Normal 158 94 2" xfId="12112" xr:uid="{40D53146-0C45-41E5-9B03-E3915B68CC02}"/>
    <cellStyle name="Normal 158 95" xfId="12113" xr:uid="{CC98C40A-B8A9-47BF-B530-A5EF8BFEE81B}"/>
    <cellStyle name="Normal 158 95 2" xfId="12114" xr:uid="{B9F802B1-BE28-45C3-98AA-DBF2CC9CBE34}"/>
    <cellStyle name="Normal 158 96" xfId="12115" xr:uid="{7E73F1FD-015E-4B0D-92B0-1723C68C3696}"/>
    <cellStyle name="Normal 158 96 2" xfId="12116" xr:uid="{B303C28D-60FB-4984-AAE9-A669DF1AC57F}"/>
    <cellStyle name="Normal 158 97" xfId="12117" xr:uid="{C31E7801-1502-4510-BA3C-CD5340BADAD0}"/>
    <cellStyle name="Normal 158 97 2" xfId="12118" xr:uid="{91CB3096-70F5-4E1A-81C9-E312CB7E9BEC}"/>
    <cellStyle name="Normal 158 98" xfId="12119" xr:uid="{DF8D5BDD-6F74-4031-A8E2-EEF6EA42AF5F}"/>
    <cellStyle name="Normal 158 98 2" xfId="12120" xr:uid="{0BC4CAB8-0BC7-4C3D-B054-AD94D923330B}"/>
    <cellStyle name="Normal 158 99" xfId="12121" xr:uid="{C8F3AE6D-9CD2-4C20-9B76-6DAAABEAFC6D}"/>
    <cellStyle name="Normal 159" xfId="12122" xr:uid="{130E6929-67C5-4EE2-8B42-A36F15132DB7}"/>
    <cellStyle name="Normal 159 10" xfId="12123" xr:uid="{0D07A957-4B54-45A7-8A0B-F7555618DEEB}"/>
    <cellStyle name="Normal 159 10 2" xfId="12124" xr:uid="{20A094F1-81E3-4445-8E9A-08F83AB55AD3}"/>
    <cellStyle name="Normal 159 11" xfId="12125" xr:uid="{06B3AF75-13DD-4B9E-A5EF-B196E9BAFE31}"/>
    <cellStyle name="Normal 159 11 2" xfId="12126" xr:uid="{4D67C581-A4B3-4C52-8E08-79642A8D2CAE}"/>
    <cellStyle name="Normal 159 12" xfId="12127" xr:uid="{3EC11FC7-1E95-44AA-B00B-53B6330B8FF9}"/>
    <cellStyle name="Normal 159 12 2" xfId="12128" xr:uid="{E2B5ABC6-C138-474C-B38C-2F395917E6AF}"/>
    <cellStyle name="Normal 159 13" xfId="12129" xr:uid="{61CA6265-1E35-4E02-BA70-204F8C82906A}"/>
    <cellStyle name="Normal 159 13 2" xfId="12130" xr:uid="{A8CA4CC5-A10B-45D3-AB50-0CA6B07AC0A8}"/>
    <cellStyle name="Normal 159 14" xfId="12131" xr:uid="{1CABA4B0-C49A-43E8-9BD5-0203F2E7F795}"/>
    <cellStyle name="Normal 159 14 2" xfId="12132" xr:uid="{CD1D2A3F-C68B-414F-A1CA-38FCD908FEDB}"/>
    <cellStyle name="Normal 159 15" xfId="12133" xr:uid="{1AEFBD00-1DA0-40FE-BC70-840239E767A3}"/>
    <cellStyle name="Normal 159 15 2" xfId="12134" xr:uid="{32E5CD39-8EDC-4339-B145-6A43910A12C9}"/>
    <cellStyle name="Normal 159 16" xfId="12135" xr:uid="{9CD5F5FA-5FEB-4C4E-ADA2-4300EE5C5E87}"/>
    <cellStyle name="Normal 159 16 2" xfId="12136" xr:uid="{23419584-B0D8-4D98-AE28-4D8E4E55994F}"/>
    <cellStyle name="Normal 159 17" xfId="12137" xr:uid="{BCD603B0-54E4-4D03-B03A-8B4ECC7B58D1}"/>
    <cellStyle name="Normal 159 17 2" xfId="12138" xr:uid="{75F1A4ED-9900-4766-BD5E-22E8FBAC4A3A}"/>
    <cellStyle name="Normal 159 18" xfId="12139" xr:uid="{22E29EB8-6898-4630-8900-CE1AB8B61A03}"/>
    <cellStyle name="Normal 159 18 2" xfId="12140" xr:uid="{A171E3F5-862E-46DB-AABC-91B8E8DC9E0E}"/>
    <cellStyle name="Normal 159 19" xfId="12141" xr:uid="{289F0797-FC0E-4937-8789-361719AF1EC5}"/>
    <cellStyle name="Normal 159 19 2" xfId="12142" xr:uid="{267AF68B-D5F9-4A37-B502-C46581EA2E16}"/>
    <cellStyle name="Normal 159 2" xfId="12143" xr:uid="{4D3430DB-E914-42C5-B118-5F73C32F77DA}"/>
    <cellStyle name="Normal 159 2 2" xfId="12144" xr:uid="{A0F3113D-8AA2-456A-9AE2-D76806E793B5}"/>
    <cellStyle name="Normal 159 20" xfId="12145" xr:uid="{BA4355A7-EA06-4887-90E4-CE9D0879E7AE}"/>
    <cellStyle name="Normal 159 20 2" xfId="12146" xr:uid="{77A61411-9349-44F1-A617-106DCD24B5BD}"/>
    <cellStyle name="Normal 159 21" xfId="12147" xr:uid="{4A77E367-442C-4924-BF38-478506E5B947}"/>
    <cellStyle name="Normal 159 21 2" xfId="12148" xr:uid="{4C02C1D4-7EF3-4CD9-B114-246E38A3F28E}"/>
    <cellStyle name="Normal 159 22" xfId="12149" xr:uid="{8E178BE2-826D-4C7E-A931-1299819F9C4B}"/>
    <cellStyle name="Normal 159 22 2" xfId="12150" xr:uid="{93FD0CD1-68D6-47CE-801D-EA7475C11033}"/>
    <cellStyle name="Normal 159 23" xfId="12151" xr:uid="{5BA51262-3B4E-4F34-A06A-70E2F758FC43}"/>
    <cellStyle name="Normal 159 23 2" xfId="12152" xr:uid="{C46DFF37-32F8-4C32-A065-99B48BCD384A}"/>
    <cellStyle name="Normal 159 24" xfId="12153" xr:uid="{9A797A28-C068-455D-A9F0-00397F9198C1}"/>
    <cellStyle name="Normal 159 24 2" xfId="12154" xr:uid="{AC022E5C-4FFF-451E-9501-406C88B53FA9}"/>
    <cellStyle name="Normal 159 25" xfId="12155" xr:uid="{C52818F1-0207-49CE-B568-5CC80ED7CE25}"/>
    <cellStyle name="Normal 159 25 2" xfId="12156" xr:uid="{C43AE0F5-639D-4CCC-B5AD-ADFEB3B2AB8A}"/>
    <cellStyle name="Normal 159 26" xfId="12157" xr:uid="{EABD7930-AA9C-40F1-9BFE-3B3004A44169}"/>
    <cellStyle name="Normal 159 26 2" xfId="12158" xr:uid="{9AFE602F-CC81-44BF-BF58-F4EEA1E458A1}"/>
    <cellStyle name="Normal 159 27" xfId="12159" xr:uid="{6FC6E2DC-13D6-4E63-B2BA-605274117AD4}"/>
    <cellStyle name="Normal 159 27 2" xfId="12160" xr:uid="{F5DA15E0-27E7-4272-B939-912579129690}"/>
    <cellStyle name="Normal 159 28" xfId="12161" xr:uid="{B094EE9E-DEF3-4A8E-BDEB-9C7B4EF1C879}"/>
    <cellStyle name="Normal 159 28 2" xfId="12162" xr:uid="{0DA4DC68-3461-4EEA-812D-9E49CA08F9DC}"/>
    <cellStyle name="Normal 159 29" xfId="12163" xr:uid="{08CCB125-2E6D-4564-8CD8-E7804CF9EBEB}"/>
    <cellStyle name="Normal 159 29 2" xfId="12164" xr:uid="{991E0AA3-3EDB-474B-A6F8-9FCE1500F680}"/>
    <cellStyle name="Normal 159 3" xfId="12165" xr:uid="{7B2FBB3A-FA33-48D5-983C-CE47C8E57D6B}"/>
    <cellStyle name="Normal 159 3 2" xfId="12166" xr:uid="{4B883ACB-7AB4-4AA7-A22E-3E20EC5C60EF}"/>
    <cellStyle name="Normal 159 30" xfId="12167" xr:uid="{8818A1D9-895A-4060-8EE4-827CE459C5E4}"/>
    <cellStyle name="Normal 159 30 2" xfId="12168" xr:uid="{0DC1C926-E209-4A76-BEE7-5827F8619F10}"/>
    <cellStyle name="Normal 159 31" xfId="12169" xr:uid="{4E455A45-2C26-48B5-AFAA-669C29083C47}"/>
    <cellStyle name="Normal 159 31 2" xfId="12170" xr:uid="{186DAA2F-3FE0-49C5-95E9-D4674E84092E}"/>
    <cellStyle name="Normal 159 32" xfId="12171" xr:uid="{69497747-5AAD-4671-BA32-64FB63F03435}"/>
    <cellStyle name="Normal 159 32 2" xfId="12172" xr:uid="{2448F864-75E2-47E6-B713-6B5C3289FE92}"/>
    <cellStyle name="Normal 159 33" xfId="12173" xr:uid="{1CBA22EF-4201-44AB-9263-0EB695001C24}"/>
    <cellStyle name="Normal 159 33 2" xfId="12174" xr:uid="{012372DA-A26A-4EA8-8F0D-16C5FFE50BBE}"/>
    <cellStyle name="Normal 159 34" xfId="12175" xr:uid="{817FC593-4893-4B9D-9AD6-265F16B66771}"/>
    <cellStyle name="Normal 159 34 2" xfId="12176" xr:uid="{3E2B8728-590B-411A-B933-4CF6B2CC8110}"/>
    <cellStyle name="Normal 159 35" xfId="12177" xr:uid="{720387ED-9364-481B-9729-62AEC4F04211}"/>
    <cellStyle name="Normal 159 35 2" xfId="12178" xr:uid="{A001D450-41FA-469E-BFDB-0319FF445C9B}"/>
    <cellStyle name="Normal 159 36" xfId="12179" xr:uid="{74233964-9AA2-4FE5-A34F-0321A33AA4CA}"/>
    <cellStyle name="Normal 159 36 2" xfId="12180" xr:uid="{FF9A078B-9D3F-4A59-9BFF-70EB2E810C77}"/>
    <cellStyle name="Normal 159 37" xfId="12181" xr:uid="{EAE4C294-1D50-4787-8021-96D5E41453F0}"/>
    <cellStyle name="Normal 159 37 2" xfId="12182" xr:uid="{78DA6C70-1162-448C-AABD-F1DF73DBEC16}"/>
    <cellStyle name="Normal 159 38" xfId="12183" xr:uid="{0BEE2A12-51FA-448E-96F6-9FCD16BC269A}"/>
    <cellStyle name="Normal 159 38 2" xfId="12184" xr:uid="{22844EA1-308F-4405-B538-21BFEF399722}"/>
    <cellStyle name="Normal 159 39" xfId="12185" xr:uid="{E56BDEC9-A42D-45BE-886D-B2B2176D1BC3}"/>
    <cellStyle name="Normal 159 39 2" xfId="12186" xr:uid="{261770B3-4382-42D5-B48E-79511A870004}"/>
    <cellStyle name="Normal 159 4" xfId="12187" xr:uid="{F50CE780-BFB1-427A-B408-8A331B11ECD8}"/>
    <cellStyle name="Normal 159 4 2" xfId="12188" xr:uid="{236B960F-BCFD-4975-8C3F-FDD4C7006395}"/>
    <cellStyle name="Normal 159 40" xfId="12189" xr:uid="{6487DA14-ADE9-4123-A75F-9C636E345701}"/>
    <cellStyle name="Normal 159 40 2" xfId="12190" xr:uid="{7720DDF9-69C9-4032-8D51-AAB080A24AC9}"/>
    <cellStyle name="Normal 159 41" xfId="12191" xr:uid="{B7F728B7-7132-43D1-ADDD-C3D38CE70E44}"/>
    <cellStyle name="Normal 159 41 2" xfId="12192" xr:uid="{25FBF939-04F7-4D2C-B88E-E48BCC7E38C0}"/>
    <cellStyle name="Normal 159 42" xfId="12193" xr:uid="{B3636BF2-12F0-481F-ACAD-3A7303778C2A}"/>
    <cellStyle name="Normal 159 42 2" xfId="12194" xr:uid="{556DFE52-10BA-4E1F-BD34-948924B6AB9C}"/>
    <cellStyle name="Normal 159 43" xfId="12195" xr:uid="{D4E8D46A-C02E-4E9E-B52C-B7F3925DE9B1}"/>
    <cellStyle name="Normal 159 43 2" xfId="12196" xr:uid="{1BE3D383-846D-4221-A3DF-04DD895159E3}"/>
    <cellStyle name="Normal 159 44" xfId="12197" xr:uid="{4F5A9551-7076-4C8E-9434-E960DC56CF85}"/>
    <cellStyle name="Normal 159 44 2" xfId="12198" xr:uid="{09A773DB-517D-4DDA-A5F9-C1FA7475E072}"/>
    <cellStyle name="Normal 159 45" xfId="12199" xr:uid="{D3C2D89E-2B1E-458E-8A24-242DCC2709CD}"/>
    <cellStyle name="Normal 159 45 2" xfId="12200" xr:uid="{45CCAB26-FBA1-4D22-A8B0-E712BDE8DFF5}"/>
    <cellStyle name="Normal 159 46" xfId="12201" xr:uid="{EFC103FC-249A-4FAF-BE88-C166D83A1FE0}"/>
    <cellStyle name="Normal 159 46 2" xfId="12202" xr:uid="{2D6A1499-C8F9-40A3-801A-B0DF2E21D415}"/>
    <cellStyle name="Normal 159 47" xfId="12203" xr:uid="{10ECECEE-C139-4341-B57F-34FE2807D90C}"/>
    <cellStyle name="Normal 159 47 2" xfId="12204" xr:uid="{F9079A31-C8BD-4EF2-949F-64DBFA02D05C}"/>
    <cellStyle name="Normal 159 48" xfId="12205" xr:uid="{66539976-0503-483C-BAF1-81FB25F08B8A}"/>
    <cellStyle name="Normal 159 48 2" xfId="12206" xr:uid="{341DE1F0-5B50-4CB2-BFFE-460602906538}"/>
    <cellStyle name="Normal 159 49" xfId="12207" xr:uid="{45BBB415-AFE3-4DFC-8449-77CD5B2D870B}"/>
    <cellStyle name="Normal 159 49 2" xfId="12208" xr:uid="{235CBDD0-241F-49D5-8D54-E884E4E58077}"/>
    <cellStyle name="Normal 159 5" xfId="12209" xr:uid="{102C7297-A48F-423E-B037-7629D17BA563}"/>
    <cellStyle name="Normal 159 5 2" xfId="12210" xr:uid="{3DED3CE4-4D9A-4C56-93FA-9795632AC04F}"/>
    <cellStyle name="Normal 159 50" xfId="12211" xr:uid="{FDBF940C-075B-4EDE-BD2E-DB060B41CA8A}"/>
    <cellStyle name="Normal 159 50 2" xfId="12212" xr:uid="{84AD0AA8-BF62-4E1E-909A-36537B8261BC}"/>
    <cellStyle name="Normal 159 51" xfId="12213" xr:uid="{6203BC1C-2B22-4D30-9FE8-FDEA3F09A264}"/>
    <cellStyle name="Normal 159 51 2" xfId="12214" xr:uid="{D7C229A7-914F-4B8E-ADF8-4B9CA281024F}"/>
    <cellStyle name="Normal 159 52" xfId="12215" xr:uid="{D9B6B803-C992-4F20-8D3C-E44DFFBB5ED7}"/>
    <cellStyle name="Normal 159 52 2" xfId="12216" xr:uid="{C91254C8-BD6E-4093-BDAC-2D7AA5AE1DAF}"/>
    <cellStyle name="Normal 159 53" xfId="12217" xr:uid="{C2EFACAD-67FF-4728-A7C6-1DA13F2D3684}"/>
    <cellStyle name="Normal 159 53 2" xfId="12218" xr:uid="{C5E71A0F-5638-4C55-9BEF-98C2D22BE7A7}"/>
    <cellStyle name="Normal 159 54" xfId="12219" xr:uid="{5EAA9055-4696-4E01-917C-D70A7B8729FD}"/>
    <cellStyle name="Normal 159 54 2" xfId="12220" xr:uid="{614FAB81-B0EA-4B3C-B1B4-40958AAF0AAA}"/>
    <cellStyle name="Normal 159 55" xfId="12221" xr:uid="{7662FCE4-22E9-41AB-9E6D-991503D1B986}"/>
    <cellStyle name="Normal 159 55 2" xfId="12222" xr:uid="{2442D61D-25BC-4638-BC51-FB1221F54CD0}"/>
    <cellStyle name="Normal 159 56" xfId="12223" xr:uid="{31B24F1B-C40E-4ED4-9A04-1E3F71445AA0}"/>
    <cellStyle name="Normal 159 56 2" xfId="12224" xr:uid="{32AF4AE9-B6F2-4E9D-B4B9-A6AEDB0284FC}"/>
    <cellStyle name="Normal 159 57" xfId="12225" xr:uid="{E04AA7F6-6620-47FB-B8D8-0CDFF07EB140}"/>
    <cellStyle name="Normal 159 57 2" xfId="12226" xr:uid="{7F852E05-DC58-4B24-A182-6904B218752E}"/>
    <cellStyle name="Normal 159 58" xfId="12227" xr:uid="{D1A0B5DD-3142-44D6-A6F2-DEC4DB20400A}"/>
    <cellStyle name="Normal 159 58 2" xfId="12228" xr:uid="{CB4D3EF5-0DA7-46BF-951D-CE4BFB7E2178}"/>
    <cellStyle name="Normal 159 59" xfId="12229" xr:uid="{F2184596-198D-4FE8-B3F4-A1FC8632B55A}"/>
    <cellStyle name="Normal 159 59 2" xfId="12230" xr:uid="{8F8B02B6-9928-4A68-87F7-32EC0DF9ED1E}"/>
    <cellStyle name="Normal 159 6" xfId="12231" xr:uid="{D4527A58-B955-4C97-8808-FE73CA1528F4}"/>
    <cellStyle name="Normal 159 6 2" xfId="12232" xr:uid="{8511F8DF-B2C3-4968-99BB-42E9F9F8706C}"/>
    <cellStyle name="Normal 159 60" xfId="12233" xr:uid="{B70684F8-46B1-4115-981C-16561C678462}"/>
    <cellStyle name="Normal 159 60 2" xfId="12234" xr:uid="{45F5F463-C558-4480-828E-CDD3EFA4032E}"/>
    <cellStyle name="Normal 159 61" xfId="12235" xr:uid="{8CA223C4-26DD-4361-AE0F-D6BDEA07D585}"/>
    <cellStyle name="Normal 159 61 2" xfId="12236" xr:uid="{43421B33-8948-45DA-AEC8-68C362F9E397}"/>
    <cellStyle name="Normal 159 62" xfId="12237" xr:uid="{B66FB35B-9BE4-4CCD-A80C-8265E2938CE6}"/>
    <cellStyle name="Normal 159 62 2" xfId="12238" xr:uid="{E322884C-DAC5-4508-BCD0-F0F3ECF6B000}"/>
    <cellStyle name="Normal 159 63" xfId="12239" xr:uid="{C88B4EBA-E48C-41FB-9A7E-5A1531D85421}"/>
    <cellStyle name="Normal 159 63 2" xfId="12240" xr:uid="{E2BE219F-7831-4FE1-8198-DB1B3E064A2E}"/>
    <cellStyle name="Normal 159 64" xfId="12241" xr:uid="{436D4F7D-C8BB-4EEF-9D6A-7B537CB76F6B}"/>
    <cellStyle name="Normal 159 64 2" xfId="12242" xr:uid="{E1D76FA0-3127-486C-8CF9-FC482D4B6AFD}"/>
    <cellStyle name="Normal 159 65" xfId="12243" xr:uid="{837340DD-DA01-48BE-BC10-A2853BCD317F}"/>
    <cellStyle name="Normal 159 65 2" xfId="12244" xr:uid="{1351B545-07B5-4E52-82CB-5BCFD95836B9}"/>
    <cellStyle name="Normal 159 66" xfId="12245" xr:uid="{E42FD182-362A-4C5D-957C-BA7C7D05A667}"/>
    <cellStyle name="Normal 159 66 2" xfId="12246" xr:uid="{4E459916-677A-419B-A156-031452E68ECD}"/>
    <cellStyle name="Normal 159 67" xfId="12247" xr:uid="{67F7B191-C055-49E6-881B-5EDAD9793C8D}"/>
    <cellStyle name="Normal 159 67 2" xfId="12248" xr:uid="{28BB374C-E471-44D8-B316-F8E4060443CE}"/>
    <cellStyle name="Normal 159 68" xfId="12249" xr:uid="{8FD696C5-867A-45C1-A248-9283A67F72AC}"/>
    <cellStyle name="Normal 159 68 2" xfId="12250" xr:uid="{6256FC73-DD27-4D9F-A98B-BD03C8CA3DAE}"/>
    <cellStyle name="Normal 159 69" xfId="12251" xr:uid="{8A6A16A4-7AF4-4E07-853E-0AB531C80A97}"/>
    <cellStyle name="Normal 159 69 2" xfId="12252" xr:uid="{50681724-39ED-4F6E-9B60-D102D55D5F87}"/>
    <cellStyle name="Normal 159 7" xfId="12253" xr:uid="{7348DF47-8F98-4AA5-A88A-4A0DC13C48EC}"/>
    <cellStyle name="Normal 159 7 2" xfId="12254" xr:uid="{A957EB7B-1E14-401A-877C-40A71CEDD9E4}"/>
    <cellStyle name="Normal 159 70" xfId="12255" xr:uid="{1231DFCA-E965-4606-B603-5E73E5D32241}"/>
    <cellStyle name="Normal 159 70 2" xfId="12256" xr:uid="{F78F6081-1ACC-4046-8421-C064928B0167}"/>
    <cellStyle name="Normal 159 71" xfId="12257" xr:uid="{60EB9D19-426F-4D3E-BAC9-E70F15FA5872}"/>
    <cellStyle name="Normal 159 71 2" xfId="12258" xr:uid="{AFFF5EB5-2948-4E79-B461-D4CA7A078901}"/>
    <cellStyle name="Normal 159 72" xfId="12259" xr:uid="{06BD6CA7-8B54-42D6-8C59-D6FB91776D90}"/>
    <cellStyle name="Normal 159 72 2" xfId="12260" xr:uid="{59C1B539-CA18-4311-B40F-39D63022FF45}"/>
    <cellStyle name="Normal 159 73" xfId="12261" xr:uid="{DE67F871-45A2-4A30-B955-D1F6F0B30E23}"/>
    <cellStyle name="Normal 159 73 2" xfId="12262" xr:uid="{659F48E3-48F1-4D36-BF54-560197DF78D0}"/>
    <cellStyle name="Normal 159 74" xfId="12263" xr:uid="{F7E4FB99-44C1-4E8C-98A6-F4127A9C5F28}"/>
    <cellStyle name="Normal 159 74 2" xfId="12264" xr:uid="{2B4DE9B7-DAB3-4D6F-AA21-D501B68813D7}"/>
    <cellStyle name="Normal 159 75" xfId="12265" xr:uid="{89DFE932-6B7F-4CED-B50F-2A7F643EA4DA}"/>
    <cellStyle name="Normal 159 75 2" xfId="12266" xr:uid="{9396376E-1363-44A0-BD43-2017A563B954}"/>
    <cellStyle name="Normal 159 76" xfId="12267" xr:uid="{3498F52E-67B5-4F7B-AA06-E8E378EAD12C}"/>
    <cellStyle name="Normal 159 76 2" xfId="12268" xr:uid="{EAC1221B-6BBD-441E-9E6A-C16C295674E7}"/>
    <cellStyle name="Normal 159 77" xfId="12269" xr:uid="{69F115F8-861C-450F-A897-8065EC505EB5}"/>
    <cellStyle name="Normal 159 77 2" xfId="12270" xr:uid="{0DDAF3CC-40EE-406C-A786-5545691F1CC5}"/>
    <cellStyle name="Normal 159 78" xfId="12271" xr:uid="{F821B33F-8BA4-4653-B768-D0A72FCBD74B}"/>
    <cellStyle name="Normal 159 78 2" xfId="12272" xr:uid="{34DA5ABE-0269-49EA-A0BB-0CA2F72169C5}"/>
    <cellStyle name="Normal 159 79" xfId="12273" xr:uid="{5088999D-6B80-4565-AC0A-4CF9CF2C72C3}"/>
    <cellStyle name="Normal 159 79 2" xfId="12274" xr:uid="{ADD309B1-D902-4B33-BDE8-E5AA1A539D63}"/>
    <cellStyle name="Normal 159 8" xfId="12275" xr:uid="{9B11FB67-5655-4FD3-971C-E9E773FA1C3E}"/>
    <cellStyle name="Normal 159 8 2" xfId="12276" xr:uid="{40C67AC4-EEB8-4FDC-8BE3-47EAF41FB295}"/>
    <cellStyle name="Normal 159 80" xfId="12277" xr:uid="{12685CC0-CE7F-44B4-9789-32525BFE6AAD}"/>
    <cellStyle name="Normal 159 80 2" xfId="12278" xr:uid="{D42CBF97-D2A2-41AB-BE5A-B81ADA1F102B}"/>
    <cellStyle name="Normal 159 81" xfId="12279" xr:uid="{4AE75B29-7A69-4860-9633-29DF1C28B289}"/>
    <cellStyle name="Normal 159 81 2" xfId="12280" xr:uid="{7DBF0CD5-6BF1-426E-B553-4E6B1D3698C4}"/>
    <cellStyle name="Normal 159 82" xfId="12281" xr:uid="{6F090217-52EF-4A37-B1F6-298B8C50504B}"/>
    <cellStyle name="Normal 159 82 2" xfId="12282" xr:uid="{B6546A0B-B89D-4A9D-AA5F-E7621980A534}"/>
    <cellStyle name="Normal 159 83" xfId="12283" xr:uid="{343299DB-35CF-41F7-B362-98EEA52506A4}"/>
    <cellStyle name="Normal 159 83 2" xfId="12284" xr:uid="{DB7BDBDA-A49F-4E65-B7EE-AA6C304AC6FC}"/>
    <cellStyle name="Normal 159 84" xfId="12285" xr:uid="{78A1B842-E514-4428-96CD-38CFB1D89BFC}"/>
    <cellStyle name="Normal 159 84 2" xfId="12286" xr:uid="{F7B40A83-AD1B-406C-B443-505CAD3E93FD}"/>
    <cellStyle name="Normal 159 85" xfId="12287" xr:uid="{C8329CE1-23D7-44CD-B7B2-6326DBF48A62}"/>
    <cellStyle name="Normal 159 85 2" xfId="12288" xr:uid="{27337277-2E26-49B7-BAC0-95D164A632D7}"/>
    <cellStyle name="Normal 159 86" xfId="12289" xr:uid="{CD0FB58F-39B6-463E-A4F4-297299588FD6}"/>
    <cellStyle name="Normal 159 86 2" xfId="12290" xr:uid="{5097772E-D5F4-4BC0-BD02-B6B0BAC45FAF}"/>
    <cellStyle name="Normal 159 87" xfId="12291" xr:uid="{3DCA2D79-A235-4396-A240-E093E159B23A}"/>
    <cellStyle name="Normal 159 87 2" xfId="12292" xr:uid="{787CBD97-86E1-45FE-9B13-2D838AB0C6F1}"/>
    <cellStyle name="Normal 159 88" xfId="12293" xr:uid="{1A9C24B2-E48A-4EAE-9B60-A1208BB8CBB9}"/>
    <cellStyle name="Normal 159 88 2" xfId="12294" xr:uid="{020FE873-7C17-4487-98F9-C30C507801F3}"/>
    <cellStyle name="Normal 159 89" xfId="12295" xr:uid="{7F434469-623D-4B7D-BF61-62502AF55198}"/>
    <cellStyle name="Normal 159 89 2" xfId="12296" xr:uid="{BF07E2EF-8F42-482D-8171-C24971195940}"/>
    <cellStyle name="Normal 159 9" xfId="12297" xr:uid="{0C657621-CE29-47F0-9EA8-0A7A86B1B0D4}"/>
    <cellStyle name="Normal 159 9 2" xfId="12298" xr:uid="{BA5DFA45-2601-4CF5-8760-AAC1EF9362B7}"/>
    <cellStyle name="Normal 159 90" xfId="12299" xr:uid="{6FE68A6B-4DFD-4ED4-A766-F7E447B419AC}"/>
    <cellStyle name="Normal 159 90 2" xfId="12300" xr:uid="{2D97D6CB-82D7-4367-A396-34C7D3A33B85}"/>
    <cellStyle name="Normal 159 91" xfId="12301" xr:uid="{54773174-3693-4B23-AE98-F47361FE5842}"/>
    <cellStyle name="Normal 159 91 2" xfId="12302" xr:uid="{258BA5E9-681F-4C7F-AA3A-CA9F8A7D5E5D}"/>
    <cellStyle name="Normal 159 92" xfId="12303" xr:uid="{66F0CD05-0B8E-4240-A462-BFD18314E71A}"/>
    <cellStyle name="Normal 159 92 2" xfId="12304" xr:uid="{CFCE5150-268B-44BA-A5B4-23B18C6A6AE8}"/>
    <cellStyle name="Normal 159 93" xfId="12305" xr:uid="{60835284-711A-42C7-ACAD-190B1114901E}"/>
    <cellStyle name="Normal 159 93 2" xfId="12306" xr:uid="{C6615716-E929-488B-B72A-4195F668AAD7}"/>
    <cellStyle name="Normal 159 94" xfId="12307" xr:uid="{CFFAEB4B-403B-4978-B626-D7A87CD42C7B}"/>
    <cellStyle name="Normal 159 94 2" xfId="12308" xr:uid="{F4F971BA-94E6-4274-AC1E-B19A2E768DB5}"/>
    <cellStyle name="Normal 159 95" xfId="12309" xr:uid="{079E9086-99AD-4818-ADD4-10A89B8514EB}"/>
    <cellStyle name="Normal 159 95 2" xfId="12310" xr:uid="{603F78F3-EF7E-443B-9B53-6FB6F190573E}"/>
    <cellStyle name="Normal 159 96" xfId="12311" xr:uid="{800E1753-4B7E-4A0A-89D2-70BB486EE2A2}"/>
    <cellStyle name="Normal 159 96 2" xfId="12312" xr:uid="{6B85D692-8223-4802-8BE7-512FB47612D4}"/>
    <cellStyle name="Normal 159 97" xfId="12313" xr:uid="{8B4B1FBB-312C-4684-B771-AC2A662148D0}"/>
    <cellStyle name="Normal 159 97 2" xfId="12314" xr:uid="{C2A532E0-2D13-4F72-AED8-D3A8A22A3692}"/>
    <cellStyle name="Normal 159 98" xfId="12315" xr:uid="{3A8F1AAA-D851-479F-BC02-216AB6675EC3}"/>
    <cellStyle name="Normal 159 98 2" xfId="12316" xr:uid="{7760401B-A47F-4DE4-8F72-1F8406456CC5}"/>
    <cellStyle name="Normal 159 99" xfId="12317" xr:uid="{296043AB-FBDD-4070-8A7A-2D224FE8EF98}"/>
    <cellStyle name="Normal 16" xfId="369" xr:uid="{00000000-0005-0000-0000-00009A020000}"/>
    <cellStyle name="Normal 16 2" xfId="370" xr:uid="{00000000-0005-0000-0000-00009B020000}"/>
    <cellStyle name="Normal 16 2 2" xfId="762" xr:uid="{00000000-0005-0000-0000-00009C020000}"/>
    <cellStyle name="Normal 16 2 2 2" xfId="12319" xr:uid="{A88D0D07-621A-4EF3-9991-0AACA9F568DA}"/>
    <cellStyle name="Normal 16 2 3" xfId="1241" xr:uid="{FF8DF8F8-8B85-4D93-9F44-540968FE63F1}"/>
    <cellStyle name="Normal 16 3" xfId="949" xr:uid="{00000000-0005-0000-0000-00009D020000}"/>
    <cellStyle name="Normal 16 3 2" xfId="1299" xr:uid="{DEA9F295-B25A-4DE9-A01E-E0B57625A11B}"/>
    <cellStyle name="Normal 16 4" xfId="1142" xr:uid="{57A9EC33-13BA-4727-A3AB-8654ADF392F6}"/>
    <cellStyle name="Normal 16 4 2" xfId="12318" xr:uid="{A02302EE-9894-47DE-A069-6BF25AFF43F6}"/>
    <cellStyle name="Normal 160" xfId="12320" xr:uid="{2AEEB248-A579-4044-9945-3DC40ECEF03D}"/>
    <cellStyle name="Normal 160 10" xfId="12321" xr:uid="{DF86670C-E4EE-4E04-B570-5F402FF452B0}"/>
    <cellStyle name="Normal 160 10 2" xfId="12322" xr:uid="{7E7251FE-D223-4358-8ADC-AF2B1DB35AF8}"/>
    <cellStyle name="Normal 160 11" xfId="12323" xr:uid="{C2BE8A46-A21B-48B7-ABF6-5C06338F0FFD}"/>
    <cellStyle name="Normal 160 11 2" xfId="12324" xr:uid="{BECB1562-2A87-4001-A8F8-813F25153398}"/>
    <cellStyle name="Normal 160 12" xfId="12325" xr:uid="{A76EF7ED-4D92-4B76-B402-61F6070C8753}"/>
    <cellStyle name="Normal 160 12 2" xfId="12326" xr:uid="{840A5293-B131-4B6A-926D-084DB7B186FF}"/>
    <cellStyle name="Normal 160 13" xfId="12327" xr:uid="{41B34C9F-D625-4074-8731-A1944F706344}"/>
    <cellStyle name="Normal 160 13 2" xfId="12328" xr:uid="{954D7FBE-D1D7-49BB-98C9-86BEA568408A}"/>
    <cellStyle name="Normal 160 14" xfId="12329" xr:uid="{ED6C7827-A959-40C2-8510-5C5B0A913126}"/>
    <cellStyle name="Normal 160 14 2" xfId="12330" xr:uid="{B1844002-220F-4446-B455-A6ECFA97ADAC}"/>
    <cellStyle name="Normal 160 15" xfId="12331" xr:uid="{AE769F92-54F9-4CBD-9462-53909375B2F7}"/>
    <cellStyle name="Normal 160 15 2" xfId="12332" xr:uid="{CD2AA64E-C814-43B4-B66B-602CD1ADA52D}"/>
    <cellStyle name="Normal 160 16" xfId="12333" xr:uid="{E8C6BF6B-5A27-49E2-A1E0-5765324C1124}"/>
    <cellStyle name="Normal 160 16 2" xfId="12334" xr:uid="{AC79C033-82CF-4E66-B9FA-CBE85D03C9DD}"/>
    <cellStyle name="Normal 160 17" xfId="12335" xr:uid="{15E6F9E6-0BEC-4DFF-95C5-5BCFD8948311}"/>
    <cellStyle name="Normal 160 17 2" xfId="12336" xr:uid="{D6B17B1F-00B4-4053-820B-54D8097DE222}"/>
    <cellStyle name="Normal 160 18" xfId="12337" xr:uid="{3AE6BE8F-D973-44DD-A905-CFB88CC2B7A8}"/>
    <cellStyle name="Normal 160 18 2" xfId="12338" xr:uid="{FF91F4DC-92E7-41D2-86A7-D0990E4E9A41}"/>
    <cellStyle name="Normal 160 19" xfId="12339" xr:uid="{60B88380-3456-494E-9018-121AD7F1F288}"/>
    <cellStyle name="Normal 160 19 2" xfId="12340" xr:uid="{29E0AEA6-75F4-4D3F-AFFD-2DBE8AFD4DC6}"/>
    <cellStyle name="Normal 160 2" xfId="12341" xr:uid="{77060D78-AF2A-472D-A08B-506CD7ACD661}"/>
    <cellStyle name="Normal 160 2 2" xfId="12342" xr:uid="{9286B724-A893-42D4-8C6C-21391410021F}"/>
    <cellStyle name="Normal 160 20" xfId="12343" xr:uid="{C3A0E33B-28EB-4706-BEA3-03FEBB3DD57C}"/>
    <cellStyle name="Normal 160 20 2" xfId="12344" xr:uid="{24C35BDB-BFAC-44FB-822F-FB3495EE5E05}"/>
    <cellStyle name="Normal 160 21" xfId="12345" xr:uid="{A7EAA4FD-6E2A-4C93-AB28-E729041461C4}"/>
    <cellStyle name="Normal 160 21 2" xfId="12346" xr:uid="{AB0550B7-3E09-4279-98E7-95D0E0064757}"/>
    <cellStyle name="Normal 160 22" xfId="12347" xr:uid="{DE7D030E-DD99-41C1-AF5B-5DEB35758B22}"/>
    <cellStyle name="Normal 160 22 2" xfId="12348" xr:uid="{C7397A1E-AAAB-4134-9873-B68163B0D7D3}"/>
    <cellStyle name="Normal 160 23" xfId="12349" xr:uid="{ED5E750A-DA8D-4244-9669-4622D804A0F7}"/>
    <cellStyle name="Normal 160 23 2" xfId="12350" xr:uid="{37E76C1C-9D11-469C-9237-644ED9E8654B}"/>
    <cellStyle name="Normal 160 24" xfId="12351" xr:uid="{09312F23-EC68-4374-9313-03D2664A6CFE}"/>
    <cellStyle name="Normal 160 24 2" xfId="12352" xr:uid="{C87563FD-535B-475D-814E-A4927F9B4819}"/>
    <cellStyle name="Normal 160 25" xfId="12353" xr:uid="{8D1D5259-2B2A-466B-AB5D-AD3D319FD0A8}"/>
    <cellStyle name="Normal 160 25 2" xfId="12354" xr:uid="{1FB78E0F-FF6B-4BEE-A649-6624D5F46903}"/>
    <cellStyle name="Normal 160 26" xfId="12355" xr:uid="{6246748F-48A2-4084-81EE-990B9B0BB995}"/>
    <cellStyle name="Normal 160 26 2" xfId="12356" xr:uid="{3AE21A22-C27E-447B-ACEA-03A89AFB4325}"/>
    <cellStyle name="Normal 160 27" xfId="12357" xr:uid="{02C599BB-EEF8-4215-B52B-5BD10A2EB213}"/>
    <cellStyle name="Normal 160 27 2" xfId="12358" xr:uid="{4DFC04CC-2E36-4CC8-BBCC-1C7775EA62B5}"/>
    <cellStyle name="Normal 160 28" xfId="12359" xr:uid="{BAD8E162-5B94-49EF-B0F8-59E48E5FDE33}"/>
    <cellStyle name="Normal 160 28 2" xfId="12360" xr:uid="{20E64603-48F2-4E6C-917F-94517454F869}"/>
    <cellStyle name="Normal 160 29" xfId="12361" xr:uid="{3CFF2A98-147A-41E1-9005-2A1F4B442327}"/>
    <cellStyle name="Normal 160 29 2" xfId="12362" xr:uid="{3D1E187F-E98C-4E09-9F6C-E72AA7B772D7}"/>
    <cellStyle name="Normal 160 3" xfId="12363" xr:uid="{1BBB3E04-0D70-4FAA-B393-4370A68A8E86}"/>
    <cellStyle name="Normal 160 3 2" xfId="12364" xr:uid="{95035E56-E9BA-4F9B-A62C-47811C35FC53}"/>
    <cellStyle name="Normal 160 30" xfId="12365" xr:uid="{FC369BD6-1730-4B8C-BAB6-D31CA0D5F762}"/>
    <cellStyle name="Normal 160 30 2" xfId="12366" xr:uid="{6F6F3FAB-F3B1-405B-AA47-5ED1A143C780}"/>
    <cellStyle name="Normal 160 31" xfId="12367" xr:uid="{A8907A53-BB91-4F54-BB0E-3E86643226D7}"/>
    <cellStyle name="Normal 160 31 2" xfId="12368" xr:uid="{44E0127D-7192-4BBE-A629-B37ED26B2DF9}"/>
    <cellStyle name="Normal 160 32" xfId="12369" xr:uid="{ED2C207B-20F0-4554-8F0E-955490DAC142}"/>
    <cellStyle name="Normal 160 32 2" xfId="12370" xr:uid="{592432C8-D6C3-487E-8501-10D046A1E9C6}"/>
    <cellStyle name="Normal 160 33" xfId="12371" xr:uid="{A9B7F350-4841-4265-812E-AE280E735E33}"/>
    <cellStyle name="Normal 160 33 2" xfId="12372" xr:uid="{9402CCC8-C31E-48DB-B1E6-080FE12D8A55}"/>
    <cellStyle name="Normal 160 34" xfId="12373" xr:uid="{1F6BFD5D-8C92-41DE-A825-C3C7A73AF076}"/>
    <cellStyle name="Normal 160 34 2" xfId="12374" xr:uid="{7D6E6E55-6786-4426-B5F1-E895E8641D8A}"/>
    <cellStyle name="Normal 160 35" xfId="12375" xr:uid="{2D5DB2D2-C8EB-4D9B-9C46-FA0E21FA38CC}"/>
    <cellStyle name="Normal 160 35 2" xfId="12376" xr:uid="{97872243-7F8E-4321-BA20-4F94656BC262}"/>
    <cellStyle name="Normal 160 36" xfId="12377" xr:uid="{218B08ED-B7F6-41A0-800C-4A6108C73C13}"/>
    <cellStyle name="Normal 160 36 2" xfId="12378" xr:uid="{D366E3C4-1A59-42E6-A323-7C713F796BC1}"/>
    <cellStyle name="Normal 160 37" xfId="12379" xr:uid="{102B25BB-E402-494B-81EF-398394C70C7A}"/>
    <cellStyle name="Normal 160 37 2" xfId="12380" xr:uid="{6CF49FD6-5F98-4B4F-9C4A-C8B4C37E9531}"/>
    <cellStyle name="Normal 160 38" xfId="12381" xr:uid="{CBE0ECCD-2BEA-4442-A7DC-0B88DE32D348}"/>
    <cellStyle name="Normal 160 38 2" xfId="12382" xr:uid="{1A835E78-D386-45C9-B44B-2254CA3DB59F}"/>
    <cellStyle name="Normal 160 39" xfId="12383" xr:uid="{610D88D4-81CD-4B7B-9DAB-D7D876B89C84}"/>
    <cellStyle name="Normal 160 39 2" xfId="12384" xr:uid="{2EFE881F-7604-40F9-AE0A-C9E613B663DC}"/>
    <cellStyle name="Normal 160 4" xfId="12385" xr:uid="{4D8B9D29-E1C1-4243-970A-F055CE8D9FED}"/>
    <cellStyle name="Normal 160 4 2" xfId="12386" xr:uid="{FA77D803-5FBC-4B96-AE7F-B20CDAE1AF23}"/>
    <cellStyle name="Normal 160 40" xfId="12387" xr:uid="{F952DBE7-E45B-4682-B58D-EE5A9377AE6B}"/>
    <cellStyle name="Normal 160 40 2" xfId="12388" xr:uid="{F460D682-7AC1-4B2C-AFFE-4E654B1CCE03}"/>
    <cellStyle name="Normal 160 41" xfId="12389" xr:uid="{47EB78C0-24FD-4479-9350-FF32A84A0981}"/>
    <cellStyle name="Normal 160 41 2" xfId="12390" xr:uid="{A012C4D2-7F53-4262-A36A-151B983D1010}"/>
    <cellStyle name="Normal 160 42" xfId="12391" xr:uid="{7736FC92-3DF5-4E79-940C-D15CB4F0603E}"/>
    <cellStyle name="Normal 160 42 2" xfId="12392" xr:uid="{56708933-FB6A-4F60-9DBD-D4D5ACFFA18A}"/>
    <cellStyle name="Normal 160 43" xfId="12393" xr:uid="{CE416C89-B272-4574-933E-2EA79D707AC3}"/>
    <cellStyle name="Normal 160 43 2" xfId="12394" xr:uid="{40120A10-0FEA-43EE-A1D6-D2AE27344DCD}"/>
    <cellStyle name="Normal 160 44" xfId="12395" xr:uid="{6D4955D9-C4ED-4D98-A348-B02B6756DF30}"/>
    <cellStyle name="Normal 160 44 2" xfId="12396" xr:uid="{64ABFCC0-F42E-423C-98F9-5D4562127F90}"/>
    <cellStyle name="Normal 160 45" xfId="12397" xr:uid="{C2867CDD-2EC0-4E3F-BF0E-E9494BF577B0}"/>
    <cellStyle name="Normal 160 45 2" xfId="12398" xr:uid="{9A0EF5EE-224E-4234-B53B-2B2BFCD61955}"/>
    <cellStyle name="Normal 160 46" xfId="12399" xr:uid="{5C907800-D514-40E7-B40E-6FBE27AD5361}"/>
    <cellStyle name="Normal 160 46 2" xfId="12400" xr:uid="{ED61D71B-FC2D-4D14-B5E3-C2B6561EDB16}"/>
    <cellStyle name="Normal 160 47" xfId="12401" xr:uid="{B432EE5D-7ABC-4329-9508-B303CC6448E3}"/>
    <cellStyle name="Normal 160 47 2" xfId="12402" xr:uid="{518654BF-3229-4F79-B0BD-8C7A568609C1}"/>
    <cellStyle name="Normal 160 48" xfId="12403" xr:uid="{D52BA5BC-2D24-4D75-B1B8-58D4DD160CD0}"/>
    <cellStyle name="Normal 160 48 2" xfId="12404" xr:uid="{0CA7D859-F4DE-459B-8CBE-B5C9E27164DD}"/>
    <cellStyle name="Normal 160 49" xfId="12405" xr:uid="{763FF083-3F12-4C08-9874-D12BF29C03FE}"/>
    <cellStyle name="Normal 160 49 2" xfId="12406" xr:uid="{B737688E-93A6-4AC8-BBBD-3CCCD99B28B5}"/>
    <cellStyle name="Normal 160 5" xfId="12407" xr:uid="{484FC34F-7AC2-44D5-8670-8E0079F487C9}"/>
    <cellStyle name="Normal 160 5 2" xfId="12408" xr:uid="{14FFC918-F623-4954-841F-662B332EB07C}"/>
    <cellStyle name="Normal 160 50" xfId="12409" xr:uid="{0B069634-08D2-4C36-9056-B135A4D79981}"/>
    <cellStyle name="Normal 160 50 2" xfId="12410" xr:uid="{58F64DBB-07B6-4C64-B853-896F57B7DAD6}"/>
    <cellStyle name="Normal 160 51" xfId="12411" xr:uid="{EABAD532-2EF2-4EB6-BB39-4C1CCF497804}"/>
    <cellStyle name="Normal 160 51 2" xfId="12412" xr:uid="{051994B6-F0E7-484B-AE09-9739B53C6B2C}"/>
    <cellStyle name="Normal 160 52" xfId="12413" xr:uid="{B8500044-1AC9-4C37-861C-98C263F83529}"/>
    <cellStyle name="Normal 160 52 2" xfId="12414" xr:uid="{DA941903-BC65-4E56-A44C-4065CB2B5104}"/>
    <cellStyle name="Normal 160 53" xfId="12415" xr:uid="{19D6DEA6-CB39-4049-B1B9-D67885456BCD}"/>
    <cellStyle name="Normal 160 53 2" xfId="12416" xr:uid="{67712B81-131D-41A9-AE1D-6C60DDFF1E7C}"/>
    <cellStyle name="Normal 160 54" xfId="12417" xr:uid="{134EF52C-3DBF-4E28-866C-C011CDE976E3}"/>
    <cellStyle name="Normal 160 54 2" xfId="12418" xr:uid="{EDD7E884-43ED-42B1-85E4-B74BFDDEB44A}"/>
    <cellStyle name="Normal 160 55" xfId="12419" xr:uid="{D7041D23-3FC7-4CBA-8F74-EF04F669B979}"/>
    <cellStyle name="Normal 160 55 2" xfId="12420" xr:uid="{7673BF19-1556-4207-B1CE-EBB9B3211C2A}"/>
    <cellStyle name="Normal 160 56" xfId="12421" xr:uid="{12EEBE8B-CF6E-4E39-AC78-67E493DBF8F6}"/>
    <cellStyle name="Normal 160 56 2" xfId="12422" xr:uid="{C98E62CA-4814-4E08-827C-39E0A36A3156}"/>
    <cellStyle name="Normal 160 57" xfId="12423" xr:uid="{DCF59DB3-AD4F-40F5-97A4-71AB418CF075}"/>
    <cellStyle name="Normal 160 57 2" xfId="12424" xr:uid="{5E00A753-449D-4048-BBFF-FF838FF033B1}"/>
    <cellStyle name="Normal 160 58" xfId="12425" xr:uid="{DC24C149-F4E4-4488-B73B-F6A9D4C9B293}"/>
    <cellStyle name="Normal 160 58 2" xfId="12426" xr:uid="{0E02C4BE-524D-4B7F-8D87-39198EBDAD21}"/>
    <cellStyle name="Normal 160 59" xfId="12427" xr:uid="{9438FDDF-178F-40DC-AE7F-9AC510C54F1F}"/>
    <cellStyle name="Normal 160 59 2" xfId="12428" xr:uid="{E189987C-FA34-454D-B8B3-3F9C3304A00C}"/>
    <cellStyle name="Normal 160 6" xfId="12429" xr:uid="{8ECF9D72-C492-4AAE-895F-FC47D92922F1}"/>
    <cellStyle name="Normal 160 6 2" xfId="12430" xr:uid="{6FC92563-E84F-4038-A1DC-C0E7091E76B9}"/>
    <cellStyle name="Normal 160 60" xfId="12431" xr:uid="{81B1E7E0-46F3-46AF-82CC-C6F29B232AC0}"/>
    <cellStyle name="Normal 160 60 2" xfId="12432" xr:uid="{35466347-B2AC-47E1-A75E-DA5738B63E8A}"/>
    <cellStyle name="Normal 160 61" xfId="12433" xr:uid="{E81AF5E0-DA1F-4B6F-BC85-101F2704469F}"/>
    <cellStyle name="Normal 160 61 2" xfId="12434" xr:uid="{E4E5AAEE-67CF-454B-B0E2-247C8E844F03}"/>
    <cellStyle name="Normal 160 62" xfId="12435" xr:uid="{85DBD349-ED34-4EE8-88BE-2741C76CB4F7}"/>
    <cellStyle name="Normal 160 62 2" xfId="12436" xr:uid="{9E0385C6-0339-47FC-A98D-BE108B541890}"/>
    <cellStyle name="Normal 160 63" xfId="12437" xr:uid="{6191F4A3-C090-4B9D-A2F4-9F413FEEA27E}"/>
    <cellStyle name="Normal 160 63 2" xfId="12438" xr:uid="{4932A1B4-D977-403F-9EF7-573F18D2C1B7}"/>
    <cellStyle name="Normal 160 64" xfId="12439" xr:uid="{C5A8D30D-2129-4DA5-A7E4-D44A64194BEF}"/>
    <cellStyle name="Normal 160 64 2" xfId="12440" xr:uid="{16F53E7D-1D4E-4869-84AF-26B20A895356}"/>
    <cellStyle name="Normal 160 65" xfId="12441" xr:uid="{A89CC565-16F7-4266-9802-452176FDDDC2}"/>
    <cellStyle name="Normal 160 65 2" xfId="12442" xr:uid="{CF390931-8163-4C28-AA81-E423A0BDEF81}"/>
    <cellStyle name="Normal 160 66" xfId="12443" xr:uid="{2588002E-EC5C-458E-BE88-D6D214E16772}"/>
    <cellStyle name="Normal 160 66 2" xfId="12444" xr:uid="{B8B598DA-D4D2-4D14-93A8-F410FF287F06}"/>
    <cellStyle name="Normal 160 67" xfId="12445" xr:uid="{11B1ED3E-5948-47A1-BAB3-B91297B27054}"/>
    <cellStyle name="Normal 160 67 2" xfId="12446" xr:uid="{B9BC9174-CC52-445F-A0B9-0E3B02F4DF35}"/>
    <cellStyle name="Normal 160 68" xfId="12447" xr:uid="{14382205-7131-4D03-B4B1-4F97CF6E8A79}"/>
    <cellStyle name="Normal 160 68 2" xfId="12448" xr:uid="{8BBE3051-2F28-4082-9C5F-FDD05F6A7C1C}"/>
    <cellStyle name="Normal 160 69" xfId="12449" xr:uid="{EC01DCF8-A0F5-43D7-A9E4-83EA9D2B3056}"/>
    <cellStyle name="Normal 160 69 2" xfId="12450" xr:uid="{9B2D150A-5CC3-471D-89F5-8E14E3F14B8E}"/>
    <cellStyle name="Normal 160 7" xfId="12451" xr:uid="{26215B66-156C-4C9C-BAA4-714C249721F7}"/>
    <cellStyle name="Normal 160 7 2" xfId="12452" xr:uid="{055754BB-4A03-4A1F-AE20-11DF1E121B4E}"/>
    <cellStyle name="Normal 160 70" xfId="12453" xr:uid="{C3F80FD1-C15F-442D-9659-2798C744B063}"/>
    <cellStyle name="Normal 160 70 2" xfId="12454" xr:uid="{384095A3-5421-4C59-AA59-5A536F6E785C}"/>
    <cellStyle name="Normal 160 71" xfId="12455" xr:uid="{BA2F9881-EEAA-452B-A786-95D378DF5C6B}"/>
    <cellStyle name="Normal 160 71 2" xfId="12456" xr:uid="{418C9DA5-4CC9-478A-B618-7059647AE339}"/>
    <cellStyle name="Normal 160 72" xfId="12457" xr:uid="{4E002231-5645-462C-9628-A435A26D01BF}"/>
    <cellStyle name="Normal 160 72 2" xfId="12458" xr:uid="{06105A56-77FE-4342-AC28-9D8CFE70B1A3}"/>
    <cellStyle name="Normal 160 73" xfId="12459" xr:uid="{44E98B7B-08DA-492B-BF36-5BE7F481CD3D}"/>
    <cellStyle name="Normal 160 73 2" xfId="12460" xr:uid="{CFB32D3B-F317-4915-92F5-5C8BD9F2F8FB}"/>
    <cellStyle name="Normal 160 74" xfId="12461" xr:uid="{282134F9-8605-49FF-83F8-FF6E7C0E2091}"/>
    <cellStyle name="Normal 160 74 2" xfId="12462" xr:uid="{0B3076B6-EEBC-49FC-B03F-3ECBA16B4539}"/>
    <cellStyle name="Normal 160 75" xfId="12463" xr:uid="{846ECA19-4AF5-46FB-ABD2-1CC3857125F4}"/>
    <cellStyle name="Normal 160 75 2" xfId="12464" xr:uid="{99005DF8-1313-4744-8973-07FDAF742F50}"/>
    <cellStyle name="Normal 160 76" xfId="12465" xr:uid="{81E7914F-DDE0-4A2A-AC07-66D352C01A52}"/>
    <cellStyle name="Normal 160 76 2" xfId="12466" xr:uid="{B9F72233-42BB-4628-ACDD-F14CF3D72279}"/>
    <cellStyle name="Normal 160 77" xfId="12467" xr:uid="{793A2B06-204E-4D82-BC3E-8179654B9E52}"/>
    <cellStyle name="Normal 160 77 2" xfId="12468" xr:uid="{D50556D7-B7F8-4F05-917A-8D0EA9E84AD7}"/>
    <cellStyle name="Normal 160 78" xfId="12469" xr:uid="{C79F8878-CA20-45CD-B59A-12260CFEBC5D}"/>
    <cellStyle name="Normal 160 78 2" xfId="12470" xr:uid="{89E20F8B-0251-4436-9611-77BA26831D76}"/>
    <cellStyle name="Normal 160 79" xfId="12471" xr:uid="{B4B45275-DCDE-46D8-9B18-FBB1590D86E3}"/>
    <cellStyle name="Normal 160 79 2" xfId="12472" xr:uid="{60D17CDC-DDB3-4C5C-8127-21CAD5C81FBF}"/>
    <cellStyle name="Normal 160 8" xfId="12473" xr:uid="{9E8DB927-EE0E-4D73-B7F6-9899FC16EA25}"/>
    <cellStyle name="Normal 160 8 2" xfId="12474" xr:uid="{0A124E51-7C8B-40F1-B8E5-83FA8D8BFF49}"/>
    <cellStyle name="Normal 160 80" xfId="12475" xr:uid="{2B0C5EE1-67F8-4BF6-928D-0E57C60673EB}"/>
    <cellStyle name="Normal 160 80 2" xfId="12476" xr:uid="{819E8DB0-DBD9-404A-B722-18ECD48E812D}"/>
    <cellStyle name="Normal 160 81" xfId="12477" xr:uid="{48F9DCBA-D88C-4E1B-9F59-57A4CFFB4A3E}"/>
    <cellStyle name="Normal 160 81 2" xfId="12478" xr:uid="{F5CFB5FA-3578-46C5-ABC2-22CB5645B3CC}"/>
    <cellStyle name="Normal 160 82" xfId="12479" xr:uid="{F629EB98-01BF-4489-B5C7-D1B3D59356E0}"/>
    <cellStyle name="Normal 160 82 2" xfId="12480" xr:uid="{8F7C076C-7358-462C-A5CE-0EDCA4F61BC0}"/>
    <cellStyle name="Normal 160 83" xfId="12481" xr:uid="{56784E28-4370-481B-BAC1-36F8CC228D26}"/>
    <cellStyle name="Normal 160 83 2" xfId="12482" xr:uid="{48F8628A-48B7-4780-8C7D-A24EDE2DF81C}"/>
    <cellStyle name="Normal 160 84" xfId="12483" xr:uid="{50FE92F4-DBA0-43F3-A5BC-6F75DAA957AD}"/>
    <cellStyle name="Normal 160 84 2" xfId="12484" xr:uid="{8F788646-20AD-4A12-982E-1098E2242DC7}"/>
    <cellStyle name="Normal 160 85" xfId="12485" xr:uid="{C0BCD6A4-0812-4B72-A531-E0C9F9419D43}"/>
    <cellStyle name="Normal 160 85 2" xfId="12486" xr:uid="{7F192B28-3427-4D4D-BFDC-F2202B58BF3B}"/>
    <cellStyle name="Normal 160 86" xfId="12487" xr:uid="{78799D85-72F8-4EED-B102-61EC6430AB8F}"/>
    <cellStyle name="Normal 160 86 2" xfId="12488" xr:uid="{8D0E208E-C412-4FF6-B2A6-ED77A239CB3D}"/>
    <cellStyle name="Normal 160 87" xfId="12489" xr:uid="{9E2BC847-8E20-4C86-A86A-5F672998AE6B}"/>
    <cellStyle name="Normal 160 87 2" xfId="12490" xr:uid="{BBC3C8BD-F95A-4990-B61F-E14D78FF6DA6}"/>
    <cellStyle name="Normal 160 88" xfId="12491" xr:uid="{EEB3327E-D818-4948-B31B-AC2D8D7223FB}"/>
    <cellStyle name="Normal 160 88 2" xfId="12492" xr:uid="{23EB9E3D-37F0-461A-AA75-88F322795984}"/>
    <cellStyle name="Normal 160 89" xfId="12493" xr:uid="{D9069C80-E9C7-410A-AAEE-078823E1860E}"/>
    <cellStyle name="Normal 160 89 2" xfId="12494" xr:uid="{42E8534B-4714-48A3-A54B-2601250C20AE}"/>
    <cellStyle name="Normal 160 9" xfId="12495" xr:uid="{1C424F1D-C6C3-4425-825D-0DFB8C1A699B}"/>
    <cellStyle name="Normal 160 9 2" xfId="12496" xr:uid="{079A67EE-BB6E-400E-A8F5-8A0EEA31CA33}"/>
    <cellStyle name="Normal 160 90" xfId="12497" xr:uid="{35976D46-D7E4-4E69-8BC5-A2F6E0AB6F7F}"/>
    <cellStyle name="Normal 160 90 2" xfId="12498" xr:uid="{22BB5435-08B3-4284-A8D6-AE7A30110424}"/>
    <cellStyle name="Normal 160 91" xfId="12499" xr:uid="{0D9F9A9D-6D5E-442B-B7C6-B4D5282085D1}"/>
    <cellStyle name="Normal 160 91 2" xfId="12500" xr:uid="{5862F055-98DB-4BC2-A871-FFF9C6CBEA89}"/>
    <cellStyle name="Normal 160 92" xfId="12501" xr:uid="{97E1C50E-6254-4B55-B136-95C8A993A38E}"/>
    <cellStyle name="Normal 160 92 2" xfId="12502" xr:uid="{6B192D54-ACC2-4589-9197-C5A0AAAE7EF1}"/>
    <cellStyle name="Normal 160 93" xfId="12503" xr:uid="{F4B94A49-0BFE-46F3-B4C6-C58F1E864543}"/>
    <cellStyle name="Normal 160 93 2" xfId="12504" xr:uid="{FF9D06A0-C67A-4929-94CD-7BA1A43AA549}"/>
    <cellStyle name="Normal 160 94" xfId="12505" xr:uid="{CC086466-DF1A-441E-9DAA-5493C19C145C}"/>
    <cellStyle name="Normal 160 94 2" xfId="12506" xr:uid="{E0763C78-820D-4D2A-966F-162D9074263E}"/>
    <cellStyle name="Normal 160 95" xfId="12507" xr:uid="{62544730-F4FF-4126-999E-793067D0BB32}"/>
    <cellStyle name="Normal 160 95 2" xfId="12508" xr:uid="{CC743C13-E3A0-47BC-91FC-B8518A7A3AF3}"/>
    <cellStyle name="Normal 160 96" xfId="12509" xr:uid="{310C94D9-DF0C-45AA-82EE-F9FF4A179126}"/>
    <cellStyle name="Normal 160 96 2" xfId="12510" xr:uid="{6F7910EA-55AE-46BB-BCCA-DF54406A1FE2}"/>
    <cellStyle name="Normal 160 97" xfId="12511" xr:uid="{058E7BD7-1C62-4956-993C-2E2ABCFA2B0B}"/>
    <cellStyle name="Normal 160 97 2" xfId="12512" xr:uid="{33494D2E-9DE6-44FE-A297-1E332F76B8A6}"/>
    <cellStyle name="Normal 160 98" xfId="12513" xr:uid="{C0E15D4D-54FC-44D6-B151-3D0E19F82C82}"/>
    <cellStyle name="Normal 160 98 2" xfId="12514" xr:uid="{C7ED35D5-A9B4-4403-9F0A-80F68D0312D8}"/>
    <cellStyle name="Normal 160 99" xfId="12515" xr:uid="{C5C0B2B3-1944-411C-9B0B-27F301BC32C5}"/>
    <cellStyle name="Normal 161" xfId="12516" xr:uid="{8555F19D-9FED-4E16-8EDC-FEEBE8B61D86}"/>
    <cellStyle name="Normal 161 10" xfId="12517" xr:uid="{6F6A6A2F-2A82-4C23-953B-427DC3336FC2}"/>
    <cellStyle name="Normal 161 10 2" xfId="12518" xr:uid="{39637367-4507-41C9-8D5C-4DDCB3E233CC}"/>
    <cellStyle name="Normal 161 11" xfId="12519" xr:uid="{549C0AAD-1048-4540-9A6D-B5EED3270A32}"/>
    <cellStyle name="Normal 161 11 2" xfId="12520" xr:uid="{A16BE68D-9149-4D44-B50A-4F24784996AE}"/>
    <cellStyle name="Normal 161 12" xfId="12521" xr:uid="{6ACAE5AA-48F2-4F2A-B6FD-AFF48A51A647}"/>
    <cellStyle name="Normal 161 12 2" xfId="12522" xr:uid="{4681AD1D-4CB8-4C7D-B0C6-CB9D1D018C32}"/>
    <cellStyle name="Normal 161 13" xfId="12523" xr:uid="{9431ADAA-CCFA-47AC-8279-45D05F4346A6}"/>
    <cellStyle name="Normal 161 13 2" xfId="12524" xr:uid="{0BB222AD-C1B3-4922-B0C9-B2D5027880E7}"/>
    <cellStyle name="Normal 161 14" xfId="12525" xr:uid="{A3C33ADA-4169-42FC-BB14-578723439FF0}"/>
    <cellStyle name="Normal 161 14 2" xfId="12526" xr:uid="{63223017-8293-469B-A905-740D7C384225}"/>
    <cellStyle name="Normal 161 15" xfId="12527" xr:uid="{1E6966AE-785B-41E4-8360-6DD8E11E8387}"/>
    <cellStyle name="Normal 161 15 2" xfId="12528" xr:uid="{191418DF-EB1C-46AC-A276-BE07E896F1C4}"/>
    <cellStyle name="Normal 161 16" xfId="12529" xr:uid="{E990AFAF-7091-4FAC-B346-ED1B8A16A0D8}"/>
    <cellStyle name="Normal 161 16 2" xfId="12530" xr:uid="{E8C71865-C5EA-4ABC-8F42-86B2EED7283D}"/>
    <cellStyle name="Normal 161 17" xfId="12531" xr:uid="{4DD5FDE4-ACA4-4462-851B-F95FEFFD44B5}"/>
    <cellStyle name="Normal 161 17 2" xfId="12532" xr:uid="{943922CA-1AFF-4B89-A76E-C883C3B474F2}"/>
    <cellStyle name="Normal 161 18" xfId="12533" xr:uid="{87DE8CB8-79EE-4219-88D3-4FA9A63135FA}"/>
    <cellStyle name="Normal 161 18 2" xfId="12534" xr:uid="{1FF77788-8C28-4AE4-A6FF-1CE16ADE7387}"/>
    <cellStyle name="Normal 161 19" xfId="12535" xr:uid="{190F6EB2-9406-4626-B8EE-5B7D55265C54}"/>
    <cellStyle name="Normal 161 19 2" xfId="12536" xr:uid="{901E590E-DCAE-4E52-97B2-1D60810C68DF}"/>
    <cellStyle name="Normal 161 2" xfId="12537" xr:uid="{E38033D1-774F-4EDA-8D3F-369886DBCEA9}"/>
    <cellStyle name="Normal 161 2 2" xfId="12538" xr:uid="{C64C8BB6-0A17-4049-858A-D25CC5DA7CB0}"/>
    <cellStyle name="Normal 161 20" xfId="12539" xr:uid="{A05B845C-AF0F-4D2F-82C5-37FCF3C1406F}"/>
    <cellStyle name="Normal 161 20 2" xfId="12540" xr:uid="{EC4B18EF-8E14-4CD6-93C3-A4A77D1C6961}"/>
    <cellStyle name="Normal 161 21" xfId="12541" xr:uid="{7CCA3822-DA10-4146-86FC-13C676CCB861}"/>
    <cellStyle name="Normal 161 21 2" xfId="12542" xr:uid="{4181D4F0-8F34-45FF-A847-55321DE9EBCC}"/>
    <cellStyle name="Normal 161 22" xfId="12543" xr:uid="{ADA1AC12-B7D3-4BC3-9A18-170837707D86}"/>
    <cellStyle name="Normal 161 22 2" xfId="12544" xr:uid="{719B90A6-6EC5-4B24-8688-79EDF18150EA}"/>
    <cellStyle name="Normal 161 23" xfId="12545" xr:uid="{E9D48B37-EC05-40E4-A2A7-2048C0D6867C}"/>
    <cellStyle name="Normal 161 23 2" xfId="12546" xr:uid="{6BE00BEA-3634-4261-8BC9-28A593B1F1FF}"/>
    <cellStyle name="Normal 161 24" xfId="12547" xr:uid="{3F1D09EA-2DBA-4039-B0F1-44EDC25442D8}"/>
    <cellStyle name="Normal 161 24 2" xfId="12548" xr:uid="{7E56F949-FA30-493C-9727-9418D2137801}"/>
    <cellStyle name="Normal 161 25" xfId="12549" xr:uid="{967446F2-6B8D-43DF-B514-81492CDE0B17}"/>
    <cellStyle name="Normal 161 25 2" xfId="12550" xr:uid="{1CA9596A-4D83-4937-AFF8-4BBD5B4B6475}"/>
    <cellStyle name="Normal 161 26" xfId="12551" xr:uid="{6F23C867-EA4B-43C6-BAA8-4685F1E3076D}"/>
    <cellStyle name="Normal 161 26 2" xfId="12552" xr:uid="{3D67F90A-9965-4614-837B-4BB9D677C8D3}"/>
    <cellStyle name="Normal 161 27" xfId="12553" xr:uid="{6CB708D4-3626-4884-9B13-782973643E86}"/>
    <cellStyle name="Normal 161 27 2" xfId="12554" xr:uid="{370E0621-B3AB-4C22-A7B8-29D5835C269F}"/>
    <cellStyle name="Normal 161 28" xfId="12555" xr:uid="{816D3763-7B8C-43D8-A1D9-4DA93CDCD845}"/>
    <cellStyle name="Normal 161 28 2" xfId="12556" xr:uid="{11401DCE-9292-474E-8CD8-372347B016A2}"/>
    <cellStyle name="Normal 161 29" xfId="12557" xr:uid="{6420426F-5E55-47B1-9DBC-5B98DC50F58E}"/>
    <cellStyle name="Normal 161 29 2" xfId="12558" xr:uid="{C6C7E6F0-69B8-42C7-A5C4-B2DD036E9726}"/>
    <cellStyle name="Normal 161 3" xfId="12559" xr:uid="{E2BCD75C-1C2B-467E-9AD4-763E353B790A}"/>
    <cellStyle name="Normal 161 3 2" xfId="12560" xr:uid="{19EDAD66-7186-4B06-8C67-BB8CBF255A77}"/>
    <cellStyle name="Normal 161 30" xfId="12561" xr:uid="{6BEDC6C9-0AC7-41EB-A2F5-38A5B4B79A35}"/>
    <cellStyle name="Normal 161 30 2" xfId="12562" xr:uid="{059A3292-0B2C-40B8-93D5-24F867D75596}"/>
    <cellStyle name="Normal 161 31" xfId="12563" xr:uid="{2C98B68E-0951-4128-8BF8-DB661A74B13F}"/>
    <cellStyle name="Normal 161 31 2" xfId="12564" xr:uid="{2993A2B4-9E91-40C3-B4B3-9066F60BF215}"/>
    <cellStyle name="Normal 161 32" xfId="12565" xr:uid="{6C6AF665-6CF5-4A46-AE21-0851F5FBA8FA}"/>
    <cellStyle name="Normal 161 32 2" xfId="12566" xr:uid="{D14590CE-D203-483E-B590-2BF5C879A237}"/>
    <cellStyle name="Normal 161 33" xfId="12567" xr:uid="{2B5AB4C3-225A-4472-99E0-393B1C788BE7}"/>
    <cellStyle name="Normal 161 33 2" xfId="12568" xr:uid="{8DB3823C-91CB-49FE-9F70-7DE36A7BEBC1}"/>
    <cellStyle name="Normal 161 34" xfId="12569" xr:uid="{CC0703D7-9D9D-4CF8-B0A8-592F0B77599D}"/>
    <cellStyle name="Normal 161 34 2" xfId="12570" xr:uid="{5AA91E40-62AC-4881-A561-2C8646D91BD5}"/>
    <cellStyle name="Normal 161 35" xfId="12571" xr:uid="{5546B6C8-B657-48D7-8237-45A9D6E1739A}"/>
    <cellStyle name="Normal 161 35 2" xfId="12572" xr:uid="{03D874F9-1764-4A43-9331-E488B732B88A}"/>
    <cellStyle name="Normal 161 36" xfId="12573" xr:uid="{0507E11C-2782-4019-ACFF-ADADC6D4B4AE}"/>
    <cellStyle name="Normal 161 36 2" xfId="12574" xr:uid="{76B4F8C3-4F8F-418F-B506-D1B32D8856DC}"/>
    <cellStyle name="Normal 161 37" xfId="12575" xr:uid="{A55DB840-0424-4940-97AF-A249C178F7AD}"/>
    <cellStyle name="Normal 161 37 2" xfId="12576" xr:uid="{A99AB215-D317-481A-8DD8-176A20D0DF3C}"/>
    <cellStyle name="Normal 161 38" xfId="12577" xr:uid="{5051B9A8-B9D2-48B9-B16B-90CA52B50BB1}"/>
    <cellStyle name="Normal 161 38 2" xfId="12578" xr:uid="{41F68381-0578-40C2-BDD8-298C11C0CBF4}"/>
    <cellStyle name="Normal 161 39" xfId="12579" xr:uid="{25150B67-B659-4A8F-9C11-19284575B182}"/>
    <cellStyle name="Normal 161 39 2" xfId="12580" xr:uid="{69AF81B2-4423-4CF4-A1EF-0EF74FA807AF}"/>
    <cellStyle name="Normal 161 4" xfId="12581" xr:uid="{8154DC78-76B4-4651-80F1-0CDAFA12886D}"/>
    <cellStyle name="Normal 161 4 2" xfId="12582" xr:uid="{F11B19E9-8197-4619-A734-028562914AB8}"/>
    <cellStyle name="Normal 161 40" xfId="12583" xr:uid="{BEE02273-2FEE-4810-A483-4D7881075BBF}"/>
    <cellStyle name="Normal 161 40 2" xfId="12584" xr:uid="{9D9633EC-FD69-41FF-8B13-A46640443461}"/>
    <cellStyle name="Normal 161 41" xfId="12585" xr:uid="{72BCE3EB-9E69-4DC9-90C4-94C660D33DEF}"/>
    <cellStyle name="Normal 161 41 2" xfId="12586" xr:uid="{22CFE949-798E-44E8-9B6B-1ECA70CF0339}"/>
    <cellStyle name="Normal 161 42" xfId="12587" xr:uid="{73751E20-9276-4721-9FFB-FF79794A4987}"/>
    <cellStyle name="Normal 161 42 2" xfId="12588" xr:uid="{13B9E262-8265-42B9-B230-559A2B943613}"/>
    <cellStyle name="Normal 161 43" xfId="12589" xr:uid="{5221213D-4104-40BA-A8EC-C3B6FFC2C585}"/>
    <cellStyle name="Normal 161 43 2" xfId="12590" xr:uid="{D171B6C5-9506-4CBE-B914-EBE4DD03DC86}"/>
    <cellStyle name="Normal 161 44" xfId="12591" xr:uid="{D865FBF1-E439-43D4-BB94-89B8511F4951}"/>
    <cellStyle name="Normal 161 44 2" xfId="12592" xr:uid="{1BE7F79C-BAC5-4E67-8830-6158BDD4504C}"/>
    <cellStyle name="Normal 161 45" xfId="12593" xr:uid="{BAC906F6-99D5-4F55-9191-665212DAE49B}"/>
    <cellStyle name="Normal 161 45 2" xfId="12594" xr:uid="{5F95F819-4682-42F7-AA3E-0D0B9B8DDBE1}"/>
    <cellStyle name="Normal 161 46" xfId="12595" xr:uid="{9DB94A58-BFC1-4410-AA4D-557D811D7A32}"/>
    <cellStyle name="Normal 161 46 2" xfId="12596" xr:uid="{1A5BAC6F-6F36-42BB-BD1C-1CDE9E0F8810}"/>
    <cellStyle name="Normal 161 47" xfId="12597" xr:uid="{E243AC4B-E69C-46ED-B07D-28508AD3BC19}"/>
    <cellStyle name="Normal 161 47 2" xfId="12598" xr:uid="{D42270D3-130C-4978-A2E4-815ECD7580A1}"/>
    <cellStyle name="Normal 161 48" xfId="12599" xr:uid="{30F5F128-1550-4C9A-91A9-C91615F16959}"/>
    <cellStyle name="Normal 161 48 2" xfId="12600" xr:uid="{D5116C7F-C8AD-45C6-A9C2-9CA2E15C8E52}"/>
    <cellStyle name="Normal 161 49" xfId="12601" xr:uid="{C54D6618-CCE4-4450-9F7E-154352840604}"/>
    <cellStyle name="Normal 161 49 2" xfId="12602" xr:uid="{F0794E09-D6BA-4E87-9A8E-B0B1AF8A8882}"/>
    <cellStyle name="Normal 161 5" xfId="12603" xr:uid="{2C44305F-575F-4557-8492-9FAD86445121}"/>
    <cellStyle name="Normal 161 5 2" xfId="12604" xr:uid="{15738321-0C15-470C-8FE2-B2B81C897589}"/>
    <cellStyle name="Normal 161 50" xfId="12605" xr:uid="{C8EBDF75-9079-4844-A9E5-2F0E26B40ABF}"/>
    <cellStyle name="Normal 161 50 2" xfId="12606" xr:uid="{70715EF0-CA23-4E35-AA78-7B737BCCAD21}"/>
    <cellStyle name="Normal 161 51" xfId="12607" xr:uid="{83AB36C2-E6E4-4537-9F6E-A8005C607D73}"/>
    <cellStyle name="Normal 161 51 2" xfId="12608" xr:uid="{C12197E9-1B46-490A-9A59-DEF3DC6179B4}"/>
    <cellStyle name="Normal 161 52" xfId="12609" xr:uid="{F3B142CA-C7A1-4648-B67C-7D6D54019531}"/>
    <cellStyle name="Normal 161 52 2" xfId="12610" xr:uid="{BBDB0B7D-D1C5-47BB-BFBB-9D1837911B9C}"/>
    <cellStyle name="Normal 161 53" xfId="12611" xr:uid="{66A5D642-3851-4939-8F10-C977F5248269}"/>
    <cellStyle name="Normal 161 53 2" xfId="12612" xr:uid="{EB3008F6-9B76-493D-930E-E078BFC5591E}"/>
    <cellStyle name="Normal 161 54" xfId="12613" xr:uid="{994543C7-7356-4790-879E-A97CB078B857}"/>
    <cellStyle name="Normal 161 54 2" xfId="12614" xr:uid="{5DBF5288-D6D1-40F3-AC97-1E709E8C79B1}"/>
    <cellStyle name="Normal 161 55" xfId="12615" xr:uid="{E76C7A54-7F00-4E4B-9FC3-1E032CF70D2D}"/>
    <cellStyle name="Normal 161 55 2" xfId="12616" xr:uid="{962F057F-34C7-40CB-BA1F-85AF85639F28}"/>
    <cellStyle name="Normal 161 56" xfId="12617" xr:uid="{251EE1D7-6C3F-4C03-AC6C-1E2251B6BE23}"/>
    <cellStyle name="Normal 161 56 2" xfId="12618" xr:uid="{13BCE944-95F0-4B9F-980D-A477662F0EB9}"/>
    <cellStyle name="Normal 161 57" xfId="12619" xr:uid="{48FD6BD3-9628-44AC-AAAB-CEA41A2D17F0}"/>
    <cellStyle name="Normal 161 57 2" xfId="12620" xr:uid="{D65F9FBF-E7D6-4E83-B488-52F47188BEFD}"/>
    <cellStyle name="Normal 161 58" xfId="12621" xr:uid="{43FDF350-5514-4210-AD71-0E23628B228F}"/>
    <cellStyle name="Normal 161 58 2" xfId="12622" xr:uid="{92E4D00D-7859-4E1F-BB9F-E9C76B50E344}"/>
    <cellStyle name="Normal 161 59" xfId="12623" xr:uid="{09DDF519-2A44-40C3-8C95-A56D0699C88F}"/>
    <cellStyle name="Normal 161 59 2" xfId="12624" xr:uid="{E3CE83AA-8A58-4FB0-AE46-A697FCB223E3}"/>
    <cellStyle name="Normal 161 6" xfId="12625" xr:uid="{C61E19E9-7AE1-4FF2-B584-D59D26E726F5}"/>
    <cellStyle name="Normal 161 6 2" xfId="12626" xr:uid="{8034C144-816E-47C2-A42D-690C3BAC455C}"/>
    <cellStyle name="Normal 161 60" xfId="12627" xr:uid="{F60318B3-421C-4705-B992-51C22F219790}"/>
    <cellStyle name="Normal 161 60 2" xfId="12628" xr:uid="{544FF0FB-9114-43B1-9337-3493FCD00846}"/>
    <cellStyle name="Normal 161 61" xfId="12629" xr:uid="{C59BAF7D-1E54-4333-AC09-3CDAEFEA7ADC}"/>
    <cellStyle name="Normal 161 61 2" xfId="12630" xr:uid="{ADF2089F-CAAD-4F83-878A-3AAC139C4C88}"/>
    <cellStyle name="Normal 161 62" xfId="12631" xr:uid="{7ED37083-A795-4043-9F3D-06A6313FCFA2}"/>
    <cellStyle name="Normal 161 62 2" xfId="12632" xr:uid="{43610866-DB28-43A6-AC32-0986689990ED}"/>
    <cellStyle name="Normal 161 63" xfId="12633" xr:uid="{38A1C3AB-345B-482F-B9C1-A1AD7F1B2C07}"/>
    <cellStyle name="Normal 161 63 2" xfId="12634" xr:uid="{90FB887B-40F1-46CD-8ED7-72F773D0DAF0}"/>
    <cellStyle name="Normal 161 64" xfId="12635" xr:uid="{F6B46781-6BB2-4814-AFDB-8F3DD837D583}"/>
    <cellStyle name="Normal 161 64 2" xfId="12636" xr:uid="{73FFC07B-F71E-4F2D-92AB-1EC83B9D5CEE}"/>
    <cellStyle name="Normal 161 65" xfId="12637" xr:uid="{A09CDE83-9A2D-4B61-8A2E-DBDA814CB3F0}"/>
    <cellStyle name="Normal 161 65 2" xfId="12638" xr:uid="{588995EA-2BA2-4762-8B76-A05E1BA634D0}"/>
    <cellStyle name="Normal 161 66" xfId="12639" xr:uid="{99F4B38C-7CAE-4FD6-AC23-2013B5087ABF}"/>
    <cellStyle name="Normal 161 66 2" xfId="12640" xr:uid="{1E42FA2C-DA5E-4403-9235-87570F6F1BCB}"/>
    <cellStyle name="Normal 161 67" xfId="12641" xr:uid="{85F5608B-815B-4EE5-A737-37560A85D76D}"/>
    <cellStyle name="Normal 161 67 2" xfId="12642" xr:uid="{44F651C1-D2A1-497B-9695-2A588E307A22}"/>
    <cellStyle name="Normal 161 68" xfId="12643" xr:uid="{45B23534-A6CD-438B-B671-33E4DDFE2546}"/>
    <cellStyle name="Normal 161 68 2" xfId="12644" xr:uid="{0ADDC2AF-949F-4BAC-B626-28E8D71EBB46}"/>
    <cellStyle name="Normal 161 69" xfId="12645" xr:uid="{D49FBC91-468D-4072-8AED-0B6D19AA203F}"/>
    <cellStyle name="Normal 161 69 2" xfId="12646" xr:uid="{7E4746D9-F140-407A-8272-0D614C241B01}"/>
    <cellStyle name="Normal 161 7" xfId="12647" xr:uid="{567C5DF7-516C-4038-B1A7-0AD99AE10731}"/>
    <cellStyle name="Normal 161 7 2" xfId="12648" xr:uid="{9D67B904-E5B9-44F8-9DC4-417252B6CD95}"/>
    <cellStyle name="Normal 161 70" xfId="12649" xr:uid="{43164E81-55CC-40D5-9FB8-6CCEA9E919DA}"/>
    <cellStyle name="Normal 161 70 2" xfId="12650" xr:uid="{F06036A5-E3E1-4AD7-AFD7-1341925340A3}"/>
    <cellStyle name="Normal 161 71" xfId="12651" xr:uid="{0A569DA7-6E2F-4D17-85AE-8C3D220B98A7}"/>
    <cellStyle name="Normal 161 71 2" xfId="12652" xr:uid="{0A62809F-A233-40D5-B1E5-94BEA562A386}"/>
    <cellStyle name="Normal 161 72" xfId="12653" xr:uid="{0501BB52-707E-41B3-8969-1E3D200AAC53}"/>
    <cellStyle name="Normal 161 72 2" xfId="12654" xr:uid="{D356498E-4C10-427D-B8F0-82FDE997569B}"/>
    <cellStyle name="Normal 161 73" xfId="12655" xr:uid="{421EF21E-6815-4743-8927-20875E3E57A9}"/>
    <cellStyle name="Normal 161 73 2" xfId="12656" xr:uid="{BB015882-A235-4130-BBBD-3E881AAE30C3}"/>
    <cellStyle name="Normal 161 74" xfId="12657" xr:uid="{2529DA9F-498A-4FCA-8544-7926B0ED8288}"/>
    <cellStyle name="Normal 161 74 2" xfId="12658" xr:uid="{EB106975-C086-44D8-AAE4-19695CFC5BD4}"/>
    <cellStyle name="Normal 161 75" xfId="12659" xr:uid="{9F04E88C-9DC9-4149-906E-1274CF039718}"/>
    <cellStyle name="Normal 161 75 2" xfId="12660" xr:uid="{31FD834C-3655-425A-A71C-9D869831A70E}"/>
    <cellStyle name="Normal 161 76" xfId="12661" xr:uid="{7F6B2376-E610-4AE8-B8ED-7AA8304253EF}"/>
    <cellStyle name="Normal 161 76 2" xfId="12662" xr:uid="{0F017FB8-2A0F-4FD3-9595-415B93C9FF3E}"/>
    <cellStyle name="Normal 161 77" xfId="12663" xr:uid="{CCF8D03D-71E1-4783-9A66-8CC84946962F}"/>
    <cellStyle name="Normal 161 77 2" xfId="12664" xr:uid="{2B4B0AB7-A3D3-4035-A730-BA0BE9AC0AEB}"/>
    <cellStyle name="Normal 161 78" xfId="12665" xr:uid="{B4D34526-FE62-4B65-BBE5-A59BB1C7A4CB}"/>
    <cellStyle name="Normal 161 78 2" xfId="12666" xr:uid="{8F0CBCF9-B398-4D17-B15F-6267923A4AF1}"/>
    <cellStyle name="Normal 161 79" xfId="12667" xr:uid="{B08F4456-921B-4640-82DB-F9350A5AB4A7}"/>
    <cellStyle name="Normal 161 79 2" xfId="12668" xr:uid="{C92B0A0D-9188-4872-AE9E-423F541ED132}"/>
    <cellStyle name="Normal 161 8" xfId="12669" xr:uid="{C7905C13-30B1-4165-BA92-136A390FD531}"/>
    <cellStyle name="Normal 161 8 2" xfId="12670" xr:uid="{92332536-EA28-42C1-85F2-71F55A945F8B}"/>
    <cellStyle name="Normal 161 80" xfId="12671" xr:uid="{EE347A3B-6881-43EF-BF9B-FC7EDE14CC56}"/>
    <cellStyle name="Normal 161 80 2" xfId="12672" xr:uid="{297B2A8E-750D-452E-A99E-6787ECDF8823}"/>
    <cellStyle name="Normal 161 81" xfId="12673" xr:uid="{9E478423-D8B4-4721-B15E-798AA18260B0}"/>
    <cellStyle name="Normal 161 81 2" xfId="12674" xr:uid="{63FBCBAE-5D28-4EB9-8CDE-FD619E38D3F8}"/>
    <cellStyle name="Normal 161 82" xfId="12675" xr:uid="{AA77F15A-3135-4E3E-B65E-A60290F1ECE0}"/>
    <cellStyle name="Normal 161 82 2" xfId="12676" xr:uid="{B96072AE-CF98-4BC8-9AB1-E22523842B69}"/>
    <cellStyle name="Normal 161 83" xfId="12677" xr:uid="{E6D1BBCC-A4B5-4C1E-8863-8BD932308ECC}"/>
    <cellStyle name="Normal 161 83 2" xfId="12678" xr:uid="{7A0F5B59-F4AE-4636-A0A4-CFA1D2DA6A01}"/>
    <cellStyle name="Normal 161 84" xfId="12679" xr:uid="{FD6F3A27-737D-4BD0-BD38-B2CB4FB384A7}"/>
    <cellStyle name="Normal 161 84 2" xfId="12680" xr:uid="{9C65CC38-64CD-4F63-AF13-656520A36F43}"/>
    <cellStyle name="Normal 161 85" xfId="12681" xr:uid="{170172EB-90DC-486A-A228-754E446DEE25}"/>
    <cellStyle name="Normal 161 85 2" xfId="12682" xr:uid="{48B61C83-FE84-43C5-A173-35677975A0AD}"/>
    <cellStyle name="Normal 161 86" xfId="12683" xr:uid="{F6A192B8-3CEF-4B32-9D97-ECDF236AFB89}"/>
    <cellStyle name="Normal 161 86 2" xfId="12684" xr:uid="{352EA208-AC88-4916-8120-A51456802E15}"/>
    <cellStyle name="Normal 161 87" xfId="12685" xr:uid="{8A6858E4-D2C4-4ADE-8982-3BE047B74691}"/>
    <cellStyle name="Normal 161 87 2" xfId="12686" xr:uid="{C3FC6C18-AB6D-493B-9A68-115976B1F6F0}"/>
    <cellStyle name="Normal 161 88" xfId="12687" xr:uid="{6B5D4FCE-DBEF-4111-AAEA-B4BB12E299E6}"/>
    <cellStyle name="Normal 161 88 2" xfId="12688" xr:uid="{65429480-4E3A-4B4C-A07A-E4906A04EDEA}"/>
    <cellStyle name="Normal 161 89" xfId="12689" xr:uid="{9495752B-1F9F-4524-AE31-7C35B7F9EFCD}"/>
    <cellStyle name="Normal 161 89 2" xfId="12690" xr:uid="{AEB18E24-7634-433C-BC43-A42E7DA48047}"/>
    <cellStyle name="Normal 161 9" xfId="12691" xr:uid="{C4A264EF-2E46-4347-AA30-D3F0348C4DC0}"/>
    <cellStyle name="Normal 161 9 2" xfId="12692" xr:uid="{D567EB25-E68D-4D99-AB9B-FA516BC46BE7}"/>
    <cellStyle name="Normal 161 90" xfId="12693" xr:uid="{10AAF67E-CE3F-4975-BC61-596D0C4C17BC}"/>
    <cellStyle name="Normal 161 90 2" xfId="12694" xr:uid="{92387A93-4DC3-488E-8F31-21865B3BCDF7}"/>
    <cellStyle name="Normal 161 91" xfId="12695" xr:uid="{9082DF71-F897-4C4F-AC6B-2BEAE17FAF89}"/>
    <cellStyle name="Normal 161 91 2" xfId="12696" xr:uid="{3AB6EA0C-8903-49A3-91E8-F142355CE54B}"/>
    <cellStyle name="Normal 161 92" xfId="12697" xr:uid="{8E2454BF-6E10-4B2D-9106-832F99AFC956}"/>
    <cellStyle name="Normal 161 92 2" xfId="12698" xr:uid="{81F66401-3540-49B2-90EA-CE23A9347E9E}"/>
    <cellStyle name="Normal 161 93" xfId="12699" xr:uid="{A7F8E54E-C795-44AA-86F7-AE145509496F}"/>
    <cellStyle name="Normal 161 93 2" xfId="12700" xr:uid="{B39814AC-BD87-467F-88FE-3B2926836BDA}"/>
    <cellStyle name="Normal 161 94" xfId="12701" xr:uid="{60FDB8EF-36D9-4159-BCCC-0697244CC5CE}"/>
    <cellStyle name="Normal 161 94 2" xfId="12702" xr:uid="{CB669FA5-3395-4CAD-9A7D-894E9DD450F6}"/>
    <cellStyle name="Normal 161 95" xfId="12703" xr:uid="{06D3253B-22F1-4BD7-939B-9F9E04670532}"/>
    <cellStyle name="Normal 161 95 2" xfId="12704" xr:uid="{F04C9206-A159-4F88-A601-57B8D8A3BE16}"/>
    <cellStyle name="Normal 161 96" xfId="12705" xr:uid="{EBB30D76-C87E-4531-878C-787F652C5658}"/>
    <cellStyle name="Normal 161 96 2" xfId="12706" xr:uid="{50947E03-F80F-4B15-9CEF-90E1EFEB1B63}"/>
    <cellStyle name="Normal 161 97" xfId="12707" xr:uid="{8211FC87-C477-464A-B53E-1A87CA264E5E}"/>
    <cellStyle name="Normal 161 97 2" xfId="12708" xr:uid="{BE733966-CB47-47D1-ADF6-D36579E2B15F}"/>
    <cellStyle name="Normal 161 98" xfId="12709" xr:uid="{9B8381A2-516F-420A-AD7F-B9C755E8924A}"/>
    <cellStyle name="Normal 161 98 2" xfId="12710" xr:uid="{80DA3B05-ABD5-4530-A3EC-3E98B33CF61E}"/>
    <cellStyle name="Normal 161 99" xfId="12711" xr:uid="{AE7DA954-2A29-4810-8E19-23460735D249}"/>
    <cellStyle name="Normal 162" xfId="12712" xr:uid="{F4B85497-8ABE-41FB-86F0-C9E95E8C0C3C}"/>
    <cellStyle name="Normal 162 10" xfId="12713" xr:uid="{30BF0307-A72C-4C94-9F79-695E54CE6FA9}"/>
    <cellStyle name="Normal 162 10 2" xfId="12714" xr:uid="{042D5362-68C5-4BC1-B690-4040B4BA0111}"/>
    <cellStyle name="Normal 162 11" xfId="12715" xr:uid="{79D8DA85-C829-45EC-9C0E-C940BAC9C9A3}"/>
    <cellStyle name="Normal 162 11 2" xfId="12716" xr:uid="{9CB53388-25BA-4D23-8640-B95B3420EE5D}"/>
    <cellStyle name="Normal 162 12" xfId="12717" xr:uid="{43FECF55-CE15-4473-AC6C-3A049C58892A}"/>
    <cellStyle name="Normal 162 12 2" xfId="12718" xr:uid="{68B3F148-7B1F-4CDF-9C95-A0EA5ED3F671}"/>
    <cellStyle name="Normal 162 13" xfId="12719" xr:uid="{4C55D6E4-912E-4D42-99AD-C72998439B38}"/>
    <cellStyle name="Normal 162 13 2" xfId="12720" xr:uid="{639028BA-854B-456F-BE72-9EBAA6B09912}"/>
    <cellStyle name="Normal 162 14" xfId="12721" xr:uid="{6E363679-4BB6-4888-BF3F-47D55CCA8EA0}"/>
    <cellStyle name="Normal 162 14 2" xfId="12722" xr:uid="{9A595B2B-2543-4374-A667-0FBB79293201}"/>
    <cellStyle name="Normal 162 15" xfId="12723" xr:uid="{6CFF0158-836B-49E9-8F04-D3543D1023DB}"/>
    <cellStyle name="Normal 162 15 2" xfId="12724" xr:uid="{AA276233-758A-4D80-B59F-38DF8FA33357}"/>
    <cellStyle name="Normal 162 16" xfId="12725" xr:uid="{6D26F3D9-FD56-4AD8-80E3-5430D2165A1F}"/>
    <cellStyle name="Normal 162 16 2" xfId="12726" xr:uid="{C4E6D745-6F44-4663-AC7D-A731D4E0D63A}"/>
    <cellStyle name="Normal 162 17" xfId="12727" xr:uid="{8502279F-7087-40A9-89F5-7D809273EE71}"/>
    <cellStyle name="Normal 162 17 2" xfId="12728" xr:uid="{1034096E-494D-4D3E-92B7-90D244A432AE}"/>
    <cellStyle name="Normal 162 18" xfId="12729" xr:uid="{E389BF4F-DF82-42CF-90C1-3318280F6D0B}"/>
    <cellStyle name="Normal 162 18 2" xfId="12730" xr:uid="{C8B728FD-17E2-4AF6-86F2-4C09EF5D0853}"/>
    <cellStyle name="Normal 162 19" xfId="12731" xr:uid="{0A5C1DF7-A24B-4CAB-B70F-08635D9211EF}"/>
    <cellStyle name="Normal 162 19 2" xfId="12732" xr:uid="{41293564-ED99-4D8F-8693-BEE1AFE02CD5}"/>
    <cellStyle name="Normal 162 2" xfId="12733" xr:uid="{EE0B3500-FD31-44B4-8CD0-86E8EAEFC6A8}"/>
    <cellStyle name="Normal 162 2 2" xfId="12734" xr:uid="{89BFFC8D-DD09-4D14-A10E-082021BBCF17}"/>
    <cellStyle name="Normal 162 20" xfId="12735" xr:uid="{5C84EC24-379F-4DDE-AF91-F96EFDB17BD0}"/>
    <cellStyle name="Normal 162 20 2" xfId="12736" xr:uid="{A021A14D-6319-408A-A981-EE18F61E7109}"/>
    <cellStyle name="Normal 162 21" xfId="12737" xr:uid="{07C6C934-7F1C-48A6-88CE-BF7020126393}"/>
    <cellStyle name="Normal 162 21 2" xfId="12738" xr:uid="{953F5BD1-3DAD-4E8E-9B22-D21A389A8323}"/>
    <cellStyle name="Normal 162 22" xfId="12739" xr:uid="{74D92994-73E7-43B1-895A-E277F416AE5D}"/>
    <cellStyle name="Normal 162 22 2" xfId="12740" xr:uid="{33B12CE8-BF6A-4212-A11C-CB6637EDBEF1}"/>
    <cellStyle name="Normal 162 23" xfId="12741" xr:uid="{470F0279-53A3-4EB0-A654-27E86A60812F}"/>
    <cellStyle name="Normal 162 23 2" xfId="12742" xr:uid="{BB34EC6D-29B4-4801-B0DF-5BF7ABF25D3B}"/>
    <cellStyle name="Normal 162 24" xfId="12743" xr:uid="{E2DD072A-54FB-4058-A7D3-84E5AA097141}"/>
    <cellStyle name="Normal 162 24 2" xfId="12744" xr:uid="{425BB8BA-320F-4DC9-8A85-E9FB8D123ED3}"/>
    <cellStyle name="Normal 162 25" xfId="12745" xr:uid="{A6583416-BCC1-4E2F-9F6B-1C87EA43172D}"/>
    <cellStyle name="Normal 162 25 2" xfId="12746" xr:uid="{73DEA87B-0DF0-47EB-91EA-54B6CFC987BF}"/>
    <cellStyle name="Normal 162 26" xfId="12747" xr:uid="{CF430825-21DA-494D-86B8-7129CE02EEB5}"/>
    <cellStyle name="Normal 162 26 2" xfId="12748" xr:uid="{082B51B0-91ED-4E77-8297-E4C59997C70A}"/>
    <cellStyle name="Normal 162 27" xfId="12749" xr:uid="{48009093-57A6-439B-A3BF-63E3BFF5E175}"/>
    <cellStyle name="Normal 162 27 2" xfId="12750" xr:uid="{4194B438-CA35-415C-9555-B458CB353AA5}"/>
    <cellStyle name="Normal 162 28" xfId="12751" xr:uid="{7D66C413-0782-4942-B957-F733163A3A8F}"/>
    <cellStyle name="Normal 162 28 2" xfId="12752" xr:uid="{4EA3CD41-6463-42D5-9E1D-253E628B40C2}"/>
    <cellStyle name="Normal 162 29" xfId="12753" xr:uid="{E630038D-2B1D-4C9F-9EF4-ACA54A1A3158}"/>
    <cellStyle name="Normal 162 29 2" xfId="12754" xr:uid="{477A4A1F-7E46-412F-BF53-30AB29F76A6B}"/>
    <cellStyle name="Normal 162 3" xfId="12755" xr:uid="{CD67D603-A4CA-444F-8C44-986545611447}"/>
    <cellStyle name="Normal 162 3 2" xfId="12756" xr:uid="{9B39EE65-D93D-4F9C-B200-CFAB08030F9F}"/>
    <cellStyle name="Normal 162 30" xfId="12757" xr:uid="{87A115CD-0848-45F8-8019-6EB28AAE94F4}"/>
    <cellStyle name="Normal 162 30 2" xfId="12758" xr:uid="{35B96098-8257-4DEF-8A43-4FB66F2D47D4}"/>
    <cellStyle name="Normal 162 31" xfId="12759" xr:uid="{57E9473D-515B-44AE-BC1A-F69B949CEA3E}"/>
    <cellStyle name="Normal 162 31 2" xfId="12760" xr:uid="{B61B3CD0-85C5-484F-83E5-3F9ACD4128CA}"/>
    <cellStyle name="Normal 162 32" xfId="12761" xr:uid="{D09B5538-EF37-4D64-A190-B960CC4DB699}"/>
    <cellStyle name="Normal 162 32 2" xfId="12762" xr:uid="{2B30DBB0-11CF-408A-876D-E449FD62D311}"/>
    <cellStyle name="Normal 162 33" xfId="12763" xr:uid="{9628D5FF-582B-430F-B2CE-317A93E06FB4}"/>
    <cellStyle name="Normal 162 33 2" xfId="12764" xr:uid="{98BB4897-88E7-4F7E-9D97-13E8E87AA844}"/>
    <cellStyle name="Normal 162 34" xfId="12765" xr:uid="{26CFBC59-5930-4073-9278-C82640FCA806}"/>
    <cellStyle name="Normal 162 34 2" xfId="12766" xr:uid="{5927458E-C4F3-4F0E-9A98-F5B971A06781}"/>
    <cellStyle name="Normal 162 35" xfId="12767" xr:uid="{1A9E80DF-5C4E-4F45-9A3E-50C4C54B16CE}"/>
    <cellStyle name="Normal 162 35 2" xfId="12768" xr:uid="{68EE1D18-E2D2-400C-A570-41FB12D3EC0F}"/>
    <cellStyle name="Normal 162 36" xfId="12769" xr:uid="{023A8E66-C6DC-4192-A41F-48861CE79EA6}"/>
    <cellStyle name="Normal 162 36 2" xfId="12770" xr:uid="{C645D5DC-B3BB-4B2E-A4F8-AF9DA43C0CD0}"/>
    <cellStyle name="Normal 162 37" xfId="12771" xr:uid="{6E55E5BA-4894-4DBC-B5BD-2570692763D0}"/>
    <cellStyle name="Normal 162 37 2" xfId="12772" xr:uid="{483CB431-D424-424B-A51D-FD10D345E8D5}"/>
    <cellStyle name="Normal 162 38" xfId="12773" xr:uid="{454800BF-9B70-4854-BDF0-EDE9CBA5FC2D}"/>
    <cellStyle name="Normal 162 38 2" xfId="12774" xr:uid="{40F697BD-58AB-47CE-88DA-D02D9DAEC6DF}"/>
    <cellStyle name="Normal 162 39" xfId="12775" xr:uid="{FE298026-469E-4AC5-8BA0-C0ECBD0207A0}"/>
    <cellStyle name="Normal 162 39 2" xfId="12776" xr:uid="{D1A549B5-F773-4E12-AECB-9598F54B1D2F}"/>
    <cellStyle name="Normal 162 4" xfId="12777" xr:uid="{48B88DF2-C766-4B51-9271-ECA188982C57}"/>
    <cellStyle name="Normal 162 4 2" xfId="12778" xr:uid="{CF6250ED-9C6E-47F6-9BD2-1D2E73B7739F}"/>
    <cellStyle name="Normal 162 40" xfId="12779" xr:uid="{6588B2FE-0741-4010-BC77-E6BD901937DB}"/>
    <cellStyle name="Normal 162 40 2" xfId="12780" xr:uid="{374259CD-7B8E-4C71-AE7C-0D059DF314D3}"/>
    <cellStyle name="Normal 162 41" xfId="12781" xr:uid="{0C142009-3DFF-4B42-B140-C032FD51BA3B}"/>
    <cellStyle name="Normal 162 41 2" xfId="12782" xr:uid="{8D6E6EC9-5C1A-4198-AC36-57AEFF2CD54E}"/>
    <cellStyle name="Normal 162 42" xfId="12783" xr:uid="{3076E6C6-0F9D-4D87-AD15-0A5099CB336A}"/>
    <cellStyle name="Normal 162 42 2" xfId="12784" xr:uid="{6D9CB6E6-BF9A-4555-98C7-1C403619AB83}"/>
    <cellStyle name="Normal 162 43" xfId="12785" xr:uid="{092BA5CE-71E6-46BE-82E5-7BE305405192}"/>
    <cellStyle name="Normal 162 43 2" xfId="12786" xr:uid="{55FB33DE-0B33-41DA-803A-14A6E45DF64B}"/>
    <cellStyle name="Normal 162 44" xfId="12787" xr:uid="{5F450FF7-8ED4-49C0-92EC-44EB0817235B}"/>
    <cellStyle name="Normal 162 44 2" xfId="12788" xr:uid="{FE5314E3-1191-4458-B239-35A65885CD8F}"/>
    <cellStyle name="Normal 162 45" xfId="12789" xr:uid="{AC5B9D31-1326-4CF9-82BA-5A1A7B37BA68}"/>
    <cellStyle name="Normal 162 45 2" xfId="12790" xr:uid="{A018F1E0-D5F9-4C6C-B9CF-BB205F6C366B}"/>
    <cellStyle name="Normal 162 46" xfId="12791" xr:uid="{9FA437D8-16AC-494F-B62F-82370D7BC754}"/>
    <cellStyle name="Normal 162 46 2" xfId="12792" xr:uid="{61AC405F-C044-439C-ACDD-D66054C42A23}"/>
    <cellStyle name="Normal 162 47" xfId="12793" xr:uid="{609016A7-7483-425B-B45D-1503AEBBED83}"/>
    <cellStyle name="Normal 162 47 2" xfId="12794" xr:uid="{680A1880-7DF4-43AF-86B0-FF1D023C8A53}"/>
    <cellStyle name="Normal 162 48" xfId="12795" xr:uid="{55B4B2F1-D212-4A9F-AF1F-282DB3C460E6}"/>
    <cellStyle name="Normal 162 48 2" xfId="12796" xr:uid="{93965F36-3524-4EEC-BAE2-825C6DE31EB3}"/>
    <cellStyle name="Normal 162 49" xfId="12797" xr:uid="{B0433E76-0B35-483A-986F-9B5676728247}"/>
    <cellStyle name="Normal 162 49 2" xfId="12798" xr:uid="{1C0884EC-CE29-49A3-AB9D-CCD3D11CD771}"/>
    <cellStyle name="Normal 162 5" xfId="12799" xr:uid="{44D8AC6E-FDEE-4D03-B422-28C8702F7CEE}"/>
    <cellStyle name="Normal 162 5 2" xfId="12800" xr:uid="{BD515AA0-FB20-4D4F-9A58-B0396B503133}"/>
    <cellStyle name="Normal 162 50" xfId="12801" xr:uid="{B75FD1E3-9DB8-409F-9F6F-77A4DDE42F74}"/>
    <cellStyle name="Normal 162 50 2" xfId="12802" xr:uid="{38D67B7A-45BC-4087-88B5-4DE3F4B2ECFF}"/>
    <cellStyle name="Normal 162 51" xfId="12803" xr:uid="{DB874700-9680-420F-A820-38CB14A1AD48}"/>
    <cellStyle name="Normal 162 51 2" xfId="12804" xr:uid="{178AC3D3-5203-43D5-B79C-F1528791344E}"/>
    <cellStyle name="Normal 162 52" xfId="12805" xr:uid="{8036C768-53BC-412A-8554-D0991F6E904E}"/>
    <cellStyle name="Normal 162 52 2" xfId="12806" xr:uid="{84F83B26-1724-41F0-ACB5-26FC9EF34591}"/>
    <cellStyle name="Normal 162 53" xfId="12807" xr:uid="{A589CB19-8B12-46C2-BFF5-F44E19A3D0D3}"/>
    <cellStyle name="Normal 162 53 2" xfId="12808" xr:uid="{FE0A4267-A5FF-444F-B13C-92B53BD062AA}"/>
    <cellStyle name="Normal 162 54" xfId="12809" xr:uid="{F352C2EB-7A00-4E10-AE89-EDF771D1B2C0}"/>
    <cellStyle name="Normal 162 54 2" xfId="12810" xr:uid="{C9EFBC78-2592-41EF-A050-DC8D4F58C51A}"/>
    <cellStyle name="Normal 162 55" xfId="12811" xr:uid="{FC8FBB94-3568-4B88-BD7C-AEA4016AE40C}"/>
    <cellStyle name="Normal 162 55 2" xfId="12812" xr:uid="{D43E563E-917E-413D-9B03-B57F23EDFCDF}"/>
    <cellStyle name="Normal 162 56" xfId="12813" xr:uid="{B541EF79-14D0-4252-88A9-F8EF70BC92DF}"/>
    <cellStyle name="Normal 162 56 2" xfId="12814" xr:uid="{E17621A4-8404-4C0D-B452-51D2288DA19A}"/>
    <cellStyle name="Normal 162 57" xfId="12815" xr:uid="{026DFEA4-3256-4F7B-86C9-6ACC6A914008}"/>
    <cellStyle name="Normal 162 57 2" xfId="12816" xr:uid="{315D3C16-4DF3-4E8C-919D-24D780A3EB76}"/>
    <cellStyle name="Normal 162 58" xfId="12817" xr:uid="{4728B23B-005B-48F5-819C-E7F20B40B110}"/>
    <cellStyle name="Normal 162 58 2" xfId="12818" xr:uid="{DD989502-A21E-4E79-BB3B-48EE95D85EEC}"/>
    <cellStyle name="Normal 162 59" xfId="12819" xr:uid="{D5C3E06D-028C-46F2-B6D5-85B7F826CA1B}"/>
    <cellStyle name="Normal 162 59 2" xfId="12820" xr:uid="{CFBAD0BD-8003-4F75-A71C-5342420C9E21}"/>
    <cellStyle name="Normal 162 6" xfId="12821" xr:uid="{16F043EB-86F8-4BBD-93B9-08289B8C1B00}"/>
    <cellStyle name="Normal 162 6 2" xfId="12822" xr:uid="{A7907E00-5E8D-4F7C-8321-A3ACC7659067}"/>
    <cellStyle name="Normal 162 60" xfId="12823" xr:uid="{1F8C25A4-CFCB-4775-9BB5-C53B00BD7D83}"/>
    <cellStyle name="Normal 162 60 2" xfId="12824" xr:uid="{EE9D95DC-86D3-4740-965D-B3B564DB35B7}"/>
    <cellStyle name="Normal 162 61" xfId="12825" xr:uid="{8A6C8BF7-A1E3-4E0E-BA68-9B2A451086B8}"/>
    <cellStyle name="Normal 162 61 2" xfId="12826" xr:uid="{EB5BBDD9-8648-4FF0-9DC8-59D8C5FAE68E}"/>
    <cellStyle name="Normal 162 62" xfId="12827" xr:uid="{B96A4DB1-EE50-467F-8F16-3C5E7D2056A6}"/>
    <cellStyle name="Normal 162 62 2" xfId="12828" xr:uid="{6C15984B-1FC4-47EB-AC75-1B1E53E93499}"/>
    <cellStyle name="Normal 162 63" xfId="12829" xr:uid="{F7148E43-25AD-4C5C-9CE0-FF7E8C489DBC}"/>
    <cellStyle name="Normal 162 63 2" xfId="12830" xr:uid="{26DE4700-D875-459E-BA72-E06E12418CEA}"/>
    <cellStyle name="Normal 162 64" xfId="12831" xr:uid="{44E8AC6F-4567-4C81-AC1A-A63C58699AC4}"/>
    <cellStyle name="Normal 162 64 2" xfId="12832" xr:uid="{386767B3-A475-4B47-8EFF-669B4CFB5053}"/>
    <cellStyle name="Normal 162 65" xfId="12833" xr:uid="{E81DE95C-07E9-4A2C-B45A-57DB538C3D16}"/>
    <cellStyle name="Normal 162 65 2" xfId="12834" xr:uid="{5EF54B5F-94F7-4E55-BC2F-75ED06D4F969}"/>
    <cellStyle name="Normal 162 66" xfId="12835" xr:uid="{3AEDAA9E-C7E4-4346-AAE3-97DD9495E9BA}"/>
    <cellStyle name="Normal 162 66 2" xfId="12836" xr:uid="{A303CCDE-3A3D-445A-8771-1EED7A8EE6FB}"/>
    <cellStyle name="Normal 162 67" xfId="12837" xr:uid="{30D42304-2512-4013-AC0B-04CDF8875441}"/>
    <cellStyle name="Normal 162 67 2" xfId="12838" xr:uid="{B6E2D07F-4661-460A-B8A4-8E80B59645BA}"/>
    <cellStyle name="Normal 162 68" xfId="12839" xr:uid="{0F6CA01F-0938-499C-A821-A6CDD09028A4}"/>
    <cellStyle name="Normal 162 68 2" xfId="12840" xr:uid="{B6F9CC53-BABE-4C87-903C-99C0D6E2C3F3}"/>
    <cellStyle name="Normal 162 69" xfId="12841" xr:uid="{D2E0272E-59F8-494C-A802-D60BCEABD389}"/>
    <cellStyle name="Normal 162 69 2" xfId="12842" xr:uid="{DB7F3B3E-167E-403F-977C-AB256F94DBBC}"/>
    <cellStyle name="Normal 162 7" xfId="12843" xr:uid="{B5622D65-93B0-489F-9EFF-14EF82E6BE93}"/>
    <cellStyle name="Normal 162 7 2" xfId="12844" xr:uid="{A849F320-7E76-44B1-8FCE-BD789BDB55F9}"/>
    <cellStyle name="Normal 162 70" xfId="12845" xr:uid="{DA778644-258E-4749-9818-45ED97D2942C}"/>
    <cellStyle name="Normal 162 70 2" xfId="12846" xr:uid="{17D94FFD-4DF4-4693-89FE-5B61F585425D}"/>
    <cellStyle name="Normal 162 71" xfId="12847" xr:uid="{8B34EA69-AE87-4962-A13F-78B3DF722E24}"/>
    <cellStyle name="Normal 162 71 2" xfId="12848" xr:uid="{A8B42075-2379-4745-A102-048F48F83C55}"/>
    <cellStyle name="Normal 162 72" xfId="12849" xr:uid="{2B6DDD4A-0363-4168-9E7F-C03F33F1F430}"/>
    <cellStyle name="Normal 162 72 2" xfId="12850" xr:uid="{0F884D04-7CCA-4DC5-AC4C-458117CE931E}"/>
    <cellStyle name="Normal 162 73" xfId="12851" xr:uid="{B4517CAE-CD6C-4457-980A-D56C988E8C00}"/>
    <cellStyle name="Normal 162 73 2" xfId="12852" xr:uid="{CA8E04D6-8413-441D-BAB7-62B2B3CA410B}"/>
    <cellStyle name="Normal 162 74" xfId="12853" xr:uid="{EAF7C880-045C-4CF2-A319-7DD071F9620B}"/>
    <cellStyle name="Normal 162 74 2" xfId="12854" xr:uid="{E8BCD725-7EC9-452D-82E9-87F213D7B16E}"/>
    <cellStyle name="Normal 162 75" xfId="12855" xr:uid="{39F95F6F-D64F-49BB-B821-246F0E6A1E6D}"/>
    <cellStyle name="Normal 162 75 2" xfId="12856" xr:uid="{0781CFCF-926A-41C2-985F-573B78091C84}"/>
    <cellStyle name="Normal 162 76" xfId="12857" xr:uid="{2543E94F-C28F-4D76-9E51-2C872D28DF09}"/>
    <cellStyle name="Normal 162 76 2" xfId="12858" xr:uid="{F2EF24DB-6E24-485F-BE3D-73463ACAE630}"/>
    <cellStyle name="Normal 162 77" xfId="12859" xr:uid="{D73DDF1D-7BCE-4BED-B054-A9133753BA48}"/>
    <cellStyle name="Normal 162 77 2" xfId="12860" xr:uid="{95E31174-739B-41F8-A101-A4508F810966}"/>
    <cellStyle name="Normal 162 78" xfId="12861" xr:uid="{957F6624-D589-4F14-A31F-20090D5DE0ED}"/>
    <cellStyle name="Normal 162 78 2" xfId="12862" xr:uid="{DFC847BC-1BF0-4883-A777-B231842A7A7B}"/>
    <cellStyle name="Normal 162 79" xfId="12863" xr:uid="{532A8359-8243-4F07-83B5-2CC81ACB51A7}"/>
    <cellStyle name="Normal 162 79 2" xfId="12864" xr:uid="{E555B0B8-4BAF-4E76-A0F8-439DCD29751A}"/>
    <cellStyle name="Normal 162 8" xfId="12865" xr:uid="{07CEE893-9938-4464-BB87-574ED0117B03}"/>
    <cellStyle name="Normal 162 8 2" xfId="12866" xr:uid="{B84D40E1-CF15-4E74-BED4-842758454B3B}"/>
    <cellStyle name="Normal 162 80" xfId="12867" xr:uid="{21023671-B2D1-4FC3-AC1B-69AD3F88DF14}"/>
    <cellStyle name="Normal 162 80 2" xfId="12868" xr:uid="{266640EB-5432-4BE8-98E0-0EEED0FD900E}"/>
    <cellStyle name="Normal 162 81" xfId="12869" xr:uid="{E0FF4FBC-5F8A-47BC-8BA2-36C472EEA527}"/>
    <cellStyle name="Normal 162 81 2" xfId="12870" xr:uid="{168AA107-2750-4696-815F-1A459A94F84C}"/>
    <cellStyle name="Normal 162 82" xfId="12871" xr:uid="{617F3090-0C07-45D4-9C93-FCEA5A89F827}"/>
    <cellStyle name="Normal 162 82 2" xfId="12872" xr:uid="{E0F95332-30D3-49FB-A226-73BA0A51771C}"/>
    <cellStyle name="Normal 162 83" xfId="12873" xr:uid="{F8BE632E-7A77-48DE-B8A1-E8CE4050B6BA}"/>
    <cellStyle name="Normal 162 83 2" xfId="12874" xr:uid="{57F1A2DF-7D1B-43DD-B95C-847C038B2B15}"/>
    <cellStyle name="Normal 162 84" xfId="12875" xr:uid="{9A71E429-68D8-4889-B252-2D8C02167DCD}"/>
    <cellStyle name="Normal 162 84 2" xfId="12876" xr:uid="{9DE0E097-9A35-4B46-83B2-2E0D7E9CA680}"/>
    <cellStyle name="Normal 162 85" xfId="12877" xr:uid="{B238E498-EB3A-404E-89D9-145E339A667A}"/>
    <cellStyle name="Normal 162 85 2" xfId="12878" xr:uid="{C83189B1-E9D7-4C8C-BDD3-FDEDF9D0A11E}"/>
    <cellStyle name="Normal 162 86" xfId="12879" xr:uid="{CDC7C571-D1B0-4700-BCFC-53B3EA134FB4}"/>
    <cellStyle name="Normal 162 86 2" xfId="12880" xr:uid="{2C54FBC1-BA57-426E-961A-2D4F32413E66}"/>
    <cellStyle name="Normal 162 87" xfId="12881" xr:uid="{526711C8-64F6-457B-B497-2CCB50913AD7}"/>
    <cellStyle name="Normal 162 87 2" xfId="12882" xr:uid="{4BD64F46-07D5-4AF5-BD0A-D4F589306429}"/>
    <cellStyle name="Normal 162 88" xfId="12883" xr:uid="{CFC3DD07-DD08-4C7D-A11B-41E2C5C1A834}"/>
    <cellStyle name="Normal 162 88 2" xfId="12884" xr:uid="{4E5B052A-F8DF-449F-98D4-BB4787BFF6CD}"/>
    <cellStyle name="Normal 162 89" xfId="12885" xr:uid="{1F768D89-E5FD-4388-BA29-AC806274DC24}"/>
    <cellStyle name="Normal 162 89 2" xfId="12886" xr:uid="{AA09A1F0-DEE3-4CB3-9D20-C733ADE7E964}"/>
    <cellStyle name="Normal 162 9" xfId="12887" xr:uid="{1925C88A-E2AE-4CBA-835A-B501B9636691}"/>
    <cellStyle name="Normal 162 9 2" xfId="12888" xr:uid="{056644D5-7F96-440F-8DA9-3A08D497479C}"/>
    <cellStyle name="Normal 162 90" xfId="12889" xr:uid="{AF4843C8-ECED-4FEC-8676-764112FF14F1}"/>
    <cellStyle name="Normal 162 90 2" xfId="12890" xr:uid="{944688B9-3E79-472C-8360-D79668F066F5}"/>
    <cellStyle name="Normal 162 91" xfId="12891" xr:uid="{7118A4D0-745A-4835-B306-17CF17D83802}"/>
    <cellStyle name="Normal 162 91 2" xfId="12892" xr:uid="{EFD07B04-6EFF-4F60-BB0F-081083965554}"/>
    <cellStyle name="Normal 162 92" xfId="12893" xr:uid="{E49B4B55-4544-42F5-BFC1-712CED13D9C2}"/>
    <cellStyle name="Normal 162 92 2" xfId="12894" xr:uid="{68C4A61D-94C6-4D76-8842-3D9FD82101F9}"/>
    <cellStyle name="Normal 162 93" xfId="12895" xr:uid="{7E6D9DE5-619E-4548-82E5-4E34CB31F30F}"/>
    <cellStyle name="Normal 162 93 2" xfId="12896" xr:uid="{F4DC1BE8-9854-4033-B8F1-156ECCCDE7B8}"/>
    <cellStyle name="Normal 162 94" xfId="12897" xr:uid="{2CD5C41B-3705-4023-B939-C42454550274}"/>
    <cellStyle name="Normal 162 94 2" xfId="12898" xr:uid="{94D5A098-F413-48D5-AF21-426ACA50D096}"/>
    <cellStyle name="Normal 162 95" xfId="12899" xr:uid="{2BECDB37-8110-45C3-B32A-A61256AF59C5}"/>
    <cellStyle name="Normal 162 95 2" xfId="12900" xr:uid="{D699D861-CFE2-4332-99BC-4A0DF56DAB60}"/>
    <cellStyle name="Normal 162 96" xfId="12901" xr:uid="{9269EB9E-9A22-40CE-A04C-76161E116765}"/>
    <cellStyle name="Normal 162 96 2" xfId="12902" xr:uid="{75222ACD-7D64-42F1-A125-AC53EE5DFF3D}"/>
    <cellStyle name="Normal 162 97" xfId="12903" xr:uid="{4299F4DD-4768-4DF3-8BF0-A3B4D0C2BE23}"/>
    <cellStyle name="Normal 162 97 2" xfId="12904" xr:uid="{F4910EB6-8F34-4FC2-9A30-CF82707DF457}"/>
    <cellStyle name="Normal 162 98" xfId="12905" xr:uid="{C4236D55-D725-402B-B38A-D62558FD16CB}"/>
    <cellStyle name="Normal 162 98 2" xfId="12906" xr:uid="{2C30428C-4D88-475D-AA7D-6961777321DA}"/>
    <cellStyle name="Normal 162 99" xfId="12907" xr:uid="{B75D3F83-455C-42F7-AC79-7F42B11F1E91}"/>
    <cellStyle name="Normal 163" xfId="371" xr:uid="{00000000-0005-0000-0000-00009E020000}"/>
    <cellStyle name="Normal 163 10" xfId="12909" xr:uid="{C0F895BD-BED2-489F-9934-B5EAAD43FD39}"/>
    <cellStyle name="Normal 163 10 2" xfId="12910" xr:uid="{3A4FC527-7ED5-4EFA-B51F-3E3E9553F18B}"/>
    <cellStyle name="Normal 163 100" xfId="12908" xr:uid="{131A281B-B959-4B69-84D5-5139B09F56DD}"/>
    <cellStyle name="Normal 163 11" xfId="12911" xr:uid="{09D20FDE-AE33-421C-B722-411A0EC0338D}"/>
    <cellStyle name="Normal 163 11 2" xfId="12912" xr:uid="{FD133C96-AC8E-4EF5-BF0D-870D9CF7BD12}"/>
    <cellStyle name="Normal 163 12" xfId="12913" xr:uid="{371E134F-77C2-4C1A-8A97-B6842DEF858F}"/>
    <cellStyle name="Normal 163 12 2" xfId="12914" xr:uid="{020E1121-B768-467B-BF73-578501816173}"/>
    <cellStyle name="Normal 163 13" xfId="12915" xr:uid="{BCA5A0D5-A9F2-4028-9C40-879D2BD8A683}"/>
    <cellStyle name="Normal 163 13 2" xfId="12916" xr:uid="{44F90DF1-AE26-432E-B163-CD0F487C5EFD}"/>
    <cellStyle name="Normal 163 14" xfId="12917" xr:uid="{9D17F54F-A61A-4D11-ACCF-82C44B178C7C}"/>
    <cellStyle name="Normal 163 14 2" xfId="12918" xr:uid="{06099C2D-D138-43A0-BD84-8FF845406412}"/>
    <cellStyle name="Normal 163 15" xfId="12919" xr:uid="{9F93648E-FF68-418B-A9C3-BA54BFBA3162}"/>
    <cellStyle name="Normal 163 15 2" xfId="12920" xr:uid="{3D2CA8CA-9F4B-4786-AB51-8CDA7A62D613}"/>
    <cellStyle name="Normal 163 16" xfId="12921" xr:uid="{65063FBA-1349-438E-B887-5A14D27C004F}"/>
    <cellStyle name="Normal 163 16 2" xfId="12922" xr:uid="{F5DBD620-657D-4E65-9C22-C66E68A6A5A3}"/>
    <cellStyle name="Normal 163 17" xfId="12923" xr:uid="{7EF07F58-7CE1-4CE0-B475-4FB8E6583172}"/>
    <cellStyle name="Normal 163 17 2" xfId="12924" xr:uid="{285BDF1F-BDE1-4ECA-9082-9D8D68C214B4}"/>
    <cellStyle name="Normal 163 18" xfId="12925" xr:uid="{894E4C20-634C-4FBD-BE84-FFD7C5C4A6A9}"/>
    <cellStyle name="Normal 163 18 2" xfId="12926" xr:uid="{AD834A82-C359-4E6A-8AF7-9D3BA6CBE0EC}"/>
    <cellStyle name="Normal 163 19" xfId="12927" xr:uid="{6FEF3735-9FAA-4829-BEA1-5019B2FEED3F}"/>
    <cellStyle name="Normal 163 19 2" xfId="12928" xr:uid="{B222085E-3CBA-4898-A5D2-B6F54A20DA9B}"/>
    <cellStyle name="Normal 163 2" xfId="12929" xr:uid="{B4758824-93B7-4944-8DD0-09BEAF5C7634}"/>
    <cellStyle name="Normal 163 2 2" xfId="12930" xr:uid="{2183CC36-177F-4943-995B-8699639E8C62}"/>
    <cellStyle name="Normal 163 20" xfId="12931" xr:uid="{81CED307-8A88-4585-90E2-04AC94B7AEBB}"/>
    <cellStyle name="Normal 163 20 2" xfId="12932" xr:uid="{94843724-65B5-4138-B152-3150BBD2EBDF}"/>
    <cellStyle name="Normal 163 21" xfId="12933" xr:uid="{371ED543-6C8A-4564-9FD1-2A314B9A7BE0}"/>
    <cellStyle name="Normal 163 21 2" xfId="12934" xr:uid="{B6729E5A-7558-4585-9E05-798059957CE8}"/>
    <cellStyle name="Normal 163 22" xfId="12935" xr:uid="{EA9BB871-7D7D-4D64-95E8-9949F351D697}"/>
    <cellStyle name="Normal 163 22 2" xfId="12936" xr:uid="{D6F0B296-C51D-459D-AF4F-8E252C9BCAF4}"/>
    <cellStyle name="Normal 163 23" xfId="12937" xr:uid="{DAAD1EF0-3630-4A18-8BB3-6C4E1EC04624}"/>
    <cellStyle name="Normal 163 23 2" xfId="12938" xr:uid="{DB354E59-CC21-45F7-AD1A-25A0F4271568}"/>
    <cellStyle name="Normal 163 24" xfId="12939" xr:uid="{D9E36F81-E3E1-426E-83CE-D569FB1311AB}"/>
    <cellStyle name="Normal 163 24 2" xfId="12940" xr:uid="{DA3AD4E5-8494-4A0B-83B9-3F847F2F334F}"/>
    <cellStyle name="Normal 163 25" xfId="12941" xr:uid="{574A7FB5-39C4-421C-91C5-4BDD25C97C52}"/>
    <cellStyle name="Normal 163 25 2" xfId="12942" xr:uid="{9C5F7B7F-F362-4F27-9E40-AB822EB84442}"/>
    <cellStyle name="Normal 163 26" xfId="12943" xr:uid="{68978797-4192-4DD1-8467-634E8702EF7B}"/>
    <cellStyle name="Normal 163 26 2" xfId="12944" xr:uid="{511A2F1D-AFC5-4ADB-91C8-6A0AF1BD5122}"/>
    <cellStyle name="Normal 163 27" xfId="12945" xr:uid="{77AF1CA5-01B5-4DDA-A6D4-2C0E5B5FCEE6}"/>
    <cellStyle name="Normal 163 27 2" xfId="12946" xr:uid="{7DFB2C75-2E36-4031-944E-1E01C618E9F4}"/>
    <cellStyle name="Normal 163 28" xfId="12947" xr:uid="{F2B3D2FB-0B65-4093-A074-9D39A8B5BDF5}"/>
    <cellStyle name="Normal 163 28 2" xfId="12948" xr:uid="{84E6DC53-A80E-4AD6-B4BB-87D540E437E3}"/>
    <cellStyle name="Normal 163 29" xfId="12949" xr:uid="{0D4BBBDD-6B8B-4D4B-BAFB-A63754E804A1}"/>
    <cellStyle name="Normal 163 29 2" xfId="12950" xr:uid="{5E1A3AC5-A6E7-4444-AD3E-69F07D2EC83B}"/>
    <cellStyle name="Normal 163 3" xfId="12951" xr:uid="{D8C7C556-CDE8-4AF5-8E2B-688EDA95EEAD}"/>
    <cellStyle name="Normal 163 3 2" xfId="12952" xr:uid="{58538AE7-720B-4167-8D38-3DFF577E1498}"/>
    <cellStyle name="Normal 163 30" xfId="12953" xr:uid="{0C17A01B-7F5C-421D-84E8-C74F2A43E20C}"/>
    <cellStyle name="Normal 163 30 2" xfId="12954" xr:uid="{54F2C136-DF41-4733-99BD-04E554B3D22F}"/>
    <cellStyle name="Normal 163 31" xfId="12955" xr:uid="{11C3824F-4C11-47AC-8432-59E0E31F31FB}"/>
    <cellStyle name="Normal 163 31 2" xfId="12956" xr:uid="{D6DD1C95-D61F-4ACC-ADA1-57DDBF477F0E}"/>
    <cellStyle name="Normal 163 32" xfId="12957" xr:uid="{A5A2B95E-5105-4012-8074-A02A3BFD5F2F}"/>
    <cellStyle name="Normal 163 32 2" xfId="12958" xr:uid="{C444DC43-057C-4C6C-8843-CB53C331ED9C}"/>
    <cellStyle name="Normal 163 33" xfId="12959" xr:uid="{ADC6D1E5-596F-44DF-80C3-243D9D9FB45A}"/>
    <cellStyle name="Normal 163 33 2" xfId="12960" xr:uid="{073B6FE6-A1E7-4872-84A5-DFF99D5227F0}"/>
    <cellStyle name="Normal 163 34" xfId="12961" xr:uid="{FA4BED0A-9445-4CA6-B450-0A5300B65BD4}"/>
    <cellStyle name="Normal 163 34 2" xfId="12962" xr:uid="{94D126E2-EDFA-4801-AF25-A9B5570E76D2}"/>
    <cellStyle name="Normal 163 35" xfId="12963" xr:uid="{037FF48D-1555-4A20-B7CE-F2469BB94086}"/>
    <cellStyle name="Normal 163 35 2" xfId="12964" xr:uid="{5B2D79D7-23BD-4D2A-8851-C565CE91B5D1}"/>
    <cellStyle name="Normal 163 36" xfId="12965" xr:uid="{F456FAEE-6317-41D5-9D9A-A026D2A27822}"/>
    <cellStyle name="Normal 163 36 2" xfId="12966" xr:uid="{4E6C73AD-3D0A-4A05-BC7B-A9D19F03C10B}"/>
    <cellStyle name="Normal 163 37" xfId="12967" xr:uid="{65B384B5-C57E-4689-94A0-4BF7733CC829}"/>
    <cellStyle name="Normal 163 37 2" xfId="12968" xr:uid="{B0158E90-D070-480D-8BB8-01C1D4021FEB}"/>
    <cellStyle name="Normal 163 38" xfId="12969" xr:uid="{18A21253-7DE6-4653-8F09-F5535A1C47CB}"/>
    <cellStyle name="Normal 163 38 2" xfId="12970" xr:uid="{9C748705-B073-4C1B-A06F-7BC84F69F2C3}"/>
    <cellStyle name="Normal 163 39" xfId="12971" xr:uid="{1D8A3473-B7B2-466A-81DE-08F5D6CF71BE}"/>
    <cellStyle name="Normal 163 39 2" xfId="12972" xr:uid="{3A0145DE-598C-4429-8FBE-4BABA5A365DB}"/>
    <cellStyle name="Normal 163 4" xfId="12973" xr:uid="{F7B126F1-6DD9-4DFA-97D3-F2158268CB16}"/>
    <cellStyle name="Normal 163 4 2" xfId="12974" xr:uid="{D5ADA9B4-C32F-403B-BDF4-7A34E04A377F}"/>
    <cellStyle name="Normal 163 40" xfId="12975" xr:uid="{8C0289CF-CA0F-45BE-8DD4-0D7C8D4BFABB}"/>
    <cellStyle name="Normal 163 40 2" xfId="12976" xr:uid="{C58B786B-0555-4DB4-AA3B-887CE48F9FA0}"/>
    <cellStyle name="Normal 163 41" xfId="12977" xr:uid="{FFCB251E-46E3-4A34-A50D-897297F2CD41}"/>
    <cellStyle name="Normal 163 41 2" xfId="12978" xr:uid="{01FB6563-C5A2-4086-8C32-1C63C90BC4DC}"/>
    <cellStyle name="Normal 163 42" xfId="12979" xr:uid="{6D94B250-97B4-40F8-8D82-3873B34D46BC}"/>
    <cellStyle name="Normal 163 42 2" xfId="12980" xr:uid="{42AAE599-BD90-4F6C-B157-EEBD0F2B07FC}"/>
    <cellStyle name="Normal 163 43" xfId="12981" xr:uid="{D9D7A0C6-EDB5-4D9F-846E-60DD14F3A8F2}"/>
    <cellStyle name="Normal 163 43 2" xfId="12982" xr:uid="{98F3B42B-2D32-43EE-9831-EA6BBB2984FF}"/>
    <cellStyle name="Normal 163 44" xfId="12983" xr:uid="{B157FBF4-A262-489D-9DA6-CE2C12C4E385}"/>
    <cellStyle name="Normal 163 44 2" xfId="12984" xr:uid="{100FB125-2AE5-4AD9-9291-2B60A8DAFBEB}"/>
    <cellStyle name="Normal 163 45" xfId="12985" xr:uid="{211C983B-C40D-451A-BBBE-E112AFA38E35}"/>
    <cellStyle name="Normal 163 45 2" xfId="12986" xr:uid="{F4272D1D-5630-472B-A44C-2BED48A3A5B2}"/>
    <cellStyle name="Normal 163 46" xfId="12987" xr:uid="{D777ADE0-48B5-43C6-B09A-9EE88F7245CA}"/>
    <cellStyle name="Normal 163 46 2" xfId="12988" xr:uid="{C2111927-EDA4-47F8-9686-8809C7ADE1A3}"/>
    <cellStyle name="Normal 163 47" xfId="12989" xr:uid="{F52B8A71-E347-4D3A-BACE-943009B13CDE}"/>
    <cellStyle name="Normal 163 47 2" xfId="12990" xr:uid="{357FAFCA-E2BE-4919-A913-EDE9FE93C723}"/>
    <cellStyle name="Normal 163 48" xfId="12991" xr:uid="{386676A9-05A8-45BE-ACD7-D371C3484C31}"/>
    <cellStyle name="Normal 163 48 2" xfId="12992" xr:uid="{0B071E0B-D387-4B94-8B64-55C9CEEFE62B}"/>
    <cellStyle name="Normal 163 49" xfId="12993" xr:uid="{288A324E-1722-45C9-AF62-134EAA52246E}"/>
    <cellStyle name="Normal 163 49 2" xfId="12994" xr:uid="{D1194609-3AE9-4076-B7E7-547584CC10AB}"/>
    <cellStyle name="Normal 163 5" xfId="12995" xr:uid="{BC40AA75-70B2-4253-AF8B-56813F9A476D}"/>
    <cellStyle name="Normal 163 5 2" xfId="12996" xr:uid="{C36393EF-8AC7-4A35-84B2-A6329304C066}"/>
    <cellStyle name="Normal 163 50" xfId="12997" xr:uid="{6823BCA0-A1C8-48B1-B3EC-B515868D139A}"/>
    <cellStyle name="Normal 163 50 2" xfId="12998" xr:uid="{3408A6AE-7DCB-4BB9-AC3C-AECE6D865ADE}"/>
    <cellStyle name="Normal 163 51" xfId="12999" xr:uid="{87E5B30A-86C4-4821-B919-4FA2CED1D35E}"/>
    <cellStyle name="Normal 163 51 2" xfId="13000" xr:uid="{1AA0F31D-023F-433F-817B-9E601B8656CE}"/>
    <cellStyle name="Normal 163 52" xfId="13001" xr:uid="{4B176E7F-8832-4514-811C-5E1F42629CE6}"/>
    <cellStyle name="Normal 163 52 2" xfId="13002" xr:uid="{171AD4A9-CF62-4ADA-85E1-A09D861F0B4E}"/>
    <cellStyle name="Normal 163 53" xfId="13003" xr:uid="{8D73AA22-E859-40FF-AC2A-98A5ABDEDE7A}"/>
    <cellStyle name="Normal 163 53 2" xfId="13004" xr:uid="{434C9C39-3A1E-4ABD-A645-486D3CF3021C}"/>
    <cellStyle name="Normal 163 54" xfId="13005" xr:uid="{7F1B6153-80DB-4C5B-B3A7-7F982EE1728E}"/>
    <cellStyle name="Normal 163 54 2" xfId="13006" xr:uid="{5FFD51F1-99FF-44FC-9A98-14A95F410714}"/>
    <cellStyle name="Normal 163 55" xfId="13007" xr:uid="{B0985DFC-F1D2-44F2-80BD-8F39A95AAA2A}"/>
    <cellStyle name="Normal 163 55 2" xfId="13008" xr:uid="{64FFDBDA-E95D-4BA8-8ADD-5A26C90B7EB7}"/>
    <cellStyle name="Normal 163 56" xfId="13009" xr:uid="{E82876D9-E7E7-4AA1-8DED-710EDC45F3AD}"/>
    <cellStyle name="Normal 163 56 2" xfId="13010" xr:uid="{E7DAC0BD-4807-4162-8A18-8B18F4B15492}"/>
    <cellStyle name="Normal 163 57" xfId="13011" xr:uid="{5BEB6E58-A3BC-4ABB-966D-887015206CA4}"/>
    <cellStyle name="Normal 163 57 2" xfId="13012" xr:uid="{60069F05-7D87-4043-A769-9B8931FEA406}"/>
    <cellStyle name="Normal 163 58" xfId="13013" xr:uid="{00E64061-6B0D-4611-8DB6-7240177F6AC2}"/>
    <cellStyle name="Normal 163 58 2" xfId="13014" xr:uid="{1FE2478D-C732-4A46-8227-3AC88F20E444}"/>
    <cellStyle name="Normal 163 59" xfId="13015" xr:uid="{C9FF5B65-875C-48BA-825A-D6C9EA12FF65}"/>
    <cellStyle name="Normal 163 59 2" xfId="13016" xr:uid="{49FBC606-A33C-45B3-A819-E661F540CEE5}"/>
    <cellStyle name="Normal 163 6" xfId="13017" xr:uid="{C935E554-030B-4AFC-A014-10180D13D979}"/>
    <cellStyle name="Normal 163 6 2" xfId="13018" xr:uid="{02DF3B06-B306-4A03-AFB7-FC76812FD2FB}"/>
    <cellStyle name="Normal 163 60" xfId="13019" xr:uid="{580E6D2E-2EAF-4B50-80CB-DECBEFD324DE}"/>
    <cellStyle name="Normal 163 60 2" xfId="13020" xr:uid="{1E9B1A6F-D6BA-43DB-8802-B818B5ED1C77}"/>
    <cellStyle name="Normal 163 61" xfId="13021" xr:uid="{C16DC489-01BE-4CA4-A8BF-C49DF6157D1B}"/>
    <cellStyle name="Normal 163 61 2" xfId="13022" xr:uid="{041E0043-1AD3-4F58-BC98-F4E80B82B1BF}"/>
    <cellStyle name="Normal 163 62" xfId="13023" xr:uid="{36F6766B-FBA0-4951-9CCF-24F5E4B79447}"/>
    <cellStyle name="Normal 163 62 2" xfId="13024" xr:uid="{3FF9AAC1-6115-4D06-8016-4E89BF64459D}"/>
    <cellStyle name="Normal 163 63" xfId="13025" xr:uid="{3928E739-DB07-404A-8265-C66AC64D67C6}"/>
    <cellStyle name="Normal 163 63 2" xfId="13026" xr:uid="{3EE32C7B-F01E-4C2E-996C-EF7B64DED67B}"/>
    <cellStyle name="Normal 163 64" xfId="13027" xr:uid="{4FF21245-22E2-4001-92DF-7678399BB2B3}"/>
    <cellStyle name="Normal 163 64 2" xfId="13028" xr:uid="{8240F529-C293-493A-9D28-815E9BBD773F}"/>
    <cellStyle name="Normal 163 65" xfId="13029" xr:uid="{0C2020C6-6309-48E2-9966-09FC12CABFB0}"/>
    <cellStyle name="Normal 163 65 2" xfId="13030" xr:uid="{B87EA5A3-D0B5-4AC5-88F3-9FF5D46F5893}"/>
    <cellStyle name="Normal 163 66" xfId="13031" xr:uid="{5795773F-0451-454E-8875-9924A7C59D96}"/>
    <cellStyle name="Normal 163 66 2" xfId="13032" xr:uid="{A5414261-34DF-420F-8F8E-A0EC1D0E358F}"/>
    <cellStyle name="Normal 163 67" xfId="13033" xr:uid="{1CFCA025-EE8F-4D60-8E29-7E8320995984}"/>
    <cellStyle name="Normal 163 67 2" xfId="13034" xr:uid="{5CD3B714-60ED-44D6-B1C7-D189BABC8B67}"/>
    <cellStyle name="Normal 163 68" xfId="13035" xr:uid="{A7EA657B-949B-4248-92A4-EA75498DAF22}"/>
    <cellStyle name="Normal 163 68 2" xfId="13036" xr:uid="{CF2B86F5-CCF9-4836-931A-8C719F0CD19D}"/>
    <cellStyle name="Normal 163 69" xfId="13037" xr:uid="{9DC70BA6-87FC-4FEF-B3CA-E197FA96D005}"/>
    <cellStyle name="Normal 163 69 2" xfId="13038" xr:uid="{E7344CE9-9663-40F7-B58C-0F649D9F9079}"/>
    <cellStyle name="Normal 163 7" xfId="13039" xr:uid="{8028C7CE-DC7C-45A7-80AD-712EA8A12F43}"/>
    <cellStyle name="Normal 163 7 2" xfId="13040" xr:uid="{CDA88CED-A9A5-42EF-8DCD-4540BE56268A}"/>
    <cellStyle name="Normal 163 70" xfId="13041" xr:uid="{B869DAF2-9702-47E3-A43F-3B7C94216DDE}"/>
    <cellStyle name="Normal 163 70 2" xfId="13042" xr:uid="{85632BC3-6FB3-42FD-9E15-391B64C17488}"/>
    <cellStyle name="Normal 163 71" xfId="13043" xr:uid="{91E13068-D28C-44A9-9EF7-38136C8D7DFC}"/>
    <cellStyle name="Normal 163 71 2" xfId="13044" xr:uid="{8D047B7D-39F7-4CBF-94E6-F5426D7B26FF}"/>
    <cellStyle name="Normal 163 72" xfId="13045" xr:uid="{5CD4A969-5911-4DE7-8139-237B867923D3}"/>
    <cellStyle name="Normal 163 72 2" xfId="13046" xr:uid="{7C605854-F151-4898-A46A-B39802600E9E}"/>
    <cellStyle name="Normal 163 73" xfId="13047" xr:uid="{310CE80B-8B95-4282-A923-AB2909334411}"/>
    <cellStyle name="Normal 163 73 2" xfId="13048" xr:uid="{9A166B11-15C2-492C-999A-2F43FF0883A7}"/>
    <cellStyle name="Normal 163 74" xfId="13049" xr:uid="{0AC8F6C1-9577-4790-AFC3-7A77B031BF5F}"/>
    <cellStyle name="Normal 163 74 2" xfId="13050" xr:uid="{158F3E0E-8B54-47F5-91FB-5F370C924FD8}"/>
    <cellStyle name="Normal 163 75" xfId="13051" xr:uid="{B328F037-9CA0-4912-B66E-A375DC058228}"/>
    <cellStyle name="Normal 163 75 2" xfId="13052" xr:uid="{A6668639-878F-441A-B82E-04B202539014}"/>
    <cellStyle name="Normal 163 76" xfId="13053" xr:uid="{2AE34856-0593-4B63-9B04-1B5842841F15}"/>
    <cellStyle name="Normal 163 76 2" xfId="13054" xr:uid="{4F8A09E3-5D15-438A-8870-7CF7DE878B2A}"/>
    <cellStyle name="Normal 163 77" xfId="13055" xr:uid="{F032E9AD-F4BF-4808-8765-71EC0948F1DB}"/>
    <cellStyle name="Normal 163 77 2" xfId="13056" xr:uid="{63C5D145-A8EC-486F-B5F0-8BB9F8BB6562}"/>
    <cellStyle name="Normal 163 78" xfId="13057" xr:uid="{664D58AB-CF11-4DEF-A52F-9F7A0D14E03B}"/>
    <cellStyle name="Normal 163 78 2" xfId="13058" xr:uid="{746D7D5D-0283-485A-96C8-8615784D05ED}"/>
    <cellStyle name="Normal 163 79" xfId="13059" xr:uid="{92337038-1CF7-4805-98BB-818B88BA1732}"/>
    <cellStyle name="Normal 163 79 2" xfId="13060" xr:uid="{39FFD53C-044F-4281-B542-B541D1825409}"/>
    <cellStyle name="Normal 163 8" xfId="13061" xr:uid="{398FBD00-641D-40E8-B1D8-A4442E4DD56A}"/>
    <cellStyle name="Normal 163 8 2" xfId="13062" xr:uid="{D8A31356-7730-4466-B8A2-DC7CD088F0CB}"/>
    <cellStyle name="Normal 163 80" xfId="13063" xr:uid="{121CBD3E-D5F3-4963-B9D9-D58D6D39AC75}"/>
    <cellStyle name="Normal 163 80 2" xfId="13064" xr:uid="{F9E543DE-B2C4-4C1B-8153-17F4E774E021}"/>
    <cellStyle name="Normal 163 81" xfId="13065" xr:uid="{01397DD5-FED5-48BB-9B30-074B7702C635}"/>
    <cellStyle name="Normal 163 81 2" xfId="13066" xr:uid="{01F6E0C3-4695-4ABA-945F-865C6134B973}"/>
    <cellStyle name="Normal 163 82" xfId="13067" xr:uid="{862478EF-BE01-4395-8F3D-890E25B366BA}"/>
    <cellStyle name="Normal 163 82 2" xfId="13068" xr:uid="{32F9A319-B3DF-4A2D-97D2-41C5C238DC99}"/>
    <cellStyle name="Normal 163 83" xfId="13069" xr:uid="{1DA5D7F3-5900-4D68-91CF-753AF097A896}"/>
    <cellStyle name="Normal 163 83 2" xfId="13070" xr:uid="{53C0C66C-6E91-4610-8998-5DA0235BC989}"/>
    <cellStyle name="Normal 163 84" xfId="13071" xr:uid="{6C90C515-FCE5-46CF-9226-1B1538459604}"/>
    <cellStyle name="Normal 163 84 2" xfId="13072" xr:uid="{F2EC40D9-300F-4190-8A01-D5791F112F9C}"/>
    <cellStyle name="Normal 163 85" xfId="13073" xr:uid="{B758A026-7D44-4F3F-B59C-7B3A34F7E015}"/>
    <cellStyle name="Normal 163 85 2" xfId="13074" xr:uid="{6842D057-B8C1-4963-880D-D091D2B08F77}"/>
    <cellStyle name="Normal 163 86" xfId="13075" xr:uid="{2336ECBC-AA56-454E-99C4-7E272B1F603A}"/>
    <cellStyle name="Normal 163 86 2" xfId="13076" xr:uid="{B9652E7B-C394-4887-B0DE-4589488DD942}"/>
    <cellStyle name="Normal 163 87" xfId="13077" xr:uid="{D65A5C0F-5804-464A-8FDD-188FC82D9C46}"/>
    <cellStyle name="Normal 163 87 2" xfId="13078" xr:uid="{6465D3F7-E48A-4F43-A322-440AD0D2904B}"/>
    <cellStyle name="Normal 163 88" xfId="13079" xr:uid="{6C97933F-DA74-4763-A76C-1BACDA481E4C}"/>
    <cellStyle name="Normal 163 88 2" xfId="13080" xr:uid="{BD74BEEC-3207-4A05-A1D9-A01EA9821388}"/>
    <cellStyle name="Normal 163 89" xfId="13081" xr:uid="{706B2584-FF44-41BB-899F-2FC8B27B0E18}"/>
    <cellStyle name="Normal 163 89 2" xfId="13082" xr:uid="{CAEA8D7E-5996-444B-92D7-1BF1F10ACEB7}"/>
    <cellStyle name="Normal 163 9" xfId="13083" xr:uid="{75F9B948-B92A-41EB-AB00-1C6569228544}"/>
    <cellStyle name="Normal 163 9 2" xfId="13084" xr:uid="{32217C51-6639-4A5C-BB40-45B83D044630}"/>
    <cellStyle name="Normal 163 90" xfId="13085" xr:uid="{2578ACB0-8E28-44A2-A50A-10B7F994DC60}"/>
    <cellStyle name="Normal 163 90 2" xfId="13086" xr:uid="{293E6194-6294-4CCB-9569-B1C5AEE50293}"/>
    <cellStyle name="Normal 163 91" xfId="13087" xr:uid="{DE48724C-A459-45CF-BD5B-B2A76F80336F}"/>
    <cellStyle name="Normal 163 91 2" xfId="13088" xr:uid="{9F8CE36F-E837-46F6-8675-30EB425D4F1C}"/>
    <cellStyle name="Normal 163 92" xfId="13089" xr:uid="{5BE2DBBD-B013-4BF9-90C7-130B7E0F371C}"/>
    <cellStyle name="Normal 163 92 2" xfId="13090" xr:uid="{E9E6189A-2C9B-4D76-B185-A093941EB9E1}"/>
    <cellStyle name="Normal 163 93" xfId="13091" xr:uid="{D4D677C6-09D6-4E8D-A5B9-C57B646D6215}"/>
    <cellStyle name="Normal 163 93 2" xfId="13092" xr:uid="{5BF39F72-53B6-47C3-8190-D37283EDDB89}"/>
    <cellStyle name="Normal 163 94" xfId="13093" xr:uid="{98E9631B-CD6A-4B9F-BA15-81A01D5ACC52}"/>
    <cellStyle name="Normal 163 94 2" xfId="13094" xr:uid="{44761856-2179-4BD8-A264-7ECB7271FC58}"/>
    <cellStyle name="Normal 163 95" xfId="13095" xr:uid="{3E8953D8-B9C1-4254-9F1D-3199976C1E66}"/>
    <cellStyle name="Normal 163 95 2" xfId="13096" xr:uid="{1D9478BA-C790-4A91-8324-8AD96FD5F965}"/>
    <cellStyle name="Normal 163 96" xfId="13097" xr:uid="{0905B60A-EBAD-4EDD-BE0C-B97E739FD9A0}"/>
    <cellStyle name="Normal 163 96 2" xfId="13098" xr:uid="{F0632817-5D96-4B79-A720-6018E46216FB}"/>
    <cellStyle name="Normal 163 97" xfId="13099" xr:uid="{57C36D5D-075F-45F7-8BC9-FF7AB856916B}"/>
    <cellStyle name="Normal 163 97 2" xfId="13100" xr:uid="{EAF3D116-6F10-41EE-862E-F9380B72D9DD}"/>
    <cellStyle name="Normal 163 98" xfId="13101" xr:uid="{9BCB0448-BADD-499A-8A95-CBDFAEF4018B}"/>
    <cellStyle name="Normal 163 98 2" xfId="13102" xr:uid="{DF086F46-DF23-4B8F-BBD5-65C5BA7F67B3}"/>
    <cellStyle name="Normal 163 99" xfId="13103" xr:uid="{B095B691-7873-4D07-BE1E-BBC9F603EBAF}"/>
    <cellStyle name="Normal 164" xfId="13104" xr:uid="{52245243-774C-464B-B312-8BD4465EDBBA}"/>
    <cellStyle name="Normal 164 10" xfId="13105" xr:uid="{9F621502-D838-4D54-A411-5AC9E37E2082}"/>
    <cellStyle name="Normal 164 10 2" xfId="13106" xr:uid="{94D471E3-E975-403A-B45D-DCB9655917A9}"/>
    <cellStyle name="Normal 164 11" xfId="13107" xr:uid="{430EC21D-723E-40BB-8A17-AC6BF746BDBB}"/>
    <cellStyle name="Normal 164 11 2" xfId="13108" xr:uid="{412D2B17-E9ED-482F-9F09-A81955AFD8BC}"/>
    <cellStyle name="Normal 164 12" xfId="13109" xr:uid="{CD7323B8-C11D-4D70-9533-017FD96490EB}"/>
    <cellStyle name="Normal 164 12 2" xfId="13110" xr:uid="{CA41D532-0EF7-4F7C-9530-758130237CB7}"/>
    <cellStyle name="Normal 164 13" xfId="13111" xr:uid="{93EB2CEC-EE35-4378-85FE-8F74625A7715}"/>
    <cellStyle name="Normal 164 13 2" xfId="13112" xr:uid="{12026837-71EC-4E1C-9CC2-121E8F79947D}"/>
    <cellStyle name="Normal 164 14" xfId="13113" xr:uid="{6A82E000-648F-47EE-AF5E-695D04E62500}"/>
    <cellStyle name="Normal 164 14 2" xfId="13114" xr:uid="{94030636-E1F5-4D98-9A3F-028DBBBD7EAD}"/>
    <cellStyle name="Normal 164 15" xfId="13115" xr:uid="{921CEF76-C607-403F-8E6E-60B5E0F18AEF}"/>
    <cellStyle name="Normal 164 15 2" xfId="13116" xr:uid="{274F56E0-59A5-406F-8C2D-5163E4D856EE}"/>
    <cellStyle name="Normal 164 16" xfId="13117" xr:uid="{01FAB79B-82F4-4BFC-A1A8-75DD2DDD1D9C}"/>
    <cellStyle name="Normal 164 16 2" xfId="13118" xr:uid="{705A0C65-B7E7-4BE6-8854-2756F920BDDD}"/>
    <cellStyle name="Normal 164 17" xfId="13119" xr:uid="{6A92E36D-42EE-43F0-879F-1E003230BA14}"/>
    <cellStyle name="Normal 164 17 2" xfId="13120" xr:uid="{4FA7682E-C52E-41F7-B939-E7F139BB2335}"/>
    <cellStyle name="Normal 164 18" xfId="13121" xr:uid="{C1CECA57-5958-4CB5-BC09-5DED8EA5D879}"/>
    <cellStyle name="Normal 164 18 2" xfId="13122" xr:uid="{E3B32CE5-8E34-4A06-BB0D-47927F556754}"/>
    <cellStyle name="Normal 164 19" xfId="13123" xr:uid="{AADCD38B-3EA1-46B1-83E4-1CE0D647D995}"/>
    <cellStyle name="Normal 164 19 2" xfId="13124" xr:uid="{36B34146-81B4-4D85-ABC5-EE9C52771100}"/>
    <cellStyle name="Normal 164 2" xfId="13125" xr:uid="{09A557D9-1733-46E3-9E96-D5B70D6A4A2E}"/>
    <cellStyle name="Normal 164 2 2" xfId="13126" xr:uid="{8F77738F-6B95-4FCA-A5E7-7DB940DF776F}"/>
    <cellStyle name="Normal 164 20" xfId="13127" xr:uid="{3DB67B61-CBFB-430F-AFD6-9EF86A1F6FD8}"/>
    <cellStyle name="Normal 164 20 2" xfId="13128" xr:uid="{94B39519-4CF5-4160-80C0-4D3EA108786B}"/>
    <cellStyle name="Normal 164 21" xfId="13129" xr:uid="{0608F204-1865-4A5E-A489-628049146782}"/>
    <cellStyle name="Normal 164 21 2" xfId="13130" xr:uid="{2071FB4A-85DF-47B6-8C58-5FD5EC32F19B}"/>
    <cellStyle name="Normal 164 22" xfId="13131" xr:uid="{EA568BF7-8362-4241-BC64-7EDD32F9E1BD}"/>
    <cellStyle name="Normal 164 22 2" xfId="13132" xr:uid="{A14F983F-FC32-46A9-B5E7-01ABBE6759C4}"/>
    <cellStyle name="Normal 164 23" xfId="13133" xr:uid="{D8D123FC-7398-4A0C-B99B-A8BA61F3ADC2}"/>
    <cellStyle name="Normal 164 23 2" xfId="13134" xr:uid="{C4AABEDD-3A46-40CC-9B95-B3BF7229C68D}"/>
    <cellStyle name="Normal 164 24" xfId="13135" xr:uid="{2F68E6D0-DB17-468E-852B-5E1AB2358803}"/>
    <cellStyle name="Normal 164 24 2" xfId="13136" xr:uid="{73F335BC-0ED7-498E-8FDE-A466E90A4B2D}"/>
    <cellStyle name="Normal 164 25" xfId="13137" xr:uid="{AB544A9D-CC81-4163-A262-19F4C5B1430F}"/>
    <cellStyle name="Normal 164 25 2" xfId="13138" xr:uid="{EB0C280D-410F-4A3A-8E35-9BA3D5972C37}"/>
    <cellStyle name="Normal 164 26" xfId="13139" xr:uid="{BE1B0551-7554-40FB-B793-49685592E8E3}"/>
    <cellStyle name="Normal 164 26 2" xfId="13140" xr:uid="{5E0F6BEF-6A42-4770-BA6A-3A18F641B58E}"/>
    <cellStyle name="Normal 164 27" xfId="13141" xr:uid="{978D6408-26E1-4826-9522-20085CA6B651}"/>
    <cellStyle name="Normal 164 27 2" xfId="13142" xr:uid="{B5BBC732-1253-4341-B252-6754C4516DBB}"/>
    <cellStyle name="Normal 164 28" xfId="13143" xr:uid="{651E9009-964C-4B67-881A-F7497BE57EC5}"/>
    <cellStyle name="Normal 164 28 2" xfId="13144" xr:uid="{4EA7B269-ECEB-4CD7-8111-677190A59789}"/>
    <cellStyle name="Normal 164 29" xfId="13145" xr:uid="{F2AB9159-200D-426D-88BB-61A80DE445A7}"/>
    <cellStyle name="Normal 164 29 2" xfId="13146" xr:uid="{AD68AF00-B8F9-42C0-A041-D0A6EC7B1355}"/>
    <cellStyle name="Normal 164 3" xfId="13147" xr:uid="{A2CD58EB-04D5-48C5-BF4F-B092EDF01654}"/>
    <cellStyle name="Normal 164 3 2" xfId="13148" xr:uid="{B55182B1-B535-4D98-8500-F29BB47A1FDC}"/>
    <cellStyle name="Normal 164 30" xfId="13149" xr:uid="{4832DEDC-D82D-40A0-B098-97AA3CB4D7ED}"/>
    <cellStyle name="Normal 164 30 2" xfId="13150" xr:uid="{AEB97395-F783-4E15-B28F-B4CCA834E179}"/>
    <cellStyle name="Normal 164 31" xfId="13151" xr:uid="{50A891FF-5777-4A1A-9C45-EC9689815D68}"/>
    <cellStyle name="Normal 164 31 2" xfId="13152" xr:uid="{2D9F5BD7-7D3E-4E6D-BFAF-25EBECF563C2}"/>
    <cellStyle name="Normal 164 32" xfId="13153" xr:uid="{784287BE-FBFA-41FC-A0E6-2D39B1D4B404}"/>
    <cellStyle name="Normal 164 32 2" xfId="13154" xr:uid="{BCF22BDD-A587-4272-B5F5-E8A98F56C37F}"/>
    <cellStyle name="Normal 164 33" xfId="13155" xr:uid="{88810770-A131-4EFE-9FAB-60348AA42973}"/>
    <cellStyle name="Normal 164 33 2" xfId="13156" xr:uid="{D4DC40C3-3D29-4CF0-AF7D-D4F6E38AB155}"/>
    <cellStyle name="Normal 164 34" xfId="13157" xr:uid="{84916E36-3AFE-4149-B182-3E0635802125}"/>
    <cellStyle name="Normal 164 34 2" xfId="13158" xr:uid="{0479C553-8C3B-43FD-A78D-D3D20D6D344C}"/>
    <cellStyle name="Normal 164 35" xfId="13159" xr:uid="{0A76D330-DFC9-486E-8A57-921122B9EFE1}"/>
    <cellStyle name="Normal 164 35 2" xfId="13160" xr:uid="{5A216BE0-2EA4-418B-B3F0-8774B5DBCBBA}"/>
    <cellStyle name="Normal 164 36" xfId="13161" xr:uid="{FE98B3F6-8339-4A6E-B589-DFCF024E6CF3}"/>
    <cellStyle name="Normal 164 36 2" xfId="13162" xr:uid="{E11F8AEB-8582-4440-9745-EAFBE09E036E}"/>
    <cellStyle name="Normal 164 37" xfId="13163" xr:uid="{DF69779A-070C-46D8-A4C4-2790528F088D}"/>
    <cellStyle name="Normal 164 37 2" xfId="13164" xr:uid="{74E3B7B8-550F-4DBF-B64F-3B85BC20F397}"/>
    <cellStyle name="Normal 164 38" xfId="13165" xr:uid="{28F0AFC0-5399-460A-BF5F-F9BA49FAAD16}"/>
    <cellStyle name="Normal 164 38 2" xfId="13166" xr:uid="{6E79FADB-A5BE-44EA-9C9D-D05C9CB7689C}"/>
    <cellStyle name="Normal 164 39" xfId="13167" xr:uid="{BCBBDF27-9DAD-4D3B-9F85-E0ABB61874C2}"/>
    <cellStyle name="Normal 164 39 2" xfId="13168" xr:uid="{C1937ED0-3694-4320-845F-C5F393193A6C}"/>
    <cellStyle name="Normal 164 4" xfId="13169" xr:uid="{59892419-469B-485E-8501-A0D248CD9A52}"/>
    <cellStyle name="Normal 164 4 2" xfId="13170" xr:uid="{7D306BBB-B1C7-4B22-BB7A-8AF70593C4A7}"/>
    <cellStyle name="Normal 164 40" xfId="13171" xr:uid="{DAFE8D76-2B07-42E0-AD0F-FE25841D305E}"/>
    <cellStyle name="Normal 164 40 2" xfId="13172" xr:uid="{72BF6154-B621-4383-BC8D-DDD4603F0710}"/>
    <cellStyle name="Normal 164 41" xfId="13173" xr:uid="{7499D843-1A66-43EF-A59E-F6FCE8B8FD9B}"/>
    <cellStyle name="Normal 164 41 2" xfId="13174" xr:uid="{4158293C-1160-4689-9F04-33C17AE0A71B}"/>
    <cellStyle name="Normal 164 42" xfId="13175" xr:uid="{7730B88C-4EBC-4FA5-97F0-4DDAC913A5ED}"/>
    <cellStyle name="Normal 164 42 2" xfId="13176" xr:uid="{12330D5B-F7D7-4217-9FD8-0AADABA806CA}"/>
    <cellStyle name="Normal 164 43" xfId="13177" xr:uid="{7553C2CB-FDF2-497F-9246-0B8C1027569B}"/>
    <cellStyle name="Normal 164 43 2" xfId="13178" xr:uid="{C993EAF5-8366-4F28-A401-B7FD36824AA0}"/>
    <cellStyle name="Normal 164 44" xfId="13179" xr:uid="{3BCFD318-BB96-4CFC-91D6-E9EBE8500840}"/>
    <cellStyle name="Normal 164 44 2" xfId="13180" xr:uid="{1FF1811D-E2E8-4200-A3E1-02E5362B18F4}"/>
    <cellStyle name="Normal 164 45" xfId="13181" xr:uid="{16797C34-AD19-42CD-8A2D-702388B7F3B9}"/>
    <cellStyle name="Normal 164 45 2" xfId="13182" xr:uid="{153D81B1-2BA9-4B59-8F6A-FBE56E52FF49}"/>
    <cellStyle name="Normal 164 46" xfId="13183" xr:uid="{F6FDCF4C-0630-40E4-BE18-723148225F43}"/>
    <cellStyle name="Normal 164 46 2" xfId="13184" xr:uid="{7E2B86D1-905D-4FFB-BA9C-DFEC56D1ED56}"/>
    <cellStyle name="Normal 164 47" xfId="13185" xr:uid="{A770190D-1B70-4CDC-A9EB-D5F8B958FE5E}"/>
    <cellStyle name="Normal 164 47 2" xfId="13186" xr:uid="{CCAEE30B-E7AE-4DAF-AA6E-5521D7FB12FC}"/>
    <cellStyle name="Normal 164 48" xfId="13187" xr:uid="{D079DA2F-533F-485B-B434-40691B03918D}"/>
    <cellStyle name="Normal 164 48 2" xfId="13188" xr:uid="{745FA5AA-6199-4BF6-BC07-004204516188}"/>
    <cellStyle name="Normal 164 49" xfId="13189" xr:uid="{02B4C8CE-25EF-4DC7-AF29-E06A415B21AE}"/>
    <cellStyle name="Normal 164 49 2" xfId="13190" xr:uid="{495C8BF7-BAF1-478D-97FD-898D361123B9}"/>
    <cellStyle name="Normal 164 5" xfId="13191" xr:uid="{FA78CBA7-1E7F-4E3D-9D1E-275F4010FF2D}"/>
    <cellStyle name="Normal 164 5 2" xfId="13192" xr:uid="{3AFB8160-FAEC-4EBE-B01F-71E8C70A8D6F}"/>
    <cellStyle name="Normal 164 50" xfId="13193" xr:uid="{84508A53-EBD8-4826-8C0E-D8053C269AF2}"/>
    <cellStyle name="Normal 164 50 2" xfId="13194" xr:uid="{1A2ACDC3-801F-49F6-8045-F5F4FBD97DEF}"/>
    <cellStyle name="Normal 164 51" xfId="13195" xr:uid="{9CF4795F-4FEE-4F93-BD8D-0FB39EBB1835}"/>
    <cellStyle name="Normal 164 51 2" xfId="13196" xr:uid="{569F0AF7-9908-4ECD-A24C-059C22135B2B}"/>
    <cellStyle name="Normal 164 52" xfId="13197" xr:uid="{BC4CD125-383D-4B70-8D85-F26F9C545C32}"/>
    <cellStyle name="Normal 164 52 2" xfId="13198" xr:uid="{EECB3155-23BF-4BD1-B280-02F4EC2DED25}"/>
    <cellStyle name="Normal 164 53" xfId="13199" xr:uid="{85CA004F-CBA6-49E4-8910-7F311D67F4CD}"/>
    <cellStyle name="Normal 164 53 2" xfId="13200" xr:uid="{05A13EBD-1B16-44A0-9949-10C531BAC233}"/>
    <cellStyle name="Normal 164 54" xfId="13201" xr:uid="{16030F6D-36E2-4D03-8209-F36F584EDBF7}"/>
    <cellStyle name="Normal 164 54 2" xfId="13202" xr:uid="{F886F379-2121-479A-BDF5-DED49A65BF10}"/>
    <cellStyle name="Normal 164 55" xfId="13203" xr:uid="{0305EEC3-1CCA-45B3-81DA-D9DA96FDB989}"/>
    <cellStyle name="Normal 164 55 2" xfId="13204" xr:uid="{5265EF03-1DF3-4CFE-9AFD-AFA0432D308C}"/>
    <cellStyle name="Normal 164 56" xfId="13205" xr:uid="{BC497217-2657-45AA-9866-705213A73726}"/>
    <cellStyle name="Normal 164 56 2" xfId="13206" xr:uid="{27D439A6-222E-4669-88F8-8CFF4AC97F1F}"/>
    <cellStyle name="Normal 164 57" xfId="13207" xr:uid="{C7D1D8E3-E87C-4F7C-9C31-8EEE347E2606}"/>
    <cellStyle name="Normal 164 57 2" xfId="13208" xr:uid="{229F3D15-59F6-4DF3-A261-A8CE05A490C2}"/>
    <cellStyle name="Normal 164 58" xfId="13209" xr:uid="{05E4B418-9761-43C7-9C3B-53B6CD13705A}"/>
    <cellStyle name="Normal 164 58 2" xfId="13210" xr:uid="{8C00BA1A-388A-46F0-9B34-73D48E5C2323}"/>
    <cellStyle name="Normal 164 59" xfId="13211" xr:uid="{7C5806C4-5188-45C6-AFD0-EA6FE4B460B6}"/>
    <cellStyle name="Normal 164 59 2" xfId="13212" xr:uid="{3B2A9255-C2F2-4048-9D2C-EBFCC7CF72C5}"/>
    <cellStyle name="Normal 164 6" xfId="13213" xr:uid="{99C01D10-A8EB-4A9A-98F5-8EA1155A931A}"/>
    <cellStyle name="Normal 164 6 2" xfId="13214" xr:uid="{6D9A6AF2-D668-4759-ACE6-A18DD1682D3C}"/>
    <cellStyle name="Normal 164 60" xfId="13215" xr:uid="{9502B773-02F5-40D2-B13E-0A522971B225}"/>
    <cellStyle name="Normal 164 60 2" xfId="13216" xr:uid="{E65C3693-8CA4-4D03-94B8-6337B7EAC269}"/>
    <cellStyle name="Normal 164 61" xfId="13217" xr:uid="{B2F86AFF-8602-4465-A848-3F74CEECB7FC}"/>
    <cellStyle name="Normal 164 61 2" xfId="13218" xr:uid="{9AB4DDB5-FF54-4DC3-B7F4-E4AE5803844A}"/>
    <cellStyle name="Normal 164 62" xfId="13219" xr:uid="{3A55069A-25F7-4EF2-9284-5299A028E2C8}"/>
    <cellStyle name="Normal 164 62 2" xfId="13220" xr:uid="{2511FA88-1907-4018-83C2-A38F54A27613}"/>
    <cellStyle name="Normal 164 63" xfId="13221" xr:uid="{2CB97E94-9727-4F3F-A753-6DE743548E81}"/>
    <cellStyle name="Normal 164 63 2" xfId="13222" xr:uid="{3531A22A-F866-48DD-8D42-5BA5C868EEC0}"/>
    <cellStyle name="Normal 164 64" xfId="13223" xr:uid="{A768419A-4EF5-44E5-8FD8-7BD3B56CCA03}"/>
    <cellStyle name="Normal 164 64 2" xfId="13224" xr:uid="{C5E386C2-1DA3-4AD3-B5D7-3C20E6720C64}"/>
    <cellStyle name="Normal 164 65" xfId="13225" xr:uid="{E93713EA-2406-4E64-BF8A-6D3548A904FD}"/>
    <cellStyle name="Normal 164 65 2" xfId="13226" xr:uid="{AB86A09C-3AD9-433C-961A-E2AE53E6B6A5}"/>
    <cellStyle name="Normal 164 66" xfId="13227" xr:uid="{6B30E653-9471-479C-BB71-FB41EECFA185}"/>
    <cellStyle name="Normal 164 66 2" xfId="13228" xr:uid="{E6E49B6D-5B8F-46C6-8309-F3C20A992746}"/>
    <cellStyle name="Normal 164 67" xfId="13229" xr:uid="{E93E3FE0-3592-4A98-BB35-A5485EE4C9C7}"/>
    <cellStyle name="Normal 164 67 2" xfId="13230" xr:uid="{0A2E964C-A24A-4460-8A4B-403FA0AD3C72}"/>
    <cellStyle name="Normal 164 68" xfId="13231" xr:uid="{AD5B3B61-2FD7-4A0C-BD9E-3F78C720C782}"/>
    <cellStyle name="Normal 164 68 2" xfId="13232" xr:uid="{FBADD823-0B2E-4397-93FB-AD347E807F30}"/>
    <cellStyle name="Normal 164 69" xfId="13233" xr:uid="{4F77461F-DD82-4179-91F9-1BC61DD8753B}"/>
    <cellStyle name="Normal 164 69 2" xfId="13234" xr:uid="{0BF5FFAE-EE37-4E7D-A495-60EA9F0CC4C3}"/>
    <cellStyle name="Normal 164 7" xfId="13235" xr:uid="{7FC89D18-13B9-436F-BFEB-6597BFA6A818}"/>
    <cellStyle name="Normal 164 7 2" xfId="13236" xr:uid="{B06B63CB-BF55-4BED-A9DB-A7CA69B2D18B}"/>
    <cellStyle name="Normal 164 70" xfId="13237" xr:uid="{B3215CEE-D740-4C44-B9D1-B926F21EDC50}"/>
    <cellStyle name="Normal 164 70 2" xfId="13238" xr:uid="{EA1B7576-EC0B-4078-94A2-5F762AB4DA95}"/>
    <cellStyle name="Normal 164 71" xfId="13239" xr:uid="{D9FC5F50-315A-444E-AB34-DAE06A712EA3}"/>
    <cellStyle name="Normal 164 71 2" xfId="13240" xr:uid="{3F13CF06-EAA7-41F2-AA8C-51733D9CB830}"/>
    <cellStyle name="Normal 164 72" xfId="13241" xr:uid="{ED75EF19-D99F-40DD-89B8-72BA71013523}"/>
    <cellStyle name="Normal 164 72 2" xfId="13242" xr:uid="{35618A4D-CADD-49C3-9179-87769AD45DE5}"/>
    <cellStyle name="Normal 164 73" xfId="13243" xr:uid="{AF80C961-DD1D-400B-BAB5-40D4F685D00A}"/>
    <cellStyle name="Normal 164 73 2" xfId="13244" xr:uid="{4D8701E5-55D4-4A32-93A8-7F2BEC164E49}"/>
    <cellStyle name="Normal 164 74" xfId="13245" xr:uid="{B072AAF3-A5A7-4910-B2F7-640DED18C8A7}"/>
    <cellStyle name="Normal 164 74 2" xfId="13246" xr:uid="{E177A3F0-233E-43CC-AF56-14884DEDCC93}"/>
    <cellStyle name="Normal 164 75" xfId="13247" xr:uid="{C95927E7-FF8F-41D0-9307-931DFDE13C7B}"/>
    <cellStyle name="Normal 164 75 2" xfId="13248" xr:uid="{80D3AEB6-8DE8-45B2-AC9D-3577AAF4AA7C}"/>
    <cellStyle name="Normal 164 76" xfId="13249" xr:uid="{7F460174-40CC-4A35-B46D-35759AED8C14}"/>
    <cellStyle name="Normal 164 76 2" xfId="13250" xr:uid="{2BE1DC25-E2C0-4925-90A7-BA7B5467FE3E}"/>
    <cellStyle name="Normal 164 77" xfId="13251" xr:uid="{36ED3F3C-2F75-4ECB-BC1D-8F554CBDAD37}"/>
    <cellStyle name="Normal 164 77 2" xfId="13252" xr:uid="{0E6291DB-36ED-4E74-95A4-910E242EB59D}"/>
    <cellStyle name="Normal 164 78" xfId="13253" xr:uid="{A036F1F1-A761-4E95-984A-E7AD304318E1}"/>
    <cellStyle name="Normal 164 78 2" xfId="13254" xr:uid="{0FF79137-1D61-4461-BC39-E4ED5F229F7C}"/>
    <cellStyle name="Normal 164 79" xfId="13255" xr:uid="{7200292B-B106-4D7B-BC53-C1282BA64E64}"/>
    <cellStyle name="Normal 164 79 2" xfId="13256" xr:uid="{7EA3CAF7-B4C2-4F1C-AF83-3E21382E3544}"/>
    <cellStyle name="Normal 164 8" xfId="13257" xr:uid="{5FA3D494-F7B1-4EDF-911F-E5507C4F148A}"/>
    <cellStyle name="Normal 164 8 2" xfId="13258" xr:uid="{DE5FED53-D4CD-4F14-AC95-37800476CD81}"/>
    <cellStyle name="Normal 164 80" xfId="13259" xr:uid="{CF1ECE18-DB14-4E0E-AA93-2B0D95DC4327}"/>
    <cellStyle name="Normal 164 80 2" xfId="13260" xr:uid="{102A47AA-19DA-432D-8313-83A991FFC296}"/>
    <cellStyle name="Normal 164 81" xfId="13261" xr:uid="{9A0972C4-3631-43E3-A2D7-40E13865367E}"/>
    <cellStyle name="Normal 164 81 2" xfId="13262" xr:uid="{03E9BA24-1030-4249-8C0C-02F9EFB2FD87}"/>
    <cellStyle name="Normal 164 82" xfId="13263" xr:uid="{295A7FED-A083-4E0B-83F0-75B7994239D6}"/>
    <cellStyle name="Normal 164 82 2" xfId="13264" xr:uid="{FFA2FB85-BE48-4212-925F-5F42CBD12845}"/>
    <cellStyle name="Normal 164 83" xfId="13265" xr:uid="{465164BA-C07E-4EAD-BEB0-8BE64CACA1A2}"/>
    <cellStyle name="Normal 164 83 2" xfId="13266" xr:uid="{3EB72A00-F255-42BD-87DA-28906F59796B}"/>
    <cellStyle name="Normal 164 84" xfId="13267" xr:uid="{7D5008B0-82E5-41C8-8AAB-DE302CF3055C}"/>
    <cellStyle name="Normal 164 84 2" xfId="13268" xr:uid="{E884F9BA-0CA6-4E55-8A77-B10E93CB63F6}"/>
    <cellStyle name="Normal 164 85" xfId="13269" xr:uid="{5364F145-74E1-464D-98D5-114BD70BE48D}"/>
    <cellStyle name="Normal 164 85 2" xfId="13270" xr:uid="{C35366DB-EB76-487E-87AE-8E4B67FE3270}"/>
    <cellStyle name="Normal 164 86" xfId="13271" xr:uid="{72AF0F0D-10D7-4230-9FB8-CB88D5810DAF}"/>
    <cellStyle name="Normal 164 86 2" xfId="13272" xr:uid="{21800C4C-52DB-42D4-8923-CAA4507FA7CA}"/>
    <cellStyle name="Normal 164 87" xfId="13273" xr:uid="{817AA39E-307E-4C3B-808B-D53C0BBB9453}"/>
    <cellStyle name="Normal 164 87 2" xfId="13274" xr:uid="{9838B2BA-8C03-4DC2-84E2-8816B0C7F3C9}"/>
    <cellStyle name="Normal 164 88" xfId="13275" xr:uid="{0F6042D8-EBC8-4B7B-9D5B-400EA78F5034}"/>
    <cellStyle name="Normal 164 88 2" xfId="13276" xr:uid="{696C4473-1925-4557-A343-18F76B648BFC}"/>
    <cellStyle name="Normal 164 89" xfId="13277" xr:uid="{31F0DD01-5845-4207-808E-11FB3A6394D5}"/>
    <cellStyle name="Normal 164 89 2" xfId="13278" xr:uid="{6D5A6D6A-66D9-40FB-B5FF-3DFD0A1636D3}"/>
    <cellStyle name="Normal 164 9" xfId="13279" xr:uid="{D30894A2-A8FC-4E03-8793-D23153DEF322}"/>
    <cellStyle name="Normal 164 9 2" xfId="13280" xr:uid="{75A2C49B-D85E-4733-B26D-038CDEF95A24}"/>
    <cellStyle name="Normal 164 90" xfId="13281" xr:uid="{3FBA2B88-3A81-4BED-B753-AFA503246F0F}"/>
    <cellStyle name="Normal 164 90 2" xfId="13282" xr:uid="{E239EE34-F7B5-4BB7-86F2-627FBCB1DEF7}"/>
    <cellStyle name="Normal 164 91" xfId="13283" xr:uid="{F81AF796-93D8-4E7B-BF0E-72E335779BDE}"/>
    <cellStyle name="Normal 164 91 2" xfId="13284" xr:uid="{843AB80E-2169-493C-8AAB-113CE47B297E}"/>
    <cellStyle name="Normal 164 92" xfId="13285" xr:uid="{FECB82D9-4430-4F25-9C34-AADC39289693}"/>
    <cellStyle name="Normal 164 92 2" xfId="13286" xr:uid="{4A13DBCB-8CBC-4FCA-9DB0-5530EBDDBB0A}"/>
    <cellStyle name="Normal 164 93" xfId="13287" xr:uid="{E5413C6E-017D-43E2-AE11-146E8EEDE6C0}"/>
    <cellStyle name="Normal 164 93 2" xfId="13288" xr:uid="{C1D51098-3020-45F6-B0DF-B3FC825369EF}"/>
    <cellStyle name="Normal 164 94" xfId="13289" xr:uid="{3AC98632-0AF1-408F-8762-F305F8CCCE0E}"/>
    <cellStyle name="Normal 164 94 2" xfId="13290" xr:uid="{A5D34309-6967-4857-BF3A-14FF2DB3FBFF}"/>
    <cellStyle name="Normal 164 95" xfId="13291" xr:uid="{F50CA176-7363-44CA-8AB7-E117C57F13A6}"/>
    <cellStyle name="Normal 164 95 2" xfId="13292" xr:uid="{DA84CD0E-807A-40DC-B59B-5FEDA4C49EFF}"/>
    <cellStyle name="Normal 164 96" xfId="13293" xr:uid="{2EB42463-17FD-4C97-8947-12C063728C37}"/>
    <cellStyle name="Normal 164 96 2" xfId="13294" xr:uid="{34229B4D-760E-4F6B-8D40-17D4C874234B}"/>
    <cellStyle name="Normal 164 97" xfId="13295" xr:uid="{2FAF7F7D-5649-40FC-B979-221B38681A5D}"/>
    <cellStyle name="Normal 164 97 2" xfId="13296" xr:uid="{FD9DA5F2-9C1B-4DBC-8289-20921112893A}"/>
    <cellStyle name="Normal 164 98" xfId="13297" xr:uid="{B9A14A0E-77CE-4B04-A12C-DF16E2B8BF6B}"/>
    <cellStyle name="Normal 164 98 2" xfId="13298" xr:uid="{D5FD06A1-05AB-4AD5-A8EA-73DCEBAD830E}"/>
    <cellStyle name="Normal 164 99" xfId="13299" xr:uid="{279DBD65-13F6-4C44-94F2-06DF5E940BD9}"/>
    <cellStyle name="Normal 165" xfId="13300" xr:uid="{67ED49FE-9D1C-49CF-B11B-0635D6152C87}"/>
    <cellStyle name="Normal 165 10" xfId="13301" xr:uid="{28B43E6E-B9E5-4EC4-8CFC-E834DE2B8E77}"/>
    <cellStyle name="Normal 165 10 2" xfId="13302" xr:uid="{1A9EA300-9904-4D86-A272-2DD73E118ADC}"/>
    <cellStyle name="Normal 165 11" xfId="13303" xr:uid="{3C320C45-4C3D-410E-9EA8-876FC08A4439}"/>
    <cellStyle name="Normal 165 11 2" xfId="13304" xr:uid="{575CCCBE-E9DD-4378-9507-E9063338D830}"/>
    <cellStyle name="Normal 165 12" xfId="13305" xr:uid="{DD61D9AF-FBA5-4A66-BD56-05EC09A8FF08}"/>
    <cellStyle name="Normal 165 12 2" xfId="13306" xr:uid="{BFC65727-9448-4834-B936-5DB0CF20070A}"/>
    <cellStyle name="Normal 165 13" xfId="13307" xr:uid="{8C309874-9749-4775-A4E5-839B2C9EC7F8}"/>
    <cellStyle name="Normal 165 13 2" xfId="13308" xr:uid="{3F63725B-98D3-4891-9A8D-84ECB4BC78E9}"/>
    <cellStyle name="Normal 165 14" xfId="13309" xr:uid="{35697C9E-D502-4F3E-8F92-65CECCB15604}"/>
    <cellStyle name="Normal 165 14 2" xfId="13310" xr:uid="{DC7D9167-EAA4-4576-9F19-A6DA4D4C8E64}"/>
    <cellStyle name="Normal 165 15" xfId="13311" xr:uid="{7409DA27-3A80-4322-A307-B34EBFCE69CB}"/>
    <cellStyle name="Normal 165 15 2" xfId="13312" xr:uid="{11E80CB7-E751-4E7D-B760-520D5FCDCBE0}"/>
    <cellStyle name="Normal 165 16" xfId="13313" xr:uid="{5499A9D8-6ED9-4FBE-8A3D-16180A74EF8D}"/>
    <cellStyle name="Normal 165 16 2" xfId="13314" xr:uid="{D4198861-8288-4762-AF48-E0A62ED4AD9D}"/>
    <cellStyle name="Normal 165 17" xfId="13315" xr:uid="{8ECDB87B-619E-4B34-95F0-2AC28D2E7509}"/>
    <cellStyle name="Normal 165 17 2" xfId="13316" xr:uid="{0E346F98-08F8-4B04-A4D7-2737A34D1708}"/>
    <cellStyle name="Normal 165 18" xfId="13317" xr:uid="{6B70C387-59B0-48FF-A721-AF08FE6D9F9E}"/>
    <cellStyle name="Normal 165 18 2" xfId="13318" xr:uid="{05651B1E-922B-457D-BA33-2D497A7E7D51}"/>
    <cellStyle name="Normal 165 19" xfId="13319" xr:uid="{8661C966-C2E8-4FC9-85A7-87DD97D07E0A}"/>
    <cellStyle name="Normal 165 19 2" xfId="13320" xr:uid="{7E927DDA-C023-40FE-9062-53634E2AA495}"/>
    <cellStyle name="Normal 165 2" xfId="13321" xr:uid="{02FDE108-4C98-4E8A-9B89-078AD8B1A746}"/>
    <cellStyle name="Normal 165 2 2" xfId="13322" xr:uid="{50AF5880-0108-4ACA-B979-80B0C3C8A18F}"/>
    <cellStyle name="Normal 165 20" xfId="13323" xr:uid="{97C5FABD-E47F-43EC-8C17-13947F75E797}"/>
    <cellStyle name="Normal 165 20 2" xfId="13324" xr:uid="{C498A200-1F5F-4A76-94F9-98080E2B930E}"/>
    <cellStyle name="Normal 165 21" xfId="13325" xr:uid="{49788528-F613-4DE5-BB68-4061821A0F5C}"/>
    <cellStyle name="Normal 165 21 2" xfId="13326" xr:uid="{F1AE8A40-B77E-4764-9BD9-B19B67743D50}"/>
    <cellStyle name="Normal 165 22" xfId="13327" xr:uid="{230CDBF4-6723-4027-A8C3-1512D154E34E}"/>
    <cellStyle name="Normal 165 22 2" xfId="13328" xr:uid="{C5995E5C-780C-4C36-9D13-FF223E96E5BE}"/>
    <cellStyle name="Normal 165 23" xfId="13329" xr:uid="{9A412495-6F1D-48E5-A12E-0FAEBB44A892}"/>
    <cellStyle name="Normal 165 23 2" xfId="13330" xr:uid="{40B12477-24D5-4BD5-A8C6-0115CBB2788F}"/>
    <cellStyle name="Normal 165 24" xfId="13331" xr:uid="{ED2D0129-A464-40FE-8342-4BE89F5B0E43}"/>
    <cellStyle name="Normal 165 24 2" xfId="13332" xr:uid="{3962D7CA-0575-4913-AF25-AB7758FA73E4}"/>
    <cellStyle name="Normal 165 25" xfId="13333" xr:uid="{F84F4193-8DDC-4A81-B887-1EDD3795285C}"/>
    <cellStyle name="Normal 165 25 2" xfId="13334" xr:uid="{30EC293F-824D-4602-A596-9EB7A34AECB4}"/>
    <cellStyle name="Normal 165 26" xfId="13335" xr:uid="{B0F24421-9018-4C32-A9FA-174AE70ECAE1}"/>
    <cellStyle name="Normal 165 26 2" xfId="13336" xr:uid="{EC867DC1-CABD-4AA9-969F-C5FA0CD146D0}"/>
    <cellStyle name="Normal 165 27" xfId="13337" xr:uid="{5C60D101-2CFE-405A-9BFD-E358F50C82D7}"/>
    <cellStyle name="Normal 165 27 2" xfId="13338" xr:uid="{77D66680-817E-4DC7-B2F5-B134FB2C204F}"/>
    <cellStyle name="Normal 165 28" xfId="13339" xr:uid="{38D70586-E21C-4DD9-A5C6-CE6CB92318B4}"/>
    <cellStyle name="Normal 165 28 2" xfId="13340" xr:uid="{14717DE6-5327-413D-AF25-0898347DEE2A}"/>
    <cellStyle name="Normal 165 29" xfId="13341" xr:uid="{CBAC0E66-274D-4D84-A377-3373CEC62275}"/>
    <cellStyle name="Normal 165 29 2" xfId="13342" xr:uid="{76099CBD-3259-451A-A0EB-871C7DDAEBC9}"/>
    <cellStyle name="Normal 165 3" xfId="13343" xr:uid="{1F3C5D32-741F-4B51-9427-3E6D1AE5B9B3}"/>
    <cellStyle name="Normal 165 3 2" xfId="13344" xr:uid="{4CB59860-7103-4BF5-81DB-590458C00AA9}"/>
    <cellStyle name="Normal 165 30" xfId="13345" xr:uid="{FEE33CE5-4F48-414E-8AD3-5902D3F2057F}"/>
    <cellStyle name="Normal 165 30 2" xfId="13346" xr:uid="{3B869C41-0A9E-4B6E-9C16-68DAD48A1904}"/>
    <cellStyle name="Normal 165 31" xfId="13347" xr:uid="{DD8ED9C8-DC6B-4A24-A9B3-F4FA1D752E9E}"/>
    <cellStyle name="Normal 165 31 2" xfId="13348" xr:uid="{29F57C80-CDB0-4524-A72E-14250D6DB997}"/>
    <cellStyle name="Normal 165 32" xfId="13349" xr:uid="{5C334159-543B-49E6-A0EE-64D1AF77F304}"/>
    <cellStyle name="Normal 165 32 2" xfId="13350" xr:uid="{FCDBF98E-512F-4571-882D-848A30546499}"/>
    <cellStyle name="Normal 165 33" xfId="13351" xr:uid="{6DD23632-F723-4ACC-85E1-A46E458569DE}"/>
    <cellStyle name="Normal 165 33 2" xfId="13352" xr:uid="{1DCEE5C7-7FE5-426C-954E-731F1E768E12}"/>
    <cellStyle name="Normal 165 34" xfId="13353" xr:uid="{F344BE2B-699F-4125-B46D-1A893B680B12}"/>
    <cellStyle name="Normal 165 34 2" xfId="13354" xr:uid="{862FCE9E-486D-4E8C-9817-93D1E81C70DB}"/>
    <cellStyle name="Normal 165 35" xfId="13355" xr:uid="{5BDF81EB-C7FE-4F32-B7F6-DF4216A20491}"/>
    <cellStyle name="Normal 165 35 2" xfId="13356" xr:uid="{CD576815-EF47-4269-9D3E-162B2B1DCF60}"/>
    <cellStyle name="Normal 165 36" xfId="13357" xr:uid="{C82A8295-9DA0-42E3-8878-734473B69D4A}"/>
    <cellStyle name="Normal 165 36 2" xfId="13358" xr:uid="{798828DF-8402-4AC8-8D1F-903DD4A8F8B7}"/>
    <cellStyle name="Normal 165 37" xfId="13359" xr:uid="{95D0D8B0-711A-4089-9928-AC073A84E20A}"/>
    <cellStyle name="Normal 165 37 2" xfId="13360" xr:uid="{50A01C9E-48B3-4243-9F3E-09EE8F7A5AB4}"/>
    <cellStyle name="Normal 165 38" xfId="13361" xr:uid="{3BD18E45-5898-41FC-B5F7-2AD951823BC5}"/>
    <cellStyle name="Normal 165 38 2" xfId="13362" xr:uid="{D8CD2CBC-9504-402A-8193-83179CDAD9C8}"/>
    <cellStyle name="Normal 165 39" xfId="13363" xr:uid="{9E2795B7-81A5-4DAC-B969-3BD296379689}"/>
    <cellStyle name="Normal 165 39 2" xfId="13364" xr:uid="{7CEB9743-6266-427C-B18D-0C194BE4D1AC}"/>
    <cellStyle name="Normal 165 4" xfId="13365" xr:uid="{45A5D295-4C35-445F-B35E-1D8D6F324574}"/>
    <cellStyle name="Normal 165 4 2" xfId="13366" xr:uid="{6CAFB744-078D-49D7-841E-7982FD0FE23A}"/>
    <cellStyle name="Normal 165 40" xfId="13367" xr:uid="{2375D62B-5FF3-438B-9880-C7EA04A96A8C}"/>
    <cellStyle name="Normal 165 40 2" xfId="13368" xr:uid="{193DA384-EDBF-434D-8C13-8965D0BCC251}"/>
    <cellStyle name="Normal 165 41" xfId="13369" xr:uid="{54CF746B-DA05-4616-B9AE-337D6CA8FB40}"/>
    <cellStyle name="Normal 165 41 2" xfId="13370" xr:uid="{FD53F417-461A-4C1C-9A30-4AF5F91AF019}"/>
    <cellStyle name="Normal 165 42" xfId="13371" xr:uid="{5634140A-E1E7-491A-9B4A-836D82FAEC58}"/>
    <cellStyle name="Normal 165 42 2" xfId="13372" xr:uid="{C3EE9D3B-3655-4A18-8F1B-E3BD4A548236}"/>
    <cellStyle name="Normal 165 43" xfId="13373" xr:uid="{D0C6C821-555C-45C5-B91B-F43067D91CA7}"/>
    <cellStyle name="Normal 165 43 2" xfId="13374" xr:uid="{371B24C3-2480-48EA-B2DD-894E01671426}"/>
    <cellStyle name="Normal 165 44" xfId="13375" xr:uid="{8FB9EC63-F1EB-4211-82A4-D6112C95DA00}"/>
    <cellStyle name="Normal 165 44 2" xfId="13376" xr:uid="{CC9BC0EC-C857-45CC-8E05-F67D22D4CB37}"/>
    <cellStyle name="Normal 165 45" xfId="13377" xr:uid="{BE2ACD21-4978-4015-8C62-BD25BE5E3BB2}"/>
    <cellStyle name="Normal 165 45 2" xfId="13378" xr:uid="{722F003C-6F8B-48DB-A2F0-8B1C57CDABDA}"/>
    <cellStyle name="Normal 165 46" xfId="13379" xr:uid="{6A98AAA1-3C5A-406F-8E4F-1829895EAEC8}"/>
    <cellStyle name="Normal 165 46 2" xfId="13380" xr:uid="{75C35274-DD4B-464F-886D-6CABC83FD856}"/>
    <cellStyle name="Normal 165 47" xfId="13381" xr:uid="{F24FA176-BEA7-427C-A764-59CFE6AA3394}"/>
    <cellStyle name="Normal 165 47 2" xfId="13382" xr:uid="{E64B7665-EFE8-4A16-8914-288F529AD325}"/>
    <cellStyle name="Normal 165 48" xfId="13383" xr:uid="{68F4D48D-D562-45D5-983F-CD14B01FE779}"/>
    <cellStyle name="Normal 165 48 2" xfId="13384" xr:uid="{73004EE3-1942-48DD-BC1F-9AA5C83C56DC}"/>
    <cellStyle name="Normal 165 49" xfId="13385" xr:uid="{777AC814-7FF6-4C15-A245-7F35852131AB}"/>
    <cellStyle name="Normal 165 49 2" xfId="13386" xr:uid="{F1D512DC-419E-4BE7-AE5D-9757CA38C97E}"/>
    <cellStyle name="Normal 165 5" xfId="13387" xr:uid="{6EE8B93A-D81E-4D85-9C47-F523942EAA87}"/>
    <cellStyle name="Normal 165 5 2" xfId="13388" xr:uid="{8D640799-1121-485A-8DC8-6B0F882C058F}"/>
    <cellStyle name="Normal 165 50" xfId="13389" xr:uid="{BA187710-BD44-4E4C-AABE-A3CDFF56AF55}"/>
    <cellStyle name="Normal 165 50 2" xfId="13390" xr:uid="{1C67A425-8BD1-4E61-871C-2D5BA5CE7BB7}"/>
    <cellStyle name="Normal 165 51" xfId="13391" xr:uid="{D417663A-88BB-46B4-A290-6B7DE0D0356E}"/>
    <cellStyle name="Normal 165 51 2" xfId="13392" xr:uid="{187F0F86-00C7-47E9-9392-7E0CE1D7B4F2}"/>
    <cellStyle name="Normal 165 52" xfId="13393" xr:uid="{8323A431-9FC6-4795-A2BE-A10A2F5302BE}"/>
    <cellStyle name="Normal 165 52 2" xfId="13394" xr:uid="{6CD21398-E7B5-4A41-A960-6F8033D196EB}"/>
    <cellStyle name="Normal 165 53" xfId="13395" xr:uid="{E9106266-E793-48E2-A3E3-7389A9CDE1FD}"/>
    <cellStyle name="Normal 165 53 2" xfId="13396" xr:uid="{EE928E20-7D3C-421A-A66F-198F41152D9F}"/>
    <cellStyle name="Normal 165 54" xfId="13397" xr:uid="{70B68DA9-BE85-4862-9587-BE28F58CBCB1}"/>
    <cellStyle name="Normal 165 54 2" xfId="13398" xr:uid="{EA2F073A-0BE2-435C-9FFC-E6943155224C}"/>
    <cellStyle name="Normal 165 55" xfId="13399" xr:uid="{4B052FC4-DFF1-4DBF-99AA-8C562FF7EA65}"/>
    <cellStyle name="Normal 165 55 2" xfId="13400" xr:uid="{10E81A6E-DB4C-445F-82F2-A6BD23D7416B}"/>
    <cellStyle name="Normal 165 56" xfId="13401" xr:uid="{8F33BC08-6473-419F-8A80-94D61FD20055}"/>
    <cellStyle name="Normal 165 56 2" xfId="13402" xr:uid="{5DF4DBB9-C32F-4E2B-9FB4-35EDBBB9B7DE}"/>
    <cellStyle name="Normal 165 57" xfId="13403" xr:uid="{5F55177B-DE3F-4AEF-AF42-0CC5A7A36185}"/>
    <cellStyle name="Normal 165 57 2" xfId="13404" xr:uid="{B5FA8411-3DBB-49B8-A916-D6AA6C43F9BC}"/>
    <cellStyle name="Normal 165 58" xfId="13405" xr:uid="{1E506305-E651-4602-99C1-2AF830063084}"/>
    <cellStyle name="Normal 165 58 2" xfId="13406" xr:uid="{A6B21918-02C9-4459-A035-A9E2E7485717}"/>
    <cellStyle name="Normal 165 59" xfId="13407" xr:uid="{5A3A4D4A-5976-41FD-818E-DEFAB763B379}"/>
    <cellStyle name="Normal 165 59 2" xfId="13408" xr:uid="{66E80293-6547-4CB7-9A11-F964D0E1F561}"/>
    <cellStyle name="Normal 165 6" xfId="13409" xr:uid="{CF072619-E0E8-41A8-B6A4-984C675DEE4B}"/>
    <cellStyle name="Normal 165 6 2" xfId="13410" xr:uid="{4EAEC033-16F2-49A0-AB4B-C57B20A63479}"/>
    <cellStyle name="Normal 165 60" xfId="13411" xr:uid="{69D38BA4-0BCC-4DD2-B24C-E22A131FE919}"/>
    <cellStyle name="Normal 165 60 2" xfId="13412" xr:uid="{63C15133-2621-4623-AD02-550E225F64ED}"/>
    <cellStyle name="Normal 165 61" xfId="13413" xr:uid="{95C5E46D-6512-4D1D-9949-59F794A6B223}"/>
    <cellStyle name="Normal 165 61 2" xfId="13414" xr:uid="{3E724581-B024-4F2A-8DEA-1D022A4387C8}"/>
    <cellStyle name="Normal 165 62" xfId="13415" xr:uid="{4776E630-BDCA-4140-8583-4BDF2BE5F2BF}"/>
    <cellStyle name="Normal 165 62 2" xfId="13416" xr:uid="{2C62E458-5228-4AF4-A19B-896FC66493DB}"/>
    <cellStyle name="Normal 165 63" xfId="13417" xr:uid="{52A85EBA-AFE9-4134-B154-D566E86FEF5B}"/>
    <cellStyle name="Normal 165 63 2" xfId="13418" xr:uid="{C7AE3167-0AA4-44CD-91C2-A91CBCE01E7A}"/>
    <cellStyle name="Normal 165 64" xfId="13419" xr:uid="{5DFDBC66-5563-4D48-91EE-CDE51976D3CB}"/>
    <cellStyle name="Normal 165 64 2" xfId="13420" xr:uid="{66B2053F-CC54-41C0-8929-48468845F167}"/>
    <cellStyle name="Normal 165 65" xfId="13421" xr:uid="{10F84DCA-3490-49A0-8EC1-581F9BA1D994}"/>
    <cellStyle name="Normal 165 65 2" xfId="13422" xr:uid="{79F26A8F-9FEC-4660-885C-BE54EA1DF2DC}"/>
    <cellStyle name="Normal 165 66" xfId="13423" xr:uid="{A5DA2198-E408-4674-AF11-0E961F867C39}"/>
    <cellStyle name="Normal 165 66 2" xfId="13424" xr:uid="{93C874DA-D0B4-48C8-8A9B-8D88231012CA}"/>
    <cellStyle name="Normal 165 67" xfId="13425" xr:uid="{E3B139C7-4C8C-43B3-B09D-8FBEDABE3C2B}"/>
    <cellStyle name="Normal 165 67 2" xfId="13426" xr:uid="{94F61847-505F-4E11-88C2-E0005FAAB5B1}"/>
    <cellStyle name="Normal 165 68" xfId="13427" xr:uid="{8972690B-3066-4CE5-90BF-85B4436C9F4A}"/>
    <cellStyle name="Normal 165 68 2" xfId="13428" xr:uid="{EEBD59C1-51CF-4B23-9563-6A111C4200BF}"/>
    <cellStyle name="Normal 165 69" xfId="13429" xr:uid="{73E1AC13-EA3F-4FEC-9710-C23501B80B9D}"/>
    <cellStyle name="Normal 165 69 2" xfId="13430" xr:uid="{8749541B-0692-4972-A953-FDF72EF25EE9}"/>
    <cellStyle name="Normal 165 7" xfId="13431" xr:uid="{F01EE450-8012-431D-8D4B-8070F54DACD9}"/>
    <cellStyle name="Normal 165 7 2" xfId="13432" xr:uid="{70E4A650-0904-4D26-8447-95723A811177}"/>
    <cellStyle name="Normal 165 70" xfId="13433" xr:uid="{BA83E035-1AB5-4468-8FC2-4081F40EBFB8}"/>
    <cellStyle name="Normal 165 70 2" xfId="13434" xr:uid="{3403E092-9616-4674-B86D-8CAE728A1A9A}"/>
    <cellStyle name="Normal 165 71" xfId="13435" xr:uid="{7D182A2E-3137-402B-95EF-5633C3550EE4}"/>
    <cellStyle name="Normal 165 71 2" xfId="13436" xr:uid="{8F91CB9B-D22B-46F5-B3CF-5A0DE1B03F81}"/>
    <cellStyle name="Normal 165 72" xfId="13437" xr:uid="{B6013D15-036E-4B6C-B5FD-70C2DE5BEC51}"/>
    <cellStyle name="Normal 165 72 2" xfId="13438" xr:uid="{8C1D71CF-1B57-4688-89AC-FC40A9DF49DF}"/>
    <cellStyle name="Normal 165 73" xfId="13439" xr:uid="{B26599BA-6500-4E3C-95D5-E1BB2E3C7824}"/>
    <cellStyle name="Normal 165 73 2" xfId="13440" xr:uid="{21821005-2CA5-4DC1-99AC-1362B429880D}"/>
    <cellStyle name="Normal 165 74" xfId="13441" xr:uid="{FCD1998C-DCA8-4668-ACAB-63CF56B24323}"/>
    <cellStyle name="Normal 165 74 2" xfId="13442" xr:uid="{769910FD-9D89-43A3-AE9C-DEC2C8D40271}"/>
    <cellStyle name="Normal 165 75" xfId="13443" xr:uid="{7BDD92CD-AC56-4271-A197-EB1C77CF7AF0}"/>
    <cellStyle name="Normal 165 75 2" xfId="13444" xr:uid="{0C343090-7F63-48ED-B9C9-224F9557D99F}"/>
    <cellStyle name="Normal 165 76" xfId="13445" xr:uid="{15B1F743-DF61-4B4D-A0AD-AFE4AB1F9C94}"/>
    <cellStyle name="Normal 165 76 2" xfId="13446" xr:uid="{0E8604AF-2A30-4F0E-B2B7-A57243B111CC}"/>
    <cellStyle name="Normal 165 77" xfId="13447" xr:uid="{E8B622E3-F579-42C9-8327-4F6CCF77386F}"/>
    <cellStyle name="Normal 165 77 2" xfId="13448" xr:uid="{983FA34B-FBB4-4D15-B855-46BDE069F457}"/>
    <cellStyle name="Normal 165 78" xfId="13449" xr:uid="{1C736357-41DC-45CC-A03D-BDAE7F60BD01}"/>
    <cellStyle name="Normal 165 78 2" xfId="13450" xr:uid="{AC0E7A1C-4CCA-4D70-A786-081F3EC5184F}"/>
    <cellStyle name="Normal 165 79" xfId="13451" xr:uid="{9A0F7BE9-9669-4D6F-B735-06FEFBA8C3A3}"/>
    <cellStyle name="Normal 165 79 2" xfId="13452" xr:uid="{39C96A08-62BB-4153-8059-03CDC4388223}"/>
    <cellStyle name="Normal 165 8" xfId="13453" xr:uid="{56FA8700-D7FD-42C0-B6E5-57EEA529C480}"/>
    <cellStyle name="Normal 165 8 2" xfId="13454" xr:uid="{0F1266CA-DB8F-4712-99C7-7FA40CE660B5}"/>
    <cellStyle name="Normal 165 80" xfId="13455" xr:uid="{F2562660-EDF1-4AE7-BC5F-543FFB860C4C}"/>
    <cellStyle name="Normal 165 80 2" xfId="13456" xr:uid="{312B4F9C-AF34-435D-986D-6488B1523AD6}"/>
    <cellStyle name="Normal 165 81" xfId="13457" xr:uid="{C3F3C05C-2EEF-4137-ADAD-B3452BFF06F9}"/>
    <cellStyle name="Normal 165 81 2" xfId="13458" xr:uid="{75A6F071-7B27-46D5-882C-2B70C2166722}"/>
    <cellStyle name="Normal 165 82" xfId="13459" xr:uid="{7DB8B664-A76E-4789-9D7B-99CDD49CD59C}"/>
    <cellStyle name="Normal 165 82 2" xfId="13460" xr:uid="{D884AC3E-0EAB-4C42-9CED-662CC7A60A2C}"/>
    <cellStyle name="Normal 165 83" xfId="13461" xr:uid="{414FEDE0-190B-4E1E-B441-978EEDE4C9BC}"/>
    <cellStyle name="Normal 165 83 2" xfId="13462" xr:uid="{1C6DDEE7-FABF-40A7-B918-C988B095ACCB}"/>
    <cellStyle name="Normal 165 84" xfId="13463" xr:uid="{F55DE0C1-CCE8-4CB3-8C15-DAF16A08FC68}"/>
    <cellStyle name="Normal 165 84 2" xfId="13464" xr:uid="{203C2A13-3115-47D0-B7DB-1DBD3FBB85E1}"/>
    <cellStyle name="Normal 165 85" xfId="13465" xr:uid="{8D379C6A-301E-47ED-BEEC-8A82AB12056A}"/>
    <cellStyle name="Normal 165 85 2" xfId="13466" xr:uid="{C58AFA97-2DE0-40B0-AEDD-04DAEAD0BFB4}"/>
    <cellStyle name="Normal 165 86" xfId="13467" xr:uid="{3FF748BC-9B23-446F-9DE0-27663FF066B1}"/>
    <cellStyle name="Normal 165 86 2" xfId="13468" xr:uid="{FF62074B-0929-4783-BFF7-2AE4398A0E66}"/>
    <cellStyle name="Normal 165 87" xfId="13469" xr:uid="{E8B66FE4-DAA8-4285-A0D5-49DC73817A8B}"/>
    <cellStyle name="Normal 165 87 2" xfId="13470" xr:uid="{9E6E5FF4-D285-4583-AD23-E1C06A8C49E0}"/>
    <cellStyle name="Normal 165 88" xfId="13471" xr:uid="{C1DE10E5-F826-4A31-B4AF-4EA27140A366}"/>
    <cellStyle name="Normal 165 88 2" xfId="13472" xr:uid="{A868FB84-1E2D-468E-999D-58CECF3D4E71}"/>
    <cellStyle name="Normal 165 89" xfId="13473" xr:uid="{892DFAB8-70E1-4378-909F-8A0F0CDFF07D}"/>
    <cellStyle name="Normal 165 89 2" xfId="13474" xr:uid="{21A69DEA-7ABA-4820-B0B9-5801FAB3114A}"/>
    <cellStyle name="Normal 165 9" xfId="13475" xr:uid="{8F5E73AD-A51B-4A96-8313-AF3AB9398BEF}"/>
    <cellStyle name="Normal 165 9 2" xfId="13476" xr:uid="{26ECBDE9-2611-4E9C-A032-A3EA2ED51A63}"/>
    <cellStyle name="Normal 165 90" xfId="13477" xr:uid="{E715A018-60A9-4096-A90F-03C2647BAA15}"/>
    <cellStyle name="Normal 165 90 2" xfId="13478" xr:uid="{3E61212E-247A-4EBE-8B6F-F4C1DF905B33}"/>
    <cellStyle name="Normal 165 91" xfId="13479" xr:uid="{4D57E4A0-5136-45C5-9FA3-A09AF02C3C66}"/>
    <cellStyle name="Normal 165 91 2" xfId="13480" xr:uid="{DE4624BE-2277-4EBB-B90F-AD12BC59CFF1}"/>
    <cellStyle name="Normal 165 92" xfId="13481" xr:uid="{884302E6-D942-4D12-9F02-747DA863F730}"/>
    <cellStyle name="Normal 165 92 2" xfId="13482" xr:uid="{F6DA0C7D-43DE-4750-80F3-79FEA71CF9D6}"/>
    <cellStyle name="Normal 165 93" xfId="13483" xr:uid="{456B23E8-F0E4-4A60-9CD2-517AF8BA67E0}"/>
    <cellStyle name="Normal 165 93 2" xfId="13484" xr:uid="{98D455A0-B150-42D3-8808-A6628D67480B}"/>
    <cellStyle name="Normal 165 94" xfId="13485" xr:uid="{BA9EFB7F-CFC6-407D-9E0A-89CDAF52AC9C}"/>
    <cellStyle name="Normal 165 94 2" xfId="13486" xr:uid="{E8851AA1-03C7-4FF3-BA5D-00B86B523A8B}"/>
    <cellStyle name="Normal 165 95" xfId="13487" xr:uid="{3FD3F8A2-A5C1-40CB-B62B-721C51C26703}"/>
    <cellStyle name="Normal 165 95 2" xfId="13488" xr:uid="{49E8807C-A1E6-4D0B-8A58-39C2F95DABCB}"/>
    <cellStyle name="Normal 165 96" xfId="13489" xr:uid="{615E6B59-4019-4653-B8F1-E4EA88286377}"/>
    <cellStyle name="Normal 165 96 2" xfId="13490" xr:uid="{BE9CD26D-E5C4-4486-A566-57E5D4692E89}"/>
    <cellStyle name="Normal 165 97" xfId="13491" xr:uid="{62150DD3-16C5-4496-9DDE-B5E08E54235F}"/>
    <cellStyle name="Normal 165 97 2" xfId="13492" xr:uid="{4847FD33-F7D8-4407-90E3-92294828CCD8}"/>
    <cellStyle name="Normal 165 98" xfId="13493" xr:uid="{87D6A76F-7D73-4BCD-A743-B11842A22B3F}"/>
    <cellStyle name="Normal 165 98 2" xfId="13494" xr:uid="{4BACA11F-D5AC-4D85-A2E6-6C8395380B5D}"/>
    <cellStyle name="Normal 165 99" xfId="13495" xr:uid="{69673CDD-7C96-4490-B1B5-588F402734B9}"/>
    <cellStyle name="Normal 166" xfId="13496" xr:uid="{EB00A6A6-5D95-4DBC-B5C7-369C99A40BE3}"/>
    <cellStyle name="Normal 166 10" xfId="13497" xr:uid="{C4D509DF-0D58-4D05-9CB5-67C4AB93C29C}"/>
    <cellStyle name="Normal 166 10 2" xfId="13498" xr:uid="{D34AE855-70D2-466F-9CC4-AE22CE9A9EC9}"/>
    <cellStyle name="Normal 166 11" xfId="13499" xr:uid="{82FBD42A-2F23-4FCD-997E-D6D87DCEA161}"/>
    <cellStyle name="Normal 166 11 2" xfId="13500" xr:uid="{86A2088E-2B3C-459A-9E6B-F10CD2075E9F}"/>
    <cellStyle name="Normal 166 12" xfId="13501" xr:uid="{BB89CE49-9EFC-4094-885D-CF9C2FD83E06}"/>
    <cellStyle name="Normal 166 12 2" xfId="13502" xr:uid="{5E922510-1601-4F3E-927B-DDD818D4DC5A}"/>
    <cellStyle name="Normal 166 13" xfId="13503" xr:uid="{F3576457-5CC3-4624-86A4-9CF06763BCFF}"/>
    <cellStyle name="Normal 166 13 2" xfId="13504" xr:uid="{CB9786D8-C73B-4B47-B79C-E97E13FAB48C}"/>
    <cellStyle name="Normal 166 14" xfId="13505" xr:uid="{94D64CD2-7825-42D0-A03F-59E3896A6CD0}"/>
    <cellStyle name="Normal 166 14 2" xfId="13506" xr:uid="{B1497BFA-9151-432E-BE8B-5E844EAB34FE}"/>
    <cellStyle name="Normal 166 15" xfId="13507" xr:uid="{09B00DB6-375D-4D27-BF73-C182AB28528C}"/>
    <cellStyle name="Normal 166 15 2" xfId="13508" xr:uid="{C1190710-8BD3-4B44-9BEE-F757FD2929AF}"/>
    <cellStyle name="Normal 166 16" xfId="13509" xr:uid="{771EF0E7-C63B-43A3-A4F7-89E802DDD64B}"/>
    <cellStyle name="Normal 166 16 2" xfId="13510" xr:uid="{5A3A1E1B-585F-4338-8CD7-B4CACE64ECF7}"/>
    <cellStyle name="Normal 166 17" xfId="13511" xr:uid="{ACCAECC5-34A6-4406-BB4E-E5268FB13675}"/>
    <cellStyle name="Normal 166 17 2" xfId="13512" xr:uid="{BC844DED-FDFE-4C95-B5EE-0048B457A110}"/>
    <cellStyle name="Normal 166 18" xfId="13513" xr:uid="{7002E9A2-730A-475B-B6B6-02E36EDCC7BC}"/>
    <cellStyle name="Normal 166 18 2" xfId="13514" xr:uid="{1630D427-B085-44B8-817B-501999423C0A}"/>
    <cellStyle name="Normal 166 19" xfId="13515" xr:uid="{FEA10EF6-EBC4-4F6A-A39A-3CFFBCE3ED52}"/>
    <cellStyle name="Normal 166 19 2" xfId="13516" xr:uid="{C0245FD7-1DDE-4DAB-8329-80DDBBAF4B6C}"/>
    <cellStyle name="Normal 166 2" xfId="13517" xr:uid="{D216DE47-9B53-4947-94F1-10F1C90E2444}"/>
    <cellStyle name="Normal 166 2 2" xfId="13518" xr:uid="{9DCC2865-92DF-445E-B111-85D62A7E45EC}"/>
    <cellStyle name="Normal 166 20" xfId="13519" xr:uid="{1E737662-DE96-41AC-AFE5-6266027777DF}"/>
    <cellStyle name="Normal 166 20 2" xfId="13520" xr:uid="{5FC65D4C-2A18-4AF9-B759-C146830D38EE}"/>
    <cellStyle name="Normal 166 21" xfId="13521" xr:uid="{B3FBAD71-0359-4C67-B0C4-AB130D3087BB}"/>
    <cellStyle name="Normal 166 21 2" xfId="13522" xr:uid="{9A4B178A-60DB-42C9-A65C-8C6AB837F64A}"/>
    <cellStyle name="Normal 166 22" xfId="13523" xr:uid="{58720F10-7E29-45ED-854A-34E8D2F3281E}"/>
    <cellStyle name="Normal 166 22 2" xfId="13524" xr:uid="{A1CE505D-CE50-488E-A99F-988F3EFDFF2F}"/>
    <cellStyle name="Normal 166 23" xfId="13525" xr:uid="{9D3089C7-94C1-40A6-9FA4-44F539B857D4}"/>
    <cellStyle name="Normal 166 23 2" xfId="13526" xr:uid="{962CC61B-DFAC-4535-96AC-F58E8BEE8AAB}"/>
    <cellStyle name="Normal 166 24" xfId="13527" xr:uid="{AA721222-196A-4D6F-B109-4009AEEDE5A1}"/>
    <cellStyle name="Normal 166 24 2" xfId="13528" xr:uid="{465AB322-F941-48B9-B332-7613BC2BB9C9}"/>
    <cellStyle name="Normal 166 25" xfId="13529" xr:uid="{A60178A3-9F0A-46A3-9861-E27285A2D461}"/>
    <cellStyle name="Normal 166 25 2" xfId="13530" xr:uid="{A730D575-BB7F-43AF-B236-28FEB3320B58}"/>
    <cellStyle name="Normal 166 26" xfId="13531" xr:uid="{44572831-DD13-4864-9953-8DD92D9EA89B}"/>
    <cellStyle name="Normal 166 26 2" xfId="13532" xr:uid="{E17AFDFA-662F-4863-AEB7-2D31550034B7}"/>
    <cellStyle name="Normal 166 27" xfId="13533" xr:uid="{089DB346-FDAB-40F1-BFE7-AE66F1581930}"/>
    <cellStyle name="Normal 166 27 2" xfId="13534" xr:uid="{573F7245-C8E9-4AA4-996F-3E85040B9D15}"/>
    <cellStyle name="Normal 166 28" xfId="13535" xr:uid="{52E16B5F-98B0-49C0-B2F5-388FD7B92257}"/>
    <cellStyle name="Normal 166 28 2" xfId="13536" xr:uid="{39AA891A-ABE7-47B6-A6B0-E24A5967E112}"/>
    <cellStyle name="Normal 166 29" xfId="13537" xr:uid="{DF98812E-B544-4BCC-8FE8-4C6D63A35D61}"/>
    <cellStyle name="Normal 166 29 2" xfId="13538" xr:uid="{62EC3E15-2A2F-488E-AD9C-9631617F80D3}"/>
    <cellStyle name="Normal 166 3" xfId="13539" xr:uid="{8B7A9281-A8B0-43F4-A4B2-190BC96C2985}"/>
    <cellStyle name="Normal 166 3 2" xfId="13540" xr:uid="{F47FF8C8-6DA0-4C91-A107-97895D1E857C}"/>
    <cellStyle name="Normal 166 30" xfId="13541" xr:uid="{F694DB3B-BB04-4CB5-87A6-2D76FB1FC15D}"/>
    <cellStyle name="Normal 166 30 2" xfId="13542" xr:uid="{F8E27F71-3A67-4B9F-A7E8-0DB18FC6A2F6}"/>
    <cellStyle name="Normal 166 31" xfId="13543" xr:uid="{7EF7219E-FD80-444E-BDC1-84A4A8BF27B3}"/>
    <cellStyle name="Normal 166 31 2" xfId="13544" xr:uid="{F7CD87B9-E2F3-4AB5-991E-CA029502FA5A}"/>
    <cellStyle name="Normal 166 32" xfId="13545" xr:uid="{05450B3F-FA0D-4050-955A-02774602D07E}"/>
    <cellStyle name="Normal 166 32 2" xfId="13546" xr:uid="{BB27B7FA-870E-4E75-9AFB-9A680C7FC09C}"/>
    <cellStyle name="Normal 166 33" xfId="13547" xr:uid="{B6B9F0EB-ECD3-4F63-80D2-E152007A9B01}"/>
    <cellStyle name="Normal 166 33 2" xfId="13548" xr:uid="{8E3237EA-A629-4DFF-A7DA-DAE3E4D3718B}"/>
    <cellStyle name="Normal 166 34" xfId="13549" xr:uid="{CC5E9AEE-DA6A-457E-A52D-103D87E38654}"/>
    <cellStyle name="Normal 166 34 2" xfId="13550" xr:uid="{E6141A50-293F-4F61-80A3-781C7F2F442B}"/>
    <cellStyle name="Normal 166 35" xfId="13551" xr:uid="{F87D113D-0D26-47F0-9F82-09783FF82333}"/>
    <cellStyle name="Normal 166 35 2" xfId="13552" xr:uid="{950FD812-A2F3-4E64-AB1F-E777B4F06670}"/>
    <cellStyle name="Normal 166 36" xfId="13553" xr:uid="{C21F33A1-071E-4AFE-8BBF-07A463DC832B}"/>
    <cellStyle name="Normal 166 36 2" xfId="13554" xr:uid="{90909D4D-C4B7-4FBE-B00C-706D7F4C48B2}"/>
    <cellStyle name="Normal 166 37" xfId="13555" xr:uid="{CC12519E-CDB9-4279-A1B9-296C0F2DA734}"/>
    <cellStyle name="Normal 166 37 2" xfId="13556" xr:uid="{72DDDEC9-4F0B-445A-828C-4F7A85369071}"/>
    <cellStyle name="Normal 166 38" xfId="13557" xr:uid="{13E34BD2-ECC9-490D-B869-4FC50C49BDCA}"/>
    <cellStyle name="Normal 166 38 2" xfId="13558" xr:uid="{F9109525-D138-45FE-AB7E-91FE60595692}"/>
    <cellStyle name="Normal 166 39" xfId="13559" xr:uid="{84872212-9C05-4A1B-BB81-A662CF98C09B}"/>
    <cellStyle name="Normal 166 39 2" xfId="13560" xr:uid="{703AF433-F30C-433D-8B11-1834CA45CC5F}"/>
    <cellStyle name="Normal 166 4" xfId="13561" xr:uid="{26D2FE12-E327-46B0-A07D-FBD3357CAC7C}"/>
    <cellStyle name="Normal 166 4 2" xfId="13562" xr:uid="{105EC889-9505-417C-B930-BA3E1724DDD9}"/>
    <cellStyle name="Normal 166 40" xfId="13563" xr:uid="{32BEC6D2-A7C6-4A3A-A842-AF18D434EF41}"/>
    <cellStyle name="Normal 166 40 2" xfId="13564" xr:uid="{ECF5920A-EAF3-4416-B70A-692E72D6D885}"/>
    <cellStyle name="Normal 166 41" xfId="13565" xr:uid="{E38CA299-31B1-426F-8EF2-70617DFEB775}"/>
    <cellStyle name="Normal 166 41 2" xfId="13566" xr:uid="{733C03E7-9E73-462F-9361-6789208D7351}"/>
    <cellStyle name="Normal 166 42" xfId="13567" xr:uid="{9972F058-8E49-4F03-8BF5-6804F529FD51}"/>
    <cellStyle name="Normal 166 42 2" xfId="13568" xr:uid="{95DE3754-5424-4717-867E-4F1338C450DB}"/>
    <cellStyle name="Normal 166 43" xfId="13569" xr:uid="{0E08B924-9FFC-4681-9336-3CC575FA79F6}"/>
    <cellStyle name="Normal 166 43 2" xfId="13570" xr:uid="{02DE3533-605E-4397-8C69-CEC6453C30B0}"/>
    <cellStyle name="Normal 166 44" xfId="13571" xr:uid="{F4EFCA51-F99C-41C2-9C3C-FD377389F4EB}"/>
    <cellStyle name="Normal 166 44 2" xfId="13572" xr:uid="{94003605-349D-4BB4-BFCD-CCFF2017524D}"/>
    <cellStyle name="Normal 166 45" xfId="13573" xr:uid="{5594DF3B-AC64-4B55-A36A-757F082EBB5A}"/>
    <cellStyle name="Normal 166 45 2" xfId="13574" xr:uid="{C0866DF2-54DD-40D3-ADDF-8B9C477496DB}"/>
    <cellStyle name="Normal 166 46" xfId="13575" xr:uid="{BD7FC27B-4303-4ABD-A187-8EB6C2585667}"/>
    <cellStyle name="Normal 166 46 2" xfId="13576" xr:uid="{B2E87061-84A1-47BD-920E-C65A72C0EE5B}"/>
    <cellStyle name="Normal 166 47" xfId="13577" xr:uid="{B1FAA15F-9244-4E20-904A-D31F890129C7}"/>
    <cellStyle name="Normal 166 47 2" xfId="13578" xr:uid="{07F50541-1FA6-40ED-9D99-F5010469FA07}"/>
    <cellStyle name="Normal 166 48" xfId="13579" xr:uid="{F1D571F4-2572-46F9-8E5A-E094826476CB}"/>
    <cellStyle name="Normal 166 48 2" xfId="13580" xr:uid="{26426B37-E3D5-4BDF-9407-F208DFBE1FE1}"/>
    <cellStyle name="Normal 166 49" xfId="13581" xr:uid="{33C09924-6E69-4870-91EB-4AA1B11D5784}"/>
    <cellStyle name="Normal 166 49 2" xfId="13582" xr:uid="{60A42920-61AD-4AAE-90A9-D213AE5480F0}"/>
    <cellStyle name="Normal 166 5" xfId="13583" xr:uid="{5E408F70-3E83-40C9-B13F-16452F98D24F}"/>
    <cellStyle name="Normal 166 5 2" xfId="13584" xr:uid="{E06E457F-56AE-47B6-A0DD-45550ED3E00C}"/>
    <cellStyle name="Normal 166 50" xfId="13585" xr:uid="{3E694F4A-44A4-47AC-BCC5-8A00DB3998FC}"/>
    <cellStyle name="Normal 166 50 2" xfId="13586" xr:uid="{2A472838-A7B1-44F5-9608-8E2607A63E36}"/>
    <cellStyle name="Normal 166 51" xfId="13587" xr:uid="{6F9243D1-FAA0-4C12-A39F-8DADD2496D83}"/>
    <cellStyle name="Normal 166 51 2" xfId="13588" xr:uid="{9BBBED2F-EE31-40D7-AC18-DBC5598CDB38}"/>
    <cellStyle name="Normal 166 52" xfId="13589" xr:uid="{5E2556EB-E26B-43A2-A041-F055604A88C4}"/>
    <cellStyle name="Normal 166 52 2" xfId="13590" xr:uid="{7F52EC26-5675-4188-9C9D-1C6A264958E6}"/>
    <cellStyle name="Normal 166 53" xfId="13591" xr:uid="{0EB45FA8-B55D-4787-A45F-87DFE3C96B44}"/>
    <cellStyle name="Normal 166 53 2" xfId="13592" xr:uid="{D2A85661-06A7-479E-839B-22A319BE7266}"/>
    <cellStyle name="Normal 166 54" xfId="13593" xr:uid="{E7929422-1069-4113-A053-9BD4A7C6BE11}"/>
    <cellStyle name="Normal 166 54 2" xfId="13594" xr:uid="{C43182EF-60DF-4EAA-997F-4598AE2E7947}"/>
    <cellStyle name="Normal 166 55" xfId="13595" xr:uid="{41BDDCBE-47EC-4DC9-AF32-4C6708BB7BB1}"/>
    <cellStyle name="Normal 166 55 2" xfId="13596" xr:uid="{1B08FBB2-5524-4802-B9C9-2CDD806413FB}"/>
    <cellStyle name="Normal 166 56" xfId="13597" xr:uid="{FAD090F4-3F8B-4175-AAB9-767F47B685E9}"/>
    <cellStyle name="Normal 166 56 2" xfId="13598" xr:uid="{4CFAF597-CC7C-4FC3-BB4C-3D08409649AE}"/>
    <cellStyle name="Normal 166 57" xfId="13599" xr:uid="{5B81F4BD-C521-4CCD-9303-2E5377D51B69}"/>
    <cellStyle name="Normal 166 57 2" xfId="13600" xr:uid="{03DD9970-C240-4A01-8693-FD10DBC20F15}"/>
    <cellStyle name="Normal 166 58" xfId="13601" xr:uid="{B12C02EA-12EE-4FBB-B3E4-A2C5E8DF10A4}"/>
    <cellStyle name="Normal 166 58 2" xfId="13602" xr:uid="{1C977F50-1ABE-4EB9-BB58-F99BE6BB90DD}"/>
    <cellStyle name="Normal 166 59" xfId="13603" xr:uid="{896E8924-AEA1-4C72-8493-9E5F41503459}"/>
    <cellStyle name="Normal 166 59 2" xfId="13604" xr:uid="{903570D9-630D-4373-95AB-3BE20179DD00}"/>
    <cellStyle name="Normal 166 6" xfId="13605" xr:uid="{37CB3935-C46F-444A-B09E-C99598B68F68}"/>
    <cellStyle name="Normal 166 6 2" xfId="13606" xr:uid="{F71D28B7-DF9D-471D-9325-6BF6E3490F4C}"/>
    <cellStyle name="Normal 166 60" xfId="13607" xr:uid="{63079791-22FE-4F6C-A046-4EB3C759A4C2}"/>
    <cellStyle name="Normal 166 60 2" xfId="13608" xr:uid="{7E49EB68-A0D3-4D6B-986D-7FF2932961C0}"/>
    <cellStyle name="Normal 166 61" xfId="13609" xr:uid="{E932100B-3CEE-457B-9FA7-E15CFCDDC9BD}"/>
    <cellStyle name="Normal 166 61 2" xfId="13610" xr:uid="{D7BE1F15-E992-4DFF-B2D9-EEC4BFABBEA2}"/>
    <cellStyle name="Normal 166 62" xfId="13611" xr:uid="{AB872F57-E515-4D88-89E9-773E921565F6}"/>
    <cellStyle name="Normal 166 62 2" xfId="13612" xr:uid="{BF009404-DF27-418C-8A1A-18BD8F6CB44C}"/>
    <cellStyle name="Normal 166 63" xfId="13613" xr:uid="{566B6319-B393-4D1A-B551-32BEC1AE2C96}"/>
    <cellStyle name="Normal 166 63 2" xfId="13614" xr:uid="{54C73CC9-536B-4C43-A808-AF6BB999443F}"/>
    <cellStyle name="Normal 166 64" xfId="13615" xr:uid="{DFF2D65F-8718-4CEA-95D0-5187259C1E5A}"/>
    <cellStyle name="Normal 166 64 2" xfId="13616" xr:uid="{F14731EC-E28C-4705-9E66-D550D64FBDD2}"/>
    <cellStyle name="Normal 166 65" xfId="13617" xr:uid="{72D76C51-5ED2-4A19-9B25-6552AE53A4A9}"/>
    <cellStyle name="Normal 166 65 2" xfId="13618" xr:uid="{A089DF25-9F35-4DDA-AE9D-10782B7D5022}"/>
    <cellStyle name="Normal 166 66" xfId="13619" xr:uid="{5ECEE153-71CC-4C07-9616-3CE45F322FE3}"/>
    <cellStyle name="Normal 166 66 2" xfId="13620" xr:uid="{81DCD8D1-B78A-415D-8B79-E86902719042}"/>
    <cellStyle name="Normal 166 67" xfId="13621" xr:uid="{86D487B6-1EA0-4278-92DB-7D9D8BE06B99}"/>
    <cellStyle name="Normal 166 67 2" xfId="13622" xr:uid="{24260CE1-A756-42DD-B9D3-BD6630DBA7E7}"/>
    <cellStyle name="Normal 166 68" xfId="13623" xr:uid="{5FEB9FFC-8C4E-44EE-B1D3-6EFBFFE22E75}"/>
    <cellStyle name="Normal 166 68 2" xfId="13624" xr:uid="{D47AADA0-270D-4C7A-9A7E-264E5D3B730E}"/>
    <cellStyle name="Normal 166 69" xfId="13625" xr:uid="{75603A13-3196-484D-80C7-3D7AE6B5920C}"/>
    <cellStyle name="Normal 166 69 2" xfId="13626" xr:uid="{04AB227D-9E39-49B9-AA64-46710F6709CC}"/>
    <cellStyle name="Normal 166 7" xfId="13627" xr:uid="{4D72EB7C-BB1D-4AED-BC1A-85E2DB00A21C}"/>
    <cellStyle name="Normal 166 7 2" xfId="13628" xr:uid="{AEF42F21-200E-45A4-964D-8B8F299C4AF9}"/>
    <cellStyle name="Normal 166 70" xfId="13629" xr:uid="{E166BF5E-F864-47A9-AD07-C594740D2288}"/>
    <cellStyle name="Normal 166 70 2" xfId="13630" xr:uid="{633505D3-8A87-4190-A9B0-FA8C7E2510D2}"/>
    <cellStyle name="Normal 166 71" xfId="13631" xr:uid="{D638FC54-963E-4AD6-9E17-378A7FB7ED03}"/>
    <cellStyle name="Normal 166 71 2" xfId="13632" xr:uid="{501123C5-066F-4771-98C6-AB1D52C2FBB6}"/>
    <cellStyle name="Normal 166 72" xfId="13633" xr:uid="{183FC920-8D0B-4406-8180-98061BD3F484}"/>
    <cellStyle name="Normal 166 72 2" xfId="13634" xr:uid="{B6F110E3-D28C-4893-A6E1-B23ED6BF0A1D}"/>
    <cellStyle name="Normal 166 73" xfId="13635" xr:uid="{B20F75D8-1FAF-472A-B416-090FA9E0DB16}"/>
    <cellStyle name="Normal 166 73 2" xfId="13636" xr:uid="{1B8450AB-2092-48E4-8800-AEECA449FC5E}"/>
    <cellStyle name="Normal 166 74" xfId="13637" xr:uid="{C4B9FE53-1514-4120-BBAF-CDAE5A690831}"/>
    <cellStyle name="Normal 166 74 2" xfId="13638" xr:uid="{C8F2B9FC-4BEF-47ED-ACB1-69B89D50AEF7}"/>
    <cellStyle name="Normal 166 75" xfId="13639" xr:uid="{2F101367-B7E0-445A-B4DD-F08F36E0A0BC}"/>
    <cellStyle name="Normal 166 75 2" xfId="13640" xr:uid="{E268553A-EBD1-474F-B847-8556E6EF788C}"/>
    <cellStyle name="Normal 166 76" xfId="13641" xr:uid="{15A70583-C07B-4A02-8092-D6F25BF57B1F}"/>
    <cellStyle name="Normal 166 76 2" xfId="13642" xr:uid="{FE28CCB7-0933-4C96-A84A-0C14A8852DB1}"/>
    <cellStyle name="Normal 166 77" xfId="13643" xr:uid="{9685B436-93DD-41AE-8D5E-2392A6F2658F}"/>
    <cellStyle name="Normal 166 77 2" xfId="13644" xr:uid="{2E1F8E35-C499-4B70-A906-AD18C7FB6872}"/>
    <cellStyle name="Normal 166 78" xfId="13645" xr:uid="{F50C1AE5-9A94-4BFC-A9F5-77E88E011883}"/>
    <cellStyle name="Normal 166 78 2" xfId="13646" xr:uid="{0CBFECBF-E222-44E9-8C8C-7580FBA49016}"/>
    <cellStyle name="Normal 166 79" xfId="13647" xr:uid="{E9044035-125B-40BD-AAF2-88D42FFBB049}"/>
    <cellStyle name="Normal 166 79 2" xfId="13648" xr:uid="{0CEBBB30-1067-498B-9DCA-15CEF09D200E}"/>
    <cellStyle name="Normal 166 8" xfId="13649" xr:uid="{A2F05334-A5B8-42A8-8731-BF30C3F6B25A}"/>
    <cellStyle name="Normal 166 8 2" xfId="13650" xr:uid="{D9077749-965D-466C-A136-172074DC726E}"/>
    <cellStyle name="Normal 166 80" xfId="13651" xr:uid="{176F9538-3F93-4DB5-B909-E368781A4456}"/>
    <cellStyle name="Normal 166 80 2" xfId="13652" xr:uid="{391379C1-28E9-44BF-BD69-7E20E646BDCF}"/>
    <cellStyle name="Normal 166 81" xfId="13653" xr:uid="{C135F9BB-9DD0-4863-B1AE-5C22EB86A476}"/>
    <cellStyle name="Normal 166 81 2" xfId="13654" xr:uid="{07CD277F-0E31-46D2-8E45-1D1891A642B2}"/>
    <cellStyle name="Normal 166 82" xfId="13655" xr:uid="{4303EF7E-FA9E-444C-AD06-F1C40E1E2475}"/>
    <cellStyle name="Normal 166 82 2" xfId="13656" xr:uid="{50C3C4AC-5DD7-41FD-8A10-373EC0474F27}"/>
    <cellStyle name="Normal 166 83" xfId="13657" xr:uid="{7EDEE278-1C78-4FB5-8B3F-DC6F0EE692C9}"/>
    <cellStyle name="Normal 166 83 2" xfId="13658" xr:uid="{94C9EBE7-1CF4-4C67-8D0B-D70F3D40CDAE}"/>
    <cellStyle name="Normal 166 84" xfId="13659" xr:uid="{1CED8281-B390-47AA-9E7B-AAA63814690C}"/>
    <cellStyle name="Normal 166 84 2" xfId="13660" xr:uid="{0736625D-EC86-4A61-99C9-5C1984E9E13C}"/>
    <cellStyle name="Normal 166 85" xfId="13661" xr:uid="{23926D77-1A95-417C-89F3-04CB56BE21E8}"/>
    <cellStyle name="Normal 166 85 2" xfId="13662" xr:uid="{FF554113-0E18-4725-8075-67290074F41A}"/>
    <cellStyle name="Normal 166 86" xfId="13663" xr:uid="{3142315A-F47C-4B1C-ADE9-AD6649FCABBD}"/>
    <cellStyle name="Normal 166 86 2" xfId="13664" xr:uid="{9E0A6FBE-9FC1-4A37-8FE5-FA8FB3DBD02C}"/>
    <cellStyle name="Normal 166 87" xfId="13665" xr:uid="{FED948AB-B635-4806-B64A-14AFAABB8AAF}"/>
    <cellStyle name="Normal 166 87 2" xfId="13666" xr:uid="{4B41DAC8-3F88-4A73-BFFD-BAF4883C0EEE}"/>
    <cellStyle name="Normal 166 88" xfId="13667" xr:uid="{7C1BAEFA-7A8D-4DE1-B59E-149886A464B9}"/>
    <cellStyle name="Normal 166 88 2" xfId="13668" xr:uid="{281C2122-DD8E-4269-A762-E8807D2962EE}"/>
    <cellStyle name="Normal 166 89" xfId="13669" xr:uid="{17DB8BE7-7680-4931-81E7-46236E40712E}"/>
    <cellStyle name="Normal 166 89 2" xfId="13670" xr:uid="{17A0903E-2596-4A05-8001-11A8B6CDEE50}"/>
    <cellStyle name="Normal 166 9" xfId="13671" xr:uid="{37D01463-5042-4F27-8AC2-B571ACE4FD93}"/>
    <cellStyle name="Normal 166 9 2" xfId="13672" xr:uid="{7B03E5B4-0B63-48CC-8E4C-990A88145EAE}"/>
    <cellStyle name="Normal 166 90" xfId="13673" xr:uid="{35F2CFA4-9914-485B-9307-2040E29C7DCA}"/>
    <cellStyle name="Normal 166 90 2" xfId="13674" xr:uid="{CD973C75-0D26-4D5B-840C-38986D477F8C}"/>
    <cellStyle name="Normal 166 91" xfId="13675" xr:uid="{880DD42B-2FD2-473B-B919-96627E015EE0}"/>
    <cellStyle name="Normal 166 91 2" xfId="13676" xr:uid="{73C7CF20-6B70-4CAC-AFAB-31B9F8E53850}"/>
    <cellStyle name="Normal 166 92" xfId="13677" xr:uid="{2CE4E53E-997C-4226-8B02-9E89CEAD0CD4}"/>
    <cellStyle name="Normal 166 92 2" xfId="13678" xr:uid="{E9CB7B77-6C55-4051-80C8-E34B627AED41}"/>
    <cellStyle name="Normal 166 93" xfId="13679" xr:uid="{2C41842A-F2AB-44C2-88BB-103941473089}"/>
    <cellStyle name="Normal 166 93 2" xfId="13680" xr:uid="{FE7AD555-CD31-443B-838B-E0AED98737C9}"/>
    <cellStyle name="Normal 166 94" xfId="13681" xr:uid="{E4CF52CF-C47B-407F-953A-7A5CE96A6A0B}"/>
    <cellStyle name="Normal 166 94 2" xfId="13682" xr:uid="{80DE7B8D-40FD-490F-80CB-75FC83A488D7}"/>
    <cellStyle name="Normal 166 95" xfId="13683" xr:uid="{BB638DD1-AAE5-40A4-A6C2-E47EA5E4B2B7}"/>
    <cellStyle name="Normal 166 95 2" xfId="13684" xr:uid="{C3DC256F-3C51-4D55-B891-667645CD6D2B}"/>
    <cellStyle name="Normal 166 96" xfId="13685" xr:uid="{B2210AA2-7F13-4084-A0FB-685BD0F1A586}"/>
    <cellStyle name="Normal 166 96 2" xfId="13686" xr:uid="{D6357DB5-DDB4-4C53-8629-A816ED076BBE}"/>
    <cellStyle name="Normal 166 97" xfId="13687" xr:uid="{F0F707E4-ACFA-4F51-86DE-CE7AEEFE2EBF}"/>
    <cellStyle name="Normal 166 97 2" xfId="13688" xr:uid="{3C6D21F7-6C0A-427D-9831-EC32E40AA82F}"/>
    <cellStyle name="Normal 166 98" xfId="13689" xr:uid="{506594D2-3FC8-46D0-95F2-19732F4AB36B}"/>
    <cellStyle name="Normal 166 98 2" xfId="13690" xr:uid="{DA0E2800-613B-4EF2-8A9D-E78D8D1E48CC}"/>
    <cellStyle name="Normal 166 99" xfId="13691" xr:uid="{8635FD70-0D59-4558-B4BA-8582C3779721}"/>
    <cellStyle name="Normal 167" xfId="13692" xr:uid="{53B65961-300A-402F-9CA0-44E5645DF34A}"/>
    <cellStyle name="Normal 167 10" xfId="13693" xr:uid="{858201F3-3ABF-468B-B90A-2A80991F24D8}"/>
    <cellStyle name="Normal 167 10 2" xfId="13694" xr:uid="{002D3FD8-244A-42F6-9A6A-F7F888CD397B}"/>
    <cellStyle name="Normal 167 11" xfId="13695" xr:uid="{3EE66F5D-CB69-4034-98F7-00FF1E2D6C9D}"/>
    <cellStyle name="Normal 167 11 2" xfId="13696" xr:uid="{9584BD1B-68D4-445C-88E2-0F05E9B8C76D}"/>
    <cellStyle name="Normal 167 12" xfId="13697" xr:uid="{01811D2A-73AC-4E92-9629-57445DAEE163}"/>
    <cellStyle name="Normal 167 12 2" xfId="13698" xr:uid="{A42E02CF-6CDE-4FB3-BB99-97D502A9BE2E}"/>
    <cellStyle name="Normal 167 13" xfId="13699" xr:uid="{8DD66531-6E07-4B4D-94CE-47E2E323768D}"/>
    <cellStyle name="Normal 167 13 2" xfId="13700" xr:uid="{32D6397E-9B94-4C0B-89D1-EC46DB796BD4}"/>
    <cellStyle name="Normal 167 14" xfId="13701" xr:uid="{DD448728-B70C-4E94-9575-F27620598B70}"/>
    <cellStyle name="Normal 167 14 2" xfId="13702" xr:uid="{39DA426B-7DCF-49A2-B4EE-F01083054D12}"/>
    <cellStyle name="Normal 167 15" xfId="13703" xr:uid="{42A9536C-58B7-459E-9A59-18DF89FE8022}"/>
    <cellStyle name="Normal 167 15 2" xfId="13704" xr:uid="{D2032B0C-5C69-4155-B882-3357552E0E92}"/>
    <cellStyle name="Normal 167 16" xfId="13705" xr:uid="{481F6932-CEFB-4068-BE36-0AD0A046479E}"/>
    <cellStyle name="Normal 167 16 2" xfId="13706" xr:uid="{17765113-DFFB-4B0A-9A0F-B9DEDCEB52C3}"/>
    <cellStyle name="Normal 167 17" xfId="13707" xr:uid="{D4239059-9925-46C1-B927-38ACC7EFD788}"/>
    <cellStyle name="Normal 167 17 2" xfId="13708" xr:uid="{E6C688AE-3DB7-47FD-B9CD-59649F5DF325}"/>
    <cellStyle name="Normal 167 18" xfId="13709" xr:uid="{12A17BDF-6302-4514-90CB-8F158A1D27E3}"/>
    <cellStyle name="Normal 167 18 2" xfId="13710" xr:uid="{C47A74C6-6153-4185-9033-4B6E1024D0F7}"/>
    <cellStyle name="Normal 167 19" xfId="13711" xr:uid="{698737A5-31A7-4882-97E7-E5390211D795}"/>
    <cellStyle name="Normal 167 19 2" xfId="13712" xr:uid="{98B1B834-7EA8-43EC-880D-7A025AC61067}"/>
    <cellStyle name="Normal 167 2" xfId="13713" xr:uid="{C83A43F5-07CC-4FF4-B036-9D98BD65D7BC}"/>
    <cellStyle name="Normal 167 2 2" xfId="13714" xr:uid="{26E0066D-CB43-43DB-B076-F9F576C39F50}"/>
    <cellStyle name="Normal 167 20" xfId="13715" xr:uid="{80373286-E2BA-4A1D-A063-8ED023283D8C}"/>
    <cellStyle name="Normal 167 20 2" xfId="13716" xr:uid="{49C634F3-B790-4475-9749-60F028F75EEA}"/>
    <cellStyle name="Normal 167 21" xfId="13717" xr:uid="{68378C62-6512-4450-9FA6-DFE300E7545F}"/>
    <cellStyle name="Normal 167 21 2" xfId="13718" xr:uid="{5D0E6473-AB55-4E2B-8D08-7F4EB4F29443}"/>
    <cellStyle name="Normal 167 22" xfId="13719" xr:uid="{9E746467-364F-4325-B56D-614A98DB0DB3}"/>
    <cellStyle name="Normal 167 22 2" xfId="13720" xr:uid="{B1059E8B-0E11-411C-80A7-91E2DE1F0938}"/>
    <cellStyle name="Normal 167 23" xfId="13721" xr:uid="{3000D670-96E1-45BB-9764-4404B613E881}"/>
    <cellStyle name="Normal 167 23 2" xfId="13722" xr:uid="{79B50981-A843-43AD-AEC4-5F60BFE1C400}"/>
    <cellStyle name="Normal 167 24" xfId="13723" xr:uid="{360FC0C2-37D5-499E-B9DE-433D606C70A5}"/>
    <cellStyle name="Normal 167 24 2" xfId="13724" xr:uid="{88BA1E7D-953D-4D08-B5C5-0BC1D63EE49D}"/>
    <cellStyle name="Normal 167 25" xfId="13725" xr:uid="{C4296AC2-0F1A-4974-AB55-40D98DC4661E}"/>
    <cellStyle name="Normal 167 25 2" xfId="13726" xr:uid="{822CB0B4-60D7-4F10-A07F-D0742457E818}"/>
    <cellStyle name="Normal 167 26" xfId="13727" xr:uid="{904467EA-7CA2-4EB7-B763-47BCEA22FDE4}"/>
    <cellStyle name="Normal 167 26 2" xfId="13728" xr:uid="{5C8712DA-0A0C-426B-AF4D-5E5B9B908944}"/>
    <cellStyle name="Normal 167 27" xfId="13729" xr:uid="{915F819C-9FC9-4B26-B148-A6FA14359A5B}"/>
    <cellStyle name="Normal 167 27 2" xfId="13730" xr:uid="{37A248A0-C352-4C67-B439-8D6EDCB91FF1}"/>
    <cellStyle name="Normal 167 28" xfId="13731" xr:uid="{197A1152-1835-4C24-B879-CFF3BFBB3D63}"/>
    <cellStyle name="Normal 167 28 2" xfId="13732" xr:uid="{D0E217BA-76A1-4B93-91DD-D487DC2DF139}"/>
    <cellStyle name="Normal 167 29" xfId="13733" xr:uid="{998E06F7-2C49-4570-A1C3-17CC93F434B3}"/>
    <cellStyle name="Normal 167 29 2" xfId="13734" xr:uid="{23B04DE0-1535-42DC-B26E-48F5999534B5}"/>
    <cellStyle name="Normal 167 3" xfId="13735" xr:uid="{514919BD-6959-4895-B9E0-1CFE8648C2F2}"/>
    <cellStyle name="Normal 167 3 2" xfId="13736" xr:uid="{6BD25112-9903-4A3C-8DFE-95A293C0144F}"/>
    <cellStyle name="Normal 167 30" xfId="13737" xr:uid="{7482E741-4C19-405F-8DAC-F77F9778409F}"/>
    <cellStyle name="Normal 167 30 2" xfId="13738" xr:uid="{C95A6034-EAF3-40DC-8447-8F606D8443C0}"/>
    <cellStyle name="Normal 167 31" xfId="13739" xr:uid="{42CE8A8D-0B22-455A-9FA6-2E42C4415158}"/>
    <cellStyle name="Normal 167 31 2" xfId="13740" xr:uid="{0D125DF4-CA0B-464B-A304-6287CD249A35}"/>
    <cellStyle name="Normal 167 32" xfId="13741" xr:uid="{4E7599A4-A02F-4C33-BBA4-49959DE0A796}"/>
    <cellStyle name="Normal 167 32 2" xfId="13742" xr:uid="{37853770-084B-47B9-BC1B-E4437EC5F524}"/>
    <cellStyle name="Normal 167 33" xfId="13743" xr:uid="{73108D95-58B8-4559-A1A7-C59F27CF4AC3}"/>
    <cellStyle name="Normal 167 33 2" xfId="13744" xr:uid="{FE2299F3-EAB1-40C1-809F-C3916DD5AC84}"/>
    <cellStyle name="Normal 167 34" xfId="13745" xr:uid="{23F57FF0-86F2-4CEB-BF45-769325135989}"/>
    <cellStyle name="Normal 167 34 2" xfId="13746" xr:uid="{84C71E40-8958-4666-A8A1-E194EC29E737}"/>
    <cellStyle name="Normal 167 35" xfId="13747" xr:uid="{88B87575-42F8-459C-9F21-06532FE4B32A}"/>
    <cellStyle name="Normal 167 35 2" xfId="13748" xr:uid="{FAE95DD8-3A0F-4DD4-886A-8F397807D5F8}"/>
    <cellStyle name="Normal 167 36" xfId="13749" xr:uid="{6D429F58-5BCE-4C6F-A05D-2BD059EF752A}"/>
    <cellStyle name="Normal 167 36 2" xfId="13750" xr:uid="{1FAE1AF5-C6CF-4A8E-8FCF-4F03F3D9A062}"/>
    <cellStyle name="Normal 167 37" xfId="13751" xr:uid="{5A8FAB82-5DA2-44C0-9655-BCBCFBF7B3A2}"/>
    <cellStyle name="Normal 167 37 2" xfId="13752" xr:uid="{1388A828-8C64-49C5-9DC1-431DDDEB90DB}"/>
    <cellStyle name="Normal 167 38" xfId="13753" xr:uid="{6FDDC215-22C5-4DB0-B387-DA3522A31006}"/>
    <cellStyle name="Normal 167 38 2" xfId="13754" xr:uid="{E0619127-4667-4E09-A825-877BF4B857B4}"/>
    <cellStyle name="Normal 167 39" xfId="13755" xr:uid="{7100D515-8F68-45BA-A764-AB0097DD5C50}"/>
    <cellStyle name="Normal 167 39 2" xfId="13756" xr:uid="{7CFDE723-4C31-41D0-9A39-277687D75753}"/>
    <cellStyle name="Normal 167 4" xfId="13757" xr:uid="{C29DCC0B-931D-4392-AAF2-FFEBC88D9C12}"/>
    <cellStyle name="Normal 167 4 2" xfId="13758" xr:uid="{D512EFFD-72F9-487D-9868-97DB2AA2DA0B}"/>
    <cellStyle name="Normal 167 40" xfId="13759" xr:uid="{21596F1D-078B-4523-948B-D4125869F0AD}"/>
    <cellStyle name="Normal 167 40 2" xfId="13760" xr:uid="{CF84E30E-1DCF-46E3-9337-AC0A187A2DB3}"/>
    <cellStyle name="Normal 167 41" xfId="13761" xr:uid="{D7335518-DE99-4301-B4F2-0F76430F02A5}"/>
    <cellStyle name="Normal 167 41 2" xfId="13762" xr:uid="{58529C4A-19DF-47A6-9C13-29FBC259116F}"/>
    <cellStyle name="Normal 167 42" xfId="13763" xr:uid="{F06ED4AE-D888-4765-951D-F549B1BCFE02}"/>
    <cellStyle name="Normal 167 42 2" xfId="13764" xr:uid="{5FF4B581-879A-42FB-AC44-1952B96FB66F}"/>
    <cellStyle name="Normal 167 43" xfId="13765" xr:uid="{2054738A-8CF7-4116-9C82-382A732BE51F}"/>
    <cellStyle name="Normal 167 43 2" xfId="13766" xr:uid="{26D8E60A-FCBB-4633-BFC3-5149EEB80E15}"/>
    <cellStyle name="Normal 167 44" xfId="13767" xr:uid="{8BCB966A-17C2-4F4E-80D7-F1696A03ED76}"/>
    <cellStyle name="Normal 167 44 2" xfId="13768" xr:uid="{7116C4B0-2FD7-4D6C-9ABD-2C255FDF2E17}"/>
    <cellStyle name="Normal 167 45" xfId="13769" xr:uid="{A030C3FF-8120-4329-9BB9-F5A140780938}"/>
    <cellStyle name="Normal 167 45 2" xfId="13770" xr:uid="{6C73FC9F-478E-47DC-8331-195B4F983E9A}"/>
    <cellStyle name="Normal 167 46" xfId="13771" xr:uid="{64768E93-FB3E-4DE7-A7AF-33FB73BF2E14}"/>
    <cellStyle name="Normal 167 46 2" xfId="13772" xr:uid="{C3DA05A3-8519-4223-A2AF-A48594802046}"/>
    <cellStyle name="Normal 167 47" xfId="13773" xr:uid="{4791EA9C-94CF-4099-8AA7-C01B27539086}"/>
    <cellStyle name="Normal 167 47 2" xfId="13774" xr:uid="{7AF053E3-EA57-4A8B-9E7F-F2B3493872AC}"/>
    <cellStyle name="Normal 167 48" xfId="13775" xr:uid="{2AB89567-F170-43C9-9FCB-788642B6E336}"/>
    <cellStyle name="Normal 167 48 2" xfId="13776" xr:uid="{A55B881B-5C23-49A7-90E0-100504C90044}"/>
    <cellStyle name="Normal 167 49" xfId="13777" xr:uid="{F5984A77-8357-4FB7-971C-5436FDC185F4}"/>
    <cellStyle name="Normal 167 49 2" xfId="13778" xr:uid="{B2BF380B-D16A-4CE6-8226-F28D40ECA98F}"/>
    <cellStyle name="Normal 167 5" xfId="13779" xr:uid="{FD756611-5178-4B22-AE69-5FE6C973E431}"/>
    <cellStyle name="Normal 167 5 2" xfId="13780" xr:uid="{07137052-53D0-4E1C-AC04-0458F650F1AC}"/>
    <cellStyle name="Normal 167 50" xfId="13781" xr:uid="{1448A3CA-15A4-4342-AA33-83379B5B0E7D}"/>
    <cellStyle name="Normal 167 50 2" xfId="13782" xr:uid="{AFF480B8-8DD4-4EAF-94A9-DC87391FE69D}"/>
    <cellStyle name="Normal 167 51" xfId="13783" xr:uid="{802F4A6E-F09F-4B58-8FC6-97E2FF3E5C75}"/>
    <cellStyle name="Normal 167 51 2" xfId="13784" xr:uid="{98E8A87A-2254-4D78-B4C0-547A3C6DC783}"/>
    <cellStyle name="Normal 167 52" xfId="13785" xr:uid="{38C49594-61E2-45C8-980E-209FDDBF7F4E}"/>
    <cellStyle name="Normal 167 52 2" xfId="13786" xr:uid="{AFC87FB8-F6DF-4CFF-9701-6281BCD12448}"/>
    <cellStyle name="Normal 167 53" xfId="13787" xr:uid="{D36CDD8F-B39B-46C5-8823-4B6CB6885D18}"/>
    <cellStyle name="Normal 167 53 2" xfId="13788" xr:uid="{AA6D9A0C-F581-4812-829B-74FC2804BB6D}"/>
    <cellStyle name="Normal 167 54" xfId="13789" xr:uid="{23B6BBD0-378B-4111-AFBF-427C05D38901}"/>
    <cellStyle name="Normal 167 54 2" xfId="13790" xr:uid="{6BA0D0B8-23F9-4710-AB47-9E9B1616265B}"/>
    <cellStyle name="Normal 167 55" xfId="13791" xr:uid="{4A1FD0FC-08FA-4500-9EBC-0DF69CB9F5D3}"/>
    <cellStyle name="Normal 167 55 2" xfId="13792" xr:uid="{96436F08-678E-4C8D-8B4D-BBDC62F80732}"/>
    <cellStyle name="Normal 167 56" xfId="13793" xr:uid="{9CD2C505-9940-4744-BA8B-A52199A948DD}"/>
    <cellStyle name="Normal 167 56 2" xfId="13794" xr:uid="{E5A9EB22-0530-41DD-AD52-31FC14E2B0FE}"/>
    <cellStyle name="Normal 167 57" xfId="13795" xr:uid="{79B563FF-38AC-4A8A-B34D-42BE5EF0D274}"/>
    <cellStyle name="Normal 167 57 2" xfId="13796" xr:uid="{EDAF3220-80F2-4147-B8CC-9DB7B43E3732}"/>
    <cellStyle name="Normal 167 58" xfId="13797" xr:uid="{E993916B-02BF-4307-9F64-4EBD2B2CE81D}"/>
    <cellStyle name="Normal 167 58 2" xfId="13798" xr:uid="{44C29733-AEF7-4525-9D98-2CAA85C9786F}"/>
    <cellStyle name="Normal 167 59" xfId="13799" xr:uid="{27BB7E36-DFEE-4BA4-AAD1-B40DCA4DF68C}"/>
    <cellStyle name="Normal 167 59 2" xfId="13800" xr:uid="{F5003B2B-A420-4CE5-A33D-19F3459DCCB4}"/>
    <cellStyle name="Normal 167 6" xfId="13801" xr:uid="{ABC1CB3A-CB68-446E-9B38-78360C82E1EA}"/>
    <cellStyle name="Normal 167 6 2" xfId="13802" xr:uid="{CA11C294-49C6-4B35-A98F-AAFBEF0EB0BA}"/>
    <cellStyle name="Normal 167 60" xfId="13803" xr:uid="{5E1FA8E7-6880-4DEE-A2BD-88AA8A8D711A}"/>
    <cellStyle name="Normal 167 60 2" xfId="13804" xr:uid="{5F0556BA-05E0-4E3D-9B88-4F38592395EF}"/>
    <cellStyle name="Normal 167 61" xfId="13805" xr:uid="{B43D5C39-01BB-412D-A1BC-D394467A26B7}"/>
    <cellStyle name="Normal 167 61 2" xfId="13806" xr:uid="{2C7CB99B-4488-42DA-9363-AD6E0F72C866}"/>
    <cellStyle name="Normal 167 62" xfId="13807" xr:uid="{61F00047-0DB4-4EDC-B076-DCBDEEA7C755}"/>
    <cellStyle name="Normal 167 62 2" xfId="13808" xr:uid="{981CCAA7-1B80-4536-AD9B-5DE2176745D3}"/>
    <cellStyle name="Normal 167 63" xfId="13809" xr:uid="{29601A67-CEE6-450A-B1B9-BCD7EA09BA01}"/>
    <cellStyle name="Normal 167 63 2" xfId="13810" xr:uid="{3EC6A298-525E-4253-B519-3B27E95A4912}"/>
    <cellStyle name="Normal 167 64" xfId="13811" xr:uid="{C1C4DA2D-C727-460D-8166-A54362E8A1CF}"/>
    <cellStyle name="Normal 167 64 2" xfId="13812" xr:uid="{6A343255-DEB2-4BB5-9130-977EDE9665DD}"/>
    <cellStyle name="Normal 167 65" xfId="13813" xr:uid="{04C8BDD7-79DB-4736-AC01-CA0AB5C7F882}"/>
    <cellStyle name="Normal 167 65 2" xfId="13814" xr:uid="{C69314F1-A491-43DA-B66D-CB2FC73A3689}"/>
    <cellStyle name="Normal 167 66" xfId="13815" xr:uid="{C8CC6393-871B-41E0-8502-8D851D8493D2}"/>
    <cellStyle name="Normal 167 66 2" xfId="13816" xr:uid="{41442B7F-AD46-426F-A305-CD9FDF179E16}"/>
    <cellStyle name="Normal 167 67" xfId="13817" xr:uid="{F6339908-E6F1-4D5B-99B2-E7D6202749AB}"/>
    <cellStyle name="Normal 167 67 2" xfId="13818" xr:uid="{431467E8-E0D1-47F6-930D-E76CF6CA99A3}"/>
    <cellStyle name="Normal 167 68" xfId="13819" xr:uid="{5495EA2C-01E3-4817-983B-E2AE098A8A8C}"/>
    <cellStyle name="Normal 167 68 2" xfId="13820" xr:uid="{669A0391-4647-4EB4-B372-92E2A978D18E}"/>
    <cellStyle name="Normal 167 69" xfId="13821" xr:uid="{8917E78E-5AB0-4ABF-BDE1-4778033C0856}"/>
    <cellStyle name="Normal 167 69 2" xfId="13822" xr:uid="{259D43E4-4352-4014-9ECE-1EE258072395}"/>
    <cellStyle name="Normal 167 7" xfId="13823" xr:uid="{B2683B01-B29C-4C50-B943-A6D0ACDB7938}"/>
    <cellStyle name="Normal 167 7 2" xfId="13824" xr:uid="{5FA17FD4-7626-4DFF-A90C-A1215F33754C}"/>
    <cellStyle name="Normal 167 70" xfId="13825" xr:uid="{A4A48F1C-C933-4159-9569-22B73D69E0F6}"/>
    <cellStyle name="Normal 167 70 2" xfId="13826" xr:uid="{45376127-4D55-4DE3-9A51-2495C6D8D172}"/>
    <cellStyle name="Normal 167 71" xfId="13827" xr:uid="{3919B147-FBD1-4AC8-8B40-A6234C13A31C}"/>
    <cellStyle name="Normal 167 71 2" xfId="13828" xr:uid="{154E721F-550A-476D-92F3-393D9912BE8A}"/>
    <cellStyle name="Normal 167 72" xfId="13829" xr:uid="{CEAB02C0-3365-4CDE-8953-DB8821BC4EA5}"/>
    <cellStyle name="Normal 167 72 2" xfId="13830" xr:uid="{975D61CB-D161-4AFB-9E8C-F029634E7066}"/>
    <cellStyle name="Normal 167 73" xfId="13831" xr:uid="{7B7B2E49-4D4D-4619-BF3B-EB82F7A62014}"/>
    <cellStyle name="Normal 167 73 2" xfId="13832" xr:uid="{58A0B6D4-72BF-4865-9A5C-B72FF060ADC0}"/>
    <cellStyle name="Normal 167 74" xfId="13833" xr:uid="{E529A3B7-E2C6-4952-8F39-5719F1F75401}"/>
    <cellStyle name="Normal 167 74 2" xfId="13834" xr:uid="{CC761F8D-B77A-4AC1-B8A1-142F290EF03F}"/>
    <cellStyle name="Normal 167 75" xfId="13835" xr:uid="{DBC6F511-5A66-461E-90A7-4AF2D71CF974}"/>
    <cellStyle name="Normal 167 75 2" xfId="13836" xr:uid="{FCA1EEE2-34C6-4413-BFCE-D7E81B833E2C}"/>
    <cellStyle name="Normal 167 76" xfId="13837" xr:uid="{89102064-B2C1-409B-8582-48E67A068C49}"/>
    <cellStyle name="Normal 167 76 2" xfId="13838" xr:uid="{A93C61A8-651B-4062-AA1D-2EE1E01F9B69}"/>
    <cellStyle name="Normal 167 77" xfId="13839" xr:uid="{225F8656-B85C-4F58-B5E8-5B8B9FD94672}"/>
    <cellStyle name="Normal 167 77 2" xfId="13840" xr:uid="{B9D8ACE3-4D4D-4C28-B40C-59177EB91934}"/>
    <cellStyle name="Normal 167 78" xfId="13841" xr:uid="{4C6AAF55-495A-40C8-95AC-3DA69EB9D5BF}"/>
    <cellStyle name="Normal 167 78 2" xfId="13842" xr:uid="{160F63D5-E8D1-4A43-A665-5A736844FE06}"/>
    <cellStyle name="Normal 167 79" xfId="13843" xr:uid="{1824E1AE-1484-4CF8-A5C8-E7E5577D2F88}"/>
    <cellStyle name="Normal 167 79 2" xfId="13844" xr:uid="{D44B87D2-7CEF-4F33-9C21-D34DC51F10ED}"/>
    <cellStyle name="Normal 167 8" xfId="13845" xr:uid="{B599F19B-370C-48BD-AE7B-CE03F08B4E2F}"/>
    <cellStyle name="Normal 167 8 2" xfId="13846" xr:uid="{077606E9-84C8-47A3-B79F-180757466A08}"/>
    <cellStyle name="Normal 167 80" xfId="13847" xr:uid="{696279F4-208D-49AA-BD1D-3E77A8A7D4E8}"/>
    <cellStyle name="Normal 167 80 2" xfId="13848" xr:uid="{BD350D36-B8E7-4B62-97A5-079ADDDFA690}"/>
    <cellStyle name="Normal 167 81" xfId="13849" xr:uid="{C2A8159B-D28B-40B3-8050-725E8723F451}"/>
    <cellStyle name="Normal 167 81 2" xfId="13850" xr:uid="{7D7EACF3-3FB3-4BA8-B71C-6B406B3454B2}"/>
    <cellStyle name="Normal 167 82" xfId="13851" xr:uid="{EC3D5AAF-DF5C-43A6-A79E-A1B9BF6ABEE2}"/>
    <cellStyle name="Normal 167 82 2" xfId="13852" xr:uid="{5027FCDE-1D7B-4DB4-9290-183D6AE462A3}"/>
    <cellStyle name="Normal 167 83" xfId="13853" xr:uid="{6E8C583B-FE2E-4366-A536-D59A4E223BCC}"/>
    <cellStyle name="Normal 167 83 2" xfId="13854" xr:uid="{6CBB5331-31DE-4755-897B-6BC3F24A63CA}"/>
    <cellStyle name="Normal 167 84" xfId="13855" xr:uid="{E869B3E1-DBE2-404D-B87F-53419A4E2526}"/>
    <cellStyle name="Normal 167 84 2" xfId="13856" xr:uid="{419D5B89-11E7-46AE-A03C-E4C8FDE214D3}"/>
    <cellStyle name="Normal 167 85" xfId="13857" xr:uid="{896688D4-6889-45E9-87DB-8C631A4BCF5A}"/>
    <cellStyle name="Normal 167 85 2" xfId="13858" xr:uid="{714CF26B-D3FE-46FD-A295-0D46379B6A41}"/>
    <cellStyle name="Normal 167 86" xfId="13859" xr:uid="{1B649A17-43DB-49A9-BF83-AF7C5F18D48B}"/>
    <cellStyle name="Normal 167 86 2" xfId="13860" xr:uid="{4F0CF89F-6700-4421-859B-D8B73A5DF0B1}"/>
    <cellStyle name="Normal 167 87" xfId="13861" xr:uid="{E82B29F6-801F-454A-9AE0-4B51ABC235AA}"/>
    <cellStyle name="Normal 167 87 2" xfId="13862" xr:uid="{C08F258B-71C0-49F0-8E0E-2A9489C5EA70}"/>
    <cellStyle name="Normal 167 88" xfId="13863" xr:uid="{93EF0925-74AE-41A4-BC35-BB6E8E09715F}"/>
    <cellStyle name="Normal 167 88 2" xfId="13864" xr:uid="{44A6DECB-FECC-4CF3-8986-4C81A03F671C}"/>
    <cellStyle name="Normal 167 89" xfId="13865" xr:uid="{69ED46DC-6814-43C7-BB0B-AD19D4316B3F}"/>
    <cellStyle name="Normal 167 89 2" xfId="13866" xr:uid="{1713F2C3-D60A-4873-96E4-2FD88631765A}"/>
    <cellStyle name="Normal 167 9" xfId="13867" xr:uid="{5909CCAA-6117-49C9-AF28-D6EBD6BCA8C2}"/>
    <cellStyle name="Normal 167 9 2" xfId="13868" xr:uid="{66BE7A61-E508-40D1-A74D-28034C08AB75}"/>
    <cellStyle name="Normal 167 90" xfId="13869" xr:uid="{B656C267-A77E-417E-9789-F0168472182A}"/>
    <cellStyle name="Normal 167 90 2" xfId="13870" xr:uid="{7D956737-AE12-4607-B4A1-A66AB00F4B37}"/>
    <cellStyle name="Normal 167 91" xfId="13871" xr:uid="{9081A168-D00E-4A59-B771-6E890D313695}"/>
    <cellStyle name="Normal 167 91 2" xfId="13872" xr:uid="{D317C93B-91C3-4E73-A501-1F912F43DC7C}"/>
    <cellStyle name="Normal 167 92" xfId="13873" xr:uid="{E05B5FA2-DE76-4D3B-B39D-76714882DFBC}"/>
    <cellStyle name="Normal 167 92 2" xfId="13874" xr:uid="{A72BC8B1-93F8-4B87-96AF-C422BFB60539}"/>
    <cellStyle name="Normal 167 93" xfId="13875" xr:uid="{EACDB021-364E-4A47-B029-7B5FF988D4F2}"/>
    <cellStyle name="Normal 167 93 2" xfId="13876" xr:uid="{C4896118-2DBD-439D-BD30-FAAB70885952}"/>
    <cellStyle name="Normal 167 94" xfId="13877" xr:uid="{6CE101BA-44B9-4C50-AA48-AD508F5FDF67}"/>
    <cellStyle name="Normal 167 94 2" xfId="13878" xr:uid="{91072C49-C0DF-4445-A5C6-0B0DFDD65864}"/>
    <cellStyle name="Normal 167 95" xfId="13879" xr:uid="{6186AE45-A0CA-4C43-B3D6-6F2B4BED2AB7}"/>
    <cellStyle name="Normal 167 95 2" xfId="13880" xr:uid="{427F0023-A5B3-4FC6-BFC4-BB3A957A8228}"/>
    <cellStyle name="Normal 167 96" xfId="13881" xr:uid="{DB3FE87D-32F5-4558-802A-68E0AED88576}"/>
    <cellStyle name="Normal 167 96 2" xfId="13882" xr:uid="{C7D7F348-5ABB-44E4-8C33-7044157B6FE0}"/>
    <cellStyle name="Normal 167 97" xfId="13883" xr:uid="{E1D8B979-B642-457C-8123-D0FD8011705B}"/>
    <cellStyle name="Normal 167 97 2" xfId="13884" xr:uid="{58256346-CD60-4C59-82FF-1651FC51D0BE}"/>
    <cellStyle name="Normal 167 98" xfId="13885" xr:uid="{3B4059B5-3A81-49DD-AC31-BDE9DB006BB3}"/>
    <cellStyle name="Normal 167 98 2" xfId="13886" xr:uid="{5A1BA50A-BBD3-4EDB-A828-BE560C399194}"/>
    <cellStyle name="Normal 167 99" xfId="13887" xr:uid="{C9F280BA-14D0-4624-9246-800C7F2CBD5F}"/>
    <cellStyle name="Normal 168" xfId="13888" xr:uid="{EF766042-0953-45C5-B40E-F22A2034995D}"/>
    <cellStyle name="Normal 168 10" xfId="13889" xr:uid="{76C7312C-56B3-411D-ADF6-C6F6F895CAE6}"/>
    <cellStyle name="Normal 168 10 2" xfId="13890" xr:uid="{489C85CF-C525-4419-A894-C84E7284678F}"/>
    <cellStyle name="Normal 168 11" xfId="13891" xr:uid="{3444ED22-B50C-4304-B4B3-EE58D31D9C8D}"/>
    <cellStyle name="Normal 168 11 2" xfId="13892" xr:uid="{8A3A22AB-A094-490A-8B11-87B213C662D3}"/>
    <cellStyle name="Normal 168 12" xfId="13893" xr:uid="{90280668-595B-47F4-99EF-0487BD80070B}"/>
    <cellStyle name="Normal 168 12 2" xfId="13894" xr:uid="{B0C9D829-5404-4A21-A87F-AEC9BAE27B16}"/>
    <cellStyle name="Normal 168 13" xfId="13895" xr:uid="{ED03B643-62FA-47E8-AD43-6CC9EB855E42}"/>
    <cellStyle name="Normal 168 13 2" xfId="13896" xr:uid="{583AFFEB-35B1-44A7-9DFB-9FA09A0BE686}"/>
    <cellStyle name="Normal 168 14" xfId="13897" xr:uid="{D9BB94ED-12FB-411B-8D7F-5A3E761C8C1C}"/>
    <cellStyle name="Normal 168 14 2" xfId="13898" xr:uid="{F97E81FD-2777-4DE0-8B4F-EF8D819BB41A}"/>
    <cellStyle name="Normal 168 15" xfId="13899" xr:uid="{FF67CB4E-CE32-4C4F-BDF9-559277CD1B8F}"/>
    <cellStyle name="Normal 168 15 2" xfId="13900" xr:uid="{24F085E5-0EEA-46B7-A6FD-1DCEEA0F0D81}"/>
    <cellStyle name="Normal 168 16" xfId="13901" xr:uid="{755549CE-E068-4202-9404-C839096B9BE5}"/>
    <cellStyle name="Normal 168 16 2" xfId="13902" xr:uid="{FCA5D656-5409-4040-BB14-ADE69516D946}"/>
    <cellStyle name="Normal 168 17" xfId="13903" xr:uid="{9B9E334C-1D11-47B6-AE7E-189A46AF3400}"/>
    <cellStyle name="Normal 168 17 2" xfId="13904" xr:uid="{A0840B81-3E26-423B-87CB-D827F1B0DE4C}"/>
    <cellStyle name="Normal 168 18" xfId="13905" xr:uid="{048F600C-618C-4177-8159-46FDB0C881E0}"/>
    <cellStyle name="Normal 168 18 2" xfId="13906" xr:uid="{5B9985EA-DD7F-4457-B81A-E3F4330923FA}"/>
    <cellStyle name="Normal 168 19" xfId="13907" xr:uid="{8F76D149-C38E-4178-BCA8-E3D898A0B376}"/>
    <cellStyle name="Normal 168 19 2" xfId="13908" xr:uid="{396BBCDF-6CDF-4716-8BE4-1C3538F7EA09}"/>
    <cellStyle name="Normal 168 2" xfId="13909" xr:uid="{893BE993-90C3-424D-8D2F-C73D7866F986}"/>
    <cellStyle name="Normal 168 2 2" xfId="13910" xr:uid="{E30FF789-9774-41E8-83A0-1414626F3C0D}"/>
    <cellStyle name="Normal 168 20" xfId="13911" xr:uid="{3B9885CA-4C6D-4D60-8BD5-D1000A3E37E8}"/>
    <cellStyle name="Normal 168 20 2" xfId="13912" xr:uid="{50C85F12-8329-4CCD-BF39-8DE2984F8475}"/>
    <cellStyle name="Normal 168 21" xfId="13913" xr:uid="{B7F8EFBF-F5C9-4A84-87A5-E93940B7D320}"/>
    <cellStyle name="Normal 168 21 2" xfId="13914" xr:uid="{63F3CB93-649C-4299-95E3-D61BD43D883C}"/>
    <cellStyle name="Normal 168 22" xfId="13915" xr:uid="{E58A8268-536D-44E3-9DC8-8F4DB69C8B4B}"/>
    <cellStyle name="Normal 168 22 2" xfId="13916" xr:uid="{E54228F6-2B73-43DF-B217-4DADF1172E35}"/>
    <cellStyle name="Normal 168 23" xfId="13917" xr:uid="{8A91386E-5C1E-4FD1-A3FC-DB7AF2ACF489}"/>
    <cellStyle name="Normal 168 23 2" xfId="13918" xr:uid="{22F83DFD-84AD-4376-9CD7-509D62057219}"/>
    <cellStyle name="Normal 168 24" xfId="13919" xr:uid="{C3E4F555-7A65-4DA2-9BC5-2A20646DC160}"/>
    <cellStyle name="Normal 168 24 2" xfId="13920" xr:uid="{71DFF154-03AC-4CD8-BF1F-5813DACFF235}"/>
    <cellStyle name="Normal 168 25" xfId="13921" xr:uid="{87B765D4-AD61-4154-8BD9-71AAEA1A72B9}"/>
    <cellStyle name="Normal 168 25 2" xfId="13922" xr:uid="{A83DF8EF-8479-4B0D-8340-E9959C470B1C}"/>
    <cellStyle name="Normal 168 26" xfId="13923" xr:uid="{C5211C3A-B10E-4B2A-8E06-F72602CE1FA8}"/>
    <cellStyle name="Normal 168 26 2" xfId="13924" xr:uid="{75B11810-CB98-4F3E-AD49-7300A93568EE}"/>
    <cellStyle name="Normal 168 27" xfId="13925" xr:uid="{78DF24C3-51FA-4D91-A81A-E060794997BF}"/>
    <cellStyle name="Normal 168 27 2" xfId="13926" xr:uid="{8ADF2041-8BFD-4D85-9740-94BB4A57C72B}"/>
    <cellStyle name="Normal 168 28" xfId="13927" xr:uid="{9C349092-C9FD-4650-A54D-A1138BCBD618}"/>
    <cellStyle name="Normal 168 28 2" xfId="13928" xr:uid="{6EE554B2-36B0-40A3-8695-68A325F2FEE2}"/>
    <cellStyle name="Normal 168 29" xfId="13929" xr:uid="{5960391D-CD6B-468C-8C33-9F55CE03068B}"/>
    <cellStyle name="Normal 168 29 2" xfId="13930" xr:uid="{9F29FE6B-DEA2-4E91-9C8B-DCBB54BE8B8D}"/>
    <cellStyle name="Normal 168 3" xfId="13931" xr:uid="{BCDAA8AA-F2EB-4DD6-A240-2C22237174EE}"/>
    <cellStyle name="Normal 168 3 2" xfId="13932" xr:uid="{4F3DC98A-402D-4181-9604-FD98043786AE}"/>
    <cellStyle name="Normal 168 30" xfId="13933" xr:uid="{4E9D047C-43D9-494C-B4DF-ECA83521E2BB}"/>
    <cellStyle name="Normal 168 30 2" xfId="13934" xr:uid="{A4158CE0-BFD1-4A2E-8A81-0EE56660512E}"/>
    <cellStyle name="Normal 168 31" xfId="13935" xr:uid="{54A3E133-9364-4999-AB83-128300540802}"/>
    <cellStyle name="Normal 168 31 2" xfId="13936" xr:uid="{751D2FA9-FE78-4897-8835-82FD8DDEE7C1}"/>
    <cellStyle name="Normal 168 32" xfId="13937" xr:uid="{3971D7D5-D2F2-4B34-A359-4BA1E6493311}"/>
    <cellStyle name="Normal 168 32 2" xfId="13938" xr:uid="{BA5BA00C-BBFB-4699-B4C3-A64F8918106F}"/>
    <cellStyle name="Normal 168 33" xfId="13939" xr:uid="{1EDF2D7D-8A17-42A9-ADFE-2F72BBA6B37A}"/>
    <cellStyle name="Normal 168 33 2" xfId="13940" xr:uid="{A936D5F7-E67A-4AFA-9A02-02A3E9B0303F}"/>
    <cellStyle name="Normal 168 34" xfId="13941" xr:uid="{B67052BB-0E6A-4298-9BB0-91A3CA115CD6}"/>
    <cellStyle name="Normal 168 34 2" xfId="13942" xr:uid="{2B0278E3-3EFA-4699-A323-A80BE7B69306}"/>
    <cellStyle name="Normal 168 35" xfId="13943" xr:uid="{79052D79-214C-414E-BFF0-E65242C7B23D}"/>
    <cellStyle name="Normal 168 35 2" xfId="13944" xr:uid="{810DA503-7835-47D5-9741-E007A0E44CAA}"/>
    <cellStyle name="Normal 168 36" xfId="13945" xr:uid="{ED6FD118-67C9-4A0C-BC8A-83A999ADE07F}"/>
    <cellStyle name="Normal 168 36 2" xfId="13946" xr:uid="{4A497019-EF19-4E8F-8912-2D74873CF1E8}"/>
    <cellStyle name="Normal 168 37" xfId="13947" xr:uid="{4A19116F-52BA-4484-A65F-36143021EBAD}"/>
    <cellStyle name="Normal 168 37 2" xfId="13948" xr:uid="{B3233E2E-1408-44C1-82F6-B6BB78C24A59}"/>
    <cellStyle name="Normal 168 38" xfId="13949" xr:uid="{85036E02-7BE7-479D-A411-26798F0ADAE7}"/>
    <cellStyle name="Normal 168 38 2" xfId="13950" xr:uid="{9C79AFBE-751E-41C1-9B81-ECC98A955991}"/>
    <cellStyle name="Normal 168 39" xfId="13951" xr:uid="{BC4007D3-C26A-40C2-BF22-45D449AF6F3B}"/>
    <cellStyle name="Normal 168 39 2" xfId="13952" xr:uid="{F6372509-109D-4B37-B80B-B465F2D202B2}"/>
    <cellStyle name="Normal 168 4" xfId="13953" xr:uid="{B08337F7-85F1-48EA-A65B-D394B717E27E}"/>
    <cellStyle name="Normal 168 4 2" xfId="13954" xr:uid="{81281BB1-078E-4208-9EBF-30FC573C66E1}"/>
    <cellStyle name="Normal 168 40" xfId="13955" xr:uid="{54CEEFAB-0985-4C25-B3B2-ED820B25E090}"/>
    <cellStyle name="Normal 168 40 2" xfId="13956" xr:uid="{61AFD112-2664-4EEB-9D44-DCA5DC9E732A}"/>
    <cellStyle name="Normal 168 41" xfId="13957" xr:uid="{83F6CBE6-E6A5-4024-8CDF-CA2CEC0BE99E}"/>
    <cellStyle name="Normal 168 41 2" xfId="13958" xr:uid="{227DC072-5C37-47DE-A5CF-73A88F8BCA61}"/>
    <cellStyle name="Normal 168 42" xfId="13959" xr:uid="{8F844AB5-2E25-4B25-AC09-0D433B39D94F}"/>
    <cellStyle name="Normal 168 42 2" xfId="13960" xr:uid="{10083B85-FD7F-4C96-953F-A1C7FA7AE186}"/>
    <cellStyle name="Normal 168 43" xfId="13961" xr:uid="{78A2B44D-9C06-47DD-8FEB-8777B28EF2D1}"/>
    <cellStyle name="Normal 168 43 2" xfId="13962" xr:uid="{988516AB-D24B-40A0-9296-5C6AAF716758}"/>
    <cellStyle name="Normal 168 44" xfId="13963" xr:uid="{5439DE59-E739-48F9-8BB3-E130B5B8FF74}"/>
    <cellStyle name="Normal 168 44 2" xfId="13964" xr:uid="{11CE6008-C06C-4593-BFB7-74155BC45B3D}"/>
    <cellStyle name="Normal 168 45" xfId="13965" xr:uid="{0F8894E7-472E-40B8-932E-C234CFB22646}"/>
    <cellStyle name="Normal 168 45 2" xfId="13966" xr:uid="{354CA88C-57DB-4981-AF75-078FE7A1017F}"/>
    <cellStyle name="Normal 168 46" xfId="13967" xr:uid="{EA5CBEEA-5E64-4A1B-8EC1-264CDEB8F1CD}"/>
    <cellStyle name="Normal 168 46 2" xfId="13968" xr:uid="{2D5330C1-C75A-468B-976D-2BBCB647DBE5}"/>
    <cellStyle name="Normal 168 47" xfId="13969" xr:uid="{F0085BB8-E090-4CC4-B28B-4F98EC62649F}"/>
    <cellStyle name="Normal 168 47 2" xfId="13970" xr:uid="{CF8070A3-9E6D-42D7-846D-0DA7A47F2FD3}"/>
    <cellStyle name="Normal 168 48" xfId="13971" xr:uid="{70EE50BB-0644-43AB-B14C-7E9251C64752}"/>
    <cellStyle name="Normal 168 48 2" xfId="13972" xr:uid="{450B99FB-3CBE-427F-BCF1-6EEBA84004C8}"/>
    <cellStyle name="Normal 168 49" xfId="13973" xr:uid="{02AC3708-AF7F-42A5-9690-F00E1E17EDCF}"/>
    <cellStyle name="Normal 168 49 2" xfId="13974" xr:uid="{91917B97-CD8E-4DD0-A770-E4084640C6E2}"/>
    <cellStyle name="Normal 168 5" xfId="13975" xr:uid="{0A5145DC-7284-4F40-A110-1DA827728DA1}"/>
    <cellStyle name="Normal 168 5 2" xfId="13976" xr:uid="{DC542066-77CF-4A94-B63F-4A8D02338735}"/>
    <cellStyle name="Normal 168 50" xfId="13977" xr:uid="{E67A6F33-A99C-401E-9BE7-E81C2B5B1A7B}"/>
    <cellStyle name="Normal 168 50 2" xfId="13978" xr:uid="{5B6172DD-9C73-4F28-94B4-450BA64038C5}"/>
    <cellStyle name="Normal 168 51" xfId="13979" xr:uid="{E2CDABF8-E9C3-4F00-A1E6-241B24584DF8}"/>
    <cellStyle name="Normal 168 51 2" xfId="13980" xr:uid="{CC65810E-05F9-45AE-9520-F9ADA1A2F7DA}"/>
    <cellStyle name="Normal 168 52" xfId="13981" xr:uid="{EB914A2B-A53B-48C7-AB6F-5E21A0CD1CE9}"/>
    <cellStyle name="Normal 168 52 2" xfId="13982" xr:uid="{81D4E0DA-E105-42E6-B171-A1E20CF53382}"/>
    <cellStyle name="Normal 168 53" xfId="13983" xr:uid="{83A0BF99-26CA-4BFF-AE8C-C6FB58B73FF6}"/>
    <cellStyle name="Normal 168 53 2" xfId="13984" xr:uid="{4BA89BE1-9BF1-45B1-95D6-EC5F21333545}"/>
    <cellStyle name="Normal 168 54" xfId="13985" xr:uid="{F21B7720-EB3C-4D50-BDCC-5898E9A32E7D}"/>
    <cellStyle name="Normal 168 54 2" xfId="13986" xr:uid="{2EADAFB0-770A-4F89-9214-8908EA3BCC39}"/>
    <cellStyle name="Normal 168 55" xfId="13987" xr:uid="{AF004E11-AE71-49DB-B5BB-7EDCCB531B11}"/>
    <cellStyle name="Normal 168 55 2" xfId="13988" xr:uid="{A22E6487-5DDA-464C-904B-7A116E8EC63F}"/>
    <cellStyle name="Normal 168 56" xfId="13989" xr:uid="{CA32835F-8FA3-4C4C-8759-47EF0632DBE0}"/>
    <cellStyle name="Normal 168 56 2" xfId="13990" xr:uid="{AABA5956-CA07-48DC-AE55-20FC70BDB077}"/>
    <cellStyle name="Normal 168 57" xfId="13991" xr:uid="{3B66909C-326E-4592-85BF-973C6C9C3D59}"/>
    <cellStyle name="Normal 168 57 2" xfId="13992" xr:uid="{E61F3DED-6666-4319-9418-53B2FF083E7A}"/>
    <cellStyle name="Normal 168 58" xfId="13993" xr:uid="{EF7162F6-3DCB-411D-8C82-DED3772A4588}"/>
    <cellStyle name="Normal 168 58 2" xfId="13994" xr:uid="{D5191C00-887B-4260-A7A2-3900826731E1}"/>
    <cellStyle name="Normal 168 59" xfId="13995" xr:uid="{A3AA5011-9F9A-4D65-9ACF-E0228F71A837}"/>
    <cellStyle name="Normal 168 59 2" xfId="13996" xr:uid="{DB63C601-7438-4EFE-9544-27900C12DF60}"/>
    <cellStyle name="Normal 168 6" xfId="13997" xr:uid="{49061BB0-1C00-4E2B-BCC2-9F5E09687BFE}"/>
    <cellStyle name="Normal 168 6 2" xfId="13998" xr:uid="{176E8AF8-79F8-4605-9410-830640F489A4}"/>
    <cellStyle name="Normal 168 60" xfId="13999" xr:uid="{7AEA6DFC-5464-4E71-A8C8-F01B3195D534}"/>
    <cellStyle name="Normal 168 60 2" xfId="14000" xr:uid="{D9980365-075B-49A9-8A07-7C12F2E0AD10}"/>
    <cellStyle name="Normal 168 61" xfId="14001" xr:uid="{A8A7D91E-6403-437A-89E1-E752BD201FEE}"/>
    <cellStyle name="Normal 168 61 2" xfId="14002" xr:uid="{A078A1B0-3303-4D79-8A1E-BFB5184D6A65}"/>
    <cellStyle name="Normal 168 62" xfId="14003" xr:uid="{1FB26C3C-13DA-4C26-9C45-94C55F0C2B35}"/>
    <cellStyle name="Normal 168 62 2" xfId="14004" xr:uid="{B3809436-D20D-44B6-B409-EE594B837951}"/>
    <cellStyle name="Normal 168 63" xfId="14005" xr:uid="{88B2D73A-F0CD-4BCC-8A8B-C5C081A62D1D}"/>
    <cellStyle name="Normal 168 63 2" xfId="14006" xr:uid="{79126147-5C24-4002-B07E-55B5928BFEBE}"/>
    <cellStyle name="Normal 168 64" xfId="14007" xr:uid="{ACD84DA0-B83B-4312-8C61-87957194A382}"/>
    <cellStyle name="Normal 168 64 2" xfId="14008" xr:uid="{4CFC7725-7EFF-436A-AAFB-F26B9DED823F}"/>
    <cellStyle name="Normal 168 65" xfId="14009" xr:uid="{B5AB6B29-B5E2-45A0-A280-3BFCDBA46D1D}"/>
    <cellStyle name="Normal 168 65 2" xfId="14010" xr:uid="{009985C7-F4DC-4DFA-B38F-B45597F26586}"/>
    <cellStyle name="Normal 168 66" xfId="14011" xr:uid="{FEFD844F-1246-4623-9D0D-8AB11AC838F1}"/>
    <cellStyle name="Normal 168 66 2" xfId="14012" xr:uid="{7AF72400-E1EB-4411-9F1D-C9EFA56AC6A9}"/>
    <cellStyle name="Normal 168 67" xfId="14013" xr:uid="{916A9321-4301-4F59-A74B-3B6732D6ABE2}"/>
    <cellStyle name="Normal 168 67 2" xfId="14014" xr:uid="{B8961C10-5ECC-4AD4-92CB-7B8D26BCC014}"/>
    <cellStyle name="Normal 168 68" xfId="14015" xr:uid="{50DD0D59-7874-4CD8-B82F-7D00C5B46134}"/>
    <cellStyle name="Normal 168 68 2" xfId="14016" xr:uid="{BB47306E-4975-4A65-8054-0C0E05616978}"/>
    <cellStyle name="Normal 168 69" xfId="14017" xr:uid="{6E7C192B-F702-45EE-8981-8A997C5C6BF2}"/>
    <cellStyle name="Normal 168 69 2" xfId="14018" xr:uid="{88298748-D0C2-45F0-9FFA-68D8DE4DAA61}"/>
    <cellStyle name="Normal 168 7" xfId="14019" xr:uid="{DF88775B-806D-4E4E-8AC8-AE37894DD6C7}"/>
    <cellStyle name="Normal 168 7 2" xfId="14020" xr:uid="{DCB2F100-F236-4E95-AEE0-12BA0F1E4EDC}"/>
    <cellStyle name="Normal 168 70" xfId="14021" xr:uid="{6CB71E67-A22B-42DB-A539-2046BC3921A5}"/>
    <cellStyle name="Normal 168 70 2" xfId="14022" xr:uid="{77F73CC2-C9F5-4FC6-A10F-D905C79FE517}"/>
    <cellStyle name="Normal 168 71" xfId="14023" xr:uid="{872ACA2A-F173-4AB1-B889-3B9D32F2E585}"/>
    <cellStyle name="Normal 168 71 2" xfId="14024" xr:uid="{C79966A1-AEA9-446D-AC6E-F1C26A6DFEDC}"/>
    <cellStyle name="Normal 168 72" xfId="14025" xr:uid="{F8883534-A50E-441B-819E-4B0F492F4653}"/>
    <cellStyle name="Normal 168 72 2" xfId="14026" xr:uid="{F327FEBD-9EB3-4EBF-BE79-07278ADB41B5}"/>
    <cellStyle name="Normal 168 73" xfId="14027" xr:uid="{6BD5EBD1-4A18-4989-B0C7-3A679C3AFA9B}"/>
    <cellStyle name="Normal 168 73 2" xfId="14028" xr:uid="{ADA2A952-FA30-484A-B5A8-EAF90FF6DAE9}"/>
    <cellStyle name="Normal 168 74" xfId="14029" xr:uid="{80F6DE47-E02A-4E3B-AE4D-591DDBA0EAAE}"/>
    <cellStyle name="Normal 168 74 2" xfId="14030" xr:uid="{6E9754CC-62BE-4F4E-A7FC-2ED35E335851}"/>
    <cellStyle name="Normal 168 75" xfId="14031" xr:uid="{150B92BF-D0D9-4206-8258-63A57D46ACD9}"/>
    <cellStyle name="Normal 168 75 2" xfId="14032" xr:uid="{79073678-9443-4375-A777-6D3E00D61A53}"/>
    <cellStyle name="Normal 168 76" xfId="14033" xr:uid="{11B6884E-2D02-4C6C-85B2-82A99663F5F7}"/>
    <cellStyle name="Normal 168 76 2" xfId="14034" xr:uid="{6E9680A9-81AA-4B4B-9C1A-77D7C91171FD}"/>
    <cellStyle name="Normal 168 77" xfId="14035" xr:uid="{DA8EF51E-6BFE-4068-81A3-2E7FAF5DFAEC}"/>
    <cellStyle name="Normal 168 77 2" xfId="14036" xr:uid="{81D0B23A-C73D-4E4B-B96D-6D8D2EC09E29}"/>
    <cellStyle name="Normal 168 78" xfId="14037" xr:uid="{92B4AE77-6A40-4C3E-96A1-7EB3267CBFC3}"/>
    <cellStyle name="Normal 168 78 2" xfId="14038" xr:uid="{9A7D1107-C21F-42A4-88FF-68E642C44732}"/>
    <cellStyle name="Normal 168 79" xfId="14039" xr:uid="{CB2E5570-6607-44E1-BCA7-F034E02FA775}"/>
    <cellStyle name="Normal 168 79 2" xfId="14040" xr:uid="{12A50FEE-E4B9-497E-B2F3-4B79F0FAF7C9}"/>
    <cellStyle name="Normal 168 8" xfId="14041" xr:uid="{D1108516-6E5C-4A7E-BBAA-D7EFE2D62DD1}"/>
    <cellStyle name="Normal 168 8 2" xfId="14042" xr:uid="{99A33635-61D4-4747-A643-2E44F90ACBBD}"/>
    <cellStyle name="Normal 168 80" xfId="14043" xr:uid="{BB7DE2B8-2262-42FA-870A-7A905382AF07}"/>
    <cellStyle name="Normal 168 80 2" xfId="14044" xr:uid="{E1038395-F8CD-48CB-A7C5-7A6BCC80FA8E}"/>
    <cellStyle name="Normal 168 81" xfId="14045" xr:uid="{845193B6-5100-4198-9A27-678C4F02529E}"/>
    <cellStyle name="Normal 168 81 2" xfId="14046" xr:uid="{2644BB98-ED98-40E4-8F71-64FEBF32F2E9}"/>
    <cellStyle name="Normal 168 82" xfId="14047" xr:uid="{B1C619E2-21BF-4CB2-8E55-FB762E645719}"/>
    <cellStyle name="Normal 168 82 2" xfId="14048" xr:uid="{BDA1902C-15DF-4535-A97F-57F9F8019C68}"/>
    <cellStyle name="Normal 168 83" xfId="14049" xr:uid="{FE1143F9-A807-407E-A88E-3BF40E76AA8E}"/>
    <cellStyle name="Normal 168 83 2" xfId="14050" xr:uid="{88CB6340-6A52-4269-8461-6EF8B40359BA}"/>
    <cellStyle name="Normal 168 84" xfId="14051" xr:uid="{BFEA8528-D82E-4824-92DF-A94C5E44779F}"/>
    <cellStyle name="Normal 168 84 2" xfId="14052" xr:uid="{ABD23CF1-13D2-49F1-B427-39227415F5C6}"/>
    <cellStyle name="Normal 168 85" xfId="14053" xr:uid="{078CE8B6-3507-4F41-AFB2-A08E2618B0C9}"/>
    <cellStyle name="Normal 168 85 2" xfId="14054" xr:uid="{3648F62D-5AEC-4152-ADFE-04D43FF2C45A}"/>
    <cellStyle name="Normal 168 86" xfId="14055" xr:uid="{0FA8200D-E5EF-49A6-8D6F-C2B932895CCA}"/>
    <cellStyle name="Normal 168 86 2" xfId="14056" xr:uid="{4F58533F-3535-418E-8924-78F43FF97201}"/>
    <cellStyle name="Normal 168 87" xfId="14057" xr:uid="{D1FB8758-0FFB-4194-BEDC-2B1F424B16A4}"/>
    <cellStyle name="Normal 168 87 2" xfId="14058" xr:uid="{005B7A2B-EE58-4C9D-8A66-F6D0867FAE67}"/>
    <cellStyle name="Normal 168 88" xfId="14059" xr:uid="{D8411E92-8EFF-4F26-8B69-4CB2412A1BEE}"/>
    <cellStyle name="Normal 168 88 2" xfId="14060" xr:uid="{B8B94EE5-8087-4F60-A332-8B34EBF0FA97}"/>
    <cellStyle name="Normal 168 89" xfId="14061" xr:uid="{4FBCE7DB-2137-4291-BA74-B96BBB11B031}"/>
    <cellStyle name="Normal 168 89 2" xfId="14062" xr:uid="{E95BDDBD-AC78-4B13-BC9F-34C6C3EC9A6A}"/>
    <cellStyle name="Normal 168 9" xfId="14063" xr:uid="{A0471D38-8EC4-4575-9455-6F098005D661}"/>
    <cellStyle name="Normal 168 9 2" xfId="14064" xr:uid="{7BA2688A-FE3E-4E0E-9006-E6448E1ECC49}"/>
    <cellStyle name="Normal 168 90" xfId="14065" xr:uid="{283DC151-CA6F-4147-AD93-111F86A6FD8B}"/>
    <cellStyle name="Normal 168 90 2" xfId="14066" xr:uid="{DE6963C0-1B0A-4D57-9C97-C7B2EC5845C7}"/>
    <cellStyle name="Normal 168 91" xfId="14067" xr:uid="{6DECD102-31CC-4192-8E87-28508BD647AD}"/>
    <cellStyle name="Normal 168 91 2" xfId="14068" xr:uid="{D3B918B1-6490-4CC5-954B-4F01490D65A0}"/>
    <cellStyle name="Normal 168 92" xfId="14069" xr:uid="{9BAAE692-83EF-40B3-B62A-92A7A1A4D60A}"/>
    <cellStyle name="Normal 168 92 2" xfId="14070" xr:uid="{25112F4E-7E5C-4FA7-AF4E-87B118D365BD}"/>
    <cellStyle name="Normal 168 93" xfId="14071" xr:uid="{A3A0D54F-9F4D-45FC-93CC-C35A3EB0A63A}"/>
    <cellStyle name="Normal 168 93 2" xfId="14072" xr:uid="{4E91EED6-D558-4CCE-B8FE-56D0D0719523}"/>
    <cellStyle name="Normal 168 94" xfId="14073" xr:uid="{7C90DBF5-E51B-4204-9D78-59FEF803C46A}"/>
    <cellStyle name="Normal 168 94 2" xfId="14074" xr:uid="{7E56B7BB-DB18-4C53-B6D5-94451BCCBCAD}"/>
    <cellStyle name="Normal 168 95" xfId="14075" xr:uid="{B947E7FB-5EC9-4ECE-966E-675B2DC0A703}"/>
    <cellStyle name="Normal 168 95 2" xfId="14076" xr:uid="{1BD35583-7013-4375-838D-095ECEF5D552}"/>
    <cellStyle name="Normal 168 96" xfId="14077" xr:uid="{9A9ACB13-533C-4ED5-B67C-FF20798A6CA6}"/>
    <cellStyle name="Normal 168 96 2" xfId="14078" xr:uid="{544670A0-731B-47A9-B5E0-EC8B3EE6CD91}"/>
    <cellStyle name="Normal 168 97" xfId="14079" xr:uid="{D4B1D8A8-E6A1-45D7-8406-954D48CBCD56}"/>
    <cellStyle name="Normal 168 97 2" xfId="14080" xr:uid="{617EAD20-70A2-4052-8C7F-13081C769F5B}"/>
    <cellStyle name="Normal 168 98" xfId="14081" xr:uid="{1828E4AE-8616-4DFF-A3B8-4F2AC2AAC381}"/>
    <cellStyle name="Normal 168 98 2" xfId="14082" xr:uid="{5A645B6F-39BA-4BA0-809D-0FD07D086CC2}"/>
    <cellStyle name="Normal 168 99" xfId="14083" xr:uid="{AFD2AAA7-20C0-4488-B46C-9440E7FBC32B}"/>
    <cellStyle name="Normal 169" xfId="14084" xr:uid="{2E861C9B-0AEF-419C-ABBE-9CA9F85A62C7}"/>
    <cellStyle name="Normal 169 10" xfId="14085" xr:uid="{6643EB4B-BB57-45FF-9890-297F8746C343}"/>
    <cellStyle name="Normal 169 10 2" xfId="14086" xr:uid="{68808E11-068C-4005-80C7-AE407E904995}"/>
    <cellStyle name="Normal 169 11" xfId="14087" xr:uid="{251F22AD-5283-4161-8287-A1F2D6FC9AC5}"/>
    <cellStyle name="Normal 169 11 2" xfId="14088" xr:uid="{766153B8-D75F-4A18-BF9B-16BDB388CDA4}"/>
    <cellStyle name="Normal 169 12" xfId="14089" xr:uid="{C9100BF4-E322-44B5-829D-5188846338E1}"/>
    <cellStyle name="Normal 169 12 2" xfId="14090" xr:uid="{AD016D9E-1C66-46BD-A67E-12804F33953B}"/>
    <cellStyle name="Normal 169 13" xfId="14091" xr:uid="{C8BAAA0A-BD99-4963-A8A3-FEAAC053C663}"/>
    <cellStyle name="Normal 169 13 2" xfId="14092" xr:uid="{1C8E7F4A-D235-442B-8BE1-1A1DFA9E9A8C}"/>
    <cellStyle name="Normal 169 14" xfId="14093" xr:uid="{D66F7EBE-DD91-464C-96B0-4EE16D2AD513}"/>
    <cellStyle name="Normal 169 14 2" xfId="14094" xr:uid="{C3C5B72F-3B67-4C26-BD93-2F542A885BBD}"/>
    <cellStyle name="Normal 169 15" xfId="14095" xr:uid="{D66D5D16-2661-4EFA-8DCA-C718F6504085}"/>
    <cellStyle name="Normal 169 15 2" xfId="14096" xr:uid="{F194CD63-3C3E-471D-9C7E-29C50FF5EDFA}"/>
    <cellStyle name="Normal 169 16" xfId="14097" xr:uid="{682B61D5-C77F-43A2-9FEB-2FA1121CAEA7}"/>
    <cellStyle name="Normal 169 16 2" xfId="14098" xr:uid="{2DAD02EB-5DC9-487A-B52F-1DC2E7FA3DC6}"/>
    <cellStyle name="Normal 169 17" xfId="14099" xr:uid="{67A5E727-0E7C-47D3-86FF-125BFB7BF501}"/>
    <cellStyle name="Normal 169 17 2" xfId="14100" xr:uid="{F0935322-FA4C-47DF-8A09-C5CB1B8E80DD}"/>
    <cellStyle name="Normal 169 18" xfId="14101" xr:uid="{5371E914-7404-44D2-992F-879A2DE88057}"/>
    <cellStyle name="Normal 169 18 2" xfId="14102" xr:uid="{BB801740-7273-4684-AD52-B772B9437CDD}"/>
    <cellStyle name="Normal 169 19" xfId="14103" xr:uid="{49C3BB16-27EE-455F-85B7-466F9E65EEF6}"/>
    <cellStyle name="Normal 169 19 2" xfId="14104" xr:uid="{0E4575CF-A5B2-452C-AAE1-E70846A9CA4D}"/>
    <cellStyle name="Normal 169 2" xfId="14105" xr:uid="{58DB1B9C-199F-4DDE-885D-FF8ADF7EEF6D}"/>
    <cellStyle name="Normal 169 2 2" xfId="14106" xr:uid="{8BA2BABB-DD74-496E-AF5C-B2E92CF08233}"/>
    <cellStyle name="Normal 169 20" xfId="14107" xr:uid="{F4606420-5B20-4EDB-AF9B-1100A502B989}"/>
    <cellStyle name="Normal 169 20 2" xfId="14108" xr:uid="{384227B2-E891-4DA5-A87D-41EA40974B08}"/>
    <cellStyle name="Normal 169 21" xfId="14109" xr:uid="{D281C5A0-26B1-49AA-978A-091E522ECC54}"/>
    <cellStyle name="Normal 169 21 2" xfId="14110" xr:uid="{09D848E5-1F7B-4A45-9F54-53F4C29ED529}"/>
    <cellStyle name="Normal 169 22" xfId="14111" xr:uid="{3A879F2B-DF39-49D7-8C66-FF62623F2E10}"/>
    <cellStyle name="Normal 169 22 2" xfId="14112" xr:uid="{AA76E031-2FCF-4AA5-86FC-560BA3EDBBAD}"/>
    <cellStyle name="Normal 169 23" xfId="14113" xr:uid="{43177646-A8B5-4018-AFEC-9E679A191AF8}"/>
    <cellStyle name="Normal 169 23 2" xfId="14114" xr:uid="{CA6DBED7-4D33-461A-968E-408224412557}"/>
    <cellStyle name="Normal 169 24" xfId="14115" xr:uid="{8BBC076D-2B1F-42DF-9B1B-6FF4E7A2ABB9}"/>
    <cellStyle name="Normal 169 24 2" xfId="14116" xr:uid="{440F59E2-1623-4060-83EC-18FD76B22A08}"/>
    <cellStyle name="Normal 169 25" xfId="14117" xr:uid="{22A636BA-4CD5-423B-8FD1-209138BE8733}"/>
    <cellStyle name="Normal 169 25 2" xfId="14118" xr:uid="{255E266A-277B-4E25-8175-BF3E52BB1CF0}"/>
    <cellStyle name="Normal 169 26" xfId="14119" xr:uid="{1D01BF80-547F-4533-91CA-D8598DD38897}"/>
    <cellStyle name="Normal 169 26 2" xfId="14120" xr:uid="{F41A439E-A21A-46E0-BFB1-6AA45064826F}"/>
    <cellStyle name="Normal 169 27" xfId="14121" xr:uid="{66C80B35-F6B0-41FF-ADD1-623DFEA40B1E}"/>
    <cellStyle name="Normal 169 27 2" xfId="14122" xr:uid="{F6BBF3FF-7AD7-44D3-A60E-E0D9881E0889}"/>
    <cellStyle name="Normal 169 28" xfId="14123" xr:uid="{CCA10BB1-3BC1-4A86-9265-3BFB1DB7E689}"/>
    <cellStyle name="Normal 169 28 2" xfId="14124" xr:uid="{2B4A0583-5741-41EA-B713-CE90A204107B}"/>
    <cellStyle name="Normal 169 29" xfId="14125" xr:uid="{BB7D8117-261B-42D6-B29E-371A6B308470}"/>
    <cellStyle name="Normal 169 29 2" xfId="14126" xr:uid="{F02CC5C9-25DB-4E24-98B0-6F17A5C14BDF}"/>
    <cellStyle name="Normal 169 3" xfId="14127" xr:uid="{D6D853EF-C303-4DB2-A538-30D6B6C35330}"/>
    <cellStyle name="Normal 169 3 2" xfId="14128" xr:uid="{64EEFB8E-73B8-4E4B-A659-A355EA3549E7}"/>
    <cellStyle name="Normal 169 30" xfId="14129" xr:uid="{D2AA6BE8-68F8-49A1-BF39-E13A77FE1F88}"/>
    <cellStyle name="Normal 169 30 2" xfId="14130" xr:uid="{3C3C2123-02D8-44AC-A7FF-C71141259634}"/>
    <cellStyle name="Normal 169 31" xfId="14131" xr:uid="{F5049AB3-B1B8-4EC9-A9B6-1BA6426B090D}"/>
    <cellStyle name="Normal 169 31 2" xfId="14132" xr:uid="{A4842377-9D9D-4E97-B224-A552E2D46C3A}"/>
    <cellStyle name="Normal 169 32" xfId="14133" xr:uid="{5FD30482-11FD-4041-93C5-2838256ADB91}"/>
    <cellStyle name="Normal 169 32 2" xfId="14134" xr:uid="{B2702031-416F-4EEE-8B7E-43839A38A04C}"/>
    <cellStyle name="Normal 169 33" xfId="14135" xr:uid="{CB075EEF-A773-4E63-BEAD-9054B455E03E}"/>
    <cellStyle name="Normal 169 33 2" xfId="14136" xr:uid="{52F9BB4D-815D-42C2-9B31-F914309ED740}"/>
    <cellStyle name="Normal 169 34" xfId="14137" xr:uid="{D1DB3F1A-95BE-4473-9610-08B5C3168AA1}"/>
    <cellStyle name="Normal 169 34 2" xfId="14138" xr:uid="{8C492E2E-3259-4236-B5BE-9F0938A485C5}"/>
    <cellStyle name="Normal 169 35" xfId="14139" xr:uid="{9A7C9AFA-57C2-4CDA-B71E-B41B215C4C92}"/>
    <cellStyle name="Normal 169 35 2" xfId="14140" xr:uid="{1F8534FF-4230-4A48-B5D3-E3970EC867F8}"/>
    <cellStyle name="Normal 169 36" xfId="14141" xr:uid="{446D05E8-2563-48D4-B807-A0A348E54250}"/>
    <cellStyle name="Normal 169 36 2" xfId="14142" xr:uid="{4642A7F2-7860-4069-8D27-9223F87AFA1F}"/>
    <cellStyle name="Normal 169 37" xfId="14143" xr:uid="{CA3200A3-4EFB-40CA-A506-CF34722745C0}"/>
    <cellStyle name="Normal 169 37 2" xfId="14144" xr:uid="{0F58B684-A8F0-4D43-8796-ED2CD127F9D5}"/>
    <cellStyle name="Normal 169 38" xfId="14145" xr:uid="{DA08BAC0-13F6-4306-9B4C-BB362DB6574C}"/>
    <cellStyle name="Normal 169 38 2" xfId="14146" xr:uid="{5D301640-F553-4B5D-9771-418E6502F1D8}"/>
    <cellStyle name="Normal 169 39" xfId="14147" xr:uid="{E3BB4057-E6FB-42F8-AC9D-A93192E1270C}"/>
    <cellStyle name="Normal 169 39 2" xfId="14148" xr:uid="{849C3783-E3C7-462F-9EFD-BF769975697F}"/>
    <cellStyle name="Normal 169 4" xfId="14149" xr:uid="{1343E930-0F8D-4109-8E84-F7DEA7B155B8}"/>
    <cellStyle name="Normal 169 4 2" xfId="14150" xr:uid="{12623251-9DC7-43C9-94BC-D077C99A2C3E}"/>
    <cellStyle name="Normal 169 40" xfId="14151" xr:uid="{29D7539C-7484-493F-859F-3CDA7773B091}"/>
    <cellStyle name="Normal 169 40 2" xfId="14152" xr:uid="{5DC25C86-A015-4AF2-9447-5E3E23ED9937}"/>
    <cellStyle name="Normal 169 41" xfId="14153" xr:uid="{ADE0AA15-8BC4-4214-A27B-1AEA4583E47F}"/>
    <cellStyle name="Normal 169 41 2" xfId="14154" xr:uid="{D61AC96C-CA38-4096-9338-B96A96B1955C}"/>
    <cellStyle name="Normal 169 42" xfId="14155" xr:uid="{62947C1A-64B0-47BF-BFB9-AF58ABA110A2}"/>
    <cellStyle name="Normal 169 42 2" xfId="14156" xr:uid="{543E0A2E-D610-4562-8C7F-0FD483E5C498}"/>
    <cellStyle name="Normal 169 43" xfId="14157" xr:uid="{A0024781-0053-4A06-92FB-9EA339F84567}"/>
    <cellStyle name="Normal 169 43 2" xfId="14158" xr:uid="{3E57D887-5D37-4B74-A538-1580E770CF6F}"/>
    <cellStyle name="Normal 169 44" xfId="14159" xr:uid="{CB88F1F1-2F15-4801-B0A9-D7107CB2AB82}"/>
    <cellStyle name="Normal 169 44 2" xfId="14160" xr:uid="{AA3DCBA0-385D-437D-A5FF-1424AD11A2B8}"/>
    <cellStyle name="Normal 169 45" xfId="14161" xr:uid="{283820E4-5826-4E1E-BD28-0D7EE401AA71}"/>
    <cellStyle name="Normal 169 45 2" xfId="14162" xr:uid="{22258D3C-DBD8-43E3-91DD-E38C9A2A90E2}"/>
    <cellStyle name="Normal 169 46" xfId="14163" xr:uid="{E228FB57-AEF6-48ED-A3C8-AE76D54FC887}"/>
    <cellStyle name="Normal 169 46 2" xfId="14164" xr:uid="{2E6CEDED-7872-4E94-AAC6-CF4A0E12786B}"/>
    <cellStyle name="Normal 169 47" xfId="14165" xr:uid="{8255C9FA-F5DC-4C30-9E0C-60109415AEF8}"/>
    <cellStyle name="Normal 169 47 2" xfId="14166" xr:uid="{77EDD9ED-8696-476E-A334-C06AF0D763A8}"/>
    <cellStyle name="Normal 169 48" xfId="14167" xr:uid="{E3B7B2C1-2C5F-4AF9-874F-80902D28EFAF}"/>
    <cellStyle name="Normal 169 48 2" xfId="14168" xr:uid="{5097A78E-DEF6-4AF1-BAA2-30B5D67742F9}"/>
    <cellStyle name="Normal 169 49" xfId="14169" xr:uid="{4D556A7B-46AF-44A0-AC11-F5707A7F9273}"/>
    <cellStyle name="Normal 169 49 2" xfId="14170" xr:uid="{9C883B70-B3DA-40E0-BE98-CD7177CB5175}"/>
    <cellStyle name="Normal 169 5" xfId="14171" xr:uid="{09A8F61A-5251-4D4F-A967-4EFB2EE248AB}"/>
    <cellStyle name="Normal 169 5 2" xfId="14172" xr:uid="{14D8B74A-2675-49D9-B33A-EBB3450C30CC}"/>
    <cellStyle name="Normal 169 50" xfId="14173" xr:uid="{98805403-3987-4392-9E0B-67DC97909F23}"/>
    <cellStyle name="Normal 169 50 2" xfId="14174" xr:uid="{F295B2F8-2FE0-4654-A85D-C69B64E46A57}"/>
    <cellStyle name="Normal 169 51" xfId="14175" xr:uid="{4C9775E1-9AA5-4151-B422-E8ACB93D24B6}"/>
    <cellStyle name="Normal 169 51 2" xfId="14176" xr:uid="{AB176964-C4BE-4050-8F64-B8F17AF307BA}"/>
    <cellStyle name="Normal 169 52" xfId="14177" xr:uid="{3842D1E6-2D9C-4E2D-BE50-82EA11E4E1CF}"/>
    <cellStyle name="Normal 169 52 2" xfId="14178" xr:uid="{64EB0337-442F-47B9-890E-1CF63F221FF4}"/>
    <cellStyle name="Normal 169 53" xfId="14179" xr:uid="{DD55A1CC-626D-419B-BC80-FA0B27BFC255}"/>
    <cellStyle name="Normal 169 53 2" xfId="14180" xr:uid="{99B46FAD-40B1-4768-8E85-90960799C7C7}"/>
    <cellStyle name="Normal 169 54" xfId="14181" xr:uid="{0479B7D7-6E77-4504-B3ED-BAF64255734A}"/>
    <cellStyle name="Normal 169 54 2" xfId="14182" xr:uid="{5EDA2386-2A1F-4B3B-A638-7C8598730B2B}"/>
    <cellStyle name="Normal 169 55" xfId="14183" xr:uid="{2AC6351D-4849-4D51-887C-46C2CE6B05E0}"/>
    <cellStyle name="Normal 169 55 2" xfId="14184" xr:uid="{8558C333-53E5-4AA0-870B-6D8A34329C35}"/>
    <cellStyle name="Normal 169 56" xfId="14185" xr:uid="{18F3C5B5-9849-4D13-A9D0-A1887A6C8600}"/>
    <cellStyle name="Normal 169 56 2" xfId="14186" xr:uid="{D86273CD-EA46-4E8F-9836-3F1B0FC7324C}"/>
    <cellStyle name="Normal 169 57" xfId="14187" xr:uid="{147F0160-CDC3-49B7-B7AB-07266FAE47E8}"/>
    <cellStyle name="Normal 169 57 2" xfId="14188" xr:uid="{22807A81-87B2-4696-AA99-D89E48AC52D8}"/>
    <cellStyle name="Normal 169 58" xfId="14189" xr:uid="{D8CE1C16-B445-4129-B65D-C745CB167B9F}"/>
    <cellStyle name="Normal 169 58 2" xfId="14190" xr:uid="{EBDEB1FA-CCB5-4AAA-9A90-32D3EFB14AD6}"/>
    <cellStyle name="Normal 169 59" xfId="14191" xr:uid="{CABD009B-9E77-4D63-95CA-E68849ADD2B1}"/>
    <cellStyle name="Normal 169 59 2" xfId="14192" xr:uid="{62977DA3-EC4D-4EA7-9B89-E9638EE6074E}"/>
    <cellStyle name="Normal 169 6" xfId="14193" xr:uid="{0F3F358C-A432-4DD2-8999-7487302EE273}"/>
    <cellStyle name="Normal 169 6 2" xfId="14194" xr:uid="{571F5C64-D7EB-42AD-A0CE-599C4DBC7B9B}"/>
    <cellStyle name="Normal 169 60" xfId="14195" xr:uid="{C5C22855-1E7E-4846-99E0-0E95E18F22B2}"/>
    <cellStyle name="Normal 169 60 2" xfId="14196" xr:uid="{F7104ED6-8B19-4E4F-921A-233784A8A48D}"/>
    <cellStyle name="Normal 169 61" xfId="14197" xr:uid="{F0B1CE11-08C8-4B80-99BB-A791E99C0D0F}"/>
    <cellStyle name="Normal 169 61 2" xfId="14198" xr:uid="{F2872032-03A8-47EB-8110-F666B34287C4}"/>
    <cellStyle name="Normal 169 62" xfId="14199" xr:uid="{FEDF0DB7-F95C-45C4-B76B-4E70328147DD}"/>
    <cellStyle name="Normal 169 62 2" xfId="14200" xr:uid="{C351FFC9-2F9F-4C30-B473-4223AE0E6357}"/>
    <cellStyle name="Normal 169 63" xfId="14201" xr:uid="{497349EB-F861-4ED7-8488-5FC4138171A0}"/>
    <cellStyle name="Normal 169 63 2" xfId="14202" xr:uid="{D3DE8F3C-1CC7-4637-9E08-D3B48C1BA7E5}"/>
    <cellStyle name="Normal 169 64" xfId="14203" xr:uid="{B55953F8-4B28-475D-B2CF-78718FD3B7FD}"/>
    <cellStyle name="Normal 169 64 2" xfId="14204" xr:uid="{AB525248-785F-4A27-A774-BDEDE63AFCC5}"/>
    <cellStyle name="Normal 169 65" xfId="14205" xr:uid="{7228F57C-1493-4476-8565-FE28FFF220CF}"/>
    <cellStyle name="Normal 169 65 2" xfId="14206" xr:uid="{4ED27FFE-1AD8-48AD-A905-AAC29C70BC7A}"/>
    <cellStyle name="Normal 169 66" xfId="14207" xr:uid="{69CB99DF-A09B-4A77-B0A1-373D7C6D9483}"/>
    <cellStyle name="Normal 169 66 2" xfId="14208" xr:uid="{2A079EE8-5183-4675-A3EF-C9721B23E0BD}"/>
    <cellStyle name="Normal 169 67" xfId="14209" xr:uid="{A28E2780-A2D6-4D67-8449-FED6FDB1CF68}"/>
    <cellStyle name="Normal 169 67 2" xfId="14210" xr:uid="{27155115-341F-4A29-9346-BB0F09A3BC15}"/>
    <cellStyle name="Normal 169 68" xfId="14211" xr:uid="{2F09DAAA-78B2-4827-A6A1-F8A4E530C1C2}"/>
    <cellStyle name="Normal 169 68 2" xfId="14212" xr:uid="{B60B1404-CDC5-4D9C-B83A-895D29D0827D}"/>
    <cellStyle name="Normal 169 69" xfId="14213" xr:uid="{8AC86A0B-7FEA-4F0F-99F3-516F5B4A23EC}"/>
    <cellStyle name="Normal 169 69 2" xfId="14214" xr:uid="{34127EC2-3A3D-4F2B-B857-983640BF9E26}"/>
    <cellStyle name="Normal 169 7" xfId="14215" xr:uid="{D9DC81E2-E1B4-43CB-A509-B0E4D202CA8F}"/>
    <cellStyle name="Normal 169 7 2" xfId="14216" xr:uid="{C32DE6AD-7B6A-4A69-A224-B3ABCF02B176}"/>
    <cellStyle name="Normal 169 70" xfId="14217" xr:uid="{EBF4511F-9874-45DF-A5C3-277F710532E1}"/>
    <cellStyle name="Normal 169 70 2" xfId="14218" xr:uid="{2ACA7830-C3CC-461A-B60D-C4C9B15B56AF}"/>
    <cellStyle name="Normal 169 71" xfId="14219" xr:uid="{6EDB2C2A-46BF-4FB8-B3AB-509F1E24CBC7}"/>
    <cellStyle name="Normal 169 71 2" xfId="14220" xr:uid="{44771C07-3F95-4E21-A259-C0EA97C87C43}"/>
    <cellStyle name="Normal 169 72" xfId="14221" xr:uid="{75E6E19F-120F-4081-9A69-14D31F2164E9}"/>
    <cellStyle name="Normal 169 72 2" xfId="14222" xr:uid="{79696ABB-4C15-4FBE-B808-F6C10ADF6FFA}"/>
    <cellStyle name="Normal 169 73" xfId="14223" xr:uid="{A2C85E95-B257-4062-86DF-51FF5B19083F}"/>
    <cellStyle name="Normal 169 73 2" xfId="14224" xr:uid="{88F69EC4-B8FF-4221-93E3-42CDD52BFF4B}"/>
    <cellStyle name="Normal 169 74" xfId="14225" xr:uid="{F00EE68E-A013-4524-8730-A70C15D49796}"/>
    <cellStyle name="Normal 169 74 2" xfId="14226" xr:uid="{66AC1535-A83D-43DF-94CF-633F252D5920}"/>
    <cellStyle name="Normal 169 75" xfId="14227" xr:uid="{839900B2-0C06-40F0-9101-662E51FFC5BC}"/>
    <cellStyle name="Normal 169 75 2" xfId="14228" xr:uid="{D5CD38EB-BDBB-4245-A441-491A4C9920A7}"/>
    <cellStyle name="Normal 169 76" xfId="14229" xr:uid="{6C85F7EC-154C-4DFF-9991-DC0178CF8F73}"/>
    <cellStyle name="Normal 169 76 2" xfId="14230" xr:uid="{2E0D949F-E942-4CC8-BED5-3BD321B9B8AB}"/>
    <cellStyle name="Normal 169 77" xfId="14231" xr:uid="{47A96CCB-D9AA-4BF3-BAA2-01A82591E2B8}"/>
    <cellStyle name="Normal 169 77 2" xfId="14232" xr:uid="{E55B7129-04A9-4465-9663-98E268F19F7E}"/>
    <cellStyle name="Normal 169 78" xfId="14233" xr:uid="{4B08A8E9-BC83-46F9-AF56-7E8D8F4274D1}"/>
    <cellStyle name="Normal 169 78 2" xfId="14234" xr:uid="{5B119D28-D01F-4C38-92D8-F64EEC58393A}"/>
    <cellStyle name="Normal 169 79" xfId="14235" xr:uid="{B2124A26-C396-48ED-90B6-600E3E2844D5}"/>
    <cellStyle name="Normal 169 79 2" xfId="14236" xr:uid="{87470321-749B-4064-8DCC-710B9355E0D7}"/>
    <cellStyle name="Normal 169 8" xfId="14237" xr:uid="{7EE4B66A-7F89-4BB2-AF54-889A94D819EA}"/>
    <cellStyle name="Normal 169 8 2" xfId="14238" xr:uid="{6B7F4241-9FF9-4741-A6ED-2ABBE7782C18}"/>
    <cellStyle name="Normal 169 80" xfId="14239" xr:uid="{1E39C905-B9FA-4FC9-9BDB-57C11F46151A}"/>
    <cellStyle name="Normal 169 80 2" xfId="14240" xr:uid="{B8FA8208-B10F-451A-B8F2-21F08080FE42}"/>
    <cellStyle name="Normal 169 81" xfId="14241" xr:uid="{62459195-8CA7-4EB1-B24A-88FC6382043F}"/>
    <cellStyle name="Normal 169 81 2" xfId="14242" xr:uid="{E51570A1-79AA-4958-858A-391EADECD2C0}"/>
    <cellStyle name="Normal 169 82" xfId="14243" xr:uid="{497D49E6-06F1-4EDB-B1A0-E32DFC9D6178}"/>
    <cellStyle name="Normal 169 82 2" xfId="14244" xr:uid="{0BB42073-3F86-4807-9D19-A9CF6E750C0F}"/>
    <cellStyle name="Normal 169 83" xfId="14245" xr:uid="{BD4EBE1F-6A73-4F46-80FC-344174A218A9}"/>
    <cellStyle name="Normal 169 83 2" xfId="14246" xr:uid="{2155BB0B-DD74-43AC-9F52-727FA6BA3EA0}"/>
    <cellStyle name="Normal 169 84" xfId="14247" xr:uid="{D0120D66-CD74-4C4E-A578-533115B05574}"/>
    <cellStyle name="Normal 169 84 2" xfId="14248" xr:uid="{D7296F32-879B-4273-9EEE-125E1AFE6407}"/>
    <cellStyle name="Normal 169 85" xfId="14249" xr:uid="{F2332C21-9142-49FC-A964-7629EE3288A0}"/>
    <cellStyle name="Normal 169 85 2" xfId="14250" xr:uid="{6DF6BF84-5C93-4E22-924B-6570A24A1422}"/>
    <cellStyle name="Normal 169 86" xfId="14251" xr:uid="{0CC00B21-DA74-49C2-819B-4D6B47CD19B6}"/>
    <cellStyle name="Normal 169 86 2" xfId="14252" xr:uid="{70F5C5B5-772C-467A-9FF4-69BEB6F14869}"/>
    <cellStyle name="Normal 169 87" xfId="14253" xr:uid="{EDD41EB4-2514-4D2A-94B0-0EE9D3AEB704}"/>
    <cellStyle name="Normal 169 87 2" xfId="14254" xr:uid="{7B45BC9F-F0C7-418D-A424-EBD82A777B3D}"/>
    <cellStyle name="Normal 169 88" xfId="14255" xr:uid="{EF2F6D28-BFF6-4EF4-AE72-E221B251319D}"/>
    <cellStyle name="Normal 169 88 2" xfId="14256" xr:uid="{4E3699B3-0A31-456C-A297-9427D5263FD5}"/>
    <cellStyle name="Normal 169 89" xfId="14257" xr:uid="{DDEBED60-F75D-493C-9BBE-2A6EFD4C7B67}"/>
    <cellStyle name="Normal 169 89 2" xfId="14258" xr:uid="{6B33AD9C-0039-47E6-9882-E155B0863696}"/>
    <cellStyle name="Normal 169 9" xfId="14259" xr:uid="{754FED0A-6595-41A9-9C1F-AAE15DFF6C5F}"/>
    <cellStyle name="Normal 169 9 2" xfId="14260" xr:uid="{342B9D2C-A2F3-4CF7-B889-56D0F14C2FE6}"/>
    <cellStyle name="Normal 169 90" xfId="14261" xr:uid="{73237E00-16BC-42BC-940D-7F1C0F76DE76}"/>
    <cellStyle name="Normal 169 90 2" xfId="14262" xr:uid="{732FB00D-B43D-4585-B406-F042E66E3A58}"/>
    <cellStyle name="Normal 169 91" xfId="14263" xr:uid="{BC9F2ACF-2452-4D9F-B35E-7E9720DF1D37}"/>
    <cellStyle name="Normal 169 91 2" xfId="14264" xr:uid="{B48D99CE-A072-4BAB-AF00-22867FF3B5C1}"/>
    <cellStyle name="Normal 169 92" xfId="14265" xr:uid="{9195BEC5-2498-4777-BA3B-76AB8BA7D122}"/>
    <cellStyle name="Normal 169 92 2" xfId="14266" xr:uid="{BCCF3EED-BE87-44C0-9811-A238ADD9F6A1}"/>
    <cellStyle name="Normal 169 93" xfId="14267" xr:uid="{DD9BF3C6-038E-4CA8-A228-35F3DC3B730F}"/>
    <cellStyle name="Normal 169 93 2" xfId="14268" xr:uid="{7C53788E-260B-493C-B4B2-95C2A31B8C11}"/>
    <cellStyle name="Normal 169 94" xfId="14269" xr:uid="{253CDF23-0458-48FE-8F89-47C901ED2C54}"/>
    <cellStyle name="Normal 169 94 2" xfId="14270" xr:uid="{1C6AF6AA-B898-4B33-89ED-B85DBD774F01}"/>
    <cellStyle name="Normal 169 95" xfId="14271" xr:uid="{FA973B70-FAEC-4A88-A1B8-6D53E705BFC1}"/>
    <cellStyle name="Normal 169 95 2" xfId="14272" xr:uid="{68201B27-6EFA-4116-8BA7-6D0CA0AB01CD}"/>
    <cellStyle name="Normal 169 96" xfId="14273" xr:uid="{6616F3B7-E3E9-4FF8-82A5-56A36720A6E8}"/>
    <cellStyle name="Normal 169 96 2" xfId="14274" xr:uid="{54080732-EC77-4031-9A52-209E8360873C}"/>
    <cellStyle name="Normal 169 97" xfId="14275" xr:uid="{F1983E66-3E8E-46FB-9A69-DE7C0C8E1170}"/>
    <cellStyle name="Normal 169 97 2" xfId="14276" xr:uid="{9E7E38FD-FAFA-4482-BDDE-780FC221525D}"/>
    <cellStyle name="Normal 169 98" xfId="14277" xr:uid="{0C591E1F-42D4-4932-A245-D00108644413}"/>
    <cellStyle name="Normal 169 98 2" xfId="14278" xr:uid="{4232B058-074A-42A7-B092-868BD5D2BCB5}"/>
    <cellStyle name="Normal 169 99" xfId="14279" xr:uid="{1911D341-4025-4B61-B75F-4A8F798DCBEA}"/>
    <cellStyle name="Normal 17" xfId="372" xr:uid="{00000000-0005-0000-0000-00009F020000}"/>
    <cellStyle name="Normal 17 2" xfId="373" xr:uid="{00000000-0005-0000-0000-0000A0020000}"/>
    <cellStyle name="Normal 17 2 2" xfId="1242" xr:uid="{4F7224A6-7611-4654-8513-3D6BB3E2D268}"/>
    <cellStyle name="Normal 17 2 2 2" xfId="14281" xr:uid="{144CB970-49A8-4B78-94CD-75233977AF2C}"/>
    <cellStyle name="Normal 17 3" xfId="950" xr:uid="{00000000-0005-0000-0000-0000A1020000}"/>
    <cellStyle name="Normal 17 3 2" xfId="14280" xr:uid="{10679F06-D431-4E6C-A4D0-AEAC591DF6AD}"/>
    <cellStyle name="Normal 170" xfId="14282" xr:uid="{934E78CC-85B5-4A72-AE6D-8AFD0560AA81}"/>
    <cellStyle name="Normal 170 10" xfId="14283" xr:uid="{43CBB136-63DD-4326-AEEB-3EDE6F90111B}"/>
    <cellStyle name="Normal 170 10 2" xfId="14284" xr:uid="{8D7E18BA-DBC9-4D43-B05B-BFBFDB22E291}"/>
    <cellStyle name="Normal 170 11" xfId="14285" xr:uid="{0B070E9F-5B7A-44AC-902F-B10E2D2E6DC5}"/>
    <cellStyle name="Normal 170 11 2" xfId="14286" xr:uid="{5067B010-FB42-44FF-BA15-D4C3DDED1959}"/>
    <cellStyle name="Normal 170 12" xfId="14287" xr:uid="{8F0077FE-2023-46C7-B7F3-AD23320A0E3E}"/>
    <cellStyle name="Normal 170 12 2" xfId="14288" xr:uid="{93ECE7A0-01EB-4F3D-B42C-D8BC05512EBB}"/>
    <cellStyle name="Normal 170 13" xfId="14289" xr:uid="{1CE59D6C-4CE4-4314-B895-039A18A70D56}"/>
    <cellStyle name="Normal 170 13 2" xfId="14290" xr:uid="{A5599EF9-0912-4B9F-9125-3292D2B733AD}"/>
    <cellStyle name="Normal 170 14" xfId="14291" xr:uid="{82AED14D-C468-4DDE-B31A-BF4EF5435117}"/>
    <cellStyle name="Normal 170 14 2" xfId="14292" xr:uid="{AD15019E-71B8-4412-AFAB-6367FA30A10B}"/>
    <cellStyle name="Normal 170 15" xfId="14293" xr:uid="{0ACF091C-0CB8-4688-BD05-98CE295D64DF}"/>
    <cellStyle name="Normal 170 15 2" xfId="14294" xr:uid="{7B546695-BEA9-4830-8808-03D5DA1076AF}"/>
    <cellStyle name="Normal 170 16" xfId="14295" xr:uid="{C857D446-668E-4373-92F7-CA46EC38AB29}"/>
    <cellStyle name="Normal 170 16 2" xfId="14296" xr:uid="{159B6192-DDC3-428F-B169-042504990700}"/>
    <cellStyle name="Normal 170 17" xfId="14297" xr:uid="{51222DBD-F506-4867-9E3C-D8FEE39BCAA8}"/>
    <cellStyle name="Normal 170 17 2" xfId="14298" xr:uid="{873F3C2B-5FC1-4793-825F-2A1C76458545}"/>
    <cellStyle name="Normal 170 18" xfId="14299" xr:uid="{B96C2D00-8FF6-4F9A-8A58-A82F72E0679C}"/>
    <cellStyle name="Normal 170 18 2" xfId="14300" xr:uid="{BE80A2E2-5AA3-481D-B529-DEE2D9BE52EB}"/>
    <cellStyle name="Normal 170 19" xfId="14301" xr:uid="{41DE7848-A94E-4D43-9ED8-BD87211D3604}"/>
    <cellStyle name="Normal 170 19 2" xfId="14302" xr:uid="{A0AB4C6F-7A6B-46EB-A67E-0E4352528EF5}"/>
    <cellStyle name="Normal 170 2" xfId="14303" xr:uid="{83A5826C-A8D0-46FC-A988-F01812B6FF45}"/>
    <cellStyle name="Normal 170 2 2" xfId="14304" xr:uid="{F09FD9CA-3D97-4B88-962F-10B54C7421D4}"/>
    <cellStyle name="Normal 170 20" xfId="14305" xr:uid="{2AC0A556-F836-4FAC-8BEE-8C398BD62799}"/>
    <cellStyle name="Normal 170 20 2" xfId="14306" xr:uid="{4DB47DF1-E90E-41B6-8496-A5A9A0C27888}"/>
    <cellStyle name="Normal 170 21" xfId="14307" xr:uid="{F1A7FEF9-6D1E-494D-B4F1-2B798341C923}"/>
    <cellStyle name="Normal 170 21 2" xfId="14308" xr:uid="{063AF232-474D-4E7E-AC17-78FEC901E949}"/>
    <cellStyle name="Normal 170 22" xfId="14309" xr:uid="{27D25D4D-4DC3-4461-8DDF-8D9DB84C3E70}"/>
    <cellStyle name="Normal 170 22 2" xfId="14310" xr:uid="{41695458-592B-4073-8735-0FACEAB34A07}"/>
    <cellStyle name="Normal 170 23" xfId="14311" xr:uid="{9AA1B5A9-FCDA-46AD-ABA5-026CCF73276D}"/>
    <cellStyle name="Normal 170 23 2" xfId="14312" xr:uid="{5BA7E643-B16D-4D60-A3DE-40AD072D280E}"/>
    <cellStyle name="Normal 170 24" xfId="14313" xr:uid="{7FC24D73-9BB9-4259-9D29-FD4097C13892}"/>
    <cellStyle name="Normal 170 24 2" xfId="14314" xr:uid="{5A085442-CAF5-4612-952E-11BF279E67E6}"/>
    <cellStyle name="Normal 170 25" xfId="14315" xr:uid="{06F4CA5F-61DA-4477-87E5-781EF713913C}"/>
    <cellStyle name="Normal 170 25 2" xfId="14316" xr:uid="{B269740E-AA87-4D46-824B-A8DABB987E9F}"/>
    <cellStyle name="Normal 170 26" xfId="14317" xr:uid="{E1E9E1A5-E919-4BD7-961A-3A47BE5D4726}"/>
    <cellStyle name="Normal 170 26 2" xfId="14318" xr:uid="{4702B13A-52AE-46CD-8119-6E3AEE5B4193}"/>
    <cellStyle name="Normal 170 27" xfId="14319" xr:uid="{D092189F-71B6-489D-82C2-5BADF37F5AC4}"/>
    <cellStyle name="Normal 170 27 2" xfId="14320" xr:uid="{B5775242-B7F6-49AE-A9D8-E728771685E4}"/>
    <cellStyle name="Normal 170 28" xfId="14321" xr:uid="{E5592CEE-9781-4422-90DA-E9D7057E3C94}"/>
    <cellStyle name="Normal 170 28 2" xfId="14322" xr:uid="{E2221307-E2C3-4DB7-94D0-CA029FADAC6B}"/>
    <cellStyle name="Normal 170 29" xfId="14323" xr:uid="{876A8DDE-2317-42B1-8BF5-F46B6DF52955}"/>
    <cellStyle name="Normal 170 29 2" xfId="14324" xr:uid="{BFDEB0BE-5E75-4453-864C-B05313B794FE}"/>
    <cellStyle name="Normal 170 3" xfId="14325" xr:uid="{8B3E1D3A-49C8-459D-8E9D-33D1F0650408}"/>
    <cellStyle name="Normal 170 3 2" xfId="14326" xr:uid="{863802B3-8418-4227-9388-A7F2FF4EE17D}"/>
    <cellStyle name="Normal 170 30" xfId="14327" xr:uid="{0C03F76C-0871-473F-A2A6-A1392ECC5788}"/>
    <cellStyle name="Normal 170 30 2" xfId="14328" xr:uid="{FFAF208C-9EB3-4AE1-BCC6-3DAA976B8500}"/>
    <cellStyle name="Normal 170 31" xfId="14329" xr:uid="{9FA6A3E9-0A94-447C-B9FD-72FF3F9B10BE}"/>
    <cellStyle name="Normal 170 31 2" xfId="14330" xr:uid="{E4C9B6B5-DA66-48BD-B91E-9FCDF81AA60F}"/>
    <cellStyle name="Normal 170 32" xfId="14331" xr:uid="{5ECB5EDF-E0FE-475A-9E7C-FFD8DC1CFFB2}"/>
    <cellStyle name="Normal 170 32 2" xfId="14332" xr:uid="{933DE132-E26B-4F8D-955A-6B03F1CA9794}"/>
    <cellStyle name="Normal 170 33" xfId="14333" xr:uid="{7B2787BE-646E-4B91-9CE3-1723058FBFE5}"/>
    <cellStyle name="Normal 170 33 2" xfId="14334" xr:uid="{319ADCB1-DABD-482D-B63D-A6BE961DF855}"/>
    <cellStyle name="Normal 170 34" xfId="14335" xr:uid="{0BF67AE3-BA6A-4E5D-9D52-A892B0EE3EC5}"/>
    <cellStyle name="Normal 170 34 2" xfId="14336" xr:uid="{9D6676A1-E4FE-4CE3-9E13-6A48FD6A8C20}"/>
    <cellStyle name="Normal 170 35" xfId="14337" xr:uid="{C81F13D4-A1AE-4971-9E84-A2DA2D2B7A65}"/>
    <cellStyle name="Normal 170 35 2" xfId="14338" xr:uid="{0D5073E1-DC79-4BDE-B82C-BBC5D54F7734}"/>
    <cellStyle name="Normal 170 36" xfId="14339" xr:uid="{990FF306-5E81-48E8-90F2-704DAAB0EBFE}"/>
    <cellStyle name="Normal 170 36 2" xfId="14340" xr:uid="{529415E0-9665-49C5-9AC5-7CAB411C0883}"/>
    <cellStyle name="Normal 170 37" xfId="14341" xr:uid="{EB7BD5A8-E026-4401-8F67-2AC97E3A5A82}"/>
    <cellStyle name="Normal 170 37 2" xfId="14342" xr:uid="{BA3F2EEA-DA35-4823-83B7-3B80541F4B34}"/>
    <cellStyle name="Normal 170 38" xfId="14343" xr:uid="{D864771E-43D2-4433-BA6A-D06CC560FA6C}"/>
    <cellStyle name="Normal 170 38 2" xfId="14344" xr:uid="{6CEB1609-FFF2-4B8E-9A67-6133CDBB0AC2}"/>
    <cellStyle name="Normal 170 39" xfId="14345" xr:uid="{477C8FC8-1A58-47FB-B9F4-E22F166FA968}"/>
    <cellStyle name="Normal 170 39 2" xfId="14346" xr:uid="{D5010CD6-76C1-4AE6-964F-E7909418A077}"/>
    <cellStyle name="Normal 170 4" xfId="14347" xr:uid="{213F5CAF-F1BE-4070-852E-1DBB313F79EC}"/>
    <cellStyle name="Normal 170 4 2" xfId="14348" xr:uid="{A9B37CCA-63B4-407F-8E4A-F3D0A619875B}"/>
    <cellStyle name="Normal 170 40" xfId="14349" xr:uid="{EF392F79-3648-49B7-AE4F-130497E56569}"/>
    <cellStyle name="Normal 170 40 2" xfId="14350" xr:uid="{9FA467BD-28BC-4DE6-8A5E-713AE7CD68D8}"/>
    <cellStyle name="Normal 170 41" xfId="14351" xr:uid="{EC60769A-CF52-44AC-91B6-11A9E075F1B1}"/>
    <cellStyle name="Normal 170 41 2" xfId="14352" xr:uid="{DD39223A-58C7-4511-B76C-DF2587A560D1}"/>
    <cellStyle name="Normal 170 42" xfId="14353" xr:uid="{C1F0E0D5-4A48-40F0-AD61-8D38D3407874}"/>
    <cellStyle name="Normal 170 42 2" xfId="14354" xr:uid="{D3A80A39-18D4-41F1-A187-2A0BDF0C08C6}"/>
    <cellStyle name="Normal 170 43" xfId="14355" xr:uid="{386251D6-ACCC-4CCC-B590-218AF0ACC649}"/>
    <cellStyle name="Normal 170 43 2" xfId="14356" xr:uid="{843C55F7-8A0B-426D-87B5-E39633A38851}"/>
    <cellStyle name="Normal 170 44" xfId="14357" xr:uid="{EE9E8A8B-5884-4FBE-A3F2-07C6D82314D1}"/>
    <cellStyle name="Normal 170 44 2" xfId="14358" xr:uid="{EB31AD0D-A15B-42B0-8D84-53705F3F6432}"/>
    <cellStyle name="Normal 170 45" xfId="14359" xr:uid="{790A7062-6B7C-4A6E-B9D5-50FCA8D3CE72}"/>
    <cellStyle name="Normal 170 45 2" xfId="14360" xr:uid="{8A893875-AB5E-48AA-8E7A-6CD69F10E1E2}"/>
    <cellStyle name="Normal 170 46" xfId="14361" xr:uid="{A942E544-3577-40A4-A630-C09273C1BEF8}"/>
    <cellStyle name="Normal 170 46 2" xfId="14362" xr:uid="{E6889558-3E4F-4922-82F4-627A21869E2E}"/>
    <cellStyle name="Normal 170 47" xfId="14363" xr:uid="{CE4596A5-78E6-42DA-BC58-7B635992415C}"/>
    <cellStyle name="Normal 170 47 2" xfId="14364" xr:uid="{F8C96D4A-908E-43A1-AA3E-280E9A30F472}"/>
    <cellStyle name="Normal 170 48" xfId="14365" xr:uid="{47FFF331-6EF9-46F2-A8ED-803C11C64F04}"/>
    <cellStyle name="Normal 170 48 2" xfId="14366" xr:uid="{290297C2-0B99-4546-9392-C295D298A93C}"/>
    <cellStyle name="Normal 170 49" xfId="14367" xr:uid="{97F55E31-1F2E-4321-8CC0-42159B12A04F}"/>
    <cellStyle name="Normal 170 49 2" xfId="14368" xr:uid="{52D320B6-87F4-4E97-BEF5-F4E7D38562AF}"/>
    <cellStyle name="Normal 170 5" xfId="14369" xr:uid="{5736A660-9E5B-4D9C-AC7A-E75C85B9322F}"/>
    <cellStyle name="Normal 170 5 2" xfId="14370" xr:uid="{C592C4CB-1E6C-4E68-87D0-1E15111F8C73}"/>
    <cellStyle name="Normal 170 50" xfId="14371" xr:uid="{64E0C99C-0829-46CC-8004-D708465B911D}"/>
    <cellStyle name="Normal 170 50 2" xfId="14372" xr:uid="{DFB076F6-C662-47E0-AE5F-4AD799747057}"/>
    <cellStyle name="Normal 170 51" xfId="14373" xr:uid="{147EBD2C-0DA2-4182-BD02-70FC503717C8}"/>
    <cellStyle name="Normal 170 51 2" xfId="14374" xr:uid="{6C733D35-4C23-4B10-92B6-606CECC3995E}"/>
    <cellStyle name="Normal 170 52" xfId="14375" xr:uid="{A0A1B676-38BB-4C63-A6B0-3F88179900D5}"/>
    <cellStyle name="Normal 170 52 2" xfId="14376" xr:uid="{F7A9DB4E-4E4E-45E8-99D6-77D2A9EFE735}"/>
    <cellStyle name="Normal 170 53" xfId="14377" xr:uid="{375B9CFD-4C54-4176-BBCA-07E16A2680C1}"/>
    <cellStyle name="Normal 170 53 2" xfId="14378" xr:uid="{DE68A0C5-A8D0-4B67-B100-54CC4F5F2F59}"/>
    <cellStyle name="Normal 170 54" xfId="14379" xr:uid="{63EE9D4A-87AA-4177-A40E-9088DDAA196D}"/>
    <cellStyle name="Normal 170 54 2" xfId="14380" xr:uid="{B8769B34-245A-4BD8-9859-C691BB9CB14D}"/>
    <cellStyle name="Normal 170 55" xfId="14381" xr:uid="{655B2B6A-0CB2-46BA-9449-E49C9C577EBA}"/>
    <cellStyle name="Normal 170 55 2" xfId="14382" xr:uid="{09D53C8C-7CBB-41A2-BF05-75374458FFCA}"/>
    <cellStyle name="Normal 170 56" xfId="14383" xr:uid="{7F6D66D2-D6F3-4BBB-B626-90F6D4C917D8}"/>
    <cellStyle name="Normal 170 56 2" xfId="14384" xr:uid="{CB92F474-F89D-47B5-9582-52068EC9E771}"/>
    <cellStyle name="Normal 170 57" xfId="14385" xr:uid="{4FA428EB-2CAF-44CA-A7B4-5AF883B08902}"/>
    <cellStyle name="Normal 170 57 2" xfId="14386" xr:uid="{D288E21F-0C87-4418-9F51-432D9EE91C26}"/>
    <cellStyle name="Normal 170 58" xfId="14387" xr:uid="{5CE7416A-8536-4683-B71F-9C6AF6638F35}"/>
    <cellStyle name="Normal 170 58 2" xfId="14388" xr:uid="{82A6F367-CB99-47DD-99E6-6A0608864A63}"/>
    <cellStyle name="Normal 170 59" xfId="14389" xr:uid="{255536A4-A7F2-4596-B5EE-F0EA816A6532}"/>
    <cellStyle name="Normal 170 59 2" xfId="14390" xr:uid="{1909F96A-89FA-4636-B818-196120174240}"/>
    <cellStyle name="Normal 170 6" xfId="14391" xr:uid="{A54D383D-A327-4A0F-9DC2-A63F55666F99}"/>
    <cellStyle name="Normal 170 6 2" xfId="14392" xr:uid="{90BC013F-F675-44E0-9E26-0A648C73621B}"/>
    <cellStyle name="Normal 170 60" xfId="14393" xr:uid="{25D2D3A4-9A53-4F6B-A7AE-4BBC881B3046}"/>
    <cellStyle name="Normal 170 60 2" xfId="14394" xr:uid="{0E81045E-FC7E-402F-A43F-6A0CB78A91EC}"/>
    <cellStyle name="Normal 170 61" xfId="14395" xr:uid="{687E6729-799F-4142-96A3-A5DCBB519D91}"/>
    <cellStyle name="Normal 170 61 2" xfId="14396" xr:uid="{8AEFB966-85C9-4682-87CD-F68108BC2922}"/>
    <cellStyle name="Normal 170 62" xfId="14397" xr:uid="{A845A299-B97A-4CE9-93A3-D2F4A71D3A3D}"/>
    <cellStyle name="Normal 170 62 2" xfId="14398" xr:uid="{0DFE0BFD-6811-4AB1-B2D5-5BF7EEBCD76F}"/>
    <cellStyle name="Normal 170 63" xfId="14399" xr:uid="{83FB90C2-41BE-4AB3-9B57-066AC5614169}"/>
    <cellStyle name="Normal 170 63 2" xfId="14400" xr:uid="{E1276151-E031-4570-ABC4-C54BC89055BD}"/>
    <cellStyle name="Normal 170 64" xfId="14401" xr:uid="{D7FE0904-23D8-4BF4-A9A4-46D5075963DC}"/>
    <cellStyle name="Normal 170 64 2" xfId="14402" xr:uid="{927C177F-225F-4FFE-AAC9-506FA17B4FFD}"/>
    <cellStyle name="Normal 170 65" xfId="14403" xr:uid="{60086F6E-CD81-449B-B6F6-C6104106C645}"/>
    <cellStyle name="Normal 170 65 2" xfId="14404" xr:uid="{3B0E731A-8277-4DAB-A99F-8695C79AD05B}"/>
    <cellStyle name="Normal 170 66" xfId="14405" xr:uid="{E14B8240-B0F4-4FA1-8D15-72813AC8AF5F}"/>
    <cellStyle name="Normal 170 66 2" xfId="14406" xr:uid="{AC1D87C4-8E19-4A6C-A1EA-D09292E81302}"/>
    <cellStyle name="Normal 170 67" xfId="14407" xr:uid="{23C3B6C0-D630-4C09-9FCE-0B84135BB900}"/>
    <cellStyle name="Normal 170 67 2" xfId="14408" xr:uid="{4FD49688-2EB5-4E9B-8263-9FC50E81D1B3}"/>
    <cellStyle name="Normal 170 68" xfId="14409" xr:uid="{51CCFB99-E235-4276-ACCE-9C6C210E567B}"/>
    <cellStyle name="Normal 170 68 2" xfId="14410" xr:uid="{6A211AA2-5567-415A-9F52-5502D2DAC0D9}"/>
    <cellStyle name="Normal 170 69" xfId="14411" xr:uid="{C163E6B8-8CD4-4D94-81FB-92876744BD25}"/>
    <cellStyle name="Normal 170 69 2" xfId="14412" xr:uid="{B364171C-BD34-4824-8D37-10ACFDCA1E7E}"/>
    <cellStyle name="Normal 170 7" xfId="14413" xr:uid="{638670AA-CA63-437D-AE7D-29217C9F3389}"/>
    <cellStyle name="Normal 170 7 2" xfId="14414" xr:uid="{8D20EF90-48F1-46BA-A86C-89DD2D4E7D56}"/>
    <cellStyle name="Normal 170 70" xfId="14415" xr:uid="{347801F6-2F69-44CC-876A-7E95F0FAA630}"/>
    <cellStyle name="Normal 170 70 2" xfId="14416" xr:uid="{4D674FD2-3CFE-4088-9743-7A4566FA3E5D}"/>
    <cellStyle name="Normal 170 71" xfId="14417" xr:uid="{3A915C44-006D-4C1A-A0CC-5628964B7B96}"/>
    <cellStyle name="Normal 170 71 2" xfId="14418" xr:uid="{9A69326E-C041-406A-8744-FD9A16282265}"/>
    <cellStyle name="Normal 170 72" xfId="14419" xr:uid="{0BBDD446-CC24-4B40-A2E7-B6944351003D}"/>
    <cellStyle name="Normal 170 72 2" xfId="14420" xr:uid="{8D2E2CE8-4437-4CE8-AE75-C16DE91E783A}"/>
    <cellStyle name="Normal 170 73" xfId="14421" xr:uid="{FB485564-5FD4-4C45-8C4A-0E5CEDF2C74A}"/>
    <cellStyle name="Normal 170 73 2" xfId="14422" xr:uid="{783D4F20-006C-4DA9-92E9-2FBA337D8D54}"/>
    <cellStyle name="Normal 170 74" xfId="14423" xr:uid="{014AD772-64A3-484C-BCB0-4ECB67D7B8DA}"/>
    <cellStyle name="Normal 170 74 2" xfId="14424" xr:uid="{D72CD4B9-04A7-487D-95DF-99953387B228}"/>
    <cellStyle name="Normal 170 75" xfId="14425" xr:uid="{6210E579-C2CF-4503-8FFC-7314CA0DF231}"/>
    <cellStyle name="Normal 170 75 2" xfId="14426" xr:uid="{EF3FD913-FF74-4630-9235-1B4094756FED}"/>
    <cellStyle name="Normal 170 76" xfId="14427" xr:uid="{B5AC5EE7-FD55-4FDD-8AF4-A4E3FF537E44}"/>
    <cellStyle name="Normal 170 76 2" xfId="14428" xr:uid="{D71B3392-D093-4370-B6C6-3B140781E98C}"/>
    <cellStyle name="Normal 170 77" xfId="14429" xr:uid="{99140DC6-224E-4EAD-865B-F827C7FD1404}"/>
    <cellStyle name="Normal 170 77 2" xfId="14430" xr:uid="{9FC10C46-272F-4B50-A847-CBC4E02133C1}"/>
    <cellStyle name="Normal 170 78" xfId="14431" xr:uid="{C2E2FDFA-7039-42CA-B6FE-D3ED71D8BE73}"/>
    <cellStyle name="Normal 170 78 2" xfId="14432" xr:uid="{CC7EED86-8F11-4696-AD23-2727E305ED8B}"/>
    <cellStyle name="Normal 170 79" xfId="14433" xr:uid="{9CF1B0AA-A4C5-45AC-A827-DFB8228A62BD}"/>
    <cellStyle name="Normal 170 79 2" xfId="14434" xr:uid="{79FCC352-8552-4C2A-BAC0-41A2C7A2FB21}"/>
    <cellStyle name="Normal 170 8" xfId="14435" xr:uid="{437A1136-DFC0-497D-8C53-4D19045EF016}"/>
    <cellStyle name="Normal 170 8 2" xfId="14436" xr:uid="{69647DDD-5B7B-4FA1-BCE7-BE95CC2F6BAC}"/>
    <cellStyle name="Normal 170 80" xfId="14437" xr:uid="{E0062113-613A-44B5-ADD3-6B578C23247E}"/>
    <cellStyle name="Normal 170 80 2" xfId="14438" xr:uid="{73044111-9970-476C-BBDD-7BE603E665C1}"/>
    <cellStyle name="Normal 170 81" xfId="14439" xr:uid="{EA68976B-8C0E-4303-8255-AF2D928A08E9}"/>
    <cellStyle name="Normal 170 81 2" xfId="14440" xr:uid="{479AA29F-FF14-4A8B-87EC-9D48E23DD577}"/>
    <cellStyle name="Normal 170 82" xfId="14441" xr:uid="{16C59FB1-3970-4E4B-A22C-1BC6831C32A4}"/>
    <cellStyle name="Normal 170 82 2" xfId="14442" xr:uid="{CD2667A1-BAC0-4551-BFCD-A6AA746D4641}"/>
    <cellStyle name="Normal 170 83" xfId="14443" xr:uid="{A53BF68D-BF2C-4225-BC2B-7FAC47171BB5}"/>
    <cellStyle name="Normal 170 83 2" xfId="14444" xr:uid="{76DCDDFE-0A36-45FD-9FA0-C95A859CB119}"/>
    <cellStyle name="Normal 170 84" xfId="14445" xr:uid="{1DDB1164-3DF6-40B8-95E0-E0B946EB2C4C}"/>
    <cellStyle name="Normal 170 84 2" xfId="14446" xr:uid="{75B771C2-89EE-4AF4-9C20-2A5CEDCE7475}"/>
    <cellStyle name="Normal 170 85" xfId="14447" xr:uid="{E8597E20-6546-408E-94A5-1E43984AD418}"/>
    <cellStyle name="Normal 170 85 2" xfId="14448" xr:uid="{BF3B50B9-F6DD-473A-9848-56083076F0B0}"/>
    <cellStyle name="Normal 170 86" xfId="14449" xr:uid="{055330A4-FD2E-4839-A33C-11E956677878}"/>
    <cellStyle name="Normal 170 86 2" xfId="14450" xr:uid="{EFF3251F-BE26-43E8-8C2A-9B870A5703D9}"/>
    <cellStyle name="Normal 170 87" xfId="14451" xr:uid="{569F477D-F2B6-4EC5-A878-F904C787F34C}"/>
    <cellStyle name="Normal 170 87 2" xfId="14452" xr:uid="{E7EC4A74-AB2E-466E-B47C-0344839B7CCF}"/>
    <cellStyle name="Normal 170 88" xfId="14453" xr:uid="{4CDB900F-9EBB-42F3-B4CC-F22AC12B3A8B}"/>
    <cellStyle name="Normal 170 88 2" xfId="14454" xr:uid="{8776DD2D-609A-4B56-89FF-6CEA6E3EF8A5}"/>
    <cellStyle name="Normal 170 89" xfId="14455" xr:uid="{C462AA9E-DC45-4E25-B80B-A9AAD040DD01}"/>
    <cellStyle name="Normal 170 89 2" xfId="14456" xr:uid="{3E4A2498-5106-404C-A0DF-571407577D34}"/>
    <cellStyle name="Normal 170 9" xfId="14457" xr:uid="{B09BFA58-E4CF-4485-8069-3D8F6C3EDCE0}"/>
    <cellStyle name="Normal 170 9 2" xfId="14458" xr:uid="{B2F6DDF2-B01A-4A9B-BE05-2274A5E71692}"/>
    <cellStyle name="Normal 170 90" xfId="14459" xr:uid="{010F6A4B-A77C-4C9E-A89E-0E8FE6680D7B}"/>
    <cellStyle name="Normal 170 90 2" xfId="14460" xr:uid="{205A6EA4-370E-45A3-98BB-2210E8C215BE}"/>
    <cellStyle name="Normal 170 91" xfId="14461" xr:uid="{BE86AA06-8B70-4FF8-9BAE-18D8AED6E8F9}"/>
    <cellStyle name="Normal 170 91 2" xfId="14462" xr:uid="{E661F7B6-0F3A-4124-98B8-3EE66BDA532D}"/>
    <cellStyle name="Normal 170 92" xfId="14463" xr:uid="{44DB3EDA-2E05-44FD-94CB-DBF44CDA2153}"/>
    <cellStyle name="Normal 170 92 2" xfId="14464" xr:uid="{2B4B8219-1AFA-4FD0-B5F0-7101A38DBF97}"/>
    <cellStyle name="Normal 170 93" xfId="14465" xr:uid="{E1A21CF9-CFB5-4737-A02C-5CDB04E5D7AD}"/>
    <cellStyle name="Normal 170 93 2" xfId="14466" xr:uid="{A60493BC-FC61-47E3-AAC2-ABA236C78D11}"/>
    <cellStyle name="Normal 170 94" xfId="14467" xr:uid="{4E17B5C9-58E5-4C54-A0C4-04868CB6BEF4}"/>
    <cellStyle name="Normal 170 94 2" xfId="14468" xr:uid="{B3D5CC9B-CEED-425A-9396-DBE67158C201}"/>
    <cellStyle name="Normal 170 95" xfId="14469" xr:uid="{55906B8C-A32B-4226-A47E-9EC527A6BA3B}"/>
    <cellStyle name="Normal 170 95 2" xfId="14470" xr:uid="{C0A2BCB6-1310-4897-817B-7B2AC54814AF}"/>
    <cellStyle name="Normal 170 96" xfId="14471" xr:uid="{2B5738BE-1BBD-4919-B473-83B8FDBCE60B}"/>
    <cellStyle name="Normal 170 96 2" xfId="14472" xr:uid="{12499EED-F734-4EC4-BDC9-9D41B8D10387}"/>
    <cellStyle name="Normal 170 97" xfId="14473" xr:uid="{46C776E1-09D8-4BF3-AF07-4FF1C2F42330}"/>
    <cellStyle name="Normal 170 97 2" xfId="14474" xr:uid="{50B88696-D3CF-4C2D-96CD-45F05C8BA474}"/>
    <cellStyle name="Normal 170 98" xfId="14475" xr:uid="{A3DCFC69-15C6-4119-9CDB-D0F9AF5505F4}"/>
    <cellStyle name="Normal 170 98 2" xfId="14476" xr:uid="{FBA5A560-5C7F-478F-B00B-A74BD29535D2}"/>
    <cellStyle name="Normal 170 99" xfId="14477" xr:uid="{54A67381-D2EA-46E6-96EA-35F4D7DFE83F}"/>
    <cellStyle name="Normal 171" xfId="14478" xr:uid="{A1CF8E14-C2B2-4BC3-8768-D355D9352E95}"/>
    <cellStyle name="Normal 171 10" xfId="14479" xr:uid="{358F87EA-35CA-43B7-B74C-29B6248CE6A5}"/>
    <cellStyle name="Normal 171 10 2" xfId="14480" xr:uid="{6904AC18-A90E-4685-B026-3B8BFAB69C13}"/>
    <cellStyle name="Normal 171 11" xfId="14481" xr:uid="{EE470932-36A3-41BB-BA9A-A651749F0C84}"/>
    <cellStyle name="Normal 171 11 2" xfId="14482" xr:uid="{77DA0C46-6CEA-4EF2-9515-E923AB73D18F}"/>
    <cellStyle name="Normal 171 12" xfId="14483" xr:uid="{9070839C-5D02-4B6A-9871-C2AA894578EF}"/>
    <cellStyle name="Normal 171 12 2" xfId="14484" xr:uid="{2C6AF90E-6F6A-4B13-9981-EA3FD6B10D40}"/>
    <cellStyle name="Normal 171 13" xfId="14485" xr:uid="{4A5453EB-29F9-48B4-86C5-57B151FD405A}"/>
    <cellStyle name="Normal 171 13 2" xfId="14486" xr:uid="{D6F26559-F1D2-418E-9B52-F8AD55755498}"/>
    <cellStyle name="Normal 171 14" xfId="14487" xr:uid="{51423A8C-142C-4E9C-91B4-DD78418CCABB}"/>
    <cellStyle name="Normal 171 14 2" xfId="14488" xr:uid="{17609D2A-2CC7-43F1-97ED-E2AB01EDA364}"/>
    <cellStyle name="Normal 171 15" xfId="14489" xr:uid="{0DC44422-DC06-4093-B274-550516DBECE9}"/>
    <cellStyle name="Normal 171 15 2" xfId="14490" xr:uid="{FCD5BCD0-0324-451C-8E0C-E97D22DD397A}"/>
    <cellStyle name="Normal 171 16" xfId="14491" xr:uid="{2DDAA378-AE2A-4826-ADC8-D619EAB34FE5}"/>
    <cellStyle name="Normal 171 16 2" xfId="14492" xr:uid="{B793C008-D8DA-4E1F-AC74-324C245DE373}"/>
    <cellStyle name="Normal 171 17" xfId="14493" xr:uid="{76B34400-9318-4798-8741-85150ED2E79F}"/>
    <cellStyle name="Normal 171 17 2" xfId="14494" xr:uid="{A16C46A4-0AC3-46B6-A791-59156550EE09}"/>
    <cellStyle name="Normal 171 18" xfId="14495" xr:uid="{23CE3EAE-16A1-4FC4-B9FC-738ED8CA0BC8}"/>
    <cellStyle name="Normal 171 18 2" xfId="14496" xr:uid="{8B78F6DB-8BEF-41B7-9710-B2BD912C1D4C}"/>
    <cellStyle name="Normal 171 19" xfId="14497" xr:uid="{05DBA991-F036-420B-BD44-5B5A4FFC04EB}"/>
    <cellStyle name="Normal 171 19 2" xfId="14498" xr:uid="{A5EE6D18-88E0-4460-AE30-09C65486550E}"/>
    <cellStyle name="Normal 171 2" xfId="14499" xr:uid="{4CCC93AA-85FA-4959-9F4C-10EAF80F010E}"/>
    <cellStyle name="Normal 171 2 2" xfId="14500" xr:uid="{34A30E63-3634-4F4C-929B-6EDE069957C0}"/>
    <cellStyle name="Normal 171 20" xfId="14501" xr:uid="{3423A7DD-47E8-4AC4-A38B-16F86A6A4909}"/>
    <cellStyle name="Normal 171 20 2" xfId="14502" xr:uid="{4B1B307D-A71D-445C-8BB9-91AD164BE36D}"/>
    <cellStyle name="Normal 171 21" xfId="14503" xr:uid="{E0220B48-21F8-46EC-B592-008D028DB940}"/>
    <cellStyle name="Normal 171 21 2" xfId="14504" xr:uid="{78540496-DE4F-4DF9-80F3-01C37B921373}"/>
    <cellStyle name="Normal 171 22" xfId="14505" xr:uid="{979A522D-D3D3-4C38-9DAD-B99C9F1164DC}"/>
    <cellStyle name="Normal 171 22 2" xfId="14506" xr:uid="{7809B5B0-EE78-4CB3-86F5-627CCCADB3ED}"/>
    <cellStyle name="Normal 171 23" xfId="14507" xr:uid="{67BA837B-BCC5-413D-9C1F-26DD6199F099}"/>
    <cellStyle name="Normal 171 23 2" xfId="14508" xr:uid="{775F19AD-62F4-435A-9DD8-D69B66D1FEAF}"/>
    <cellStyle name="Normal 171 24" xfId="14509" xr:uid="{2683FF94-024B-4A2B-A44C-FCBC5B2D3AB3}"/>
    <cellStyle name="Normal 171 24 2" xfId="14510" xr:uid="{60168617-B200-49F7-9F23-5475D12E0306}"/>
    <cellStyle name="Normal 171 25" xfId="14511" xr:uid="{BCA239FE-C862-4FFA-AA9C-4B8B05B692B6}"/>
    <cellStyle name="Normal 171 25 2" xfId="14512" xr:uid="{397828B1-9EDC-4AC1-854E-D4DC97703C4C}"/>
    <cellStyle name="Normal 171 26" xfId="14513" xr:uid="{E8E2770F-432F-431D-BF48-AB63F033896A}"/>
    <cellStyle name="Normal 171 26 2" xfId="14514" xr:uid="{192D13F8-112E-448F-959F-12F2436D2959}"/>
    <cellStyle name="Normal 171 27" xfId="14515" xr:uid="{3C6464C6-FB71-4F8D-9E68-C9F262BCB15B}"/>
    <cellStyle name="Normal 171 27 2" xfId="14516" xr:uid="{15D2A1E0-6F77-4F45-B9A9-1495617197C5}"/>
    <cellStyle name="Normal 171 28" xfId="14517" xr:uid="{062C9877-DD00-4662-95C6-DC4C0E42B027}"/>
    <cellStyle name="Normal 171 28 2" xfId="14518" xr:uid="{5F381A48-8CE0-422F-BC36-5CE3D55F4FE1}"/>
    <cellStyle name="Normal 171 29" xfId="14519" xr:uid="{8443AA1B-C701-4C29-9753-2715FA4B4626}"/>
    <cellStyle name="Normal 171 29 2" xfId="14520" xr:uid="{53150DE0-56DE-4185-95C7-FD4ED087C936}"/>
    <cellStyle name="Normal 171 3" xfId="14521" xr:uid="{BA99A904-BD49-4170-A7FC-E313E54AF97E}"/>
    <cellStyle name="Normal 171 3 2" xfId="14522" xr:uid="{7EB2A3B9-3862-4ACA-A6F9-AAC0A1A40252}"/>
    <cellStyle name="Normal 171 30" xfId="14523" xr:uid="{4003BE2C-8FF4-44AC-B48A-EF07C99E1F7A}"/>
    <cellStyle name="Normal 171 30 2" xfId="14524" xr:uid="{82D92486-E959-4E68-81A3-996D3E77DCFD}"/>
    <cellStyle name="Normal 171 31" xfId="14525" xr:uid="{95028EEA-E215-490D-B135-F004C0A97A43}"/>
    <cellStyle name="Normal 171 31 2" xfId="14526" xr:uid="{AFF2FA37-3D94-4731-8D65-D7C628EE51F1}"/>
    <cellStyle name="Normal 171 32" xfId="14527" xr:uid="{E2F95EA1-495E-49E9-A925-A2E13980C4BC}"/>
    <cellStyle name="Normal 171 32 2" xfId="14528" xr:uid="{9108AE50-779D-4627-936C-2B2AA38A282A}"/>
    <cellStyle name="Normal 171 33" xfId="14529" xr:uid="{4156D11A-C294-4FDE-83E5-EECD9EFC6E54}"/>
    <cellStyle name="Normal 171 33 2" xfId="14530" xr:uid="{915ECB91-F55A-41C1-9D5A-EE6E48E9DE05}"/>
    <cellStyle name="Normal 171 34" xfId="14531" xr:uid="{3D413092-EDF0-44DC-A840-2405D2D37A6F}"/>
    <cellStyle name="Normal 171 34 2" xfId="14532" xr:uid="{ACAB1459-0E01-4181-984F-18E319527997}"/>
    <cellStyle name="Normal 171 35" xfId="14533" xr:uid="{9787268C-B727-4EA8-8A67-210711B49923}"/>
    <cellStyle name="Normal 171 35 2" xfId="14534" xr:uid="{C3CD472F-4111-470E-9D50-315F1D968FEF}"/>
    <cellStyle name="Normal 171 36" xfId="14535" xr:uid="{7AD7C17E-1295-4683-B456-DCE62DE91D26}"/>
    <cellStyle name="Normal 171 36 2" xfId="14536" xr:uid="{853884CC-66B4-4AE2-A3C0-D7DFC686558B}"/>
    <cellStyle name="Normal 171 37" xfId="14537" xr:uid="{E75CF485-C515-4B8C-BF14-00639DF00A12}"/>
    <cellStyle name="Normal 171 37 2" xfId="14538" xr:uid="{C69DD8C0-870C-434B-A266-1646B95090B6}"/>
    <cellStyle name="Normal 171 38" xfId="14539" xr:uid="{1B9B3B49-711B-40C7-9EBA-2998FFCB8EDD}"/>
    <cellStyle name="Normal 171 38 2" xfId="14540" xr:uid="{2246836F-E5C4-4084-9010-1E8E0AB91823}"/>
    <cellStyle name="Normal 171 39" xfId="14541" xr:uid="{7EC02CE9-AC5F-406A-9B66-D1BA2E528F56}"/>
    <cellStyle name="Normal 171 39 2" xfId="14542" xr:uid="{46936758-9745-400B-97B4-32897DB8AC6E}"/>
    <cellStyle name="Normal 171 4" xfId="14543" xr:uid="{B66D0D6D-79F3-453D-BF47-9410975BF471}"/>
    <cellStyle name="Normal 171 4 2" xfId="14544" xr:uid="{5B59B443-5B0F-407B-8281-CE80D35DEF3E}"/>
    <cellStyle name="Normal 171 40" xfId="14545" xr:uid="{127AFBE7-384C-4E3C-B8A9-75C96749EC43}"/>
    <cellStyle name="Normal 171 40 2" xfId="14546" xr:uid="{9F907969-87B4-48A2-9EB5-2D55278640B3}"/>
    <cellStyle name="Normal 171 41" xfId="14547" xr:uid="{EA560F68-DACB-4CDD-9A7E-FC46DC684640}"/>
    <cellStyle name="Normal 171 41 2" xfId="14548" xr:uid="{6B06A6A3-0804-4D9C-8E20-F6770C5A1530}"/>
    <cellStyle name="Normal 171 42" xfId="14549" xr:uid="{0C5D1F11-E5D7-490E-BDA6-B592A38A727E}"/>
    <cellStyle name="Normal 171 42 2" xfId="14550" xr:uid="{602EB1F8-3D67-4C16-A084-294A0854AADC}"/>
    <cellStyle name="Normal 171 43" xfId="14551" xr:uid="{1FD8D337-A5E2-47F1-80BA-B1CFBAB2B7F0}"/>
    <cellStyle name="Normal 171 43 2" xfId="14552" xr:uid="{D8D37C91-7130-4451-8846-72C2B2D7EF23}"/>
    <cellStyle name="Normal 171 44" xfId="14553" xr:uid="{BA8FD1E2-BCC9-4C10-B2B7-CF57093D5459}"/>
    <cellStyle name="Normal 171 44 2" xfId="14554" xr:uid="{F99C7290-6965-4FEF-9ECF-79388C306B7F}"/>
    <cellStyle name="Normal 171 45" xfId="14555" xr:uid="{3FD12D94-8319-4DCF-9FCF-CBE8E045B277}"/>
    <cellStyle name="Normal 171 45 2" xfId="14556" xr:uid="{315D7D9B-1BA0-49BD-AFD6-BB0B50C82764}"/>
    <cellStyle name="Normal 171 46" xfId="14557" xr:uid="{BBEA854E-497E-463E-A295-CE2B924F6910}"/>
    <cellStyle name="Normal 171 46 2" xfId="14558" xr:uid="{9AE5EEB2-7B79-4BD0-B5B6-4FC3CA2ECDB1}"/>
    <cellStyle name="Normal 171 47" xfId="14559" xr:uid="{35893281-810A-48F6-848A-B5DCFD62EBF0}"/>
    <cellStyle name="Normal 171 47 2" xfId="14560" xr:uid="{58365E4E-B7B6-45BC-863F-2666C50BF5A1}"/>
    <cellStyle name="Normal 171 48" xfId="14561" xr:uid="{70287344-A8D1-4BDB-8972-6B39F7579BE1}"/>
    <cellStyle name="Normal 171 48 2" xfId="14562" xr:uid="{7A64E134-2894-40EC-857E-29D5838D7B8B}"/>
    <cellStyle name="Normal 171 49" xfId="14563" xr:uid="{9A518F84-5A96-48B4-A87D-AE85BDABCAEC}"/>
    <cellStyle name="Normal 171 49 2" xfId="14564" xr:uid="{477A2C8A-8EBA-461D-A3C7-5D3518608A44}"/>
    <cellStyle name="Normal 171 5" xfId="14565" xr:uid="{27E92158-6671-4C30-B1DC-391881DAB174}"/>
    <cellStyle name="Normal 171 5 2" xfId="14566" xr:uid="{3F5B2B22-D492-46F7-8278-2C169712E064}"/>
    <cellStyle name="Normal 171 50" xfId="14567" xr:uid="{EB8FDEA5-DE00-4935-8DC6-4084AE3031B2}"/>
    <cellStyle name="Normal 171 50 2" xfId="14568" xr:uid="{2FFC1FE2-E562-43F2-89E4-7281429BE457}"/>
    <cellStyle name="Normal 171 51" xfId="14569" xr:uid="{4AF9DE86-09F9-4A38-A0EA-1ED2CBAE9595}"/>
    <cellStyle name="Normal 171 51 2" xfId="14570" xr:uid="{19356C9B-C804-454B-91CD-84A91EEB8348}"/>
    <cellStyle name="Normal 171 52" xfId="14571" xr:uid="{DF4632A6-B9D3-4447-B521-D6B4AD57980F}"/>
    <cellStyle name="Normal 171 52 2" xfId="14572" xr:uid="{64BAB9A3-ABC8-4711-80E5-F1AC690D7672}"/>
    <cellStyle name="Normal 171 53" xfId="14573" xr:uid="{6A79A5F8-B370-43BA-84E4-D3FF90CDD28D}"/>
    <cellStyle name="Normal 171 53 2" xfId="14574" xr:uid="{E261784F-233B-4EED-8212-3CB95BD15868}"/>
    <cellStyle name="Normal 171 54" xfId="14575" xr:uid="{2EADE1DD-C3B9-4853-99B6-52408873BACC}"/>
    <cellStyle name="Normal 171 54 2" xfId="14576" xr:uid="{0E9DA57F-6301-43E4-A0B9-14F399425857}"/>
    <cellStyle name="Normal 171 55" xfId="14577" xr:uid="{2C92385A-73EF-4FEA-85B2-176338B1AD4E}"/>
    <cellStyle name="Normal 171 55 2" xfId="14578" xr:uid="{95F5D92B-0D97-4880-AB00-089DCA9DE6C0}"/>
    <cellStyle name="Normal 171 56" xfId="14579" xr:uid="{FD845096-0BA4-4FA0-B7F0-8F5BF9668842}"/>
    <cellStyle name="Normal 171 56 2" xfId="14580" xr:uid="{62A4D5D2-F64E-4251-9E40-878A1C08C89D}"/>
    <cellStyle name="Normal 171 57" xfId="14581" xr:uid="{328B2B95-F485-4FDA-BC08-712F7E7F8A48}"/>
    <cellStyle name="Normal 171 57 2" xfId="14582" xr:uid="{8C6510A5-8C94-451C-B5A9-BF4889E4B47A}"/>
    <cellStyle name="Normal 171 58" xfId="14583" xr:uid="{794634A5-D82E-4CA4-A3AD-EFC4653C4311}"/>
    <cellStyle name="Normal 171 58 2" xfId="14584" xr:uid="{636C1593-5379-41D4-A08F-7538DA112716}"/>
    <cellStyle name="Normal 171 59" xfId="14585" xr:uid="{8E504C5E-D789-4396-B1C3-4294FABF13BD}"/>
    <cellStyle name="Normal 171 59 2" xfId="14586" xr:uid="{4C367CB5-136A-4D06-AB72-BA937B05DC30}"/>
    <cellStyle name="Normal 171 6" xfId="14587" xr:uid="{FEC0F04D-F184-4C0A-8387-4E1ADC290DA0}"/>
    <cellStyle name="Normal 171 6 2" xfId="14588" xr:uid="{F84F022C-953A-4D6D-8A51-090AE8E72A4E}"/>
    <cellStyle name="Normal 171 60" xfId="14589" xr:uid="{2118481D-4EFF-44DE-A0C3-C7BA301D6ABE}"/>
    <cellStyle name="Normal 171 60 2" xfId="14590" xr:uid="{34AD29EB-859D-4136-A18E-C420D13FEA8D}"/>
    <cellStyle name="Normal 171 61" xfId="14591" xr:uid="{04E8463E-8BEF-4156-B6AA-4AE1DC2663B8}"/>
    <cellStyle name="Normal 171 61 2" xfId="14592" xr:uid="{364CC28A-79E7-4961-BD27-C15120AAF652}"/>
    <cellStyle name="Normal 171 62" xfId="14593" xr:uid="{C27184BB-85F7-4E14-9668-CB2E69E0BB79}"/>
    <cellStyle name="Normal 171 62 2" xfId="14594" xr:uid="{EE4C31B0-20E7-4FB2-9A32-F22A3A54AE37}"/>
    <cellStyle name="Normal 171 63" xfId="14595" xr:uid="{17436421-E9E6-4BF1-A796-413CABD2C5BC}"/>
    <cellStyle name="Normal 171 63 2" xfId="14596" xr:uid="{99A4F7D0-9078-46E7-8FEE-C142A5DCF9E1}"/>
    <cellStyle name="Normal 171 64" xfId="14597" xr:uid="{C12F380C-29E4-4F3A-95FF-A349817A5290}"/>
    <cellStyle name="Normal 171 64 2" xfId="14598" xr:uid="{D3761A5F-FDA5-42A5-886F-73498D3D1289}"/>
    <cellStyle name="Normal 171 65" xfId="14599" xr:uid="{C557F3C3-AD16-458A-9A45-CD051EE2DCCB}"/>
    <cellStyle name="Normal 171 65 2" xfId="14600" xr:uid="{5252BF73-EA31-4B3B-BF3A-259D5C609063}"/>
    <cellStyle name="Normal 171 66" xfId="14601" xr:uid="{351142C0-B9A9-4C55-9189-4142D3E3B303}"/>
    <cellStyle name="Normal 171 66 2" xfId="14602" xr:uid="{66CB9A09-31EB-42C6-B7A9-4EDBFD8CFF35}"/>
    <cellStyle name="Normal 171 67" xfId="14603" xr:uid="{4A67A7FA-EE3D-4BD1-B776-8DBE389A2B72}"/>
    <cellStyle name="Normal 171 67 2" xfId="14604" xr:uid="{5D4F6FE8-F42B-4630-A8A2-48F12582FF0B}"/>
    <cellStyle name="Normal 171 68" xfId="14605" xr:uid="{E09DBB6D-1937-47B0-B606-1AC7520D685E}"/>
    <cellStyle name="Normal 171 68 2" xfId="14606" xr:uid="{93D5A848-E818-410D-B4F3-BDB7184CC9B5}"/>
    <cellStyle name="Normal 171 69" xfId="14607" xr:uid="{8F9AE18A-1598-4961-BE11-F74823C932C2}"/>
    <cellStyle name="Normal 171 69 2" xfId="14608" xr:uid="{0E5AA6DE-3DB7-49B0-820D-0F21810693BE}"/>
    <cellStyle name="Normal 171 7" xfId="14609" xr:uid="{209D4175-ADA3-421D-83E2-542A3323D814}"/>
    <cellStyle name="Normal 171 7 2" xfId="14610" xr:uid="{3ECA4FDA-4BCA-45BD-B79B-2A85AA0A4D37}"/>
    <cellStyle name="Normal 171 70" xfId="14611" xr:uid="{28725C07-BA03-4B3B-B1A3-F7B7223E65DE}"/>
    <cellStyle name="Normal 171 70 2" xfId="14612" xr:uid="{5565D23F-4AD0-4ACC-B9F1-9F4A43455723}"/>
    <cellStyle name="Normal 171 71" xfId="14613" xr:uid="{79DAD875-6763-4FA6-93B3-CFC7E0CE658E}"/>
    <cellStyle name="Normal 171 71 2" xfId="14614" xr:uid="{AF28E796-77DC-4F71-B3E5-540E6B7D6B9A}"/>
    <cellStyle name="Normal 171 72" xfId="14615" xr:uid="{6456535D-AAD7-4F7F-9977-F9DBDBF088CC}"/>
    <cellStyle name="Normal 171 72 2" xfId="14616" xr:uid="{12E6CB3E-3421-4853-ABB2-1420010DCC0C}"/>
    <cellStyle name="Normal 171 73" xfId="14617" xr:uid="{EBD2DAC3-2575-4329-BB1A-06BEBE948DE3}"/>
    <cellStyle name="Normal 171 73 2" xfId="14618" xr:uid="{50807AF9-E74A-4A7F-9DDD-D11ECCFE0AB0}"/>
    <cellStyle name="Normal 171 74" xfId="14619" xr:uid="{C6C26220-0F07-4C6D-A59E-FEA85022F504}"/>
    <cellStyle name="Normal 171 74 2" xfId="14620" xr:uid="{4CDAD712-35B4-4914-A44F-23A5ABD3A18D}"/>
    <cellStyle name="Normal 171 75" xfId="14621" xr:uid="{512FFE65-72C6-4F54-84F8-A680353B9718}"/>
    <cellStyle name="Normal 171 75 2" xfId="14622" xr:uid="{CFED2654-1AC2-47E2-92C6-4A8C61621C52}"/>
    <cellStyle name="Normal 171 76" xfId="14623" xr:uid="{126B4EC7-C08B-4728-93D0-7F3D305294C2}"/>
    <cellStyle name="Normal 171 76 2" xfId="14624" xr:uid="{633D7EA2-F6FA-445A-9553-05955DF57EAC}"/>
    <cellStyle name="Normal 171 77" xfId="14625" xr:uid="{AA60CCE1-3D85-4890-9015-C24D5B0A1DF8}"/>
    <cellStyle name="Normal 171 77 2" xfId="14626" xr:uid="{21C63D64-7D68-4104-A791-FE4C5534DA7A}"/>
    <cellStyle name="Normal 171 78" xfId="14627" xr:uid="{75CC98E9-8550-4246-9E2C-22F578B7F40F}"/>
    <cellStyle name="Normal 171 78 2" xfId="14628" xr:uid="{4747D850-E614-4783-92D6-4399A75B634F}"/>
    <cellStyle name="Normal 171 79" xfId="14629" xr:uid="{B222F307-38C3-4A96-BB4A-FF89E94AA59A}"/>
    <cellStyle name="Normal 171 79 2" xfId="14630" xr:uid="{BCC7E828-79F6-4379-9BA9-35B383D8C1BA}"/>
    <cellStyle name="Normal 171 8" xfId="14631" xr:uid="{D90D54F1-1DA0-4A17-B20E-94C8529F4A36}"/>
    <cellStyle name="Normal 171 8 2" xfId="14632" xr:uid="{BE34B601-BF00-492E-9EB8-552C9C2EB8EF}"/>
    <cellStyle name="Normal 171 80" xfId="14633" xr:uid="{8F2F10CC-09D2-4DCF-B6F2-10015162C8B4}"/>
    <cellStyle name="Normal 171 80 2" xfId="14634" xr:uid="{B708F2CC-CBBA-43D7-A97F-CDFDE73146FD}"/>
    <cellStyle name="Normal 171 81" xfId="14635" xr:uid="{FCF61BD9-3A46-4DD4-B852-D19333E65A95}"/>
    <cellStyle name="Normal 171 81 2" xfId="14636" xr:uid="{1103D05D-C55B-471F-86A2-84F1AF70C965}"/>
    <cellStyle name="Normal 171 82" xfId="14637" xr:uid="{B75526AE-1168-4900-A506-E5C6B883DB68}"/>
    <cellStyle name="Normal 171 82 2" xfId="14638" xr:uid="{33E453D4-88F2-4A55-AB86-830FF543C24B}"/>
    <cellStyle name="Normal 171 83" xfId="14639" xr:uid="{0BC9B2F4-922B-4F9E-98C0-534972171ABE}"/>
    <cellStyle name="Normal 171 83 2" xfId="14640" xr:uid="{A3C8C8EC-3425-4985-9715-3C799B94F740}"/>
    <cellStyle name="Normal 171 84" xfId="14641" xr:uid="{8EAF5308-FA91-4571-9BF9-5072E6122A45}"/>
    <cellStyle name="Normal 171 84 2" xfId="14642" xr:uid="{D4FD094E-38C1-4312-B248-9637BE2C8B8D}"/>
    <cellStyle name="Normal 171 85" xfId="14643" xr:uid="{0A581FC5-8A8F-4F33-AA6B-A7285EFA0AEE}"/>
    <cellStyle name="Normal 171 85 2" xfId="14644" xr:uid="{E4B07430-0BD3-413F-B490-BE317887F300}"/>
    <cellStyle name="Normal 171 86" xfId="14645" xr:uid="{50D76ED2-05E3-4B31-8B2B-54EEDCD06F6B}"/>
    <cellStyle name="Normal 171 86 2" xfId="14646" xr:uid="{E0A89033-A495-4985-AF2A-D63BE2388EEC}"/>
    <cellStyle name="Normal 171 87" xfId="14647" xr:uid="{9392B2E1-3B98-4BCF-BF41-EC48699F0DA8}"/>
    <cellStyle name="Normal 171 87 2" xfId="14648" xr:uid="{75F08279-840D-4FFD-B1CD-46EB0D394AFD}"/>
    <cellStyle name="Normal 171 88" xfId="14649" xr:uid="{37AC121F-7555-4B06-8BD0-8AEB4300EE6C}"/>
    <cellStyle name="Normal 171 88 2" xfId="14650" xr:uid="{5F0CC9F9-942A-4050-8C25-386F64A720AD}"/>
    <cellStyle name="Normal 171 89" xfId="14651" xr:uid="{4E2C915D-87EE-458E-B7DE-31B4B77D6754}"/>
    <cellStyle name="Normal 171 89 2" xfId="14652" xr:uid="{5D7B1BEB-2887-49FA-A816-6A88C6FC38A0}"/>
    <cellStyle name="Normal 171 9" xfId="14653" xr:uid="{70C79CA1-17D6-4ED7-84CA-36F6A32F87DE}"/>
    <cellStyle name="Normal 171 9 2" xfId="14654" xr:uid="{C551C8ED-EFA4-4D5A-93C8-1615381B8B94}"/>
    <cellStyle name="Normal 171 90" xfId="14655" xr:uid="{F86F3623-1ABE-4C25-9509-1E01FC4CC132}"/>
    <cellStyle name="Normal 171 90 2" xfId="14656" xr:uid="{738CDE67-065B-467F-B47F-AACDB90375F5}"/>
    <cellStyle name="Normal 171 91" xfId="14657" xr:uid="{595C0554-FE3D-4116-B524-EB8A6268835C}"/>
    <cellStyle name="Normal 171 91 2" xfId="14658" xr:uid="{F5AB1BF2-4070-43CD-B815-ED800678A383}"/>
    <cellStyle name="Normal 171 92" xfId="14659" xr:uid="{8500E446-6DE1-4B5E-9B60-9B406BF032F2}"/>
    <cellStyle name="Normal 171 92 2" xfId="14660" xr:uid="{2C397F16-D589-4925-A7B5-1DC9803A33D7}"/>
    <cellStyle name="Normal 171 93" xfId="14661" xr:uid="{686FBD2C-3CD8-43A1-9984-AD3A76AA914E}"/>
    <cellStyle name="Normal 171 93 2" xfId="14662" xr:uid="{708CAEA8-A0A3-470A-BD14-FBC7BDCF3009}"/>
    <cellStyle name="Normal 171 94" xfId="14663" xr:uid="{560B0BB3-7C79-45C9-9255-740772950137}"/>
    <cellStyle name="Normal 171 94 2" xfId="14664" xr:uid="{20168275-A909-46DC-892D-B947BF822591}"/>
    <cellStyle name="Normal 171 95" xfId="14665" xr:uid="{3AD829DA-F7E6-4E6E-B273-21381B50D01B}"/>
    <cellStyle name="Normal 171 95 2" xfId="14666" xr:uid="{A94A9011-A715-41D4-B5B4-56B5E2FE828F}"/>
    <cellStyle name="Normal 171 96" xfId="14667" xr:uid="{DB90BFA6-3C8B-4CA5-92FD-A6834FA7A67B}"/>
    <cellStyle name="Normal 171 96 2" xfId="14668" xr:uid="{471C312C-375B-4404-8DF7-05EA3AFFCA83}"/>
    <cellStyle name="Normal 171 97" xfId="14669" xr:uid="{CEC444FF-2D3B-45A0-86A8-8C917261B080}"/>
    <cellStyle name="Normal 171 97 2" xfId="14670" xr:uid="{C3CCA9B8-035E-446A-AF6F-8DFF26EE436B}"/>
    <cellStyle name="Normal 171 98" xfId="14671" xr:uid="{1A3E79B8-E1CF-4866-B65B-5FB3AD62CF19}"/>
    <cellStyle name="Normal 171 98 2" xfId="14672" xr:uid="{5CE409D0-D164-431E-A740-C98DB0F9917F}"/>
    <cellStyle name="Normal 171 99" xfId="14673" xr:uid="{67C9D962-6035-4F7B-AE8E-615DCCA96776}"/>
    <cellStyle name="Normal 172" xfId="14674" xr:uid="{83A126A5-8E01-49C6-A8BC-D8D5D86A1C43}"/>
    <cellStyle name="Normal 172 10" xfId="14675" xr:uid="{D3244609-EB8F-4F08-A49D-87AF446FEF63}"/>
    <cellStyle name="Normal 172 10 2" xfId="14676" xr:uid="{5FD0758F-4D02-48DE-B499-E54728FD973D}"/>
    <cellStyle name="Normal 172 11" xfId="14677" xr:uid="{C39C1310-BD1C-4986-AEDA-EA5D95A60AA7}"/>
    <cellStyle name="Normal 172 11 2" xfId="14678" xr:uid="{8DA37196-465B-4DF0-8D4B-6CC63A0F68D0}"/>
    <cellStyle name="Normal 172 12" xfId="14679" xr:uid="{43B54B3A-1D4E-464B-BC70-7F3D033A9F73}"/>
    <cellStyle name="Normal 172 12 2" xfId="14680" xr:uid="{52AB6079-CC5D-4285-A71A-72639578876D}"/>
    <cellStyle name="Normal 172 13" xfId="14681" xr:uid="{E12BB4BA-B75F-4BBA-9835-650C928E752D}"/>
    <cellStyle name="Normal 172 13 2" xfId="14682" xr:uid="{74F23DEE-716A-4D68-A005-1AC0DE44B2F3}"/>
    <cellStyle name="Normal 172 14" xfId="14683" xr:uid="{93C407CD-A735-4A5F-8F90-B6AF0CFF70F8}"/>
    <cellStyle name="Normal 172 14 2" xfId="14684" xr:uid="{048A7E85-2075-43A8-8803-1BC3881B3F3D}"/>
    <cellStyle name="Normal 172 15" xfId="14685" xr:uid="{F4AFDDEA-15F1-408F-8958-A71ACCD79CBA}"/>
    <cellStyle name="Normal 172 15 2" xfId="14686" xr:uid="{17678A2F-3DD5-4C67-8173-F6CDF4C616EC}"/>
    <cellStyle name="Normal 172 16" xfId="14687" xr:uid="{156E1C8A-71FA-48CE-A6BC-FDF2C63FE6CD}"/>
    <cellStyle name="Normal 172 16 2" xfId="14688" xr:uid="{AE562C3B-ED98-441D-9574-8FFE42C39984}"/>
    <cellStyle name="Normal 172 17" xfId="14689" xr:uid="{E54B9FEE-F9ED-48D9-A7E2-DBED1C5F345E}"/>
    <cellStyle name="Normal 172 17 2" xfId="14690" xr:uid="{A44EE498-158B-49B2-B73E-2C2544278C9F}"/>
    <cellStyle name="Normal 172 18" xfId="14691" xr:uid="{6A97B358-B669-44C3-AE2D-92B17B7335C7}"/>
    <cellStyle name="Normal 172 18 2" xfId="14692" xr:uid="{29F74B84-02FB-43EA-8ACD-A16042A657F9}"/>
    <cellStyle name="Normal 172 19" xfId="14693" xr:uid="{C3881B92-A618-4685-9E89-728C9DF17E5F}"/>
    <cellStyle name="Normal 172 19 2" xfId="14694" xr:uid="{1E299306-88C7-4AB5-BA3A-8C14AEE51335}"/>
    <cellStyle name="Normal 172 2" xfId="14695" xr:uid="{AE238CCA-1025-4279-93B0-FB9023CC579D}"/>
    <cellStyle name="Normal 172 2 2" xfId="14696" xr:uid="{944E277A-FBCD-44EE-BD32-D2F1AB610F40}"/>
    <cellStyle name="Normal 172 20" xfId="14697" xr:uid="{1F9026E7-CBFA-43A2-A512-D25261DF520E}"/>
    <cellStyle name="Normal 172 20 2" xfId="14698" xr:uid="{B8F043CC-906A-4C7E-BE8F-953468EFDFDA}"/>
    <cellStyle name="Normal 172 21" xfId="14699" xr:uid="{281DCBB5-6B4F-423C-8E44-76E379B427EE}"/>
    <cellStyle name="Normal 172 21 2" xfId="14700" xr:uid="{B8054FF3-CF3C-4A2D-B224-FF3D94E08A62}"/>
    <cellStyle name="Normal 172 22" xfId="14701" xr:uid="{073EF348-C8DF-4462-A894-0643B8922B6B}"/>
    <cellStyle name="Normal 172 22 2" xfId="14702" xr:uid="{044E6814-1402-4362-907D-32C8C3F62568}"/>
    <cellStyle name="Normal 172 23" xfId="14703" xr:uid="{340A5CC4-3BE1-4E8D-8CE8-C56C8A3142F3}"/>
    <cellStyle name="Normal 172 23 2" xfId="14704" xr:uid="{A56FD1BC-5522-48EB-998B-D771B24E3EB2}"/>
    <cellStyle name="Normal 172 24" xfId="14705" xr:uid="{BA49CB48-27B4-42CA-A869-C0E65949061A}"/>
    <cellStyle name="Normal 172 24 2" xfId="14706" xr:uid="{E4456457-586A-4A9B-A98A-D91CA16EF912}"/>
    <cellStyle name="Normal 172 25" xfId="14707" xr:uid="{2A92DF5D-712B-44A5-9EDF-B4FCFD880AC1}"/>
    <cellStyle name="Normal 172 25 2" xfId="14708" xr:uid="{FE2BCD20-2F50-433F-85EF-92FFCCDA52A3}"/>
    <cellStyle name="Normal 172 26" xfId="14709" xr:uid="{C8B06DF8-7F96-48C9-84FB-239CB645E5B2}"/>
    <cellStyle name="Normal 172 26 2" xfId="14710" xr:uid="{F79A61FB-4CAD-42C9-912C-618773052B2F}"/>
    <cellStyle name="Normal 172 27" xfId="14711" xr:uid="{D1000225-6CC4-4E21-84E9-7D1A316E188D}"/>
    <cellStyle name="Normal 172 27 2" xfId="14712" xr:uid="{30BAFDD6-197E-4788-BE58-61E3D9986702}"/>
    <cellStyle name="Normal 172 28" xfId="14713" xr:uid="{F6D68147-178A-4516-944B-15792E1D5EF2}"/>
    <cellStyle name="Normal 172 28 2" xfId="14714" xr:uid="{4A7A9316-6F67-4EBF-9A59-4F34F5D12C1A}"/>
    <cellStyle name="Normal 172 29" xfId="14715" xr:uid="{364B4A60-F6A9-44A7-AE24-60EB43F59854}"/>
    <cellStyle name="Normal 172 29 2" xfId="14716" xr:uid="{15DDFE25-4474-4E6A-946D-F7BC67BB9701}"/>
    <cellStyle name="Normal 172 3" xfId="14717" xr:uid="{1AA20F82-E4F8-4C6A-8A2B-1ED72FE08DB8}"/>
    <cellStyle name="Normal 172 3 2" xfId="14718" xr:uid="{AF16B03F-A1E0-4113-AF29-B6E63EA30211}"/>
    <cellStyle name="Normal 172 30" xfId="14719" xr:uid="{E095357B-5A64-4B72-A9AA-BE7A710A649A}"/>
    <cellStyle name="Normal 172 30 2" xfId="14720" xr:uid="{464E9BD8-997B-430F-9137-72761465BFAC}"/>
    <cellStyle name="Normal 172 31" xfId="14721" xr:uid="{56482339-42FB-44FA-93A9-B834BF56D7D8}"/>
    <cellStyle name="Normal 172 31 2" xfId="14722" xr:uid="{A387FF39-63A2-4EB2-BDA2-732321B12EE0}"/>
    <cellStyle name="Normal 172 32" xfId="14723" xr:uid="{38AB7229-2856-4A9B-9C0F-08412AF7A0B5}"/>
    <cellStyle name="Normal 172 32 2" xfId="14724" xr:uid="{D82FC415-90CD-45CB-B7E8-3FD11FD5BDA7}"/>
    <cellStyle name="Normal 172 33" xfId="14725" xr:uid="{0FA32E9A-9123-46BA-963B-7ACC67FFF29E}"/>
    <cellStyle name="Normal 172 33 2" xfId="14726" xr:uid="{C7A06CEF-8F83-43B2-ADB7-9BB6046F1B18}"/>
    <cellStyle name="Normal 172 34" xfId="14727" xr:uid="{E10002C1-4689-485F-BAB2-51DCCC6E3F52}"/>
    <cellStyle name="Normal 172 34 2" xfId="14728" xr:uid="{D783CC95-D08D-4A87-A4FE-950F7843577B}"/>
    <cellStyle name="Normal 172 35" xfId="14729" xr:uid="{773E2DE7-0377-4E79-A3CD-DCC907C18C1F}"/>
    <cellStyle name="Normal 172 35 2" xfId="14730" xr:uid="{2D349FF6-3D4D-4919-8FB9-9F830EE938BF}"/>
    <cellStyle name="Normal 172 36" xfId="14731" xr:uid="{B566B5E4-52D0-4877-B262-1A5D677A77DC}"/>
    <cellStyle name="Normal 172 36 2" xfId="14732" xr:uid="{07CE13D3-C169-4805-87C7-6BA5A66594FC}"/>
    <cellStyle name="Normal 172 37" xfId="14733" xr:uid="{3EE65803-B1C3-467D-BEF3-49901AA88755}"/>
    <cellStyle name="Normal 172 37 2" xfId="14734" xr:uid="{5A78CEE9-3007-4C97-A6C6-36E7F42B743E}"/>
    <cellStyle name="Normal 172 38" xfId="14735" xr:uid="{44866909-259F-41A4-839E-F1F22C0387CA}"/>
    <cellStyle name="Normal 172 38 2" xfId="14736" xr:uid="{41091E94-8651-4E20-B3D7-8924700546EF}"/>
    <cellStyle name="Normal 172 39" xfId="14737" xr:uid="{2F833EA1-016D-4558-8987-54427DC131DF}"/>
    <cellStyle name="Normal 172 39 2" xfId="14738" xr:uid="{FF9FA334-1406-4938-BE70-C8CC4F438AF1}"/>
    <cellStyle name="Normal 172 4" xfId="14739" xr:uid="{EEDD99E7-FAA1-454A-B90E-F263049B5AE8}"/>
    <cellStyle name="Normal 172 4 2" xfId="14740" xr:uid="{A556FA08-E93D-48D4-A3A5-0FD3ED0316DE}"/>
    <cellStyle name="Normal 172 40" xfId="14741" xr:uid="{3CB84BCF-2D0D-4E36-B740-3D3F9DAF4788}"/>
    <cellStyle name="Normal 172 40 2" xfId="14742" xr:uid="{D6EF878B-2D33-41BF-BF00-8DD316410AC7}"/>
    <cellStyle name="Normal 172 41" xfId="14743" xr:uid="{BE597064-6B77-469D-A43F-7238BB7D38F3}"/>
    <cellStyle name="Normal 172 41 2" xfId="14744" xr:uid="{61E61CF1-C18B-4DBB-B826-35DB3FE0236A}"/>
    <cellStyle name="Normal 172 42" xfId="14745" xr:uid="{415C41D9-BD05-44A4-A5BF-1932571B28C0}"/>
    <cellStyle name="Normal 172 42 2" xfId="14746" xr:uid="{8D9B797C-9495-4126-BAC8-B160341D890D}"/>
    <cellStyle name="Normal 172 43" xfId="14747" xr:uid="{BB9754B3-F80B-4784-A502-C056ECCFC4E1}"/>
    <cellStyle name="Normal 172 43 2" xfId="14748" xr:uid="{83900894-9E83-4FFD-BEA7-DA525F5F3330}"/>
    <cellStyle name="Normal 172 44" xfId="14749" xr:uid="{385EF65F-F61D-4CD8-BA86-9CFAEDA9B317}"/>
    <cellStyle name="Normal 172 44 2" xfId="14750" xr:uid="{0E275378-1970-48B5-8E70-E53DCB4E7BD8}"/>
    <cellStyle name="Normal 172 45" xfId="14751" xr:uid="{0F1E227D-E539-4F88-B595-1F8D8D7BD6CC}"/>
    <cellStyle name="Normal 172 45 2" xfId="14752" xr:uid="{6CC7C163-C025-4E6D-8171-C5205C519B27}"/>
    <cellStyle name="Normal 172 46" xfId="14753" xr:uid="{B25C7C68-35A2-4B12-914E-B2B04D4377F2}"/>
    <cellStyle name="Normal 172 46 2" xfId="14754" xr:uid="{6AF65615-F8EA-4B11-A17F-C4BA001A3A16}"/>
    <cellStyle name="Normal 172 47" xfId="14755" xr:uid="{27C975E4-447F-4D45-99A0-5CAE47934F28}"/>
    <cellStyle name="Normal 172 47 2" xfId="14756" xr:uid="{86DA80BB-2CFB-414A-81AC-DD0E4365F4F2}"/>
    <cellStyle name="Normal 172 48" xfId="14757" xr:uid="{A3659671-D19B-43AE-A20A-92B936D2AC21}"/>
    <cellStyle name="Normal 172 48 2" xfId="14758" xr:uid="{130B1C05-98D3-4052-8413-3B70AB43E5DD}"/>
    <cellStyle name="Normal 172 49" xfId="14759" xr:uid="{746A38A7-2823-4737-A1D9-A5AB654F540B}"/>
    <cellStyle name="Normal 172 49 2" xfId="14760" xr:uid="{43B2B6DB-D2AD-49E3-98D0-C0A2F8CB2A33}"/>
    <cellStyle name="Normal 172 5" xfId="14761" xr:uid="{D1CF954F-E176-4C4C-9ED2-E6E1FD80AEC0}"/>
    <cellStyle name="Normal 172 5 2" xfId="14762" xr:uid="{89AEC12D-3985-4F0B-9E19-62DC4E7AE63B}"/>
    <cellStyle name="Normal 172 50" xfId="14763" xr:uid="{FADA58F0-228B-4AD6-8C56-0F02AA01D7F3}"/>
    <cellStyle name="Normal 172 50 2" xfId="14764" xr:uid="{7DE4433E-3C26-4248-9288-B991D06BD734}"/>
    <cellStyle name="Normal 172 51" xfId="14765" xr:uid="{3A27E2DE-5E63-4B83-8CEC-2B3BA98CC7E3}"/>
    <cellStyle name="Normal 172 51 2" xfId="14766" xr:uid="{8083CA2F-544F-4F24-9FC8-346184472467}"/>
    <cellStyle name="Normal 172 52" xfId="14767" xr:uid="{0D624CC7-BB03-48C7-914C-0865EA6D8785}"/>
    <cellStyle name="Normal 172 52 2" xfId="14768" xr:uid="{0BBDFD3D-FA64-4F4F-BABA-39A916BC4BB3}"/>
    <cellStyle name="Normal 172 53" xfId="14769" xr:uid="{BB3AC74E-2572-40C6-9F81-5FC78A719138}"/>
    <cellStyle name="Normal 172 53 2" xfId="14770" xr:uid="{26CA5E02-7221-4CAF-91CC-DC8A27FCB627}"/>
    <cellStyle name="Normal 172 54" xfId="14771" xr:uid="{24EEEE1B-9DC3-48DF-B163-1BFBE6F5484E}"/>
    <cellStyle name="Normal 172 54 2" xfId="14772" xr:uid="{0A05E158-8B3F-43CF-A06C-97A734D3E354}"/>
    <cellStyle name="Normal 172 55" xfId="14773" xr:uid="{E8F535AA-A25C-40A5-9628-4195E8163999}"/>
    <cellStyle name="Normal 172 55 2" xfId="14774" xr:uid="{BC9B8F4E-EF68-4848-92CF-958E7450573D}"/>
    <cellStyle name="Normal 172 56" xfId="14775" xr:uid="{72A4E12D-CF47-4B6C-875C-77A5D63094A2}"/>
    <cellStyle name="Normal 172 56 2" xfId="14776" xr:uid="{F5BA8055-AFFD-4B5B-82E0-3260B204B035}"/>
    <cellStyle name="Normal 172 57" xfId="14777" xr:uid="{7221A498-63EF-4CA3-808D-5D25A4D0E346}"/>
    <cellStyle name="Normal 172 57 2" xfId="14778" xr:uid="{8D76C297-E12E-4216-A5A1-24D98134226E}"/>
    <cellStyle name="Normal 172 58" xfId="14779" xr:uid="{B285D8E0-EA60-4CCF-A157-A8E0A39DA8FE}"/>
    <cellStyle name="Normal 172 58 2" xfId="14780" xr:uid="{FB01DB6C-0B3F-462D-B789-D43FA8455E91}"/>
    <cellStyle name="Normal 172 59" xfId="14781" xr:uid="{213C1D69-DF3C-4A6F-9E10-2457A875D0BB}"/>
    <cellStyle name="Normal 172 59 2" xfId="14782" xr:uid="{86B92463-6FAB-4CCA-9F50-25B343259D7B}"/>
    <cellStyle name="Normal 172 6" xfId="14783" xr:uid="{3942242F-AA64-48F1-B0E4-A9C962C50E49}"/>
    <cellStyle name="Normal 172 6 2" xfId="14784" xr:uid="{6FB1ED29-EB0B-4F79-A016-EEC5419F98F6}"/>
    <cellStyle name="Normal 172 60" xfId="14785" xr:uid="{593E4FFF-9926-49B0-821B-EB67DA34B474}"/>
    <cellStyle name="Normal 172 60 2" xfId="14786" xr:uid="{71848837-00A0-4775-9A12-3C4438DEBF2E}"/>
    <cellStyle name="Normal 172 61" xfId="14787" xr:uid="{5F6F255B-8526-469E-9C9D-2617B42F0408}"/>
    <cellStyle name="Normal 172 61 2" xfId="14788" xr:uid="{6D9B0D3B-B13E-4794-B4CB-1FDF4AE75CB6}"/>
    <cellStyle name="Normal 172 62" xfId="14789" xr:uid="{E6DB0740-47D3-439B-AC53-AACBD150E6BA}"/>
    <cellStyle name="Normal 172 62 2" xfId="14790" xr:uid="{536FCE60-C0FE-4512-B07C-A6C0F5919407}"/>
    <cellStyle name="Normal 172 63" xfId="14791" xr:uid="{4D48BB6A-FD19-47FD-855C-096F0CA51316}"/>
    <cellStyle name="Normal 172 63 2" xfId="14792" xr:uid="{2E5A34F3-7BE5-4FEC-8C7B-77ED58BD9859}"/>
    <cellStyle name="Normal 172 64" xfId="14793" xr:uid="{AF12A19B-8198-4A07-B005-123C52EB7C47}"/>
    <cellStyle name="Normal 172 64 2" xfId="14794" xr:uid="{AE2815D4-BBF5-406F-ABD4-D797C5DA4926}"/>
    <cellStyle name="Normal 172 65" xfId="14795" xr:uid="{92E3D1DE-6234-42C9-9E69-006D84826E17}"/>
    <cellStyle name="Normal 172 65 2" xfId="14796" xr:uid="{539CCA0B-7F82-4AF1-9FAD-96C050E1E764}"/>
    <cellStyle name="Normal 172 66" xfId="14797" xr:uid="{07BDD77A-3D7C-4B6C-A715-E9ECA38C86BF}"/>
    <cellStyle name="Normal 172 66 2" xfId="14798" xr:uid="{925A9E04-9FE6-46F1-82A2-E6E0F2DF921D}"/>
    <cellStyle name="Normal 172 67" xfId="14799" xr:uid="{9A1000A6-019A-4417-805F-2B661E1A79A3}"/>
    <cellStyle name="Normal 172 67 2" xfId="14800" xr:uid="{B910BFE9-CF91-4D30-8392-6038EB073E3D}"/>
    <cellStyle name="Normal 172 68" xfId="14801" xr:uid="{5D3E2D4D-C242-4CE5-99A1-638FC039B2DB}"/>
    <cellStyle name="Normal 172 68 2" xfId="14802" xr:uid="{390F5A69-6AFB-4DAF-BD53-1124E13FA731}"/>
    <cellStyle name="Normal 172 69" xfId="14803" xr:uid="{BD5A106A-3114-4238-BCC3-000A838FDFE3}"/>
    <cellStyle name="Normal 172 69 2" xfId="14804" xr:uid="{5AADB411-D405-4E8A-8677-CABDE53457F9}"/>
    <cellStyle name="Normal 172 7" xfId="14805" xr:uid="{03047CB5-377B-4083-BE2C-ED0D35631C00}"/>
    <cellStyle name="Normal 172 7 2" xfId="14806" xr:uid="{2C3DA943-622F-4516-8804-AC8021E5CEDE}"/>
    <cellStyle name="Normal 172 70" xfId="14807" xr:uid="{8C827E73-6CAA-4DB1-A05E-B2B0E45ED910}"/>
    <cellStyle name="Normal 172 70 2" xfId="14808" xr:uid="{D0E92832-BE74-4AD1-BC7D-2B3D64845411}"/>
    <cellStyle name="Normal 172 71" xfId="14809" xr:uid="{85576FE0-2DF4-49A9-8459-6C88165FEAB3}"/>
    <cellStyle name="Normal 172 71 2" xfId="14810" xr:uid="{D1CD5237-D817-4DDA-B7C6-5A0051B6BA99}"/>
    <cellStyle name="Normal 172 72" xfId="14811" xr:uid="{2AD44748-7965-4C5A-93B9-B3FBEEF63A19}"/>
    <cellStyle name="Normal 172 72 2" xfId="14812" xr:uid="{FA23A821-9EF4-4756-9796-518CE10D2976}"/>
    <cellStyle name="Normal 172 73" xfId="14813" xr:uid="{DB291FB8-2325-4910-B2DF-544F7F1F0412}"/>
    <cellStyle name="Normal 172 73 2" xfId="14814" xr:uid="{DB8E6145-077F-4207-AB44-D158C2A01F81}"/>
    <cellStyle name="Normal 172 74" xfId="14815" xr:uid="{1F73EF91-6589-4EF9-8A69-E1F67F1E361C}"/>
    <cellStyle name="Normal 172 74 2" xfId="14816" xr:uid="{71D585FD-1C4B-4364-9961-09FC57395889}"/>
    <cellStyle name="Normal 172 75" xfId="14817" xr:uid="{D425A3F8-892A-4662-AEF0-8BBD35B00717}"/>
    <cellStyle name="Normal 172 75 2" xfId="14818" xr:uid="{A3F99767-7B21-4753-AF2D-B0255BB5F8ED}"/>
    <cellStyle name="Normal 172 76" xfId="14819" xr:uid="{6406ED7E-BB8B-4118-A8B7-DB4ADBC4A50B}"/>
    <cellStyle name="Normal 172 76 2" xfId="14820" xr:uid="{28775E02-3F77-43EB-8F77-F3EF7F966AE9}"/>
    <cellStyle name="Normal 172 77" xfId="14821" xr:uid="{87878F40-8B44-41F1-9FC8-3F419ACE9E3A}"/>
    <cellStyle name="Normal 172 77 2" xfId="14822" xr:uid="{B061E6CA-5460-439C-8D12-B110C64A567D}"/>
    <cellStyle name="Normal 172 78" xfId="14823" xr:uid="{0BFB11E6-F33B-42D8-86AB-B117C3226919}"/>
    <cellStyle name="Normal 172 78 2" xfId="14824" xr:uid="{12030CCF-669E-4DF9-A4D8-FCAE4AB67B62}"/>
    <cellStyle name="Normal 172 79" xfId="14825" xr:uid="{D423A29D-F234-4894-8917-A58D493DEA13}"/>
    <cellStyle name="Normal 172 79 2" xfId="14826" xr:uid="{322AD881-2665-45C1-A508-4136B1E187A4}"/>
    <cellStyle name="Normal 172 8" xfId="14827" xr:uid="{53F814BC-15B8-4B6C-80F1-0842A714C9C3}"/>
    <cellStyle name="Normal 172 8 2" xfId="14828" xr:uid="{A676CF42-4AF3-46CB-8BF3-55A6E048998A}"/>
    <cellStyle name="Normal 172 80" xfId="14829" xr:uid="{C3086DE8-C69D-4F34-8864-745B6BF0F2FE}"/>
    <cellStyle name="Normal 172 80 2" xfId="14830" xr:uid="{28DA2DB4-8458-435E-BC86-53E44CB9DDFF}"/>
    <cellStyle name="Normal 172 81" xfId="14831" xr:uid="{34C1D797-189B-4D05-A57C-6B4F41CDC8FB}"/>
    <cellStyle name="Normal 172 81 2" xfId="14832" xr:uid="{78C2457C-8429-4285-AAE4-E1E84C259812}"/>
    <cellStyle name="Normal 172 82" xfId="14833" xr:uid="{06A615F7-57CA-4086-8273-ED201742ABA0}"/>
    <cellStyle name="Normal 172 82 2" xfId="14834" xr:uid="{7DC2F33B-11F8-404F-9B21-971B2B493555}"/>
    <cellStyle name="Normal 172 83" xfId="14835" xr:uid="{E85096D8-1664-4A6D-A1C0-3FFC86ACDDFF}"/>
    <cellStyle name="Normal 172 83 2" xfId="14836" xr:uid="{06B6F6A0-F4D7-4245-90C9-95535837AA7C}"/>
    <cellStyle name="Normal 172 84" xfId="14837" xr:uid="{AFF59966-D361-454E-A6BA-2657E44DC60E}"/>
    <cellStyle name="Normal 172 84 2" xfId="14838" xr:uid="{0387D0F6-B3D9-49E5-892F-0772DD942F9A}"/>
    <cellStyle name="Normal 172 85" xfId="14839" xr:uid="{37DD4F70-5992-442C-B3A5-A19F736FB2D5}"/>
    <cellStyle name="Normal 172 85 2" xfId="14840" xr:uid="{2DBD1F68-5C33-400E-8B9B-CC5FD7E96362}"/>
    <cellStyle name="Normal 172 86" xfId="14841" xr:uid="{28D9A9B0-5A93-490E-951D-7AB5454D6004}"/>
    <cellStyle name="Normal 172 86 2" xfId="14842" xr:uid="{D7FEC390-3813-452F-89A3-E4C18C43F7CD}"/>
    <cellStyle name="Normal 172 87" xfId="14843" xr:uid="{35293C4C-1EE6-42B3-B671-71A390457668}"/>
    <cellStyle name="Normal 172 87 2" xfId="14844" xr:uid="{A4A8E8D8-C8B6-4766-9C59-CB90D5846260}"/>
    <cellStyle name="Normal 172 88" xfId="14845" xr:uid="{AA3766B2-1962-4F4E-A6D1-01D0A424AE8D}"/>
    <cellStyle name="Normal 172 88 2" xfId="14846" xr:uid="{FEEFFD2A-0F6B-45D9-9D88-81FBA46606CD}"/>
    <cellStyle name="Normal 172 89" xfId="14847" xr:uid="{753FB47F-877C-4F90-B00B-6BDA9BA5EA68}"/>
    <cellStyle name="Normal 172 89 2" xfId="14848" xr:uid="{EAD39C1A-75B8-4D8C-B77C-ED64C958C5CD}"/>
    <cellStyle name="Normal 172 9" xfId="14849" xr:uid="{CEDD605C-3391-4487-920B-9E40AE98379E}"/>
    <cellStyle name="Normal 172 9 2" xfId="14850" xr:uid="{23773A13-1A5D-4C9A-9147-A2F045C1CDAE}"/>
    <cellStyle name="Normal 172 90" xfId="14851" xr:uid="{9DF94B9A-70AE-415C-85A7-C4FD20A9F5DC}"/>
    <cellStyle name="Normal 172 90 2" xfId="14852" xr:uid="{AF5F494C-35F7-4452-8A0D-F8CA5BC2E24E}"/>
    <cellStyle name="Normal 172 91" xfId="14853" xr:uid="{0B6FBB94-4CE5-4DEE-9595-129AB90B232A}"/>
    <cellStyle name="Normal 172 91 2" xfId="14854" xr:uid="{19D46190-16C6-4B68-A420-7C75DB1C3842}"/>
    <cellStyle name="Normal 172 92" xfId="14855" xr:uid="{CBC9F56B-7148-4D99-86CE-22EFC04C536F}"/>
    <cellStyle name="Normal 172 92 2" xfId="14856" xr:uid="{F5A6F8A8-F3E4-496B-B21A-D0A2C22543E2}"/>
    <cellStyle name="Normal 172 93" xfId="14857" xr:uid="{09ED2293-846E-4410-95C2-6D156D0A40BF}"/>
    <cellStyle name="Normal 172 93 2" xfId="14858" xr:uid="{D1626C81-1AA0-4BB4-B532-DBBC7A1521A4}"/>
    <cellStyle name="Normal 172 94" xfId="14859" xr:uid="{5D81DD94-2AB2-4616-AE12-23F682C40D56}"/>
    <cellStyle name="Normal 172 94 2" xfId="14860" xr:uid="{6246BF17-02F1-4A13-A026-4EFCAFBE0EC5}"/>
    <cellStyle name="Normal 172 95" xfId="14861" xr:uid="{3750227B-0A36-4FD7-B8BA-7D794EC93571}"/>
    <cellStyle name="Normal 172 95 2" xfId="14862" xr:uid="{40D63029-8FEA-4C4F-8C78-A2B205257027}"/>
    <cellStyle name="Normal 172 96" xfId="14863" xr:uid="{94781414-355A-40E9-8D10-17945B214CFA}"/>
    <cellStyle name="Normal 172 96 2" xfId="14864" xr:uid="{8A131C1C-E7F4-4F74-8F42-42D141DAFDAA}"/>
    <cellStyle name="Normal 172 97" xfId="14865" xr:uid="{40949B00-A724-43B9-8D43-B8754CCD909D}"/>
    <cellStyle name="Normal 172 97 2" xfId="14866" xr:uid="{8A177679-F659-4876-843C-1EE6654DA461}"/>
    <cellStyle name="Normal 172 98" xfId="14867" xr:uid="{D1C124C6-5A5E-4BB8-8B02-FBE665E8E7C1}"/>
    <cellStyle name="Normal 172 98 2" xfId="14868" xr:uid="{2ABDFBD6-D643-49D5-8F51-907786315E09}"/>
    <cellStyle name="Normal 172 99" xfId="14869" xr:uid="{99DDDE05-8EEB-4910-BE99-11C1EFFA24A5}"/>
    <cellStyle name="Normal 173" xfId="14870" xr:uid="{B5741448-4BA8-4B08-9C14-23FB4B473220}"/>
    <cellStyle name="Normal 173 10" xfId="14871" xr:uid="{4E2B9494-41ED-4F14-B987-5E61490528BD}"/>
    <cellStyle name="Normal 173 10 2" xfId="14872" xr:uid="{046E2C75-F3F1-491A-86F1-8C788249F657}"/>
    <cellStyle name="Normal 173 11" xfId="14873" xr:uid="{22DF0684-1F88-4C84-919D-6A7A99ACDB67}"/>
    <cellStyle name="Normal 173 11 2" xfId="14874" xr:uid="{C3CE7033-BC90-461F-981A-7D82737F2B53}"/>
    <cellStyle name="Normal 173 12" xfId="14875" xr:uid="{552319D7-BA72-443C-B442-4A5D5CB64296}"/>
    <cellStyle name="Normal 173 12 2" xfId="14876" xr:uid="{29EB6B82-F53A-47C8-A0DF-EE18F81390A7}"/>
    <cellStyle name="Normal 173 13" xfId="14877" xr:uid="{30D842FF-9966-48A0-A112-87FC0190EF8B}"/>
    <cellStyle name="Normal 173 13 2" xfId="14878" xr:uid="{C8FC1958-8FA6-4056-BCFA-E7AADFED95EF}"/>
    <cellStyle name="Normal 173 14" xfId="14879" xr:uid="{3519B301-AB73-46C4-9D65-5FAA5036ED81}"/>
    <cellStyle name="Normal 173 14 2" xfId="14880" xr:uid="{64C9DDC5-291B-4607-853A-D6253329B425}"/>
    <cellStyle name="Normal 173 15" xfId="14881" xr:uid="{8D220C48-6F23-4791-9553-1C6E352E7027}"/>
    <cellStyle name="Normal 173 15 2" xfId="14882" xr:uid="{CDE83AB6-16AB-4972-9C13-961184B2389D}"/>
    <cellStyle name="Normal 173 16" xfId="14883" xr:uid="{750C0F07-90EF-48EE-AF2C-3E3FF8B2F86C}"/>
    <cellStyle name="Normal 173 16 2" xfId="14884" xr:uid="{09A1440C-F355-4891-9C36-A3C18A133A5D}"/>
    <cellStyle name="Normal 173 17" xfId="14885" xr:uid="{2FA93BE6-608F-4E18-9B83-7B015FE9826F}"/>
    <cellStyle name="Normal 173 17 2" xfId="14886" xr:uid="{4102A645-6D5E-49F5-AE01-67F351BEF72A}"/>
    <cellStyle name="Normal 173 18" xfId="14887" xr:uid="{030D01EA-7F47-48EC-9B7B-73DD45993754}"/>
    <cellStyle name="Normal 173 18 2" xfId="14888" xr:uid="{B6349437-27CD-45FA-8623-1A5B948C576C}"/>
    <cellStyle name="Normal 173 19" xfId="14889" xr:uid="{E92F7995-87E8-444D-82E4-E9082074982E}"/>
    <cellStyle name="Normal 173 19 2" xfId="14890" xr:uid="{24CC7E56-0148-4203-8A7E-EDF0C5740E2D}"/>
    <cellStyle name="Normal 173 2" xfId="14891" xr:uid="{4165BDC8-98C2-4AE5-B667-8A6F4460AFA3}"/>
    <cellStyle name="Normal 173 2 2" xfId="14892" xr:uid="{CE9AE578-44FD-4730-9E97-A53578378B79}"/>
    <cellStyle name="Normal 173 20" xfId="14893" xr:uid="{75E31EE7-D4C6-4788-BB22-6D9981559794}"/>
    <cellStyle name="Normal 173 20 2" xfId="14894" xr:uid="{411C54B5-3633-4646-9B88-783AF396628D}"/>
    <cellStyle name="Normal 173 21" xfId="14895" xr:uid="{CEDF5FC6-4113-4C2B-974A-779DB93EFA28}"/>
    <cellStyle name="Normal 173 21 2" xfId="14896" xr:uid="{EDCFFB61-05ED-44D4-B250-5D8BB15064AF}"/>
    <cellStyle name="Normal 173 22" xfId="14897" xr:uid="{FBCC27CE-FE6D-46D8-A794-D329FE8ED9DD}"/>
    <cellStyle name="Normal 173 22 2" xfId="14898" xr:uid="{D6D8D9E0-4A34-4DE0-8070-AC0F52D72113}"/>
    <cellStyle name="Normal 173 23" xfId="14899" xr:uid="{F3346574-5014-445E-A9C2-FECEC9AF952B}"/>
    <cellStyle name="Normal 173 23 2" xfId="14900" xr:uid="{1F5CA311-133B-4125-8AA5-A58585A48D7C}"/>
    <cellStyle name="Normal 173 24" xfId="14901" xr:uid="{31AC38DD-8DE9-47FE-9DBF-AA35B933C139}"/>
    <cellStyle name="Normal 173 24 2" xfId="14902" xr:uid="{477FF244-70A9-4BC3-A954-7656844E8438}"/>
    <cellStyle name="Normal 173 25" xfId="14903" xr:uid="{46292227-D943-416F-8A4C-E65911040570}"/>
    <cellStyle name="Normal 173 25 2" xfId="14904" xr:uid="{23D46EB3-7703-487F-B8E9-01AB19F861FC}"/>
    <cellStyle name="Normal 173 26" xfId="14905" xr:uid="{8BE15A43-158A-4727-86E2-2E771057B29D}"/>
    <cellStyle name="Normal 173 26 2" xfId="14906" xr:uid="{6910A7D9-A86E-415C-9F2E-2961AF91A955}"/>
    <cellStyle name="Normal 173 27" xfId="14907" xr:uid="{D1D16CCE-6418-4E78-B78C-34C69BC8E33D}"/>
    <cellStyle name="Normal 173 27 2" xfId="14908" xr:uid="{407F6867-0CEC-4E8B-B598-5F2FCDDF2698}"/>
    <cellStyle name="Normal 173 28" xfId="14909" xr:uid="{40465863-AA77-4166-8CAF-E2C589E3AD3E}"/>
    <cellStyle name="Normal 173 28 2" xfId="14910" xr:uid="{812B77DA-69DB-453E-8C5F-E5D15142E87D}"/>
    <cellStyle name="Normal 173 29" xfId="14911" xr:uid="{409395B0-3C8B-4FCD-B941-8E03756CD96E}"/>
    <cellStyle name="Normal 173 29 2" xfId="14912" xr:uid="{DCF4523E-A2E5-4A52-9041-0FBABE6DB5BF}"/>
    <cellStyle name="Normal 173 3" xfId="14913" xr:uid="{C85E80A9-D273-4679-8017-0B8AE94058DD}"/>
    <cellStyle name="Normal 173 3 2" xfId="14914" xr:uid="{F63C66AB-7F8A-4472-AAA0-E1BAD183254C}"/>
    <cellStyle name="Normal 173 30" xfId="14915" xr:uid="{BE167687-E620-46A1-BF79-FB2AE993F5A5}"/>
    <cellStyle name="Normal 173 30 2" xfId="14916" xr:uid="{22D476AD-5945-40E6-9CA2-8FE3793E0112}"/>
    <cellStyle name="Normal 173 31" xfId="14917" xr:uid="{0EA36535-005C-4FE9-B5B1-18C26011502F}"/>
    <cellStyle name="Normal 173 31 2" xfId="14918" xr:uid="{30C6B01D-6B87-4F98-BAA7-50DDA6068F11}"/>
    <cellStyle name="Normal 173 32" xfId="14919" xr:uid="{05FB1C6B-0DE0-4A83-BFCF-6E77C17BAA05}"/>
    <cellStyle name="Normal 173 32 2" xfId="14920" xr:uid="{EE9B7230-8AC3-4B8C-9650-C22D04DE0E3E}"/>
    <cellStyle name="Normal 173 33" xfId="14921" xr:uid="{DC08580A-C7D2-4137-97F9-52DBE3B270AC}"/>
    <cellStyle name="Normal 173 33 2" xfId="14922" xr:uid="{FCDF6E2E-7AA6-4120-8A8A-5C6CD45FE64B}"/>
    <cellStyle name="Normal 173 34" xfId="14923" xr:uid="{714A5355-B96D-455F-888F-E62D5EF6F48C}"/>
    <cellStyle name="Normal 173 34 2" xfId="14924" xr:uid="{DBA646DD-F935-446A-AC6A-83DD240D5AC2}"/>
    <cellStyle name="Normal 173 35" xfId="14925" xr:uid="{46CED8FB-EE8F-4299-BDB7-1F2994090CC7}"/>
    <cellStyle name="Normal 173 35 2" xfId="14926" xr:uid="{B551F953-21D6-48D9-9FC1-ED2316EDC1A4}"/>
    <cellStyle name="Normal 173 36" xfId="14927" xr:uid="{96A0568F-23D0-4C04-9284-1CB1D5F96173}"/>
    <cellStyle name="Normal 173 36 2" xfId="14928" xr:uid="{7A64326B-7251-4F41-AB86-B731A5F9904E}"/>
    <cellStyle name="Normal 173 37" xfId="14929" xr:uid="{8A6CE2D3-F21D-4843-A1C5-659331D2F361}"/>
    <cellStyle name="Normal 173 37 2" xfId="14930" xr:uid="{C60BA787-4718-4883-9D8B-32434B82F16D}"/>
    <cellStyle name="Normal 173 38" xfId="14931" xr:uid="{83B82E16-5A59-4CBA-8009-CD221CDED048}"/>
    <cellStyle name="Normal 173 38 2" xfId="14932" xr:uid="{D8F17DE4-70CE-4E07-892A-6D6D8C646BAF}"/>
    <cellStyle name="Normal 173 39" xfId="14933" xr:uid="{EA57AB6C-FA47-4F76-9493-91E4349105C8}"/>
    <cellStyle name="Normal 173 39 2" xfId="14934" xr:uid="{6D18EA62-B413-409E-B07A-6ED9D285D8C7}"/>
    <cellStyle name="Normal 173 4" xfId="14935" xr:uid="{13A66195-545F-45C4-9B70-8258937E20C0}"/>
    <cellStyle name="Normal 173 4 2" xfId="14936" xr:uid="{6BF643FF-6C51-47FA-8074-BF3A54B03A70}"/>
    <cellStyle name="Normal 173 40" xfId="14937" xr:uid="{0C8953FD-8780-4C25-82B8-29521F739A37}"/>
    <cellStyle name="Normal 173 40 2" xfId="14938" xr:uid="{52951EA4-E643-4D15-9EE8-4DED39B9D18A}"/>
    <cellStyle name="Normal 173 41" xfId="14939" xr:uid="{D0CD29D3-E7B5-4DE1-BC48-3F8EE4A70741}"/>
    <cellStyle name="Normal 173 41 2" xfId="14940" xr:uid="{0A349E5B-3507-4C73-BB5A-68316FE09CB0}"/>
    <cellStyle name="Normal 173 42" xfId="14941" xr:uid="{62141E3B-C4BE-4FEA-8D21-9EE5B85213B5}"/>
    <cellStyle name="Normal 173 42 2" xfId="14942" xr:uid="{DED8F4B4-A237-409A-8B5F-7CE7BC81B0EB}"/>
    <cellStyle name="Normal 173 43" xfId="14943" xr:uid="{9BFACBF5-B03D-420F-9594-997A9F89222A}"/>
    <cellStyle name="Normal 173 43 2" xfId="14944" xr:uid="{B44D4739-DD46-469E-94FC-7B32303E4C81}"/>
    <cellStyle name="Normal 173 44" xfId="14945" xr:uid="{5E67178E-C981-45B3-B074-EBCD3E41D0CB}"/>
    <cellStyle name="Normal 173 44 2" xfId="14946" xr:uid="{63C93133-D4DF-4685-B8FD-0FF85CC07AB1}"/>
    <cellStyle name="Normal 173 45" xfId="14947" xr:uid="{C8FE9DEF-F68F-4B2D-A7E8-5369A72B5619}"/>
    <cellStyle name="Normal 173 45 2" xfId="14948" xr:uid="{50725DBB-63DB-4ADA-976F-EC00F8AA69D5}"/>
    <cellStyle name="Normal 173 46" xfId="14949" xr:uid="{0A90744D-B6C4-43B5-81EA-7B0EE0A26FA5}"/>
    <cellStyle name="Normal 173 46 2" xfId="14950" xr:uid="{8BBC50FB-A8A3-4B36-B14C-CAF80936E80E}"/>
    <cellStyle name="Normal 173 47" xfId="14951" xr:uid="{EE8B1F57-ECE7-442A-AD0D-4A0225206FF5}"/>
    <cellStyle name="Normal 173 47 2" xfId="14952" xr:uid="{8C0561AC-A823-41EC-BA1B-4E8D0CE16E34}"/>
    <cellStyle name="Normal 173 48" xfId="14953" xr:uid="{6CC688C4-E021-4182-8DDD-59B3D0634101}"/>
    <cellStyle name="Normal 173 48 2" xfId="14954" xr:uid="{5F928447-B643-437E-82CD-8381A086E7D6}"/>
    <cellStyle name="Normal 173 49" xfId="14955" xr:uid="{61B70380-3809-4386-96F6-66C5ADEB5F20}"/>
    <cellStyle name="Normal 173 49 2" xfId="14956" xr:uid="{5A9476EB-A222-4F7B-A3BC-4534B4B06DE2}"/>
    <cellStyle name="Normal 173 5" xfId="14957" xr:uid="{387A13D3-AA98-44AF-B357-9158B01F2037}"/>
    <cellStyle name="Normal 173 5 2" xfId="14958" xr:uid="{D4BEC95F-C41B-455D-B4C1-2EA40346F444}"/>
    <cellStyle name="Normal 173 50" xfId="14959" xr:uid="{F839386C-A5B0-4C14-A865-98001C1CD4C9}"/>
    <cellStyle name="Normal 173 50 2" xfId="14960" xr:uid="{9FDF0D77-AA62-45DC-9B55-EBB0BBB93492}"/>
    <cellStyle name="Normal 173 51" xfId="14961" xr:uid="{2E68317C-E871-42E5-8B27-A4132EBBCDAD}"/>
    <cellStyle name="Normal 173 51 2" xfId="14962" xr:uid="{CB85D3B2-B2A7-45A5-B087-A48A462E54DF}"/>
    <cellStyle name="Normal 173 52" xfId="14963" xr:uid="{F84BBB7D-A244-4303-A523-075B2AEAEC97}"/>
    <cellStyle name="Normal 173 52 2" xfId="14964" xr:uid="{AE75C73E-DB29-42F1-A508-AF900664E462}"/>
    <cellStyle name="Normal 173 53" xfId="14965" xr:uid="{AEBEBB38-D44E-4CAC-AA8F-EBA05B6CD4D3}"/>
    <cellStyle name="Normal 173 53 2" xfId="14966" xr:uid="{81A18A1A-802E-455A-9B4F-63107E768528}"/>
    <cellStyle name="Normal 173 54" xfId="14967" xr:uid="{8DE35E62-1446-48BD-9A92-043A26A8FAD9}"/>
    <cellStyle name="Normal 173 54 2" xfId="14968" xr:uid="{08769542-03BC-4F40-8D0B-D5B388D5EC0A}"/>
    <cellStyle name="Normal 173 55" xfId="14969" xr:uid="{0F3F87D6-EFBF-4A85-9C80-DC53E4604A48}"/>
    <cellStyle name="Normal 173 55 2" xfId="14970" xr:uid="{74B4FCAE-032F-4052-B4DA-5627590F86E0}"/>
    <cellStyle name="Normal 173 56" xfId="14971" xr:uid="{649306C7-8314-4C13-AC38-A5184B19CA26}"/>
    <cellStyle name="Normal 173 56 2" xfId="14972" xr:uid="{C3A04F5C-8D40-4990-9031-A947C7D257BD}"/>
    <cellStyle name="Normal 173 57" xfId="14973" xr:uid="{0AE3FE46-09FE-4862-9CCC-34B9F9F3B368}"/>
    <cellStyle name="Normal 173 57 2" xfId="14974" xr:uid="{7AB06D06-FE24-41E8-83F3-6E71C2EC7AF6}"/>
    <cellStyle name="Normal 173 58" xfId="14975" xr:uid="{92D1598A-158E-4588-A061-0FE45C561399}"/>
    <cellStyle name="Normal 173 58 2" xfId="14976" xr:uid="{CC12F3D7-AFB5-401B-8F19-F190C97800D1}"/>
    <cellStyle name="Normal 173 59" xfId="14977" xr:uid="{16626A3C-F64C-470A-BAFF-17FF42FC4B38}"/>
    <cellStyle name="Normal 173 59 2" xfId="14978" xr:uid="{2100700D-0983-4A1C-86C9-547118157459}"/>
    <cellStyle name="Normal 173 6" xfId="14979" xr:uid="{B171E6DC-8DAA-409A-8610-2A2B1F30824A}"/>
    <cellStyle name="Normal 173 6 2" xfId="14980" xr:uid="{5AFCB58F-B843-464E-834B-86898D603091}"/>
    <cellStyle name="Normal 173 60" xfId="14981" xr:uid="{B3E012AF-EE72-4DDD-8E22-7095E7D366A0}"/>
    <cellStyle name="Normal 173 60 2" xfId="14982" xr:uid="{98E5FE48-8CB2-4300-9850-E86948FEBC89}"/>
    <cellStyle name="Normal 173 61" xfId="14983" xr:uid="{843141E7-B066-45E0-8348-4C836C2FBEB7}"/>
    <cellStyle name="Normal 173 61 2" xfId="14984" xr:uid="{3F15C731-F9CF-410F-A41F-7B71ABF3A6E7}"/>
    <cellStyle name="Normal 173 62" xfId="14985" xr:uid="{007F1C2C-8A0A-47C6-A5B8-48A44745B893}"/>
    <cellStyle name="Normal 173 62 2" xfId="14986" xr:uid="{5DAB3E88-79A0-4EFF-A752-F41BFBEFF81E}"/>
    <cellStyle name="Normal 173 63" xfId="14987" xr:uid="{254827FE-1E0B-4D88-B5B1-09B90084C375}"/>
    <cellStyle name="Normal 173 63 2" xfId="14988" xr:uid="{2F413695-5E4B-4844-8D6A-5483C8147952}"/>
    <cellStyle name="Normal 173 64" xfId="14989" xr:uid="{519130C3-8B61-4A92-9A91-997559725C3C}"/>
    <cellStyle name="Normal 173 64 2" xfId="14990" xr:uid="{57BA429A-70CC-4D22-8624-3B5BCB7F969C}"/>
    <cellStyle name="Normal 173 65" xfId="14991" xr:uid="{7887D8C2-1E4B-4312-8814-F24372C6A583}"/>
    <cellStyle name="Normal 173 65 2" xfId="14992" xr:uid="{434CD8B3-7561-475B-BDF1-6A12819AAACD}"/>
    <cellStyle name="Normal 173 66" xfId="14993" xr:uid="{E26C109F-25B6-4803-AACB-5B4D12C45451}"/>
    <cellStyle name="Normal 173 66 2" xfId="14994" xr:uid="{6CDC48FE-EDA6-4923-AB9D-53E51C494868}"/>
    <cellStyle name="Normal 173 67" xfId="14995" xr:uid="{369543B1-ED97-46A3-AE56-5C33081BC31C}"/>
    <cellStyle name="Normal 173 67 2" xfId="14996" xr:uid="{98FD4843-0A2E-48F9-8F4F-91E5F7D403A3}"/>
    <cellStyle name="Normal 173 68" xfId="14997" xr:uid="{A1D4D1F8-0CA2-4A56-BE73-7CDC3D412985}"/>
    <cellStyle name="Normal 173 68 2" xfId="14998" xr:uid="{A036562F-BF3F-45A4-95A4-8484DE2868A6}"/>
    <cellStyle name="Normal 173 69" xfId="14999" xr:uid="{37DEBDE9-2BEB-43B0-ACBE-51D3180AA013}"/>
    <cellStyle name="Normal 173 69 2" xfId="15000" xr:uid="{9407DCE4-82A0-4D20-9352-6C0FADAF49A9}"/>
    <cellStyle name="Normal 173 7" xfId="15001" xr:uid="{0FCC9EEE-C26D-4926-9F9D-AC0D178CC811}"/>
    <cellStyle name="Normal 173 7 2" xfId="15002" xr:uid="{291943CB-6B2B-4479-AFBD-BA237E522D2C}"/>
    <cellStyle name="Normal 173 70" xfId="15003" xr:uid="{AB441B54-1535-41C6-ABFF-36350FBD593F}"/>
    <cellStyle name="Normal 173 70 2" xfId="15004" xr:uid="{71C6AA94-ED27-459E-BF3F-2970573C1457}"/>
    <cellStyle name="Normal 173 71" xfId="15005" xr:uid="{2DC99A45-50A6-406E-8D94-C6989F7836C4}"/>
    <cellStyle name="Normal 173 71 2" xfId="15006" xr:uid="{6C2563B1-F837-49BF-B37F-E20A07CBEB8A}"/>
    <cellStyle name="Normal 173 72" xfId="15007" xr:uid="{805F77B5-2260-4D8C-B0E5-6A1F6331C7E7}"/>
    <cellStyle name="Normal 173 72 2" xfId="15008" xr:uid="{D7BC40A1-3517-4F24-B0BD-7C57AF1D894B}"/>
    <cellStyle name="Normal 173 73" xfId="15009" xr:uid="{CB45AA62-CF1C-4C56-BA3F-E4A3D7DD2A20}"/>
    <cellStyle name="Normal 173 73 2" xfId="15010" xr:uid="{9F0072C0-3BCD-4C59-909A-16DDB2A5430C}"/>
    <cellStyle name="Normal 173 74" xfId="15011" xr:uid="{7F3D48FE-4718-42D3-BCF2-67116345831C}"/>
    <cellStyle name="Normal 173 74 2" xfId="15012" xr:uid="{2A8E5CA4-2E1B-4518-98EC-59F9A2296D30}"/>
    <cellStyle name="Normal 173 75" xfId="15013" xr:uid="{4CA6F050-F5F8-4F9A-BD7E-99EAFCC94298}"/>
    <cellStyle name="Normal 173 75 2" xfId="15014" xr:uid="{A207BD46-0CCA-4EDC-8EC0-382F2C0A1769}"/>
    <cellStyle name="Normal 173 76" xfId="15015" xr:uid="{259AFDCE-DA9B-4E48-9D81-B8B530BA3F7F}"/>
    <cellStyle name="Normal 173 76 2" xfId="15016" xr:uid="{547B0B6B-4D12-4074-B9B6-F027FA547086}"/>
    <cellStyle name="Normal 173 77" xfId="15017" xr:uid="{5005455A-7F3E-48CF-BAAB-07EAC0E56496}"/>
    <cellStyle name="Normal 173 77 2" xfId="15018" xr:uid="{846DE305-2913-450B-B330-9FF7D71D7587}"/>
    <cellStyle name="Normal 173 78" xfId="15019" xr:uid="{D680F0E7-A8FD-4FAF-B9DF-1EA3A42D3D8F}"/>
    <cellStyle name="Normal 173 78 2" xfId="15020" xr:uid="{CADF7FFF-35DE-478F-94C6-948CAF96DB44}"/>
    <cellStyle name="Normal 173 79" xfId="15021" xr:uid="{BE209E46-8338-4508-9EC5-3C37DB2582D4}"/>
    <cellStyle name="Normal 173 79 2" xfId="15022" xr:uid="{8DA1C8D1-1505-4F22-B0E9-E3FF9293CFFA}"/>
    <cellStyle name="Normal 173 8" xfId="15023" xr:uid="{01D3339D-4D95-4FC2-8C9C-CF0B44D0FEFD}"/>
    <cellStyle name="Normal 173 8 2" xfId="15024" xr:uid="{234FF93F-DBA1-446F-B6C7-5AD28AB70E9D}"/>
    <cellStyle name="Normal 173 80" xfId="15025" xr:uid="{CE805F5F-ECA8-42AE-9A87-E0169A922D07}"/>
    <cellStyle name="Normal 173 80 2" xfId="15026" xr:uid="{221B3B15-EE42-4E99-A3AE-A90B21F2DB48}"/>
    <cellStyle name="Normal 173 81" xfId="15027" xr:uid="{89990D7A-9F3F-48F8-B251-68E4A38659F8}"/>
    <cellStyle name="Normal 173 81 2" xfId="15028" xr:uid="{883CB1CA-5250-45F3-BFCA-F51E45C5520D}"/>
    <cellStyle name="Normal 173 82" xfId="15029" xr:uid="{C6668237-2A48-4746-8117-F5A344EAE309}"/>
    <cellStyle name="Normal 173 82 2" xfId="15030" xr:uid="{415FE002-5F30-4196-A399-6EF67E0B3F86}"/>
    <cellStyle name="Normal 173 83" xfId="15031" xr:uid="{E704FD4D-B79B-4735-BF53-C29995E20215}"/>
    <cellStyle name="Normal 173 83 2" xfId="15032" xr:uid="{13F6B88E-D677-412F-95F4-C21C37699741}"/>
    <cellStyle name="Normal 173 84" xfId="15033" xr:uid="{F9625F06-0159-44FD-9ACF-EC7C768F5B3E}"/>
    <cellStyle name="Normal 173 84 2" xfId="15034" xr:uid="{FD83DF0F-07F5-441F-BFA9-C88447AF8F59}"/>
    <cellStyle name="Normal 173 85" xfId="15035" xr:uid="{03C09104-D7FA-42E7-8D83-CAB1177ADE20}"/>
    <cellStyle name="Normal 173 85 2" xfId="15036" xr:uid="{CA24404D-0CCE-4275-BDD2-10189147877F}"/>
    <cellStyle name="Normal 173 86" xfId="15037" xr:uid="{EB904466-C918-46A1-B243-6FF23BFA92E8}"/>
    <cellStyle name="Normal 173 86 2" xfId="15038" xr:uid="{9AF168C2-E1FF-49FB-B7E5-70B22A8DF6DD}"/>
    <cellStyle name="Normal 173 87" xfId="15039" xr:uid="{6E523DCA-2EED-43B2-8335-493FF9FC80F5}"/>
    <cellStyle name="Normal 173 87 2" xfId="15040" xr:uid="{7A589E95-1C46-4C44-9FF7-790029EE9F76}"/>
    <cellStyle name="Normal 173 88" xfId="15041" xr:uid="{1888757A-FD75-4462-9B7A-D2F26CC2900A}"/>
    <cellStyle name="Normal 173 88 2" xfId="15042" xr:uid="{CBBCFA34-D273-4CB3-9683-35604E8A62F5}"/>
    <cellStyle name="Normal 173 89" xfId="15043" xr:uid="{197F8D54-914C-48DA-9E79-9D76FC8ED751}"/>
    <cellStyle name="Normal 173 89 2" xfId="15044" xr:uid="{D4C0221B-E988-4143-9C5B-FECA277B24D8}"/>
    <cellStyle name="Normal 173 9" xfId="15045" xr:uid="{3E00F677-43FA-4A03-B35C-17E617312A87}"/>
    <cellStyle name="Normal 173 9 2" xfId="15046" xr:uid="{8BD35E73-704E-4D4C-9B5D-1DBDE24B6676}"/>
    <cellStyle name="Normal 173 90" xfId="15047" xr:uid="{ABBF5095-CBF2-4065-AA36-0023BF2277DD}"/>
    <cellStyle name="Normal 173 90 2" xfId="15048" xr:uid="{8ECC2DEF-557A-49D4-9DC7-E2EEEE5F48C7}"/>
    <cellStyle name="Normal 173 91" xfId="15049" xr:uid="{9C9AF9B6-2576-43A0-8CB8-24D0EBDAF677}"/>
    <cellStyle name="Normal 173 91 2" xfId="15050" xr:uid="{9E4E593B-26E0-4B5D-BC75-B3AC5C4F7865}"/>
    <cellStyle name="Normal 173 92" xfId="15051" xr:uid="{E468A6A9-D846-417A-9531-0B81D44CCD27}"/>
    <cellStyle name="Normal 173 92 2" xfId="15052" xr:uid="{3C5E7000-3965-4707-A2BB-933416D45F65}"/>
    <cellStyle name="Normal 173 93" xfId="15053" xr:uid="{8D49B978-FD82-407A-B5B4-9B901FF985E2}"/>
    <cellStyle name="Normal 173 93 2" xfId="15054" xr:uid="{CC9A3BD1-1B99-4EF4-BAD8-58A5D2A5BEE5}"/>
    <cellStyle name="Normal 173 94" xfId="15055" xr:uid="{866D1800-3D48-4B9F-B987-601EDAB01B00}"/>
    <cellStyle name="Normal 173 94 2" xfId="15056" xr:uid="{713D6C11-0E5D-4C16-83CC-E37A60984377}"/>
    <cellStyle name="Normal 173 95" xfId="15057" xr:uid="{85E91346-809A-4C48-91F9-1A4386493C79}"/>
    <cellStyle name="Normal 173 95 2" xfId="15058" xr:uid="{0136FB99-13FC-470E-9E98-7A837CF20480}"/>
    <cellStyle name="Normal 173 96" xfId="15059" xr:uid="{494C6D86-A42B-41D2-ABF5-B5A1300C62D1}"/>
    <cellStyle name="Normal 173 96 2" xfId="15060" xr:uid="{6C5050E9-653E-4AE4-8677-5052AC64CA6F}"/>
    <cellStyle name="Normal 173 97" xfId="15061" xr:uid="{5CC6AB26-1B94-49B7-BCC4-899EA9133708}"/>
    <cellStyle name="Normal 173 97 2" xfId="15062" xr:uid="{2C2E5C67-7606-4B82-B4F1-BEA1F08D8427}"/>
    <cellStyle name="Normal 173 98" xfId="15063" xr:uid="{EBC0A754-CBB1-46F0-9B5A-C0A7B2B1D73A}"/>
    <cellStyle name="Normal 173 98 2" xfId="15064" xr:uid="{9DB27522-442E-454E-8C97-C450F14DD7EB}"/>
    <cellStyle name="Normal 173 99" xfId="15065" xr:uid="{68698233-F7FC-4B19-8068-DC266A771FFD}"/>
    <cellStyle name="Normal 18" xfId="374" xr:uid="{00000000-0005-0000-0000-0000A2020000}"/>
    <cellStyle name="Normal 18 2" xfId="375" xr:uid="{00000000-0005-0000-0000-0000A3020000}"/>
    <cellStyle name="Normal 18 2 2" xfId="763" xr:uid="{00000000-0005-0000-0000-0000A4020000}"/>
    <cellStyle name="Normal 18 2 2 2" xfId="15067" xr:uid="{153F7BF1-4F6E-4415-8295-D9499BAED998}"/>
    <cellStyle name="Normal 18 2 3" xfId="1243" xr:uid="{B8B6A339-0278-4154-9EF2-3140FB103B0E}"/>
    <cellStyle name="Normal 18 3" xfId="951" xr:uid="{00000000-0005-0000-0000-0000A5020000}"/>
    <cellStyle name="Normal 18 3 2" xfId="1300" xr:uid="{621513D6-45EA-4B2B-870A-BD86D0FB98DE}"/>
    <cellStyle name="Normal 18 4" xfId="1143" xr:uid="{F29E4446-EAC5-4CCC-A49F-1842396261FF}"/>
    <cellStyle name="Normal 18 4 2" xfId="15066" xr:uid="{DE02FE67-1D33-422A-A7B3-FD89B882AF26}"/>
    <cellStyle name="Normal 19" xfId="376" xr:uid="{00000000-0005-0000-0000-0000A6020000}"/>
    <cellStyle name="Normal 19 2" xfId="377" xr:uid="{00000000-0005-0000-0000-0000A7020000}"/>
    <cellStyle name="Normal 19 2 2" xfId="764" xr:uid="{00000000-0005-0000-0000-0000A8020000}"/>
    <cellStyle name="Normal 19 2 2 2" xfId="15069" xr:uid="{E9E563C6-6007-451E-90E4-EF4178285535}"/>
    <cellStyle name="Normal 19 2 3" xfId="1244" xr:uid="{41F2FCD4-8718-4EBD-9425-3D2CAB0FC037}"/>
    <cellStyle name="Normal 19 3" xfId="952" xr:uid="{00000000-0005-0000-0000-0000A9020000}"/>
    <cellStyle name="Normal 19 3 2" xfId="1301" xr:uid="{F2A7FEC8-9B38-4BE8-9D87-7F206A78E16B}"/>
    <cellStyle name="Normal 19 4" xfId="1144" xr:uid="{4003EB93-30D7-46EA-A55C-2B3D846B200B}"/>
    <cellStyle name="Normal 19 4 2" xfId="15068" xr:uid="{92885471-FABF-4856-96ED-B32DCD22D1F7}"/>
    <cellStyle name="Normal 2" xfId="378" xr:uid="{00000000-0005-0000-0000-0000AA020000}"/>
    <cellStyle name="Normal 2 2" xfId="379" xr:uid="{00000000-0005-0000-0000-0000AB020000}"/>
    <cellStyle name="Normal 2 2 2" xfId="380" xr:uid="{00000000-0005-0000-0000-0000AC020000}"/>
    <cellStyle name="Normal 2 2 2 2" xfId="15073" xr:uid="{1B0E0E5A-237C-4614-B8E2-7CCF84C412F0}"/>
    <cellStyle name="Normal 2 2 2 2 2" xfId="15074" xr:uid="{2F8F937E-18F4-40A1-9172-F795D204C9F1}"/>
    <cellStyle name="Normal 2 2 2 2 2 2" xfId="15075" xr:uid="{4F2ADDAA-EBDF-4BD9-B05D-269DAD8B25B7}"/>
    <cellStyle name="Normal 2 2 2 2 3" xfId="15076" xr:uid="{2CC5E927-AB27-4763-B3DF-1DAC9B1101B3}"/>
    <cellStyle name="Normal 2 2 2 2 3 2" xfId="15077" xr:uid="{DB4631E7-37E1-41F0-AB3F-5B5381F4833D}"/>
    <cellStyle name="Normal 2 2 2 2 4" xfId="15078" xr:uid="{0CF59F8A-CF2F-4F73-AB9F-A6D75D659947}"/>
    <cellStyle name="Normal 2 2 2 3" xfId="15079" xr:uid="{45A9710F-D2FF-4B5D-8F2A-887D93D8D9D7}"/>
    <cellStyle name="Normal 2 2 2 3 2" xfId="15080" xr:uid="{C1C18062-1575-43A5-982F-114E10491AE8}"/>
    <cellStyle name="Normal 2 2 2 4" xfId="15081" xr:uid="{4B1458C5-E0D2-4539-8D58-AE7FD25E5D29}"/>
    <cellStyle name="Normal 2 2 2 5" xfId="15072" xr:uid="{E99A3335-3A76-4A9B-BF82-CCE3132A9B67}"/>
    <cellStyle name="Normal 2 2 3" xfId="381" xr:uid="{00000000-0005-0000-0000-0000AD020000}"/>
    <cellStyle name="Normal 2 2 3 2" xfId="15083" xr:uid="{9BAFC814-BD2B-434D-9C99-E9FCF031F0F2}"/>
    <cellStyle name="Normal 2 2 3 2 2" xfId="15084" xr:uid="{D20DEF9E-5549-4ECB-84F8-D4B128D7B519}"/>
    <cellStyle name="Normal 2 2 3 3" xfId="15085" xr:uid="{D64FAF13-D625-4C2C-A3C0-777228B643DD}"/>
    <cellStyle name="Normal 2 2 3 3 2" xfId="15086" xr:uid="{FC231B03-6850-453F-89B7-8E3C5DF2829A}"/>
    <cellStyle name="Normal 2 2 3 4" xfId="15087" xr:uid="{8FAF992D-C81B-4102-B57C-8392DFD5131F}"/>
    <cellStyle name="Normal 2 2 3 5" xfId="15082" xr:uid="{788486DE-015F-4E67-811D-BD237D751D35}"/>
    <cellStyle name="Normal 2 2 4" xfId="382" xr:uid="{00000000-0005-0000-0000-0000AE020000}"/>
    <cellStyle name="Normal 2 2 4 2" xfId="955" xr:uid="{00000000-0005-0000-0000-0000AF020000}"/>
    <cellStyle name="Normal 2 2 4 2 2" xfId="15088" xr:uid="{EA66DBF5-9E37-4CDA-A835-E66EE96E7373}"/>
    <cellStyle name="Normal 2 2 5" xfId="383" xr:uid="{00000000-0005-0000-0000-0000B0020000}"/>
    <cellStyle name="Normal 2 2 5 2" xfId="1246" xr:uid="{F7EE5497-F7A7-492D-907F-AD96CC24BBD0}"/>
    <cellStyle name="Normal 2 2 6" xfId="954" xr:uid="{00000000-0005-0000-0000-0000B1020000}"/>
    <cellStyle name="Normal 2 2 6 2" xfId="15071" xr:uid="{5E36B9B0-351B-4A5C-8B62-6E756A37F23B}"/>
    <cellStyle name="Normal 2 3" xfId="384" xr:uid="{00000000-0005-0000-0000-0000B2020000}"/>
    <cellStyle name="Normal 2 3 2" xfId="385" xr:uid="{00000000-0005-0000-0000-0000B3020000}"/>
    <cellStyle name="Normal 2 3 2 2" xfId="956" xr:uid="{00000000-0005-0000-0000-0000B4020000}"/>
    <cellStyle name="Normal 2 3 2 2 2" xfId="15091" xr:uid="{E29C0219-4411-4B8B-BADB-61D944054BC0}"/>
    <cellStyle name="Normal 2 3 2 3" xfId="15090" xr:uid="{8863CCC3-8D76-4105-AB3A-AB159B3B964A}"/>
    <cellStyle name="Normal 2 3 3" xfId="15092" xr:uid="{3EF25A06-3481-472F-9DF1-A2A18804737E}"/>
    <cellStyle name="Normal 2 3 3 2" xfId="15093" xr:uid="{7424DC0A-DD95-4126-A421-B267B1899DDA}"/>
    <cellStyle name="Normal 2 3 4" xfId="15094" xr:uid="{C9718446-CDF0-471E-A027-A317B40590FC}"/>
    <cellStyle name="Normal 2 3 5" xfId="15089" xr:uid="{4727FAE6-B955-49DD-90EC-3829943DA985}"/>
    <cellStyle name="Normal 2 4" xfId="386" xr:uid="{00000000-0005-0000-0000-0000B5020000}"/>
    <cellStyle name="Normal 2 4 2" xfId="387" xr:uid="{00000000-0005-0000-0000-0000B6020000}"/>
    <cellStyle name="Normal 2 4 2 2" xfId="957" xr:uid="{00000000-0005-0000-0000-0000B7020000}"/>
    <cellStyle name="Normal 2 4 2 2 2" xfId="15096" xr:uid="{F68E3D68-015B-4BFC-8F88-0092EB18299E}"/>
    <cellStyle name="Normal 2 4 3" xfId="15095" xr:uid="{2FA56D82-3F1B-4EC8-A72E-DA9A30266FAF}"/>
    <cellStyle name="Normal 2 5" xfId="388" xr:uid="{00000000-0005-0000-0000-0000B8020000}"/>
    <cellStyle name="Normal 2 5 2" xfId="765" xr:uid="{00000000-0005-0000-0000-0000B9020000}"/>
    <cellStyle name="Normal 2 5 2 2" xfId="15097" xr:uid="{EEB95E17-1F20-46B7-AB91-FFC2E34026BE}"/>
    <cellStyle name="Normal 2 5 3" xfId="958" xr:uid="{00000000-0005-0000-0000-0000BA020000}"/>
    <cellStyle name="Normal 2 5 4" xfId="1247" xr:uid="{BA7C1D79-BBC2-412B-8EA6-DA4C36AEAD0C}"/>
    <cellStyle name="Normal 2 6" xfId="389" xr:uid="{00000000-0005-0000-0000-0000BB020000}"/>
    <cellStyle name="Normal 2 7" xfId="390" xr:uid="{00000000-0005-0000-0000-0000BC020000}"/>
    <cellStyle name="Normal 2 7 2" xfId="1055" xr:uid="{00000000-0005-0000-0000-0000BD020000}"/>
    <cellStyle name="Normal 2 7 3" xfId="1245" xr:uid="{D8727F9D-1840-4D71-AE31-A4D6448D21A1}"/>
    <cellStyle name="Normal 2 8" xfId="953" xr:uid="{00000000-0005-0000-0000-0000BE020000}"/>
    <cellStyle name="Normal 2 8 2" xfId="15070" xr:uid="{C9E2B298-514D-449F-AC06-77047815F3BE}"/>
    <cellStyle name="Normal 2_Prom OMS bundles" xfId="391" xr:uid="{00000000-0005-0000-0000-0000BF020000}"/>
    <cellStyle name="Normal 20" xfId="392" xr:uid="{00000000-0005-0000-0000-0000C0020000}"/>
    <cellStyle name="Normal 20 2" xfId="393" xr:uid="{00000000-0005-0000-0000-0000C1020000}"/>
    <cellStyle name="Normal 20 2 2" xfId="767" xr:uid="{00000000-0005-0000-0000-0000C2020000}"/>
    <cellStyle name="Normal 20 2 2 2" xfId="15099" xr:uid="{272945DA-8C41-4761-9214-4AF471810603}"/>
    <cellStyle name="Normal 20 2 3" xfId="960" xr:uid="{00000000-0005-0000-0000-0000C3020000}"/>
    <cellStyle name="Normal 20 2 4" xfId="1249" xr:uid="{2E1BDCB7-BCBD-43FD-B29F-5C2E5241CD0A}"/>
    <cellStyle name="Normal 20 3" xfId="394" xr:uid="{00000000-0005-0000-0000-0000C4020000}"/>
    <cellStyle name="Normal 20 3 2" xfId="766" xr:uid="{00000000-0005-0000-0000-0000C5020000}"/>
    <cellStyle name="Normal 20 3 3" xfId="1248" xr:uid="{EAEA24D4-2580-4C33-9271-4108442D2326}"/>
    <cellStyle name="Normal 20 4" xfId="959" xr:uid="{00000000-0005-0000-0000-0000C6020000}"/>
    <cellStyle name="Normal 20 4 2" xfId="1302" xr:uid="{7A6D4A0B-A656-47B2-8D7C-DE1F963022FB}"/>
    <cellStyle name="Normal 20 5" xfId="1145" xr:uid="{28A85863-1F53-428B-ADF8-F3A2E6083BB7}"/>
    <cellStyle name="Normal 20 5 2" xfId="15098" xr:uid="{B1211567-30BD-472E-91CC-40A19FEFEC30}"/>
    <cellStyle name="Normal 20_Prom OMS bundles" xfId="395" xr:uid="{00000000-0005-0000-0000-0000C7020000}"/>
    <cellStyle name="Normal 21" xfId="396" xr:uid="{00000000-0005-0000-0000-0000C8020000}"/>
    <cellStyle name="Normal 21 2" xfId="397" xr:uid="{00000000-0005-0000-0000-0000C9020000}"/>
    <cellStyle name="Normal 21 2 2" xfId="768" xr:uid="{00000000-0005-0000-0000-0000CA020000}"/>
    <cellStyle name="Normal 21 2 2 2" xfId="15101" xr:uid="{60EF3009-67C4-4119-A19C-5BECAE2F7EE6}"/>
    <cellStyle name="Normal 21 2 3" xfId="1250" xr:uid="{53A3A3BA-7E2C-426A-B0BE-AF2611BD4B0C}"/>
    <cellStyle name="Normal 21 3" xfId="961" xr:uid="{00000000-0005-0000-0000-0000CB020000}"/>
    <cellStyle name="Normal 21 3 2" xfId="1303" xr:uid="{52A46541-3F21-44D1-9587-6D4FB884149D}"/>
    <cellStyle name="Normal 21 4" xfId="1146" xr:uid="{6BB4AE35-D887-4398-BDE0-B40BCA0B1E95}"/>
    <cellStyle name="Normal 21 4 2" xfId="15100" xr:uid="{6043F6C6-F7FC-4053-9630-D56947DB4383}"/>
    <cellStyle name="Normal 22" xfId="398" xr:uid="{00000000-0005-0000-0000-0000CC020000}"/>
    <cellStyle name="Normal 22 2" xfId="769" xr:uid="{00000000-0005-0000-0000-0000CD020000}"/>
    <cellStyle name="Normal 22 2 2" xfId="15103" xr:uid="{5E591CC5-09DC-4137-B164-9A70FB931312}"/>
    <cellStyle name="Normal 22 3" xfId="962" xr:uid="{00000000-0005-0000-0000-0000CE020000}"/>
    <cellStyle name="Normal 22 3 2" xfId="15102" xr:uid="{41D8E0B0-9737-470B-BF34-FBC46F975F07}"/>
    <cellStyle name="Normal 22 4" xfId="1251" xr:uid="{91785FA6-DF9E-40C2-867D-E5BF11A8BD60}"/>
    <cellStyle name="Normal 23" xfId="399" xr:uid="{00000000-0005-0000-0000-0000CF020000}"/>
    <cellStyle name="Normal 23 2" xfId="770" xr:uid="{00000000-0005-0000-0000-0000D0020000}"/>
    <cellStyle name="Normal 23 2 2" xfId="15105" xr:uid="{C6584B5F-F281-4F4F-9997-C54FF4B30474}"/>
    <cellStyle name="Normal 23 3" xfId="963" xr:uid="{00000000-0005-0000-0000-0000D1020000}"/>
    <cellStyle name="Normal 23 3 2" xfId="15104" xr:uid="{F5F61D24-A78A-40D9-9917-CF55C74E5C43}"/>
    <cellStyle name="Normal 23 4" xfId="1252" xr:uid="{E679ACE2-5A1A-4E25-9249-29C3327310C3}"/>
    <cellStyle name="Normal 24" xfId="400" xr:uid="{00000000-0005-0000-0000-0000D2020000}"/>
    <cellStyle name="Normal 24 2" xfId="771" xr:uid="{00000000-0005-0000-0000-0000D3020000}"/>
    <cellStyle name="Normal 24 2 2" xfId="15107" xr:uid="{DD55368D-4C7F-4830-9881-5C980899C329}"/>
    <cellStyle name="Normal 24 3" xfId="964" xr:uid="{00000000-0005-0000-0000-0000D4020000}"/>
    <cellStyle name="Normal 24 3 2" xfId="15106" xr:uid="{1D747892-EE7A-4CA6-B013-956B22752D3B}"/>
    <cellStyle name="Normal 24 4" xfId="1253" xr:uid="{95D8235C-05C1-4DA4-87C5-D382893E510A}"/>
    <cellStyle name="Normal 25" xfId="401" xr:uid="{00000000-0005-0000-0000-0000D5020000}"/>
    <cellStyle name="Normal 25 2" xfId="402" xr:uid="{00000000-0005-0000-0000-0000D6020000}"/>
    <cellStyle name="Normal 25 2 2" xfId="772" xr:uid="{00000000-0005-0000-0000-0000D7020000}"/>
    <cellStyle name="Normal 25 2 2 2" xfId="15109" xr:uid="{E9A0159F-280E-4E15-8B12-B638F0E3E82F}"/>
    <cellStyle name="Normal 25 2 3" xfId="1254" xr:uid="{1B7CEAB6-07A5-4FB4-8601-67E8F4842A8C}"/>
    <cellStyle name="Normal 25 3" xfId="965" xr:uid="{00000000-0005-0000-0000-0000D8020000}"/>
    <cellStyle name="Normal 25 3 2" xfId="1304" xr:uid="{96231D33-D830-4B90-9C59-5443A4DD00CB}"/>
    <cellStyle name="Normal 25 4" xfId="1147" xr:uid="{3EC59ACE-13A0-4D8C-9565-ED1841BF8A58}"/>
    <cellStyle name="Normal 25 4 2" xfId="15108" xr:uid="{63B88A98-578B-4976-A715-8B7496291D13}"/>
    <cellStyle name="Normal 26" xfId="403" xr:uid="{00000000-0005-0000-0000-0000D9020000}"/>
    <cellStyle name="Normal 26 2" xfId="404" xr:uid="{00000000-0005-0000-0000-0000DA020000}"/>
    <cellStyle name="Normal 26 2 2" xfId="773" xr:uid="{00000000-0005-0000-0000-0000DB020000}"/>
    <cellStyle name="Normal 26 2 2 2" xfId="15111" xr:uid="{E8642FB0-B093-4B31-8F65-1B228D3F6492}"/>
    <cellStyle name="Normal 26 2 3" xfId="1255" xr:uid="{0F73A370-BEC3-4723-ACAC-3C83E169F6DC}"/>
    <cellStyle name="Normal 26 3" xfId="966" xr:uid="{00000000-0005-0000-0000-0000DC020000}"/>
    <cellStyle name="Normal 26 3 2" xfId="1305" xr:uid="{46F6A381-E005-442D-B339-88C2C1AF6346}"/>
    <cellStyle name="Normal 26 4" xfId="1148" xr:uid="{514B86DA-6AAB-482B-A2D0-F1C95D37CDE7}"/>
    <cellStyle name="Normal 26 4 2" xfId="15110" xr:uid="{5E7DF13F-3AF3-4740-B554-30A5B52FCC9B}"/>
    <cellStyle name="Normal 27" xfId="405" xr:uid="{00000000-0005-0000-0000-0000DD020000}"/>
    <cellStyle name="Normal 27 2" xfId="406" xr:uid="{00000000-0005-0000-0000-0000DE020000}"/>
    <cellStyle name="Normal 27 2 2" xfId="774" xr:uid="{00000000-0005-0000-0000-0000DF020000}"/>
    <cellStyle name="Normal 27 2 2 2" xfId="15113" xr:uid="{1CE1D4EC-8A1B-4636-9540-8F2581F05423}"/>
    <cellStyle name="Normal 27 2 3" xfId="1256" xr:uid="{0B1FB9DA-A2DA-419D-AAAA-2E26FC426A5E}"/>
    <cellStyle name="Normal 27 3" xfId="967" xr:uid="{00000000-0005-0000-0000-0000E0020000}"/>
    <cellStyle name="Normal 27 3 2" xfId="1306" xr:uid="{4C5EF907-C194-422A-A90F-B7953536EB3A}"/>
    <cellStyle name="Normal 27 4" xfId="1149" xr:uid="{7CA0CF45-6E41-4619-836B-516E7E1C2320}"/>
    <cellStyle name="Normal 27 4 2" xfId="15112" xr:uid="{2A95AD8B-EDAE-44AE-A1FB-63DD6D1C091D}"/>
    <cellStyle name="Normal 28" xfId="407" xr:uid="{00000000-0005-0000-0000-0000E1020000}"/>
    <cellStyle name="Normal 28 2" xfId="968" xr:uid="{00000000-0005-0000-0000-0000E2020000}"/>
    <cellStyle name="Normal 28 2 2" xfId="15115" xr:uid="{2574213F-C987-4022-916C-53E1DC9420A4}"/>
    <cellStyle name="Normal 28 3" xfId="15114" xr:uid="{EEA1F03B-82C2-47C4-9DB1-F10A60B035F7}"/>
    <cellStyle name="Normal 29" xfId="408" xr:uid="{00000000-0005-0000-0000-0000E3020000}"/>
    <cellStyle name="Normal 29 2" xfId="409" xr:uid="{00000000-0005-0000-0000-0000E4020000}"/>
    <cellStyle name="Normal 29 2 2" xfId="1257" xr:uid="{10DAAD53-79FA-4721-9E27-D77F8F2C712B}"/>
    <cellStyle name="Normal 29 2 2 2" xfId="15117" xr:uid="{07371BCB-EAF1-41B1-B59F-E6C26139329F}"/>
    <cellStyle name="Normal 29 3" xfId="969" xr:uid="{00000000-0005-0000-0000-0000E5020000}"/>
    <cellStyle name="Normal 29 3 2" xfId="15116" xr:uid="{265BDB3F-5663-486B-8E84-2C5034D0822F}"/>
    <cellStyle name="Normal 3" xfId="410" xr:uid="{00000000-0005-0000-0000-0000E6020000}"/>
    <cellStyle name="Normal 3 10" xfId="15119" xr:uid="{53912238-36ED-4B13-ADF3-572FE185EA73}"/>
    <cellStyle name="Normal 3 10 2" xfId="15120" xr:uid="{B56D3960-6241-4EA1-88DF-D07EC7FAE602}"/>
    <cellStyle name="Normal 3 100" xfId="15121" xr:uid="{B9F33A7E-0232-4212-AC3B-8A31A4BAFCD5}"/>
    <cellStyle name="Normal 3 100 2" xfId="15122" xr:uid="{FE9BD107-2E24-468B-948D-2FAE9E6F0CD4}"/>
    <cellStyle name="Normal 3 101" xfId="15123" xr:uid="{0BCF95B0-34CF-401E-91F1-BF0A1DA69147}"/>
    <cellStyle name="Normal 3 101 2" xfId="15124" xr:uid="{0A34C3C1-0530-456B-B482-477D4724ED65}"/>
    <cellStyle name="Normal 3 102" xfId="15125" xr:uid="{12511230-76DF-4DDA-8E19-1C6D3107C825}"/>
    <cellStyle name="Normal 3 102 2" xfId="15126" xr:uid="{FA42B980-E5BA-4BB6-9DF8-FC243AF933D0}"/>
    <cellStyle name="Normal 3 103" xfId="15127" xr:uid="{30C664DB-986C-4A83-8D21-47CFFD8230F8}"/>
    <cellStyle name="Normal 3 103 2" xfId="15128" xr:uid="{E58CCC89-85E2-4493-B837-F7EC42F625ED}"/>
    <cellStyle name="Normal 3 104" xfId="15129" xr:uid="{1B486093-3E6F-4B3E-9434-119777B7BAB8}"/>
    <cellStyle name="Normal 3 104 2" xfId="15130" xr:uid="{7AE7874B-098D-402C-8F36-5BEAB14D8942}"/>
    <cellStyle name="Normal 3 105" xfId="15131" xr:uid="{6E5EB7D9-189C-4132-A4C3-6693AE95460E}"/>
    <cellStyle name="Normal 3 105 2" xfId="15132" xr:uid="{1E196232-556A-4E90-B5EE-535A0CFBEC0C}"/>
    <cellStyle name="Normal 3 106" xfId="15133" xr:uid="{205AFD00-EDF4-4C19-9024-BF79AF98B809}"/>
    <cellStyle name="Normal 3 106 2" xfId="15134" xr:uid="{FEBEF8C3-C2CF-4121-96E9-3694B18E9E57}"/>
    <cellStyle name="Normal 3 107" xfId="15135" xr:uid="{CF92F89D-FB71-4705-9882-8EF41C0ADF99}"/>
    <cellStyle name="Normal 3 107 2" xfId="15136" xr:uid="{4272F250-BB5F-449D-AF02-A76BD034FA75}"/>
    <cellStyle name="Normal 3 108" xfId="15137" xr:uid="{0D3BB45F-D4D0-4DFA-B3B8-B196158A35BA}"/>
    <cellStyle name="Normal 3 108 2" xfId="15138" xr:uid="{49A2D3BC-52FF-4F07-AB51-F2125D6455B3}"/>
    <cellStyle name="Normal 3 109" xfId="15139" xr:uid="{5FDF6675-2CBF-4C31-AD65-6E2EDD99A773}"/>
    <cellStyle name="Normal 3 109 2" xfId="15140" xr:uid="{EB1379F2-3559-4613-A546-2CA1C8275A57}"/>
    <cellStyle name="Normal 3 11" xfId="15141" xr:uid="{9BBE0001-8621-42B4-A1F9-A7A9F9A2BEA0}"/>
    <cellStyle name="Normal 3 11 2" xfId="15142" xr:uid="{1AC87CC0-7BA5-4ECE-8E5F-2C17FE2ECB1B}"/>
    <cellStyle name="Normal 3 110" xfId="15143" xr:uid="{AD12AB12-BA9B-4EBE-B75A-C9B802B23DD8}"/>
    <cellStyle name="Normal 3 110 2" xfId="15144" xr:uid="{523A54DE-544D-4171-B58A-54EA71E8E676}"/>
    <cellStyle name="Normal 3 111" xfId="15145" xr:uid="{B1C95056-32CB-4A88-8C13-1C1E2AF7DE7F}"/>
    <cellStyle name="Normal 3 111 2" xfId="15146" xr:uid="{62B39028-C875-4E5D-AB36-29A344C4EBFE}"/>
    <cellStyle name="Normal 3 112" xfId="15147" xr:uid="{8DD47BEF-65B8-46DE-8633-E09D16539A5D}"/>
    <cellStyle name="Normal 3 112 2" xfId="15148" xr:uid="{9F0C975D-6836-4CB6-BF29-22D1CDC26BB2}"/>
    <cellStyle name="Normal 3 113" xfId="15149" xr:uid="{2B2B06C3-23DD-42B5-8C92-B466C6E6116B}"/>
    <cellStyle name="Normal 3 113 2" xfId="15150" xr:uid="{B898592A-6B28-49AA-89F0-A97568CF2FDC}"/>
    <cellStyle name="Normal 3 114" xfId="15151" xr:uid="{C796C695-4A20-477C-ACEF-C62AFA32AC6A}"/>
    <cellStyle name="Normal 3 114 2" xfId="15152" xr:uid="{B9D601AC-8465-4035-ABFD-7108D3593AE3}"/>
    <cellStyle name="Normal 3 115" xfId="15153" xr:uid="{48947F2D-2391-41C1-B41A-B6308AB16D65}"/>
    <cellStyle name="Normal 3 115 2" xfId="15154" xr:uid="{7CF961D6-FA76-4140-84FF-4861605B06F2}"/>
    <cellStyle name="Normal 3 116" xfId="15155" xr:uid="{651BE323-606A-4592-9DDB-65DA7620C80F}"/>
    <cellStyle name="Normal 3 116 2" xfId="15156" xr:uid="{8F8E5DE3-4433-4E1E-B4F0-5547F7B5C9F6}"/>
    <cellStyle name="Normal 3 117" xfId="15157" xr:uid="{E9055053-8123-472F-9800-5C544FE698CB}"/>
    <cellStyle name="Normal 3 117 2" xfId="15158" xr:uid="{E2A5FEAD-2DBD-4361-96FF-2EF52F4F0E20}"/>
    <cellStyle name="Normal 3 118" xfId="15159" xr:uid="{E32B8D70-22B8-4AB4-BD56-2610DA2B341B}"/>
    <cellStyle name="Normal 3 118 2" xfId="15160" xr:uid="{589F074B-FA40-4DFE-B15D-9518BE4F48DC}"/>
    <cellStyle name="Normal 3 119" xfId="15161" xr:uid="{EC25DB27-57DE-462F-925F-235C01A929D8}"/>
    <cellStyle name="Normal 3 119 2" xfId="15162" xr:uid="{4E85A03F-D9BB-4E0D-82C1-06A88B53BE25}"/>
    <cellStyle name="Normal 3 12" xfId="15163" xr:uid="{1564AD6E-DB97-466B-815B-1DD474AF0538}"/>
    <cellStyle name="Normal 3 12 2" xfId="15164" xr:uid="{A2DE0A18-D84D-425B-9B80-18A0421FC606}"/>
    <cellStyle name="Normal 3 120" xfId="15165" xr:uid="{D1123FA6-FABA-4441-AFAC-3AE99711C6E3}"/>
    <cellStyle name="Normal 3 120 2" xfId="15166" xr:uid="{5B8C4D33-AE25-4556-BF92-7DB0F9B5BC2E}"/>
    <cellStyle name="Normal 3 121" xfId="15167" xr:uid="{D71D6DEF-2C83-45E9-8D92-511B82D4F79C}"/>
    <cellStyle name="Normal 3 121 2" xfId="15168" xr:uid="{C24D0F28-62C5-4BC8-B509-5BA7BA1ED6BC}"/>
    <cellStyle name="Normal 3 122" xfId="15169" xr:uid="{965CFFD4-DA37-4076-B333-9BBECACCDA14}"/>
    <cellStyle name="Normal 3 122 2" xfId="15170" xr:uid="{605E2B5A-DCD0-470E-9022-29AF9F894FC2}"/>
    <cellStyle name="Normal 3 123" xfId="15171" xr:uid="{ABA8F62B-7310-4CBD-96DD-2C35BB1FE911}"/>
    <cellStyle name="Normal 3 123 2" xfId="15172" xr:uid="{100563C2-D6AD-45A5-915E-6AF685EE241D}"/>
    <cellStyle name="Normal 3 124" xfId="15173" xr:uid="{3112CBFE-12E1-4508-8304-4AC8946E733B}"/>
    <cellStyle name="Normal 3 124 2" xfId="15174" xr:uid="{6CF1E623-AFA4-4320-BC09-D0E9DE87C0AE}"/>
    <cellStyle name="Normal 3 125" xfId="15175" xr:uid="{2DB1C850-D55A-4CF8-A7F9-83DD90F74BDA}"/>
    <cellStyle name="Normal 3 125 2" xfId="15176" xr:uid="{77321635-B833-4A41-8B4C-6C6B4BE92A2D}"/>
    <cellStyle name="Normal 3 126" xfId="15177" xr:uid="{7D88FCCA-E27D-4568-BA3A-4C073F71DE8B}"/>
    <cellStyle name="Normal 3 126 2" xfId="15178" xr:uid="{9F520EC3-129F-44F3-8E92-91CC01AA13BC}"/>
    <cellStyle name="Normal 3 127" xfId="15179" xr:uid="{B61D274C-A22E-43E1-90F0-7620412BD2A7}"/>
    <cellStyle name="Normal 3 127 2" xfId="15180" xr:uid="{3F3594C3-6E81-4ACF-9E78-FA1011B91D3A}"/>
    <cellStyle name="Normal 3 128" xfId="15181" xr:uid="{D7D27744-8B26-4121-AD76-31122A1E5D0A}"/>
    <cellStyle name="Normal 3 128 2" xfId="15182" xr:uid="{0BEC63FA-DA2D-466F-9FE6-FCD506F2286D}"/>
    <cellStyle name="Normal 3 129" xfId="15183" xr:uid="{59F76D53-6873-43C1-8370-45D56D09D425}"/>
    <cellStyle name="Normal 3 129 2" xfId="15184" xr:uid="{37E74C9D-815D-4FA2-90C4-677BC488B2A5}"/>
    <cellStyle name="Normal 3 13" xfId="15185" xr:uid="{5C2CE17B-F15C-4E5B-87C8-7F2E2267F672}"/>
    <cellStyle name="Normal 3 13 2" xfId="15186" xr:uid="{A575A19E-18A5-4E24-93F8-FF137A8DF0A4}"/>
    <cellStyle name="Normal 3 130" xfId="15187" xr:uid="{EC6EF879-E2E8-4058-B350-51127B1DD837}"/>
    <cellStyle name="Normal 3 130 2" xfId="15188" xr:uid="{199B099B-3252-4432-906E-A1BF8AA6C241}"/>
    <cellStyle name="Normal 3 131" xfId="15189" xr:uid="{5D484C6F-73DB-4922-A89C-EBADF9FB3B72}"/>
    <cellStyle name="Normal 3 131 2" xfId="15190" xr:uid="{FB99F23B-F103-4A93-82F1-12EF72E02CEC}"/>
    <cellStyle name="Normal 3 132" xfId="15191" xr:uid="{FA29C9DC-81CE-4B1D-89A1-2D2AFE478FD8}"/>
    <cellStyle name="Normal 3 132 2" xfId="15192" xr:uid="{84061F13-1806-4C33-9B58-D7F97D721A57}"/>
    <cellStyle name="Normal 3 133" xfId="15193" xr:uid="{3034851C-D721-4C44-AE7E-2D24300FF7C3}"/>
    <cellStyle name="Normal 3 133 2" xfId="15194" xr:uid="{EFDF2F16-06AA-462B-870B-29B85BB3268D}"/>
    <cellStyle name="Normal 3 134" xfId="15195" xr:uid="{B8CF1D27-E2A3-4EE0-B29D-3BB6CCFC2E6A}"/>
    <cellStyle name="Normal 3 134 2" xfId="15196" xr:uid="{E2E18848-EA58-495B-B22C-E385D6B29BAB}"/>
    <cellStyle name="Normal 3 135" xfId="15197" xr:uid="{29A118DC-1482-45DD-A057-16565821916F}"/>
    <cellStyle name="Normal 3 135 2" xfId="15198" xr:uid="{4CFB2AB5-7CD7-40D5-AFDA-FFAD81939A4E}"/>
    <cellStyle name="Normal 3 136" xfId="15199" xr:uid="{7DCB5BBB-2D67-4677-B204-5BB0A7AE6307}"/>
    <cellStyle name="Normal 3 136 2" xfId="15200" xr:uid="{0B0B091A-D323-4BCE-B512-D3E7DAF1172A}"/>
    <cellStyle name="Normal 3 137" xfId="15201" xr:uid="{1EBC9180-7EF4-41EF-B7FC-0886C7346C7F}"/>
    <cellStyle name="Normal 3 137 2" xfId="15202" xr:uid="{89B2E114-8959-4BD9-A7D2-73C0F4BE5968}"/>
    <cellStyle name="Normal 3 138" xfId="15203" xr:uid="{7CF44217-035E-4A79-80ED-2F57598C976E}"/>
    <cellStyle name="Normal 3 138 2" xfId="15204" xr:uid="{80B04DA3-20FE-457C-AC00-65A8B93A7BEA}"/>
    <cellStyle name="Normal 3 139" xfId="15205" xr:uid="{1043FF9B-6740-494B-9CFB-6835AAEBA736}"/>
    <cellStyle name="Normal 3 139 2" xfId="15206" xr:uid="{23A60E82-E683-4583-A751-D65796968D40}"/>
    <cellStyle name="Normal 3 14" xfId="15207" xr:uid="{71FD819D-A49E-488E-8F60-D4076781519C}"/>
    <cellStyle name="Normal 3 14 2" xfId="15208" xr:uid="{E4EC8ED7-0975-4DCE-ADC8-234A3B78CD19}"/>
    <cellStyle name="Normal 3 140" xfId="15209" xr:uid="{AB922E7A-B5FC-4025-A75D-246943BC38C0}"/>
    <cellStyle name="Normal 3 140 2" xfId="15210" xr:uid="{8E3022AB-0939-4F3C-9DF9-77BF9369544B}"/>
    <cellStyle name="Normal 3 141" xfId="15211" xr:uid="{DA9FFD4C-CD2A-4F76-A5F4-5F2D4B233650}"/>
    <cellStyle name="Normal 3 141 2" xfId="15212" xr:uid="{EBE31871-D494-4EDD-B540-9C6D59E264C0}"/>
    <cellStyle name="Normal 3 142" xfId="15213" xr:uid="{C78E3088-5707-4A21-84E2-7F613C62425A}"/>
    <cellStyle name="Normal 3 142 2" xfId="15214" xr:uid="{7DC9DEF0-8FDB-42D3-8D96-299E49240077}"/>
    <cellStyle name="Normal 3 143" xfId="15215" xr:uid="{AABB1BF7-2BC8-441E-8019-F0F2B08F4D2E}"/>
    <cellStyle name="Normal 3 143 2" xfId="15216" xr:uid="{0AFB32D7-71DF-4C88-965D-1EE5F775D38D}"/>
    <cellStyle name="Normal 3 144" xfId="15217" xr:uid="{E9D93EF1-7697-4DD2-8735-A77511DC25DE}"/>
    <cellStyle name="Normal 3 144 2" xfId="15218" xr:uid="{3D724E1D-8D25-4906-94AC-E48364C3BD44}"/>
    <cellStyle name="Normal 3 145" xfId="15219" xr:uid="{3711EA54-A95B-4589-A41F-8FB247F7C6B4}"/>
    <cellStyle name="Normal 3 145 2" xfId="15220" xr:uid="{A79E5FFD-F806-4924-8D7A-3BDC22684530}"/>
    <cellStyle name="Normal 3 146" xfId="15221" xr:uid="{4376089B-F6FB-4CA5-AE27-7AD1BECA5113}"/>
    <cellStyle name="Normal 3 146 2" xfId="15222" xr:uid="{32ECCD8D-0E91-4831-8AD6-86D8675C0B42}"/>
    <cellStyle name="Normal 3 147" xfId="15223" xr:uid="{492C1534-05E3-44BF-BB40-F6DA50DB2548}"/>
    <cellStyle name="Normal 3 147 2" xfId="15224" xr:uid="{B23C5C52-F409-4AC0-BE7E-85A761EC3B16}"/>
    <cellStyle name="Normal 3 148" xfId="15225" xr:uid="{038105F2-C25C-4B96-8419-DA090040E614}"/>
    <cellStyle name="Normal 3 148 2" xfId="15226" xr:uid="{BD4B8575-42D6-40A1-BF5F-39EC5EBF735D}"/>
    <cellStyle name="Normal 3 149" xfId="15227" xr:uid="{C99182A1-A071-4433-9E17-17B2A2A2403E}"/>
    <cellStyle name="Normal 3 149 2" xfId="15228" xr:uid="{31546402-4AC5-442D-B2D0-614D926E24B6}"/>
    <cellStyle name="Normal 3 15" xfId="15229" xr:uid="{C44F3AE1-F390-46FC-BC4A-004E30364A73}"/>
    <cellStyle name="Normal 3 15 2" xfId="15230" xr:uid="{1E0AD4DC-4376-47CC-A290-E4C23DC2ABEC}"/>
    <cellStyle name="Normal 3 150" xfId="15231" xr:uid="{AF2AF940-DBC3-470C-B3CB-8DA4B407DD7F}"/>
    <cellStyle name="Normal 3 150 2" xfId="15232" xr:uid="{5799F4B8-6D5C-4DAB-B8D9-5A01BAE38F41}"/>
    <cellStyle name="Normal 3 151" xfId="15233" xr:uid="{FCC60CCF-1526-4B4D-A560-58C8E748F02D}"/>
    <cellStyle name="Normal 3 151 2" xfId="15234" xr:uid="{567E2B5A-5F3B-4C11-9C51-4F4E337A08D0}"/>
    <cellStyle name="Normal 3 152" xfId="15235" xr:uid="{8E5692C6-1EBE-4CAA-ADE1-462BCBAF47E6}"/>
    <cellStyle name="Normal 3 152 2" xfId="15236" xr:uid="{C312B20E-EC2A-4AA3-AC9C-D3794660900A}"/>
    <cellStyle name="Normal 3 153" xfId="15237" xr:uid="{2FCFD87F-6B68-4BE2-BED1-489EEEE84826}"/>
    <cellStyle name="Normal 3 153 2" xfId="15238" xr:uid="{F4479DDE-B3CE-42B7-8C02-4B53391A45FA}"/>
    <cellStyle name="Normal 3 154" xfId="15239" xr:uid="{22E9733B-9E2D-485D-B3EB-3B146FAD1169}"/>
    <cellStyle name="Normal 3 154 2" xfId="15240" xr:uid="{195E6C88-8BBA-4FE7-8B28-C01501C28450}"/>
    <cellStyle name="Normal 3 155" xfId="15241" xr:uid="{36387CE2-6F65-4D29-844A-3F4A15F0BB88}"/>
    <cellStyle name="Normal 3 155 2" xfId="15242" xr:uid="{52DDB6F3-1F7B-48BA-B3D0-32A3F5D791BF}"/>
    <cellStyle name="Normal 3 156" xfId="15243" xr:uid="{9B8A936E-19C7-45C7-915B-A560C5FEA92F}"/>
    <cellStyle name="Normal 3 156 2" xfId="15244" xr:uid="{EC6BF837-2611-4828-A690-8251AF6ABF96}"/>
    <cellStyle name="Normal 3 157" xfId="15245" xr:uid="{CADC03D9-E1A1-45D4-BC92-B99F47FFFB0E}"/>
    <cellStyle name="Normal 3 157 2" xfId="15246" xr:uid="{918AB294-7ED5-41AE-B8C0-A1621353DD71}"/>
    <cellStyle name="Normal 3 158" xfId="15247" xr:uid="{452E987F-57D4-4C6F-AE53-7FA2B6441D38}"/>
    <cellStyle name="Normal 3 158 2" xfId="15248" xr:uid="{DB47656F-8C4F-4B32-8FA9-703C697B57A7}"/>
    <cellStyle name="Normal 3 159" xfId="15249" xr:uid="{C89CAA06-5B61-4463-936D-42037C2BB493}"/>
    <cellStyle name="Normal 3 159 2" xfId="15250" xr:uid="{552B94CF-76E6-4B76-A0F7-53E969E1B798}"/>
    <cellStyle name="Normal 3 16" xfId="15251" xr:uid="{FBBA9BB0-9E90-45C9-9F20-946283CA63D6}"/>
    <cellStyle name="Normal 3 16 2" xfId="15252" xr:uid="{8807F3A3-57CF-483D-9F58-D97DC8DE7037}"/>
    <cellStyle name="Normal 3 160" xfId="15253" xr:uid="{F8F871A3-A3C5-434D-A42D-16E846956E80}"/>
    <cellStyle name="Normal 3 160 2" xfId="15254" xr:uid="{C8246155-C9BC-40A7-8BAD-54CBDE153C55}"/>
    <cellStyle name="Normal 3 161" xfId="15255" xr:uid="{48FE3215-3587-4AF7-AE5E-77887865D84A}"/>
    <cellStyle name="Normal 3 161 2" xfId="15256" xr:uid="{4528BD79-26BA-4ACA-9E70-AD94FC929627}"/>
    <cellStyle name="Normal 3 162" xfId="15257" xr:uid="{36D51548-5267-440D-8795-EEDD742F9890}"/>
    <cellStyle name="Normal 3 162 2" xfId="15258" xr:uid="{B4B08AC6-C28F-410A-B240-2110F5BA1BF5}"/>
    <cellStyle name="Normal 3 163" xfId="15259" xr:uid="{7BADBFAD-0574-4087-92B1-0A5B23BA602B}"/>
    <cellStyle name="Normal 3 163 2" xfId="15260" xr:uid="{64B323B9-AF61-4640-9C84-1BFF8F6329E8}"/>
    <cellStyle name="Normal 3 164" xfId="15261" xr:uid="{0F5DABA7-2F1C-4126-A7EE-A114A365E379}"/>
    <cellStyle name="Normal 3 164 2" xfId="15262" xr:uid="{BF7937B7-55ED-42AF-90E6-78EC60AC00BB}"/>
    <cellStyle name="Normal 3 165" xfId="15263" xr:uid="{70AA7371-5691-4583-B8D6-E6EE1C8F5865}"/>
    <cellStyle name="Normal 3 165 2" xfId="15264" xr:uid="{C1218AE9-FACA-4CF7-AB07-8BC27138128E}"/>
    <cellStyle name="Normal 3 166" xfId="15265" xr:uid="{2B99E025-929A-451F-A739-7568B4CAFEBA}"/>
    <cellStyle name="Normal 3 166 2" xfId="15266" xr:uid="{906F4DEA-20CA-4C57-A862-C1D8BE052CDE}"/>
    <cellStyle name="Normal 3 167" xfId="15267" xr:uid="{DEA2662B-E7AA-4684-B6FD-58CCAF9E364A}"/>
    <cellStyle name="Normal 3 167 2" xfId="15268" xr:uid="{B61DF62E-E16C-4233-B31C-482FC01C1DF6}"/>
    <cellStyle name="Normal 3 168" xfId="15269" xr:uid="{43DC2837-1922-49E7-942E-FFE82E6FEFDF}"/>
    <cellStyle name="Normal 3 168 2" xfId="15270" xr:uid="{92BB81F8-82B4-4E77-8F0D-AD979BCDD083}"/>
    <cellStyle name="Normal 3 169" xfId="15271" xr:uid="{036E60E0-5F50-4246-B3AB-7C3207B4AB61}"/>
    <cellStyle name="Normal 3 169 2" xfId="15272" xr:uid="{44AE19D6-790C-4226-8A1B-A8C1D39D8C30}"/>
    <cellStyle name="Normal 3 17" xfId="15273" xr:uid="{463F49A0-EECA-4380-92C7-4BC58EDE6B8A}"/>
    <cellStyle name="Normal 3 17 2" xfId="15274" xr:uid="{22EF3212-2FB0-4EF2-9152-528FC2E47FBB}"/>
    <cellStyle name="Normal 3 170" xfId="15275" xr:uid="{AA5EE125-2EA4-4B14-AD58-DAA24040D026}"/>
    <cellStyle name="Normal 3 170 2" xfId="15276" xr:uid="{6BA3687C-4F0E-4B2B-BD6E-96AF6202F2F9}"/>
    <cellStyle name="Normal 3 171" xfId="15277" xr:uid="{9DE89BC4-0A48-43ED-B34A-A0135741B319}"/>
    <cellStyle name="Normal 3 171 2" xfId="15278" xr:uid="{E6A60276-0A13-431D-8D6D-8077FD9B1693}"/>
    <cellStyle name="Normal 3 172" xfId="15279" xr:uid="{1442C195-988A-411C-AF28-F5D457E74723}"/>
    <cellStyle name="Normal 3 172 2" xfId="15280" xr:uid="{B3E1D991-A67A-496D-99D7-31704F464930}"/>
    <cellStyle name="Normal 3 173" xfId="15281" xr:uid="{0D3925A5-936F-4E4E-9CB1-D771063C0547}"/>
    <cellStyle name="Normal 3 173 2" xfId="15282" xr:uid="{7684AB94-DE9D-41C4-A4B7-19DB2E1AC653}"/>
    <cellStyle name="Normal 3 174" xfId="15283" xr:uid="{28B73F2A-8BC8-4512-9714-26DBB32FC7DC}"/>
    <cellStyle name="Normal 3 174 2" xfId="15284" xr:uid="{9C670CFF-B3A1-4D1C-9DC2-C684D4855115}"/>
    <cellStyle name="Normal 3 175" xfId="15285" xr:uid="{DB90D3EE-0D26-4F7F-BCDC-AA16735E83BC}"/>
    <cellStyle name="Normal 3 175 2" xfId="15286" xr:uid="{4506D4C7-FE38-4291-B2A2-C2A19B135769}"/>
    <cellStyle name="Normal 3 176" xfId="15287" xr:uid="{64C1A400-0356-42F1-AFE3-993EB2F8464D}"/>
    <cellStyle name="Normal 3 176 2" xfId="15288" xr:uid="{2C5AA4C4-FB16-45F3-86DA-3EC2F765BC75}"/>
    <cellStyle name="Normal 3 177" xfId="15289" xr:uid="{3F694FF0-D14C-4026-B295-850B3FDC505C}"/>
    <cellStyle name="Normal 3 177 2" xfId="15290" xr:uid="{E0CAB1FF-2264-4B36-ABF0-76005F3731CB}"/>
    <cellStyle name="Normal 3 178" xfId="15291" xr:uid="{915ACAF3-6096-4E9E-AE0E-2652080AEDA6}"/>
    <cellStyle name="Normal 3 178 2" xfId="15292" xr:uid="{FEC6189E-3980-4C60-83C4-A601ED97976B}"/>
    <cellStyle name="Normal 3 179" xfId="15293" xr:uid="{A0CD6FCA-8E20-4F2B-8FC2-E30EF05AB771}"/>
    <cellStyle name="Normal 3 179 2" xfId="15294" xr:uid="{D2BA958B-E8A3-441C-9CFA-5DFCB92501FD}"/>
    <cellStyle name="Normal 3 18" xfId="15295" xr:uid="{9D65A258-A0ED-464E-85D3-042B707A38CC}"/>
    <cellStyle name="Normal 3 18 2" xfId="15296" xr:uid="{12020AA8-96F3-499C-9CAE-4C1CC1FDCF83}"/>
    <cellStyle name="Normal 3 180" xfId="15297" xr:uid="{24C0CC69-466E-4D45-BE48-04B742471A86}"/>
    <cellStyle name="Normal 3 180 2" xfId="15298" xr:uid="{59717E4E-B082-4794-9849-E53CC85C5409}"/>
    <cellStyle name="Normal 3 181" xfId="15299" xr:uid="{BB4A9222-61EC-46F4-8D7A-CB230240FCAF}"/>
    <cellStyle name="Normal 3 181 2" xfId="15300" xr:uid="{68FE706F-BA15-4C6A-A512-A1916C8FD2A9}"/>
    <cellStyle name="Normal 3 182" xfId="15301" xr:uid="{AF9AC771-E9C7-4BB1-A60A-EC64DEB96F93}"/>
    <cellStyle name="Normal 3 182 2" xfId="15302" xr:uid="{D8EEAC2E-819B-4D3C-9638-09146F6A6C04}"/>
    <cellStyle name="Normal 3 183" xfId="15303" xr:uid="{503BD7EC-A247-40C8-8A11-5D97F7618423}"/>
    <cellStyle name="Normal 3 183 2" xfId="15304" xr:uid="{1D82409E-1590-450B-ACA8-EEF73D585345}"/>
    <cellStyle name="Normal 3 184" xfId="15305" xr:uid="{E6E7A30E-2217-4553-962E-F6DF65B9FF89}"/>
    <cellStyle name="Normal 3 184 2" xfId="15306" xr:uid="{BBD6107A-6933-48AE-BA95-D1482A4C93A7}"/>
    <cellStyle name="Normal 3 185" xfId="15307" xr:uid="{3D991C61-18F8-4CAA-8C71-286979A4BC31}"/>
    <cellStyle name="Normal 3 185 2" xfId="15308" xr:uid="{36FE3DF0-9716-4209-893B-6E915AE354EB}"/>
    <cellStyle name="Normal 3 186" xfId="15309" xr:uid="{B7986D01-1419-49F5-8A0E-6FD253C3985C}"/>
    <cellStyle name="Normal 3 186 2" xfId="15310" xr:uid="{DB9DED2B-16B7-4D79-895C-5A0CEEAF22BF}"/>
    <cellStyle name="Normal 3 187" xfId="15311" xr:uid="{7690E39A-FB92-49F9-BEF9-02EBB297749D}"/>
    <cellStyle name="Normal 3 187 2" xfId="15312" xr:uid="{2A00E2ED-62E9-4EB3-8D8E-A0A2C66DC109}"/>
    <cellStyle name="Normal 3 188" xfId="15313" xr:uid="{7E13261C-2FE0-43C2-A1AD-9F1BE0828241}"/>
    <cellStyle name="Normal 3 188 2" xfId="15314" xr:uid="{9C9CCB73-4A36-4AAE-9E5A-3F58D2C9F9BB}"/>
    <cellStyle name="Normal 3 189" xfId="15315" xr:uid="{7E3A97F3-AAE8-41CC-AA55-E0240A9577E3}"/>
    <cellStyle name="Normal 3 189 2" xfId="15316" xr:uid="{61740D35-C320-4257-892B-8070F115054B}"/>
    <cellStyle name="Normal 3 19" xfId="15317" xr:uid="{1C9FCC3B-B30B-4325-8E15-718ECF5E0CF4}"/>
    <cellStyle name="Normal 3 19 2" xfId="15318" xr:uid="{05E4243C-0728-411B-BCD2-FFE87002D4B3}"/>
    <cellStyle name="Normal 3 190" xfId="15319" xr:uid="{C9EE1CB1-F21F-4A63-AF29-B9062D94DC11}"/>
    <cellStyle name="Normal 3 190 2" xfId="15320" xr:uid="{31977346-DA9D-4078-A765-802722676F0C}"/>
    <cellStyle name="Normal 3 191" xfId="15321" xr:uid="{621CDDC2-7CA0-4C95-B458-EFE7746858F0}"/>
    <cellStyle name="Normal 3 191 2" xfId="15322" xr:uid="{F1D84953-CFC6-4A6E-9178-129852DB6292}"/>
    <cellStyle name="Normal 3 192" xfId="15323" xr:uid="{793819F3-ABD1-4EC2-87AB-D5D24B57A3F3}"/>
    <cellStyle name="Normal 3 192 2" xfId="15324" xr:uid="{C909D3A6-5FDA-4400-B138-7E5EC4143A48}"/>
    <cellStyle name="Normal 3 193" xfId="15325" xr:uid="{D97FE5FA-3CAA-4C87-802C-53E02EE6DE7F}"/>
    <cellStyle name="Normal 3 193 2" xfId="15326" xr:uid="{9E74D742-62AE-482C-94BB-428EAA754E05}"/>
    <cellStyle name="Normal 3 194" xfId="15327" xr:uid="{D513A85F-5542-490D-B770-739F87F1B44C}"/>
    <cellStyle name="Normal 3 194 2" xfId="15328" xr:uid="{DD3F6D3D-41BB-46A7-AFFA-16F8A4C0A705}"/>
    <cellStyle name="Normal 3 195" xfId="15329" xr:uid="{02935FAB-25EE-483D-92C8-5245723891B8}"/>
    <cellStyle name="Normal 3 195 2" xfId="15330" xr:uid="{D7EAB961-6B87-44C3-AC3C-8509B359D1F3}"/>
    <cellStyle name="Normal 3 196" xfId="15331" xr:uid="{776D1BBE-018F-4B67-91B3-33844372137A}"/>
    <cellStyle name="Normal 3 196 2" xfId="15332" xr:uid="{38E7DD7C-5CAC-466E-82E1-378D820DC294}"/>
    <cellStyle name="Normal 3 197" xfId="15333" xr:uid="{92FC2276-2E81-46E8-AC8E-290DEB7987F7}"/>
    <cellStyle name="Normal 3 197 2" xfId="15334" xr:uid="{B1B9F259-AB4B-4604-926D-D087E11B4518}"/>
    <cellStyle name="Normal 3 198" xfId="15335" xr:uid="{6DF38D48-C4C9-48D3-A9FF-A8266E14C593}"/>
    <cellStyle name="Normal 3 198 2" xfId="15336" xr:uid="{2463126C-D96F-473D-8404-8A4F423DD247}"/>
    <cellStyle name="Normal 3 199" xfId="15337" xr:uid="{1F123B43-C857-421F-B483-2B13C78FEF7F}"/>
    <cellStyle name="Normal 3 199 2" xfId="15338" xr:uid="{141A140E-2DA9-4D29-83F9-A62D124F336B}"/>
    <cellStyle name="Normal 3 2" xfId="411" xr:uid="{00000000-0005-0000-0000-0000E7020000}"/>
    <cellStyle name="Normal 3 2 2" xfId="971" xr:uid="{00000000-0005-0000-0000-0000E8020000}"/>
    <cellStyle name="Normal 3 2 2 2" xfId="15341" xr:uid="{4E14BC05-6A0C-4E4D-A359-87BCCAF7CFAF}"/>
    <cellStyle name="Normal 3 2 2 2 2" xfId="15342" xr:uid="{BAFC3DE5-3B9F-4B72-B5D6-B7826B016B0C}"/>
    <cellStyle name="Normal 3 2 2 2 2 2" xfId="15343" xr:uid="{34A781E1-C47C-4875-80E6-66A583515EC9}"/>
    <cellStyle name="Normal 3 2 2 2 3" xfId="15344" xr:uid="{28CC52F8-9FCC-4171-91C8-F3D935A3D951}"/>
    <cellStyle name="Normal 3 2 2 2 3 2" xfId="15345" xr:uid="{392BDEF0-949B-4DEB-8DF7-CDB6D69ECB6D}"/>
    <cellStyle name="Normal 3 2 2 2 4" xfId="15346" xr:uid="{EDDA07C3-0FFD-4993-BC22-2C6BC8FEE1EE}"/>
    <cellStyle name="Normal 3 2 2 3" xfId="15347" xr:uid="{32A6E14E-204C-4BA8-8633-0EF4B6801864}"/>
    <cellStyle name="Normal 3 2 2 3 2" xfId="15348" xr:uid="{38734F1F-22FC-4415-840F-ADFA67C7EE4E}"/>
    <cellStyle name="Normal 3 2 2 4" xfId="15349" xr:uid="{2F033CF6-A233-4E83-8C8C-A27C14B2D6E9}"/>
    <cellStyle name="Normal 3 2 2 5" xfId="15340" xr:uid="{9219476D-C3CB-46AC-80D7-5270C632FDF7}"/>
    <cellStyle name="Normal 3 2 3" xfId="15350" xr:uid="{CC9A050D-3234-44B5-AC37-B133EFDE3448}"/>
    <cellStyle name="Normal 3 2 3 2" xfId="15351" xr:uid="{3646C3EA-1E54-4899-B0EA-E9AB87E445E2}"/>
    <cellStyle name="Normal 3 2 3 2 2" xfId="15352" xr:uid="{C1F77777-4731-4D4A-9C2C-37CABE00E6D5}"/>
    <cellStyle name="Normal 3 2 3 3" xfId="15353" xr:uid="{669BBE5D-C041-4E09-8124-014FE56023CA}"/>
    <cellStyle name="Normal 3 2 3 3 2" xfId="15354" xr:uid="{8E1E6420-AB0C-4168-8C34-49AD950EF9A6}"/>
    <cellStyle name="Normal 3 2 3 4" xfId="15355" xr:uid="{F042075D-1117-4879-86FA-515D45D85B9B}"/>
    <cellStyle name="Normal 3 2 4" xfId="15356" xr:uid="{2C4AC071-111C-470B-B2DC-C6AA900318A0}"/>
    <cellStyle name="Normal 3 2 5" xfId="15339" xr:uid="{C0A3FDF7-4FA7-4C08-A8B8-740A5ABE7C46}"/>
    <cellStyle name="Normal 3 20" xfId="15357" xr:uid="{86895F4C-0843-46D1-9238-5D0135179DA6}"/>
    <cellStyle name="Normal 3 20 2" xfId="15358" xr:uid="{5D726AC3-EC86-4878-8EF3-A7F05D36068A}"/>
    <cellStyle name="Normal 3 200" xfId="15359" xr:uid="{15D809B7-47EB-41CB-AD9E-B6AF90970712}"/>
    <cellStyle name="Normal 3 200 2" xfId="15360" xr:uid="{1E8BD236-081C-4717-BEDC-89C1D840B6DD}"/>
    <cellStyle name="Normal 3 201" xfId="15361" xr:uid="{D3640906-085A-4F4E-8D3A-3112577513D5}"/>
    <cellStyle name="Normal 3 201 2" xfId="15362" xr:uid="{675AFCF1-F05A-4E39-8BEF-A2DDB1D9E240}"/>
    <cellStyle name="Normal 3 202" xfId="15363" xr:uid="{CAC9E16D-0E94-4A14-A11F-C2B5BF78514A}"/>
    <cellStyle name="Normal 3 202 2" xfId="15364" xr:uid="{5B0F48E3-0F25-444F-8B08-A118B8070529}"/>
    <cellStyle name="Normal 3 203" xfId="15365" xr:uid="{EF122DF4-D65B-4C95-B2F0-0FFB66BFD1EA}"/>
    <cellStyle name="Normal 3 203 2" xfId="15366" xr:uid="{28B77AB1-2D78-455B-8FBB-00B447EF93CA}"/>
    <cellStyle name="Normal 3 204" xfId="15367" xr:uid="{72923AC8-29B3-40D9-99C6-BB3E338BF6D9}"/>
    <cellStyle name="Normal 3 204 2" xfId="15368" xr:uid="{CC23E79E-3F68-4ECA-9858-0D4186757F41}"/>
    <cellStyle name="Normal 3 205" xfId="15369" xr:uid="{F6E28AC5-73A3-4253-9897-23C0FCDD309E}"/>
    <cellStyle name="Normal 3 205 2" xfId="15370" xr:uid="{4A02FE96-A82E-4CFC-B4F3-D3F16B0549C8}"/>
    <cellStyle name="Normal 3 206" xfId="15371" xr:uid="{C972F4BC-1DBD-45D1-9FC0-CD889C475FE9}"/>
    <cellStyle name="Normal 3 206 2" xfId="15372" xr:uid="{3424263E-75BE-4980-AB6F-157518EA4440}"/>
    <cellStyle name="Normal 3 207" xfId="15373" xr:uid="{67C5F433-2A99-467F-93C3-E124E4E8DDCF}"/>
    <cellStyle name="Normal 3 207 2" xfId="15374" xr:uid="{F2F88EE8-357D-4180-AC88-EA8860D33243}"/>
    <cellStyle name="Normal 3 208" xfId="15375" xr:uid="{B2467943-3711-4F8F-A39F-950177BF7564}"/>
    <cellStyle name="Normal 3 208 2" xfId="15376" xr:uid="{53FF5A93-71D1-48D3-ACBF-74FC571AB337}"/>
    <cellStyle name="Normal 3 209" xfId="15377" xr:uid="{63553461-39B5-40D5-A64E-00DC983FA07A}"/>
    <cellStyle name="Normal 3 209 2" xfId="15378" xr:uid="{3FCF341E-CC6B-436D-BD79-C59BA505DD5C}"/>
    <cellStyle name="Normal 3 21" xfId="15379" xr:uid="{7FC17EB1-319C-4CB2-B565-2F62582AED76}"/>
    <cellStyle name="Normal 3 21 2" xfId="15380" xr:uid="{FF052BE8-BF0D-4256-BC5D-2C08E8BEFF04}"/>
    <cellStyle name="Normal 3 210" xfId="15381" xr:uid="{F5EA9A2E-B361-4BA9-8B1A-24A880843F69}"/>
    <cellStyle name="Normal 3 210 2" xfId="15382" xr:uid="{ACA3A5FB-4E0F-47C9-8247-2FC221B05267}"/>
    <cellStyle name="Normal 3 211" xfId="15383" xr:uid="{BDC66B87-DC1C-476F-8282-AF9197EF680D}"/>
    <cellStyle name="Normal 3 211 2" xfId="15384" xr:uid="{AAB42372-DC68-4852-AD1E-882711EBC1E7}"/>
    <cellStyle name="Normal 3 212" xfId="15385" xr:uid="{840AB52C-B599-469E-B1E7-CFDFDB7922B0}"/>
    <cellStyle name="Normal 3 212 2" xfId="15386" xr:uid="{44AD3361-15F3-4C0A-AE49-CA19C633F994}"/>
    <cellStyle name="Normal 3 213" xfId="15387" xr:uid="{2E1F2076-E9B9-47D9-A0CA-36D8D299F07E}"/>
    <cellStyle name="Normal 3 213 2" xfId="15388" xr:uid="{D7FF83A9-F667-4970-8C0B-2A830959DCBD}"/>
    <cellStyle name="Normal 3 214" xfId="15389" xr:uid="{ECBC57EA-C6C7-4944-A94A-732E9CAE32F5}"/>
    <cellStyle name="Normal 3 214 2" xfId="15390" xr:uid="{7849B220-878C-4CA7-93FE-923FF5C9E6E9}"/>
    <cellStyle name="Normal 3 215" xfId="15391" xr:uid="{9B23BA2F-8F46-42D2-AF87-C09C9E200C2C}"/>
    <cellStyle name="Normal 3 215 2" xfId="15392" xr:uid="{CA78F968-1B93-4E59-8396-A415D8AC0D78}"/>
    <cellStyle name="Normal 3 216" xfId="15393" xr:uid="{DE322656-2514-400A-91E7-09BDC16A974C}"/>
    <cellStyle name="Normal 3 216 2" xfId="15394" xr:uid="{6377A8DD-106B-4699-8270-D5C66C95EA20}"/>
    <cellStyle name="Normal 3 217" xfId="15395" xr:uid="{830330A8-02A7-4F44-A06F-452D21AA8E93}"/>
    <cellStyle name="Normal 3 217 2" xfId="15396" xr:uid="{B34A414C-11A8-4667-96FF-BE361544481D}"/>
    <cellStyle name="Normal 3 218" xfId="15397" xr:uid="{C6DA2040-5591-4D50-B6BC-5A75487E21B2}"/>
    <cellStyle name="Normal 3 218 2" xfId="15398" xr:uid="{90C6D488-646F-49AB-AFFA-8E6BB2D0C0B7}"/>
    <cellStyle name="Normal 3 219" xfId="15399" xr:uid="{D1F1C298-6A98-4335-8FE2-7FFC150330A1}"/>
    <cellStyle name="Normal 3 219 2" xfId="15400" xr:uid="{6CC88942-B08E-41C7-A980-B82A46AC3307}"/>
    <cellStyle name="Normal 3 22" xfId="15401" xr:uid="{3FAF6FD9-7062-413B-87A1-48015882F4A6}"/>
    <cellStyle name="Normal 3 22 2" xfId="15402" xr:uid="{0A502D2F-7EDB-45A0-ACAE-3AAA58DF530A}"/>
    <cellStyle name="Normal 3 220" xfId="15403" xr:uid="{E101E66E-A77C-4473-8A3D-1084E4DEE064}"/>
    <cellStyle name="Normal 3 220 2" xfId="15404" xr:uid="{1299C6D5-6A6E-4D80-86DC-9D497CCFE426}"/>
    <cellStyle name="Normal 3 221" xfId="15405" xr:uid="{052421F0-060D-4220-AF38-F445440C56F2}"/>
    <cellStyle name="Normal 3 221 2" xfId="15406" xr:uid="{02D56F6E-F7AC-43BD-82BB-AC16B22E0B0A}"/>
    <cellStyle name="Normal 3 222" xfId="15407" xr:uid="{657F4DF2-B366-463A-B41B-2C798D5E0E6F}"/>
    <cellStyle name="Normal 3 222 2" xfId="15408" xr:uid="{B8452771-2BDB-4C61-AA09-EB0395971326}"/>
    <cellStyle name="Normal 3 223" xfId="15409" xr:uid="{A81E162C-F5D4-4446-B9E1-F1F831261C0F}"/>
    <cellStyle name="Normal 3 223 2" xfId="15410" xr:uid="{B434249C-F299-4E8E-833B-F2CB1E769899}"/>
    <cellStyle name="Normal 3 224" xfId="15411" xr:uid="{46DB892D-24EB-4F62-94B8-7858B331704B}"/>
    <cellStyle name="Normal 3 224 2" xfId="15412" xr:uid="{8A1A94AC-622E-4DF0-9268-7FA0399D5305}"/>
    <cellStyle name="Normal 3 225" xfId="15413" xr:uid="{F2DECEC8-00C1-4558-8179-240B2DC9940B}"/>
    <cellStyle name="Normal 3 225 2" xfId="15414" xr:uid="{E96D1E82-0B80-4997-8990-518CE719D34B}"/>
    <cellStyle name="Normal 3 226" xfId="15415" xr:uid="{2F755A4C-D82A-4FA9-9EE4-B482E29A4184}"/>
    <cellStyle name="Normal 3 226 2" xfId="15416" xr:uid="{D34E3449-9D3C-4AE5-AB3E-AEA37AEEB396}"/>
    <cellStyle name="Normal 3 227" xfId="15417" xr:uid="{1AA1562D-36C2-4F22-96C4-F358F277DA0C}"/>
    <cellStyle name="Normal 3 227 2" xfId="15418" xr:uid="{C15FE0CB-46CB-40B2-9BF3-5C818F3D1063}"/>
    <cellStyle name="Normal 3 228" xfId="15419" xr:uid="{BB6BBF4E-6321-42E7-A098-EE1D952DCF26}"/>
    <cellStyle name="Normal 3 228 2" xfId="15420" xr:uid="{84D49853-D028-48BA-9C1A-5DB145F0C7CB}"/>
    <cellStyle name="Normal 3 229" xfId="15421" xr:uid="{7559F7DF-C082-439F-A2E6-A515F680B4D4}"/>
    <cellStyle name="Normal 3 229 2" xfId="15422" xr:uid="{DD1C65CB-9C31-493D-B1F3-31F69CB2F66F}"/>
    <cellStyle name="Normal 3 23" xfId="15423" xr:uid="{3A7BD5E2-D8EF-499B-9535-FF31C510FE6E}"/>
    <cellStyle name="Normal 3 23 2" xfId="15424" xr:uid="{A093F4C8-A2D1-47DB-A5FD-9E180930F951}"/>
    <cellStyle name="Normal 3 230" xfId="15425" xr:uid="{8044C6FE-71D0-43FF-816B-301726CD4E85}"/>
    <cellStyle name="Normal 3 230 2" xfId="15426" xr:uid="{E89965F9-3F91-4D42-A108-7ADD987DF8D9}"/>
    <cellStyle name="Normal 3 231" xfId="15427" xr:uid="{A3D205CC-982B-4079-AE9A-226813A69531}"/>
    <cellStyle name="Normal 3 231 2" xfId="15428" xr:uid="{6E35DB37-F04C-4DB9-8752-AB80610413F7}"/>
    <cellStyle name="Normal 3 232" xfId="15429" xr:uid="{10F949BB-D5E7-49CD-8A0A-CEF33C06EA0E}"/>
    <cellStyle name="Normal 3 232 2" xfId="15430" xr:uid="{39AA029E-521E-4086-ACAC-77DBB1865F18}"/>
    <cellStyle name="Normal 3 233" xfId="15431" xr:uid="{C2375D60-0EFA-45D0-8585-B9A245848FA3}"/>
    <cellStyle name="Normal 3 233 2" xfId="15432" xr:uid="{4648073C-59C9-4F2D-947E-997AF69072AD}"/>
    <cellStyle name="Normal 3 234" xfId="15433" xr:uid="{70895FC5-5E55-4DA6-9EFB-032BF39582B3}"/>
    <cellStyle name="Normal 3 234 2" xfId="15434" xr:uid="{66699C25-3295-435D-AD50-AC68666C86BE}"/>
    <cellStyle name="Normal 3 235" xfId="15435" xr:uid="{CBD6DCC5-B5BC-4AE4-A14E-A6CDC8EF6207}"/>
    <cellStyle name="Normal 3 235 2" xfId="15436" xr:uid="{897D4302-E10C-45D9-941B-3C30D61D6F9B}"/>
    <cellStyle name="Normal 3 236" xfId="15437" xr:uid="{CEC515E8-858F-48F4-8C55-3E856C27041A}"/>
    <cellStyle name="Normal 3 236 2" xfId="15438" xr:uid="{6C986BB8-051D-4C15-97C0-871E5ADD1FA3}"/>
    <cellStyle name="Normal 3 237" xfId="15439" xr:uid="{D2BD7D3F-1E79-4374-B2A8-4C4EFE39A398}"/>
    <cellStyle name="Normal 3 237 2" xfId="15440" xr:uid="{3BCC00E8-B962-43A3-A218-412545FC17EA}"/>
    <cellStyle name="Normal 3 238" xfId="15441" xr:uid="{CBE0EAAD-956F-4A26-A8C3-8B2C6BBF1A3B}"/>
    <cellStyle name="Normal 3 238 2" xfId="15442" xr:uid="{F085DDEB-C304-4F96-A466-A4C05A7CE156}"/>
    <cellStyle name="Normal 3 239" xfId="15443" xr:uid="{F26622BD-E6E4-466E-B24D-714366B03E55}"/>
    <cellStyle name="Normal 3 239 2" xfId="15444" xr:uid="{AE2C470B-EEF1-4AC4-9E21-922A4D10FE47}"/>
    <cellStyle name="Normal 3 24" xfId="15445" xr:uid="{F4D09D54-A871-46EE-97D2-332EBD733DDF}"/>
    <cellStyle name="Normal 3 24 2" xfId="15446" xr:uid="{2EC3B706-4498-4517-A8B8-43D657E0AB0A}"/>
    <cellStyle name="Normal 3 240" xfId="15447" xr:uid="{F757C838-75D1-4A05-83BA-E2961EECD82E}"/>
    <cellStyle name="Normal 3 240 2" xfId="15448" xr:uid="{95694953-D881-4D8E-BBEE-BC8177613C44}"/>
    <cellStyle name="Normal 3 241" xfId="15449" xr:uid="{D761C2E9-6D4F-4BC5-BCDE-BB4DD9E492F5}"/>
    <cellStyle name="Normal 3 241 2" xfId="15450" xr:uid="{431835FD-A1E6-42BB-A7D3-E2EBC00CC5AD}"/>
    <cellStyle name="Normal 3 242" xfId="15451" xr:uid="{3F973726-A38B-471A-BDE3-544D37F6D59F}"/>
    <cellStyle name="Normal 3 242 2" xfId="15452" xr:uid="{7D7BEA11-8453-4ADB-B383-648DD6F3C913}"/>
    <cellStyle name="Normal 3 243" xfId="15453" xr:uid="{54E4D971-2CA4-4053-8D8B-557178A57ED2}"/>
    <cellStyle name="Normal 3 243 2" xfId="15454" xr:uid="{02D60459-56FA-4980-836D-7D266E2BA2D5}"/>
    <cellStyle name="Normal 3 244" xfId="15455" xr:uid="{0D907943-0739-4214-BF50-7A0DCEBB1DD3}"/>
    <cellStyle name="Normal 3 244 2" xfId="15456" xr:uid="{658D135A-B3B6-44CA-8818-93728C3F7A91}"/>
    <cellStyle name="Normal 3 244 2 2" xfId="15457" xr:uid="{07EC0E59-98B0-4C4B-B9BD-2492E9BC2F00}"/>
    <cellStyle name="Normal 3 244 3" xfId="15458" xr:uid="{4F5ED014-D6D8-4908-BF7B-BDEE1A9FBA6C}"/>
    <cellStyle name="Normal 3 244 3 2" xfId="15459" xr:uid="{1CDFCD4A-1875-490A-9DC1-851D63EBE11A}"/>
    <cellStyle name="Normal 3 244 4" xfId="15460" xr:uid="{BB2F11D2-7D30-463E-9935-DB2D67EA0E31}"/>
    <cellStyle name="Normal 3 245" xfId="15461" xr:uid="{90579DA4-5C75-4004-A4F4-D678735AB407}"/>
    <cellStyle name="Normal 3 245 2" xfId="15462" xr:uid="{81BEDABB-893D-4DDC-A9FD-559E0641A0D0}"/>
    <cellStyle name="Normal 3 246" xfId="15463" xr:uid="{DC86A7CD-9919-4FDE-AA1D-C157C582EE14}"/>
    <cellStyle name="Normal 3 246 2" xfId="15464" xr:uid="{D25D72C9-0820-4D6F-B5F1-32B43EC93375}"/>
    <cellStyle name="Normal 3 247" xfId="15465" xr:uid="{FD30A69A-2500-432D-B076-92A71403CD4D}"/>
    <cellStyle name="Normal 3 247 2" xfId="15466" xr:uid="{692DE27E-7D6A-4C20-B445-DF3518C2C05B}"/>
    <cellStyle name="Normal 3 248" xfId="15467" xr:uid="{14A9F2AF-FE3D-429D-B945-8BF3F7CECA36}"/>
    <cellStyle name="Normal 3 248 2" xfId="15468" xr:uid="{A71475D5-826B-4377-8D4C-0EC06AB1185B}"/>
    <cellStyle name="Normal 3 249" xfId="15469" xr:uid="{1D2CBCE8-1030-447C-A83E-15820167A62D}"/>
    <cellStyle name="Normal 3 249 2" xfId="15470" xr:uid="{78EED254-122E-46D7-B1DF-E364470599B6}"/>
    <cellStyle name="Normal 3 25" xfId="15471" xr:uid="{7C6BA47A-3EB0-458D-A027-9160382A03C8}"/>
    <cellStyle name="Normal 3 25 2" xfId="15472" xr:uid="{8717B731-9677-4B98-B0B1-3A1A14E48C77}"/>
    <cellStyle name="Normal 3 250" xfId="15473" xr:uid="{9CF48B64-73FD-466B-8AC5-35F628BE2612}"/>
    <cellStyle name="Normal 3 250 2" xfId="15474" xr:uid="{E2ACEF4C-2D14-42AC-85A9-FD76B722407E}"/>
    <cellStyle name="Normal 3 251" xfId="15475" xr:uid="{7594D8D9-0944-4D1F-BC4B-A66FAB809368}"/>
    <cellStyle name="Normal 3 251 2" xfId="15476" xr:uid="{B98AAE41-6EFF-4D4B-A1AD-ADD0448153E3}"/>
    <cellStyle name="Normal 3 252" xfId="15477" xr:uid="{88273057-A1C1-466C-A12B-8607E202D8AB}"/>
    <cellStyle name="Normal 3 252 2" xfId="15478" xr:uid="{56582BA4-0A19-458E-A44E-A5E50F897EEC}"/>
    <cellStyle name="Normal 3 253" xfId="15479" xr:uid="{FC36E08A-F3E4-48E8-91D2-AA32A81489B8}"/>
    <cellStyle name="Normal 3 253 2" xfId="15480" xr:uid="{798CC2D0-5DF6-4B38-8718-E737EDB66674}"/>
    <cellStyle name="Normal 3 254" xfId="15481" xr:uid="{06BA32DC-ABA4-49ED-9721-677B24A9AA40}"/>
    <cellStyle name="Normal 3 254 2" xfId="15482" xr:uid="{255D2D1B-0308-458A-94AC-4FFFC6834B45}"/>
    <cellStyle name="Normal 3 255" xfId="15483" xr:uid="{E3DC580B-E929-4865-9FC9-99F9049EC840}"/>
    <cellStyle name="Normal 3 255 2" xfId="15484" xr:uid="{4DE0CF21-ACF3-47D1-8A80-E3450F26101B}"/>
    <cellStyle name="Normal 3 256" xfId="15485" xr:uid="{73E7F26A-F8FA-46D6-BA3C-20539963F34B}"/>
    <cellStyle name="Normal 3 257" xfId="15118" xr:uid="{06311983-5C1C-46C7-BD50-CDED0A3D8F8D}"/>
    <cellStyle name="Normal 3 26" xfId="15486" xr:uid="{A1603CC4-5E46-441E-8AD8-DA58893C3493}"/>
    <cellStyle name="Normal 3 26 2" xfId="15487" xr:uid="{DE1255A6-4A23-4A9C-9E22-51C6E09494CB}"/>
    <cellStyle name="Normal 3 27" xfId="15488" xr:uid="{77F946B9-78CF-4FC3-922E-276EBCFDAB54}"/>
    <cellStyle name="Normal 3 27 2" xfId="15489" xr:uid="{42030F6B-E8F3-43BC-B35E-682255310401}"/>
    <cellStyle name="Normal 3 28" xfId="15490" xr:uid="{E3303F07-6A01-4D1C-9E2C-546288FBAADD}"/>
    <cellStyle name="Normal 3 28 2" xfId="15491" xr:uid="{C0FDE01F-CC68-4F09-AB3A-629254CC3C7B}"/>
    <cellStyle name="Normal 3 29" xfId="15492" xr:uid="{D92CF4C1-A2A5-4819-88D9-BBF33F7AB561}"/>
    <cellStyle name="Normal 3 29 2" xfId="15493" xr:uid="{6810BF8E-8620-4D70-8A0C-DC7A626D3FDD}"/>
    <cellStyle name="Normal 3 3" xfId="412" xr:uid="{00000000-0005-0000-0000-0000E9020000}"/>
    <cellStyle name="Normal 3 3 2" xfId="413" xr:uid="{00000000-0005-0000-0000-0000EA020000}"/>
    <cellStyle name="Normal 3 3 2 2" xfId="972" xr:uid="{00000000-0005-0000-0000-0000EB020000}"/>
    <cellStyle name="Normal 3 3 2 2 2" xfId="15495" xr:uid="{8BAF9819-F24A-400A-B626-55EC62628AFD}"/>
    <cellStyle name="Normal 3 3 3" xfId="15494" xr:uid="{4E28321A-0AF6-420B-A330-33D5CA6860C7}"/>
    <cellStyle name="Normal 3 30" xfId="15496" xr:uid="{8FD84B20-D938-4FAA-B9C2-42A7715300B4}"/>
    <cellStyle name="Normal 3 30 2" xfId="15497" xr:uid="{0E8C925B-8211-4988-BF62-98AFA6100E22}"/>
    <cellStyle name="Normal 3 31" xfId="15498" xr:uid="{479B8804-ECB7-4205-8621-7C4F68079A71}"/>
    <cellStyle name="Normal 3 31 2" xfId="15499" xr:uid="{C893D11C-0372-4644-BD3E-716A7A376BA0}"/>
    <cellStyle name="Normal 3 32" xfId="15500" xr:uid="{EFFD36DE-BA1D-422E-8C8E-8132E88CF966}"/>
    <cellStyle name="Normal 3 32 2" xfId="15501" xr:uid="{E0246187-DEC3-4377-B675-DD16127B00F6}"/>
    <cellStyle name="Normal 3 33" xfId="15502" xr:uid="{65CB1F41-6FAA-4D79-869D-C6364452D6C5}"/>
    <cellStyle name="Normal 3 33 2" xfId="15503" xr:uid="{C891124C-3B6C-470D-82B1-2578038C2073}"/>
    <cellStyle name="Normal 3 34" xfId="15504" xr:uid="{2EAD149C-ABD6-4B44-A9A4-79FB65CD9482}"/>
    <cellStyle name="Normal 3 34 2" xfId="15505" xr:uid="{5CDED001-F99D-4545-A89D-08C86B0DFBCC}"/>
    <cellStyle name="Normal 3 35" xfId="15506" xr:uid="{213C9E89-6574-4A05-9FD4-BC0E1D178AB3}"/>
    <cellStyle name="Normal 3 35 2" xfId="15507" xr:uid="{ECBB6089-2B28-436A-A9DD-DDE75745193C}"/>
    <cellStyle name="Normal 3 36" xfId="15508" xr:uid="{BF18C78B-D8F1-483C-A393-5DBA1461DF46}"/>
    <cellStyle name="Normal 3 36 2" xfId="15509" xr:uid="{40A162FD-CFC2-4266-AC13-C78EC48D2C7A}"/>
    <cellStyle name="Normal 3 37" xfId="15510" xr:uid="{E7C261C7-8AB1-47BC-A40F-9D578A6EC25C}"/>
    <cellStyle name="Normal 3 37 2" xfId="15511" xr:uid="{4CA83342-1BC2-4AD1-BC25-65E6BC902192}"/>
    <cellStyle name="Normal 3 38" xfId="15512" xr:uid="{27B71270-CE33-4D51-8A52-F53D075B5642}"/>
    <cellStyle name="Normal 3 38 2" xfId="15513" xr:uid="{E580EF58-3FB9-4D7C-AE7D-B7610ACB72DE}"/>
    <cellStyle name="Normal 3 39" xfId="15514" xr:uid="{567FB00A-BF23-4DE1-99DA-3A7EA6B3670A}"/>
    <cellStyle name="Normal 3 39 2" xfId="15515" xr:uid="{AFC599D5-E23D-45A0-9473-5181F007463E}"/>
    <cellStyle name="Normal 3 4" xfId="414" xr:uid="{00000000-0005-0000-0000-0000EC020000}"/>
    <cellStyle name="Normal 3 4 2" xfId="973" xr:uid="{00000000-0005-0000-0000-0000ED020000}"/>
    <cellStyle name="Normal 3 4 2 2" xfId="15517" xr:uid="{62490183-286A-4D91-8C03-DA89C95913C9}"/>
    <cellStyle name="Normal 3 4 3" xfId="15516" xr:uid="{DEEF9197-7BF2-431E-B0A0-410A81087A91}"/>
    <cellStyle name="Normal 3 40" xfId="15518" xr:uid="{60FC3033-F169-400A-892D-F0E3704B02C9}"/>
    <cellStyle name="Normal 3 40 2" xfId="15519" xr:uid="{515E802E-60DC-4832-9081-0B74664492CE}"/>
    <cellStyle name="Normal 3 41" xfId="15520" xr:uid="{5CCEA44A-8E26-43BC-8F5C-D4DDD9F1E8FA}"/>
    <cellStyle name="Normal 3 41 2" xfId="15521" xr:uid="{386AF250-049D-417B-984B-E805E3518BCE}"/>
    <cellStyle name="Normal 3 42" xfId="15522" xr:uid="{51CBDEF7-47F2-4EAC-B275-1A9806FC213A}"/>
    <cellStyle name="Normal 3 42 2" xfId="15523" xr:uid="{1231CAA6-699A-4452-B25A-5A0759DF1436}"/>
    <cellStyle name="Normal 3 43" xfId="15524" xr:uid="{40F62117-109B-4F69-91A0-07D22971E79F}"/>
    <cellStyle name="Normal 3 43 2" xfId="15525" xr:uid="{CEC81ABF-140F-42A3-958A-EB4BADE95664}"/>
    <cellStyle name="Normal 3 44" xfId="15526" xr:uid="{520E833A-3C4C-4211-8EC1-A536A66E7457}"/>
    <cellStyle name="Normal 3 44 2" xfId="15527" xr:uid="{86F9434A-788A-4916-97F1-67E50859D151}"/>
    <cellStyle name="Normal 3 45" xfId="15528" xr:uid="{59182726-4F54-4644-B045-4B294892A25C}"/>
    <cellStyle name="Normal 3 45 2" xfId="15529" xr:uid="{E35E6510-89F1-44F5-B9C7-18D100194D26}"/>
    <cellStyle name="Normal 3 46" xfId="15530" xr:uid="{FF086859-1EB8-4462-AF7B-65FFEB48E966}"/>
    <cellStyle name="Normal 3 46 2" xfId="15531" xr:uid="{5F36BA4B-273D-4B0D-9B9D-79C612522513}"/>
    <cellStyle name="Normal 3 47" xfId="15532" xr:uid="{E3332A9C-6596-48BC-8832-E59A2FCA51C0}"/>
    <cellStyle name="Normal 3 47 2" xfId="15533" xr:uid="{50CAE3B6-EC07-43F6-A9B6-C47D224196D4}"/>
    <cellStyle name="Normal 3 48" xfId="15534" xr:uid="{17266A33-C591-4D07-8D6B-586A861E879F}"/>
    <cellStyle name="Normal 3 48 2" xfId="15535" xr:uid="{5B3A14F4-DB43-4A21-B0AC-BD48315AE4B6}"/>
    <cellStyle name="Normal 3 49" xfId="15536" xr:uid="{2E43D1CE-3109-4B53-B321-AA08410C5F1A}"/>
    <cellStyle name="Normal 3 49 2" xfId="15537" xr:uid="{ADCC49A8-0E1A-4672-AAA9-3EF936A53E03}"/>
    <cellStyle name="Normal 3 5" xfId="415" xr:uid="{00000000-0005-0000-0000-0000EE020000}"/>
    <cellStyle name="Normal 3 5 2" xfId="15539" xr:uid="{8FB6EEF3-A403-4430-81B0-AE770FE5DC21}"/>
    <cellStyle name="Normal 3 5 3" xfId="15538" xr:uid="{0ECC5B84-4BB7-4B00-A4DD-C7DE6A15003E}"/>
    <cellStyle name="Normal 3 50" xfId="15540" xr:uid="{8A70AEB1-CCA2-4812-BCE2-FC6371C5F20D}"/>
    <cellStyle name="Normal 3 50 2" xfId="15541" xr:uid="{4268BDC5-39B0-41A6-BC2A-01CE98937579}"/>
    <cellStyle name="Normal 3 51" xfId="15542" xr:uid="{D8560471-7470-4DFC-9517-CA7D1C9F71DB}"/>
    <cellStyle name="Normal 3 51 2" xfId="15543" xr:uid="{F87DDC06-010C-428E-8677-EF7ACABC8A82}"/>
    <cellStyle name="Normal 3 52" xfId="15544" xr:uid="{B7848A95-9F31-4101-A2DD-09055D707815}"/>
    <cellStyle name="Normal 3 52 2" xfId="15545" xr:uid="{00955A68-B741-453F-8D3C-6FAB4B8FEDC1}"/>
    <cellStyle name="Normal 3 53" xfId="15546" xr:uid="{334D4B23-1004-4915-A234-9643D709231C}"/>
    <cellStyle name="Normal 3 53 2" xfId="15547" xr:uid="{2F4DF2BE-8824-41B0-A21E-4CC2EC979C48}"/>
    <cellStyle name="Normal 3 54" xfId="15548" xr:uid="{1BD4D63C-B8EF-47C6-B6CA-35D36968B6D4}"/>
    <cellStyle name="Normal 3 54 2" xfId="15549" xr:uid="{D4CBBE50-E2E6-4795-BFF0-EB7B11E1DC67}"/>
    <cellStyle name="Normal 3 55" xfId="15550" xr:uid="{E8962107-51FB-43A6-9D02-F76BD902BAA9}"/>
    <cellStyle name="Normal 3 55 2" xfId="15551" xr:uid="{A371239F-21B5-4BE2-96B1-DBB37F9E5D08}"/>
    <cellStyle name="Normal 3 56" xfId="15552" xr:uid="{CD1F0E43-8F9E-4E47-8022-C2B92CC5A648}"/>
    <cellStyle name="Normal 3 56 2" xfId="15553" xr:uid="{38C096A6-1543-4E14-A74A-232AA251771D}"/>
    <cellStyle name="Normal 3 57" xfId="15554" xr:uid="{996511B9-2C93-4342-A12F-EE6032962C1B}"/>
    <cellStyle name="Normal 3 57 2" xfId="15555" xr:uid="{FFAF2AB6-B692-45A5-9A46-C0FBC0229FC6}"/>
    <cellStyle name="Normal 3 58" xfId="15556" xr:uid="{CE5DD465-0EC0-4A42-B92E-A825FA184A7D}"/>
    <cellStyle name="Normal 3 58 2" xfId="15557" xr:uid="{F83993A1-96DE-4DBD-BB12-09EF69011442}"/>
    <cellStyle name="Normal 3 59" xfId="15558" xr:uid="{7A4CD437-8403-47C9-8D16-250DA2912B35}"/>
    <cellStyle name="Normal 3 59 2" xfId="15559" xr:uid="{0E2B13E3-1D92-4256-9009-CA3838B6832A}"/>
    <cellStyle name="Normal 3 6" xfId="416" xr:uid="{00000000-0005-0000-0000-0000EF020000}"/>
    <cellStyle name="Normal 3 6 2" xfId="974" xr:uid="{00000000-0005-0000-0000-0000F0020000}"/>
    <cellStyle name="Normal 3 6 2 2" xfId="15561" xr:uid="{6E0D5508-A065-42BE-9D1D-29F11F8D0C51}"/>
    <cellStyle name="Normal 3 6 3" xfId="15560" xr:uid="{557B3553-6E3A-4E24-970E-A07A426D1474}"/>
    <cellStyle name="Normal 3 60" xfId="15562" xr:uid="{6A5B32BA-5C7C-48B2-8C29-8CAF95C641C4}"/>
    <cellStyle name="Normal 3 60 2" xfId="15563" xr:uid="{C24D3ED9-72D3-49CA-BA27-93EF7D6C7DA2}"/>
    <cellStyle name="Normal 3 61" xfId="15564" xr:uid="{8B12F37A-1EFF-444D-93A4-D561BC34914B}"/>
    <cellStyle name="Normal 3 61 2" xfId="15565" xr:uid="{0F05BB15-2CF1-4443-8258-DD0E2106F4A8}"/>
    <cellStyle name="Normal 3 62" xfId="15566" xr:uid="{2D32A2A7-886C-4646-B013-12E588341F0B}"/>
    <cellStyle name="Normal 3 62 2" xfId="15567" xr:uid="{AC6587F3-E95D-47FD-998F-BF5E2FEC026F}"/>
    <cellStyle name="Normal 3 63" xfId="15568" xr:uid="{4E6C35A2-2795-48C9-92C6-FF5FE862463B}"/>
    <cellStyle name="Normal 3 63 2" xfId="15569" xr:uid="{642FC94D-5B74-4D30-9EC5-F070E0EEBCE2}"/>
    <cellStyle name="Normal 3 64" xfId="15570" xr:uid="{506AD016-F225-4E75-836F-7292DB67BDFC}"/>
    <cellStyle name="Normal 3 64 2" xfId="15571" xr:uid="{509EE2E5-BFF3-4F8C-8A91-3B3612480BDA}"/>
    <cellStyle name="Normal 3 65" xfId="15572" xr:uid="{A5D643C8-997F-455C-9A11-586D050F3285}"/>
    <cellStyle name="Normal 3 65 2" xfId="15573" xr:uid="{D0A334D1-EE54-451A-929C-549ADFE2BF90}"/>
    <cellStyle name="Normal 3 66" xfId="15574" xr:uid="{867DF879-7AEE-4FC9-88B2-C1423E77C7DC}"/>
    <cellStyle name="Normal 3 66 2" xfId="15575" xr:uid="{6F6E9765-4E7A-440D-BA1B-74FBEEA8991B}"/>
    <cellStyle name="Normal 3 67" xfId="15576" xr:uid="{61BE8291-9DD6-451F-BCA5-B8037F9A5C02}"/>
    <cellStyle name="Normal 3 67 2" xfId="15577" xr:uid="{0EA7C766-1CD3-4FB3-A268-ADA8A5773C40}"/>
    <cellStyle name="Normal 3 68" xfId="15578" xr:uid="{3468C038-B39D-48C6-9741-B6C3864F48F8}"/>
    <cellStyle name="Normal 3 68 2" xfId="15579" xr:uid="{2CA8FFA6-61AB-4197-9BC0-D5C18F3C5F3D}"/>
    <cellStyle name="Normal 3 69" xfId="15580" xr:uid="{DF854011-5A88-4EF2-BDE9-D373714067F7}"/>
    <cellStyle name="Normal 3 69 2" xfId="15581" xr:uid="{97C08DE4-8E08-4DE3-AEF0-63075CD907C9}"/>
    <cellStyle name="Normal 3 7" xfId="970" xr:uid="{00000000-0005-0000-0000-0000F1020000}"/>
    <cellStyle name="Normal 3 7 2" xfId="15583" xr:uid="{747F0BF1-C8AC-4600-BF5B-B45F0D118FC9}"/>
    <cellStyle name="Normal 3 7 3" xfId="15582" xr:uid="{30E98A3E-D5F0-4673-84DD-9EE4DB45EF99}"/>
    <cellStyle name="Normal 3 70" xfId="15584" xr:uid="{5E7093B0-1D54-4AF0-8B17-B44925B8385F}"/>
    <cellStyle name="Normal 3 70 2" xfId="15585" xr:uid="{9CA8CCC4-91A4-4D94-A115-619017638048}"/>
    <cellStyle name="Normal 3 71" xfId="15586" xr:uid="{64163DB2-197D-4AC1-8A76-2EEE79D897CA}"/>
    <cellStyle name="Normal 3 71 2" xfId="15587" xr:uid="{0E06B882-6E76-4BEA-9912-EF5918ACEEE6}"/>
    <cellStyle name="Normal 3 72" xfId="15588" xr:uid="{93725809-9194-4B05-95E3-577AEDB90C00}"/>
    <cellStyle name="Normal 3 72 2" xfId="15589" xr:uid="{68BFACC5-A2A7-4DE5-824D-87429B6A6C61}"/>
    <cellStyle name="Normal 3 73" xfId="15590" xr:uid="{62183325-0885-4029-B607-A3D26C61E275}"/>
    <cellStyle name="Normal 3 73 2" xfId="15591" xr:uid="{BD5A73A3-1CCD-4268-828A-E77EB43B5A4A}"/>
    <cellStyle name="Normal 3 74" xfId="15592" xr:uid="{223DCED5-C1DE-43D2-882A-55444AD669C0}"/>
    <cellStyle name="Normal 3 74 2" xfId="15593" xr:uid="{FA58E615-AA3D-4827-BC26-F9074D057351}"/>
    <cellStyle name="Normal 3 75" xfId="15594" xr:uid="{6E0AA21E-980A-41FE-9603-AE58E4E0AE62}"/>
    <cellStyle name="Normal 3 75 2" xfId="15595" xr:uid="{2E54CBA9-07BB-4C39-8034-288C646BAA79}"/>
    <cellStyle name="Normal 3 76" xfId="15596" xr:uid="{693CD426-F9DB-4B04-ADD7-82F3ADF78EA9}"/>
    <cellStyle name="Normal 3 76 2" xfId="15597" xr:uid="{EF28B322-6FF1-4278-B554-228AF2DA248B}"/>
    <cellStyle name="Normal 3 77" xfId="15598" xr:uid="{1511F0CD-DA3F-45B4-A8F1-5B800ACC943D}"/>
    <cellStyle name="Normal 3 77 2" xfId="15599" xr:uid="{B0117BCB-FDD1-4476-86BA-329B461309D0}"/>
    <cellStyle name="Normal 3 78" xfId="15600" xr:uid="{2D522DD1-015C-40A3-826A-F39F30781329}"/>
    <cellStyle name="Normal 3 78 2" xfId="15601" xr:uid="{E425E411-E839-4744-BCF6-86688423B612}"/>
    <cellStyle name="Normal 3 79" xfId="15602" xr:uid="{984D326C-EC85-4B10-84AB-BD6090AB2306}"/>
    <cellStyle name="Normal 3 79 2" xfId="15603" xr:uid="{D7186C0D-566C-442A-9084-9560E1C3CD22}"/>
    <cellStyle name="Normal 3 8" xfId="15604" xr:uid="{0383AD74-C121-41A9-8F68-E76C005C365B}"/>
    <cellStyle name="Normal 3 8 2" xfId="15605" xr:uid="{72B9559B-4F6D-468A-92BB-72B02E88667F}"/>
    <cellStyle name="Normal 3 80" xfId="15606" xr:uid="{A91683AB-1625-4872-A152-BFBC0FED76DF}"/>
    <cellStyle name="Normal 3 80 2" xfId="15607" xr:uid="{7B6E95A8-CE26-44FB-B3C1-C4BAD8548CF5}"/>
    <cellStyle name="Normal 3 81" xfId="15608" xr:uid="{802E149C-7845-400E-8F3C-0B33FFE114AE}"/>
    <cellStyle name="Normal 3 81 2" xfId="15609" xr:uid="{38831A50-F003-4F39-BCA9-03BD1606137B}"/>
    <cellStyle name="Normal 3 82" xfId="15610" xr:uid="{BBBE3B98-91A5-42C5-8730-1EEB79297A88}"/>
    <cellStyle name="Normal 3 82 2" xfId="15611" xr:uid="{3617449E-A9F7-44AB-A2FC-1E61867AE701}"/>
    <cellStyle name="Normal 3 83" xfId="15612" xr:uid="{13468DA8-F3E9-4B56-99F3-098A579E84E7}"/>
    <cellStyle name="Normal 3 83 2" xfId="15613" xr:uid="{4C351E5A-9053-45BF-B193-39D76889285D}"/>
    <cellStyle name="Normal 3 84" xfId="15614" xr:uid="{37C34AE2-6354-4BC4-9C47-DFB89DA6E56C}"/>
    <cellStyle name="Normal 3 84 2" xfId="15615" xr:uid="{E68AE025-58D9-4ABD-9FDE-00299189586E}"/>
    <cellStyle name="Normal 3 85" xfId="15616" xr:uid="{BDD12132-DF20-41CE-BEF1-9F5577F843CB}"/>
    <cellStyle name="Normal 3 85 2" xfId="15617" xr:uid="{6382AD6F-A34A-4788-8FB9-F2D47453E3F8}"/>
    <cellStyle name="Normal 3 86" xfId="15618" xr:uid="{445D4851-4D32-4B02-BE0C-ECA56522AD4F}"/>
    <cellStyle name="Normal 3 86 2" xfId="15619" xr:uid="{8DCEAA04-7C4A-40C3-AD73-F0E0306C947E}"/>
    <cellStyle name="Normal 3 87" xfId="15620" xr:uid="{81774B5F-6DF1-4767-B056-704E231DC741}"/>
    <cellStyle name="Normal 3 87 2" xfId="15621" xr:uid="{C175C536-1980-458B-8C31-53AE8665BF62}"/>
    <cellStyle name="Normal 3 88" xfId="15622" xr:uid="{D9671CBE-931C-4737-93F6-B2E715DA9D83}"/>
    <cellStyle name="Normal 3 88 2" xfId="15623" xr:uid="{A3205DDF-6259-4BC5-A8A3-59C1FB8196C9}"/>
    <cellStyle name="Normal 3 89" xfId="15624" xr:uid="{9F146946-6E4D-4F46-87D4-7A13FFE5A71D}"/>
    <cellStyle name="Normal 3 89 2" xfId="15625" xr:uid="{D246FAE9-6178-4921-B77B-C713DB8386EE}"/>
    <cellStyle name="Normal 3 9" xfId="15626" xr:uid="{FCAE4F2D-DA71-465F-ADE4-4C627B0B6CAA}"/>
    <cellStyle name="Normal 3 9 2" xfId="15627" xr:uid="{4EF37923-5426-4046-9548-82469FE8B0A5}"/>
    <cellStyle name="Normal 3 90" xfId="15628" xr:uid="{DD9548EF-5943-4DEA-85AF-A3783364CA77}"/>
    <cellStyle name="Normal 3 90 2" xfId="15629" xr:uid="{D41976E3-D7FA-4CED-9ABD-CF839C865FA9}"/>
    <cellStyle name="Normal 3 91" xfId="15630" xr:uid="{635D4A00-E40E-4732-AF8B-C89E880BB11D}"/>
    <cellStyle name="Normal 3 91 2" xfId="15631" xr:uid="{296DE87A-A6EC-47CA-AE16-83AD51467F86}"/>
    <cellStyle name="Normal 3 92" xfId="15632" xr:uid="{6A80A69B-D65F-4A56-A1FB-41E6BF0D9B84}"/>
    <cellStyle name="Normal 3 92 2" xfId="15633" xr:uid="{1F772BEC-DA09-4770-B090-7AD853D1EA70}"/>
    <cellStyle name="Normal 3 93" xfId="15634" xr:uid="{B5FA65DE-AE2D-44BE-B915-B684F3AEFE2D}"/>
    <cellStyle name="Normal 3 93 2" xfId="15635" xr:uid="{BC275A37-1A86-4323-952E-1AD37DAD7A11}"/>
    <cellStyle name="Normal 3 94" xfId="15636" xr:uid="{D3A3D578-F8BA-4E54-BB82-FC656F9C2B0B}"/>
    <cellStyle name="Normal 3 94 2" xfId="15637" xr:uid="{370CD5F4-1066-4EFE-9FF4-E36D116BD508}"/>
    <cellStyle name="Normal 3 95" xfId="15638" xr:uid="{CB7E1E2E-6782-4BA6-8BFF-35A0470CE91A}"/>
    <cellStyle name="Normal 3 95 2" xfId="15639" xr:uid="{A70FCB48-D924-448B-B32F-2B9D6702B6E1}"/>
    <cellStyle name="Normal 3 96" xfId="15640" xr:uid="{C8530901-B7AF-457D-9B97-030F31FAA7D9}"/>
    <cellStyle name="Normal 3 96 2" xfId="15641" xr:uid="{099407BB-F371-447A-AF82-3ED8B223630E}"/>
    <cellStyle name="Normal 3 97" xfId="15642" xr:uid="{21D3EBAF-6836-4876-B09E-667271BBBE10}"/>
    <cellStyle name="Normal 3 97 2" xfId="15643" xr:uid="{E6F95CD3-9248-4FFC-8336-7D90D888922A}"/>
    <cellStyle name="Normal 3 98" xfId="15644" xr:uid="{A8C405EF-76DD-4011-97B9-53FD1E063272}"/>
    <cellStyle name="Normal 3 98 2" xfId="15645" xr:uid="{B452E14F-AC19-4CA2-8859-1CFE6595C99F}"/>
    <cellStyle name="Normal 3 99" xfId="15646" xr:uid="{F4F42D2E-6EBE-4C3B-BB1F-C40D9308E954}"/>
    <cellStyle name="Normal 3 99 2" xfId="15647" xr:uid="{4BA2CD04-2D34-46FB-AC35-BF737C42E494}"/>
    <cellStyle name="Normal 3_Prom OMS bundles" xfId="417" xr:uid="{00000000-0005-0000-0000-0000F2020000}"/>
    <cellStyle name="Normal 30" xfId="418" xr:uid="{00000000-0005-0000-0000-0000F3020000}"/>
    <cellStyle name="Normal 30 2" xfId="419" xr:uid="{00000000-0005-0000-0000-0000F4020000}"/>
    <cellStyle name="Normal 30 2 2" xfId="1258" xr:uid="{942B3EAE-3EF9-4CF3-BECA-FA46C1418C4E}"/>
    <cellStyle name="Normal 30 2 2 2" xfId="15649" xr:uid="{58463509-B3BA-47A0-8A72-77E19AECE686}"/>
    <cellStyle name="Normal 30 3" xfId="975" xr:uid="{00000000-0005-0000-0000-0000F5020000}"/>
    <cellStyle name="Normal 30 3 2" xfId="15648" xr:uid="{7E6B2C69-5129-4027-8C78-72E3CBAF68D1}"/>
    <cellStyle name="Normal 31" xfId="420" xr:uid="{00000000-0005-0000-0000-0000F6020000}"/>
    <cellStyle name="Normal 31 2" xfId="976" xr:uid="{00000000-0005-0000-0000-0000F7020000}"/>
    <cellStyle name="Normal 31 2 2" xfId="15651" xr:uid="{AD413D09-E925-4134-ACB7-907A048335D9}"/>
    <cellStyle name="Normal 31 3" xfId="15650" xr:uid="{3F75F8C5-4FCF-447E-B931-D3023649753B}"/>
    <cellStyle name="Normal 32" xfId="421" xr:uid="{00000000-0005-0000-0000-0000F8020000}"/>
    <cellStyle name="Normal 32 2" xfId="422" xr:uid="{00000000-0005-0000-0000-0000F9020000}"/>
    <cellStyle name="Normal 32 2 2" xfId="775" xr:uid="{00000000-0005-0000-0000-0000FA020000}"/>
    <cellStyle name="Normal 32 2 2 2" xfId="15653" xr:uid="{25768312-BADB-4905-9AC5-DFDC213724F8}"/>
    <cellStyle name="Normal 32 2 3" xfId="978" xr:uid="{00000000-0005-0000-0000-0000FB020000}"/>
    <cellStyle name="Normal 32 2 4" xfId="1259" xr:uid="{078BE1B1-6842-4942-A398-F26063360943}"/>
    <cellStyle name="Normal 32 3" xfId="977" xr:uid="{00000000-0005-0000-0000-0000FC020000}"/>
    <cellStyle name="Normal 32 3 2" xfId="15652" xr:uid="{49542D81-C359-401E-91E1-25671938F59A}"/>
    <cellStyle name="Normal 33" xfId="423" xr:uid="{00000000-0005-0000-0000-0000FD020000}"/>
    <cellStyle name="Normal 33 2" xfId="979" xr:uid="{00000000-0005-0000-0000-0000FE020000}"/>
    <cellStyle name="Normal 33 2 2" xfId="15655" xr:uid="{883E142A-E5FF-481C-AA92-F517C1969792}"/>
    <cellStyle name="Normal 33 3" xfId="15654" xr:uid="{1200B1ED-25AE-43E4-A7C9-50D01026F8FB}"/>
    <cellStyle name="Normal 34" xfId="424" xr:uid="{00000000-0005-0000-0000-0000FF020000}"/>
    <cellStyle name="Normal 34 2" xfId="425" xr:uid="{00000000-0005-0000-0000-000000030000}"/>
    <cellStyle name="Normal 34 2 2" xfId="981" xr:uid="{00000000-0005-0000-0000-000001030000}"/>
    <cellStyle name="Normal 34 2 2 2" xfId="15657" xr:uid="{D29C63EE-6371-4331-9293-683EDF60FC5E}"/>
    <cellStyle name="Normal 34 3" xfId="980" xr:uid="{00000000-0005-0000-0000-000002030000}"/>
    <cellStyle name="Normal 34 3 2" xfId="15656" xr:uid="{18C2E3D1-1B29-4BA4-BD89-7D35103F740D}"/>
    <cellStyle name="Normal 35" xfId="426" xr:uid="{00000000-0005-0000-0000-000003030000}"/>
    <cellStyle name="Normal 35 2" xfId="427" xr:uid="{00000000-0005-0000-0000-000004030000}"/>
    <cellStyle name="Normal 35 2 2" xfId="983" xr:uid="{00000000-0005-0000-0000-000005030000}"/>
    <cellStyle name="Normal 35 2 2 2" xfId="15659" xr:uid="{75A7A1DD-6A3C-4BA6-8CA8-086C13255279}"/>
    <cellStyle name="Normal 35 3" xfId="982" xr:uid="{00000000-0005-0000-0000-000006030000}"/>
    <cellStyle name="Normal 35 3 2" xfId="15658" xr:uid="{11E7DBEC-60EA-4D59-8F7C-374B9B506A97}"/>
    <cellStyle name="Normal 36" xfId="428" xr:uid="{00000000-0005-0000-0000-000007030000}"/>
    <cellStyle name="Normal 36 2" xfId="429" xr:uid="{00000000-0005-0000-0000-000008030000}"/>
    <cellStyle name="Normal 36 2 2" xfId="985" xr:uid="{00000000-0005-0000-0000-000009030000}"/>
    <cellStyle name="Normal 36 2 2 2" xfId="15661" xr:uid="{F09ACB79-14E4-4BEC-9E29-48529FF61935}"/>
    <cellStyle name="Normal 36 3" xfId="984" xr:uid="{00000000-0005-0000-0000-00000A030000}"/>
    <cellStyle name="Normal 36 3 2" xfId="15660" xr:uid="{204991FF-3367-4D89-972D-530312151CBC}"/>
    <cellStyle name="Normal 37" xfId="430" xr:uid="{00000000-0005-0000-0000-00000B030000}"/>
    <cellStyle name="Normal 37 2" xfId="431" xr:uid="{00000000-0005-0000-0000-00000C030000}"/>
    <cellStyle name="Normal 37 2 2" xfId="987" xr:uid="{00000000-0005-0000-0000-00000D030000}"/>
    <cellStyle name="Normal 37 2 2 2" xfId="15663" xr:uid="{6EECD6C4-46A2-4D7F-AE22-95E85FC8CF02}"/>
    <cellStyle name="Normal 37 3" xfId="986" xr:uid="{00000000-0005-0000-0000-00000E030000}"/>
    <cellStyle name="Normal 37 3 2" xfId="15662" xr:uid="{E56BAD8D-705E-48C7-BC78-8957D50E5120}"/>
    <cellStyle name="Normal 38" xfId="432" xr:uid="{00000000-0005-0000-0000-00000F030000}"/>
    <cellStyle name="Normal 38 2" xfId="433" xr:uid="{00000000-0005-0000-0000-000010030000}"/>
    <cellStyle name="Normal 38 2 2" xfId="989" xr:uid="{00000000-0005-0000-0000-000011030000}"/>
    <cellStyle name="Normal 38 2 2 2" xfId="15665" xr:uid="{756BE3E8-2E2E-4780-9473-B43817DE9620}"/>
    <cellStyle name="Normal 38 3" xfId="988" xr:uid="{00000000-0005-0000-0000-000012030000}"/>
    <cellStyle name="Normal 38 3 2" xfId="15664" xr:uid="{D4ABAF5A-1DF6-44C3-9FFF-4378351FD434}"/>
    <cellStyle name="Normal 39" xfId="434" xr:uid="{00000000-0005-0000-0000-000013030000}"/>
    <cellStyle name="Normal 39 2" xfId="435" xr:uid="{00000000-0005-0000-0000-000014030000}"/>
    <cellStyle name="Normal 39 2 2" xfId="991" xr:uid="{00000000-0005-0000-0000-000015030000}"/>
    <cellStyle name="Normal 39 2 2 2" xfId="15667" xr:uid="{AC1ABBA5-84A9-4E60-A873-81D802440075}"/>
    <cellStyle name="Normal 39 3" xfId="990" xr:uid="{00000000-0005-0000-0000-000016030000}"/>
    <cellStyle name="Normal 39 3 2" xfId="15666" xr:uid="{D4820D84-346B-43C4-98B1-3DEDDAC5D398}"/>
    <cellStyle name="Normal 4" xfId="436" xr:uid="{00000000-0005-0000-0000-000017030000}"/>
    <cellStyle name="Normal 4 2" xfId="437" xr:uid="{00000000-0005-0000-0000-000018030000}"/>
    <cellStyle name="Normal 4 2 2" xfId="438" xr:uid="{00000000-0005-0000-0000-000019030000}"/>
    <cellStyle name="Normal 4 2 3" xfId="777" xr:uid="{00000000-0005-0000-0000-00001A030000}"/>
    <cellStyle name="Normal 4 2 3 2" xfId="15669" xr:uid="{86E7D469-F08C-4653-A35E-1C4B27C991F2}"/>
    <cellStyle name="Normal 4 2 4" xfId="993" xr:uid="{00000000-0005-0000-0000-00001B030000}"/>
    <cellStyle name="Normal 4 2 5" xfId="1261" xr:uid="{12E532C2-49D4-487C-A6D1-9B41519253DA}"/>
    <cellStyle name="Normal 4 3" xfId="439" xr:uid="{00000000-0005-0000-0000-00001C030000}"/>
    <cellStyle name="Normal 4 4" xfId="440" xr:uid="{00000000-0005-0000-0000-00001D030000}"/>
    <cellStyle name="Normal 4 4 2" xfId="994" xr:uid="{00000000-0005-0000-0000-00001E030000}"/>
    <cellStyle name="Normal 4 5" xfId="441" xr:uid="{00000000-0005-0000-0000-00001F030000}"/>
    <cellStyle name="Normal 4 5 2" xfId="778" xr:uid="{00000000-0005-0000-0000-000020030000}"/>
    <cellStyle name="Normal 4 5 3" xfId="995" xr:uid="{00000000-0005-0000-0000-000021030000}"/>
    <cellStyle name="Normal 4 5 4" xfId="1262" xr:uid="{63142CA4-119C-4B9F-979A-B97E015B1015}"/>
    <cellStyle name="Normal 4 6" xfId="442" xr:uid="{00000000-0005-0000-0000-000022030000}"/>
    <cellStyle name="Normal 4 6 2 3 2 2 2 2 2 2 2 2 4" xfId="1096" xr:uid="{00000000-0005-0000-0000-000023030000}"/>
    <cellStyle name="Normal 4 7" xfId="776" xr:uid="{00000000-0005-0000-0000-000024030000}"/>
    <cellStyle name="Normal 4 7 2" xfId="15668" xr:uid="{E43BD5CA-DF18-445B-8269-0B759C3CC449}"/>
    <cellStyle name="Normal 4 8" xfId="992" xr:uid="{00000000-0005-0000-0000-000025030000}"/>
    <cellStyle name="Normal 4 9" xfId="1260" xr:uid="{D496E4A4-2D0F-4516-8A1E-82949A1937B3}"/>
    <cellStyle name="Normal 4_Prom OMS bundles" xfId="443" xr:uid="{00000000-0005-0000-0000-000026030000}"/>
    <cellStyle name="Normal 40" xfId="444" xr:uid="{00000000-0005-0000-0000-000027030000}"/>
    <cellStyle name="Normal 40 2" xfId="445" xr:uid="{00000000-0005-0000-0000-000028030000}"/>
    <cellStyle name="Normal 40 2 2" xfId="997" xr:uid="{00000000-0005-0000-0000-000029030000}"/>
    <cellStyle name="Normal 40 2 2 2" xfId="15671" xr:uid="{6C299C86-21C0-48C6-B291-99293244FE42}"/>
    <cellStyle name="Normal 40 3" xfId="996" xr:uid="{00000000-0005-0000-0000-00002A030000}"/>
    <cellStyle name="Normal 40 3 2" xfId="15670" xr:uid="{6C6B68F3-7BCA-4583-A8F1-B9B462A21AF9}"/>
    <cellStyle name="Normal 41" xfId="446" xr:uid="{00000000-0005-0000-0000-00002B030000}"/>
    <cellStyle name="Normal 41 2" xfId="447" xr:uid="{00000000-0005-0000-0000-00002C030000}"/>
    <cellStyle name="Normal 41 2 2" xfId="999" xr:uid="{00000000-0005-0000-0000-00002D030000}"/>
    <cellStyle name="Normal 41 2 2 2" xfId="15673" xr:uid="{6900713B-FE05-4960-AAE7-C29751712B16}"/>
    <cellStyle name="Normal 41 3" xfId="998" xr:uid="{00000000-0005-0000-0000-00002E030000}"/>
    <cellStyle name="Normal 41 3 2" xfId="15672" xr:uid="{E1221697-B884-4EA1-B9B9-A14EBBC23D3B}"/>
    <cellStyle name="Normal 42" xfId="448" xr:uid="{00000000-0005-0000-0000-00002F030000}"/>
    <cellStyle name="Normal 42 2" xfId="449" xr:uid="{00000000-0005-0000-0000-000030030000}"/>
    <cellStyle name="Normal 42 2 2" xfId="779" xr:uid="{00000000-0005-0000-0000-000031030000}"/>
    <cellStyle name="Normal 42 2 2 2" xfId="15675" xr:uid="{92A43AB2-24C3-4A8A-BF93-5201F45E8AAF}"/>
    <cellStyle name="Normal 42 2 3" xfId="1001" xr:uid="{00000000-0005-0000-0000-000032030000}"/>
    <cellStyle name="Normal 42 2 4" xfId="1265" xr:uid="{107ACA0B-3F1B-4C65-873D-496A8EA74247}"/>
    <cellStyle name="Normal 42 3" xfId="1000" xr:uid="{00000000-0005-0000-0000-000033030000}"/>
    <cellStyle name="Normal 42 3 2" xfId="15674" xr:uid="{C77EE6BF-E96C-4E36-A6D6-AB5FABD35F6D}"/>
    <cellStyle name="Normal 43" xfId="450" xr:uid="{00000000-0005-0000-0000-000034030000}"/>
    <cellStyle name="Normal 43 2" xfId="451" xr:uid="{00000000-0005-0000-0000-000035030000}"/>
    <cellStyle name="Normal 43 2 2" xfId="780" xr:uid="{00000000-0005-0000-0000-000036030000}"/>
    <cellStyle name="Normal 43 2 2 2" xfId="15677" xr:uid="{CCD65C60-FE01-4D7A-9DD9-D288557543E5}"/>
    <cellStyle name="Normal 43 2 3" xfId="1003" xr:uid="{00000000-0005-0000-0000-000037030000}"/>
    <cellStyle name="Normal 43 2 4" xfId="1266" xr:uid="{DCF6D81B-27CF-420F-9CBE-7A068E522972}"/>
    <cellStyle name="Normal 43 3" xfId="1002" xr:uid="{00000000-0005-0000-0000-000038030000}"/>
    <cellStyle name="Normal 43 3 2" xfId="15676" xr:uid="{ADC9ABDD-A653-4E46-8A03-32C8DD30700F}"/>
    <cellStyle name="Normal 44" xfId="452" xr:uid="{00000000-0005-0000-0000-000039030000}"/>
    <cellStyle name="Normal 44 2" xfId="453" xr:uid="{00000000-0005-0000-0000-00003A030000}"/>
    <cellStyle name="Normal 44 2 2" xfId="781" xr:uid="{00000000-0005-0000-0000-00003B030000}"/>
    <cellStyle name="Normal 44 2 2 2" xfId="15679" xr:uid="{13F2B2FF-CDD3-4F0A-B101-FE118958E711}"/>
    <cellStyle name="Normal 44 2 3" xfId="1005" xr:uid="{00000000-0005-0000-0000-00003C030000}"/>
    <cellStyle name="Normal 44 2 4" xfId="1267" xr:uid="{78658C95-35CD-4A09-9BEC-EBB125B034D6}"/>
    <cellStyle name="Normal 44 3" xfId="1004" xr:uid="{00000000-0005-0000-0000-00003D030000}"/>
    <cellStyle name="Normal 44 3 2" xfId="15680" xr:uid="{FA6A7F4D-4B2A-4793-AC37-03E5E852235C}"/>
    <cellStyle name="Normal 44 4" xfId="15678" xr:uid="{8D5576BA-0941-491B-97D4-BBB997D9366E}"/>
    <cellStyle name="Normal 45" xfId="454" xr:uid="{00000000-0005-0000-0000-00003E030000}"/>
    <cellStyle name="Normal 45 2" xfId="455" xr:uid="{00000000-0005-0000-0000-00003F030000}"/>
    <cellStyle name="Normal 45 2 2" xfId="782" xr:uid="{00000000-0005-0000-0000-000040030000}"/>
    <cellStyle name="Normal 45 2 2 2" xfId="15682" xr:uid="{C2FC1F12-A66E-47EC-8EFA-D95E84DE17A8}"/>
    <cellStyle name="Normal 45 2 3" xfId="1007" xr:uid="{00000000-0005-0000-0000-000041030000}"/>
    <cellStyle name="Normal 45 2 4" xfId="1268" xr:uid="{51E18BE1-EE06-4475-893C-8FDE52DF1C7B}"/>
    <cellStyle name="Normal 45 3" xfId="1006" xr:uid="{00000000-0005-0000-0000-000042030000}"/>
    <cellStyle name="Normal 45 3 2" xfId="15681" xr:uid="{897CA1FB-474B-49F4-B839-2126B6A10AD8}"/>
    <cellStyle name="Normal 46" xfId="456" xr:uid="{00000000-0005-0000-0000-000043030000}"/>
    <cellStyle name="Normal 46 2" xfId="783" xr:uid="{00000000-0005-0000-0000-000044030000}"/>
    <cellStyle name="Normal 46 2 2" xfId="15684" xr:uid="{CE654A1C-D635-4917-B11B-D5B90962C972}"/>
    <cellStyle name="Normal 46 3" xfId="1008" xr:uid="{00000000-0005-0000-0000-000045030000}"/>
    <cellStyle name="Normal 46 3 2" xfId="15685" xr:uid="{B42D3B86-0D4D-4192-84A8-30907DD49D3C}"/>
    <cellStyle name="Normal 46 4" xfId="1269" xr:uid="{9EB58C4F-3EE4-4EA8-AD1A-32CB3B579890}"/>
    <cellStyle name="Normal 46 4 2" xfId="15683" xr:uid="{236A3C71-68F3-43A7-8615-4BD7496D0D9C}"/>
    <cellStyle name="Normal 47" xfId="457" xr:uid="{00000000-0005-0000-0000-000046030000}"/>
    <cellStyle name="Normal 47 2" xfId="784" xr:uid="{00000000-0005-0000-0000-000047030000}"/>
    <cellStyle name="Normal 47 2 2" xfId="15687" xr:uid="{6A5714E7-8281-43E4-8474-1AB6251A5F7B}"/>
    <cellStyle name="Normal 47 3" xfId="1009" xr:uid="{00000000-0005-0000-0000-000048030000}"/>
    <cellStyle name="Normal 47 3 2" xfId="15688" xr:uid="{EDA0C52E-21F0-4828-B56B-A3A76F2DE6F1}"/>
    <cellStyle name="Normal 47 4" xfId="1270" xr:uid="{F01FAAEB-198B-4B98-B233-1E8D0D27E584}"/>
    <cellStyle name="Normal 47 4 2" xfId="15686" xr:uid="{1214A2BD-2E1D-4B53-9906-9AE26D7EF640}"/>
    <cellStyle name="Normal 48" xfId="458" xr:uid="{00000000-0005-0000-0000-000049030000}"/>
    <cellStyle name="Normal 48 2" xfId="1010" xr:uid="{00000000-0005-0000-0000-00004A030000}"/>
    <cellStyle name="Normal 48 2 2" xfId="15690" xr:uid="{02024094-32FE-4D2B-95C1-00F49C169CF1}"/>
    <cellStyle name="Normal 48 3" xfId="15689" xr:uid="{D591E280-7C06-4A92-826D-FAB8D57893E3}"/>
    <cellStyle name="Normal 49" xfId="459" xr:uid="{00000000-0005-0000-0000-00004B030000}"/>
    <cellStyle name="Normal 49 2" xfId="1011" xr:uid="{00000000-0005-0000-0000-00004C030000}"/>
    <cellStyle name="Normal 49 2 2" xfId="15692" xr:uid="{DDB4D320-3E57-4436-9A42-256E2D4FE37C}"/>
    <cellStyle name="Normal 49 3" xfId="15691" xr:uid="{76ED50DB-9C31-46A5-8BA5-662FC18F675E}"/>
    <cellStyle name="Normal 5" xfId="460" xr:uid="{00000000-0005-0000-0000-00004D030000}"/>
    <cellStyle name="Normal 5 2" xfId="461" xr:uid="{00000000-0005-0000-0000-00004E030000}"/>
    <cellStyle name="Normal 5 2 2" xfId="462" xr:uid="{00000000-0005-0000-0000-00004F030000}"/>
    <cellStyle name="Normal 5 2 3" xfId="785" xr:uid="{00000000-0005-0000-0000-000050030000}"/>
    <cellStyle name="Normal 5 2 3 2" xfId="15694" xr:uid="{50E0E27B-9D8A-4DCE-8D8F-1B5F0CE1587D}"/>
    <cellStyle name="Normal 5 2 4" xfId="1013" xr:uid="{00000000-0005-0000-0000-000051030000}"/>
    <cellStyle name="Normal 5 2 5" xfId="1271" xr:uid="{0D7D3850-7C04-42A9-BEBD-C1261C3799CA}"/>
    <cellStyle name="Normal 5 3" xfId="463" xr:uid="{00000000-0005-0000-0000-000052030000}"/>
    <cellStyle name="Normal 5 4" xfId="1012" xr:uid="{00000000-0005-0000-0000-000053030000}"/>
    <cellStyle name="Normal 5 4 2" xfId="15693" xr:uid="{36AF27D9-E6B4-4865-93B6-00EF7CDBB43F}"/>
    <cellStyle name="Normal 50" xfId="464" xr:uid="{00000000-0005-0000-0000-000054030000}"/>
    <cellStyle name="Normal 50 2" xfId="1014" xr:uid="{00000000-0005-0000-0000-000055030000}"/>
    <cellStyle name="Normal 50 2 2" xfId="15696" xr:uid="{1F1E3683-7BEF-4873-A3DE-0A688C42DE85}"/>
    <cellStyle name="Normal 50 3" xfId="15695" xr:uid="{FA9FDE0A-F5FA-4850-820D-F8CF50C95FBE}"/>
    <cellStyle name="Normal 51" xfId="465" xr:uid="{00000000-0005-0000-0000-000056030000}"/>
    <cellStyle name="Normal 51 2" xfId="786" xr:uid="{00000000-0005-0000-0000-000057030000}"/>
    <cellStyle name="Normal 51 2 2" xfId="15698" xr:uid="{C44C0EB5-42EC-466B-8857-01461EAD291D}"/>
    <cellStyle name="Normal 51 3" xfId="1015" xr:uid="{00000000-0005-0000-0000-000058030000}"/>
    <cellStyle name="Normal 51 3 2" xfId="15697" xr:uid="{62CEB80A-A1AB-4E72-BC63-05B60ACDC1E5}"/>
    <cellStyle name="Normal 51 4" xfId="1273" xr:uid="{DD569EF4-F81B-42BD-A24C-238B67ABDD20}"/>
    <cellStyle name="Normal 52" xfId="466" xr:uid="{00000000-0005-0000-0000-000059030000}"/>
    <cellStyle name="Normal 52 2" xfId="787" xr:uid="{00000000-0005-0000-0000-00005A030000}"/>
    <cellStyle name="Normal 52 2 2" xfId="15700" xr:uid="{A4646B62-8FB9-411B-A518-48B3C20011DB}"/>
    <cellStyle name="Normal 52 3" xfId="1016" xr:uid="{00000000-0005-0000-0000-00005B030000}"/>
    <cellStyle name="Normal 52 3 2" xfId="15701" xr:uid="{F0CE7AE6-0FD6-4C8C-843B-57154E4AFD95}"/>
    <cellStyle name="Normal 52 4" xfId="1274" xr:uid="{75A0D5B5-07CB-47F8-8BF1-1A54943980B4}"/>
    <cellStyle name="Normal 52 4 2" xfId="15699" xr:uid="{956F08F6-A58A-4F80-B16A-F213D1322FBC}"/>
    <cellStyle name="Normal 53" xfId="467" xr:uid="{00000000-0005-0000-0000-00005C030000}"/>
    <cellStyle name="Normal 53 2" xfId="788" xr:uid="{00000000-0005-0000-0000-00005D030000}"/>
    <cellStyle name="Normal 53 2 2" xfId="15703" xr:uid="{CFC06F0A-01C0-4CA8-82E1-8FFFB30EF611}"/>
    <cellStyle name="Normal 53 3" xfId="1017" xr:uid="{00000000-0005-0000-0000-00005E030000}"/>
    <cellStyle name="Normal 53 3 2" xfId="15702" xr:uid="{929803BE-35B3-43C9-98FA-90E1853CB837}"/>
    <cellStyle name="Normal 53 4" xfId="1275" xr:uid="{93A5016E-5D1E-4E2D-9405-CD678CB78AC6}"/>
    <cellStyle name="Normal 54" xfId="468" xr:uid="{00000000-0005-0000-0000-00005F030000}"/>
    <cellStyle name="Normal 54 2" xfId="789" xr:uid="{00000000-0005-0000-0000-000060030000}"/>
    <cellStyle name="Normal 54 2 2" xfId="15705" xr:uid="{FCD73552-FA70-44C8-9887-18A92E8A5869}"/>
    <cellStyle name="Normal 54 3" xfId="1018" xr:uid="{00000000-0005-0000-0000-000061030000}"/>
    <cellStyle name="Normal 54 3 2" xfId="15704" xr:uid="{4917FB24-9A3F-4ED9-AC64-2EF9B37E822B}"/>
    <cellStyle name="Normal 54 4" xfId="1276" xr:uid="{F1079117-12AF-48B3-BB5D-CA26D7DF086D}"/>
    <cellStyle name="Normal 55" xfId="15706" xr:uid="{5C973037-D628-4D0B-B5DF-2679532EACAB}"/>
    <cellStyle name="Normal 55 2" xfId="15707" xr:uid="{3A874E77-A27E-40EB-9DE1-5492CEB3621B}"/>
    <cellStyle name="Normal 56" xfId="15708" xr:uid="{F7994FC0-4D56-4F7B-9701-56947663F8A2}"/>
    <cellStyle name="Normal 56 2" xfId="15709" xr:uid="{90E32804-6E93-4688-8212-2345629627C5}"/>
    <cellStyle name="Normal 57" xfId="15710" xr:uid="{97183E33-B16A-4067-9512-E35C67D48ACD}"/>
    <cellStyle name="Normal 57 2" xfId="15711" xr:uid="{CF23DDBE-7010-4D2A-BCB2-0D180186AA98}"/>
    <cellStyle name="Normal 58" xfId="15712" xr:uid="{4434944C-555B-4BC9-9A67-EF8B61AEF6BC}"/>
    <cellStyle name="Normal 58 2" xfId="15713" xr:uid="{AC39C39C-83EA-49E6-AB40-0D3F7FB447EC}"/>
    <cellStyle name="Normal 58 3" xfId="469" xr:uid="{00000000-0005-0000-0000-000062030000}"/>
    <cellStyle name="Normal 58 3 2" xfId="675" xr:uid="{00000000-0005-0000-0000-000063030000}"/>
    <cellStyle name="Normal 58 3 3" xfId="1153" xr:uid="{97BB1536-D478-437C-9100-15A7777D2A99}"/>
    <cellStyle name="Normal 59" xfId="15714" xr:uid="{8ADAE13C-D007-427F-AC87-47802FA61849}"/>
    <cellStyle name="Normal 59 2" xfId="15715" xr:uid="{22C14C0F-49FF-4611-A907-E5F677C20AF9}"/>
    <cellStyle name="Normal 6" xfId="470" xr:uid="{00000000-0005-0000-0000-000064030000}"/>
    <cellStyle name="Normal 6 10" xfId="15717" xr:uid="{89BE5D4C-A625-44BE-9AAB-1205BE8C343B}"/>
    <cellStyle name="Normal 6 11" xfId="15716" xr:uid="{1CDAFCEF-6297-49A9-9A7C-03FC30494D26}"/>
    <cellStyle name="Normal 6 2" xfId="471" xr:uid="{00000000-0005-0000-0000-000065030000}"/>
    <cellStyle name="Normal 6 2 2" xfId="472" xr:uid="{00000000-0005-0000-0000-000066030000}"/>
    <cellStyle name="Normal 6 2 2 2" xfId="790" xr:uid="{00000000-0005-0000-0000-000067030000}"/>
    <cellStyle name="Normal 6 2 2 2 2" xfId="15719" xr:uid="{6F47CEEF-69AD-413D-8E07-AB9457B9BD58}"/>
    <cellStyle name="Normal 6 2 2 3" xfId="1019" xr:uid="{00000000-0005-0000-0000-000068030000}"/>
    <cellStyle name="Normal 6 2 2 4" xfId="1277" xr:uid="{55627000-45A6-4A1D-BBA8-C83D386425D0}"/>
    <cellStyle name="Normal 6 2 3" xfId="473" xr:uid="{00000000-0005-0000-0000-000069030000}"/>
    <cellStyle name="Normal 6 2 3 2" xfId="791" xr:uid="{00000000-0005-0000-0000-00006A030000}"/>
    <cellStyle name="Normal 6 2 3 3" xfId="1020" xr:uid="{00000000-0005-0000-0000-00006B030000}"/>
    <cellStyle name="Normal 6 2 3 4" xfId="1278" xr:uid="{2D458998-475F-4DB0-8703-F3B3CDB86886}"/>
    <cellStyle name="Normal 6 2 4" xfId="474" xr:uid="{00000000-0005-0000-0000-00006C030000}"/>
    <cellStyle name="Normal 6 2 4 2" xfId="792" xr:uid="{00000000-0005-0000-0000-00006D030000}"/>
    <cellStyle name="Normal 6 2 4 3" xfId="1021" xr:uid="{00000000-0005-0000-0000-00006E030000}"/>
    <cellStyle name="Normal 6 2 4 4" xfId="1279" xr:uid="{642A8AB3-EA26-4977-89D5-37536D0F0E13}"/>
    <cellStyle name="Normal 6 2 5" xfId="15718" xr:uid="{9E4EC05B-5BCD-449F-953A-43AFA4578462}"/>
    <cellStyle name="Normal 6 3" xfId="475" xr:uid="{00000000-0005-0000-0000-00006F030000}"/>
    <cellStyle name="Normal 6 3 2" xfId="793" xr:uid="{00000000-0005-0000-0000-000070030000}"/>
    <cellStyle name="Normal 6 3 2 2" xfId="15721" xr:uid="{4122EDCB-A0A9-4142-99D0-4CB35AC31A9E}"/>
    <cellStyle name="Normal 6 3 3" xfId="1022" xr:uid="{00000000-0005-0000-0000-000071030000}"/>
    <cellStyle name="Normal 6 3 3 2" xfId="15720" xr:uid="{2E38C132-88D0-4F46-B8EF-B73B5183740E}"/>
    <cellStyle name="Normal 6 3 4" xfId="1280" xr:uid="{0283F99A-9066-4934-A42E-F04B20DD3F42}"/>
    <cellStyle name="Normal 6 4" xfId="476" xr:uid="{00000000-0005-0000-0000-000072030000}"/>
    <cellStyle name="Normal 6 4 2" xfId="794" xr:uid="{00000000-0005-0000-0000-000073030000}"/>
    <cellStyle name="Normal 6 4 2 2" xfId="15723" xr:uid="{839CA0C9-F7D4-4FBD-B983-115691920B00}"/>
    <cellStyle name="Normal 6 4 3" xfId="1023" xr:uid="{00000000-0005-0000-0000-000074030000}"/>
    <cellStyle name="Normal 6 4 3 2" xfId="15722" xr:uid="{7F055FF6-2AF3-452F-91FF-480E1F9840D0}"/>
    <cellStyle name="Normal 6 4 4" xfId="1281" xr:uid="{AB8D193F-B2D9-4A21-8360-5C21FA54737C}"/>
    <cellStyle name="Normal 6 5" xfId="477" xr:uid="{00000000-0005-0000-0000-000075030000}"/>
    <cellStyle name="Normal 6 5 2" xfId="795" xr:uid="{00000000-0005-0000-0000-000076030000}"/>
    <cellStyle name="Normal 6 5 2 2" xfId="15725" xr:uid="{8D974B56-4A8D-47A1-9058-9B58C3A169DF}"/>
    <cellStyle name="Normal 6 5 3" xfId="1024" xr:uid="{00000000-0005-0000-0000-000077030000}"/>
    <cellStyle name="Normal 6 5 3 2" xfId="15724" xr:uid="{51F68755-9C83-476B-8A21-225D2C841EA8}"/>
    <cellStyle name="Normal 6 5 4" xfId="1282" xr:uid="{281CF954-F741-4BD6-9668-C6006C0D8672}"/>
    <cellStyle name="Normal 6 6" xfId="15726" xr:uid="{185CBAA4-09A6-47E1-88BB-737E08CC6983}"/>
    <cellStyle name="Normal 6 6 2" xfId="15727" xr:uid="{8F9B3ADF-7DE6-4CE7-B040-EC16EB9676EE}"/>
    <cellStyle name="Normal 6 7" xfId="15728" xr:uid="{097B9D37-E083-4F6A-B59B-8001BBD16ADB}"/>
    <cellStyle name="Normal 6 7 2" xfId="15729" xr:uid="{0E40875E-5B94-4BAD-9FDE-C32E68C01027}"/>
    <cellStyle name="Normal 6 8" xfId="15730" xr:uid="{D5986AA8-CAA3-4CB9-99F7-BBC939ADE324}"/>
    <cellStyle name="Normal 6 8 2" xfId="15731" xr:uid="{E4129325-8BB9-4895-B446-B28061AF305E}"/>
    <cellStyle name="Normal 6 9" xfId="15732" xr:uid="{C5BBB307-945B-4F66-8E6E-D36FA7CDCC2D}"/>
    <cellStyle name="Normal 6 9 2" xfId="15733" xr:uid="{61C2DB9B-AAC6-47B0-BD2F-E0F3DDFBA757}"/>
    <cellStyle name="Normal 6_Prom OMS bundles" xfId="478" xr:uid="{00000000-0005-0000-0000-000078030000}"/>
    <cellStyle name="Normal 60" xfId="15734" xr:uid="{6DD9B1DB-B49D-4004-BC5B-E7975D36E4A6}"/>
    <cellStyle name="Normal 60 2" xfId="15735" xr:uid="{915FAC74-38F8-46E4-A0D5-5A07BF950CB7}"/>
    <cellStyle name="Normal 61" xfId="15736" xr:uid="{67B0A2D1-C5B6-4180-BF20-3DFEDB188CD4}"/>
    <cellStyle name="Normal 61 2" xfId="15737" xr:uid="{563E5FE9-B920-4141-9327-0B1DE7DA04E1}"/>
    <cellStyle name="Normal 61 3" xfId="479" xr:uid="{00000000-0005-0000-0000-000079030000}"/>
    <cellStyle name="Normal 61 3 2" xfId="676" xr:uid="{00000000-0005-0000-0000-00007A030000}"/>
    <cellStyle name="Normal 61 3 3" xfId="1154" xr:uid="{923EBE27-7747-49BA-9406-EFEC5D3C6316}"/>
    <cellStyle name="Normal 62" xfId="15738" xr:uid="{68FA918B-FC51-4653-848C-F7C6859AEAEB}"/>
    <cellStyle name="Normal 62 2" xfId="15739" xr:uid="{7CA1154E-16D0-48EB-B03E-D522C4FA0C59}"/>
    <cellStyle name="Normal 63" xfId="15740" xr:uid="{F72C0AFC-8CFB-4D43-A50F-E55053941F7C}"/>
    <cellStyle name="Normal 63 2" xfId="15741" xr:uid="{1B3FB01A-2921-4383-94D9-28D0E0666F9F}"/>
    <cellStyle name="Normal 64" xfId="15742" xr:uid="{81770C84-D33C-4671-AF41-3CD83F6D8578}"/>
    <cellStyle name="Normal 64 2" xfId="15743" xr:uid="{B53C3CCF-4EDB-4AE8-A8B8-39AA9D3568D0}"/>
    <cellStyle name="Normal 65" xfId="15744" xr:uid="{00E0729B-0AEB-408D-B716-995D92FB396D}"/>
    <cellStyle name="Normal 65 2" xfId="15745" xr:uid="{63792EBA-CBB7-4444-A2C7-4000FAA3C818}"/>
    <cellStyle name="Normal 66" xfId="480" xr:uid="{00000000-0005-0000-0000-00007B030000}"/>
    <cellStyle name="Normal 66 2" xfId="481" xr:uid="{00000000-0005-0000-0000-00007C030000}"/>
    <cellStyle name="Normal 66 2 2" xfId="1026" xr:uid="{00000000-0005-0000-0000-00007D030000}"/>
    <cellStyle name="Normal 66 2 2 2" xfId="15747" xr:uid="{7F7D9A0C-E40C-40C3-8089-20755081F99F}"/>
    <cellStyle name="Normal 66 3" xfId="1025" xr:uid="{00000000-0005-0000-0000-00007E030000}"/>
    <cellStyle name="Normal 66 3 2" xfId="15746" xr:uid="{65311915-A101-454C-8336-3DCCAD9E1449}"/>
    <cellStyle name="Normal 67" xfId="15748" xr:uid="{0CBAD428-DF55-4552-A00C-2C9F20191C64}"/>
    <cellStyle name="Normal 67 10" xfId="15749" xr:uid="{4B1F326B-2140-4EAB-B674-E9FF5B563F44}"/>
    <cellStyle name="Normal 67 10 2" xfId="15750" xr:uid="{22596CC7-A7C7-4F5A-9FFA-9DCBE3DAA457}"/>
    <cellStyle name="Normal 67 11" xfId="15751" xr:uid="{E5D86D4F-EEFE-4C53-9BD2-AB2BE2D7BA98}"/>
    <cellStyle name="Normal 67 11 2" xfId="15752" xr:uid="{95634179-9EC5-429D-9BDA-2BF71C5D88EF}"/>
    <cellStyle name="Normal 67 12" xfId="15753" xr:uid="{ECCFA708-D492-4A43-99B3-CAEF0577A88E}"/>
    <cellStyle name="Normal 67 12 2" xfId="15754" xr:uid="{705CCF62-7287-40DE-B40E-F5EC30D165A1}"/>
    <cellStyle name="Normal 67 13" xfId="15755" xr:uid="{02783BF1-3215-4B8D-98D5-446DF4CF87EB}"/>
    <cellStyle name="Normal 67 13 2" xfId="15756" xr:uid="{21337B0F-9A7F-464B-92FB-04EDC454F9A0}"/>
    <cellStyle name="Normal 67 14" xfId="15757" xr:uid="{904FBD95-A329-4A4A-AFDD-E0A336CFFF8C}"/>
    <cellStyle name="Normal 67 14 2" xfId="15758" xr:uid="{4340603B-06D5-4455-A60E-5635175BCFC3}"/>
    <cellStyle name="Normal 67 15" xfId="15759" xr:uid="{09833098-3C3E-445D-A098-0AA502E40C23}"/>
    <cellStyle name="Normal 67 15 2" xfId="15760" xr:uid="{46170DD7-3B72-47E1-84F1-A10A95136B7C}"/>
    <cellStyle name="Normal 67 16" xfId="15761" xr:uid="{0C3B456C-5262-4862-B613-5C266B7B7CC0}"/>
    <cellStyle name="Normal 67 16 2" xfId="15762" xr:uid="{42A7FBE0-FD92-401D-9C1C-2BB54F5C1AC0}"/>
    <cellStyle name="Normal 67 17" xfId="15763" xr:uid="{64D52C5F-EBD2-452D-BAD5-0D24E448C239}"/>
    <cellStyle name="Normal 67 17 2" xfId="15764" xr:uid="{A10BF012-4E8F-4893-8954-BCEBC8D06E6F}"/>
    <cellStyle name="Normal 67 18" xfId="15765" xr:uid="{886CEB92-716A-4347-879E-B43367ABBA7B}"/>
    <cellStyle name="Normal 67 18 2" xfId="15766" xr:uid="{BC5D4E9F-94E0-4FAD-80A8-EAB917C93350}"/>
    <cellStyle name="Normal 67 19" xfId="15767" xr:uid="{94B90EA2-2D2F-4460-910B-68E8E78B7BC6}"/>
    <cellStyle name="Normal 67 19 2" xfId="15768" xr:uid="{F9A19E42-E46A-4A0C-9AE7-D36A3E419034}"/>
    <cellStyle name="Normal 67 2" xfId="15769" xr:uid="{51C31DB1-C440-4C9E-9983-568E015D0D1B}"/>
    <cellStyle name="Normal 67 2 2" xfId="15770" xr:uid="{B8547F40-2A01-40EC-8AFE-966E6B3F1930}"/>
    <cellStyle name="Normal 67 20" xfId="15771" xr:uid="{2B4A1D95-4321-4976-B978-A10C77A42A50}"/>
    <cellStyle name="Normal 67 20 2" xfId="15772" xr:uid="{3A0F5DC5-E5AB-424D-8816-27B12EB7A01D}"/>
    <cellStyle name="Normal 67 21" xfId="15773" xr:uid="{8470BF14-9877-4FA3-9531-DCE41656DBCF}"/>
    <cellStyle name="Normal 67 21 2" xfId="15774" xr:uid="{CE18EDB3-8A08-42A3-AF97-26F96E3F2004}"/>
    <cellStyle name="Normal 67 22" xfId="15775" xr:uid="{E2867D89-9682-47B2-9496-B73416A697A1}"/>
    <cellStyle name="Normal 67 22 2" xfId="15776" xr:uid="{F5544F80-85A9-4755-9560-26B887AF5512}"/>
    <cellStyle name="Normal 67 23" xfId="15777" xr:uid="{F59C6F7A-BC1D-4EAF-8F92-22050F7FED60}"/>
    <cellStyle name="Normal 67 23 2" xfId="15778" xr:uid="{6E2C6BD7-1B18-4B6D-A7F4-D37A3A457FAD}"/>
    <cellStyle name="Normal 67 24" xfId="15779" xr:uid="{28B25BF1-61F2-4FE1-8151-524F6E210781}"/>
    <cellStyle name="Normal 67 24 2" xfId="15780" xr:uid="{8DF837A6-76BE-446C-B592-FF44ACD94AB7}"/>
    <cellStyle name="Normal 67 25" xfId="15781" xr:uid="{701E0AB0-AE2F-4218-BA32-BB27A32FE4A3}"/>
    <cellStyle name="Normal 67 25 2" xfId="15782" xr:uid="{EAC54A16-B90F-41E0-B832-74ECE9C882DE}"/>
    <cellStyle name="Normal 67 26" xfId="15783" xr:uid="{FD5BC2E5-F81B-4016-9E4C-675D8520CD61}"/>
    <cellStyle name="Normal 67 26 2" xfId="15784" xr:uid="{7F903725-5DC4-4310-A595-BC7F1A18ED4E}"/>
    <cellStyle name="Normal 67 27" xfId="15785" xr:uid="{C7729350-DDDF-42D9-A6AA-AE90E6DCAD53}"/>
    <cellStyle name="Normal 67 27 2" xfId="15786" xr:uid="{FA2C70C1-9525-4825-84A9-95B29FA6F898}"/>
    <cellStyle name="Normal 67 28" xfId="15787" xr:uid="{FA57C77C-1072-44ED-8A0D-92DD65ECB407}"/>
    <cellStyle name="Normal 67 28 2" xfId="15788" xr:uid="{DF74A0F2-1387-4AA2-875F-2C4BD9353C5C}"/>
    <cellStyle name="Normal 67 29" xfId="15789" xr:uid="{049437B9-A1EF-4284-B63E-FBC6052BA832}"/>
    <cellStyle name="Normal 67 29 2" xfId="15790" xr:uid="{BF4B3A77-96A1-4DF3-897B-F0A835EA6080}"/>
    <cellStyle name="Normal 67 3" xfId="15791" xr:uid="{EB7FEBA7-0AAF-4416-BF00-F2260AFA2B88}"/>
    <cellStyle name="Normal 67 3 2" xfId="15792" xr:uid="{ACD3CE87-AFB0-4E5F-A4BC-BE581701BD9A}"/>
    <cellStyle name="Normal 67 30" xfId="15793" xr:uid="{4745F6EB-6F28-434D-9B9D-7A2650F1F746}"/>
    <cellStyle name="Normal 67 30 2" xfId="15794" xr:uid="{6D02C44C-FB8B-4511-A061-5178CDE0828C}"/>
    <cellStyle name="Normal 67 31" xfId="15795" xr:uid="{69AFF957-040E-4A81-8FF5-592113CB69FA}"/>
    <cellStyle name="Normal 67 31 2" xfId="15796" xr:uid="{EB9C8BA6-87BB-4F1E-9FFF-1FC0A0B35D11}"/>
    <cellStyle name="Normal 67 32" xfId="15797" xr:uid="{2CDE3903-6226-4A17-B778-3AFA1F34D7D3}"/>
    <cellStyle name="Normal 67 32 2" xfId="15798" xr:uid="{B0450BE3-EE73-4233-A3DA-A9A693393550}"/>
    <cellStyle name="Normal 67 33" xfId="15799" xr:uid="{AB1E1377-A3C7-4E72-8FBA-6B3291468B24}"/>
    <cellStyle name="Normal 67 33 2" xfId="15800" xr:uid="{D09A780E-3E4A-435C-B6AB-E30827DD470A}"/>
    <cellStyle name="Normal 67 34" xfId="15801" xr:uid="{E25C262F-2520-4D5F-9EBB-B77DF1AE9607}"/>
    <cellStyle name="Normal 67 34 2" xfId="15802" xr:uid="{31A8041E-9FF4-4E5C-A699-F3562EBE2717}"/>
    <cellStyle name="Normal 67 35" xfId="15803" xr:uid="{69304A0C-397F-4998-A580-F9F7D436DC04}"/>
    <cellStyle name="Normal 67 35 2" xfId="15804" xr:uid="{960FB7A2-EA7F-4E59-87AB-7EC14C903F33}"/>
    <cellStyle name="Normal 67 36" xfId="15805" xr:uid="{E66989E8-FF55-44BA-892B-91AA28278B3D}"/>
    <cellStyle name="Normal 67 36 2" xfId="15806" xr:uid="{C880A19E-7A80-4551-8CB7-34918B4BC2F3}"/>
    <cellStyle name="Normal 67 37" xfId="15807" xr:uid="{E1381119-9192-4141-90B1-B92DA9D511D2}"/>
    <cellStyle name="Normal 67 37 2" xfId="15808" xr:uid="{7A8EB65C-17FA-4F38-80FE-184BCFD13D78}"/>
    <cellStyle name="Normal 67 38" xfId="15809" xr:uid="{91B7A0AB-8477-4F03-8B24-D3B048620454}"/>
    <cellStyle name="Normal 67 38 2" xfId="15810" xr:uid="{4DA9164A-BBCC-462E-B90C-CE933E50615F}"/>
    <cellStyle name="Normal 67 39" xfId="15811" xr:uid="{694E1665-72E4-4308-A3CA-3AE112E4634C}"/>
    <cellStyle name="Normal 67 39 2" xfId="15812" xr:uid="{53C7E369-F55A-4FEC-9C60-6EFEF9BDA434}"/>
    <cellStyle name="Normal 67 4" xfId="15813" xr:uid="{4B178325-3F1F-40C7-94A5-3CAC1379DD87}"/>
    <cellStyle name="Normal 67 4 2" xfId="15814" xr:uid="{81D66346-1C50-4EE4-BD2F-ACCB86709198}"/>
    <cellStyle name="Normal 67 40" xfId="15815" xr:uid="{19873B2B-FED3-41AA-B1D3-39DBC1791BCD}"/>
    <cellStyle name="Normal 67 40 2" xfId="15816" xr:uid="{9A1E15C5-BAF8-4F7D-AAF6-FFE09044872B}"/>
    <cellStyle name="Normal 67 41" xfId="15817" xr:uid="{B7D884E9-64FC-4D8C-9F80-4301B6D1A6D7}"/>
    <cellStyle name="Normal 67 41 2" xfId="15818" xr:uid="{D5B0E398-C692-474E-8144-F94547DEEB4C}"/>
    <cellStyle name="Normal 67 42" xfId="15819" xr:uid="{E595C19F-6E02-4B1B-9828-8A9EB970940F}"/>
    <cellStyle name="Normal 67 42 2" xfId="15820" xr:uid="{95C69028-EA38-4D4B-8E8E-42AF84D3E829}"/>
    <cellStyle name="Normal 67 43" xfId="15821" xr:uid="{075B2CDB-A448-4702-8D43-F596026C548A}"/>
    <cellStyle name="Normal 67 43 2" xfId="15822" xr:uid="{C148FCFD-9144-47C7-95C1-B33F79C35472}"/>
    <cellStyle name="Normal 67 44" xfId="15823" xr:uid="{56D6CD0F-CC33-4DEA-96C1-73F6FD730C53}"/>
    <cellStyle name="Normal 67 44 2" xfId="15824" xr:uid="{861B4B4A-05D3-4570-87D2-FAA3EC381455}"/>
    <cellStyle name="Normal 67 45" xfId="15825" xr:uid="{9B8E73D5-880F-463F-A594-DABC2315D209}"/>
    <cellStyle name="Normal 67 45 2" xfId="15826" xr:uid="{1F291035-FB54-4AED-A3C6-1B03F7F724DD}"/>
    <cellStyle name="Normal 67 46" xfId="15827" xr:uid="{08D5DB43-0250-45B9-9736-33629F127807}"/>
    <cellStyle name="Normal 67 46 2" xfId="15828" xr:uid="{4A4B29D2-7008-40F9-9DD6-415C85633F8F}"/>
    <cellStyle name="Normal 67 47" xfId="15829" xr:uid="{13056765-FF6C-435D-8418-AC8DB0DDF33D}"/>
    <cellStyle name="Normal 67 47 2" xfId="15830" xr:uid="{DFD9C051-C137-4E2C-8720-CA0544926313}"/>
    <cellStyle name="Normal 67 48" xfId="15831" xr:uid="{E989D6E2-34ED-4891-A4EF-754155BD9E60}"/>
    <cellStyle name="Normal 67 48 2" xfId="15832" xr:uid="{362898EA-5D0D-4B05-9CA9-02260E3311ED}"/>
    <cellStyle name="Normal 67 49" xfId="15833" xr:uid="{CC4918A3-517E-4A0F-9141-11167D6CCDE2}"/>
    <cellStyle name="Normal 67 49 2" xfId="15834" xr:uid="{93A98275-5C2B-4A32-8A1B-5E8B85B89BBC}"/>
    <cellStyle name="Normal 67 5" xfId="15835" xr:uid="{7B8C92F7-B121-43AF-B330-24684E8DB93B}"/>
    <cellStyle name="Normal 67 5 2" xfId="15836" xr:uid="{3ECA47C9-934E-42B5-A5DC-D11A52006095}"/>
    <cellStyle name="Normal 67 50" xfId="15837" xr:uid="{C50740A6-A040-4714-A796-FF231D323A01}"/>
    <cellStyle name="Normal 67 50 2" xfId="15838" xr:uid="{CA15A207-1BB9-4C4E-B2D9-65871DA61048}"/>
    <cellStyle name="Normal 67 51" xfId="15839" xr:uid="{BD659B31-24C5-484E-8EA9-BAFD9F02CCF5}"/>
    <cellStyle name="Normal 67 51 2" xfId="15840" xr:uid="{CC86E887-8B14-4D99-8E8E-E8B8FBBB594C}"/>
    <cellStyle name="Normal 67 52" xfId="15841" xr:uid="{4419C282-9F69-4AFE-8C92-80114CD10839}"/>
    <cellStyle name="Normal 67 52 2" xfId="15842" xr:uid="{FA77DCD8-4413-4E7D-B2DB-68FC9EB953F3}"/>
    <cellStyle name="Normal 67 53" xfId="15843" xr:uid="{124DE3AF-1EE3-44B9-9498-2A5F9CABCA81}"/>
    <cellStyle name="Normal 67 53 2" xfId="15844" xr:uid="{2F22A8C2-2C52-432D-8F66-20AFE5BACE42}"/>
    <cellStyle name="Normal 67 54" xfId="15845" xr:uid="{A6C9B227-94E0-4D48-B5F0-0B79B5A11BF1}"/>
    <cellStyle name="Normal 67 54 2" xfId="15846" xr:uid="{661B1CE6-7167-4D84-9809-50F18B06E1F6}"/>
    <cellStyle name="Normal 67 55" xfId="15847" xr:uid="{FBCD3CE1-145D-47E2-8056-9DC0CCCA7258}"/>
    <cellStyle name="Normal 67 55 2" xfId="15848" xr:uid="{5DEBD63E-3B7F-4A81-9E3B-68B62242161F}"/>
    <cellStyle name="Normal 67 56" xfId="15849" xr:uid="{DFEEECCE-E646-48E1-B7AB-C7BECC5E119D}"/>
    <cellStyle name="Normal 67 56 2" xfId="15850" xr:uid="{9BAF2A00-60D3-4EF7-BE8B-3DFAFA802E5C}"/>
    <cellStyle name="Normal 67 57" xfId="15851" xr:uid="{C24829A3-B798-4C84-8F54-B5ED75D80DB0}"/>
    <cellStyle name="Normal 67 57 2" xfId="15852" xr:uid="{F50F83E5-752A-4D36-8306-5EAD0AAF36E6}"/>
    <cellStyle name="Normal 67 58" xfId="15853" xr:uid="{65315B58-1DA1-40DE-9EF5-6D4F8F11757B}"/>
    <cellStyle name="Normal 67 58 2" xfId="15854" xr:uid="{6734BF6B-A717-4424-B98E-DD57C8D65464}"/>
    <cellStyle name="Normal 67 59" xfId="15855" xr:uid="{47CCD2B7-5CDC-4699-AF87-0C3502CA1103}"/>
    <cellStyle name="Normal 67 59 2" xfId="15856" xr:uid="{6A0AEB4E-8F51-47E2-90C3-714DC152B788}"/>
    <cellStyle name="Normal 67 6" xfId="15857" xr:uid="{2798C19A-AB56-475C-B782-F7149284136F}"/>
    <cellStyle name="Normal 67 6 2" xfId="15858" xr:uid="{640A7370-DDF5-4C63-96FB-D720B7CB05B6}"/>
    <cellStyle name="Normal 67 60" xfId="15859" xr:uid="{AAEB2A00-3DEE-4E16-8CBD-58E18789560D}"/>
    <cellStyle name="Normal 67 60 2" xfId="15860" xr:uid="{46B95BAA-1D60-4063-8FC2-5B6FDA1BB697}"/>
    <cellStyle name="Normal 67 61" xfId="15861" xr:uid="{72B16CC7-B9F0-47FF-9927-B848825836E9}"/>
    <cellStyle name="Normal 67 61 2" xfId="15862" xr:uid="{19DB166D-2DBB-42E0-B04C-7F84D6D1C06C}"/>
    <cellStyle name="Normal 67 62" xfId="15863" xr:uid="{30C1DDA0-89DA-4855-9874-7335D8E741A2}"/>
    <cellStyle name="Normal 67 62 2" xfId="15864" xr:uid="{C52784E2-DD4D-4F86-BB85-38F9EE5F79F6}"/>
    <cellStyle name="Normal 67 63" xfId="15865" xr:uid="{18EA1A0C-4022-47E6-BAE8-96184A46B5E7}"/>
    <cellStyle name="Normal 67 63 2" xfId="15866" xr:uid="{D5C1D6D0-B7F0-4D97-B327-41BEE2BF07DE}"/>
    <cellStyle name="Normal 67 64" xfId="15867" xr:uid="{7D6CA2B7-E726-4A8E-929C-2506B87204A9}"/>
    <cellStyle name="Normal 67 64 2" xfId="15868" xr:uid="{FF9B8657-039B-4BEA-BC62-2CB7D0860D3B}"/>
    <cellStyle name="Normal 67 65" xfId="15869" xr:uid="{28FEEA3E-E8B2-40BC-A5C7-E1E2BA742448}"/>
    <cellStyle name="Normal 67 65 2" xfId="15870" xr:uid="{BF5FDE3E-FD5E-4650-AC5F-E008EB4DEBE2}"/>
    <cellStyle name="Normal 67 66" xfId="15871" xr:uid="{6395A0E6-4278-4E8A-9A42-77AEEA39ABBE}"/>
    <cellStyle name="Normal 67 66 2" xfId="15872" xr:uid="{88753888-312F-4EF2-83C0-02CE036B4EAE}"/>
    <cellStyle name="Normal 67 67" xfId="15873" xr:uid="{5312C0B6-92FB-4424-B790-F1156DEBEE67}"/>
    <cellStyle name="Normal 67 67 2" xfId="15874" xr:uid="{00E19825-3E2A-4D3E-9D21-800E749C16C4}"/>
    <cellStyle name="Normal 67 68" xfId="15875" xr:uid="{EB54D6C2-A502-4A01-837A-E262486316D5}"/>
    <cellStyle name="Normal 67 68 2" xfId="15876" xr:uid="{BB0B8E8F-B8F5-448B-8083-1C6AAECB21A2}"/>
    <cellStyle name="Normal 67 69" xfId="15877" xr:uid="{54E914C8-3ED2-400F-9BE8-73BCEA16DD36}"/>
    <cellStyle name="Normal 67 69 2" xfId="15878" xr:uid="{4F322AA7-717B-43BD-946C-76F6A3323DBA}"/>
    <cellStyle name="Normal 67 7" xfId="15879" xr:uid="{FF4438EA-D743-4BC4-818B-89739773150C}"/>
    <cellStyle name="Normal 67 7 2" xfId="15880" xr:uid="{6FC67F70-5643-4EFD-9294-25E57052D7AC}"/>
    <cellStyle name="Normal 67 70" xfId="15881" xr:uid="{E22FE097-7A34-4A3C-A71D-F477A9284885}"/>
    <cellStyle name="Normal 67 70 2" xfId="15882" xr:uid="{F8B3DE04-938B-443D-9D48-FEDF77FE1300}"/>
    <cellStyle name="Normal 67 71" xfId="15883" xr:uid="{86EBA3DC-9CE3-4875-A86E-BA9799F8C2DC}"/>
    <cellStyle name="Normal 67 71 2" xfId="15884" xr:uid="{F1C52582-8CDF-41E3-9E22-55A58F320645}"/>
    <cellStyle name="Normal 67 72" xfId="15885" xr:uid="{DCB099C7-16D0-4E8D-97A6-7490531302D5}"/>
    <cellStyle name="Normal 67 72 2" xfId="15886" xr:uid="{14F543EA-5382-488F-8BC8-44C19BAECBC4}"/>
    <cellStyle name="Normal 67 73" xfId="15887" xr:uid="{A5AB0B6A-3109-498F-B0A9-578206F3EE73}"/>
    <cellStyle name="Normal 67 73 2" xfId="15888" xr:uid="{999BEB81-6804-44E8-8DA9-39A8A0CEF0BE}"/>
    <cellStyle name="Normal 67 74" xfId="15889" xr:uid="{BD9ABC2F-C476-4335-8878-4116E341CE27}"/>
    <cellStyle name="Normal 67 74 2" xfId="15890" xr:uid="{47178912-7F27-412B-9DAF-0B53CEC9E5CB}"/>
    <cellStyle name="Normal 67 75" xfId="15891" xr:uid="{D617A931-A884-4CB3-B05D-E7EAF47536BE}"/>
    <cellStyle name="Normal 67 75 2" xfId="15892" xr:uid="{26FCDC92-67A1-4384-8FF1-1C27DDFE6802}"/>
    <cellStyle name="Normal 67 76" xfId="15893" xr:uid="{FB64875D-A5E4-4F7D-BF39-6B98D35513F3}"/>
    <cellStyle name="Normal 67 76 2" xfId="15894" xr:uid="{E9B05F76-46D7-425F-9BFB-8E5C40C47101}"/>
    <cellStyle name="Normal 67 77" xfId="15895" xr:uid="{86412C37-7AA1-4099-8EAB-075591223AB3}"/>
    <cellStyle name="Normal 67 77 2" xfId="15896" xr:uid="{78EAB3B5-FB59-46E8-9995-818274EB5390}"/>
    <cellStyle name="Normal 67 78" xfId="15897" xr:uid="{E7DEB993-D650-40BC-87B4-36DC122A654A}"/>
    <cellStyle name="Normal 67 78 2" xfId="15898" xr:uid="{E322E0D8-0DB9-497D-8B61-6DF7F3AAD7EE}"/>
    <cellStyle name="Normal 67 79" xfId="15899" xr:uid="{890E1821-4BE6-4CC5-88B0-40ACF5390870}"/>
    <cellStyle name="Normal 67 79 2" xfId="15900" xr:uid="{1EC6F376-E48B-4354-A289-FF608F110971}"/>
    <cellStyle name="Normal 67 8" xfId="15901" xr:uid="{6BFCDB46-88D8-4863-9775-90C8A51B916B}"/>
    <cellStyle name="Normal 67 8 2" xfId="15902" xr:uid="{F207BBF3-246D-458D-BF7A-2A4806C604B1}"/>
    <cellStyle name="Normal 67 80" xfId="15903" xr:uid="{1F0A9F39-61F2-4EA4-ACE8-6D3660DC66ED}"/>
    <cellStyle name="Normal 67 80 2" xfId="15904" xr:uid="{AF34C162-60E7-48F6-B9FE-363A3E4D295D}"/>
    <cellStyle name="Normal 67 81" xfId="15905" xr:uid="{1888B1F3-9995-4BF1-97EA-5369F6380A2F}"/>
    <cellStyle name="Normal 67 81 2" xfId="15906" xr:uid="{AE594DC8-F48E-4CEB-AD10-4439D31B3EB9}"/>
    <cellStyle name="Normal 67 82" xfId="15907" xr:uid="{23A2256E-D3E9-48E0-A77E-20FA03A482A5}"/>
    <cellStyle name="Normal 67 82 2" xfId="15908" xr:uid="{C7A8C1B6-094E-45B7-96E9-781C4D42B974}"/>
    <cellStyle name="Normal 67 83" xfId="15909" xr:uid="{D12B57F4-581C-46EC-8817-A4E35C018FCC}"/>
    <cellStyle name="Normal 67 83 2" xfId="15910" xr:uid="{3B8D5C02-F6FE-40DB-81B4-91354846AD5F}"/>
    <cellStyle name="Normal 67 84" xfId="15911" xr:uid="{67DE2DBB-9FAE-4CB4-B565-B373B89D84DF}"/>
    <cellStyle name="Normal 67 84 2" xfId="15912" xr:uid="{170ABBE2-E1DB-4DF0-9D1C-BB43DD74D19D}"/>
    <cellStyle name="Normal 67 85" xfId="15913" xr:uid="{77F8E80F-2D7E-41D6-92DE-5F0250EC4705}"/>
    <cellStyle name="Normal 67 85 2" xfId="15914" xr:uid="{1BA46637-B6FD-4321-9F44-7D6CB8A57B61}"/>
    <cellStyle name="Normal 67 86" xfId="15915" xr:uid="{EE5E0214-9BC5-4988-9787-63DCE3AAF093}"/>
    <cellStyle name="Normal 67 86 2" xfId="15916" xr:uid="{010090A2-8D57-4A90-BDD6-0F15FF92A2CE}"/>
    <cellStyle name="Normal 67 87" xfId="15917" xr:uid="{E477F6D2-D097-438E-9644-D67A1EA3BAEC}"/>
    <cellStyle name="Normal 67 9" xfId="15918" xr:uid="{187F8BA2-688F-480C-BFB7-B3D841B6F242}"/>
    <cellStyle name="Normal 67 9 2" xfId="15919" xr:uid="{15B71F3B-2333-4568-B860-C07E2493477F}"/>
    <cellStyle name="Normal 68" xfId="15920" xr:uid="{B1FCB8DB-BCEA-45D8-9C1E-648ED1DA4B83}"/>
    <cellStyle name="Normal 68 10" xfId="15921" xr:uid="{F216FB5C-6EC6-4D05-A22C-A7C998CC46B9}"/>
    <cellStyle name="Normal 68 10 2" xfId="15922" xr:uid="{8184C124-C4A7-4EB6-AD0C-004AA219CC6E}"/>
    <cellStyle name="Normal 68 11" xfId="15923" xr:uid="{B1426C67-FE3A-476E-8854-BCC4D85C7961}"/>
    <cellStyle name="Normal 68 11 2" xfId="15924" xr:uid="{EFF7925A-9F70-430A-9F19-CA58866C9A4D}"/>
    <cellStyle name="Normal 68 12" xfId="15925" xr:uid="{4418AE0A-F7AC-4D05-9388-AE63191790B0}"/>
    <cellStyle name="Normal 68 12 2" xfId="15926" xr:uid="{ACAB02F3-B117-4038-94F4-D8A9167EDB7B}"/>
    <cellStyle name="Normal 68 13" xfId="15927" xr:uid="{1024C344-32AF-4505-9AED-904885381948}"/>
    <cellStyle name="Normal 68 13 2" xfId="15928" xr:uid="{9B15B387-A85C-4806-9A83-C1FE29FE537E}"/>
    <cellStyle name="Normal 68 14" xfId="15929" xr:uid="{BBBBC728-5F35-4559-AC01-FD35FC631F40}"/>
    <cellStyle name="Normal 68 14 2" xfId="15930" xr:uid="{0F4A0F07-F74A-47CC-9283-460BC38865ED}"/>
    <cellStyle name="Normal 68 15" xfId="15931" xr:uid="{08C5E069-7F5F-4032-A114-2730FED15AC6}"/>
    <cellStyle name="Normal 68 15 2" xfId="15932" xr:uid="{FE8D919A-553A-4C7A-AD19-7AFA806E8AF2}"/>
    <cellStyle name="Normal 68 16" xfId="15933" xr:uid="{4D4F28AC-E485-4FA2-A103-ACDC381F9735}"/>
    <cellStyle name="Normal 68 16 2" xfId="15934" xr:uid="{CF92C737-C41E-4D92-9FBB-CDDB9BA86BCA}"/>
    <cellStyle name="Normal 68 17" xfId="15935" xr:uid="{39C08C25-B2CF-4889-B7B3-3D1752C02A5E}"/>
    <cellStyle name="Normal 68 17 2" xfId="15936" xr:uid="{70CE0C2A-B045-4F33-B2C4-6200C6DFF6C9}"/>
    <cellStyle name="Normal 68 18" xfId="15937" xr:uid="{B083ACF1-FAF7-48A6-AB96-F915EE606D36}"/>
    <cellStyle name="Normal 68 18 2" xfId="15938" xr:uid="{7C6FF0B1-FA32-4BBE-A444-73CA597626FD}"/>
    <cellStyle name="Normal 68 19" xfId="15939" xr:uid="{0C094B19-F404-4011-8891-E14F219486D7}"/>
    <cellStyle name="Normal 68 19 2" xfId="15940" xr:uid="{0A8680BB-B4A4-497B-88C0-84C622FFAF1D}"/>
    <cellStyle name="Normal 68 2" xfId="15941" xr:uid="{1A4041C7-6814-4450-AB71-8B393AFC93E5}"/>
    <cellStyle name="Normal 68 2 2" xfId="15942" xr:uid="{80FED8B5-452B-426C-BAEE-4F11009288EC}"/>
    <cellStyle name="Normal 68 20" xfId="15943" xr:uid="{934B0716-94D9-45F6-A7BB-F2FC4A356CCB}"/>
    <cellStyle name="Normal 68 20 2" xfId="15944" xr:uid="{07229012-36C9-43E6-A379-6A8E2BECF933}"/>
    <cellStyle name="Normal 68 21" xfId="15945" xr:uid="{A120A355-AF1D-4F70-B05F-36823F1A6A59}"/>
    <cellStyle name="Normal 68 21 2" xfId="15946" xr:uid="{90AD9816-C0A7-41AB-B77C-251AAC6DAFB8}"/>
    <cellStyle name="Normal 68 22" xfId="15947" xr:uid="{3968D8EC-558D-4961-B8F1-50D0C7835F35}"/>
    <cellStyle name="Normal 68 22 2" xfId="15948" xr:uid="{7CEC13F9-15AF-4812-B833-068C755FB34C}"/>
    <cellStyle name="Normal 68 23" xfId="15949" xr:uid="{105D3AC9-A725-45DB-B280-1790A3780766}"/>
    <cellStyle name="Normal 68 23 2" xfId="15950" xr:uid="{38FCD8B0-B2FD-4925-BEB2-E51269E97CAE}"/>
    <cellStyle name="Normal 68 24" xfId="15951" xr:uid="{87AF45AF-6075-4533-B7C3-AA0BEF705001}"/>
    <cellStyle name="Normal 68 24 2" xfId="15952" xr:uid="{C63C4857-E4A1-4D6E-82FE-6653F042D44C}"/>
    <cellStyle name="Normal 68 25" xfId="15953" xr:uid="{8E771061-44E0-4DC2-B448-4BD9F2ACE360}"/>
    <cellStyle name="Normal 68 25 2" xfId="15954" xr:uid="{1FAC192E-E6F1-478F-8101-96B4F80B631B}"/>
    <cellStyle name="Normal 68 26" xfId="15955" xr:uid="{B97889D8-180B-4E4E-88DE-7ABD97A2714A}"/>
    <cellStyle name="Normal 68 26 2" xfId="15956" xr:uid="{5828A0DE-FA9E-4D7D-8C6E-7E21705C1216}"/>
    <cellStyle name="Normal 68 27" xfId="15957" xr:uid="{89EEA85D-2928-455A-8F9A-DC7D48C77074}"/>
    <cellStyle name="Normal 68 27 2" xfId="15958" xr:uid="{A784F739-0949-40F6-A3DD-0BA4878F8DFC}"/>
    <cellStyle name="Normal 68 28" xfId="15959" xr:uid="{60875F14-34C3-4EF9-9343-FA5971C56667}"/>
    <cellStyle name="Normal 68 28 2" xfId="15960" xr:uid="{0C4FC5DD-A43C-41AE-91C9-9395B201149D}"/>
    <cellStyle name="Normal 68 29" xfId="15961" xr:uid="{32DD4AD2-7A87-413A-AC68-B134FDD1660A}"/>
    <cellStyle name="Normal 68 29 2" xfId="15962" xr:uid="{201F9ED9-E269-412E-8307-5603D83B2E70}"/>
    <cellStyle name="Normal 68 3" xfId="15963" xr:uid="{36514949-E4EE-40CD-9CD6-458D43F0B4FC}"/>
    <cellStyle name="Normal 68 3 2" xfId="15964" xr:uid="{4BFB8033-90B5-453F-B0AA-797C4D099966}"/>
    <cellStyle name="Normal 68 30" xfId="15965" xr:uid="{D6029B05-5D58-4849-B331-4A0872F80600}"/>
    <cellStyle name="Normal 68 30 2" xfId="15966" xr:uid="{758BB577-1B37-4B4A-8B73-1BC32F4D1E8F}"/>
    <cellStyle name="Normal 68 31" xfId="15967" xr:uid="{2D16C73E-3D63-452B-A974-03C0809F2EE1}"/>
    <cellStyle name="Normal 68 31 2" xfId="15968" xr:uid="{18D660F4-D92D-4065-A221-78330AA60DD1}"/>
    <cellStyle name="Normal 68 32" xfId="15969" xr:uid="{2D2D98EA-D672-4293-BB07-A423B9B6E549}"/>
    <cellStyle name="Normal 68 32 2" xfId="15970" xr:uid="{CF2450E2-3D56-4AF0-B85E-182650CB5DB5}"/>
    <cellStyle name="Normal 68 33" xfId="15971" xr:uid="{A78B2E8E-0635-46A6-A630-6CC12468B4CC}"/>
    <cellStyle name="Normal 68 33 2" xfId="15972" xr:uid="{183C8C95-6D8D-4510-AE4B-5625F160C387}"/>
    <cellStyle name="Normal 68 34" xfId="15973" xr:uid="{78D208B5-4A8E-4E10-A710-05B2647EA7E1}"/>
    <cellStyle name="Normal 68 34 2" xfId="15974" xr:uid="{301A61E3-C8E7-4C55-A134-031640FF1C80}"/>
    <cellStyle name="Normal 68 35" xfId="15975" xr:uid="{231F2E0E-DDBC-4A36-ADEE-F552E0562BB7}"/>
    <cellStyle name="Normal 68 35 2" xfId="15976" xr:uid="{00920F16-6F10-48C9-9880-D6DD26D11E1D}"/>
    <cellStyle name="Normal 68 36" xfId="15977" xr:uid="{68DE97EE-9DCB-4054-97A6-97D6593B3D16}"/>
    <cellStyle name="Normal 68 36 2" xfId="15978" xr:uid="{40B7C4D0-B2E7-42C3-8585-9597951152E0}"/>
    <cellStyle name="Normal 68 37" xfId="15979" xr:uid="{EB7E4006-85F7-47BF-8569-1207F346CB12}"/>
    <cellStyle name="Normal 68 37 2" xfId="15980" xr:uid="{B56967EE-E33A-4B8C-94A2-039F4C31BB45}"/>
    <cellStyle name="Normal 68 38" xfId="15981" xr:uid="{39CD6F45-86AB-4D72-AC03-7E2FB2DDDEE3}"/>
    <cellStyle name="Normal 68 38 2" xfId="15982" xr:uid="{A32D5CDC-D616-4BD4-9630-3D757D837DDB}"/>
    <cellStyle name="Normal 68 39" xfId="15983" xr:uid="{03DB0030-06DB-4815-A9BE-F05180C0382A}"/>
    <cellStyle name="Normal 68 39 2" xfId="15984" xr:uid="{379F2137-C7AB-4FC5-B4CC-75A8173506A0}"/>
    <cellStyle name="Normal 68 4" xfId="15985" xr:uid="{068B0B87-4DF6-4139-A707-3520C0065216}"/>
    <cellStyle name="Normal 68 4 2" xfId="15986" xr:uid="{6F354BD9-A0CB-428B-915F-483A997B07FA}"/>
    <cellStyle name="Normal 68 40" xfId="15987" xr:uid="{E454F556-BA99-43D6-86DF-661C31A64E7F}"/>
    <cellStyle name="Normal 68 40 2" xfId="15988" xr:uid="{D6E2AB30-3583-40A7-A903-07B546927DCE}"/>
    <cellStyle name="Normal 68 41" xfId="15989" xr:uid="{182D193A-F190-40C5-A8B8-194795DB5E9D}"/>
    <cellStyle name="Normal 68 41 2" xfId="15990" xr:uid="{CC8F2103-1FB4-4966-BECB-7C1EE8A3569C}"/>
    <cellStyle name="Normal 68 42" xfId="15991" xr:uid="{98D833A9-B8CB-472E-B31B-EA8B716A6F6A}"/>
    <cellStyle name="Normal 68 42 2" xfId="15992" xr:uid="{E3D75DB4-6379-43B6-B7B4-403E10CC3E38}"/>
    <cellStyle name="Normal 68 43" xfId="15993" xr:uid="{437D859B-3334-465A-BAFF-746E15F444AF}"/>
    <cellStyle name="Normal 68 43 2" xfId="15994" xr:uid="{97B0DF8E-58ED-4267-A30A-57AC1CE27201}"/>
    <cellStyle name="Normal 68 44" xfId="15995" xr:uid="{B9C90A33-54F4-4E25-AA35-E7C731D314B4}"/>
    <cellStyle name="Normal 68 44 2" xfId="15996" xr:uid="{47A79CBF-4D9C-4D4C-A0B8-DFC1D17D9EA5}"/>
    <cellStyle name="Normal 68 45" xfId="15997" xr:uid="{8F38FA11-7581-4807-ADF6-2981879CAFC2}"/>
    <cellStyle name="Normal 68 45 2" xfId="15998" xr:uid="{CA82B2FC-F15B-4F55-B3EC-C70CD41A889F}"/>
    <cellStyle name="Normal 68 46" xfId="15999" xr:uid="{6CBC16BC-CB0C-45D3-8A69-7AA1504264EB}"/>
    <cellStyle name="Normal 68 46 2" xfId="16000" xr:uid="{158B2B77-BF88-4098-BEDF-077DDD735250}"/>
    <cellStyle name="Normal 68 47" xfId="16001" xr:uid="{A3A01E44-D381-4A41-ADF5-F720D8BF01CF}"/>
    <cellStyle name="Normal 68 47 2" xfId="16002" xr:uid="{97BFF649-1A3F-4FEA-98B5-A42BDDB054B5}"/>
    <cellStyle name="Normal 68 48" xfId="16003" xr:uid="{D6E5C05B-52AD-409E-9BB4-9A034A1612BE}"/>
    <cellStyle name="Normal 68 48 2" xfId="16004" xr:uid="{D6C86DF7-BA6F-406A-9C4C-83D1D66F3BCE}"/>
    <cellStyle name="Normal 68 49" xfId="16005" xr:uid="{9C5F2FFE-3902-4E8C-BC40-AE4D05FE33F7}"/>
    <cellStyle name="Normal 68 49 2" xfId="16006" xr:uid="{8B183317-DC96-43E4-B764-D03B586B2335}"/>
    <cellStyle name="Normal 68 5" xfId="16007" xr:uid="{27DD18F4-5C27-420D-A8FF-3E73467C5085}"/>
    <cellStyle name="Normal 68 5 2" xfId="16008" xr:uid="{54DFF838-3B53-4E30-9041-74E4712CA6DF}"/>
    <cellStyle name="Normal 68 50" xfId="16009" xr:uid="{137B2F0E-3760-41A8-9D62-A5B0A4CAE6A4}"/>
    <cellStyle name="Normal 68 50 2" xfId="16010" xr:uid="{72102657-52B6-42D3-988A-E7E26BD016DA}"/>
    <cellStyle name="Normal 68 51" xfId="16011" xr:uid="{191AB8C1-CDDD-42FF-BD02-AED6E431E77C}"/>
    <cellStyle name="Normal 68 51 2" xfId="16012" xr:uid="{9F2587BF-E1DE-43DC-857F-3F69FC5DE32C}"/>
    <cellStyle name="Normal 68 52" xfId="16013" xr:uid="{556102DB-1594-4CDF-9B5E-AFAA4A297F20}"/>
    <cellStyle name="Normal 68 52 2" xfId="16014" xr:uid="{F96A22BA-7F52-47AF-9F93-8F2C4B4231B4}"/>
    <cellStyle name="Normal 68 53" xfId="16015" xr:uid="{426686F8-53A7-4435-939B-01E0B98A6E7F}"/>
    <cellStyle name="Normal 68 53 2" xfId="16016" xr:uid="{3EBC523F-21E1-42D7-9B43-8E13127B5774}"/>
    <cellStyle name="Normal 68 54" xfId="16017" xr:uid="{99850095-2840-4791-9C9A-2674BD7A2650}"/>
    <cellStyle name="Normal 68 54 2" xfId="16018" xr:uid="{4CF16229-DDD3-4523-ACC5-40F3235ED4B6}"/>
    <cellStyle name="Normal 68 55" xfId="16019" xr:uid="{3D5CC0DA-FD0F-481C-8D02-94B0F6BB148E}"/>
    <cellStyle name="Normal 68 55 2" xfId="16020" xr:uid="{7EE39FCC-5B01-4565-A4F4-C713888B88D1}"/>
    <cellStyle name="Normal 68 56" xfId="16021" xr:uid="{91CC0C1A-846C-41CE-B14C-25BF5823ECD7}"/>
    <cellStyle name="Normal 68 56 2" xfId="16022" xr:uid="{1A71D007-14F7-49AE-97B3-19EF27A0B32E}"/>
    <cellStyle name="Normal 68 57" xfId="16023" xr:uid="{23A8C160-2348-4275-A474-88DE70603F0B}"/>
    <cellStyle name="Normal 68 57 2" xfId="16024" xr:uid="{5D2810DF-1CC7-4948-8618-08E42964D7DE}"/>
    <cellStyle name="Normal 68 58" xfId="16025" xr:uid="{59DCF670-C10B-4031-AE70-A0D3DE73C4FF}"/>
    <cellStyle name="Normal 68 58 2" xfId="16026" xr:uid="{EB0709EA-FC5B-4EE6-BD22-A5175E185AB5}"/>
    <cellStyle name="Normal 68 59" xfId="16027" xr:uid="{4AC4D987-E17D-465B-B92B-292C6FA8BA79}"/>
    <cellStyle name="Normal 68 59 2" xfId="16028" xr:uid="{9A2744D2-C15C-464B-A66C-E0D3319BD32E}"/>
    <cellStyle name="Normal 68 6" xfId="16029" xr:uid="{1F39B74B-F188-4320-8545-3AD3CAA958A5}"/>
    <cellStyle name="Normal 68 6 2" xfId="16030" xr:uid="{DF1C3A0B-20C1-4A0B-8AAA-96625038071D}"/>
    <cellStyle name="Normal 68 60" xfId="16031" xr:uid="{46D8C7BF-5F6B-468D-B0A5-85B3C062F685}"/>
    <cellStyle name="Normal 68 60 2" xfId="16032" xr:uid="{8FCE2527-EB8F-4372-83B2-3DF4445433FF}"/>
    <cellStyle name="Normal 68 61" xfId="16033" xr:uid="{E949C034-DA1F-46AD-AFB1-D4DED4BF7BCF}"/>
    <cellStyle name="Normal 68 61 2" xfId="16034" xr:uid="{DF6B182C-DCE6-47DE-9999-64F17F45FBA6}"/>
    <cellStyle name="Normal 68 62" xfId="16035" xr:uid="{18D7C656-460B-4B26-BDB4-7ECCF18A8B67}"/>
    <cellStyle name="Normal 68 62 2" xfId="16036" xr:uid="{D6596CD7-A0CD-4E90-8938-4E788C8DAA0E}"/>
    <cellStyle name="Normal 68 63" xfId="16037" xr:uid="{0E5490D9-3EED-41AB-BC97-DC6B948BC3FB}"/>
    <cellStyle name="Normal 68 63 2" xfId="16038" xr:uid="{F9F448B9-AC8D-4C8C-83AA-D9E0659212E7}"/>
    <cellStyle name="Normal 68 64" xfId="16039" xr:uid="{7E385D8D-DE50-4699-80F0-82193194A60C}"/>
    <cellStyle name="Normal 68 64 2" xfId="16040" xr:uid="{6468C249-6E74-4CB0-9469-E97F980CE49E}"/>
    <cellStyle name="Normal 68 65" xfId="16041" xr:uid="{7A393839-E36C-4E3C-83CE-9FD57D5FD638}"/>
    <cellStyle name="Normal 68 65 2" xfId="16042" xr:uid="{066EA016-28E2-49DC-A675-0387E8B8AC5E}"/>
    <cellStyle name="Normal 68 66" xfId="16043" xr:uid="{1089A70B-4916-409C-9921-7F42D27C7615}"/>
    <cellStyle name="Normal 68 66 2" xfId="16044" xr:uid="{785B231C-A9DD-4115-8366-9CCF2AF2C09A}"/>
    <cellStyle name="Normal 68 67" xfId="16045" xr:uid="{07510B92-2261-49F8-B83D-129C555E4C57}"/>
    <cellStyle name="Normal 68 67 2" xfId="16046" xr:uid="{B67F980D-5AEB-42D1-89D1-FC114ACC19C3}"/>
    <cellStyle name="Normal 68 68" xfId="16047" xr:uid="{3CA2D4DE-FE45-4589-B119-FC9CDF5488AD}"/>
    <cellStyle name="Normal 68 68 2" xfId="16048" xr:uid="{C5E3F3B7-0689-429A-952C-E59C99211B9D}"/>
    <cellStyle name="Normal 68 69" xfId="16049" xr:uid="{2198FD6B-D7B7-480C-886E-BDCB33DFA5B9}"/>
    <cellStyle name="Normal 68 69 2" xfId="16050" xr:uid="{1ED4616A-C81A-4856-A941-0276A2878F6F}"/>
    <cellStyle name="Normal 68 7" xfId="16051" xr:uid="{F735E778-9FF0-4ABF-BB8F-1126DC290230}"/>
    <cellStyle name="Normal 68 7 2" xfId="16052" xr:uid="{ED7FBB8C-372C-491D-91A4-071B0A8EE972}"/>
    <cellStyle name="Normal 68 70" xfId="16053" xr:uid="{989E5642-3A05-457D-A47F-55A96E0939CD}"/>
    <cellStyle name="Normal 68 70 2" xfId="16054" xr:uid="{48476445-19D1-4C37-AAD0-BFEDC71DEB56}"/>
    <cellStyle name="Normal 68 71" xfId="16055" xr:uid="{F993D894-E98F-414E-AFFD-3B0A5C821FDC}"/>
    <cellStyle name="Normal 68 71 2" xfId="16056" xr:uid="{E9B322C6-ACFA-4196-BE7C-72F6D12217F9}"/>
    <cellStyle name="Normal 68 72" xfId="16057" xr:uid="{38FC49FD-A483-40BA-8372-D17345601B3E}"/>
    <cellStyle name="Normal 68 72 2" xfId="16058" xr:uid="{54ACDF8A-2F06-4116-9E6E-2E78F3613735}"/>
    <cellStyle name="Normal 68 73" xfId="16059" xr:uid="{303D91A9-27BC-4AA0-AA5A-4C7AA2EF265E}"/>
    <cellStyle name="Normal 68 73 2" xfId="16060" xr:uid="{5D10F085-32FD-4962-9DA4-10B2DEBC3132}"/>
    <cellStyle name="Normal 68 74" xfId="16061" xr:uid="{BF32CC64-8148-4CD9-8711-F5F5EF81A901}"/>
    <cellStyle name="Normal 68 74 2" xfId="16062" xr:uid="{79C13F50-D36F-4840-BCA5-EC38EC588F14}"/>
    <cellStyle name="Normal 68 75" xfId="16063" xr:uid="{7BF46379-2A37-4B2A-A5A6-9F160F4A8448}"/>
    <cellStyle name="Normal 68 75 2" xfId="16064" xr:uid="{2C93D44B-D17E-44D9-A95B-1EC4B4B54C9D}"/>
    <cellStyle name="Normal 68 76" xfId="16065" xr:uid="{96C12AF7-9AFE-4654-804F-8D956374561D}"/>
    <cellStyle name="Normal 68 76 2" xfId="16066" xr:uid="{57D8B292-C775-45BF-A3B5-0E4B1854FF66}"/>
    <cellStyle name="Normal 68 77" xfId="16067" xr:uid="{27156FF6-6B87-4EC1-9D9F-1585F9E9D424}"/>
    <cellStyle name="Normal 68 77 2" xfId="16068" xr:uid="{2ACD280C-89BA-4BAF-824A-BE1C67F6BCAA}"/>
    <cellStyle name="Normal 68 78" xfId="16069" xr:uid="{6B11FD83-261B-4659-BE60-FC45338979D1}"/>
    <cellStyle name="Normal 68 78 2" xfId="16070" xr:uid="{ECB94CAA-6A75-47B2-A1DA-4C6085B313BD}"/>
    <cellStyle name="Normal 68 79" xfId="16071" xr:uid="{46E64834-D542-42EC-B96D-3A3F26C94A4E}"/>
    <cellStyle name="Normal 68 79 2" xfId="16072" xr:uid="{9B158D8B-CE4D-4CD5-8275-95F82AADB52D}"/>
    <cellStyle name="Normal 68 8" xfId="16073" xr:uid="{814A5D3A-7CF0-4D9C-BEDB-6BA1414CB68E}"/>
    <cellStyle name="Normal 68 8 2" xfId="16074" xr:uid="{E38F92D9-454C-4ABB-8C92-B5289C4765D6}"/>
    <cellStyle name="Normal 68 80" xfId="16075" xr:uid="{38B7B8ED-974A-4402-87FC-BB45D736437E}"/>
    <cellStyle name="Normal 68 80 2" xfId="16076" xr:uid="{CE25E8FD-A347-472B-A590-C410D972D508}"/>
    <cellStyle name="Normal 68 81" xfId="16077" xr:uid="{4D0BFA78-CB8B-4888-869B-02ECD672CA0F}"/>
    <cellStyle name="Normal 68 81 2" xfId="16078" xr:uid="{484A63FE-6255-44E1-A35D-1045B9AA677B}"/>
    <cellStyle name="Normal 68 82" xfId="16079" xr:uid="{B35E9274-C7F9-4506-9216-0212977AF8C0}"/>
    <cellStyle name="Normal 68 82 2" xfId="16080" xr:uid="{1117742E-16EA-4127-9336-7F6BE9B4DB72}"/>
    <cellStyle name="Normal 68 83" xfId="16081" xr:uid="{0D6C8054-5532-4DF7-B7B4-5D05BC41FBFE}"/>
    <cellStyle name="Normal 68 83 2" xfId="16082" xr:uid="{59A8E0D3-DBF6-45AF-8792-F3805E2B5FD7}"/>
    <cellStyle name="Normal 68 84" xfId="16083" xr:uid="{2F7781E3-05A0-4A13-8A03-86FE6107C019}"/>
    <cellStyle name="Normal 68 84 2" xfId="16084" xr:uid="{DF3C4B60-6050-4F02-AF65-871B6FE3B320}"/>
    <cellStyle name="Normal 68 85" xfId="16085" xr:uid="{53530C0E-82D5-40E8-8102-51F979541177}"/>
    <cellStyle name="Normal 68 85 2" xfId="16086" xr:uid="{D2C6A2E3-C8FA-431F-BE61-663CD4FE7C51}"/>
    <cellStyle name="Normal 68 86" xfId="16087" xr:uid="{A62218B7-4FE9-452E-A4B7-C8F263B1B35C}"/>
    <cellStyle name="Normal 68 86 2" xfId="16088" xr:uid="{BC8E0036-9002-4B11-80E1-57F89267BE27}"/>
    <cellStyle name="Normal 68 87" xfId="16089" xr:uid="{09775336-1DFE-4709-9027-D29BC96BCA28}"/>
    <cellStyle name="Normal 68 9" xfId="16090" xr:uid="{F526150E-65AB-4D2E-AE8D-9FC9F9D3A4EA}"/>
    <cellStyle name="Normal 68 9 2" xfId="16091" xr:uid="{E8DDF996-6804-48C5-B17F-8EBD842340D8}"/>
    <cellStyle name="Normal 69" xfId="16092" xr:uid="{73D41296-CAC0-4EF9-B4FB-E677A18FB31B}"/>
    <cellStyle name="Normal 69 10" xfId="16093" xr:uid="{0BB16CFC-0E0C-4964-9025-33B373AC6992}"/>
    <cellStyle name="Normal 69 10 2" xfId="16094" xr:uid="{0D65E2F4-16FE-4B8B-A735-9EB52E1CBCB4}"/>
    <cellStyle name="Normal 69 11" xfId="16095" xr:uid="{5116CF34-C901-44F5-A098-27F024EA39D1}"/>
    <cellStyle name="Normal 69 11 2" xfId="16096" xr:uid="{5438AC82-1A79-4226-BB7F-6B1FD063900C}"/>
    <cellStyle name="Normal 69 12" xfId="16097" xr:uid="{D5FA5BB1-D658-4C0C-9DE6-B5474C29B76E}"/>
    <cellStyle name="Normal 69 12 2" xfId="16098" xr:uid="{F80FD5E3-3D59-4456-87FF-451308B6359B}"/>
    <cellStyle name="Normal 69 13" xfId="16099" xr:uid="{2EDD839B-CE77-43D8-85C9-4D4C9A5AD099}"/>
    <cellStyle name="Normal 69 13 2" xfId="16100" xr:uid="{C52A2BA4-222F-4398-B4A2-4EE3EBE7E0AF}"/>
    <cellStyle name="Normal 69 14" xfId="16101" xr:uid="{AFBB4085-8907-460F-ABB1-69C5C2BD45B4}"/>
    <cellStyle name="Normal 69 14 2" xfId="16102" xr:uid="{EBCE7C08-2E8F-4338-AEBE-7300373DB06C}"/>
    <cellStyle name="Normal 69 15" xfId="16103" xr:uid="{6DB86737-EFC9-4A8C-ADE2-477AA9846ED7}"/>
    <cellStyle name="Normal 69 15 2" xfId="16104" xr:uid="{2DD27081-829A-41A9-AF72-D2994A3956E6}"/>
    <cellStyle name="Normal 69 16" xfId="16105" xr:uid="{C46937C7-59BE-4AC3-8B74-CCE112FB1502}"/>
    <cellStyle name="Normal 69 16 2" xfId="16106" xr:uid="{920CAC3E-CCC2-4351-B1E8-BC3B56A17541}"/>
    <cellStyle name="Normal 69 17" xfId="16107" xr:uid="{A7D0CA2D-E3FA-4483-AE08-2EA28AC71C66}"/>
    <cellStyle name="Normal 69 17 2" xfId="16108" xr:uid="{747C941C-29FF-43DD-993A-AAB501412502}"/>
    <cellStyle name="Normal 69 18" xfId="16109" xr:uid="{F8E00F05-49C3-4385-894B-C5631FFE4F0F}"/>
    <cellStyle name="Normal 69 18 2" xfId="16110" xr:uid="{C5DB7B74-6BB5-4EBB-B720-52BC0542FFC5}"/>
    <cellStyle name="Normal 69 19" xfId="16111" xr:uid="{344B16C1-46F7-4E06-9F65-B122106EFA25}"/>
    <cellStyle name="Normal 69 19 2" xfId="16112" xr:uid="{21BA7D10-5D6F-494E-BD42-AD0356BF5A0A}"/>
    <cellStyle name="Normal 69 2" xfId="16113" xr:uid="{AF685EC3-A9D7-4FC0-A5FB-FE8BE79D3870}"/>
    <cellStyle name="Normal 69 2 2" xfId="16114" xr:uid="{BF6605B1-4975-4C65-8920-FB77F9DC9AD2}"/>
    <cellStyle name="Normal 69 20" xfId="16115" xr:uid="{80D1FE05-A9BA-4F49-9DDB-D2E01C3F2581}"/>
    <cellStyle name="Normal 69 20 2" xfId="16116" xr:uid="{245926FF-306E-433E-8496-4C68926B6CAF}"/>
    <cellStyle name="Normal 69 21" xfId="16117" xr:uid="{0E9D785A-25DF-4632-BDE6-4BD81D4138F2}"/>
    <cellStyle name="Normal 69 21 2" xfId="16118" xr:uid="{9AF92B2B-2DD6-4109-8D5A-CB6074BEB578}"/>
    <cellStyle name="Normal 69 22" xfId="16119" xr:uid="{66B99C4E-2BBC-40E2-A644-3544F0615EFD}"/>
    <cellStyle name="Normal 69 22 2" xfId="16120" xr:uid="{A0A7D9D1-A9B5-4375-824B-E185FBDFF06C}"/>
    <cellStyle name="Normal 69 23" xfId="16121" xr:uid="{ED25F4B7-99E0-4076-8A36-6FBD9313A4C3}"/>
    <cellStyle name="Normal 69 23 2" xfId="16122" xr:uid="{C76D13C9-19C3-41C0-BEF9-EC22A27B1854}"/>
    <cellStyle name="Normal 69 24" xfId="16123" xr:uid="{1BAA99BF-0AA8-486C-A8E1-77F06C680199}"/>
    <cellStyle name="Normal 69 24 2" xfId="16124" xr:uid="{87139CF2-C847-4EAC-B8D2-BD95E94C10FC}"/>
    <cellStyle name="Normal 69 25" xfId="16125" xr:uid="{8EB2B89D-6D7F-4CC1-8131-D5D33D23B169}"/>
    <cellStyle name="Normal 69 25 2" xfId="16126" xr:uid="{B8B4C4B0-A6D0-4CF3-8FCB-0D346E7CD553}"/>
    <cellStyle name="Normal 69 26" xfId="16127" xr:uid="{C6F4613D-D0A8-4A6A-B8F0-A2E3C205F00C}"/>
    <cellStyle name="Normal 69 26 2" xfId="16128" xr:uid="{C7956C6A-10BE-4B89-A503-3A9C029D1049}"/>
    <cellStyle name="Normal 69 27" xfId="16129" xr:uid="{4572C884-98DF-4E77-BC7A-A6398CF07D56}"/>
    <cellStyle name="Normal 69 27 2" xfId="16130" xr:uid="{6B554CE6-0009-4FDD-B644-BEB8E8D4373E}"/>
    <cellStyle name="Normal 69 28" xfId="16131" xr:uid="{B28048A7-68FC-4521-85FD-0A4981852D28}"/>
    <cellStyle name="Normal 69 28 2" xfId="16132" xr:uid="{9472F8A1-80AB-4AC4-B7FD-9C64C235000B}"/>
    <cellStyle name="Normal 69 29" xfId="16133" xr:uid="{3C456B7C-7FAD-47AF-A3DB-F0F01FD4220F}"/>
    <cellStyle name="Normal 69 29 2" xfId="16134" xr:uid="{FD7AC7D4-A369-4FF6-92D0-CB6BADFAF46F}"/>
    <cellStyle name="Normal 69 3" xfId="16135" xr:uid="{C3FA997A-E81F-4039-9575-1381603B5F5A}"/>
    <cellStyle name="Normal 69 3 2" xfId="16136" xr:uid="{38700BC8-4850-4A26-9587-6099B222BBF0}"/>
    <cellStyle name="Normal 69 30" xfId="16137" xr:uid="{CE8B04E4-DB9E-4599-A357-C12C16863128}"/>
    <cellStyle name="Normal 69 30 2" xfId="16138" xr:uid="{80CBBEC0-69D3-400E-ADE4-6EB17D0AA953}"/>
    <cellStyle name="Normal 69 31" xfId="16139" xr:uid="{892FA933-D3BD-4779-A36C-A1B7113098F3}"/>
    <cellStyle name="Normal 69 31 2" xfId="16140" xr:uid="{AAF062E2-E436-4F41-A56B-DE24A7DAFE21}"/>
    <cellStyle name="Normal 69 32" xfId="16141" xr:uid="{8A29B381-5569-4851-A20C-3002061A4540}"/>
    <cellStyle name="Normal 69 32 2" xfId="16142" xr:uid="{ABCBDDFC-10AF-4008-9A2D-C9986F8E70D7}"/>
    <cellStyle name="Normal 69 33" xfId="16143" xr:uid="{2E40790A-DA6F-4CA6-BDDA-1A38E61915F8}"/>
    <cellStyle name="Normal 69 33 2" xfId="16144" xr:uid="{AA319575-900E-41BD-894A-4002C03839C1}"/>
    <cellStyle name="Normal 69 34" xfId="16145" xr:uid="{7F8C031D-F9CE-495E-ABF3-392680FCB4A3}"/>
    <cellStyle name="Normal 69 34 2" xfId="16146" xr:uid="{4DFF7965-A0CC-4301-83F9-7E94042A0C9D}"/>
    <cellStyle name="Normal 69 35" xfId="16147" xr:uid="{C712BFF9-2000-4A8D-AB2C-CEAB27F8DA9C}"/>
    <cellStyle name="Normal 69 35 2" xfId="16148" xr:uid="{1AB50293-F067-4E17-B7B9-FFAB2CE90ECB}"/>
    <cellStyle name="Normal 69 36" xfId="16149" xr:uid="{FA8358DB-ACB8-492B-96D2-9008C4F659A8}"/>
    <cellStyle name="Normal 69 36 2" xfId="16150" xr:uid="{79BFFCEE-72C1-4EE0-9525-9E9B7FDD5B3A}"/>
    <cellStyle name="Normal 69 37" xfId="16151" xr:uid="{BB88F3FE-D3BF-4BB1-846D-6EF0F4F91C6B}"/>
    <cellStyle name="Normal 69 37 2" xfId="16152" xr:uid="{3739061A-065D-4520-A9CF-C87D41305589}"/>
    <cellStyle name="Normal 69 38" xfId="16153" xr:uid="{A87974D5-DE40-4D7B-8B33-2CFE769CB1E7}"/>
    <cellStyle name="Normal 69 38 2" xfId="16154" xr:uid="{181BEBA6-DD81-4A1A-8A1B-C6F6F1A777F3}"/>
    <cellStyle name="Normal 69 39" xfId="16155" xr:uid="{FBDF90D1-CC7D-4BD3-9999-B57C792FF86B}"/>
    <cellStyle name="Normal 69 39 2" xfId="16156" xr:uid="{808C7865-6FEA-493B-A4C4-3E5D4D56FA68}"/>
    <cellStyle name="Normal 69 4" xfId="16157" xr:uid="{8F259F39-766C-4ED7-A6CD-42C58D2A1F21}"/>
    <cellStyle name="Normal 69 4 2" xfId="16158" xr:uid="{AF0387C9-749B-4E9B-9328-F875DF30255C}"/>
    <cellStyle name="Normal 69 40" xfId="16159" xr:uid="{79DC78E5-FA49-4990-A07D-044BFC5E5FE8}"/>
    <cellStyle name="Normal 69 40 2" xfId="16160" xr:uid="{F6A10F5D-F4DF-459E-9681-86E98F587BB1}"/>
    <cellStyle name="Normal 69 41" xfId="16161" xr:uid="{6572F450-72ED-4392-9A3C-B3744611B39E}"/>
    <cellStyle name="Normal 69 41 2" xfId="16162" xr:uid="{BB7B3C21-FD93-4B8D-923C-A8079C2B6A8A}"/>
    <cellStyle name="Normal 69 42" xfId="16163" xr:uid="{1DB54579-9F80-4ADA-AB8A-D5676279CF64}"/>
    <cellStyle name="Normal 69 42 2" xfId="16164" xr:uid="{FEC1C43F-4E59-4B13-B81A-D92A4F924009}"/>
    <cellStyle name="Normal 69 43" xfId="16165" xr:uid="{4A28C2FD-8A60-4CC9-A5AE-40405070F5DC}"/>
    <cellStyle name="Normal 69 43 2" xfId="16166" xr:uid="{6840E9BD-4B45-4C09-A891-74D3DB16587D}"/>
    <cellStyle name="Normal 69 44" xfId="16167" xr:uid="{B5C800EC-1618-4794-B4CF-0C7615979F8E}"/>
    <cellStyle name="Normal 69 44 2" xfId="16168" xr:uid="{01F38499-3C66-4102-A66A-0507666A4F91}"/>
    <cellStyle name="Normal 69 45" xfId="16169" xr:uid="{A7C5F3AC-1BD2-4B4E-8D5C-7DEB9624F6AE}"/>
    <cellStyle name="Normal 69 45 2" xfId="16170" xr:uid="{DC89CC64-C070-498A-A8BB-0810CE00A926}"/>
    <cellStyle name="Normal 69 46" xfId="16171" xr:uid="{C7144A08-609D-4141-813B-60C1296A4530}"/>
    <cellStyle name="Normal 69 46 2" xfId="16172" xr:uid="{BD15FAA6-4FD9-42BB-B997-507B6F18F693}"/>
    <cellStyle name="Normal 69 47" xfId="16173" xr:uid="{B3E63C99-7C67-4ABE-A750-69720E04A556}"/>
    <cellStyle name="Normal 69 47 2" xfId="16174" xr:uid="{6D090EFA-30E7-42A3-B07B-38D349246BBC}"/>
    <cellStyle name="Normal 69 48" xfId="16175" xr:uid="{4269220D-5257-47F6-A1CA-B51DBE747DEA}"/>
    <cellStyle name="Normal 69 48 2" xfId="16176" xr:uid="{CE4B1FC2-CBCC-4719-ADFA-46DD0933DFFB}"/>
    <cellStyle name="Normal 69 49" xfId="16177" xr:uid="{1E924E6B-7ADC-4AEB-862F-C3B645B5381C}"/>
    <cellStyle name="Normal 69 49 2" xfId="16178" xr:uid="{DED04C7C-79BE-415A-B5A4-EDAA31CD7629}"/>
    <cellStyle name="Normal 69 5" xfId="16179" xr:uid="{4EF2C04E-7D6E-4156-9698-2BB77FE3AB6A}"/>
    <cellStyle name="Normal 69 5 2" xfId="16180" xr:uid="{59D1065C-D273-49F5-9EB9-4B1F70C46B83}"/>
    <cellStyle name="Normal 69 50" xfId="16181" xr:uid="{D20CD84F-6223-4DBE-8482-5C1CC166D9D9}"/>
    <cellStyle name="Normal 69 50 2" xfId="16182" xr:uid="{F9FDFF2B-3523-4F60-ABAB-6308186F81B9}"/>
    <cellStyle name="Normal 69 51" xfId="16183" xr:uid="{5A094735-804D-4E9D-B254-D35317BEC30E}"/>
    <cellStyle name="Normal 69 51 2" xfId="16184" xr:uid="{371AF01B-8A0C-4CD9-969E-6D0160896215}"/>
    <cellStyle name="Normal 69 52" xfId="16185" xr:uid="{A732923A-D6D9-4BE9-96BB-81239A0CE70A}"/>
    <cellStyle name="Normal 69 52 2" xfId="16186" xr:uid="{F0D97628-1969-4A38-AC0A-1F2F1709F899}"/>
    <cellStyle name="Normal 69 53" xfId="16187" xr:uid="{C14D1B87-46CD-4299-B5D9-BFB481A37EAD}"/>
    <cellStyle name="Normal 69 53 2" xfId="16188" xr:uid="{3A9F5434-6A79-44C0-98A0-A61C79AC024A}"/>
    <cellStyle name="Normal 69 54" xfId="16189" xr:uid="{6B1CF9CC-DA0D-4606-BBF6-A39C162FBA90}"/>
    <cellStyle name="Normal 69 54 2" xfId="16190" xr:uid="{C9C21B59-BE0A-465D-AD44-92D3A95A2D99}"/>
    <cellStyle name="Normal 69 55" xfId="16191" xr:uid="{1890FC65-4D23-4907-BFC8-DD119EEA2035}"/>
    <cellStyle name="Normal 69 55 2" xfId="16192" xr:uid="{91E2CB18-2458-4D9A-BECD-45892F7CC55C}"/>
    <cellStyle name="Normal 69 56" xfId="16193" xr:uid="{EFA2FB40-0585-4944-9FFC-BDBDE51D0E8D}"/>
    <cellStyle name="Normal 69 56 2" xfId="16194" xr:uid="{4FCFD1F9-AEC0-4407-83E4-376023D87E22}"/>
    <cellStyle name="Normal 69 57" xfId="16195" xr:uid="{DED6E96E-BCAF-4D9E-852F-28F352FCC6D5}"/>
    <cellStyle name="Normal 69 57 2" xfId="16196" xr:uid="{9EB1F438-1D53-4B70-82DB-9D7CBDF43E84}"/>
    <cellStyle name="Normal 69 58" xfId="16197" xr:uid="{51D62245-EC6A-4257-8C45-448993A04E43}"/>
    <cellStyle name="Normal 69 58 2" xfId="16198" xr:uid="{67B9CF44-8523-4A7F-A50A-D0FAAA8D799D}"/>
    <cellStyle name="Normal 69 59" xfId="16199" xr:uid="{5FC7725E-A3BF-4937-9DE7-0DD00CA2390E}"/>
    <cellStyle name="Normal 69 59 2" xfId="16200" xr:uid="{20587EEE-9154-466D-8C6C-FEE37D0E37F0}"/>
    <cellStyle name="Normal 69 6" xfId="16201" xr:uid="{DC0509CC-8E31-446E-94F4-4D5EB24EBA44}"/>
    <cellStyle name="Normal 69 6 2" xfId="16202" xr:uid="{EF70914D-93DF-4240-B768-2DBDE8434817}"/>
    <cellStyle name="Normal 69 60" xfId="16203" xr:uid="{B14ECEED-EB6E-4AE3-908D-DC533D0CE008}"/>
    <cellStyle name="Normal 69 60 2" xfId="16204" xr:uid="{C8C44B29-D36E-481C-8170-3CCD7F66C405}"/>
    <cellStyle name="Normal 69 61" xfId="16205" xr:uid="{7F793A5A-E515-4F47-80BD-1A6EAE0C9FF8}"/>
    <cellStyle name="Normal 69 61 2" xfId="16206" xr:uid="{10F45CE2-2231-403C-9693-797E2ED286F5}"/>
    <cellStyle name="Normal 69 62" xfId="16207" xr:uid="{869ADBE6-DC48-45CB-8A40-59B8045B001F}"/>
    <cellStyle name="Normal 69 62 2" xfId="16208" xr:uid="{ECC29640-CC33-4AE5-9254-40581CBEDD5F}"/>
    <cellStyle name="Normal 69 63" xfId="16209" xr:uid="{9E7AE020-6F41-420C-8719-A4EBDC90C2F2}"/>
    <cellStyle name="Normal 69 63 2" xfId="16210" xr:uid="{C13BB633-9E70-475F-9FDC-F6F65591EA9F}"/>
    <cellStyle name="Normal 69 64" xfId="16211" xr:uid="{01D90B4D-6E84-43A2-8A75-52412962C1A8}"/>
    <cellStyle name="Normal 69 64 2" xfId="16212" xr:uid="{EABF5CC2-121A-4F9F-8914-32CDBE05A191}"/>
    <cellStyle name="Normal 69 65" xfId="16213" xr:uid="{73A754A9-D5E6-4014-8C57-07B5DE2A3E5F}"/>
    <cellStyle name="Normal 69 65 2" xfId="16214" xr:uid="{CE1D199F-521A-4AD3-92A4-91DFAF147760}"/>
    <cellStyle name="Normal 69 66" xfId="16215" xr:uid="{6ED69201-8338-4431-B799-0F3BB3D0D404}"/>
    <cellStyle name="Normal 69 66 2" xfId="16216" xr:uid="{E2FB1B2A-BFE4-4BA5-AA7D-6F7D26093E1C}"/>
    <cellStyle name="Normal 69 67" xfId="16217" xr:uid="{83D96943-A859-45F5-BAC3-E63500972DD2}"/>
    <cellStyle name="Normal 69 67 2" xfId="16218" xr:uid="{70B663C0-F496-4BFF-B38B-F6842B128767}"/>
    <cellStyle name="Normal 69 68" xfId="16219" xr:uid="{06A963AB-E0EB-4B68-8B59-FA2A32F2C92B}"/>
    <cellStyle name="Normal 69 68 2" xfId="16220" xr:uid="{AF251943-1600-4A3B-A2A7-FEF2B71A3710}"/>
    <cellStyle name="Normal 69 69" xfId="16221" xr:uid="{55FDB633-5EDB-450A-84EB-AA8C29DDC464}"/>
    <cellStyle name="Normal 69 69 2" xfId="16222" xr:uid="{D79A756B-A379-435E-B881-89119827EBE6}"/>
    <cellStyle name="Normal 69 7" xfId="16223" xr:uid="{D8AF9700-323E-47FD-833D-957EB03A958C}"/>
    <cellStyle name="Normal 69 7 2" xfId="16224" xr:uid="{A3127202-51C6-45CF-A196-CC738DC756F2}"/>
    <cellStyle name="Normal 69 70" xfId="16225" xr:uid="{38CF8082-EDF6-4D3B-AFFD-C65FA7AC7AD2}"/>
    <cellStyle name="Normal 69 70 2" xfId="16226" xr:uid="{C39E9DF3-67B0-4D10-B7A1-C5E7593269F2}"/>
    <cellStyle name="Normal 69 71" xfId="16227" xr:uid="{960C583F-CFFB-467F-A555-2F7CAEC074F3}"/>
    <cellStyle name="Normal 69 71 2" xfId="16228" xr:uid="{462C6FCE-DA61-41EC-8735-575CEA87A974}"/>
    <cellStyle name="Normal 69 72" xfId="16229" xr:uid="{C44C65D1-8B98-4E89-A72F-0C1BABA06CE8}"/>
    <cellStyle name="Normal 69 72 2" xfId="16230" xr:uid="{97A766BA-FB41-4F68-A9FD-EA5E7F6D3914}"/>
    <cellStyle name="Normal 69 73" xfId="16231" xr:uid="{E4930902-F2BA-47A9-8B01-FE527F211019}"/>
    <cellStyle name="Normal 69 73 2" xfId="16232" xr:uid="{E1E4F732-D407-44CA-A6E7-2827312F4E95}"/>
    <cellStyle name="Normal 69 74" xfId="16233" xr:uid="{AD4B8EBA-8E99-4248-94E1-55917F2D458E}"/>
    <cellStyle name="Normal 69 74 2" xfId="16234" xr:uid="{6C167AEA-A94D-46A5-B9EC-3A2F59DBA681}"/>
    <cellStyle name="Normal 69 75" xfId="16235" xr:uid="{708FB9FF-E5F2-47E3-9D46-65E06132E1E4}"/>
    <cellStyle name="Normal 69 75 2" xfId="16236" xr:uid="{CE06C10F-0A09-4D6C-9768-B9B8B232B813}"/>
    <cellStyle name="Normal 69 76" xfId="16237" xr:uid="{FA5F0C57-6EBB-41D8-9415-C85DF766BE9D}"/>
    <cellStyle name="Normal 69 76 2" xfId="16238" xr:uid="{4DBDFF97-4019-4867-BB70-91654213655E}"/>
    <cellStyle name="Normal 69 77" xfId="16239" xr:uid="{4165417C-AD8C-497A-9AFD-6ECB5730C2E6}"/>
    <cellStyle name="Normal 69 77 2" xfId="16240" xr:uid="{4B53AC0D-6193-4327-B0E2-7C872FBE4A88}"/>
    <cellStyle name="Normal 69 78" xfId="16241" xr:uid="{0F9455A3-9699-4045-92F0-4F01B0B37810}"/>
    <cellStyle name="Normal 69 78 2" xfId="16242" xr:uid="{2B599B03-FD85-4F8C-BFF8-239CBE44676C}"/>
    <cellStyle name="Normal 69 79" xfId="16243" xr:uid="{1F048071-E516-4FA5-91D0-D5FE16D02FF2}"/>
    <cellStyle name="Normal 69 79 2" xfId="16244" xr:uid="{21019E36-871E-4705-8712-C728C11B3053}"/>
    <cellStyle name="Normal 69 8" xfId="16245" xr:uid="{5EC0C79D-015C-4BE2-9CA9-830C7B24ACAE}"/>
    <cellStyle name="Normal 69 8 2" xfId="16246" xr:uid="{8587375C-89E4-4BE6-9109-F527A2802F95}"/>
    <cellStyle name="Normal 69 80" xfId="16247" xr:uid="{407E4F04-8742-4DF1-90D6-6B9621F91627}"/>
    <cellStyle name="Normal 69 80 2" xfId="16248" xr:uid="{406C0FA8-81E7-456B-8DE4-07DACB6C012E}"/>
    <cellStyle name="Normal 69 81" xfId="16249" xr:uid="{022DBF7E-65CF-4445-883A-78480D92B16D}"/>
    <cellStyle name="Normal 69 81 2" xfId="16250" xr:uid="{4517A37A-4000-4B5B-B4D1-0E5437B3BC29}"/>
    <cellStyle name="Normal 69 82" xfId="16251" xr:uid="{9F7BA5F5-18FA-408F-8EDF-4A2149BD722C}"/>
    <cellStyle name="Normal 69 82 2" xfId="16252" xr:uid="{028F0918-DB48-48B4-8F6C-273FFEFAC761}"/>
    <cellStyle name="Normal 69 83" xfId="16253" xr:uid="{67B63315-19AA-4A84-8109-D8FC022521D6}"/>
    <cellStyle name="Normal 69 83 2" xfId="16254" xr:uid="{2F268DA2-423E-4870-961D-ACA1DF6ACF80}"/>
    <cellStyle name="Normal 69 84" xfId="16255" xr:uid="{8240B34D-8BBD-4EDD-AD37-B07E4BFA2FD0}"/>
    <cellStyle name="Normal 69 84 2" xfId="16256" xr:uid="{47755BB8-64B2-4C95-810D-056FEEC5533D}"/>
    <cellStyle name="Normal 69 85" xfId="16257" xr:uid="{B3A3167E-A01D-46D7-BF77-07B00140F596}"/>
    <cellStyle name="Normal 69 85 2" xfId="16258" xr:uid="{45D25C23-BA3A-4ED5-8567-010A46334A4A}"/>
    <cellStyle name="Normal 69 86" xfId="16259" xr:uid="{3E5569A3-8ACD-4229-919C-161A7635C35A}"/>
    <cellStyle name="Normal 69 86 2" xfId="16260" xr:uid="{8DFF2953-8022-4876-BE9D-FFE742065C99}"/>
    <cellStyle name="Normal 69 87" xfId="16261" xr:uid="{1E4D00C1-8A93-423C-A131-C5349235E78B}"/>
    <cellStyle name="Normal 69 9" xfId="16262" xr:uid="{A73AC201-8CA9-4D77-9496-2EC819036A85}"/>
    <cellStyle name="Normal 69 9 2" xfId="16263" xr:uid="{CE2DB628-CBF8-4792-B021-5F05653D58DD}"/>
    <cellStyle name="Normal 7" xfId="482" xr:uid="{00000000-0005-0000-0000-00007F030000}"/>
    <cellStyle name="Normal 7 10" xfId="16265" xr:uid="{4532893F-5256-49F0-843C-726D3EFA43B4}"/>
    <cellStyle name="Normal 7 11" xfId="16264" xr:uid="{37DD441F-0639-4795-891F-46F2990FBB30}"/>
    <cellStyle name="Normal 7 2" xfId="483" xr:uid="{00000000-0005-0000-0000-000080030000}"/>
    <cellStyle name="Normal 7 2 2" xfId="16267" xr:uid="{7A5D101A-3FF2-41A0-AE31-8E88FBDC5172}"/>
    <cellStyle name="Normal 7 2 3" xfId="16266" xr:uid="{69FF43E0-D956-4C0C-ABA4-F3D4C0ECA7AA}"/>
    <cellStyle name="Normal 7 3" xfId="484" xr:uid="{00000000-0005-0000-0000-000081030000}"/>
    <cellStyle name="Normal 7 3 2" xfId="1028" xr:uid="{00000000-0005-0000-0000-000082030000}"/>
    <cellStyle name="Normal 7 3 2 2" xfId="16269" xr:uid="{7E05B7DE-0F8A-4AB5-A90A-0994FDC72B2F}"/>
    <cellStyle name="Normal 7 3 3" xfId="16268" xr:uid="{536CC890-22BF-467D-A178-9E14FF897670}"/>
    <cellStyle name="Normal 7 4" xfId="796" xr:uid="{00000000-0005-0000-0000-000083030000}"/>
    <cellStyle name="Normal 7 4 2" xfId="16271" xr:uid="{97E2E841-A418-44CC-9CFF-EE0B7418C361}"/>
    <cellStyle name="Normal 7 4 3" xfId="16270" xr:uid="{2AD5651C-3040-47CB-AB5E-C0AFF7E37695}"/>
    <cellStyle name="Normal 7 5" xfId="1027" xr:uid="{00000000-0005-0000-0000-000084030000}"/>
    <cellStyle name="Normal 7 5 2" xfId="16273" xr:uid="{A997A6D2-5BEF-42FF-86A9-6105E492B3C4}"/>
    <cellStyle name="Normal 7 5 3" xfId="16272" xr:uid="{8C790918-6B12-4661-A4C9-53D505C84078}"/>
    <cellStyle name="Normal 7 6" xfId="1283" xr:uid="{8829DE6E-55D0-453F-8039-E91F4336AE7D}"/>
    <cellStyle name="Normal 7 6 2" xfId="16275" xr:uid="{0C38CD18-176F-48CB-A821-FE9EF5025C25}"/>
    <cellStyle name="Normal 7 6 3" xfId="16274" xr:uid="{DE3EA8B2-AA7A-4735-8633-497D74399E2C}"/>
    <cellStyle name="Normal 7 7" xfId="16276" xr:uid="{74A2248E-6313-4F83-8A18-E7114ABEDFDC}"/>
    <cellStyle name="Normal 7 7 2" xfId="16277" xr:uid="{57DF0DDB-98C1-4E1B-8F23-EAB91953404C}"/>
    <cellStyle name="Normal 7 8" xfId="16278" xr:uid="{58F94503-5BCB-4905-A622-E8869C62BDE1}"/>
    <cellStyle name="Normal 7 8 2" xfId="16279" xr:uid="{7F30DDEA-9ACA-4FB9-BDA9-39BA941FF6AC}"/>
    <cellStyle name="Normal 7 9" xfId="16280" xr:uid="{869931EC-413A-44FE-A3B8-AF42E328EC2F}"/>
    <cellStyle name="Normal 7 9 2" xfId="16281" xr:uid="{629FC862-A00D-4655-ABA4-27ACB92F94B4}"/>
    <cellStyle name="Normal 70" xfId="16282" xr:uid="{CF7553B7-89AD-4A2F-9259-63B908EE74E5}"/>
    <cellStyle name="Normal 70 10" xfId="16283" xr:uid="{23E1EA30-01F8-4D6A-9C0E-F70499FE5E05}"/>
    <cellStyle name="Normal 70 10 2" xfId="16284" xr:uid="{4FCBCC5D-D537-4F74-A625-28209432D4CF}"/>
    <cellStyle name="Normal 70 11" xfId="16285" xr:uid="{E335C78A-D1C2-4A88-B838-E1C0A0AFCD4D}"/>
    <cellStyle name="Normal 70 11 2" xfId="16286" xr:uid="{02AA80F3-52CD-4F7A-B18B-D3D37EB5E749}"/>
    <cellStyle name="Normal 70 12" xfId="16287" xr:uid="{3A1A6F3E-3A29-484B-9226-4E6E103AFDF9}"/>
    <cellStyle name="Normal 70 12 2" xfId="16288" xr:uid="{6BB1F81C-EF86-4148-BABB-D19B5B1CB104}"/>
    <cellStyle name="Normal 70 13" xfId="16289" xr:uid="{6CFD1159-F70F-476E-8D4B-FC6CBEA97990}"/>
    <cellStyle name="Normal 70 13 2" xfId="16290" xr:uid="{132D1DAB-51D8-4526-BFB7-BADDCB534772}"/>
    <cellStyle name="Normal 70 14" xfId="16291" xr:uid="{5919CD7E-6ADA-4AF8-8DE5-0A9F739CBF08}"/>
    <cellStyle name="Normal 70 14 2" xfId="16292" xr:uid="{603EA70F-A955-4D2E-BE1C-D8EB1F8C4062}"/>
    <cellStyle name="Normal 70 15" xfId="16293" xr:uid="{1DB21E27-6DD9-4892-A20C-BCA40F814BD5}"/>
    <cellStyle name="Normal 70 15 2" xfId="16294" xr:uid="{AC70D989-590E-4BDF-909A-462104E37E15}"/>
    <cellStyle name="Normal 70 16" xfId="16295" xr:uid="{86D2DE28-475D-4FCB-8032-87F25EF3B7DB}"/>
    <cellStyle name="Normal 70 16 2" xfId="16296" xr:uid="{AD1EFD55-5241-4048-AEF8-1283EA8A17A8}"/>
    <cellStyle name="Normal 70 17" xfId="16297" xr:uid="{3EDC3169-9519-4E88-B3A9-B7E7D28DCA83}"/>
    <cellStyle name="Normal 70 17 2" xfId="16298" xr:uid="{C031091D-F9D7-4038-A832-C3D82DFE2E6F}"/>
    <cellStyle name="Normal 70 18" xfId="16299" xr:uid="{8E112FED-063F-4878-AEC0-D477ABA52AB8}"/>
    <cellStyle name="Normal 70 18 2" xfId="16300" xr:uid="{A7E28E4E-224B-4C2D-BC44-D3A9BF8F9E43}"/>
    <cellStyle name="Normal 70 19" xfId="16301" xr:uid="{D1459991-8892-435D-9243-CC3092B5A6EC}"/>
    <cellStyle name="Normal 70 19 2" xfId="16302" xr:uid="{4C6FF931-3A25-4D93-88BD-A3E98F010D0F}"/>
    <cellStyle name="Normal 70 2" xfId="16303" xr:uid="{337686AA-1320-4980-B80A-FFE7FB1E03AF}"/>
    <cellStyle name="Normal 70 2 2" xfId="16304" xr:uid="{3952EFC4-26D1-43DC-8AC7-4738D52FD4E1}"/>
    <cellStyle name="Normal 70 20" xfId="16305" xr:uid="{8DC6471A-BA45-4BDC-9ECB-3BF1B8DC3108}"/>
    <cellStyle name="Normal 70 20 2" xfId="16306" xr:uid="{A03DA97B-5FB1-4107-BE40-89FC37081829}"/>
    <cellStyle name="Normal 70 21" xfId="16307" xr:uid="{9AC68414-A6F0-4506-8E7F-E3DD41968DF2}"/>
    <cellStyle name="Normal 70 21 2" xfId="16308" xr:uid="{9C6E52E1-F60B-426A-9CC2-8825488DF781}"/>
    <cellStyle name="Normal 70 22" xfId="16309" xr:uid="{870FF165-AE5C-4C9C-93AA-A819518F429F}"/>
    <cellStyle name="Normal 70 22 2" xfId="16310" xr:uid="{5F3EA377-999A-4FE6-9D36-2F47A2D8C039}"/>
    <cellStyle name="Normal 70 23" xfId="16311" xr:uid="{31957448-5FB7-4044-B6AF-F718BFDC1740}"/>
    <cellStyle name="Normal 70 23 2" xfId="16312" xr:uid="{42744B42-3CE7-40CD-A9E2-A57887ABF6DB}"/>
    <cellStyle name="Normal 70 24" xfId="16313" xr:uid="{7D29A198-672A-43CB-9A23-4A4CE35EE531}"/>
    <cellStyle name="Normal 70 24 2" xfId="16314" xr:uid="{9E229297-6C44-44C1-8196-08C9BF0AA174}"/>
    <cellStyle name="Normal 70 25" xfId="16315" xr:uid="{E712BB9B-27AF-4C1E-B620-D990D600098F}"/>
    <cellStyle name="Normal 70 25 2" xfId="16316" xr:uid="{FABA11DE-27D0-45F9-8D5A-0EDE5F80DAB9}"/>
    <cellStyle name="Normal 70 26" xfId="16317" xr:uid="{5C07CEDD-A51A-49F8-9736-5F2787285EBE}"/>
    <cellStyle name="Normal 70 26 2" xfId="16318" xr:uid="{0C6A9EBB-D6B0-423E-9DE4-C8FAB44F99CA}"/>
    <cellStyle name="Normal 70 27" xfId="16319" xr:uid="{2FFA7BBB-B15D-4154-B4F0-D8B819F3D8AC}"/>
    <cellStyle name="Normal 70 27 2" xfId="16320" xr:uid="{DDBB50A4-F74E-4FCD-ADB4-34BE55B4D2CB}"/>
    <cellStyle name="Normal 70 28" xfId="16321" xr:uid="{F7E1ABB9-0DEF-4276-BA06-4E37076558EB}"/>
    <cellStyle name="Normal 70 28 2" xfId="16322" xr:uid="{0ECBDEAE-4055-43A3-864B-3855F40DBF20}"/>
    <cellStyle name="Normal 70 29" xfId="16323" xr:uid="{542FCC8C-5063-4BDF-A70F-22FA2D0EF7C6}"/>
    <cellStyle name="Normal 70 29 2" xfId="16324" xr:uid="{CC10D027-D4FE-468F-873F-7FAC3EA5FC5F}"/>
    <cellStyle name="Normal 70 3" xfId="16325" xr:uid="{155ED22D-4EA1-44D3-A87D-2BEF69339D9F}"/>
    <cellStyle name="Normal 70 3 2" xfId="16326" xr:uid="{473857D7-DD74-4396-8916-7DF9C9D5E985}"/>
    <cellStyle name="Normal 70 30" xfId="16327" xr:uid="{D65FDEB7-7F88-4999-873F-E7A2E1DC0662}"/>
    <cellStyle name="Normal 70 30 2" xfId="16328" xr:uid="{535F0934-81EE-4767-AE21-91EA288C3494}"/>
    <cellStyle name="Normal 70 31" xfId="16329" xr:uid="{AFAC5C04-1D63-4893-A969-E0F0240F8806}"/>
    <cellStyle name="Normal 70 31 2" xfId="16330" xr:uid="{C943F8A2-9DBD-4351-B6BB-75ED6A1C1845}"/>
    <cellStyle name="Normal 70 32" xfId="16331" xr:uid="{8918C480-7B68-486C-B9D9-0AA14EE9D45B}"/>
    <cellStyle name="Normal 70 32 2" xfId="16332" xr:uid="{2586518F-C2C4-4B77-8259-EDE90D2D69C1}"/>
    <cellStyle name="Normal 70 33" xfId="16333" xr:uid="{4A030B82-3855-4889-871E-FF940B6FBA82}"/>
    <cellStyle name="Normal 70 33 2" xfId="16334" xr:uid="{A380C0E9-EE80-4CCE-9BD1-6F8A41D409BA}"/>
    <cellStyle name="Normal 70 34" xfId="16335" xr:uid="{BC4B2866-0783-4929-9814-5F886CFD12EE}"/>
    <cellStyle name="Normal 70 34 2" xfId="16336" xr:uid="{BF558CBF-2E41-432A-B5D0-22883188694C}"/>
    <cellStyle name="Normal 70 35" xfId="16337" xr:uid="{D9FF538B-DADF-4A25-BF38-E6E73AA9E66A}"/>
    <cellStyle name="Normal 70 35 2" xfId="16338" xr:uid="{7D2420F5-2532-46CD-88AB-CC4214BC05D0}"/>
    <cellStyle name="Normal 70 36" xfId="16339" xr:uid="{4F1AB613-7D30-4BBC-9EC1-F1C9E079E9E6}"/>
    <cellStyle name="Normal 70 36 2" xfId="16340" xr:uid="{04E6BD25-26D7-46CB-BA11-7F3FB8DCC7A8}"/>
    <cellStyle name="Normal 70 37" xfId="16341" xr:uid="{0651AAC3-1BD4-44A1-A20F-5E7015F63678}"/>
    <cellStyle name="Normal 70 37 2" xfId="16342" xr:uid="{B75BE284-C29A-4D4C-A579-D4D1A3F78762}"/>
    <cellStyle name="Normal 70 38" xfId="16343" xr:uid="{B9F039FA-B008-49D9-907F-82392B829346}"/>
    <cellStyle name="Normal 70 38 2" xfId="16344" xr:uid="{5D7A6931-A9F8-4E45-9E23-FAACC39B062B}"/>
    <cellStyle name="Normal 70 39" xfId="16345" xr:uid="{19534C85-6BD3-4151-A613-8A8018E3CC12}"/>
    <cellStyle name="Normal 70 39 2" xfId="16346" xr:uid="{474DBEAA-BACE-4960-BCB5-255883BBA33D}"/>
    <cellStyle name="Normal 70 4" xfId="16347" xr:uid="{60AA78FD-87A6-4EE4-A35E-5956EE3DDE84}"/>
    <cellStyle name="Normal 70 4 2" xfId="16348" xr:uid="{29E276B1-4BCF-4299-8294-088FC41E143A}"/>
    <cellStyle name="Normal 70 40" xfId="16349" xr:uid="{1A821ADE-5458-481B-9345-8E2DC6CB5ABF}"/>
    <cellStyle name="Normal 70 40 2" xfId="16350" xr:uid="{8674D583-FC92-4B5C-9308-25105BF1E714}"/>
    <cellStyle name="Normal 70 41" xfId="16351" xr:uid="{1E740CB5-4A66-4B1D-BBD6-E3E965CEEA96}"/>
    <cellStyle name="Normal 70 41 2" xfId="16352" xr:uid="{1032BE3B-7DFF-4AE3-927E-85A4749499B3}"/>
    <cellStyle name="Normal 70 42" xfId="16353" xr:uid="{B2A82319-3A37-4B8A-A0F7-D515E0A7C043}"/>
    <cellStyle name="Normal 70 42 2" xfId="16354" xr:uid="{CDBBA03D-816C-48D9-8A7C-41FD6DA05D46}"/>
    <cellStyle name="Normal 70 43" xfId="16355" xr:uid="{6DDDC5A2-F51C-4305-992A-08E8994070DB}"/>
    <cellStyle name="Normal 70 43 2" xfId="16356" xr:uid="{87654B44-6FA3-4041-9897-25E00E8DCB83}"/>
    <cellStyle name="Normal 70 44" xfId="16357" xr:uid="{32DA5594-F250-49E4-9B48-23FE73C232C8}"/>
    <cellStyle name="Normal 70 44 2" xfId="16358" xr:uid="{7F307424-704E-4E4C-AE78-3F591ACE2D90}"/>
    <cellStyle name="Normal 70 45" xfId="16359" xr:uid="{B0186CCB-2A7A-4560-A75B-B67CA766C0ED}"/>
    <cellStyle name="Normal 70 45 2" xfId="16360" xr:uid="{105C9C23-E304-4DDD-B177-BD347652A9CC}"/>
    <cellStyle name="Normal 70 46" xfId="16361" xr:uid="{2DC0CA37-F6B2-4032-90CA-EE2A8F3D9C82}"/>
    <cellStyle name="Normal 70 46 2" xfId="16362" xr:uid="{CE42AD21-FB89-4D94-9EF4-CBD7D3148794}"/>
    <cellStyle name="Normal 70 47" xfId="16363" xr:uid="{5D71BA00-ADCB-4E17-B544-C49CC40A5560}"/>
    <cellStyle name="Normal 70 47 2" xfId="16364" xr:uid="{05205253-AC79-4A28-8E48-91E3C362C11C}"/>
    <cellStyle name="Normal 70 48" xfId="16365" xr:uid="{80BB54CE-A3E0-4B22-8549-15752C14A3FF}"/>
    <cellStyle name="Normal 70 48 2" xfId="16366" xr:uid="{16DB5F4B-77AA-4BA0-AD24-E787E0CE9DE8}"/>
    <cellStyle name="Normal 70 49" xfId="16367" xr:uid="{000AB990-1325-4481-BB20-D9A9B1A11A73}"/>
    <cellStyle name="Normal 70 49 2" xfId="16368" xr:uid="{E5DD0440-DD4C-4932-8A72-83B35D33BA13}"/>
    <cellStyle name="Normal 70 5" xfId="16369" xr:uid="{B5D42DB2-7998-49EA-8AAB-AE3A569A1E94}"/>
    <cellStyle name="Normal 70 5 2" xfId="16370" xr:uid="{178D3824-CB98-4936-BCA2-C1EE15952447}"/>
    <cellStyle name="Normal 70 50" xfId="16371" xr:uid="{16FC6ADB-39F5-4783-AE50-B95B30FA66A8}"/>
    <cellStyle name="Normal 70 50 2" xfId="16372" xr:uid="{7F81FCB5-004E-4657-A722-22F032497B04}"/>
    <cellStyle name="Normal 70 51" xfId="16373" xr:uid="{533AD462-D370-42F0-A1FA-FC48C1B8B5AE}"/>
    <cellStyle name="Normal 70 51 2" xfId="16374" xr:uid="{FAB69387-A357-4AB8-BD16-4154A86C5E7F}"/>
    <cellStyle name="Normal 70 52" xfId="16375" xr:uid="{C8854FEB-2927-4FA9-9197-183B269078A8}"/>
    <cellStyle name="Normal 70 52 2" xfId="16376" xr:uid="{9215031A-7CF7-4792-9898-C57CE40586B9}"/>
    <cellStyle name="Normal 70 53" xfId="16377" xr:uid="{A5EE0CEF-5D2E-44E7-890F-CAE0513D261B}"/>
    <cellStyle name="Normal 70 53 2" xfId="16378" xr:uid="{83238F24-E3F4-4578-A1A2-E86740FB3452}"/>
    <cellStyle name="Normal 70 54" xfId="16379" xr:uid="{94E7368C-AEDA-4D74-96AE-FB67AF54FDEB}"/>
    <cellStyle name="Normal 70 54 2" xfId="16380" xr:uid="{95D49785-2E77-41B6-9CA7-E836C19C50C7}"/>
    <cellStyle name="Normal 70 55" xfId="16381" xr:uid="{2A93E2EE-C17C-457D-B3D8-B57C8EBB76BF}"/>
    <cellStyle name="Normal 70 55 2" xfId="16382" xr:uid="{62D1EAE1-3855-4B5D-9D7C-0B782BA7D670}"/>
    <cellStyle name="Normal 70 56" xfId="16383" xr:uid="{8345807F-8E95-4E68-AA9D-1B1270994A68}"/>
    <cellStyle name="Normal 70 56 2" xfId="16384" xr:uid="{C8C4C963-A827-4C24-AF57-FCFB72DB0850}"/>
    <cellStyle name="Normal 70 57" xfId="16385" xr:uid="{5AEA8853-4DDA-4BF9-A758-206E49C16765}"/>
    <cellStyle name="Normal 70 57 2" xfId="16386" xr:uid="{FC1F74E9-0CE9-4444-A501-8F18C29296CC}"/>
    <cellStyle name="Normal 70 58" xfId="16387" xr:uid="{8F22B206-A975-4983-8F7E-6F184584904F}"/>
    <cellStyle name="Normal 70 58 2" xfId="16388" xr:uid="{E8C9F209-393F-432C-BBA0-648982BC4E81}"/>
    <cellStyle name="Normal 70 59" xfId="16389" xr:uid="{ACF984EF-5A0D-4209-B821-5480BB77D927}"/>
    <cellStyle name="Normal 70 59 2" xfId="16390" xr:uid="{A847DD42-55EA-4C7A-AF41-EEC48DC01B8E}"/>
    <cellStyle name="Normal 70 6" xfId="16391" xr:uid="{F1CF49A6-A8F0-44AA-8B17-52D09DE36878}"/>
    <cellStyle name="Normal 70 6 2" xfId="16392" xr:uid="{98CCD32D-92F9-415F-BCFF-2A8D07188A6E}"/>
    <cellStyle name="Normal 70 60" xfId="16393" xr:uid="{8423FA33-5FC6-4BD7-B316-B95E985652BF}"/>
    <cellStyle name="Normal 70 60 2" xfId="16394" xr:uid="{B6B69765-DDC0-4CA3-9951-ACD94244FA9A}"/>
    <cellStyle name="Normal 70 61" xfId="16395" xr:uid="{2770308C-4D65-4E0C-B4B2-2C7AA2843D23}"/>
    <cellStyle name="Normal 70 61 2" xfId="16396" xr:uid="{7337B876-81E9-40B1-9BEB-7DF14A971CF8}"/>
    <cellStyle name="Normal 70 62" xfId="16397" xr:uid="{1980FFB7-A7B3-482E-9A99-20A3EC68E87B}"/>
    <cellStyle name="Normal 70 62 2" xfId="16398" xr:uid="{6D176C10-F61B-4D3A-A953-A03E1BEAFDAB}"/>
    <cellStyle name="Normal 70 63" xfId="16399" xr:uid="{8D8E1F00-2078-4DE8-A452-6AA0787FA019}"/>
    <cellStyle name="Normal 70 63 2" xfId="16400" xr:uid="{9617E37D-E941-4EAF-97FA-998BAA914281}"/>
    <cellStyle name="Normal 70 64" xfId="16401" xr:uid="{AAB18ADD-820C-424E-854F-97476DD7CFED}"/>
    <cellStyle name="Normal 70 64 2" xfId="16402" xr:uid="{4276476C-7274-4947-9F32-9DA63C1EE358}"/>
    <cellStyle name="Normal 70 65" xfId="16403" xr:uid="{0FBB5053-E898-4BC9-BCAA-9AD2F8EE0A15}"/>
    <cellStyle name="Normal 70 65 2" xfId="16404" xr:uid="{A1772D81-67CD-4B29-AEB1-20632D4DC9A8}"/>
    <cellStyle name="Normal 70 66" xfId="16405" xr:uid="{4247C19E-D99B-46A7-B215-81DAB657188B}"/>
    <cellStyle name="Normal 70 66 2" xfId="16406" xr:uid="{8788BDDE-00A7-4BBB-817E-9DA89730176A}"/>
    <cellStyle name="Normal 70 67" xfId="16407" xr:uid="{5062D8F7-DAA5-4D71-B1E6-A71A4C207BD6}"/>
    <cellStyle name="Normal 70 67 2" xfId="16408" xr:uid="{48A36271-AC34-4975-BB08-DCFE0A470747}"/>
    <cellStyle name="Normal 70 68" xfId="16409" xr:uid="{0C179A7A-8C9C-43CD-B252-5B32588365F1}"/>
    <cellStyle name="Normal 70 68 2" xfId="16410" xr:uid="{E4E6119A-F1C7-4CD1-BC7F-DEF58E2B8D41}"/>
    <cellStyle name="Normal 70 69" xfId="16411" xr:uid="{370D4FD6-9DAE-40F9-9DCE-A9B049BB1913}"/>
    <cellStyle name="Normal 70 69 2" xfId="16412" xr:uid="{E3BEAA00-5B8F-49F1-985B-D1BC1775605B}"/>
    <cellStyle name="Normal 70 7" xfId="16413" xr:uid="{B61DA8BD-2C11-40C3-98F7-7FA407FF0943}"/>
    <cellStyle name="Normal 70 7 2" xfId="16414" xr:uid="{7165CC3A-0A47-4C06-B052-581759D2E816}"/>
    <cellStyle name="Normal 70 70" xfId="16415" xr:uid="{6DF6604C-554C-4ABD-A749-ABC524CB41A4}"/>
    <cellStyle name="Normal 70 70 2" xfId="16416" xr:uid="{34E5FA65-3C89-4B9C-B20F-E2B93575BA6C}"/>
    <cellStyle name="Normal 70 71" xfId="16417" xr:uid="{0D69695A-0202-4AF3-AF78-262256324E25}"/>
    <cellStyle name="Normal 70 71 2" xfId="16418" xr:uid="{E23B71A6-DE5F-40A5-8760-F7851BE2BE5A}"/>
    <cellStyle name="Normal 70 72" xfId="16419" xr:uid="{036300E4-DC81-46F1-BC5D-336D51EAFD1B}"/>
    <cellStyle name="Normal 70 72 2" xfId="16420" xr:uid="{6390D213-0E7C-40D0-85CB-E02F6089FC90}"/>
    <cellStyle name="Normal 70 73" xfId="16421" xr:uid="{853A95D6-0F62-4B26-93A5-DC1B3B7C3C62}"/>
    <cellStyle name="Normal 70 73 2" xfId="16422" xr:uid="{FEE951B8-D308-4246-97BA-84DAF43826AA}"/>
    <cellStyle name="Normal 70 74" xfId="16423" xr:uid="{08F7852A-0BFB-4F78-BFE2-19B43ED5508C}"/>
    <cellStyle name="Normal 70 74 2" xfId="16424" xr:uid="{51002AEA-7398-4CCF-944F-39532B11F2B3}"/>
    <cellStyle name="Normal 70 75" xfId="16425" xr:uid="{99D2D7D9-25E6-451A-ABE7-CFC861B42681}"/>
    <cellStyle name="Normal 70 75 2" xfId="16426" xr:uid="{D71F168B-A49E-4D55-BF2D-41157A91E270}"/>
    <cellStyle name="Normal 70 76" xfId="16427" xr:uid="{78104048-362C-4CCF-94A8-6D6BA921CA19}"/>
    <cellStyle name="Normal 70 76 2" xfId="16428" xr:uid="{F2CE026F-8908-44AA-B969-AD9BE6A6C10C}"/>
    <cellStyle name="Normal 70 77" xfId="16429" xr:uid="{3D587319-7F10-470C-A61A-EA095EB93658}"/>
    <cellStyle name="Normal 70 77 2" xfId="16430" xr:uid="{B06AF5D5-8C9A-415D-82C3-B29F55F40B47}"/>
    <cellStyle name="Normal 70 78" xfId="16431" xr:uid="{F6B76B51-0BF1-48D8-A905-3D7D66B5D6CC}"/>
    <cellStyle name="Normal 70 78 2" xfId="16432" xr:uid="{1A2890C3-5F12-45C1-830D-10E87A108627}"/>
    <cellStyle name="Normal 70 79" xfId="16433" xr:uid="{AAA7FE65-2858-4323-8CA9-FD22454E1D40}"/>
    <cellStyle name="Normal 70 79 2" xfId="16434" xr:uid="{686263E3-A641-4630-A14A-55D7B9BA89AF}"/>
    <cellStyle name="Normal 70 8" xfId="16435" xr:uid="{B7383F12-5416-47DF-A346-347740B60D31}"/>
    <cellStyle name="Normal 70 8 2" xfId="16436" xr:uid="{9D84F5AA-9120-45E5-82BA-61E227CD9D24}"/>
    <cellStyle name="Normal 70 80" xfId="16437" xr:uid="{C457E2C3-BCE5-4BC7-98CE-8C1A111496E0}"/>
    <cellStyle name="Normal 70 80 2" xfId="16438" xr:uid="{FADBAD9F-2CD7-4E56-A482-50EE6BC4D72D}"/>
    <cellStyle name="Normal 70 81" xfId="16439" xr:uid="{6E119CA3-0455-43DC-AF52-9D3897D85915}"/>
    <cellStyle name="Normal 70 81 2" xfId="16440" xr:uid="{9DE5001A-4E96-46C0-B9C7-6216B524A8D8}"/>
    <cellStyle name="Normal 70 82" xfId="16441" xr:uid="{A6CDD681-94FA-434C-925B-DD2E3B16CEA4}"/>
    <cellStyle name="Normal 70 82 2" xfId="16442" xr:uid="{9CC0A36A-6468-4476-AB78-0EF93777216C}"/>
    <cellStyle name="Normal 70 83" xfId="16443" xr:uid="{3706F9AE-0D22-4091-B5D0-A9C38E5F3F41}"/>
    <cellStyle name="Normal 70 83 2" xfId="16444" xr:uid="{6698DC75-4F5C-448A-B476-6D084035C708}"/>
    <cellStyle name="Normal 70 84" xfId="16445" xr:uid="{6F8BA544-D760-4BB6-92B7-AFEE6C803A5C}"/>
    <cellStyle name="Normal 70 84 2" xfId="16446" xr:uid="{AA078B41-2EEE-482D-9814-F83FD3CBABEC}"/>
    <cellStyle name="Normal 70 85" xfId="16447" xr:uid="{505FC17C-7A43-4C89-B7EB-0AD4510EC089}"/>
    <cellStyle name="Normal 70 85 2" xfId="16448" xr:uid="{D89277BF-82CE-421D-8AD4-11D1424A5BC4}"/>
    <cellStyle name="Normal 70 86" xfId="16449" xr:uid="{D7A2BF56-0309-49D1-A036-9E3277200E0E}"/>
    <cellStyle name="Normal 70 86 2" xfId="16450" xr:uid="{92C5D9C8-63F5-4008-B7A4-B1446AA72791}"/>
    <cellStyle name="Normal 70 87" xfId="16451" xr:uid="{F2C66AB9-80DB-4AF6-B24A-F6AA1B517F04}"/>
    <cellStyle name="Normal 70 9" xfId="16452" xr:uid="{D1B9D8DA-5149-4492-A122-E735CDF44C7E}"/>
    <cellStyle name="Normal 70 9 2" xfId="16453" xr:uid="{5549283A-A9CB-40D9-8213-3CE71981854A}"/>
    <cellStyle name="Normal 71" xfId="16454" xr:uid="{B1E5CC82-0199-4EDD-AB7C-B629DFE6BC6E}"/>
    <cellStyle name="Normal 71 10" xfId="16455" xr:uid="{097409C4-6FD9-44BF-980D-51D0C8D86B2D}"/>
    <cellStyle name="Normal 71 10 2" xfId="16456" xr:uid="{C99350B5-E735-4460-8C0A-F4860190BE4F}"/>
    <cellStyle name="Normal 71 11" xfId="16457" xr:uid="{B4540104-5DBE-410E-BF2F-94F21C31B97C}"/>
    <cellStyle name="Normal 71 11 2" xfId="16458" xr:uid="{D7A531F8-AD6F-41E9-BE36-A9A4E0609E69}"/>
    <cellStyle name="Normal 71 12" xfId="16459" xr:uid="{39785E38-6306-431A-A373-AA4C46F73794}"/>
    <cellStyle name="Normal 71 12 2" xfId="16460" xr:uid="{622DF2D0-646A-4974-BF82-FF6D3A87B549}"/>
    <cellStyle name="Normal 71 13" xfId="16461" xr:uid="{3EE382A8-D28F-499C-B565-C313C8DD1F60}"/>
    <cellStyle name="Normal 71 13 2" xfId="16462" xr:uid="{8FAF0C19-36E8-41F5-BB67-865F1DDB421E}"/>
    <cellStyle name="Normal 71 14" xfId="16463" xr:uid="{A0508482-F7B7-4F82-94DA-BD5F10B91666}"/>
    <cellStyle name="Normal 71 14 2" xfId="16464" xr:uid="{3A1456D4-2FE5-4380-8F96-5A81F7BB7997}"/>
    <cellStyle name="Normal 71 15" xfId="16465" xr:uid="{C3E4BBEB-36AB-4240-98C1-8A53CEEF8743}"/>
    <cellStyle name="Normal 71 15 2" xfId="16466" xr:uid="{661D1971-D998-4BC1-A011-BE7DE8524EE6}"/>
    <cellStyle name="Normal 71 16" xfId="16467" xr:uid="{B9134B63-9750-4E3B-8520-FD55D7937B24}"/>
    <cellStyle name="Normal 71 16 2" xfId="16468" xr:uid="{1284F443-7729-48D6-9733-94994F8F24B1}"/>
    <cellStyle name="Normal 71 17" xfId="16469" xr:uid="{58039792-BDC2-4BEA-9C46-2C4D41BE335D}"/>
    <cellStyle name="Normal 71 17 2" xfId="16470" xr:uid="{F6B06148-A9B1-46F7-976C-910E004A8DFC}"/>
    <cellStyle name="Normal 71 18" xfId="16471" xr:uid="{0A1263A2-2CA1-4FFE-84DA-554CD8031EB1}"/>
    <cellStyle name="Normal 71 18 2" xfId="16472" xr:uid="{479C32A2-5454-4077-8217-720ECF98F97A}"/>
    <cellStyle name="Normal 71 19" xfId="16473" xr:uid="{2F434F9C-8B40-4748-BE75-E3F996EA869E}"/>
    <cellStyle name="Normal 71 19 2" xfId="16474" xr:uid="{07779BA3-D8E4-49F4-82A0-22E9B6CA84E2}"/>
    <cellStyle name="Normal 71 2" xfId="16475" xr:uid="{59ECD20F-24DD-4901-8395-86C22F79D023}"/>
    <cellStyle name="Normal 71 2 2" xfId="16476" xr:uid="{A373F440-D334-4D4C-8053-8C025D598A37}"/>
    <cellStyle name="Normal 71 20" xfId="16477" xr:uid="{814E6B34-8755-4F10-A9FB-53C6D1123795}"/>
    <cellStyle name="Normal 71 20 2" xfId="16478" xr:uid="{241C48B3-4E49-44EE-853C-A2FB94A0C608}"/>
    <cellStyle name="Normal 71 21" xfId="16479" xr:uid="{726906D7-98DA-4B44-ACE8-58B0775CDE9D}"/>
    <cellStyle name="Normal 71 21 2" xfId="16480" xr:uid="{0BD62EC8-1B08-4745-AEC4-CA0188AAD82A}"/>
    <cellStyle name="Normal 71 22" xfId="16481" xr:uid="{D2466DDD-7082-44D3-B7B8-6C4E505E9E83}"/>
    <cellStyle name="Normal 71 22 2" xfId="16482" xr:uid="{F8E47430-2369-45FC-AECC-611F0FFFC496}"/>
    <cellStyle name="Normal 71 23" xfId="16483" xr:uid="{8680A1B6-12F4-4BC5-99D7-B9DBB9415E2E}"/>
    <cellStyle name="Normal 71 23 2" xfId="16484" xr:uid="{39159B3F-1C3F-402B-9EAE-CFFFC003B621}"/>
    <cellStyle name="Normal 71 24" xfId="16485" xr:uid="{1CF388D2-CEA2-46DE-9C84-C9B59635F2A9}"/>
    <cellStyle name="Normal 71 24 2" xfId="16486" xr:uid="{CCB08169-5B46-468E-8860-FC8FFEE7F406}"/>
    <cellStyle name="Normal 71 25" xfId="16487" xr:uid="{06ACDE9A-784E-4F26-A275-95C553C45BC4}"/>
    <cellStyle name="Normal 71 25 2" xfId="16488" xr:uid="{B0C1D76F-02F2-45A3-B35E-92FEF6FE6553}"/>
    <cellStyle name="Normal 71 26" xfId="16489" xr:uid="{8455EF8F-490C-4E4F-A10D-E51A317195E7}"/>
    <cellStyle name="Normal 71 26 2" xfId="16490" xr:uid="{3D6F4462-5443-4E94-AA23-9999FDCE4D53}"/>
    <cellStyle name="Normal 71 27" xfId="16491" xr:uid="{85FE85EA-22A4-446D-8B06-B93F1F231F66}"/>
    <cellStyle name="Normal 71 27 2" xfId="16492" xr:uid="{09AA879D-9F8E-41E0-90A8-4EE2172F03D6}"/>
    <cellStyle name="Normal 71 28" xfId="16493" xr:uid="{55285F46-2156-4F9A-9F99-74A5E22E0F5F}"/>
    <cellStyle name="Normal 71 28 2" xfId="16494" xr:uid="{25E70F23-D239-43A0-A5C7-F85E39C0CBA3}"/>
    <cellStyle name="Normal 71 29" xfId="16495" xr:uid="{CD778A06-195F-4D49-A5C2-E578E8403601}"/>
    <cellStyle name="Normal 71 29 2" xfId="16496" xr:uid="{B89E3D18-0AD5-4033-8548-B59D22074030}"/>
    <cellStyle name="Normal 71 3" xfId="16497" xr:uid="{A41EF6BB-1743-46FF-9173-CF3070A2A94C}"/>
    <cellStyle name="Normal 71 3 2" xfId="16498" xr:uid="{1FE600A6-06BE-49B0-BB22-023CC53241AA}"/>
    <cellStyle name="Normal 71 30" xfId="16499" xr:uid="{F4D4CD14-E8B6-42FA-BFA8-C36A197A0D32}"/>
    <cellStyle name="Normal 71 30 2" xfId="16500" xr:uid="{E9A8AEB9-EAC1-4CB4-A26D-F396C7C66D4E}"/>
    <cellStyle name="Normal 71 31" xfId="16501" xr:uid="{A96B3F19-8A29-4868-B495-2BB847A91BB8}"/>
    <cellStyle name="Normal 71 31 2" xfId="16502" xr:uid="{AC92CFF8-3857-48BF-9CF6-BF37015135FF}"/>
    <cellStyle name="Normal 71 32" xfId="16503" xr:uid="{4B30180A-B70E-4BFF-825D-9C7D28A72CC4}"/>
    <cellStyle name="Normal 71 32 2" xfId="16504" xr:uid="{FCC27038-62A7-41A6-87F4-7847F0FD13E6}"/>
    <cellStyle name="Normal 71 33" xfId="16505" xr:uid="{89ADE66A-B7FA-41FA-9079-68C0E8A7BDF0}"/>
    <cellStyle name="Normal 71 33 2" xfId="16506" xr:uid="{C2736305-378E-4331-A783-BCAF1CB06023}"/>
    <cellStyle name="Normal 71 34" xfId="16507" xr:uid="{0717914F-C2E2-4686-AC9E-7FEAD2284EB1}"/>
    <cellStyle name="Normal 71 34 2" xfId="16508" xr:uid="{7C3E857C-1961-432C-9772-5D5267141DF1}"/>
    <cellStyle name="Normal 71 35" xfId="16509" xr:uid="{75E29A3E-89E8-48C5-85B2-B1F47524CDFA}"/>
    <cellStyle name="Normal 71 35 2" xfId="16510" xr:uid="{B4D1E94A-6F0A-45A8-A15B-3A9EB7DC0E90}"/>
    <cellStyle name="Normal 71 36" xfId="16511" xr:uid="{9090FA89-21A4-470D-A3F7-D37D459B5396}"/>
    <cellStyle name="Normal 71 36 2" xfId="16512" xr:uid="{728346DC-BC27-485F-9D9B-D3E0E302147D}"/>
    <cellStyle name="Normal 71 37" xfId="16513" xr:uid="{9E3C652E-6900-4A83-8045-FFD945CD49A4}"/>
    <cellStyle name="Normal 71 37 2" xfId="16514" xr:uid="{48209B84-0B7A-4415-859B-34796F56E0A7}"/>
    <cellStyle name="Normal 71 38" xfId="16515" xr:uid="{359D210A-0FB2-4CF6-8547-675153A58CB5}"/>
    <cellStyle name="Normal 71 38 2" xfId="16516" xr:uid="{1DCB6CDF-F549-49E6-8C1C-32A1B9B1E12B}"/>
    <cellStyle name="Normal 71 39" xfId="16517" xr:uid="{C56271A3-E3A2-470E-A318-ADE2A76EB255}"/>
    <cellStyle name="Normal 71 39 2" xfId="16518" xr:uid="{D5E99E2E-08B6-4875-9944-F808655C6386}"/>
    <cellStyle name="Normal 71 4" xfId="16519" xr:uid="{8616CDC9-2663-4303-BF1A-32BED1845843}"/>
    <cellStyle name="Normal 71 4 2" xfId="16520" xr:uid="{D392A3CD-237E-4A1C-8C96-62AB2006ECC1}"/>
    <cellStyle name="Normal 71 40" xfId="16521" xr:uid="{0501D26F-0BC0-49DB-93D3-4BD30E0FB087}"/>
    <cellStyle name="Normal 71 40 2" xfId="16522" xr:uid="{E25FC452-68F5-43A3-8013-9F3B47FD6F9A}"/>
    <cellStyle name="Normal 71 41" xfId="16523" xr:uid="{5C126EB1-78A4-4A7E-8D5E-FEA6428364AB}"/>
    <cellStyle name="Normal 71 41 2" xfId="16524" xr:uid="{6D67D691-E8D9-4A7F-9942-BA37382539B4}"/>
    <cellStyle name="Normal 71 42" xfId="16525" xr:uid="{A4EBE9A6-9AB4-4C9A-8802-85B53F3C6357}"/>
    <cellStyle name="Normal 71 42 2" xfId="16526" xr:uid="{F2452568-0430-4C78-B97C-5FD961D6A1C2}"/>
    <cellStyle name="Normal 71 43" xfId="16527" xr:uid="{D020F57A-FC08-4969-ADE9-8FBF762C7BD8}"/>
    <cellStyle name="Normal 71 43 2" xfId="16528" xr:uid="{91099877-C2B3-4947-9B51-63507C07670A}"/>
    <cellStyle name="Normal 71 44" xfId="16529" xr:uid="{9340BE4B-673E-422F-8A97-6E2ECB88C3A9}"/>
    <cellStyle name="Normal 71 44 2" xfId="16530" xr:uid="{070BAD8C-C910-43BE-A74D-6959B32CC079}"/>
    <cellStyle name="Normal 71 45" xfId="16531" xr:uid="{853CC70A-0147-4970-8A6C-1F1B68066DBE}"/>
    <cellStyle name="Normal 71 45 2" xfId="16532" xr:uid="{9CE87FF3-C455-418F-8291-FF827B3442EC}"/>
    <cellStyle name="Normal 71 46" xfId="16533" xr:uid="{76AF3CCF-4AC0-463F-A8E9-4ECADC5C313E}"/>
    <cellStyle name="Normal 71 46 2" xfId="16534" xr:uid="{AEF2AD3B-6D3E-484D-82C3-49A3E0F04FD6}"/>
    <cellStyle name="Normal 71 47" xfId="16535" xr:uid="{BF8C90E3-EE1D-4866-BDD6-DCC15648DC12}"/>
    <cellStyle name="Normal 71 47 2" xfId="16536" xr:uid="{FA6BB078-7469-481C-884E-FEDB14855AE3}"/>
    <cellStyle name="Normal 71 48" xfId="16537" xr:uid="{9615E192-88A5-4D76-8844-25D81DD65562}"/>
    <cellStyle name="Normal 71 48 2" xfId="16538" xr:uid="{85FB7AE8-6C67-4426-82F7-4979A7165103}"/>
    <cellStyle name="Normal 71 49" xfId="16539" xr:uid="{93EC754B-C5CE-497A-86B6-7F0C7CBD7590}"/>
    <cellStyle name="Normal 71 49 2" xfId="16540" xr:uid="{0E942B2B-9054-4FC5-815D-1712ECBAD82F}"/>
    <cellStyle name="Normal 71 5" xfId="16541" xr:uid="{F20FA873-4B60-428D-BDFB-F058271BB6F0}"/>
    <cellStyle name="Normal 71 5 2" xfId="16542" xr:uid="{506EDAFA-76EB-4638-A49B-642D1C78BC8B}"/>
    <cellStyle name="Normal 71 50" xfId="16543" xr:uid="{EC2FE517-89E6-433D-8773-16505AC51731}"/>
    <cellStyle name="Normal 71 50 2" xfId="16544" xr:uid="{341750FF-22EA-4E55-863E-1655A6C1A553}"/>
    <cellStyle name="Normal 71 51" xfId="16545" xr:uid="{DB9CBFA1-0F4D-47D5-8CF8-9D81EC575C3D}"/>
    <cellStyle name="Normal 71 51 2" xfId="16546" xr:uid="{13B30EE9-0113-44EF-9ADD-229C72B47C98}"/>
    <cellStyle name="Normal 71 52" xfId="16547" xr:uid="{2A8DF342-B738-4A8A-8FD2-33BF123F8921}"/>
    <cellStyle name="Normal 71 52 2" xfId="16548" xr:uid="{C6389499-09F6-465D-B771-92509C07DC79}"/>
    <cellStyle name="Normal 71 53" xfId="16549" xr:uid="{57DE5528-83E4-4CAB-A25A-B6933FE8BB10}"/>
    <cellStyle name="Normal 71 53 2" xfId="16550" xr:uid="{EF63B819-C62C-4649-87FE-EC6C744D3A82}"/>
    <cellStyle name="Normal 71 54" xfId="16551" xr:uid="{16A75894-0331-46F0-AC94-40250F647118}"/>
    <cellStyle name="Normal 71 54 2" xfId="16552" xr:uid="{48821F4D-B6E7-4692-85AE-7117FFCA48DC}"/>
    <cellStyle name="Normal 71 55" xfId="16553" xr:uid="{6AE564F6-55F4-446A-8846-9BCC933442D3}"/>
    <cellStyle name="Normal 71 55 2" xfId="16554" xr:uid="{F9E9A1DA-9239-423B-BA25-2E5E336AD385}"/>
    <cellStyle name="Normal 71 56" xfId="16555" xr:uid="{ED0E5EA5-0722-455E-89E9-AEB48D31AACF}"/>
    <cellStyle name="Normal 71 56 2" xfId="16556" xr:uid="{05C3EA3A-D0A1-4B58-ADF8-CC786F4AC00F}"/>
    <cellStyle name="Normal 71 57" xfId="16557" xr:uid="{3835DA7A-82D3-4BFC-86A8-BF9875B46776}"/>
    <cellStyle name="Normal 71 57 2" xfId="16558" xr:uid="{48E2ED3B-E767-4DFF-8754-0B15D929A239}"/>
    <cellStyle name="Normal 71 58" xfId="16559" xr:uid="{8CF7A801-1F8C-4F44-BA5E-71BD8D72AE00}"/>
    <cellStyle name="Normal 71 58 2" xfId="16560" xr:uid="{1F9CF1FD-453A-466B-B4E1-963E98CBC1D2}"/>
    <cellStyle name="Normal 71 59" xfId="16561" xr:uid="{8882008A-1D39-4F3A-BA6B-9D1B0414E06F}"/>
    <cellStyle name="Normal 71 59 2" xfId="16562" xr:uid="{0543D878-09CE-4EA4-B6DD-7F9E35DD8901}"/>
    <cellStyle name="Normal 71 6" xfId="16563" xr:uid="{39E4C53C-DF2E-49B7-9DBF-B8DE4BCD6376}"/>
    <cellStyle name="Normal 71 6 2" xfId="16564" xr:uid="{AD550007-B8FA-42A4-B59C-F5643CA50DD6}"/>
    <cellStyle name="Normal 71 60" xfId="16565" xr:uid="{56A3DE62-C9F4-460F-B242-A011523421FC}"/>
    <cellStyle name="Normal 71 60 2" xfId="16566" xr:uid="{CECB8F45-A527-4D25-B0FE-EFAF60C06479}"/>
    <cellStyle name="Normal 71 61" xfId="16567" xr:uid="{939863CD-A6AA-4CF4-9D7A-FADAE4B489D6}"/>
    <cellStyle name="Normal 71 61 2" xfId="16568" xr:uid="{06619107-D850-4492-A7D7-CF636BE01B27}"/>
    <cellStyle name="Normal 71 62" xfId="16569" xr:uid="{4EC52059-D92A-419D-ADB4-A00007ADC734}"/>
    <cellStyle name="Normal 71 62 2" xfId="16570" xr:uid="{B2695FF0-9B04-465B-97AE-B8B069E09DB8}"/>
    <cellStyle name="Normal 71 63" xfId="16571" xr:uid="{5B556839-62A6-4FF3-B993-A3D9787A701F}"/>
    <cellStyle name="Normal 71 63 2" xfId="16572" xr:uid="{CA0E5915-3073-4761-B6A2-F1967CB55565}"/>
    <cellStyle name="Normal 71 64" xfId="16573" xr:uid="{5CC90EC8-672D-4F9E-A480-56494F1AF66B}"/>
    <cellStyle name="Normal 71 64 2" xfId="16574" xr:uid="{C27393AB-6501-4AA8-85AE-C15F58B73298}"/>
    <cellStyle name="Normal 71 65" xfId="16575" xr:uid="{A70E68FB-87B7-4542-BAD7-44F7A9193CE1}"/>
    <cellStyle name="Normal 71 65 2" xfId="16576" xr:uid="{C8C204DF-039F-484B-806B-838264EFC143}"/>
    <cellStyle name="Normal 71 66" xfId="16577" xr:uid="{0FFCF0E7-BAD9-4674-A079-BEC3E2733C86}"/>
    <cellStyle name="Normal 71 66 2" xfId="16578" xr:uid="{8772DA38-1140-4EEE-99ED-24114299B1E8}"/>
    <cellStyle name="Normal 71 67" xfId="16579" xr:uid="{1CF3AF4D-881B-4530-A081-F93594DF998F}"/>
    <cellStyle name="Normal 71 67 2" xfId="16580" xr:uid="{CE193BFE-9799-4A7C-B344-E1BEC3634868}"/>
    <cellStyle name="Normal 71 68" xfId="16581" xr:uid="{2EEF9C29-1C12-48EC-80F3-ED14CCA398E0}"/>
    <cellStyle name="Normal 71 68 2" xfId="16582" xr:uid="{8D7EDD2B-F4D0-4951-9EA4-8ED352181C1C}"/>
    <cellStyle name="Normal 71 69" xfId="16583" xr:uid="{CC853451-386D-4CCE-ADEC-41D6915F0968}"/>
    <cellStyle name="Normal 71 69 2" xfId="16584" xr:uid="{E8D3DD00-C87C-476B-AEC7-B5350D6601DF}"/>
    <cellStyle name="Normal 71 7" xfId="16585" xr:uid="{F8C4E401-64D9-43EE-884C-F4465CBDA8BA}"/>
    <cellStyle name="Normal 71 7 2" xfId="16586" xr:uid="{11566108-7902-402C-93C4-9D0D5A43EA9E}"/>
    <cellStyle name="Normal 71 70" xfId="16587" xr:uid="{4A080F95-8DC8-4808-A5F1-DA66813F0594}"/>
    <cellStyle name="Normal 71 70 2" xfId="16588" xr:uid="{1AB6EF6E-AC47-4472-80B7-973BCFEC3B98}"/>
    <cellStyle name="Normal 71 71" xfId="16589" xr:uid="{7CE6A5D0-EC8E-461E-B832-8225F315D5E8}"/>
    <cellStyle name="Normal 71 71 2" xfId="16590" xr:uid="{541B03D5-3B07-403A-91F1-C93E0692198A}"/>
    <cellStyle name="Normal 71 72" xfId="16591" xr:uid="{AEC11DD3-455B-41F8-A885-D3FBB9DA20CC}"/>
    <cellStyle name="Normal 71 72 2" xfId="16592" xr:uid="{198A6B02-6F15-41E8-93AC-754F1AE93963}"/>
    <cellStyle name="Normal 71 73" xfId="16593" xr:uid="{6721B60A-769D-4C7C-AEF8-5350CA053A08}"/>
    <cellStyle name="Normal 71 73 2" xfId="16594" xr:uid="{D07D9A96-E84E-486F-90AC-D224D9A0D67D}"/>
    <cellStyle name="Normal 71 74" xfId="16595" xr:uid="{6413F88E-061D-4447-B32E-03EA786E0A54}"/>
    <cellStyle name="Normal 71 74 2" xfId="16596" xr:uid="{32776947-FB8D-4D4E-8783-87FE7E2C7A19}"/>
    <cellStyle name="Normal 71 75" xfId="16597" xr:uid="{3EDE7E2F-77CD-494B-88E3-8F90D845D569}"/>
    <cellStyle name="Normal 71 75 2" xfId="16598" xr:uid="{68F34A5D-3C66-4EBD-84CB-D38FFF37CD5C}"/>
    <cellStyle name="Normal 71 76" xfId="16599" xr:uid="{ECC8A78B-2D95-486B-9F5B-E3A320D8F224}"/>
    <cellStyle name="Normal 71 76 2" xfId="16600" xr:uid="{8F487DDE-5864-4B16-8E13-6275DFBEF3F7}"/>
    <cellStyle name="Normal 71 77" xfId="16601" xr:uid="{33083D21-D3CB-4C7E-B356-CF1B36815B2E}"/>
    <cellStyle name="Normal 71 77 2" xfId="16602" xr:uid="{F6273553-0C96-46A6-8225-3252E22E3DF6}"/>
    <cellStyle name="Normal 71 78" xfId="16603" xr:uid="{57165A1C-1FF8-4E58-A236-F8871BE854E5}"/>
    <cellStyle name="Normal 71 78 2" xfId="16604" xr:uid="{C817ABEE-FE6C-415C-9F39-12FEE6569A84}"/>
    <cellStyle name="Normal 71 79" xfId="16605" xr:uid="{31AC662B-4682-4874-80B9-D1AA90FBB64F}"/>
    <cellStyle name="Normal 71 79 2" xfId="16606" xr:uid="{F6377E9E-A068-4D8B-B1BF-A338CF31C2BB}"/>
    <cellStyle name="Normal 71 8" xfId="16607" xr:uid="{61431E0F-78AD-4098-9676-16685906CA91}"/>
    <cellStyle name="Normal 71 8 2" xfId="16608" xr:uid="{FA08C840-3244-4444-ACB6-7892F3D50954}"/>
    <cellStyle name="Normal 71 80" xfId="16609" xr:uid="{0EEE9B6F-B703-4B69-AA4F-52B527E24202}"/>
    <cellStyle name="Normal 71 80 2" xfId="16610" xr:uid="{B12EC129-3E99-41C0-9548-7F08EB1A24E9}"/>
    <cellStyle name="Normal 71 81" xfId="16611" xr:uid="{F799E08D-F27F-4939-B96A-D0FC5058F0A5}"/>
    <cellStyle name="Normal 71 81 2" xfId="16612" xr:uid="{F396876B-4052-483C-B656-D4042F2E5C89}"/>
    <cellStyle name="Normal 71 82" xfId="16613" xr:uid="{2DCC23DF-FEC8-4C58-9A84-FB548F574C96}"/>
    <cellStyle name="Normal 71 82 2" xfId="16614" xr:uid="{CBB93BA7-95E2-432F-9361-CDA59123FAE8}"/>
    <cellStyle name="Normal 71 83" xfId="16615" xr:uid="{97FD3BFA-6DAD-48C2-864C-0EC594BFFEE5}"/>
    <cellStyle name="Normal 71 83 2" xfId="16616" xr:uid="{C5FB9673-23D8-4216-B24B-FBA16CC113EA}"/>
    <cellStyle name="Normal 71 84" xfId="16617" xr:uid="{26A79DCB-319B-4DF9-B996-46F28DB8EA23}"/>
    <cellStyle name="Normal 71 84 2" xfId="16618" xr:uid="{67ED724E-90CF-41B8-9EE9-312AD0DFDAD7}"/>
    <cellStyle name="Normal 71 85" xfId="16619" xr:uid="{955FE1F3-8A72-4B93-847D-454C1F542A83}"/>
    <cellStyle name="Normal 71 85 2" xfId="16620" xr:uid="{0066C6D3-66D6-45D6-8DE3-0CB02D0E454F}"/>
    <cellStyle name="Normal 71 86" xfId="16621" xr:uid="{1DECC350-03B7-4F07-8133-74DD040E0B15}"/>
    <cellStyle name="Normal 71 86 2" xfId="16622" xr:uid="{A2E76FE0-722B-4DAF-81E0-8EF3E85C3BAC}"/>
    <cellStyle name="Normal 71 87" xfId="16623" xr:uid="{0A113537-5139-4654-9A0E-EB628E384F1F}"/>
    <cellStyle name="Normal 71 9" xfId="16624" xr:uid="{351716D6-4DF2-407F-8739-94385EBC35A4}"/>
    <cellStyle name="Normal 71 9 2" xfId="16625" xr:uid="{ED3D88A6-54F5-4B58-A617-E317731F0997}"/>
    <cellStyle name="Normal 72" xfId="16626" xr:uid="{0F85FF2B-9E81-4B40-B0CB-D0E3E164B556}"/>
    <cellStyle name="Normal 72 10" xfId="16627" xr:uid="{4045DAF3-77E1-48ED-92AE-780EDB861968}"/>
    <cellStyle name="Normal 72 10 2" xfId="16628" xr:uid="{6DC10D41-85E5-4408-B22C-1537017BC5F5}"/>
    <cellStyle name="Normal 72 11" xfId="16629" xr:uid="{775A21DC-EDD6-42A0-8FDF-DAD6A7EA54B1}"/>
    <cellStyle name="Normal 72 11 2" xfId="16630" xr:uid="{BC25B9D9-3085-41D9-915D-E1A04509FE9E}"/>
    <cellStyle name="Normal 72 12" xfId="16631" xr:uid="{C187775D-E9D9-4F1A-B673-057CD255B1C2}"/>
    <cellStyle name="Normal 72 12 2" xfId="16632" xr:uid="{F214C71E-4DB2-4A57-B96C-57CAB5062C7D}"/>
    <cellStyle name="Normal 72 13" xfId="16633" xr:uid="{7EB23301-850C-4779-88F2-48CBC4CAC6F8}"/>
    <cellStyle name="Normal 72 13 2" xfId="16634" xr:uid="{7A92CE4D-66A5-4332-998A-208A6941F052}"/>
    <cellStyle name="Normal 72 14" xfId="16635" xr:uid="{4095B115-1551-41BE-A74E-B60EAC4B94E2}"/>
    <cellStyle name="Normal 72 14 2" xfId="16636" xr:uid="{E5825D5D-C975-4C0B-8EC7-FB80AA255E68}"/>
    <cellStyle name="Normal 72 15" xfId="16637" xr:uid="{47BDDD90-E5DB-405D-B371-7BE5E19CB064}"/>
    <cellStyle name="Normal 72 15 2" xfId="16638" xr:uid="{AE88FD4E-BF5C-4EBD-8604-CB8514541209}"/>
    <cellStyle name="Normal 72 16" xfId="16639" xr:uid="{E11A27ED-260C-40BD-AF5E-5CBEAEB6CFDE}"/>
    <cellStyle name="Normal 72 16 2" xfId="16640" xr:uid="{55ED576E-0B5A-41C9-A424-BD2DBE8000B9}"/>
    <cellStyle name="Normal 72 17" xfId="16641" xr:uid="{D90F913E-9D11-44DE-BDD1-5200CF2E6631}"/>
    <cellStyle name="Normal 72 17 2" xfId="16642" xr:uid="{AAC9C877-4A3F-4C78-9CA8-5D67C0567CE2}"/>
    <cellStyle name="Normal 72 18" xfId="16643" xr:uid="{371D0E42-DDD9-4059-8F37-FB9ECD59CCE9}"/>
    <cellStyle name="Normal 72 18 2" xfId="16644" xr:uid="{44D2CBE2-DD8F-4955-BC65-7B454D97E7A4}"/>
    <cellStyle name="Normal 72 19" xfId="16645" xr:uid="{0B72AB21-327C-4C50-8FCF-A175618BA740}"/>
    <cellStyle name="Normal 72 19 2" xfId="16646" xr:uid="{7EB1E081-96B1-4436-934C-D158237BE809}"/>
    <cellStyle name="Normal 72 2" xfId="16647" xr:uid="{767799A5-9520-4CDF-8619-0FCF328B1369}"/>
    <cellStyle name="Normal 72 2 2" xfId="16648" xr:uid="{205E5DF9-5B0F-4594-A01A-AA4AB94DC61A}"/>
    <cellStyle name="Normal 72 20" xfId="16649" xr:uid="{3F7D94CF-2EF3-4AAC-8EAA-08D67EFBE0F4}"/>
    <cellStyle name="Normal 72 20 2" xfId="16650" xr:uid="{E028C377-07CD-4596-BA7E-650E3AA8B341}"/>
    <cellStyle name="Normal 72 21" xfId="16651" xr:uid="{DED3EB72-936E-4A0D-8535-F9FDF4955009}"/>
    <cellStyle name="Normal 72 21 2" xfId="16652" xr:uid="{F49A1244-0CA1-4696-8CE4-4F1AD13C2973}"/>
    <cellStyle name="Normal 72 22" xfId="16653" xr:uid="{876BA4EB-D7AC-4B1A-91BE-19E9167A01E9}"/>
    <cellStyle name="Normal 72 22 2" xfId="16654" xr:uid="{F465A9F8-9643-46F3-B965-6C5EC6496FF8}"/>
    <cellStyle name="Normal 72 23" xfId="16655" xr:uid="{2C00F1A8-4304-4A8F-8047-E38FEB2B747B}"/>
    <cellStyle name="Normal 72 23 2" xfId="16656" xr:uid="{8BD3DBFB-940B-473C-845A-E097D819BB40}"/>
    <cellStyle name="Normal 72 24" xfId="16657" xr:uid="{8ED55100-6099-4682-AAED-8DF5A1542568}"/>
    <cellStyle name="Normal 72 24 2" xfId="16658" xr:uid="{C719723C-C3AB-4BC2-B82E-2E5D6DC69081}"/>
    <cellStyle name="Normal 72 25" xfId="16659" xr:uid="{C46F3CCC-3137-4998-8F01-F98627DEC96A}"/>
    <cellStyle name="Normal 72 25 2" xfId="16660" xr:uid="{76837642-D1F1-4E04-82F0-5CC4408C2A62}"/>
    <cellStyle name="Normal 72 26" xfId="16661" xr:uid="{29254D79-EA45-4D93-9A10-054E8CD45B0C}"/>
    <cellStyle name="Normal 72 26 2" xfId="16662" xr:uid="{08DDA97F-FC6D-4717-BE32-BC9B4B71AA51}"/>
    <cellStyle name="Normal 72 27" xfId="16663" xr:uid="{955BA242-6A20-4F2D-AAE4-5E9086C7AE99}"/>
    <cellStyle name="Normal 72 27 2" xfId="16664" xr:uid="{4FA6E232-EE77-40AD-A64F-F05EEF234CDE}"/>
    <cellStyle name="Normal 72 28" xfId="16665" xr:uid="{9ED5B6C2-C57A-4888-B843-2EB9B5A9FD5F}"/>
    <cellStyle name="Normal 72 28 2" xfId="16666" xr:uid="{44231897-469E-49CC-9FA1-F80D8978F9B2}"/>
    <cellStyle name="Normal 72 29" xfId="16667" xr:uid="{FF11022C-644A-4CF7-96DB-4BC945AE471D}"/>
    <cellStyle name="Normal 72 29 2" xfId="16668" xr:uid="{B966FF07-BE72-4AA8-B73A-503EACCEE193}"/>
    <cellStyle name="Normal 72 3" xfId="16669" xr:uid="{EB7E1BAA-AC4A-4618-A359-3F26B5B4B8AB}"/>
    <cellStyle name="Normal 72 3 2" xfId="16670" xr:uid="{337A1B15-F467-4834-9C48-F022947580BD}"/>
    <cellStyle name="Normal 72 30" xfId="16671" xr:uid="{B6A4EB57-4E68-4510-8255-11B0CC9B62B5}"/>
    <cellStyle name="Normal 72 30 2" xfId="16672" xr:uid="{A736D962-1ED4-488F-ADE9-0BCD8194574A}"/>
    <cellStyle name="Normal 72 31" xfId="16673" xr:uid="{EC4B26A9-1ED1-45A7-812A-18EBD4020013}"/>
    <cellStyle name="Normal 72 31 2" xfId="16674" xr:uid="{A21D0934-77A2-4114-8A0B-E5B6A77CC50D}"/>
    <cellStyle name="Normal 72 32" xfId="16675" xr:uid="{A52DB8C6-1C54-4258-928A-0C0AA7CAC973}"/>
    <cellStyle name="Normal 72 32 2" xfId="16676" xr:uid="{C6616261-D556-4836-AAA5-B50F0288CDBA}"/>
    <cellStyle name="Normal 72 33" xfId="16677" xr:uid="{8F308FC0-1AE3-4A80-934C-6FA348D3E727}"/>
    <cellStyle name="Normal 72 33 2" xfId="16678" xr:uid="{571919F1-5DF5-4AAF-807A-A6B0FE819529}"/>
    <cellStyle name="Normal 72 34" xfId="16679" xr:uid="{61CCADEA-A5E1-49A7-95E8-DC559729307C}"/>
    <cellStyle name="Normal 72 34 2" xfId="16680" xr:uid="{8097F5EF-4FC0-4DA5-8886-157B9667E8F5}"/>
    <cellStyle name="Normal 72 35" xfId="16681" xr:uid="{1E8AFF10-C64F-4E11-8AC5-276273D01BEF}"/>
    <cellStyle name="Normal 72 35 2" xfId="16682" xr:uid="{9FF44B62-A171-42C4-B25A-0FA08807852C}"/>
    <cellStyle name="Normal 72 36" xfId="16683" xr:uid="{29E21EF2-4840-4155-A40A-1C8DF4D04A07}"/>
    <cellStyle name="Normal 72 36 2" xfId="16684" xr:uid="{2C8B45E8-7221-4F1D-B684-717D5DBBB9D9}"/>
    <cellStyle name="Normal 72 37" xfId="16685" xr:uid="{DF006C03-8D11-4F80-A7F5-583D9BB6C8F9}"/>
    <cellStyle name="Normal 72 37 2" xfId="16686" xr:uid="{73606700-9AE6-4821-979B-34D4CE9695C6}"/>
    <cellStyle name="Normal 72 38" xfId="16687" xr:uid="{E610A695-BBBB-492E-ADC0-51C094888121}"/>
    <cellStyle name="Normal 72 38 2" xfId="16688" xr:uid="{9EB029BD-592E-4630-A9F2-633D50BFA8C1}"/>
    <cellStyle name="Normal 72 39" xfId="16689" xr:uid="{DAC13AB3-A316-4A79-A4B2-6BC61CB1DB16}"/>
    <cellStyle name="Normal 72 39 2" xfId="16690" xr:uid="{96290287-353D-4B4A-93C6-AE4AD93991E7}"/>
    <cellStyle name="Normal 72 4" xfId="16691" xr:uid="{9D7EBA71-8C39-48A0-AD09-97F0B3486EA4}"/>
    <cellStyle name="Normal 72 4 2" xfId="16692" xr:uid="{4C7BC931-3E10-4592-8A4C-B00BB63E17E3}"/>
    <cellStyle name="Normal 72 40" xfId="16693" xr:uid="{3A8803CD-3B9B-41FA-AAC2-DAF80516018D}"/>
    <cellStyle name="Normal 72 40 2" xfId="16694" xr:uid="{0D6CD9E7-D401-4F8F-B328-396E0A111E30}"/>
    <cellStyle name="Normal 72 41" xfId="16695" xr:uid="{00793EA2-FEA7-48D9-B1EC-503F544EAAEC}"/>
    <cellStyle name="Normal 72 41 2" xfId="16696" xr:uid="{2605701A-072C-414E-A446-D663E6A24C1D}"/>
    <cellStyle name="Normal 72 42" xfId="16697" xr:uid="{80A0677D-C1A4-4CCE-9600-3A06C08E8BCC}"/>
    <cellStyle name="Normal 72 42 2" xfId="16698" xr:uid="{DD989EEA-8E31-459F-B042-B886E2F0DF6B}"/>
    <cellStyle name="Normal 72 43" xfId="16699" xr:uid="{34A7D513-D1D0-4427-BC9A-BDE0CE95657D}"/>
    <cellStyle name="Normal 72 43 2" xfId="16700" xr:uid="{5B1DAE79-D523-49D0-84E3-4FD5C056E6A1}"/>
    <cellStyle name="Normal 72 44" xfId="16701" xr:uid="{F8D8C84A-92E6-413D-ABFA-3C28D5A45F15}"/>
    <cellStyle name="Normal 72 44 2" xfId="16702" xr:uid="{BC423F0D-59BC-4B4F-949F-BE3902E7CFC2}"/>
    <cellStyle name="Normal 72 45" xfId="16703" xr:uid="{58DC0704-17A2-4A23-B186-06B69B0C6EB1}"/>
    <cellStyle name="Normal 72 45 2" xfId="16704" xr:uid="{23EAE22F-761E-44F5-9593-0C35ADFA2CB1}"/>
    <cellStyle name="Normal 72 46" xfId="16705" xr:uid="{E838A146-20EE-48B8-8635-19FE5575CB18}"/>
    <cellStyle name="Normal 72 46 2" xfId="16706" xr:uid="{6BF8A555-2596-4A24-B5F3-0E35F9D3EADB}"/>
    <cellStyle name="Normal 72 47" xfId="16707" xr:uid="{457B65E4-C228-4DB9-8A2B-6A631BDC0897}"/>
    <cellStyle name="Normal 72 47 2" xfId="16708" xr:uid="{271D8EBE-D828-4973-B653-E4F3D4173339}"/>
    <cellStyle name="Normal 72 48" xfId="16709" xr:uid="{82CDA2D9-8935-4DA6-AB66-62B81F98E78C}"/>
    <cellStyle name="Normal 72 48 2" xfId="16710" xr:uid="{036A3723-8392-4DDE-9647-DED71ADE9CF6}"/>
    <cellStyle name="Normal 72 49" xfId="16711" xr:uid="{A0544F39-3AB9-4FA1-B5B4-A82C2E2AA07A}"/>
    <cellStyle name="Normal 72 49 2" xfId="16712" xr:uid="{A01F0B56-AAE7-46B3-A7FD-D69627B132E5}"/>
    <cellStyle name="Normal 72 5" xfId="16713" xr:uid="{1EA6773D-6689-4028-85D4-7D7D8AC68DB2}"/>
    <cellStyle name="Normal 72 5 2" xfId="16714" xr:uid="{D0C40467-21A6-4256-B9EF-2FFEAC0F242B}"/>
    <cellStyle name="Normal 72 50" xfId="16715" xr:uid="{72759FC5-C72D-43B2-B200-7DF86252D9B1}"/>
    <cellStyle name="Normal 72 50 2" xfId="16716" xr:uid="{C0F23162-69BE-400C-9571-212B01FDFEAA}"/>
    <cellStyle name="Normal 72 51" xfId="16717" xr:uid="{B250AA4F-1AFF-4658-9CA7-FAD6DCC99B0D}"/>
    <cellStyle name="Normal 72 51 2" xfId="16718" xr:uid="{68E240A4-106C-4026-9199-82C292CE9B4F}"/>
    <cellStyle name="Normal 72 52" xfId="16719" xr:uid="{ABD50390-A411-449D-A96D-9B8C94B5D5B0}"/>
    <cellStyle name="Normal 72 52 2" xfId="16720" xr:uid="{D9EBC664-829D-4882-93C5-18F28DF71AF7}"/>
    <cellStyle name="Normal 72 53" xfId="16721" xr:uid="{925B3575-034D-4F85-9D5D-99765E24B0C1}"/>
    <cellStyle name="Normal 72 53 2" xfId="16722" xr:uid="{46992943-E323-4EC1-B9BB-0D81CC3B02CA}"/>
    <cellStyle name="Normal 72 54" xfId="16723" xr:uid="{8DC0E0AA-D205-4BDD-AA94-6EAD18E6637A}"/>
    <cellStyle name="Normal 72 54 2" xfId="16724" xr:uid="{1C050E15-B0E9-4E70-8BE5-93F29DAC523D}"/>
    <cellStyle name="Normal 72 55" xfId="16725" xr:uid="{9A4A70F5-5374-4C60-9A30-6E3873D2EEFA}"/>
    <cellStyle name="Normal 72 55 2" xfId="16726" xr:uid="{5FD4A47B-ED60-4405-ADDE-A0F5D3F355B6}"/>
    <cellStyle name="Normal 72 56" xfId="16727" xr:uid="{A6EC61BF-0F2D-4181-8F45-B6A898CEE106}"/>
    <cellStyle name="Normal 72 56 2" xfId="16728" xr:uid="{47FAB3D2-25C6-452E-80F0-6A64B0A9B2D0}"/>
    <cellStyle name="Normal 72 57" xfId="16729" xr:uid="{125B8692-7013-4AEB-A948-1B98AA4B16B5}"/>
    <cellStyle name="Normal 72 57 2" xfId="16730" xr:uid="{4A4071D1-BF88-4940-AD35-998E2BD11571}"/>
    <cellStyle name="Normal 72 58" xfId="16731" xr:uid="{8E78F32B-889F-44D3-A66A-D16D7E85F777}"/>
    <cellStyle name="Normal 72 58 2" xfId="16732" xr:uid="{89BF255E-509B-495F-82FB-4BB0218BCF0F}"/>
    <cellStyle name="Normal 72 59" xfId="16733" xr:uid="{D4D34690-F061-4727-818C-B28CE26D7C8F}"/>
    <cellStyle name="Normal 72 59 2" xfId="16734" xr:uid="{6B8A41C2-10BF-4761-9B6B-C7F3B9BCC833}"/>
    <cellStyle name="Normal 72 6" xfId="16735" xr:uid="{6C10E87F-2222-4895-8886-6413EAF9D6D9}"/>
    <cellStyle name="Normal 72 6 2" xfId="16736" xr:uid="{018ED3B0-508B-4933-9A95-8DAC9263782A}"/>
    <cellStyle name="Normal 72 60" xfId="16737" xr:uid="{AB244618-C721-4C41-BA57-189E4CEB0F19}"/>
    <cellStyle name="Normal 72 60 2" xfId="16738" xr:uid="{6DC00735-DAB3-484B-81E7-3ACEA595D92D}"/>
    <cellStyle name="Normal 72 61" xfId="16739" xr:uid="{72AD1566-799F-4D94-87B1-EF2F4B7DE6C6}"/>
    <cellStyle name="Normal 72 61 2" xfId="16740" xr:uid="{70DCB183-E4A0-4BBC-9D58-AF76D7719EC2}"/>
    <cellStyle name="Normal 72 62" xfId="16741" xr:uid="{7B8AE5AE-2EBF-46D4-AA2D-5092D5B26923}"/>
    <cellStyle name="Normal 72 62 2" xfId="16742" xr:uid="{22A644A2-8C5C-4D54-A543-0771CB121218}"/>
    <cellStyle name="Normal 72 63" xfId="16743" xr:uid="{30E009FB-CC27-4749-8B52-0F33739CC8AD}"/>
    <cellStyle name="Normal 72 63 2" xfId="16744" xr:uid="{9BF1E150-D9BD-49DE-A157-68B062006B65}"/>
    <cellStyle name="Normal 72 64" xfId="16745" xr:uid="{BE223D80-5326-4345-885C-90CD8E9E3165}"/>
    <cellStyle name="Normal 72 64 2" xfId="16746" xr:uid="{293D8B83-EA88-460E-A5EB-AE5B19F75110}"/>
    <cellStyle name="Normal 72 65" xfId="16747" xr:uid="{53DDB2D4-5B3F-463B-BA30-76B1B6E0E86D}"/>
    <cellStyle name="Normal 72 65 2" xfId="16748" xr:uid="{CD7618E9-90DF-4413-9CD8-B4A7584A85D4}"/>
    <cellStyle name="Normal 72 66" xfId="16749" xr:uid="{EA42B6FE-21D1-4932-9844-989CA475BEAA}"/>
    <cellStyle name="Normal 72 66 2" xfId="16750" xr:uid="{471D42B2-A316-4C8D-A46F-DBC444F5FBF9}"/>
    <cellStyle name="Normal 72 67" xfId="16751" xr:uid="{16B07AF9-150C-4885-8592-5B1A00137FC0}"/>
    <cellStyle name="Normal 72 67 2" xfId="16752" xr:uid="{E1EAD225-2197-4285-9F18-DB409D9AC56A}"/>
    <cellStyle name="Normal 72 68" xfId="16753" xr:uid="{0F90B2BF-EB44-4AF5-B020-931FD5DF44A0}"/>
    <cellStyle name="Normal 72 68 2" xfId="16754" xr:uid="{3A2290B5-BC2C-474F-BC7B-F302CA97731F}"/>
    <cellStyle name="Normal 72 69" xfId="16755" xr:uid="{F6E5E020-CB0C-492B-82C5-8F08C7EAD5E5}"/>
    <cellStyle name="Normal 72 69 2" xfId="16756" xr:uid="{EA54BD64-3568-493D-8D28-C758220B8492}"/>
    <cellStyle name="Normal 72 7" xfId="16757" xr:uid="{6EEC4BDA-84A9-4C96-A84C-54E466D4B853}"/>
    <cellStyle name="Normal 72 7 2" xfId="16758" xr:uid="{D7D3D2DC-36F6-4D5E-9AD7-39F39CD09231}"/>
    <cellStyle name="Normal 72 70" xfId="16759" xr:uid="{7B8067CE-E063-4C37-B046-695F02DF38C4}"/>
    <cellStyle name="Normal 72 70 2" xfId="16760" xr:uid="{BB47A60D-2654-4714-9BFA-BC59FCA89409}"/>
    <cellStyle name="Normal 72 71" xfId="16761" xr:uid="{14C65F6A-51AA-44D5-ABC0-1F460E0C3E3A}"/>
    <cellStyle name="Normal 72 71 2" xfId="16762" xr:uid="{81179111-30DB-455F-95FE-5CB58A8AD881}"/>
    <cellStyle name="Normal 72 72" xfId="16763" xr:uid="{592B3FE3-1E98-4985-A873-6252F8E965EE}"/>
    <cellStyle name="Normal 72 72 2" xfId="16764" xr:uid="{0AFAE5AA-BF4D-4B22-8E01-8CD9AB9F8830}"/>
    <cellStyle name="Normal 72 73" xfId="16765" xr:uid="{DBC363E1-5449-4D05-A00F-E5729E49BF3E}"/>
    <cellStyle name="Normal 72 73 2" xfId="16766" xr:uid="{4BD0750F-54CC-4125-A3D4-1D31FE8D850B}"/>
    <cellStyle name="Normal 72 74" xfId="16767" xr:uid="{BA3657A4-EAA4-4E7E-BB5D-9F8C173917D6}"/>
    <cellStyle name="Normal 72 74 2" xfId="16768" xr:uid="{D8BAF948-1902-443E-BE34-6213378E891E}"/>
    <cellStyle name="Normal 72 75" xfId="16769" xr:uid="{BBCC7CD3-F1CE-45F1-A6DC-FAE0F4DD9E07}"/>
    <cellStyle name="Normal 72 75 2" xfId="16770" xr:uid="{BD65EF49-506D-4C9B-B184-B53B571A926D}"/>
    <cellStyle name="Normal 72 76" xfId="16771" xr:uid="{CE503DEE-2A66-4428-A783-B2580AFE58B0}"/>
    <cellStyle name="Normal 72 76 2" xfId="16772" xr:uid="{A5A1B6F6-E76C-4C60-B6DB-40C23313FE61}"/>
    <cellStyle name="Normal 72 77" xfId="16773" xr:uid="{A943C34E-11FD-48F1-854B-2658829816BB}"/>
    <cellStyle name="Normal 72 77 2" xfId="16774" xr:uid="{35F50AC6-BA36-4A58-BC21-74B859ED2F6F}"/>
    <cellStyle name="Normal 72 78" xfId="16775" xr:uid="{50EDC134-2E57-457D-84C4-BEA937997132}"/>
    <cellStyle name="Normal 72 78 2" xfId="16776" xr:uid="{A3D3F60E-CC02-4112-A0B9-5A8654DD339E}"/>
    <cellStyle name="Normal 72 79" xfId="16777" xr:uid="{5EDC0A18-D7A9-4120-B195-000D770D3D29}"/>
    <cellStyle name="Normal 72 79 2" xfId="16778" xr:uid="{D03A35B3-034C-4EFA-8FF8-E05BD69CA3B2}"/>
    <cellStyle name="Normal 72 8" xfId="16779" xr:uid="{DE025E92-E121-4AC8-939D-860F885BEEFF}"/>
    <cellStyle name="Normal 72 8 2" xfId="16780" xr:uid="{1DE4B870-D041-4BF3-A8EA-96187D15E0BB}"/>
    <cellStyle name="Normal 72 80" xfId="16781" xr:uid="{A11F36E2-36A2-43A9-99CD-FFD449B45506}"/>
    <cellStyle name="Normal 72 80 2" xfId="16782" xr:uid="{9C47112C-F564-431B-9709-582F1D9C4339}"/>
    <cellStyle name="Normal 72 81" xfId="16783" xr:uid="{DAFA0ED8-46BE-4678-A587-6E3BF84237DD}"/>
    <cellStyle name="Normal 72 81 2" xfId="16784" xr:uid="{AB39E5E4-FA21-4787-A803-2C278DC20DAA}"/>
    <cellStyle name="Normal 72 82" xfId="16785" xr:uid="{D7F9F4B2-980D-4A7A-A1CE-81B0A33EB1B0}"/>
    <cellStyle name="Normal 72 82 2" xfId="16786" xr:uid="{17E0B083-AC03-452D-B6F8-9E69F6549C63}"/>
    <cellStyle name="Normal 72 83" xfId="16787" xr:uid="{308FEBBC-D32F-446B-B263-11860979AF67}"/>
    <cellStyle name="Normal 72 83 2" xfId="16788" xr:uid="{2CD54052-3745-4A96-AC65-BF79951CBD0B}"/>
    <cellStyle name="Normal 72 84" xfId="16789" xr:uid="{8E449FEA-7826-4662-AEBC-F89E0A11BD91}"/>
    <cellStyle name="Normal 72 84 2" xfId="16790" xr:uid="{93C66B95-B72C-4426-803C-A0A5F0A99F01}"/>
    <cellStyle name="Normal 72 85" xfId="16791" xr:uid="{B88B0A1B-0CE5-4316-9D9D-28DC169F3D65}"/>
    <cellStyle name="Normal 72 85 2" xfId="16792" xr:uid="{FC78EF5B-8B54-48B4-9069-38BB9FA8EAAF}"/>
    <cellStyle name="Normal 72 86" xfId="16793" xr:uid="{CEA13CEA-429F-481A-8C7F-0FAFE20552C4}"/>
    <cellStyle name="Normal 72 86 2" xfId="16794" xr:uid="{4AB87591-6A2E-4FE1-B12A-1B5F9402469F}"/>
    <cellStyle name="Normal 72 87" xfId="16795" xr:uid="{48618B20-F2A4-46CB-89F4-7BCA9781B3A3}"/>
    <cellStyle name="Normal 72 9" xfId="16796" xr:uid="{260B604C-852B-4955-8330-18A261D4F06B}"/>
    <cellStyle name="Normal 72 9 2" xfId="16797" xr:uid="{CC1CC819-1E9D-4B13-8B14-FD065DAFA281}"/>
    <cellStyle name="Normal 73" xfId="16798" xr:uid="{8CAD506C-06C7-4B81-8B90-9479C224FE7F}"/>
    <cellStyle name="Normal 73 10" xfId="16799" xr:uid="{249C063A-57A5-4A17-8853-6D96B7812C6D}"/>
    <cellStyle name="Normal 73 10 2" xfId="16800" xr:uid="{41229FC5-20A8-478A-8D56-7D4DC5CCBA29}"/>
    <cellStyle name="Normal 73 11" xfId="16801" xr:uid="{EDBF68F0-F16F-4A41-953D-CBE51DE86DFB}"/>
    <cellStyle name="Normal 73 11 2" xfId="16802" xr:uid="{F0C860FD-1D8D-49D9-A979-59B4032A8350}"/>
    <cellStyle name="Normal 73 12" xfId="16803" xr:uid="{A3DA822F-42B9-403E-A94D-B5CAD7879F6F}"/>
    <cellStyle name="Normal 73 12 2" xfId="16804" xr:uid="{B9863379-4F9A-4D9E-9E50-5E18BAD8D844}"/>
    <cellStyle name="Normal 73 13" xfId="16805" xr:uid="{09BE8937-0ABF-4C76-B45D-32B561B99988}"/>
    <cellStyle name="Normal 73 13 2" xfId="16806" xr:uid="{A76539BC-477D-424A-B0F5-1D133D045C4B}"/>
    <cellStyle name="Normal 73 14" xfId="16807" xr:uid="{C74ABCA2-6C47-4D6A-A80E-55AECBB2702E}"/>
    <cellStyle name="Normal 73 14 2" xfId="16808" xr:uid="{67ADC582-32B6-4B9F-9007-A60FAC258BEF}"/>
    <cellStyle name="Normal 73 15" xfId="16809" xr:uid="{3CE10716-52B8-4EBC-B4DD-0B6BE53295EB}"/>
    <cellStyle name="Normal 73 15 2" xfId="16810" xr:uid="{4FABF7C8-0BDF-44F4-B430-F69FE7FADE4B}"/>
    <cellStyle name="Normal 73 16" xfId="16811" xr:uid="{5E7BA04E-926E-42DB-9C31-A7CA0F244028}"/>
    <cellStyle name="Normal 73 16 2" xfId="16812" xr:uid="{9C544B57-67B0-4BF8-8483-834AEC87F750}"/>
    <cellStyle name="Normal 73 17" xfId="16813" xr:uid="{E2E5AD71-F2AE-4FD4-BA2B-7DEEE699A3CE}"/>
    <cellStyle name="Normal 73 17 2" xfId="16814" xr:uid="{C83071C7-426D-45A0-931A-950059BDBC89}"/>
    <cellStyle name="Normal 73 18" xfId="16815" xr:uid="{46DBBFA7-82CF-4013-8703-5BC66F7E5C21}"/>
    <cellStyle name="Normal 73 18 2" xfId="16816" xr:uid="{BBC0C1BF-570B-4DC8-9FDF-6321EBED6AD0}"/>
    <cellStyle name="Normal 73 19" xfId="16817" xr:uid="{973E4576-0100-4895-9326-5F8C8B474E6F}"/>
    <cellStyle name="Normal 73 19 2" xfId="16818" xr:uid="{1701793D-BB67-496F-BE8A-AAFB6368397B}"/>
    <cellStyle name="Normal 73 2" xfId="16819" xr:uid="{54B8F6D6-18EC-4E42-8CB0-CF8A57294142}"/>
    <cellStyle name="Normal 73 2 2" xfId="16820" xr:uid="{40F0AAF8-5F19-49B0-829B-700C5894D890}"/>
    <cellStyle name="Normal 73 20" xfId="16821" xr:uid="{158A4CD9-A5FC-4F8B-8559-9CEA80D94951}"/>
    <cellStyle name="Normal 73 20 2" xfId="16822" xr:uid="{2A7188BC-C822-4A82-A5C9-24F3327CC975}"/>
    <cellStyle name="Normal 73 21" xfId="16823" xr:uid="{E4F464FA-C732-4410-9283-683CE4670BE8}"/>
    <cellStyle name="Normal 73 21 2" xfId="16824" xr:uid="{565D997B-9327-4422-969C-EFFF6E583A76}"/>
    <cellStyle name="Normal 73 22" xfId="16825" xr:uid="{3C192A6E-DFC7-45FD-9CB4-137A15F1D1A2}"/>
    <cellStyle name="Normal 73 22 2" xfId="16826" xr:uid="{6572E1EE-3B12-40D7-BE27-9B58D4264345}"/>
    <cellStyle name="Normal 73 23" xfId="16827" xr:uid="{7A77848E-A7BE-44F5-885E-1D1A5A52745B}"/>
    <cellStyle name="Normal 73 23 2" xfId="16828" xr:uid="{056D7182-4CA4-4018-AE05-D6F5198791F6}"/>
    <cellStyle name="Normal 73 24" xfId="16829" xr:uid="{7AC648E7-CD52-4626-82EB-9B3568BB1369}"/>
    <cellStyle name="Normal 73 24 2" xfId="16830" xr:uid="{E7DDE0C7-D965-488B-BE9B-91782AA2EC68}"/>
    <cellStyle name="Normal 73 25" xfId="16831" xr:uid="{55A2A6B7-1480-4C8A-9371-5C5DF84D1A5C}"/>
    <cellStyle name="Normal 73 25 2" xfId="16832" xr:uid="{565D4C62-016E-4D03-A726-15F9A46A2DA3}"/>
    <cellStyle name="Normal 73 26" xfId="16833" xr:uid="{30C7CE55-5B95-4F74-9EC4-5552CDE313D9}"/>
    <cellStyle name="Normal 73 26 2" xfId="16834" xr:uid="{9F76A018-8A8A-47C9-BDBC-CADF117995EA}"/>
    <cellStyle name="Normal 73 27" xfId="16835" xr:uid="{BE62F3C9-46FC-489F-89EF-6A5881FE07AA}"/>
    <cellStyle name="Normal 73 27 2" xfId="16836" xr:uid="{4070AF3F-4D4A-4E5C-B43E-CB35D6CB2828}"/>
    <cellStyle name="Normal 73 28" xfId="16837" xr:uid="{80C36177-5C9C-427E-ABD7-139191E48742}"/>
    <cellStyle name="Normal 73 28 2" xfId="16838" xr:uid="{D549F164-07C8-442E-A699-A4A619922473}"/>
    <cellStyle name="Normal 73 29" xfId="16839" xr:uid="{01889001-DE4C-4386-8DA2-1EBBB211EA57}"/>
    <cellStyle name="Normal 73 29 2" xfId="16840" xr:uid="{EE0731D0-52A4-457B-8BB2-571C62A72F73}"/>
    <cellStyle name="Normal 73 3" xfId="16841" xr:uid="{2C385F87-C59C-4187-BA14-8D5356311FAD}"/>
    <cellStyle name="Normal 73 3 2" xfId="16842" xr:uid="{A54015E8-6E32-4CB6-AB10-89BEA0F62CC7}"/>
    <cellStyle name="Normal 73 30" xfId="16843" xr:uid="{118CF3FA-778C-4061-95E4-C1DF52EEAB66}"/>
    <cellStyle name="Normal 73 30 2" xfId="16844" xr:uid="{78F3A6DC-8EA5-4F59-99C1-2D292C3014E0}"/>
    <cellStyle name="Normal 73 31" xfId="16845" xr:uid="{C6F62A01-FE18-46B2-9118-93CF3E63A6DE}"/>
    <cellStyle name="Normal 73 31 2" xfId="16846" xr:uid="{D257A305-1F6E-423A-B758-9C88ECB1F0DE}"/>
    <cellStyle name="Normal 73 32" xfId="16847" xr:uid="{B059767C-5DEB-4167-8B4E-0B2FEC3FAA56}"/>
    <cellStyle name="Normal 73 32 2" xfId="16848" xr:uid="{64B16E0C-68E6-4B35-8DBB-0737277FDD7B}"/>
    <cellStyle name="Normal 73 33" xfId="16849" xr:uid="{6A2DF18B-83CD-492D-883C-0AFD03F505E5}"/>
    <cellStyle name="Normal 73 33 2" xfId="16850" xr:uid="{5D99A287-5931-4662-A961-97A3E2A1CE00}"/>
    <cellStyle name="Normal 73 34" xfId="16851" xr:uid="{AC293852-C7BB-4B6E-BA39-51909139FF34}"/>
    <cellStyle name="Normal 73 34 2" xfId="16852" xr:uid="{F465AB2B-7972-4F22-B6B4-0604E76CD679}"/>
    <cellStyle name="Normal 73 35" xfId="16853" xr:uid="{02FD50DC-4221-4289-A0AF-9F2FF24DFB3E}"/>
    <cellStyle name="Normal 73 35 2" xfId="16854" xr:uid="{75CFEC55-7284-4192-976E-DF6947D4CBD3}"/>
    <cellStyle name="Normal 73 36" xfId="16855" xr:uid="{DCDB83CB-A3B5-4D12-897D-4AAD350C1D8B}"/>
    <cellStyle name="Normal 73 36 2" xfId="16856" xr:uid="{ED87F8A5-A9B7-44C0-B779-3035AAB767EC}"/>
    <cellStyle name="Normal 73 37" xfId="16857" xr:uid="{260B04DF-5D1E-4277-B89E-8C969801E739}"/>
    <cellStyle name="Normal 73 37 2" xfId="16858" xr:uid="{F2414BD6-F8F9-4AE2-856B-6139BBC5B9BB}"/>
    <cellStyle name="Normal 73 38" xfId="16859" xr:uid="{4D182C4D-AF34-452D-A606-D36EACB146B1}"/>
    <cellStyle name="Normal 73 38 2" xfId="16860" xr:uid="{0DDE3F73-F41B-4572-BB70-DB55381E4DA1}"/>
    <cellStyle name="Normal 73 39" xfId="16861" xr:uid="{DEA9A883-3CEF-4895-903B-E21ED9B006BE}"/>
    <cellStyle name="Normal 73 39 2" xfId="16862" xr:uid="{0523EEDB-47C6-4288-ACE4-9DCB173AB594}"/>
    <cellStyle name="Normal 73 4" xfId="16863" xr:uid="{A3F3E886-99F5-473C-B25D-8A7C96C04FE2}"/>
    <cellStyle name="Normal 73 4 2" xfId="16864" xr:uid="{EB76C814-C0B3-4536-B3D5-156E95E15189}"/>
    <cellStyle name="Normal 73 40" xfId="16865" xr:uid="{BA057A90-3655-434B-B4E9-F8235B26FB33}"/>
    <cellStyle name="Normal 73 40 2" xfId="16866" xr:uid="{5CC3AAB0-BF8B-4E25-B997-6CC1F1E0BE53}"/>
    <cellStyle name="Normal 73 41" xfId="16867" xr:uid="{1F1E2806-ED6D-4E1C-8672-344A64393D98}"/>
    <cellStyle name="Normal 73 41 2" xfId="16868" xr:uid="{F5304C80-C737-4798-B8FA-876D61C2EDD5}"/>
    <cellStyle name="Normal 73 42" xfId="16869" xr:uid="{7114F0FB-E57D-4FEC-8CB8-DE6206EA4F1A}"/>
    <cellStyle name="Normal 73 42 2" xfId="16870" xr:uid="{18F6B667-3489-45A0-82F9-898C87DDF7EB}"/>
    <cellStyle name="Normal 73 43" xfId="16871" xr:uid="{DAA77631-50F7-41E8-A25B-5D0B0B57D796}"/>
    <cellStyle name="Normal 73 43 2" xfId="16872" xr:uid="{23752AFF-1667-4FF1-9410-398E793BC6A1}"/>
    <cellStyle name="Normal 73 44" xfId="16873" xr:uid="{E7A13505-6040-4571-BA23-DCCFAA7C653C}"/>
    <cellStyle name="Normal 73 44 2" xfId="16874" xr:uid="{9F433248-C314-4A98-B2B0-2BA92DF924F9}"/>
    <cellStyle name="Normal 73 45" xfId="16875" xr:uid="{2A20599B-FA8D-4797-8CC0-DFAF167ABA1C}"/>
    <cellStyle name="Normal 73 45 2" xfId="16876" xr:uid="{3AA911C9-ED6A-404B-8497-D3355FFAB14B}"/>
    <cellStyle name="Normal 73 46" xfId="16877" xr:uid="{D1F8C263-C19B-431F-812E-6EB1CB205743}"/>
    <cellStyle name="Normal 73 46 2" xfId="16878" xr:uid="{12284280-89BE-4E0B-BBA5-28D9D93C85D6}"/>
    <cellStyle name="Normal 73 47" xfId="16879" xr:uid="{EA88DDFB-22D4-4135-8619-7D5DED92A9ED}"/>
    <cellStyle name="Normal 73 47 2" xfId="16880" xr:uid="{1DB4F07D-9C78-4522-B837-E02CAF7565C4}"/>
    <cellStyle name="Normal 73 48" xfId="16881" xr:uid="{A0EFF091-5060-46C6-A68C-8F2358B67D6F}"/>
    <cellStyle name="Normal 73 48 2" xfId="16882" xr:uid="{E4B2C769-84EE-4706-BB90-7CEEE655E12C}"/>
    <cellStyle name="Normal 73 49" xfId="16883" xr:uid="{B4E2DF87-9410-4208-8CA4-1183A722766B}"/>
    <cellStyle name="Normal 73 49 2" xfId="16884" xr:uid="{896E111C-EEEA-4E4C-8AA1-6258C12C990C}"/>
    <cellStyle name="Normal 73 5" xfId="16885" xr:uid="{2B38554A-BC83-4475-99A3-ABE44A9C04B4}"/>
    <cellStyle name="Normal 73 5 2" xfId="16886" xr:uid="{7C554032-9835-4C93-BA14-0CEA34F234F9}"/>
    <cellStyle name="Normal 73 50" xfId="16887" xr:uid="{3476E8A3-5608-4E87-AD84-B13C3E5F44A7}"/>
    <cellStyle name="Normal 73 50 2" xfId="16888" xr:uid="{4F9C0089-A275-46BD-AC86-089A19CEF182}"/>
    <cellStyle name="Normal 73 51" xfId="16889" xr:uid="{80736E66-7004-4578-B07B-2FA325B00B86}"/>
    <cellStyle name="Normal 73 51 2" xfId="16890" xr:uid="{DFA01D62-C665-4FD3-8652-C1EE2EF16C16}"/>
    <cellStyle name="Normal 73 52" xfId="16891" xr:uid="{9DE38BAC-D06A-468A-83AB-B548A1D040A9}"/>
    <cellStyle name="Normal 73 52 2" xfId="16892" xr:uid="{BAA77686-0AB1-40F6-A010-1B95253ED089}"/>
    <cellStyle name="Normal 73 53" xfId="16893" xr:uid="{270CAF42-C529-4120-B1CE-18B8531C352A}"/>
    <cellStyle name="Normal 73 53 2" xfId="16894" xr:uid="{1E461184-1E91-4F31-AB93-AABD4A34448D}"/>
    <cellStyle name="Normal 73 54" xfId="16895" xr:uid="{90BED008-7E50-4ACF-8EC8-6C80AF2B1098}"/>
    <cellStyle name="Normal 73 54 2" xfId="16896" xr:uid="{7C4B1FAA-029F-44CE-AC2F-C5FAAC4C1F10}"/>
    <cellStyle name="Normal 73 55" xfId="16897" xr:uid="{C4EC67ED-9FE9-4183-B30C-D8928C3542D5}"/>
    <cellStyle name="Normal 73 55 2" xfId="16898" xr:uid="{17D68C1C-AD40-448B-8361-F1D2553F243C}"/>
    <cellStyle name="Normal 73 56" xfId="16899" xr:uid="{6D980DD5-6EBE-4A46-B08D-B0B282121B7D}"/>
    <cellStyle name="Normal 73 56 2" xfId="16900" xr:uid="{3FC9DB68-2155-465D-ABC2-8C8020FEE4E7}"/>
    <cellStyle name="Normal 73 57" xfId="16901" xr:uid="{36F1A31D-3113-4A50-933A-A4E59A106235}"/>
    <cellStyle name="Normal 73 57 2" xfId="16902" xr:uid="{96429DF8-3110-4AB8-B21B-F4CD8D35CDBD}"/>
    <cellStyle name="Normal 73 58" xfId="16903" xr:uid="{55B9E13F-BBED-49A5-8D88-DADA91ED8263}"/>
    <cellStyle name="Normal 73 58 2" xfId="16904" xr:uid="{1F1220A9-EDFD-4710-99C8-5197A3B1E3AC}"/>
    <cellStyle name="Normal 73 59" xfId="16905" xr:uid="{E2A67B98-722D-4FC4-A5D9-BF0BF0BBA50B}"/>
    <cellStyle name="Normal 73 59 2" xfId="16906" xr:uid="{392A522E-A7B6-4FD0-B96A-19F1CB5E9110}"/>
    <cellStyle name="Normal 73 6" xfId="16907" xr:uid="{49154492-DCE6-48EF-8E07-5C5665DE4C36}"/>
    <cellStyle name="Normal 73 6 2" xfId="16908" xr:uid="{33B47919-0474-40A6-B203-7030C7C7004D}"/>
    <cellStyle name="Normal 73 60" xfId="16909" xr:uid="{1FAF2B53-EC8B-4A3B-B960-2AD6DED79BD8}"/>
    <cellStyle name="Normal 73 60 2" xfId="16910" xr:uid="{7C8C7564-5EFD-455F-A37B-B098791BA6F4}"/>
    <cellStyle name="Normal 73 61" xfId="16911" xr:uid="{DE89A87C-84E5-4C9F-82F5-BE388E9D1ABB}"/>
    <cellStyle name="Normal 73 61 2" xfId="16912" xr:uid="{0B94F7C2-50D4-48EB-A105-FA3F38D5A628}"/>
    <cellStyle name="Normal 73 62" xfId="16913" xr:uid="{13703497-3B3E-41EE-A59E-2E589D2FBAE7}"/>
    <cellStyle name="Normal 73 62 2" xfId="16914" xr:uid="{5CFACA3F-170E-49B9-918C-318B1DF3246B}"/>
    <cellStyle name="Normal 73 63" xfId="16915" xr:uid="{D2D2F8F1-0CEB-4B9B-A0B3-893F0EF8663F}"/>
    <cellStyle name="Normal 73 63 2" xfId="16916" xr:uid="{0AD510E0-D96A-4E29-BCD4-1D6725603E92}"/>
    <cellStyle name="Normal 73 64" xfId="16917" xr:uid="{CCF4621A-0CE1-43C8-85B3-D85A88014D7A}"/>
    <cellStyle name="Normal 73 64 2" xfId="16918" xr:uid="{74EEEA95-DEB1-463E-B66B-4D0EFFEC5140}"/>
    <cellStyle name="Normal 73 65" xfId="16919" xr:uid="{243A4324-9752-4FB0-B859-3D454426CDAA}"/>
    <cellStyle name="Normal 73 65 2" xfId="16920" xr:uid="{FE4AA06C-EE26-42B1-9EB2-31BFF2DBEB0F}"/>
    <cellStyle name="Normal 73 66" xfId="16921" xr:uid="{5901E902-C738-4DB7-BED8-4A280ABF45AD}"/>
    <cellStyle name="Normal 73 66 2" xfId="16922" xr:uid="{40642EED-D36D-45E7-A681-B1B0842D38B6}"/>
    <cellStyle name="Normal 73 67" xfId="16923" xr:uid="{BC07D895-13E1-4E55-83F3-3A703E3D9461}"/>
    <cellStyle name="Normal 73 67 2" xfId="16924" xr:uid="{82501D1C-918F-4BA4-BBC3-BF4E8BFF8292}"/>
    <cellStyle name="Normal 73 68" xfId="16925" xr:uid="{26C5AB3C-7DB1-4964-BBF6-82F81CA3BE0C}"/>
    <cellStyle name="Normal 73 68 2" xfId="16926" xr:uid="{A689841E-6E6E-4E24-91D1-7FCC842B4950}"/>
    <cellStyle name="Normal 73 69" xfId="16927" xr:uid="{41ECF6F9-11E7-4577-B51E-DC4AD371A4AA}"/>
    <cellStyle name="Normal 73 69 2" xfId="16928" xr:uid="{2C1F5607-66D2-47A7-B07B-672E70A754C1}"/>
    <cellStyle name="Normal 73 7" xfId="16929" xr:uid="{8F871AE0-E4AB-4DF4-AB82-36DAF9AB9718}"/>
    <cellStyle name="Normal 73 7 2" xfId="16930" xr:uid="{A2000433-D50B-475F-8797-89242942FA27}"/>
    <cellStyle name="Normal 73 70" xfId="16931" xr:uid="{A4C97EA5-6648-4F0E-8DE6-91FD527B7486}"/>
    <cellStyle name="Normal 73 70 2" xfId="16932" xr:uid="{145F16D3-F4E8-4867-8D2B-DE8FD63F4A67}"/>
    <cellStyle name="Normal 73 71" xfId="16933" xr:uid="{0DCCDE03-2607-47B3-A882-BC727FFB8FA2}"/>
    <cellStyle name="Normal 73 71 2" xfId="16934" xr:uid="{F097CC56-3D1F-4510-992E-F4ED1E041DA8}"/>
    <cellStyle name="Normal 73 72" xfId="16935" xr:uid="{48754D14-F117-423C-B6FD-6A555B260EC7}"/>
    <cellStyle name="Normal 73 72 2" xfId="16936" xr:uid="{6AB4FFC3-037D-4FBB-B0D0-AF91DC6DA046}"/>
    <cellStyle name="Normal 73 73" xfId="16937" xr:uid="{3C35CAE3-2022-4D83-B2DE-BFE1AA232122}"/>
    <cellStyle name="Normal 73 73 2" xfId="16938" xr:uid="{E4574FA1-FD08-4250-8E81-E09B00DC8580}"/>
    <cellStyle name="Normal 73 74" xfId="16939" xr:uid="{98B67932-5F78-4BC3-9CF8-27CE89EB6ED7}"/>
    <cellStyle name="Normal 73 74 2" xfId="16940" xr:uid="{A5C57222-0DEC-42DA-9099-038D4A53F321}"/>
    <cellStyle name="Normal 73 75" xfId="16941" xr:uid="{0CFC0A52-E089-472C-92BD-E8FFC4ED4756}"/>
    <cellStyle name="Normal 73 75 2" xfId="16942" xr:uid="{371F19AA-F9A6-4D15-9996-490FF9918D0F}"/>
    <cellStyle name="Normal 73 76" xfId="16943" xr:uid="{CF0346F8-E2D1-4A64-B195-85252169DAF5}"/>
    <cellStyle name="Normal 73 76 2" xfId="16944" xr:uid="{AB217E8D-C913-46B3-958F-03A828BFB091}"/>
    <cellStyle name="Normal 73 77" xfId="16945" xr:uid="{B54D8749-AFC5-44E4-93C1-5DB739E6B8ED}"/>
    <cellStyle name="Normal 73 77 2" xfId="16946" xr:uid="{CD117821-7A4E-4325-AC04-EEA8D105B369}"/>
    <cellStyle name="Normal 73 78" xfId="16947" xr:uid="{4E8DC1EE-94DC-4178-A8A4-9E17A59D0CAA}"/>
    <cellStyle name="Normal 73 78 2" xfId="16948" xr:uid="{ABC1E513-C2E0-471A-A584-54EC7BF68FA6}"/>
    <cellStyle name="Normal 73 79" xfId="16949" xr:uid="{56A9308B-6860-4364-A9D6-54988E699E6D}"/>
    <cellStyle name="Normal 73 79 2" xfId="16950" xr:uid="{00EC0979-926A-4450-9C91-3AC400DA5F7A}"/>
    <cellStyle name="Normal 73 8" xfId="16951" xr:uid="{09018FF6-C748-4612-9587-4AE3ECE13D59}"/>
    <cellStyle name="Normal 73 8 2" xfId="16952" xr:uid="{B94B9CC1-33C8-4027-A10A-798A5641D642}"/>
    <cellStyle name="Normal 73 80" xfId="16953" xr:uid="{A2CB503C-28A4-4C72-A71D-98F22D453CA4}"/>
    <cellStyle name="Normal 73 80 2" xfId="16954" xr:uid="{E32E59EC-0E30-4C89-A4A9-C6E887C2C768}"/>
    <cellStyle name="Normal 73 81" xfId="16955" xr:uid="{534FC70B-5A11-4469-9C11-D788F9E27288}"/>
    <cellStyle name="Normal 73 81 2" xfId="16956" xr:uid="{89EDABC9-F5FD-4AAB-8FF2-2E7D1B830106}"/>
    <cellStyle name="Normal 73 82" xfId="16957" xr:uid="{8BD88F72-17FC-470D-8B74-31C05A2FAC9B}"/>
    <cellStyle name="Normal 73 82 2" xfId="16958" xr:uid="{B6A2D6BD-C4E0-4518-AC2F-223DECF7D959}"/>
    <cellStyle name="Normal 73 83" xfId="16959" xr:uid="{1DFD41F5-5293-4487-9A35-7FBA9A6DD06C}"/>
    <cellStyle name="Normal 73 83 2" xfId="16960" xr:uid="{520E3E4A-5B47-4494-BF7A-82093ADB136D}"/>
    <cellStyle name="Normal 73 84" xfId="16961" xr:uid="{94AC790E-BD50-43E9-869A-F15B432882E5}"/>
    <cellStyle name="Normal 73 84 2" xfId="16962" xr:uid="{12C52807-7008-4C8E-977B-797EB0B0407D}"/>
    <cellStyle name="Normal 73 85" xfId="16963" xr:uid="{990E4753-7080-4765-838D-FE9B22EDD363}"/>
    <cellStyle name="Normal 73 85 2" xfId="16964" xr:uid="{9F326932-8477-42A1-8756-D9C3FADCFA01}"/>
    <cellStyle name="Normal 73 86" xfId="16965" xr:uid="{9D2BE614-EA06-48AB-A65C-5D05D1DB03A4}"/>
    <cellStyle name="Normal 73 86 2" xfId="16966" xr:uid="{1C34EE97-15FA-420E-825C-7EDA93C0BD57}"/>
    <cellStyle name="Normal 73 87" xfId="16967" xr:uid="{53DDA717-9ABB-4ADA-AE62-81D269D6CB2C}"/>
    <cellStyle name="Normal 73 9" xfId="16968" xr:uid="{697AC2C1-38A2-484F-BE46-B656A999698A}"/>
    <cellStyle name="Normal 73 9 2" xfId="16969" xr:uid="{B7C717E2-FA4D-49F4-A3F3-5C18C68D5E9F}"/>
    <cellStyle name="Normal 74" xfId="16970" xr:uid="{BAF1BC37-D073-4E2A-9C87-62819161BC89}"/>
    <cellStyle name="Normal 75" xfId="16971" xr:uid="{36209908-6414-4DF6-8750-ABC670E3D2E3}"/>
    <cellStyle name="Normal 75 10" xfId="16972" xr:uid="{D79FA3B0-6479-4BE2-8BB4-E2E6B05C8C9A}"/>
    <cellStyle name="Normal 75 10 2" xfId="16973" xr:uid="{1F6CE2AB-67A4-431B-BC86-D60AC0194EC7}"/>
    <cellStyle name="Normal 75 11" xfId="16974" xr:uid="{28F9E4CB-2263-42F0-BF6C-F6EAEF4998CD}"/>
    <cellStyle name="Normal 75 11 2" xfId="16975" xr:uid="{B5161F13-6D78-4529-8193-3FAA8FD26AA3}"/>
    <cellStyle name="Normal 75 12" xfId="16976" xr:uid="{DD195FA7-24BA-44EC-82D2-D5617B9576DF}"/>
    <cellStyle name="Normal 75 12 2" xfId="16977" xr:uid="{928577C1-37E4-486D-B04C-9993D912837C}"/>
    <cellStyle name="Normal 75 13" xfId="16978" xr:uid="{DDE09BAB-CB7E-4D5C-9703-BEFB62C18C23}"/>
    <cellStyle name="Normal 75 13 2" xfId="16979" xr:uid="{947D73CB-A916-4D3C-9313-592960B6CD24}"/>
    <cellStyle name="Normal 75 14" xfId="16980" xr:uid="{CF069705-B723-4620-BC75-F36DDD5238B1}"/>
    <cellStyle name="Normal 75 14 2" xfId="16981" xr:uid="{FF3C2588-CE3F-4773-9F56-B3DEE54E9046}"/>
    <cellStyle name="Normal 75 15" xfId="16982" xr:uid="{FD56FA38-D589-43E2-ABF9-52E07D7F13F3}"/>
    <cellStyle name="Normal 75 15 2" xfId="16983" xr:uid="{71E10F77-BFE7-48AF-9D06-39E1ECF55DF1}"/>
    <cellStyle name="Normal 75 16" xfId="16984" xr:uid="{41478B6B-B72F-4661-9B11-1B193B07239B}"/>
    <cellStyle name="Normal 75 16 2" xfId="16985" xr:uid="{F082E687-BFDA-41A4-B3BE-8A252EE92A6C}"/>
    <cellStyle name="Normal 75 17" xfId="16986" xr:uid="{62A93DD3-8512-443D-8509-BEFB25A983D3}"/>
    <cellStyle name="Normal 75 17 2" xfId="16987" xr:uid="{02D7849C-F661-4D1D-87B3-3DAE1A0C8715}"/>
    <cellStyle name="Normal 75 18" xfId="16988" xr:uid="{DFC287E6-E049-4CAF-B021-E2A8F57F7F3A}"/>
    <cellStyle name="Normal 75 18 2" xfId="16989" xr:uid="{AAF2AC2B-052D-491B-8EFA-E8A6D1607E9F}"/>
    <cellStyle name="Normal 75 19" xfId="16990" xr:uid="{49EF0C8B-C407-44B0-829E-5F87477F8E68}"/>
    <cellStyle name="Normal 75 19 2" xfId="16991" xr:uid="{BD39C70F-1662-4A8D-98EB-64F14FCFE1BE}"/>
    <cellStyle name="Normal 75 2" xfId="16992" xr:uid="{993CB10C-76BA-4A68-A5B9-25E7690A9C0A}"/>
    <cellStyle name="Normal 75 2 2" xfId="16993" xr:uid="{FBCE992B-B56A-4374-94D6-89F62E08EF38}"/>
    <cellStyle name="Normal 75 20" xfId="16994" xr:uid="{8356E606-E5E1-40C7-8D79-91E67F237AE3}"/>
    <cellStyle name="Normal 75 20 2" xfId="16995" xr:uid="{5F49FD44-78AE-4A50-AC23-778C0F85A8FA}"/>
    <cellStyle name="Normal 75 21" xfId="16996" xr:uid="{CA580C21-08C8-4E3E-8D9C-AFC88FC5BC58}"/>
    <cellStyle name="Normal 75 21 2" xfId="16997" xr:uid="{DE7327A7-6F67-403D-AF44-CBAF32660C77}"/>
    <cellStyle name="Normal 75 22" xfId="16998" xr:uid="{42C6A651-07D2-49B4-8253-085A156FEC69}"/>
    <cellStyle name="Normal 75 22 2" xfId="16999" xr:uid="{1C5E3B5B-B61B-4FAD-BF21-A1A250E30C57}"/>
    <cellStyle name="Normal 75 23" xfId="17000" xr:uid="{AE1430B6-77A7-46D7-924E-EE16E6F28489}"/>
    <cellStyle name="Normal 75 23 2" xfId="17001" xr:uid="{0DD16F1E-345D-478D-AAEF-2B71A16FB20F}"/>
    <cellStyle name="Normal 75 24" xfId="17002" xr:uid="{70E7AAD7-63DD-46FB-83ED-59912B7133DD}"/>
    <cellStyle name="Normal 75 24 2" xfId="17003" xr:uid="{55C1B7D5-E955-407D-A855-C675857033F8}"/>
    <cellStyle name="Normal 75 25" xfId="17004" xr:uid="{EDFBC624-92A8-4D7C-984D-FF8A1362AE39}"/>
    <cellStyle name="Normal 75 25 2" xfId="17005" xr:uid="{5455B6FD-C876-415C-B91C-590846304D48}"/>
    <cellStyle name="Normal 75 26" xfId="17006" xr:uid="{D19676DA-991B-4B23-AEC7-3DE148DEA350}"/>
    <cellStyle name="Normal 75 26 2" xfId="17007" xr:uid="{31357EE4-2B7A-4342-8730-3909B00946B5}"/>
    <cellStyle name="Normal 75 27" xfId="17008" xr:uid="{DA576111-BC54-45EA-9995-EDF4C27FE412}"/>
    <cellStyle name="Normal 75 27 2" xfId="17009" xr:uid="{628BAA4E-B6EC-4646-A992-90AEB4D12CBA}"/>
    <cellStyle name="Normal 75 28" xfId="17010" xr:uid="{B95C8C7A-E42E-4869-A188-D4161C76FD11}"/>
    <cellStyle name="Normal 75 28 2" xfId="17011" xr:uid="{A4E72607-4682-467D-918F-8C8C8D6EC539}"/>
    <cellStyle name="Normal 75 29" xfId="17012" xr:uid="{DDD05DFC-24B6-4735-8F91-CBA8DB6C3BE8}"/>
    <cellStyle name="Normal 75 29 2" xfId="17013" xr:uid="{BC3631B7-71A5-496B-B2D0-00F078E6E2EA}"/>
    <cellStyle name="Normal 75 3" xfId="17014" xr:uid="{A189A105-7071-4BBA-9D13-7C2CFBBA6E33}"/>
    <cellStyle name="Normal 75 3 2" xfId="17015" xr:uid="{126C19EC-E9E6-40CC-A084-2193BE235A34}"/>
    <cellStyle name="Normal 75 30" xfId="17016" xr:uid="{3343C4B1-38AB-44E1-82E2-8AE2565703A6}"/>
    <cellStyle name="Normal 75 30 2" xfId="17017" xr:uid="{865C8CAD-E4AE-4AB0-BA6D-E9590CEA88FB}"/>
    <cellStyle name="Normal 75 31" xfId="17018" xr:uid="{30ED0B30-23FD-4372-9C5C-FD9E3F178597}"/>
    <cellStyle name="Normal 75 31 2" xfId="17019" xr:uid="{C71C9F55-6A24-4FA6-94DF-E494963D44F0}"/>
    <cellStyle name="Normal 75 32" xfId="17020" xr:uid="{7B28F178-8405-4066-8ABC-E0504CC81953}"/>
    <cellStyle name="Normal 75 32 2" xfId="17021" xr:uid="{A8D26542-5A41-44A4-AFCD-ED8A349AF2ED}"/>
    <cellStyle name="Normal 75 33" xfId="17022" xr:uid="{EDD226E4-A3DB-495A-AA0C-A8CC64EDC1C8}"/>
    <cellStyle name="Normal 75 33 2" xfId="17023" xr:uid="{0B9BECCF-18FD-4C9D-AC8D-5B78278E240A}"/>
    <cellStyle name="Normal 75 34" xfId="17024" xr:uid="{DED4CC83-9FF6-47FF-8137-9A51B9D0D37F}"/>
    <cellStyle name="Normal 75 34 2" xfId="17025" xr:uid="{6BBC6391-A3C5-4A2C-B647-D5DB0B37198E}"/>
    <cellStyle name="Normal 75 35" xfId="17026" xr:uid="{A2833CF1-D798-4606-82AD-FC0A9ECEF1AA}"/>
    <cellStyle name="Normal 75 35 2" xfId="17027" xr:uid="{EF1B38DA-6E30-4055-88D1-D5B46AA7B1EA}"/>
    <cellStyle name="Normal 75 36" xfId="17028" xr:uid="{1581D3A8-D7B7-4751-ACEC-82F624162AC8}"/>
    <cellStyle name="Normal 75 36 2" xfId="17029" xr:uid="{47BD738D-ECC9-46E2-8B86-BFB3E497D577}"/>
    <cellStyle name="Normal 75 37" xfId="17030" xr:uid="{E5D43D6A-5808-4D4C-856A-A1699BB66C80}"/>
    <cellStyle name="Normal 75 37 2" xfId="17031" xr:uid="{CF3E3B67-8DFF-4979-8890-7CD79F943437}"/>
    <cellStyle name="Normal 75 38" xfId="17032" xr:uid="{E02CCBA6-AECC-4E37-870C-75FD2B0437DC}"/>
    <cellStyle name="Normal 75 38 2" xfId="17033" xr:uid="{D0B382D4-E281-406F-8020-21134517C0CE}"/>
    <cellStyle name="Normal 75 39" xfId="17034" xr:uid="{1F81C568-D9D7-446D-816A-39BF16E7A820}"/>
    <cellStyle name="Normal 75 39 2" xfId="17035" xr:uid="{3F47FF8D-166D-4AF7-97E1-300960452E0D}"/>
    <cellStyle name="Normal 75 4" xfId="17036" xr:uid="{42F183C3-2B89-4045-B97D-28DF587386BD}"/>
    <cellStyle name="Normal 75 4 2" xfId="17037" xr:uid="{3516F14C-2212-4867-9D51-1D60BCB305EC}"/>
    <cellStyle name="Normal 75 40" xfId="17038" xr:uid="{5FC2918E-6C9D-4B45-B551-6FD54995984E}"/>
    <cellStyle name="Normal 75 40 2" xfId="17039" xr:uid="{6ADDC85D-7093-42D4-AE1B-D1952B59EE7C}"/>
    <cellStyle name="Normal 75 41" xfId="17040" xr:uid="{592EE3A8-1601-441C-800E-349AB8911724}"/>
    <cellStyle name="Normal 75 41 2" xfId="17041" xr:uid="{DC521A53-AF05-4E4F-9547-20592C81CE3A}"/>
    <cellStyle name="Normal 75 42" xfId="17042" xr:uid="{99595149-3189-470D-8319-87A095968E00}"/>
    <cellStyle name="Normal 75 42 2" xfId="17043" xr:uid="{A5876DA0-54AC-4D83-83D2-352B2E125F4E}"/>
    <cellStyle name="Normal 75 43" xfId="17044" xr:uid="{33EB5B9F-EBC7-46E0-ACBB-28C8587E8884}"/>
    <cellStyle name="Normal 75 43 2" xfId="17045" xr:uid="{E1FF8D65-23D8-4CF7-BBC3-DD561E0EAAD3}"/>
    <cellStyle name="Normal 75 44" xfId="17046" xr:uid="{E1DB2AA5-9267-4F2A-8174-82E70AAE4852}"/>
    <cellStyle name="Normal 75 44 2" xfId="17047" xr:uid="{1AAC712E-720A-43EC-BC43-C0EBFC46A5AC}"/>
    <cellStyle name="Normal 75 45" xfId="17048" xr:uid="{3F95AEDB-FDC0-4999-9DE1-A549488E164C}"/>
    <cellStyle name="Normal 75 45 2" xfId="17049" xr:uid="{C8ADB9F4-688A-4514-B02A-53BFE8B2EC26}"/>
    <cellStyle name="Normal 75 46" xfId="17050" xr:uid="{ACE36D9D-8CF4-4F79-9D3B-325A330BFA00}"/>
    <cellStyle name="Normal 75 46 2" xfId="17051" xr:uid="{4DF7BEAF-4673-4CDB-995A-83E59B07D7B0}"/>
    <cellStyle name="Normal 75 47" xfId="17052" xr:uid="{448D113D-A606-433B-A496-C2FC0A2B2A70}"/>
    <cellStyle name="Normal 75 47 2" xfId="17053" xr:uid="{E3ED0915-2FBD-42A7-935F-4439232437EE}"/>
    <cellStyle name="Normal 75 48" xfId="17054" xr:uid="{7D1A297A-225A-4733-AA8B-0B72A0D7068F}"/>
    <cellStyle name="Normal 75 48 2" xfId="17055" xr:uid="{3A2A60C2-5BDE-46DE-B0BA-CDDEA6D9EEE0}"/>
    <cellStyle name="Normal 75 49" xfId="17056" xr:uid="{22F667D3-BE3D-4F1B-B3B5-58822DF3FE34}"/>
    <cellStyle name="Normal 75 49 2" xfId="17057" xr:uid="{90A370B1-E6C1-4470-BFDA-B83D117B2F6C}"/>
    <cellStyle name="Normal 75 5" xfId="17058" xr:uid="{06A3075D-D441-4FDF-8DC6-1F6EFF39D17B}"/>
    <cellStyle name="Normal 75 5 2" xfId="17059" xr:uid="{414D93D7-99F6-4224-A123-2E0895D5247C}"/>
    <cellStyle name="Normal 75 50" xfId="17060" xr:uid="{2FBCCFF4-D64D-4044-8AE2-291BD041EF2C}"/>
    <cellStyle name="Normal 75 50 2" xfId="17061" xr:uid="{7598D5DC-A0CF-408D-9704-D1335663D649}"/>
    <cellStyle name="Normal 75 51" xfId="17062" xr:uid="{B0D66BF3-71E8-446E-81C2-9DE8D9DF9294}"/>
    <cellStyle name="Normal 75 51 2" xfId="17063" xr:uid="{11B24DB5-AE82-4C19-8B62-E294AEA6F035}"/>
    <cellStyle name="Normal 75 52" xfId="17064" xr:uid="{6E2CA813-DF3A-4CC8-A2CA-1E1D735D5E7E}"/>
    <cellStyle name="Normal 75 52 2" xfId="17065" xr:uid="{D875CAE4-901E-48BF-B23A-70970CADE1B6}"/>
    <cellStyle name="Normal 75 53" xfId="17066" xr:uid="{C27370D1-A49C-4B3C-8F69-3D0AFCD667CB}"/>
    <cellStyle name="Normal 75 53 2" xfId="17067" xr:uid="{719ACBFA-2495-4F6A-B7C2-9727C87CBE7D}"/>
    <cellStyle name="Normal 75 54" xfId="17068" xr:uid="{838A319F-8FC9-4308-ACB3-543330178763}"/>
    <cellStyle name="Normal 75 54 2" xfId="17069" xr:uid="{DC63D8A9-92A5-4E93-857E-F62442AAB362}"/>
    <cellStyle name="Normal 75 55" xfId="17070" xr:uid="{515B571F-4A79-4ABA-8F10-C0821F38B247}"/>
    <cellStyle name="Normal 75 55 2" xfId="17071" xr:uid="{914FDC49-7156-447E-B17E-BE07B5C87B50}"/>
    <cellStyle name="Normal 75 56" xfId="17072" xr:uid="{0D41AF64-6B0A-47CA-84F1-B39EAD6F42E7}"/>
    <cellStyle name="Normal 75 56 2" xfId="17073" xr:uid="{239F8B4A-A95C-40CC-A30F-519224D29BF1}"/>
    <cellStyle name="Normal 75 57" xfId="17074" xr:uid="{71018B58-761B-4965-BAFA-ADDF58606E91}"/>
    <cellStyle name="Normal 75 57 2" xfId="17075" xr:uid="{E6DBD5AB-6F7A-414F-89F4-7C8A3EB60F2C}"/>
    <cellStyle name="Normal 75 58" xfId="17076" xr:uid="{68378D2D-3F9D-4685-B0DC-03DE0272F600}"/>
    <cellStyle name="Normal 75 58 2" xfId="17077" xr:uid="{0F56AD12-D143-40C4-9B75-D176C1F4158D}"/>
    <cellStyle name="Normal 75 59" xfId="17078" xr:uid="{434F7F58-C703-42B5-AABF-8EB998DDDF14}"/>
    <cellStyle name="Normal 75 59 2" xfId="17079" xr:uid="{618E9D2B-868C-4561-8E7D-EC90D40484E9}"/>
    <cellStyle name="Normal 75 6" xfId="17080" xr:uid="{E596F8DA-BD5C-4BC3-9FCD-DD4A1523E7AC}"/>
    <cellStyle name="Normal 75 6 2" xfId="17081" xr:uid="{603E5836-BFCA-4298-8B50-629FA661A66C}"/>
    <cellStyle name="Normal 75 60" xfId="17082" xr:uid="{3750303C-113D-4DD3-9178-2D3343419E70}"/>
    <cellStyle name="Normal 75 60 2" xfId="17083" xr:uid="{28A84981-53CB-4DA6-94C5-55B49AE422EB}"/>
    <cellStyle name="Normal 75 61" xfId="17084" xr:uid="{1D90B32D-48DD-46E9-B683-445609196C00}"/>
    <cellStyle name="Normal 75 61 2" xfId="17085" xr:uid="{4CA6C187-2BC2-46E7-9225-A78550C58658}"/>
    <cellStyle name="Normal 75 62" xfId="17086" xr:uid="{6795752C-B70E-448F-8265-D35D840C60C4}"/>
    <cellStyle name="Normal 75 62 2" xfId="17087" xr:uid="{AE4DA15A-F47A-44E3-A54B-0D45A136E85A}"/>
    <cellStyle name="Normal 75 63" xfId="17088" xr:uid="{F1C1AA8D-06A4-4C2C-AC73-09EFEEC87863}"/>
    <cellStyle name="Normal 75 63 2" xfId="17089" xr:uid="{AA5E15FB-835F-4CBE-9ED5-FF8AED4D52B8}"/>
    <cellStyle name="Normal 75 64" xfId="17090" xr:uid="{CA1FAEAB-C210-4C72-9614-36BC857BB42C}"/>
    <cellStyle name="Normal 75 64 2" xfId="17091" xr:uid="{FE1A399C-205C-4036-8C26-816D5BA80509}"/>
    <cellStyle name="Normal 75 65" xfId="17092" xr:uid="{0AF82A4F-DC43-4897-BD97-C7754AC9C4E2}"/>
    <cellStyle name="Normal 75 65 2" xfId="17093" xr:uid="{1E0C2FD2-F3CC-443D-BBE8-2F4D30AFA01C}"/>
    <cellStyle name="Normal 75 66" xfId="17094" xr:uid="{5A99174A-55D1-47DE-A946-934B763EC393}"/>
    <cellStyle name="Normal 75 66 2" xfId="17095" xr:uid="{86A1B81B-83AC-451B-A58B-FA4AC4D3EF4A}"/>
    <cellStyle name="Normal 75 67" xfId="17096" xr:uid="{C34BD4DE-524F-4774-A47E-AE9971FE711C}"/>
    <cellStyle name="Normal 75 67 2" xfId="17097" xr:uid="{FBF1EAA6-0FC9-470B-A4DA-54CD603D6D92}"/>
    <cellStyle name="Normal 75 68" xfId="17098" xr:uid="{84D1D372-4732-4C60-80CC-90E6E4B3A6DA}"/>
    <cellStyle name="Normal 75 68 2" xfId="17099" xr:uid="{4E25BBBC-149C-4E2D-9944-EBDDF2ECB7FC}"/>
    <cellStyle name="Normal 75 69" xfId="17100" xr:uid="{E50C38F2-9747-49E0-B718-F3A7BB6788C0}"/>
    <cellStyle name="Normal 75 69 2" xfId="17101" xr:uid="{A25ACB31-A1A7-4718-B652-97A594347267}"/>
    <cellStyle name="Normal 75 7" xfId="17102" xr:uid="{AF7B1F56-B681-48AF-98E9-4F3F4BAF2CA0}"/>
    <cellStyle name="Normal 75 7 2" xfId="17103" xr:uid="{D82389B2-9D4A-43EB-8973-B92B289DA257}"/>
    <cellStyle name="Normal 75 70" xfId="17104" xr:uid="{DE1C78FA-7324-461B-BA4D-0E88EB30B1B1}"/>
    <cellStyle name="Normal 75 70 2" xfId="17105" xr:uid="{79C0671F-DC91-491B-B531-4DAF462A7623}"/>
    <cellStyle name="Normal 75 71" xfId="17106" xr:uid="{75EAF376-7719-4366-94C5-B459E4838386}"/>
    <cellStyle name="Normal 75 71 2" xfId="17107" xr:uid="{D18121E3-4DCC-4B4C-A3FA-3B6C4CB021E2}"/>
    <cellStyle name="Normal 75 72" xfId="17108" xr:uid="{93153DE6-B7BB-4583-8151-990199B68D74}"/>
    <cellStyle name="Normal 75 72 2" xfId="17109" xr:uid="{0B286B57-BA5B-4E21-ACB6-93479023F364}"/>
    <cellStyle name="Normal 75 73" xfId="17110" xr:uid="{45715479-823F-47D6-BD19-6E1B9CD2D3DA}"/>
    <cellStyle name="Normal 75 73 2" xfId="17111" xr:uid="{E4066576-B01F-48D7-BA67-96075DE902E5}"/>
    <cellStyle name="Normal 75 74" xfId="17112" xr:uid="{1FF54DB4-0E5E-4705-BB35-82FF14991EF2}"/>
    <cellStyle name="Normal 75 74 2" xfId="17113" xr:uid="{DFD57D5A-1EB8-4222-BA34-568F29943BB3}"/>
    <cellStyle name="Normal 75 75" xfId="17114" xr:uid="{7DDBBA06-8BA6-45E1-9D17-71840F13F99A}"/>
    <cellStyle name="Normal 75 75 2" xfId="17115" xr:uid="{36D0AD09-C48A-45BA-A370-951C64F3E452}"/>
    <cellStyle name="Normal 75 76" xfId="17116" xr:uid="{F6600063-9C4F-42FD-A6C2-42E817CBE52C}"/>
    <cellStyle name="Normal 75 76 2" xfId="17117" xr:uid="{61379E1F-535C-4DA6-8757-0B9B829B046C}"/>
    <cellStyle name="Normal 75 77" xfId="17118" xr:uid="{CC87D4E3-FBC6-4C6F-85E7-6F26C99FBA0F}"/>
    <cellStyle name="Normal 75 77 2" xfId="17119" xr:uid="{C4765112-AB86-4C1F-A241-50C3BC053988}"/>
    <cellStyle name="Normal 75 78" xfId="17120" xr:uid="{3EA86FC4-38A4-44A9-B550-00A5A95FA3A0}"/>
    <cellStyle name="Normal 75 78 2" xfId="17121" xr:uid="{11EB465D-1824-48AA-BB0D-8EA170E49211}"/>
    <cellStyle name="Normal 75 79" xfId="17122" xr:uid="{681064E3-9BE2-4FF8-8002-E4ED25690254}"/>
    <cellStyle name="Normal 75 79 2" xfId="17123" xr:uid="{170A4087-20A6-4295-86AA-F27BE361FE39}"/>
    <cellStyle name="Normal 75 8" xfId="17124" xr:uid="{611A96D2-B5C5-4806-959A-F7DB0CD4EBF6}"/>
    <cellStyle name="Normal 75 8 2" xfId="17125" xr:uid="{A5DE79F1-DEEC-44D5-B835-655DD8C6A46C}"/>
    <cellStyle name="Normal 75 80" xfId="17126" xr:uid="{55AF79F3-2BAA-4626-8485-F4D6C19E419B}"/>
    <cellStyle name="Normal 75 80 2" xfId="17127" xr:uid="{FA561268-FEF4-458F-BA90-7D618B56E0ED}"/>
    <cellStyle name="Normal 75 81" xfId="17128" xr:uid="{759D35CF-0F22-425C-A1DD-DB85C21DB71E}"/>
    <cellStyle name="Normal 75 81 2" xfId="17129" xr:uid="{A286D8E1-3BC6-4218-9456-27FBE5D5B82B}"/>
    <cellStyle name="Normal 75 82" xfId="17130" xr:uid="{E2FE141B-9AC5-4E86-A5FF-6ECE3C92B198}"/>
    <cellStyle name="Normal 75 82 2" xfId="17131" xr:uid="{9DD756D9-C0C8-4BC3-B995-265EB4D6386F}"/>
    <cellStyle name="Normal 75 83" xfId="17132" xr:uid="{5CBAE405-4370-4B3F-8177-709D07CF17FB}"/>
    <cellStyle name="Normal 75 83 2" xfId="17133" xr:uid="{D3B5FAA5-5BEF-444E-938F-C3B37C04BE11}"/>
    <cellStyle name="Normal 75 84" xfId="17134" xr:uid="{3DA301AE-1524-4955-97F2-2764BEDFA4D5}"/>
    <cellStyle name="Normal 75 84 2" xfId="17135" xr:uid="{4127106E-1E6F-4891-A3EB-90A0EA0F715C}"/>
    <cellStyle name="Normal 75 85" xfId="17136" xr:uid="{07C1FCD4-1188-4F04-ACCE-70E7FB5D3E65}"/>
    <cellStyle name="Normal 75 85 2" xfId="17137" xr:uid="{152F326A-8470-4BF8-98C7-AA74562036B2}"/>
    <cellStyle name="Normal 75 86" xfId="17138" xr:uid="{3CAC104E-A2A5-48C7-9F94-0B81436A4F59}"/>
    <cellStyle name="Normal 75 86 2" xfId="17139" xr:uid="{1D05F019-BF1F-4221-B255-D607475A8E70}"/>
    <cellStyle name="Normal 75 87" xfId="17140" xr:uid="{759F58C9-053A-4355-BB78-112F133D5FE5}"/>
    <cellStyle name="Normal 75 9" xfId="17141" xr:uid="{2F1E960C-41DA-41CE-BEE7-23957520D346}"/>
    <cellStyle name="Normal 75 9 2" xfId="17142" xr:uid="{2EA7ECB7-66A4-4985-AD8B-3E588A44829A}"/>
    <cellStyle name="Normal 76" xfId="17143" xr:uid="{45304832-8AAA-477E-91FE-31B5D8AC83DF}"/>
    <cellStyle name="Normal 76 10" xfId="17144" xr:uid="{BFAC0B56-BEDF-4EA5-A86F-3035C40DFD6A}"/>
    <cellStyle name="Normal 76 10 2" xfId="17145" xr:uid="{FE39A080-2398-41D4-8D3E-250A37AD7C94}"/>
    <cellStyle name="Normal 76 11" xfId="17146" xr:uid="{DD134C3B-DBF3-40F4-A99E-5B62A26963CE}"/>
    <cellStyle name="Normal 76 11 2" xfId="17147" xr:uid="{863A2534-BDB9-49D9-A215-F751F8BA1EC5}"/>
    <cellStyle name="Normal 76 12" xfId="17148" xr:uid="{B3D9CB8A-50BA-4B9A-AAD7-12048B92DF01}"/>
    <cellStyle name="Normal 76 12 2" xfId="17149" xr:uid="{5FE3E5C3-4E9B-45DF-8770-649F87B73DAC}"/>
    <cellStyle name="Normal 76 13" xfId="17150" xr:uid="{AB2A9DBD-FC0A-4715-B4BD-EB732B51274A}"/>
    <cellStyle name="Normal 76 13 2" xfId="17151" xr:uid="{06707D43-7402-470E-A3CD-AFB64DC37161}"/>
    <cellStyle name="Normal 76 14" xfId="17152" xr:uid="{5A08BA1D-F081-46D2-8D1F-30016A29D60F}"/>
    <cellStyle name="Normal 76 14 2" xfId="17153" xr:uid="{CE967B95-2099-47E5-B4E4-BFD8850A8995}"/>
    <cellStyle name="Normal 76 15" xfId="17154" xr:uid="{BF13039F-31D8-4935-B215-5FB1FBAE68FC}"/>
    <cellStyle name="Normal 76 15 2" xfId="17155" xr:uid="{9283E603-3D3C-4531-B751-7501610437A5}"/>
    <cellStyle name="Normal 76 16" xfId="17156" xr:uid="{02F8DBF3-3248-49DF-9182-4E69A3E77CFF}"/>
    <cellStyle name="Normal 76 16 2" xfId="17157" xr:uid="{D9BC3DC1-D983-4511-AC91-5B3EF14BF275}"/>
    <cellStyle name="Normal 76 17" xfId="17158" xr:uid="{82CC810F-0599-47FE-BBF3-927B46592713}"/>
    <cellStyle name="Normal 76 17 2" xfId="17159" xr:uid="{276FC24E-1EFF-41FB-8835-F8E05095DD89}"/>
    <cellStyle name="Normal 76 18" xfId="17160" xr:uid="{76CE7ED9-4A8B-42B9-B7C1-A0B752A43EA5}"/>
    <cellStyle name="Normal 76 18 2" xfId="17161" xr:uid="{586D65E7-1439-4DD9-B382-B47D7C2E61A5}"/>
    <cellStyle name="Normal 76 19" xfId="17162" xr:uid="{2788D57F-2DC2-4C28-9A5F-3C9286454990}"/>
    <cellStyle name="Normal 76 19 2" xfId="17163" xr:uid="{02065412-E214-406D-91F6-282AEA4B03E0}"/>
    <cellStyle name="Normal 76 2" xfId="17164" xr:uid="{1556BF99-E368-4CC3-894F-A025CDD172BF}"/>
    <cellStyle name="Normal 76 2 2" xfId="17165" xr:uid="{06B680D7-B5C0-4B70-A262-659291DF2BF3}"/>
    <cellStyle name="Normal 76 20" xfId="17166" xr:uid="{ADFCF850-6680-4BC7-86A6-169E9BBA741F}"/>
    <cellStyle name="Normal 76 20 2" xfId="17167" xr:uid="{1FAF5111-C53E-49D9-8F3D-D635754FB859}"/>
    <cellStyle name="Normal 76 21" xfId="17168" xr:uid="{EA23E599-D028-42F1-BB4F-003DAFC1769A}"/>
    <cellStyle name="Normal 76 21 2" xfId="17169" xr:uid="{B72FF98F-3FF1-484F-98D1-CA6B9DE90835}"/>
    <cellStyle name="Normal 76 22" xfId="17170" xr:uid="{90F48BC2-4ADB-4DDF-A26F-99E8D99F63A0}"/>
    <cellStyle name="Normal 76 22 2" xfId="17171" xr:uid="{52C45E3B-815D-4826-A57D-B11BA1D60BC2}"/>
    <cellStyle name="Normal 76 23" xfId="17172" xr:uid="{6D49C298-32DE-4F42-AE92-9C898EBE013A}"/>
    <cellStyle name="Normal 76 23 2" xfId="17173" xr:uid="{EBA022C7-6412-42B3-86F9-8A2F065F72E7}"/>
    <cellStyle name="Normal 76 24" xfId="17174" xr:uid="{60B18184-76F3-48BE-A284-8B8C1310F385}"/>
    <cellStyle name="Normal 76 24 2" xfId="17175" xr:uid="{EFC05F74-CCCB-4126-A956-7D64B91345FF}"/>
    <cellStyle name="Normal 76 25" xfId="17176" xr:uid="{87270CE3-4958-4DA0-A71F-C73F5E3B18C8}"/>
    <cellStyle name="Normal 76 25 2" xfId="17177" xr:uid="{D2E266DC-9CB1-435B-B5D7-11B2F0B65B90}"/>
    <cellStyle name="Normal 76 26" xfId="17178" xr:uid="{E37FA277-7932-4C31-9FFB-A59441332A94}"/>
    <cellStyle name="Normal 76 26 2" xfId="17179" xr:uid="{3077BE1E-032A-4311-BCC8-598C3685D5D7}"/>
    <cellStyle name="Normal 76 27" xfId="17180" xr:uid="{8F84A0FD-48B3-4B7B-90C0-CE4449F5FA01}"/>
    <cellStyle name="Normal 76 27 2" xfId="17181" xr:uid="{0837ABF7-2D2F-4DBF-B564-FC1B69D780B1}"/>
    <cellStyle name="Normal 76 28" xfId="17182" xr:uid="{55C4BDB2-15E9-49DE-8815-9C6A6E04A2E6}"/>
    <cellStyle name="Normal 76 28 2" xfId="17183" xr:uid="{4258F2A2-472B-429F-BFB8-F5D7085FC044}"/>
    <cellStyle name="Normal 76 29" xfId="17184" xr:uid="{E994F8AB-DA29-4456-8FE5-712ABE33BA6A}"/>
    <cellStyle name="Normal 76 29 2" xfId="17185" xr:uid="{8860B60F-FCD6-4506-B8B7-6959CA13F8E6}"/>
    <cellStyle name="Normal 76 3" xfId="17186" xr:uid="{5E8CCA65-653E-4F76-B3FF-1152CB8F7C78}"/>
    <cellStyle name="Normal 76 3 2" xfId="17187" xr:uid="{7CE7B5B9-4D97-438C-A185-533134D88362}"/>
    <cellStyle name="Normal 76 30" xfId="17188" xr:uid="{42D8BD29-5D3A-4B5C-A306-98AE478397DA}"/>
    <cellStyle name="Normal 76 30 2" xfId="17189" xr:uid="{07F7FC8D-A9D0-4950-B2A0-13EA1626AEB4}"/>
    <cellStyle name="Normal 76 31" xfId="17190" xr:uid="{B0197A17-0BC4-4AA8-AEB8-DFCF24BEDBC7}"/>
    <cellStyle name="Normal 76 31 2" xfId="17191" xr:uid="{B1C18EE5-C0B4-4618-B60A-10074C0046DA}"/>
    <cellStyle name="Normal 76 32" xfId="17192" xr:uid="{57FBA9F9-8CDA-40E2-B241-2154AD479144}"/>
    <cellStyle name="Normal 76 32 2" xfId="17193" xr:uid="{F12B3D39-CB39-4F3D-84AE-0EE91DF1EF71}"/>
    <cellStyle name="Normal 76 33" xfId="17194" xr:uid="{8DF1C6DF-F554-413E-ABFF-565DDC90186F}"/>
    <cellStyle name="Normal 76 33 2" xfId="17195" xr:uid="{3BA07A95-6DEF-4298-8DC1-BDF738C6D43F}"/>
    <cellStyle name="Normal 76 34" xfId="17196" xr:uid="{E7219A85-EDAC-4C68-A294-81DF43161017}"/>
    <cellStyle name="Normal 76 34 2" xfId="17197" xr:uid="{EF21AFDD-8F76-4A2A-A10C-21B754EFF4D7}"/>
    <cellStyle name="Normal 76 35" xfId="17198" xr:uid="{20120E72-097F-4843-BE62-7B2F1F66E251}"/>
    <cellStyle name="Normal 76 35 2" xfId="17199" xr:uid="{5342E2E7-ED53-4442-A16D-FCEC62399D70}"/>
    <cellStyle name="Normal 76 36" xfId="17200" xr:uid="{8412DC05-C576-443A-ABAC-531598A2FEDF}"/>
    <cellStyle name="Normal 76 36 2" xfId="17201" xr:uid="{A1C69ABB-4507-4876-A573-1B3BBA3D391A}"/>
    <cellStyle name="Normal 76 37" xfId="17202" xr:uid="{1CBCFEAF-E773-405C-A3E1-11F3E0730D1C}"/>
    <cellStyle name="Normal 76 37 2" xfId="17203" xr:uid="{3675C691-E3FE-40A6-936F-9E52F7CE2E07}"/>
    <cellStyle name="Normal 76 38" xfId="17204" xr:uid="{203ECAFE-DF1B-4083-A719-DE56F1A3E02F}"/>
    <cellStyle name="Normal 76 38 2" xfId="17205" xr:uid="{B0A6BE01-FDF3-44FC-9243-174934FD71D0}"/>
    <cellStyle name="Normal 76 39" xfId="17206" xr:uid="{26E3808B-2448-4680-8BCB-AD2FB54D13CC}"/>
    <cellStyle name="Normal 76 39 2" xfId="17207" xr:uid="{CBD6F478-0B0B-43F5-AF4A-16F55A6D22E0}"/>
    <cellStyle name="Normal 76 4" xfId="17208" xr:uid="{B4614530-9A55-4216-B091-8E5783313322}"/>
    <cellStyle name="Normal 76 4 2" xfId="17209" xr:uid="{B2D5091F-622D-4D93-9B49-D784DA8D1F46}"/>
    <cellStyle name="Normal 76 40" xfId="17210" xr:uid="{C4BCB8C8-99C7-4B49-870E-B483CF70434A}"/>
    <cellStyle name="Normal 76 40 2" xfId="17211" xr:uid="{7252227C-2FD8-44A9-AE3A-6E8216E315D9}"/>
    <cellStyle name="Normal 76 41" xfId="17212" xr:uid="{C5DD34A8-F954-4A3F-8176-328C606382AD}"/>
    <cellStyle name="Normal 76 41 2" xfId="17213" xr:uid="{57DB7A73-B713-483F-A250-A8E72D32F63C}"/>
    <cellStyle name="Normal 76 42" xfId="17214" xr:uid="{021EF324-53EC-419E-94D9-DE6A0B434063}"/>
    <cellStyle name="Normal 76 42 2" xfId="17215" xr:uid="{150EA835-E24B-441C-9E55-833A1A8FE04D}"/>
    <cellStyle name="Normal 76 43" xfId="17216" xr:uid="{DBE8A494-9479-4C09-9E9E-E1B96177919D}"/>
    <cellStyle name="Normal 76 43 2" xfId="17217" xr:uid="{BECC3352-DAB3-495A-9AA8-7AB392DC039F}"/>
    <cellStyle name="Normal 76 44" xfId="17218" xr:uid="{2AB614C8-A0C0-4D96-935A-7D0EC59474D3}"/>
    <cellStyle name="Normal 76 44 2" xfId="17219" xr:uid="{AF684594-709A-41EF-A99F-1628269DDE44}"/>
    <cellStyle name="Normal 76 45" xfId="17220" xr:uid="{309989AD-96A5-4CB2-BCCC-2B2F289EB82C}"/>
    <cellStyle name="Normal 76 45 2" xfId="17221" xr:uid="{FC02D489-8BDF-4CA8-BEDE-C49121992374}"/>
    <cellStyle name="Normal 76 46" xfId="17222" xr:uid="{3BBEE0D5-57AE-49B4-A05C-1E3338CBA7C1}"/>
    <cellStyle name="Normal 76 46 2" xfId="17223" xr:uid="{0602A3E2-F9A2-42E8-BF6F-0F9E55182742}"/>
    <cellStyle name="Normal 76 47" xfId="17224" xr:uid="{3DEFCE5A-0C9D-44EB-B9D9-FA2ED915F4B9}"/>
    <cellStyle name="Normal 76 47 2" xfId="17225" xr:uid="{4D30AC54-1B30-496C-83DC-E9B91A84855C}"/>
    <cellStyle name="Normal 76 48" xfId="17226" xr:uid="{51943D42-04BF-40D5-A3DD-E62A4A37FF2F}"/>
    <cellStyle name="Normal 76 48 2" xfId="17227" xr:uid="{02D0F210-4687-46C6-B63B-E753E643383A}"/>
    <cellStyle name="Normal 76 49" xfId="17228" xr:uid="{302AD6AC-7B94-4840-93DF-E5AF1EA9CC6B}"/>
    <cellStyle name="Normal 76 49 2" xfId="17229" xr:uid="{4239F79D-34ED-43DA-8065-35806F78FCC5}"/>
    <cellStyle name="Normal 76 5" xfId="17230" xr:uid="{12139646-9E1C-4527-AD24-F680D04BAF27}"/>
    <cellStyle name="Normal 76 5 2" xfId="17231" xr:uid="{B3958A43-3980-4D1A-B0AB-7A840131B8CD}"/>
    <cellStyle name="Normal 76 50" xfId="17232" xr:uid="{29C06F8A-F14F-4ED6-894F-FB90C1981B57}"/>
    <cellStyle name="Normal 76 50 2" xfId="17233" xr:uid="{47C9E559-68CF-431D-9D98-FAC0EBE441A2}"/>
    <cellStyle name="Normal 76 51" xfId="17234" xr:uid="{916ACC3D-0A7D-4AEE-9F1E-90DE44E38199}"/>
    <cellStyle name="Normal 76 51 2" xfId="17235" xr:uid="{77546263-ABC4-489B-AB27-AD3E75EE2C2C}"/>
    <cellStyle name="Normal 76 52" xfId="17236" xr:uid="{9AAE8AE1-4671-44E7-AE4E-CCB1512D7BE5}"/>
    <cellStyle name="Normal 76 52 2" xfId="17237" xr:uid="{2D696F03-F5E7-4D6B-A1CD-17B8A397AA0F}"/>
    <cellStyle name="Normal 76 53" xfId="17238" xr:uid="{7C97C8A3-D4A2-4B25-A495-49A434FE0385}"/>
    <cellStyle name="Normal 76 53 2" xfId="17239" xr:uid="{F632B34B-FE02-48D9-9054-5C0129C4DCAC}"/>
    <cellStyle name="Normal 76 54" xfId="17240" xr:uid="{07F72DF6-2724-4BD3-875A-BAB9F634533A}"/>
    <cellStyle name="Normal 76 54 2" xfId="17241" xr:uid="{E7F02211-D4A1-42A0-BB31-7DC8CD2CB95A}"/>
    <cellStyle name="Normal 76 55" xfId="17242" xr:uid="{F50C996E-DE6F-4E99-BC7D-0E62C91A5353}"/>
    <cellStyle name="Normal 76 55 2" xfId="17243" xr:uid="{AB115842-7E6D-4BA6-A3C9-F5B8FCEE5CDE}"/>
    <cellStyle name="Normal 76 56" xfId="17244" xr:uid="{25518714-9857-4E79-BB5B-E563498E59FF}"/>
    <cellStyle name="Normal 76 56 2" xfId="17245" xr:uid="{023E29D7-6D85-45BA-BD37-796A4B8B3FAD}"/>
    <cellStyle name="Normal 76 57" xfId="17246" xr:uid="{13D9A748-31FA-4C55-8E5A-2661E6E3E2CE}"/>
    <cellStyle name="Normal 76 57 2" xfId="17247" xr:uid="{A9DA0F68-63B9-41BF-BA82-F7FF24A299ED}"/>
    <cellStyle name="Normal 76 58" xfId="17248" xr:uid="{CCBD56B8-911E-470E-8B60-13743FE0B1ED}"/>
    <cellStyle name="Normal 76 58 2" xfId="17249" xr:uid="{6F5B25A0-2D9B-426E-8657-1521230CC62E}"/>
    <cellStyle name="Normal 76 59" xfId="17250" xr:uid="{6D5D75D4-3C68-4118-9C97-632B92B4920D}"/>
    <cellStyle name="Normal 76 59 2" xfId="17251" xr:uid="{1EEE1BDA-8DEA-47FB-8612-C17FE43F5A19}"/>
    <cellStyle name="Normal 76 6" xfId="17252" xr:uid="{5766C873-6F3A-44AE-8463-1D008B2FE865}"/>
    <cellStyle name="Normal 76 6 2" xfId="17253" xr:uid="{4A5BECC9-C02B-490B-866D-4F8A9DC7CAD0}"/>
    <cellStyle name="Normal 76 60" xfId="17254" xr:uid="{69763DAA-80F2-4E45-A1AD-E8611D9DA69E}"/>
    <cellStyle name="Normal 76 60 2" xfId="17255" xr:uid="{B78BC49F-61CA-4D15-BA42-FC1D7AF3B657}"/>
    <cellStyle name="Normal 76 61" xfId="17256" xr:uid="{5E3FCF55-FFF0-467B-9B86-129D354DBE87}"/>
    <cellStyle name="Normal 76 61 2" xfId="17257" xr:uid="{77BC9D86-D70C-444A-8403-8150D0D992A6}"/>
    <cellStyle name="Normal 76 62" xfId="17258" xr:uid="{F7053297-916E-4B57-BAD4-93A416FB0FAD}"/>
    <cellStyle name="Normal 76 62 2" xfId="17259" xr:uid="{F5F61D67-49DD-4738-A9C6-CF67DF7D366E}"/>
    <cellStyle name="Normal 76 63" xfId="17260" xr:uid="{4C6F8363-8069-4EEB-B466-7944E9387499}"/>
    <cellStyle name="Normal 76 63 2" xfId="17261" xr:uid="{5D721428-7BC5-42AA-8053-7A4EC72E9748}"/>
    <cellStyle name="Normal 76 64" xfId="17262" xr:uid="{B56327D8-7B15-4B47-9A30-83BD6D5A6047}"/>
    <cellStyle name="Normal 76 64 2" xfId="17263" xr:uid="{1B23423F-9151-49D5-A091-544A23ACEDA7}"/>
    <cellStyle name="Normal 76 65" xfId="17264" xr:uid="{76C2E8E6-74D2-45ED-B96C-FA9141AF3E03}"/>
    <cellStyle name="Normal 76 65 2" xfId="17265" xr:uid="{D65A3381-318C-4B8B-A1DC-E6FE2BEAC984}"/>
    <cellStyle name="Normal 76 66" xfId="17266" xr:uid="{10F9487C-1A70-4F0E-93BC-637CFB4727EB}"/>
    <cellStyle name="Normal 76 66 2" xfId="17267" xr:uid="{45BBDB54-91D8-476E-875F-01FD4F138490}"/>
    <cellStyle name="Normal 76 67" xfId="17268" xr:uid="{B1719606-A574-45EA-83BF-F26B51A9E714}"/>
    <cellStyle name="Normal 76 67 2" xfId="17269" xr:uid="{7B1F7A10-3641-4D2D-908E-7CB00F3176C8}"/>
    <cellStyle name="Normal 76 68" xfId="17270" xr:uid="{F882703A-8F29-4AA5-B3AE-3A1FE33A3A11}"/>
    <cellStyle name="Normal 76 68 2" xfId="17271" xr:uid="{FBC1AFCF-43D3-4D2D-A3A0-F8DD2366DC46}"/>
    <cellStyle name="Normal 76 69" xfId="17272" xr:uid="{19F0EF60-F098-46F6-A5BC-94E1ED5CCFE4}"/>
    <cellStyle name="Normal 76 69 2" xfId="17273" xr:uid="{758FB4E9-95FC-4205-9FF9-F9CFBB99928D}"/>
    <cellStyle name="Normal 76 7" xfId="17274" xr:uid="{2AB75DC3-B81E-40AC-8380-7E45E8D22B26}"/>
    <cellStyle name="Normal 76 7 2" xfId="17275" xr:uid="{A28FD877-1EBE-4D19-8D7E-757FE5B0FC87}"/>
    <cellStyle name="Normal 76 70" xfId="17276" xr:uid="{6D723D58-8720-46CE-A2A7-C28AE25B0060}"/>
    <cellStyle name="Normal 76 70 2" xfId="17277" xr:uid="{1581EA24-54ED-4761-A707-78E61A70E784}"/>
    <cellStyle name="Normal 76 71" xfId="17278" xr:uid="{9E1D46E8-20C2-4318-AD6D-8B10D8F21585}"/>
    <cellStyle name="Normal 76 71 2" xfId="17279" xr:uid="{DF7F64ED-D633-4F72-818C-26C656A3A475}"/>
    <cellStyle name="Normal 76 72" xfId="17280" xr:uid="{B0A4D538-FDD2-4FEC-AD66-82EEC70568AC}"/>
    <cellStyle name="Normal 76 72 2" xfId="17281" xr:uid="{56B34BC7-7661-4A2E-B6A7-9CFB3F489C9C}"/>
    <cellStyle name="Normal 76 73" xfId="17282" xr:uid="{62D54F53-0352-4C7D-BEEA-09D2FED128C4}"/>
    <cellStyle name="Normal 76 73 2" xfId="17283" xr:uid="{4775F37C-E581-4E9C-A8CA-0A9360614F58}"/>
    <cellStyle name="Normal 76 74" xfId="17284" xr:uid="{A1CE558E-38C4-4A02-A391-6653E61B2AE8}"/>
    <cellStyle name="Normal 76 74 2" xfId="17285" xr:uid="{757D989F-6B9E-45BA-8CBB-3FD542167580}"/>
    <cellStyle name="Normal 76 75" xfId="17286" xr:uid="{AC734DEC-B22A-4FFE-98EE-B69A1AB9D1C0}"/>
    <cellStyle name="Normal 76 75 2" xfId="17287" xr:uid="{50849892-3066-44C0-B74B-8A739A49729C}"/>
    <cellStyle name="Normal 76 76" xfId="17288" xr:uid="{3850AE35-825D-4254-BBC2-0825770246DB}"/>
    <cellStyle name="Normal 76 76 2" xfId="17289" xr:uid="{32C16BDB-CE52-40FF-A7AA-3F77BDD786F6}"/>
    <cellStyle name="Normal 76 77" xfId="17290" xr:uid="{20F5AC34-CDFA-40D3-93B4-831427EAAA6A}"/>
    <cellStyle name="Normal 76 77 2" xfId="17291" xr:uid="{D459F004-5230-46C4-9FE5-F7A2AA6BBF93}"/>
    <cellStyle name="Normal 76 78" xfId="17292" xr:uid="{CEE469B7-0F9F-45D1-BDE9-E960BA561C82}"/>
    <cellStyle name="Normal 76 78 2" xfId="17293" xr:uid="{6F7617FE-E46A-4BC3-AEA4-C2C3F296B924}"/>
    <cellStyle name="Normal 76 79" xfId="17294" xr:uid="{D3CF93EF-4D94-47D1-8740-56ED175B4596}"/>
    <cellStyle name="Normal 76 79 2" xfId="17295" xr:uid="{E5FD2343-26A2-4C97-82AB-8DF1062C728A}"/>
    <cellStyle name="Normal 76 8" xfId="17296" xr:uid="{A216620A-9D78-4F29-A9CF-25E4D7EEDE25}"/>
    <cellStyle name="Normal 76 8 2" xfId="17297" xr:uid="{393A5D5F-1D71-4945-9D6E-68BBB10632F6}"/>
    <cellStyle name="Normal 76 80" xfId="17298" xr:uid="{8567F638-442A-477E-803D-DC07347A9DB0}"/>
    <cellStyle name="Normal 76 80 2" xfId="17299" xr:uid="{22A81A54-8E1B-4EC4-A49D-FDEF9341D015}"/>
    <cellStyle name="Normal 76 81" xfId="17300" xr:uid="{AE1988EE-BFC0-41C0-B99F-86590790E363}"/>
    <cellStyle name="Normal 76 81 2" xfId="17301" xr:uid="{5F867D39-D85F-4630-89DC-79C2C8BE2803}"/>
    <cellStyle name="Normal 76 82" xfId="17302" xr:uid="{ADD05F69-2E8C-4AB6-81AB-FA2B15D47BC7}"/>
    <cellStyle name="Normal 76 82 2" xfId="17303" xr:uid="{1F2C1BB6-0D5F-4268-B50A-4DD4BB5B9215}"/>
    <cellStyle name="Normal 76 83" xfId="17304" xr:uid="{5F263FAD-8DFC-4549-94D9-5FF168A30F27}"/>
    <cellStyle name="Normal 76 83 2" xfId="17305" xr:uid="{3EC1974B-382F-4FE2-8F4B-C5E3D7B95596}"/>
    <cellStyle name="Normal 76 84" xfId="17306" xr:uid="{E55FF80C-801D-409A-8BB7-67D29BF4EA57}"/>
    <cellStyle name="Normal 76 84 2" xfId="17307" xr:uid="{772586AC-6DCE-4281-8F3F-E1030F0723E7}"/>
    <cellStyle name="Normal 76 85" xfId="17308" xr:uid="{F3CFBB2F-FCDC-49EC-83FA-52C95DD85F48}"/>
    <cellStyle name="Normal 76 85 2" xfId="17309" xr:uid="{B52A6E5B-7BB7-4306-A34F-7867CBB55C0C}"/>
    <cellStyle name="Normal 76 86" xfId="17310" xr:uid="{DFB71FC9-8C4E-424E-97FF-DB4830B22044}"/>
    <cellStyle name="Normal 76 86 2" xfId="17311" xr:uid="{397D6F99-8FEF-4F77-B1D1-27FCBA675B13}"/>
    <cellStyle name="Normal 76 87" xfId="17312" xr:uid="{701C0531-2874-4BFE-BE82-96390A2A75CE}"/>
    <cellStyle name="Normal 76 9" xfId="17313" xr:uid="{D856B738-67BD-4799-85BD-067873C8AAE5}"/>
    <cellStyle name="Normal 76 9 2" xfId="17314" xr:uid="{F246AE7F-1635-4BB7-9835-5F128B3B4710}"/>
    <cellStyle name="Normal 77" xfId="17315" xr:uid="{AFACCFAE-F6C5-4C0C-BA85-4009A31CD568}"/>
    <cellStyle name="Normal 77 10" xfId="17316" xr:uid="{2B5A14BE-AEC7-4A60-90CA-20DB9B4C206E}"/>
    <cellStyle name="Normal 77 10 2" xfId="17317" xr:uid="{9CB581B0-5BC5-4CC7-847D-44A833FCAC26}"/>
    <cellStyle name="Normal 77 11" xfId="17318" xr:uid="{DAFC02D0-8247-4537-9A53-41879D0DEDEB}"/>
    <cellStyle name="Normal 77 11 2" xfId="17319" xr:uid="{58865423-8F34-492B-8540-CB876B13B3CE}"/>
    <cellStyle name="Normal 77 12" xfId="17320" xr:uid="{B0D8946D-ED6D-4E20-91F9-005F288B9042}"/>
    <cellStyle name="Normal 77 12 2" xfId="17321" xr:uid="{7E9E5D9C-5307-48DB-932C-055A8C8D2FCF}"/>
    <cellStyle name="Normal 77 13" xfId="17322" xr:uid="{5ED5CCEA-479B-4D41-8D39-AF9927E67518}"/>
    <cellStyle name="Normal 77 13 2" xfId="17323" xr:uid="{2D9EF99C-5259-445F-9C23-549FF03F82D2}"/>
    <cellStyle name="Normal 77 14" xfId="17324" xr:uid="{C2509ED7-EFA4-44C0-9EDD-4ED651F748C8}"/>
    <cellStyle name="Normal 77 14 2" xfId="17325" xr:uid="{9E7B4B4F-9B19-40B6-A532-DD3E4B1C3EF7}"/>
    <cellStyle name="Normal 77 15" xfId="17326" xr:uid="{C4DD20CD-BB7C-4597-82B1-DFF6DEBB56C4}"/>
    <cellStyle name="Normal 77 15 2" xfId="17327" xr:uid="{87F6A9AD-6A3D-444D-BD52-9F42ABF1BDA0}"/>
    <cellStyle name="Normal 77 16" xfId="17328" xr:uid="{CD4807BC-6BE6-4299-8AE2-1C1BCE1D8FBA}"/>
    <cellStyle name="Normal 77 16 2" xfId="17329" xr:uid="{5EB9BB61-F1E4-43BE-B338-41899A4D404C}"/>
    <cellStyle name="Normal 77 17" xfId="17330" xr:uid="{0D02D2EA-9606-4E34-8632-E12D2B2724BE}"/>
    <cellStyle name="Normal 77 17 2" xfId="17331" xr:uid="{094913D8-7FEF-4D09-874A-5D085794C062}"/>
    <cellStyle name="Normal 77 18" xfId="17332" xr:uid="{AC6180F1-50E8-4F47-B533-1FFE13D2521A}"/>
    <cellStyle name="Normal 77 18 2" xfId="17333" xr:uid="{E7B21577-D5A8-437D-BCE9-CC188A5353A9}"/>
    <cellStyle name="Normal 77 19" xfId="17334" xr:uid="{E1D75910-FC42-471B-A59E-69412105C280}"/>
    <cellStyle name="Normal 77 19 2" xfId="17335" xr:uid="{7E2F1BF9-FB09-4CA1-9687-0DE1CE63D289}"/>
    <cellStyle name="Normal 77 2" xfId="17336" xr:uid="{D692CFA9-2E13-4BBF-98E3-6B84D6A0757E}"/>
    <cellStyle name="Normal 77 2 2" xfId="17337" xr:uid="{3AF31546-B31D-451D-90A3-33C710AF9E81}"/>
    <cellStyle name="Normal 77 20" xfId="17338" xr:uid="{99519167-253A-4A33-9721-3C626C3782C5}"/>
    <cellStyle name="Normal 77 20 2" xfId="17339" xr:uid="{8DDF2798-CC22-4E62-BFEE-B61C9A1E6C7C}"/>
    <cellStyle name="Normal 77 21" xfId="17340" xr:uid="{DE165C9F-4E47-470C-99FF-AC805818C8B7}"/>
    <cellStyle name="Normal 77 21 2" xfId="17341" xr:uid="{E27586F3-C2CB-4FB4-B08D-6C2AD0B09C73}"/>
    <cellStyle name="Normal 77 22" xfId="17342" xr:uid="{364CEC7D-BAE8-42B5-8F2A-456672E54589}"/>
    <cellStyle name="Normal 77 22 2" xfId="17343" xr:uid="{79BF1AFC-A4E1-41C3-8DB5-AF0EE739740D}"/>
    <cellStyle name="Normal 77 23" xfId="17344" xr:uid="{DF1464E8-18B8-4D53-A5F6-63D053A20332}"/>
    <cellStyle name="Normal 77 23 2" xfId="17345" xr:uid="{31EFCB8A-C066-4F2B-AC11-B01327679E5C}"/>
    <cellStyle name="Normal 77 24" xfId="17346" xr:uid="{D76D2375-C5E8-42B2-8E55-FAA5A0E08A60}"/>
    <cellStyle name="Normal 77 24 2" xfId="17347" xr:uid="{AB208C32-B22C-4727-8D3F-ACD0DE037E12}"/>
    <cellStyle name="Normal 77 25" xfId="17348" xr:uid="{39E7AA4E-8705-493F-9647-90A7D0C4935D}"/>
    <cellStyle name="Normal 77 25 2" xfId="17349" xr:uid="{12FCB6F0-6D33-464D-A08A-BEE2640A6E24}"/>
    <cellStyle name="Normal 77 26" xfId="17350" xr:uid="{2D03A233-3D9F-4663-B86E-8469A1852334}"/>
    <cellStyle name="Normal 77 26 2" xfId="17351" xr:uid="{BA6D2F0E-A33E-43D3-A645-4B483FFA6CF5}"/>
    <cellStyle name="Normal 77 27" xfId="17352" xr:uid="{F2140043-2238-4443-855F-F8AA17868FBD}"/>
    <cellStyle name="Normal 77 27 2" xfId="17353" xr:uid="{FECA1275-57B1-45CA-B67C-35FFD2298EF8}"/>
    <cellStyle name="Normal 77 28" xfId="17354" xr:uid="{46347617-EF14-4DD7-91DC-06BBC54868C9}"/>
    <cellStyle name="Normal 77 28 2" xfId="17355" xr:uid="{D5E33F5A-C38A-40A5-B26D-36A2F9CE972F}"/>
    <cellStyle name="Normal 77 29" xfId="17356" xr:uid="{E9AA1B3B-9A52-4168-861D-1FA8FFF562F0}"/>
    <cellStyle name="Normal 77 29 2" xfId="17357" xr:uid="{C0C560A1-C84B-4320-BC65-F28975924C12}"/>
    <cellStyle name="Normal 77 3" xfId="17358" xr:uid="{341D362C-58EA-4540-8C9B-82B669DE67DA}"/>
    <cellStyle name="Normal 77 3 2" xfId="17359" xr:uid="{C6232A42-1F48-47DE-874F-757888993E52}"/>
    <cellStyle name="Normal 77 30" xfId="17360" xr:uid="{A7F7B04E-0BD3-4E29-A261-2361FD1702C4}"/>
    <cellStyle name="Normal 77 30 2" xfId="17361" xr:uid="{3B900810-CDBB-429F-A91B-7C5B1BE9342E}"/>
    <cellStyle name="Normal 77 31" xfId="17362" xr:uid="{F16412BB-704E-486D-B705-2AAE9376949F}"/>
    <cellStyle name="Normal 77 31 2" xfId="17363" xr:uid="{8049C041-3318-4F2F-B627-3E9CECF15105}"/>
    <cellStyle name="Normal 77 32" xfId="17364" xr:uid="{C5F0DD84-B25B-45AA-A3E8-3D904003C901}"/>
    <cellStyle name="Normal 77 32 2" xfId="17365" xr:uid="{DA8ED606-D134-49E0-829B-97B797CF773D}"/>
    <cellStyle name="Normal 77 33" xfId="17366" xr:uid="{AAD34013-3EE1-4602-A83B-E97AA333F757}"/>
    <cellStyle name="Normal 77 33 2" xfId="17367" xr:uid="{FF3B1DAA-83D4-4AA5-BAFC-C23DC67917BD}"/>
    <cellStyle name="Normal 77 34" xfId="17368" xr:uid="{F07E059B-74CC-475F-A54F-547FD95F3BC6}"/>
    <cellStyle name="Normal 77 34 2" xfId="17369" xr:uid="{01F81210-3832-471C-A48E-E6225B626084}"/>
    <cellStyle name="Normal 77 35" xfId="17370" xr:uid="{D8E4204A-5C3C-4937-BBC4-1B569DB8D63E}"/>
    <cellStyle name="Normal 77 35 2" xfId="17371" xr:uid="{9152F24C-1FC6-4CC0-9C41-19CD0DA6A7F5}"/>
    <cellStyle name="Normal 77 36" xfId="17372" xr:uid="{4EFB09B4-211F-4150-AFA4-98812A8B1B4F}"/>
    <cellStyle name="Normal 77 36 2" xfId="17373" xr:uid="{9DFD8333-BB10-4358-8718-CC055EAA3443}"/>
    <cellStyle name="Normal 77 37" xfId="17374" xr:uid="{19B36232-5852-44EB-B866-0C83AF502CB5}"/>
    <cellStyle name="Normal 77 37 2" xfId="17375" xr:uid="{4EED8D87-424F-4399-9739-C4FABA7F7163}"/>
    <cellStyle name="Normal 77 38" xfId="17376" xr:uid="{A07D7086-BE82-4255-A7E4-F47158323933}"/>
    <cellStyle name="Normal 77 38 2" xfId="17377" xr:uid="{A27F7779-73E6-476C-8BB5-BB2EDA779942}"/>
    <cellStyle name="Normal 77 39" xfId="17378" xr:uid="{D178D760-08DE-49C4-AF2A-920960B52013}"/>
    <cellStyle name="Normal 77 39 2" xfId="17379" xr:uid="{D212F93C-4A0A-4704-A82E-EDFF0FCA46FE}"/>
    <cellStyle name="Normal 77 4" xfId="17380" xr:uid="{D50E840B-B0C8-4CE7-A50C-1D5EFE8B3AE9}"/>
    <cellStyle name="Normal 77 4 2" xfId="17381" xr:uid="{8C1B4E8E-D7B1-4248-BFDA-28EAE7AB8A9B}"/>
    <cellStyle name="Normal 77 40" xfId="17382" xr:uid="{AF23F846-159A-483D-92FD-3AD210A1FE42}"/>
    <cellStyle name="Normal 77 40 2" xfId="17383" xr:uid="{D205A079-2A8C-45F7-A531-3DE2AF289420}"/>
    <cellStyle name="Normal 77 41" xfId="17384" xr:uid="{1BF281D3-93EB-4231-B28C-CA5FC2386F47}"/>
    <cellStyle name="Normal 77 41 2" xfId="17385" xr:uid="{3DB8E038-46B8-4830-9A20-3764CDBD922C}"/>
    <cellStyle name="Normal 77 42" xfId="17386" xr:uid="{D9660E36-F3F2-401D-A64F-D6A5E3EF922C}"/>
    <cellStyle name="Normal 77 42 2" xfId="17387" xr:uid="{87AD81C4-65B7-49B4-8AAE-CBFBE0FA178C}"/>
    <cellStyle name="Normal 77 43" xfId="17388" xr:uid="{EF9A88AD-49FA-45AB-B8B9-A5F1F75B50FA}"/>
    <cellStyle name="Normal 77 43 2" xfId="17389" xr:uid="{CB183185-6ECC-4A15-A61A-BA338E802834}"/>
    <cellStyle name="Normal 77 44" xfId="17390" xr:uid="{7069AE28-B2F9-4A6D-9DD8-B393EADC7A40}"/>
    <cellStyle name="Normal 77 44 2" xfId="17391" xr:uid="{57806158-7EC3-46E5-A6C9-032208D3823A}"/>
    <cellStyle name="Normal 77 45" xfId="17392" xr:uid="{73834A66-4CDC-4274-83BC-15E967B20F79}"/>
    <cellStyle name="Normal 77 45 2" xfId="17393" xr:uid="{379D4FE9-449F-4C86-8982-FF4316CB683F}"/>
    <cellStyle name="Normal 77 46" xfId="17394" xr:uid="{21D18180-CBA6-4353-BCB4-95A58E654C0D}"/>
    <cellStyle name="Normal 77 46 2" xfId="17395" xr:uid="{4989423F-4C0C-41E9-A1DB-8E6E96B68F97}"/>
    <cellStyle name="Normal 77 47" xfId="17396" xr:uid="{6B24CB28-3531-482F-9BD4-2D98ACDE8B66}"/>
    <cellStyle name="Normal 77 47 2" xfId="17397" xr:uid="{5559E5ED-19DE-4C3A-8654-67CB5CFF5700}"/>
    <cellStyle name="Normal 77 48" xfId="17398" xr:uid="{F9CCDF16-E30F-4ABE-A8A1-BB17999160B9}"/>
    <cellStyle name="Normal 77 48 2" xfId="17399" xr:uid="{FB9F88E0-4A5E-40D5-8F1C-1B7A29E7CA9E}"/>
    <cellStyle name="Normal 77 49" xfId="17400" xr:uid="{BD78FCF2-C0AC-42E9-A0B4-CFC298FEA14A}"/>
    <cellStyle name="Normal 77 49 2" xfId="17401" xr:uid="{C2C4F341-99BB-4CEA-ADD3-EE9C39F54A8E}"/>
    <cellStyle name="Normal 77 5" xfId="17402" xr:uid="{86E3CA89-9318-406F-A8C6-F5B6FDD7EBEE}"/>
    <cellStyle name="Normal 77 5 2" xfId="17403" xr:uid="{8965752C-D692-4A87-8018-D773A3DA833B}"/>
    <cellStyle name="Normal 77 50" xfId="17404" xr:uid="{54E3A7D1-748F-4B08-B6DA-46C1643AB117}"/>
    <cellStyle name="Normal 77 50 2" xfId="17405" xr:uid="{ACA3ECF1-2FDB-465D-837E-45FF2AB073F5}"/>
    <cellStyle name="Normal 77 51" xfId="17406" xr:uid="{B3B21BE9-265E-40FD-9ED0-8A1350736137}"/>
    <cellStyle name="Normal 77 51 2" xfId="17407" xr:uid="{758D3531-F62B-4FBB-B64C-AC6277160FA7}"/>
    <cellStyle name="Normal 77 52" xfId="17408" xr:uid="{5E08D001-3E7F-49C9-AD2D-657A567DD17E}"/>
    <cellStyle name="Normal 77 52 2" xfId="17409" xr:uid="{D688BF98-63BC-4C74-89D7-CF16F72B0FF5}"/>
    <cellStyle name="Normal 77 53" xfId="17410" xr:uid="{8C455719-DB80-49B4-876D-3918573A15D1}"/>
    <cellStyle name="Normal 77 53 2" xfId="17411" xr:uid="{F27827A2-906F-4F10-851F-5FD4098B234D}"/>
    <cellStyle name="Normal 77 54" xfId="17412" xr:uid="{7E5A9C51-9DE8-4816-9C0D-3D5A0278ED1C}"/>
    <cellStyle name="Normal 77 54 2" xfId="17413" xr:uid="{7C90749D-8881-416D-8CB3-5DDC95CF4C53}"/>
    <cellStyle name="Normal 77 55" xfId="17414" xr:uid="{1303FBFD-FBA7-4D3E-9F26-083310B87003}"/>
    <cellStyle name="Normal 77 55 2" xfId="17415" xr:uid="{E9893903-4682-4329-96CD-799FEBD624DA}"/>
    <cellStyle name="Normal 77 56" xfId="17416" xr:uid="{4669DAFF-98CD-4ABA-B80B-911419A43C5A}"/>
    <cellStyle name="Normal 77 56 2" xfId="17417" xr:uid="{E1363334-130F-4BC6-84A0-39C05FBE489E}"/>
    <cellStyle name="Normal 77 57" xfId="17418" xr:uid="{CE0F33EB-B3CC-48D9-B407-888DEB19AE72}"/>
    <cellStyle name="Normal 77 57 2" xfId="17419" xr:uid="{A948DAE6-73E7-42AC-A887-7755E1C68AEB}"/>
    <cellStyle name="Normal 77 58" xfId="17420" xr:uid="{1DF6DB19-B23C-485C-A37F-97146633A0B9}"/>
    <cellStyle name="Normal 77 58 2" xfId="17421" xr:uid="{E82018F9-2414-4B60-83C7-49EB9222698C}"/>
    <cellStyle name="Normal 77 59" xfId="17422" xr:uid="{46ADA8E3-4FAD-4435-88D1-24482D74D2A2}"/>
    <cellStyle name="Normal 77 59 2" xfId="17423" xr:uid="{1151E2E6-EE62-4279-B2F6-C916C76CB8D5}"/>
    <cellStyle name="Normal 77 6" xfId="17424" xr:uid="{8010D711-1622-437B-82E0-9A1F3DA1A604}"/>
    <cellStyle name="Normal 77 6 2" xfId="17425" xr:uid="{F34D6E31-9A43-4FF0-9847-9044F278D663}"/>
    <cellStyle name="Normal 77 60" xfId="17426" xr:uid="{F79004FC-4C7B-46B8-9803-F8F612C69107}"/>
    <cellStyle name="Normal 77 60 2" xfId="17427" xr:uid="{4DB38181-2D7D-4710-A8B2-760A00B6FEF0}"/>
    <cellStyle name="Normal 77 61" xfId="17428" xr:uid="{5883B9CE-2D15-4ADB-A90D-573B640F978E}"/>
    <cellStyle name="Normal 77 61 2" xfId="17429" xr:uid="{8DB1ECD7-62FE-452C-B755-2C8DF513CC95}"/>
    <cellStyle name="Normal 77 62" xfId="17430" xr:uid="{66174091-723F-45F2-810B-0992B6709E12}"/>
    <cellStyle name="Normal 77 62 2" xfId="17431" xr:uid="{29C0BABA-A56A-4E6D-80D3-42F0EB03F41B}"/>
    <cellStyle name="Normal 77 63" xfId="17432" xr:uid="{9FC1BCE7-A78C-451A-9A71-9D198B0E1112}"/>
    <cellStyle name="Normal 77 63 2" xfId="17433" xr:uid="{6F236BF0-4DF4-43CD-AD73-43E778B567A1}"/>
    <cellStyle name="Normal 77 64" xfId="17434" xr:uid="{AA3036F7-C801-48F5-9903-59357DFD611C}"/>
    <cellStyle name="Normal 77 64 2" xfId="17435" xr:uid="{C9A884F7-BE60-48CD-92DB-D4957EA3D305}"/>
    <cellStyle name="Normal 77 65" xfId="17436" xr:uid="{3F70EA09-21D9-40E4-8E4C-D0920466C099}"/>
    <cellStyle name="Normal 77 65 2" xfId="17437" xr:uid="{24AC4620-5D05-426D-9A38-BEBF685B29E4}"/>
    <cellStyle name="Normal 77 66" xfId="17438" xr:uid="{FB117210-E3F7-4264-8570-B376543B387D}"/>
    <cellStyle name="Normal 77 66 2" xfId="17439" xr:uid="{D5B1C160-5B80-498B-9E11-19F56956D0A0}"/>
    <cellStyle name="Normal 77 67" xfId="17440" xr:uid="{AFC2F866-672A-4DCD-A5D3-1EBA18D986C4}"/>
    <cellStyle name="Normal 77 67 2" xfId="17441" xr:uid="{400160ED-E335-43AD-BC88-F47348F94126}"/>
    <cellStyle name="Normal 77 68" xfId="17442" xr:uid="{770DE0A4-6DD9-41B3-8331-61AA9780AA60}"/>
    <cellStyle name="Normal 77 68 2" xfId="17443" xr:uid="{4EB476CF-5A27-4179-8491-368667FCC40F}"/>
    <cellStyle name="Normal 77 69" xfId="17444" xr:uid="{89425327-D83D-4E0D-AB97-5CEC57FF87AE}"/>
    <cellStyle name="Normal 77 69 2" xfId="17445" xr:uid="{43A4C3AE-D727-412B-B34E-91F7A8095F61}"/>
    <cellStyle name="Normal 77 7" xfId="17446" xr:uid="{81178F64-F1C3-42FD-B80B-CC612815CCFC}"/>
    <cellStyle name="Normal 77 7 2" xfId="17447" xr:uid="{89C21F75-0789-496B-889E-54FB3441ECF4}"/>
    <cellStyle name="Normal 77 70" xfId="17448" xr:uid="{F1D247ED-03F5-4322-A91A-F4A11DAFA7A3}"/>
    <cellStyle name="Normal 77 70 2" xfId="17449" xr:uid="{15F619F1-3D86-420C-9DBC-CA82FC74CE43}"/>
    <cellStyle name="Normal 77 71" xfId="17450" xr:uid="{796D49D3-A2BE-4A6A-8D6A-46D17478D7DB}"/>
    <cellStyle name="Normal 77 71 2" xfId="17451" xr:uid="{4864C3B3-93BE-4130-A36B-ADA6E2F25DBC}"/>
    <cellStyle name="Normal 77 72" xfId="17452" xr:uid="{2CA349CC-7158-4C1A-9B0B-7D21168D5476}"/>
    <cellStyle name="Normal 77 72 2" xfId="17453" xr:uid="{A8F46E4B-0B98-4DF1-BE6E-4FCD98C4F1AB}"/>
    <cellStyle name="Normal 77 73" xfId="17454" xr:uid="{752F08F7-A388-434B-AC04-207023EA888F}"/>
    <cellStyle name="Normal 77 73 2" xfId="17455" xr:uid="{8FB6A51F-2DC6-43E3-846E-E3BDC43F7026}"/>
    <cellStyle name="Normal 77 74" xfId="17456" xr:uid="{6C47025A-1495-4B85-9A2F-550C2F7E7F3A}"/>
    <cellStyle name="Normal 77 74 2" xfId="17457" xr:uid="{FC162F24-BC54-43AA-9572-96D7393ACD4D}"/>
    <cellStyle name="Normal 77 75" xfId="17458" xr:uid="{506BF7B4-FD04-4C9B-92ED-571894701349}"/>
    <cellStyle name="Normal 77 75 2" xfId="17459" xr:uid="{126F37CF-6AC4-4751-B1BD-96654CE6E800}"/>
    <cellStyle name="Normal 77 76" xfId="17460" xr:uid="{74B1E16E-3F60-4E9B-A256-2953F21B5533}"/>
    <cellStyle name="Normal 77 76 2" xfId="17461" xr:uid="{E684761D-F4B5-4309-9737-AA5F4DA63876}"/>
    <cellStyle name="Normal 77 77" xfId="17462" xr:uid="{EB3A5924-1938-4453-8CEC-D43F9598B64F}"/>
    <cellStyle name="Normal 77 77 2" xfId="17463" xr:uid="{E2ABDF04-7F54-4EBB-94AD-A8E58ECAE3A4}"/>
    <cellStyle name="Normal 77 78" xfId="17464" xr:uid="{7701189D-0B44-44CE-94F4-C48BD6693E02}"/>
    <cellStyle name="Normal 77 78 2" xfId="17465" xr:uid="{A6093977-2D44-4D89-9189-CC1BEB2F2414}"/>
    <cellStyle name="Normal 77 79" xfId="17466" xr:uid="{F542E361-32AA-49D9-B4A2-363274522CEE}"/>
    <cellStyle name="Normal 77 79 2" xfId="17467" xr:uid="{1E954DAB-24DB-482E-897C-8A04596512FB}"/>
    <cellStyle name="Normal 77 8" xfId="17468" xr:uid="{03316FDA-8F19-45FB-B68B-B912B65A58C5}"/>
    <cellStyle name="Normal 77 8 2" xfId="17469" xr:uid="{D1DEEA95-9611-4EA9-A513-438DDEC878CE}"/>
    <cellStyle name="Normal 77 80" xfId="17470" xr:uid="{638DC398-614B-4105-AE8C-1B6C5CEBE4DB}"/>
    <cellStyle name="Normal 77 80 2" xfId="17471" xr:uid="{0E68FE6B-312E-4438-A8AC-25CAFFAB6385}"/>
    <cellStyle name="Normal 77 81" xfId="17472" xr:uid="{B0C23631-9F38-4EC6-A5D8-11186E86675E}"/>
    <cellStyle name="Normal 77 81 2" xfId="17473" xr:uid="{146F6D2E-D95D-4DE0-82A0-0550135636FE}"/>
    <cellStyle name="Normal 77 82" xfId="17474" xr:uid="{BD2C23BA-4FF7-45CC-B340-F46A44BE6992}"/>
    <cellStyle name="Normal 77 82 2" xfId="17475" xr:uid="{F78ABC22-122C-46C4-9DAD-F63EAD4DF712}"/>
    <cellStyle name="Normal 77 83" xfId="17476" xr:uid="{0C30E017-2915-41D4-9C78-BF449496421A}"/>
    <cellStyle name="Normal 77 83 2" xfId="17477" xr:uid="{56E23DFA-1B00-45B8-B28D-D835F07549F6}"/>
    <cellStyle name="Normal 77 84" xfId="17478" xr:uid="{63BD5E2E-6DF4-4C85-BB9F-506DE5B8D370}"/>
    <cellStyle name="Normal 77 84 2" xfId="17479" xr:uid="{65CD15C9-61A6-44D9-A8C9-DB6ECD421278}"/>
    <cellStyle name="Normal 77 85" xfId="17480" xr:uid="{40DD500D-71F3-41A3-9893-0714B2912CCD}"/>
    <cellStyle name="Normal 77 85 2" xfId="17481" xr:uid="{6F5A695D-6758-40DC-A3B7-B070C5C48CC6}"/>
    <cellStyle name="Normal 77 86" xfId="17482" xr:uid="{3CCAF319-7F3C-426D-8587-766ECDA877DD}"/>
    <cellStyle name="Normal 77 86 2" xfId="17483" xr:uid="{11808EAB-547F-4014-8243-470AD5C4A1C3}"/>
    <cellStyle name="Normal 77 87" xfId="17484" xr:uid="{77D962F5-F437-4107-A727-F1ED9AE0208C}"/>
    <cellStyle name="Normal 77 9" xfId="17485" xr:uid="{6F3332A0-613E-48E8-B04A-31E0DFA57B7C}"/>
    <cellStyle name="Normal 77 9 2" xfId="17486" xr:uid="{DF09AD71-3DB8-4798-8F7F-0DBD595465D3}"/>
    <cellStyle name="Normal 78" xfId="485" xr:uid="{00000000-0005-0000-0000-000085030000}"/>
    <cellStyle name="Normal 78 10" xfId="17488" xr:uid="{1D6C9F3F-D9AE-4742-B147-25280CEE67C5}"/>
    <cellStyle name="Normal 78 10 2" xfId="17489" xr:uid="{CAEE4491-8032-428B-9D0F-5D978931BE52}"/>
    <cellStyle name="Normal 78 11" xfId="17490" xr:uid="{B80F0F69-6B14-48FF-9C1A-AA2F23AC1CDE}"/>
    <cellStyle name="Normal 78 11 2" xfId="17491" xr:uid="{A9283AFD-DB99-47DF-8999-5EF45A2A291D}"/>
    <cellStyle name="Normal 78 12" xfId="17492" xr:uid="{A9905ECB-49C7-4A33-8E22-79D38B7626AE}"/>
    <cellStyle name="Normal 78 12 2" xfId="17493" xr:uid="{9E1ED1DF-1763-4DAB-9310-A423059FF9B0}"/>
    <cellStyle name="Normal 78 13" xfId="17494" xr:uid="{EBAEC2BE-2FAD-4FA2-AB44-D789FA466B4E}"/>
    <cellStyle name="Normal 78 13 2" xfId="17495" xr:uid="{A0795E44-DE5A-4882-BEB8-130E2267C517}"/>
    <cellStyle name="Normal 78 14" xfId="17496" xr:uid="{62A079A4-0862-4CD2-9D8C-6BECF841E7CA}"/>
    <cellStyle name="Normal 78 14 2" xfId="17497" xr:uid="{DB0945B7-8F01-4F34-9309-89561D1363C2}"/>
    <cellStyle name="Normal 78 15" xfId="17498" xr:uid="{DBB0BF55-8FD8-4276-B146-C0E8A1D571B3}"/>
    <cellStyle name="Normal 78 15 2" xfId="17499" xr:uid="{FC17D6B1-A07E-412B-A82D-5822B1EA9D63}"/>
    <cellStyle name="Normal 78 16" xfId="17500" xr:uid="{873AF030-F726-4DDB-9A56-22720A978A4C}"/>
    <cellStyle name="Normal 78 16 2" xfId="17501" xr:uid="{D0649914-B7B8-4D88-822D-5018BE8DFAE5}"/>
    <cellStyle name="Normal 78 17" xfId="17502" xr:uid="{1AB5B878-4B82-4F75-9516-6D20CACF76F3}"/>
    <cellStyle name="Normal 78 17 2" xfId="17503" xr:uid="{C316E908-2D3C-4279-A76C-C1646C591F01}"/>
    <cellStyle name="Normal 78 18" xfId="17504" xr:uid="{26808119-D5B9-4EA5-9CE9-607B0BCF17DA}"/>
    <cellStyle name="Normal 78 18 2" xfId="17505" xr:uid="{8DF630B4-F371-42E1-8261-918FB5C8DA5B}"/>
    <cellStyle name="Normal 78 19" xfId="17506" xr:uid="{EEA5364E-5458-401E-878B-A3A1D662874A}"/>
    <cellStyle name="Normal 78 19 2" xfId="17507" xr:uid="{AF3F0465-6775-4784-AA0B-9D268C241C04}"/>
    <cellStyle name="Normal 78 2" xfId="677" xr:uid="{00000000-0005-0000-0000-000086030000}"/>
    <cellStyle name="Normal 78 2 2" xfId="17509" xr:uid="{ACE6B743-508F-4635-8ADB-B3D911D11F54}"/>
    <cellStyle name="Normal 78 2 3" xfId="17508" xr:uid="{6A66C34C-2920-4F1F-B469-1D5A4881F700}"/>
    <cellStyle name="Normal 78 20" xfId="17510" xr:uid="{5663F09E-35B9-48F7-89BE-3E32E607FE79}"/>
    <cellStyle name="Normal 78 20 2" xfId="17511" xr:uid="{78312582-A47D-47B3-BF52-7F8E39A89532}"/>
    <cellStyle name="Normal 78 21" xfId="17512" xr:uid="{3FE4946D-4726-4EFF-92DD-C72BF6EEB931}"/>
    <cellStyle name="Normal 78 21 2" xfId="17513" xr:uid="{77617CC8-17BE-4AB0-835F-7D5AAA141BB7}"/>
    <cellStyle name="Normal 78 22" xfId="17514" xr:uid="{560C721D-8F54-4377-A5A7-F40DCCC403C4}"/>
    <cellStyle name="Normal 78 22 2" xfId="17515" xr:uid="{403B2E06-0A83-4A7F-9CDD-BE750BD4A0E4}"/>
    <cellStyle name="Normal 78 23" xfId="17516" xr:uid="{58833DCB-FECD-4021-91AC-6CB75F88A53D}"/>
    <cellStyle name="Normal 78 23 2" xfId="17517" xr:uid="{1A9942A8-3402-4D45-AD8E-E46D6A97424F}"/>
    <cellStyle name="Normal 78 24" xfId="17518" xr:uid="{CF0D549C-4F28-4789-AB85-62248FA4B646}"/>
    <cellStyle name="Normal 78 24 2" xfId="17519" xr:uid="{4962E599-489D-4327-9199-3C075627DE91}"/>
    <cellStyle name="Normal 78 25" xfId="17520" xr:uid="{0CB9BAD9-5FFB-4C9E-B6BB-7762710592F0}"/>
    <cellStyle name="Normal 78 25 2" xfId="17521" xr:uid="{6D8DC32D-FED1-4CC4-A4C0-56BA81A77254}"/>
    <cellStyle name="Normal 78 26" xfId="17522" xr:uid="{C55289CF-AA87-4B35-9BCB-CCCDDCBB4793}"/>
    <cellStyle name="Normal 78 26 2" xfId="17523" xr:uid="{B4D16609-08CD-48E3-B91B-00E2CBE9D2EE}"/>
    <cellStyle name="Normal 78 27" xfId="17524" xr:uid="{4F91E8A0-9B20-46BB-9E03-DC8921D72BBC}"/>
    <cellStyle name="Normal 78 27 2" xfId="17525" xr:uid="{2C54178F-B2D4-4C4B-BDF4-86C795BFA326}"/>
    <cellStyle name="Normal 78 28" xfId="17526" xr:uid="{4132D798-60D1-4EC1-BF7A-0D60C0CAE73C}"/>
    <cellStyle name="Normal 78 28 2" xfId="17527" xr:uid="{374CA28C-17CD-4A64-92F1-9A33B0C4F989}"/>
    <cellStyle name="Normal 78 29" xfId="17528" xr:uid="{16E4E3E3-23C1-4921-8646-44C00D20C895}"/>
    <cellStyle name="Normal 78 29 2" xfId="17529" xr:uid="{28736FA4-ED42-453A-AADA-D6E101488B6A}"/>
    <cellStyle name="Normal 78 3" xfId="1155" xr:uid="{C9CEB981-05DD-4561-AA65-26DF03200CE9}"/>
    <cellStyle name="Normal 78 3 2" xfId="17531" xr:uid="{7A05BC4F-F3E0-45C2-9D3D-46E81D6036C1}"/>
    <cellStyle name="Normal 78 3 3" xfId="17530" xr:uid="{8D554C38-E7D1-4677-81E6-6EFEF349601D}"/>
    <cellStyle name="Normal 78 30" xfId="17532" xr:uid="{02F2DB89-4E1E-420E-AD1B-0984704D284F}"/>
    <cellStyle name="Normal 78 30 2" xfId="17533" xr:uid="{42EB4027-2653-4C47-ACD6-ED8126C25BAC}"/>
    <cellStyle name="Normal 78 31" xfId="17534" xr:uid="{4088DD5D-87EE-4C8C-AC32-A20B75BA7DF2}"/>
    <cellStyle name="Normal 78 31 2" xfId="17535" xr:uid="{9F98A883-22D3-4D07-B195-C10A2146CD1A}"/>
    <cellStyle name="Normal 78 32" xfId="17536" xr:uid="{38C6C1E9-A1F9-437E-B40C-A4DD4644D1FB}"/>
    <cellStyle name="Normal 78 32 2" xfId="17537" xr:uid="{9FCB05AA-89F3-4106-A09A-3ED7C9250C53}"/>
    <cellStyle name="Normal 78 33" xfId="17538" xr:uid="{1A232A6F-CDCB-41B5-936E-A798B2543BAE}"/>
    <cellStyle name="Normal 78 33 2" xfId="17539" xr:uid="{52E0ADBB-0177-4EF6-ADB3-3F3D919DD362}"/>
    <cellStyle name="Normal 78 34" xfId="17540" xr:uid="{D38323C3-D5E4-4CF1-87C2-6EF22A05A31D}"/>
    <cellStyle name="Normal 78 34 2" xfId="17541" xr:uid="{883414A9-514F-4452-97AF-D9638AC46461}"/>
    <cellStyle name="Normal 78 35" xfId="17542" xr:uid="{C2935FDF-B8BE-4D05-8D89-8C5E7A742AD8}"/>
    <cellStyle name="Normal 78 35 2" xfId="17543" xr:uid="{86CB1C4E-0B7F-4613-871C-EE5121919642}"/>
    <cellStyle name="Normal 78 36" xfId="17544" xr:uid="{2A0F1130-4DA4-437C-A0D1-8863DDB1CCAC}"/>
    <cellStyle name="Normal 78 36 2" xfId="17545" xr:uid="{AD3757E7-92BB-4C89-8BF6-C9BCFCC2AA92}"/>
    <cellStyle name="Normal 78 37" xfId="17546" xr:uid="{0F32E95C-D73D-4365-A210-5B61C789A48F}"/>
    <cellStyle name="Normal 78 37 2" xfId="17547" xr:uid="{7731E868-5C37-426A-A8AE-45D9B485441F}"/>
    <cellStyle name="Normal 78 38" xfId="17548" xr:uid="{0129C724-5722-4DF3-BD07-AA580C21066B}"/>
    <cellStyle name="Normal 78 38 2" xfId="17549" xr:uid="{E6C72C32-214B-4C04-A66B-6D838D845887}"/>
    <cellStyle name="Normal 78 39" xfId="17550" xr:uid="{C158C1D9-C2EB-4855-A19D-4A7D4DC48E9E}"/>
    <cellStyle name="Normal 78 39 2" xfId="17551" xr:uid="{9B2E7596-BDF7-42DC-B69F-870C8C25C8C5}"/>
    <cellStyle name="Normal 78 4" xfId="17552" xr:uid="{75A43EB9-F43E-4228-B8E6-C327C49D20A5}"/>
    <cellStyle name="Normal 78 4 2" xfId="17553" xr:uid="{F5CE506A-F1F2-4E39-8A34-7D58F6A5EA01}"/>
    <cellStyle name="Normal 78 40" xfId="17554" xr:uid="{CB8548B7-DB49-4F7E-BAFA-3526E3BF61D2}"/>
    <cellStyle name="Normal 78 40 2" xfId="17555" xr:uid="{D0A12E7E-1649-4D41-8835-F2BEBAD472D5}"/>
    <cellStyle name="Normal 78 41" xfId="17556" xr:uid="{339E8C79-E122-419C-8066-FFF1515818C4}"/>
    <cellStyle name="Normal 78 41 2" xfId="17557" xr:uid="{B865C667-51B1-419E-AEF7-D70149AA7DA7}"/>
    <cellStyle name="Normal 78 42" xfId="17558" xr:uid="{041BF0F8-E38C-45EF-8434-79A1E41BCB6B}"/>
    <cellStyle name="Normal 78 42 2" xfId="17559" xr:uid="{43924728-DAAD-4FA7-BC95-12C89F6FC342}"/>
    <cellStyle name="Normal 78 43" xfId="17560" xr:uid="{B0F86FA2-F84C-46BD-A4DE-3B51623D8F16}"/>
    <cellStyle name="Normal 78 43 2" xfId="17561" xr:uid="{B8AF64E7-0538-47C6-B2EB-BBDFFF2FE976}"/>
    <cellStyle name="Normal 78 44" xfId="17562" xr:uid="{B08AFDF0-AF0C-41B0-AD8D-C883F79084CF}"/>
    <cellStyle name="Normal 78 44 2" xfId="17563" xr:uid="{6A1C903A-FFE6-4E42-860B-EA1D00A1765B}"/>
    <cellStyle name="Normal 78 45" xfId="17564" xr:uid="{2FDACAF4-FA91-4392-AF7F-52BBC129CD3E}"/>
    <cellStyle name="Normal 78 45 2" xfId="17565" xr:uid="{DDB620EC-CA26-42BF-93B3-2EB961DF963B}"/>
    <cellStyle name="Normal 78 46" xfId="17566" xr:uid="{8B06E8F3-41D0-4FA7-9BD9-E79AC3A8F259}"/>
    <cellStyle name="Normal 78 46 2" xfId="17567" xr:uid="{02C89984-3F3E-440F-9D5D-C6F9CB9D2C5F}"/>
    <cellStyle name="Normal 78 47" xfId="17568" xr:uid="{972A863B-9286-4ACE-ABA5-01F7BFC9A0AB}"/>
    <cellStyle name="Normal 78 47 2" xfId="17569" xr:uid="{2152D973-8A7D-4799-9F25-43CED45691D6}"/>
    <cellStyle name="Normal 78 48" xfId="17570" xr:uid="{A0AE4CCF-EA24-439F-A565-04FFBCEF3C0E}"/>
    <cellStyle name="Normal 78 48 2" xfId="17571" xr:uid="{537C8E59-CDC8-40C4-81C4-A4B2AAD3793F}"/>
    <cellStyle name="Normal 78 49" xfId="17572" xr:uid="{04F25F11-E79C-45C6-840A-CC9EA835C2D7}"/>
    <cellStyle name="Normal 78 49 2" xfId="17573" xr:uid="{B5A89160-48F2-49AD-A0A8-A9054CF8C8F4}"/>
    <cellStyle name="Normal 78 5" xfId="17574" xr:uid="{F8A77BB9-BECB-41E8-BC78-AF0C2A34D65F}"/>
    <cellStyle name="Normal 78 5 2" xfId="17575" xr:uid="{73A272C9-AB6B-45E0-8809-B009327F3244}"/>
    <cellStyle name="Normal 78 50" xfId="17576" xr:uid="{9648668F-FDEF-429C-80A5-BF707FFE583F}"/>
    <cellStyle name="Normal 78 50 2" xfId="17577" xr:uid="{62E56779-1D8B-4A66-9CBC-14F85B77A128}"/>
    <cellStyle name="Normal 78 51" xfId="17578" xr:uid="{98889135-526B-481B-B531-02A08F805FDD}"/>
    <cellStyle name="Normal 78 51 2" xfId="17579" xr:uid="{CF0C5E18-84EB-4454-80C5-9E90534B4FF5}"/>
    <cellStyle name="Normal 78 52" xfId="17580" xr:uid="{8CE10686-B2D3-4233-AE3D-9E8B8FD21BCD}"/>
    <cellStyle name="Normal 78 52 2" xfId="17581" xr:uid="{B987EA86-C5FB-4833-8D7C-8FC29142FFBC}"/>
    <cellStyle name="Normal 78 53" xfId="17582" xr:uid="{FB484DAF-D263-4CB6-8606-7FDEA9A3CBF8}"/>
    <cellStyle name="Normal 78 53 2" xfId="17583" xr:uid="{7B4C4D33-9145-4D90-8FAB-80ED468715C1}"/>
    <cellStyle name="Normal 78 54" xfId="17584" xr:uid="{EC227317-B41A-4D4C-9738-E8E0CAFDB4B4}"/>
    <cellStyle name="Normal 78 54 2" xfId="17585" xr:uid="{E49D2104-54D4-447A-815A-9A4807295B35}"/>
    <cellStyle name="Normal 78 55" xfId="17586" xr:uid="{5977037C-3075-4414-86D1-DF7910AA5465}"/>
    <cellStyle name="Normal 78 55 2" xfId="17587" xr:uid="{FBCCCCFB-F623-409C-A105-CD139D02B17F}"/>
    <cellStyle name="Normal 78 56" xfId="17588" xr:uid="{6E36C729-4B27-45A0-A677-058193E287B2}"/>
    <cellStyle name="Normal 78 56 2" xfId="17589" xr:uid="{A9CB66E5-E64E-4C45-AF2E-950D0D67C752}"/>
    <cellStyle name="Normal 78 57" xfId="17590" xr:uid="{2D3E1F29-E090-4A7C-A513-09BD58D4193E}"/>
    <cellStyle name="Normal 78 57 2" xfId="17591" xr:uid="{9EC652BC-CD3D-417F-94D5-042CE7A1F1B0}"/>
    <cellStyle name="Normal 78 58" xfId="17592" xr:uid="{3E884946-9431-4A8E-92B8-381BC6F7FBC3}"/>
    <cellStyle name="Normal 78 58 2" xfId="17593" xr:uid="{53FEE3EC-9CE0-48FA-96E1-139C16957C95}"/>
    <cellStyle name="Normal 78 59" xfId="17594" xr:uid="{A57E38DE-DAD8-4AA2-838B-38A76E0EAA59}"/>
    <cellStyle name="Normal 78 59 2" xfId="17595" xr:uid="{B32E3C5D-35DC-4E98-AC47-D9A90647C5FD}"/>
    <cellStyle name="Normal 78 6" xfId="17596" xr:uid="{8D19607B-C988-424C-8DBA-B1CA9DCD0823}"/>
    <cellStyle name="Normal 78 6 2" xfId="17597" xr:uid="{AFABCF01-87BA-4C64-8438-E39DA6B7AA07}"/>
    <cellStyle name="Normal 78 60" xfId="17598" xr:uid="{476FEF1F-182B-4840-8E8D-F44CFD0AA32C}"/>
    <cellStyle name="Normal 78 60 2" xfId="17599" xr:uid="{1AEA3BDB-AC3E-45A3-BB69-73220425CD3E}"/>
    <cellStyle name="Normal 78 61" xfId="17600" xr:uid="{B13A6612-E20A-48D5-9635-F70023F8256F}"/>
    <cellStyle name="Normal 78 61 2" xfId="17601" xr:uid="{B60E790B-0DDE-486E-992D-62FF484622F0}"/>
    <cellStyle name="Normal 78 62" xfId="17602" xr:uid="{30C1931A-F67C-4A5B-86F6-247EB0BBAD2E}"/>
    <cellStyle name="Normal 78 62 2" xfId="17603" xr:uid="{89EF28E9-C4E1-4A33-A20B-8F18C74B7A4E}"/>
    <cellStyle name="Normal 78 63" xfId="17604" xr:uid="{241C9466-C494-4BC2-B233-CA1A6117227C}"/>
    <cellStyle name="Normal 78 63 2" xfId="17605" xr:uid="{F0BCB6F0-F714-4300-BF45-FBDF0649BF8F}"/>
    <cellStyle name="Normal 78 64" xfId="17606" xr:uid="{E6D09747-3A36-4D29-B4FB-D8B1FE4D8354}"/>
    <cellStyle name="Normal 78 64 2" xfId="17607" xr:uid="{8C706CB6-FBC9-42AC-9D32-9B23DE0ABC88}"/>
    <cellStyle name="Normal 78 65" xfId="17608" xr:uid="{D22DAD66-8C33-4AFF-8FF8-686B02D0DDDC}"/>
    <cellStyle name="Normal 78 65 2" xfId="17609" xr:uid="{F7C5364D-731B-45BD-965D-E43B3F2C5234}"/>
    <cellStyle name="Normal 78 66" xfId="17610" xr:uid="{FF658020-F386-472E-89A3-903151F80C1C}"/>
    <cellStyle name="Normal 78 66 2" xfId="17611" xr:uid="{317BEDEC-4FB7-4D51-B99D-69C2DEFCA961}"/>
    <cellStyle name="Normal 78 67" xfId="17612" xr:uid="{E3E9DEE9-FFC7-4ADF-BB65-9E9BC3DBF658}"/>
    <cellStyle name="Normal 78 67 2" xfId="17613" xr:uid="{30D4F72E-BD72-4241-85AE-6114961E88D1}"/>
    <cellStyle name="Normal 78 68" xfId="17614" xr:uid="{C62D6F41-F3DB-4418-90F9-224FFFA1450E}"/>
    <cellStyle name="Normal 78 68 2" xfId="17615" xr:uid="{B7B50DA4-E5CF-4261-8E04-8D003D8D03F2}"/>
    <cellStyle name="Normal 78 69" xfId="17616" xr:uid="{A36C48CD-CD87-4F0E-BAFC-176E1858EE3A}"/>
    <cellStyle name="Normal 78 69 2" xfId="17617" xr:uid="{E597FB40-6284-4EB9-9002-8845E98C2F6F}"/>
    <cellStyle name="Normal 78 7" xfId="17618" xr:uid="{DD8D4EF4-4FC8-4203-9DA6-CCBD308F0F1F}"/>
    <cellStyle name="Normal 78 7 2" xfId="17619" xr:uid="{947AF9FF-06EF-4435-9F35-5D7ACF74D19B}"/>
    <cellStyle name="Normal 78 70" xfId="17620" xr:uid="{13A5C1A2-4C58-4AAF-99A1-191DFAC5DF89}"/>
    <cellStyle name="Normal 78 70 2" xfId="17621" xr:uid="{9118FB1F-89E4-438E-9E11-AF86C8141523}"/>
    <cellStyle name="Normal 78 71" xfId="17622" xr:uid="{A7AFD490-2FCE-4B18-B158-2A1F4E2E3C73}"/>
    <cellStyle name="Normal 78 71 2" xfId="17623" xr:uid="{B5129695-1BA9-46E1-8C6B-8685A3920A33}"/>
    <cellStyle name="Normal 78 72" xfId="17624" xr:uid="{9545D481-03E9-4425-AAF3-499B7C763C03}"/>
    <cellStyle name="Normal 78 72 2" xfId="17625" xr:uid="{730EEA63-53E8-4021-975B-B440BFD7ACDE}"/>
    <cellStyle name="Normal 78 73" xfId="17626" xr:uid="{8145A87C-E507-4D9C-B728-EED028AC0B8F}"/>
    <cellStyle name="Normal 78 73 2" xfId="17627" xr:uid="{DEC02697-6BCC-47F6-B328-BEEDDE205B8D}"/>
    <cellStyle name="Normal 78 74" xfId="17628" xr:uid="{A14721CE-7452-412C-AD77-A05BFB9A96C0}"/>
    <cellStyle name="Normal 78 74 2" xfId="17629" xr:uid="{D13A7AAF-EFD3-4DA7-96CC-387F5671E183}"/>
    <cellStyle name="Normal 78 75" xfId="17630" xr:uid="{E0F6B6D5-6982-4C05-8084-2396CA6E4F68}"/>
    <cellStyle name="Normal 78 75 2" xfId="17631" xr:uid="{EBDAC167-5062-4E83-A5B4-B97D5E5F6D0C}"/>
    <cellStyle name="Normal 78 76" xfId="17632" xr:uid="{A8F2DE97-0652-4EA2-B679-E550337F24E4}"/>
    <cellStyle name="Normal 78 76 2" xfId="17633" xr:uid="{9E366216-3E83-446B-A5F6-006E419BC285}"/>
    <cellStyle name="Normal 78 77" xfId="17634" xr:uid="{9F0F4E9E-1101-4D6D-A00E-7205E3B6429D}"/>
    <cellStyle name="Normal 78 77 2" xfId="17635" xr:uid="{9B9BF4A8-372E-427B-9F49-51B8458A6A03}"/>
    <cellStyle name="Normal 78 78" xfId="17636" xr:uid="{378AA351-3F0B-437E-B2CD-636076A6FE9F}"/>
    <cellStyle name="Normal 78 78 2" xfId="17637" xr:uid="{8B41C252-8C9F-4686-B905-DB54ECFA1218}"/>
    <cellStyle name="Normal 78 79" xfId="17638" xr:uid="{E0F96EC4-48E9-4C41-A880-FD124B574835}"/>
    <cellStyle name="Normal 78 79 2" xfId="17639" xr:uid="{482B5AAC-87C6-4917-846A-D4ED67D466AD}"/>
    <cellStyle name="Normal 78 8" xfId="17640" xr:uid="{3A574198-48AE-48AC-AE4E-AD6B40B37EA5}"/>
    <cellStyle name="Normal 78 8 2" xfId="17641" xr:uid="{BB646C82-A375-4109-86F9-E6DEB8B94FA2}"/>
    <cellStyle name="Normal 78 80" xfId="17642" xr:uid="{629D30D1-D13A-4356-97EA-3567B5AC3B0C}"/>
    <cellStyle name="Normal 78 80 2" xfId="17643" xr:uid="{C496707D-754A-42DD-8DE4-5E454F6F403A}"/>
    <cellStyle name="Normal 78 81" xfId="17644" xr:uid="{DC4D2AC4-E5B1-4CDE-B0C7-2068EEA34956}"/>
    <cellStyle name="Normal 78 81 2" xfId="17645" xr:uid="{D5A13467-5696-4F49-A76D-40E3CB78039F}"/>
    <cellStyle name="Normal 78 82" xfId="17646" xr:uid="{72DEF27D-B76B-48BB-AEF7-9E64D4888B78}"/>
    <cellStyle name="Normal 78 82 2" xfId="17647" xr:uid="{2D375533-66F4-42A1-9EAF-C36AB87A7EDC}"/>
    <cellStyle name="Normal 78 83" xfId="17648" xr:uid="{E98DFB16-23B1-4864-9C84-DAAFE35B1ADD}"/>
    <cellStyle name="Normal 78 83 2" xfId="17649" xr:uid="{10F36E6A-596F-4F03-AC89-36CD4F9BB814}"/>
    <cellStyle name="Normal 78 84" xfId="17650" xr:uid="{85CFC93C-1AFA-43E8-8C8D-8746D213E5A7}"/>
    <cellStyle name="Normal 78 84 2" xfId="17651" xr:uid="{2F4E6C2E-29AE-4154-B6F2-DBA46F41A23B}"/>
    <cellStyle name="Normal 78 85" xfId="17652" xr:uid="{9BE0F0A9-14B6-49C5-B77B-EBC982D01550}"/>
    <cellStyle name="Normal 78 85 2" xfId="17653" xr:uid="{E0CE596A-5717-4ABE-BF53-D8A58FCA4109}"/>
    <cellStyle name="Normal 78 86" xfId="17654" xr:uid="{7665972A-75CE-4BE1-81C9-F8D7375B6AE5}"/>
    <cellStyle name="Normal 78 86 2" xfId="17655" xr:uid="{3B24A787-3F72-435B-8501-C2381E8DC1EC}"/>
    <cellStyle name="Normal 78 87" xfId="17656" xr:uid="{D3A482E2-ECD1-495F-B491-F9961E149223}"/>
    <cellStyle name="Normal 78 88" xfId="17487" xr:uid="{D98D75DF-0EEF-4800-A059-B284361E6BB0}"/>
    <cellStyle name="Normal 78 9" xfId="17657" xr:uid="{F9769F8E-38B5-4C4F-882E-D19F00166152}"/>
    <cellStyle name="Normal 78 9 2" xfId="17658" xr:uid="{8FCC49D0-CD2B-4004-9F87-8520F7A81D4D}"/>
    <cellStyle name="Normal 79" xfId="17659" xr:uid="{D1144104-CC61-44CD-A5D6-2FF069E36472}"/>
    <cellStyle name="Normal 79 10" xfId="17660" xr:uid="{32D29D3D-3835-468F-8F63-C12250A528FD}"/>
    <cellStyle name="Normal 79 10 2" xfId="17661" xr:uid="{BC5742B4-94D8-4A4D-86DA-754A30D5F466}"/>
    <cellStyle name="Normal 79 11" xfId="17662" xr:uid="{3CA977EB-5F7F-4E58-AAC6-09083DA8466A}"/>
    <cellStyle name="Normal 79 11 2" xfId="17663" xr:uid="{41CDC8E8-5FC3-4D07-8562-73D3599062A4}"/>
    <cellStyle name="Normal 79 12" xfId="17664" xr:uid="{C4BF55E4-229E-4682-8841-75BD124F1DCC}"/>
    <cellStyle name="Normal 79 12 2" xfId="17665" xr:uid="{B63C93F6-7444-473B-B624-4E055F24B866}"/>
    <cellStyle name="Normal 79 13" xfId="17666" xr:uid="{21160D16-EE28-4AC9-A9B4-22D42F518E1D}"/>
    <cellStyle name="Normal 79 13 2" xfId="17667" xr:uid="{83D466E1-DBFB-4CFD-8F85-47F7320DCF70}"/>
    <cellStyle name="Normal 79 14" xfId="17668" xr:uid="{E1DD1A42-5D50-4CA7-98F1-FDF539EEA40D}"/>
    <cellStyle name="Normal 79 14 2" xfId="17669" xr:uid="{E3D6A73D-AFAC-42C9-B703-925DF5CA48FD}"/>
    <cellStyle name="Normal 79 15" xfId="17670" xr:uid="{EB55187E-6B9E-46A0-8DA5-0BF6C99B2B0E}"/>
    <cellStyle name="Normal 79 15 2" xfId="17671" xr:uid="{82DAFD64-DBC4-48A2-86D1-D3A35ED54DB4}"/>
    <cellStyle name="Normal 79 16" xfId="17672" xr:uid="{33229F22-A543-4A44-88C2-07ECF8598A52}"/>
    <cellStyle name="Normal 79 16 2" xfId="17673" xr:uid="{935F8F16-51A1-4647-8171-4135141DF2D1}"/>
    <cellStyle name="Normal 79 17" xfId="17674" xr:uid="{4F7A5B79-0D79-4626-933A-7456982191E2}"/>
    <cellStyle name="Normal 79 17 2" xfId="17675" xr:uid="{D5D756F8-7F25-492B-ABE6-703A9F8497CC}"/>
    <cellStyle name="Normal 79 18" xfId="17676" xr:uid="{5D4CC9D1-37C9-4644-A8DC-956CE3FBDEDB}"/>
    <cellStyle name="Normal 79 18 2" xfId="17677" xr:uid="{07011BB0-3876-4B38-8DD0-D51917900AE7}"/>
    <cellStyle name="Normal 79 19" xfId="17678" xr:uid="{F35EC3A6-C3F6-4C39-8B0F-EAB341C94206}"/>
    <cellStyle name="Normal 79 19 2" xfId="17679" xr:uid="{4EAE31CB-E62C-4092-8F49-FC661084E99D}"/>
    <cellStyle name="Normal 79 2" xfId="17680" xr:uid="{3D0E9C83-C506-4343-AA68-E4481756FF68}"/>
    <cellStyle name="Normal 79 2 2" xfId="17681" xr:uid="{F78AB265-741A-45E6-B878-2C65AD684EB8}"/>
    <cellStyle name="Normal 79 20" xfId="17682" xr:uid="{C159DF9C-1020-49D4-8A82-89322A9AC422}"/>
    <cellStyle name="Normal 79 20 2" xfId="17683" xr:uid="{739E9595-5D9D-4A68-811F-7BE3540839E8}"/>
    <cellStyle name="Normal 79 21" xfId="17684" xr:uid="{C4D331FF-561D-4725-B599-279473846D8B}"/>
    <cellStyle name="Normal 79 21 2" xfId="17685" xr:uid="{E710BAF0-F0D8-4BDF-ADF1-F56FC97C39E5}"/>
    <cellStyle name="Normal 79 22" xfId="17686" xr:uid="{0C508D1C-19AD-4A77-ACB6-30FE23F2BAFA}"/>
    <cellStyle name="Normal 79 22 2" xfId="17687" xr:uid="{52719A86-03D6-4016-9FF9-7BE29F080643}"/>
    <cellStyle name="Normal 79 23" xfId="17688" xr:uid="{3FAC49A5-CEFC-47B4-BA98-93EFFD238004}"/>
    <cellStyle name="Normal 79 23 2" xfId="17689" xr:uid="{30B98042-8E8C-41FE-AAB8-38E66FE4CE95}"/>
    <cellStyle name="Normal 79 24" xfId="17690" xr:uid="{C115EEAB-00C0-477D-8F60-4B539B478124}"/>
    <cellStyle name="Normal 79 24 2" xfId="17691" xr:uid="{AC501F25-1DB0-485D-9CCF-37D627E155F0}"/>
    <cellStyle name="Normal 79 25" xfId="17692" xr:uid="{09F525D9-4C7F-4B2D-BBDA-0DAC046F225D}"/>
    <cellStyle name="Normal 79 25 2" xfId="17693" xr:uid="{47BABE23-0428-411D-9043-41B8C1292816}"/>
    <cellStyle name="Normal 79 26" xfId="17694" xr:uid="{94B5636B-788F-435B-91ED-179B015579EE}"/>
    <cellStyle name="Normal 79 26 2" xfId="17695" xr:uid="{8C102DB2-BD38-4295-B6FD-72CC6693E449}"/>
    <cellStyle name="Normal 79 27" xfId="17696" xr:uid="{9EB9A204-E537-4C85-95C6-014C9E315FDF}"/>
    <cellStyle name="Normal 79 27 2" xfId="17697" xr:uid="{851F7DD4-B5DE-4FBF-96D5-471C3AFF6104}"/>
    <cellStyle name="Normal 79 28" xfId="17698" xr:uid="{6DD97F1B-6290-4795-8961-3921EE619CC9}"/>
    <cellStyle name="Normal 79 28 2" xfId="17699" xr:uid="{00A6518F-9360-4964-B4B2-BBEFF48A3397}"/>
    <cellStyle name="Normal 79 29" xfId="17700" xr:uid="{4275BA30-FC3E-4454-A587-C3960EFD71A3}"/>
    <cellStyle name="Normal 79 29 2" xfId="17701" xr:uid="{1168400E-FE6F-4402-8509-0CDCFB415BE2}"/>
    <cellStyle name="Normal 79 3" xfId="17702" xr:uid="{5933C315-5964-4657-BB17-F6759DEC4129}"/>
    <cellStyle name="Normal 79 3 2" xfId="17703" xr:uid="{4D1E7487-01AC-417B-85B6-D5DA9A1A1FFB}"/>
    <cellStyle name="Normal 79 30" xfId="17704" xr:uid="{4F9F347B-9385-4AC6-A223-1EC31DC48C7F}"/>
    <cellStyle name="Normal 79 30 2" xfId="17705" xr:uid="{78E8C748-5D1B-431E-B12D-4873313985EE}"/>
    <cellStyle name="Normal 79 31" xfId="17706" xr:uid="{0B647FEB-D91C-4D27-9005-1F9EFA7D2C6C}"/>
    <cellStyle name="Normal 79 31 2" xfId="17707" xr:uid="{1B2DB0C0-4C14-4ACE-90ED-51B733B8069F}"/>
    <cellStyle name="Normal 79 32" xfId="17708" xr:uid="{2560D208-EB8D-42FB-8893-C7A77F295AD9}"/>
    <cellStyle name="Normal 79 32 2" xfId="17709" xr:uid="{CFBE5E22-79A3-4F17-AC43-B71BD8F8F62A}"/>
    <cellStyle name="Normal 79 33" xfId="17710" xr:uid="{2D283497-8E8E-4C91-8D2B-BBB136403906}"/>
    <cellStyle name="Normal 79 33 2" xfId="17711" xr:uid="{C7E15479-54E2-4BEC-B0FF-E40178841B82}"/>
    <cellStyle name="Normal 79 34" xfId="17712" xr:uid="{927D289C-3449-418B-9511-EED327457F1A}"/>
    <cellStyle name="Normal 79 34 2" xfId="17713" xr:uid="{659D6A97-EA42-40C7-8280-3A972FC7F528}"/>
    <cellStyle name="Normal 79 35" xfId="17714" xr:uid="{70128DDB-353F-45DC-BB66-08FD381171ED}"/>
    <cellStyle name="Normal 79 35 2" xfId="17715" xr:uid="{CF6583FE-21C3-45A6-BF5A-9ECC241A3564}"/>
    <cellStyle name="Normal 79 36" xfId="17716" xr:uid="{EBF76BAE-7F1F-4727-A595-CC26EE2A6262}"/>
    <cellStyle name="Normal 79 36 2" xfId="17717" xr:uid="{0AAC9AA4-1962-454F-BFC4-87D57ED5BED5}"/>
    <cellStyle name="Normal 79 37" xfId="17718" xr:uid="{EE8A9CAF-991B-4569-9BDD-210EF5155539}"/>
    <cellStyle name="Normal 79 37 2" xfId="17719" xr:uid="{6D52F990-5F4E-4A9D-8A03-35410E20DD17}"/>
    <cellStyle name="Normal 79 38" xfId="17720" xr:uid="{376824D9-D68D-4F9E-A600-B46F3FE7B597}"/>
    <cellStyle name="Normal 79 38 2" xfId="17721" xr:uid="{4619F881-946C-4C97-9419-23A584043E98}"/>
    <cellStyle name="Normal 79 39" xfId="17722" xr:uid="{B90DF1A4-40CF-4E7B-9D2E-43E0153131A5}"/>
    <cellStyle name="Normal 79 39 2" xfId="17723" xr:uid="{E5BC05D9-716B-407E-9751-63C64AE4432F}"/>
    <cellStyle name="Normal 79 4" xfId="17724" xr:uid="{60DCC879-679B-4B3A-B2FE-AFAF4161C396}"/>
    <cellStyle name="Normal 79 4 2" xfId="17725" xr:uid="{EE26520B-E738-4ED5-A13E-4A07A4790923}"/>
    <cellStyle name="Normal 79 40" xfId="17726" xr:uid="{3AB0A182-8C74-4871-AC5F-26BA9B4B9FBA}"/>
    <cellStyle name="Normal 79 40 2" xfId="17727" xr:uid="{C3B16CC7-2A10-49DF-8E55-8BEFCBF1FD3D}"/>
    <cellStyle name="Normal 79 41" xfId="17728" xr:uid="{F04EF753-0828-4081-8A86-98C2EE66CC9D}"/>
    <cellStyle name="Normal 79 41 2" xfId="17729" xr:uid="{0185F0F3-06CC-4C4E-B1E6-C7299DCD5D88}"/>
    <cellStyle name="Normal 79 42" xfId="17730" xr:uid="{775A54A4-C82E-4558-AEFE-70DE16551928}"/>
    <cellStyle name="Normal 79 42 2" xfId="17731" xr:uid="{C6091C9B-B958-4AA2-8894-908929618EDF}"/>
    <cellStyle name="Normal 79 43" xfId="17732" xr:uid="{75311F7D-1577-4E7E-AED2-6828E059FD7D}"/>
    <cellStyle name="Normal 79 43 2" xfId="17733" xr:uid="{50A479D0-6681-4F44-8220-56CB3551C81F}"/>
    <cellStyle name="Normal 79 44" xfId="17734" xr:uid="{B29595BF-C4D9-4449-BC36-2C138851EE23}"/>
    <cellStyle name="Normal 79 44 2" xfId="17735" xr:uid="{03E97C30-F3D5-42AE-902E-839B85931227}"/>
    <cellStyle name="Normal 79 45" xfId="17736" xr:uid="{F59A2AAE-6741-4CB3-A976-1CAE1E7BF3BF}"/>
    <cellStyle name="Normal 79 45 2" xfId="17737" xr:uid="{8A8F4054-D776-41C8-BBFB-B1905D5181A1}"/>
    <cellStyle name="Normal 79 46" xfId="17738" xr:uid="{BFFEE918-3A9E-4374-B512-F8305858CC4E}"/>
    <cellStyle name="Normal 79 46 2" xfId="17739" xr:uid="{55CDEFB0-2C0F-439E-9A4C-97A2715E047E}"/>
    <cellStyle name="Normal 79 47" xfId="17740" xr:uid="{B7C8D985-683A-45B6-8156-F5F970BEC463}"/>
    <cellStyle name="Normal 79 47 2" xfId="17741" xr:uid="{7EA165AD-6961-4D14-9C81-621ED7676F7A}"/>
    <cellStyle name="Normal 79 48" xfId="17742" xr:uid="{3668AE98-D02A-487A-B073-7D53C2C6C9B5}"/>
    <cellStyle name="Normal 79 48 2" xfId="17743" xr:uid="{6B8FA871-D38F-4441-8953-589A45A87232}"/>
    <cellStyle name="Normal 79 49" xfId="17744" xr:uid="{6B1A169C-F8A7-4B34-91C6-1D3D615D59FB}"/>
    <cellStyle name="Normal 79 49 2" xfId="17745" xr:uid="{E7BC63B3-2F53-4335-876F-3ABFF48BA3EE}"/>
    <cellStyle name="Normal 79 5" xfId="17746" xr:uid="{610E9023-8843-411A-AC12-42FD44856B0A}"/>
    <cellStyle name="Normal 79 5 2" xfId="17747" xr:uid="{E7D2563C-0C3B-481C-BD97-0FF02D45836C}"/>
    <cellStyle name="Normal 79 50" xfId="17748" xr:uid="{2E432457-AA17-4231-884F-44B0D9986C45}"/>
    <cellStyle name="Normal 79 50 2" xfId="17749" xr:uid="{3F1D8756-EA1B-4311-A80C-49FFF1C5727B}"/>
    <cellStyle name="Normal 79 51" xfId="17750" xr:uid="{B6293889-E9BB-4A16-B6FB-8792CED5B600}"/>
    <cellStyle name="Normal 79 51 2" xfId="17751" xr:uid="{30C4DA55-372B-40F4-9FA4-6484B3F2F8DF}"/>
    <cellStyle name="Normal 79 52" xfId="17752" xr:uid="{35C78C0C-996D-4F91-84AD-F50B33B21C18}"/>
    <cellStyle name="Normal 79 52 2" xfId="17753" xr:uid="{CE193AB9-C968-4CE3-BFA7-C59F3B1E9EDC}"/>
    <cellStyle name="Normal 79 53" xfId="17754" xr:uid="{7609B348-3B04-456A-A0E9-B58E12853727}"/>
    <cellStyle name="Normal 79 53 2" xfId="17755" xr:uid="{78C7EBB4-3F4A-4478-B0A1-19B54EAD9A9C}"/>
    <cellStyle name="Normal 79 54" xfId="17756" xr:uid="{55B8B3E1-AC21-460C-B18F-8B79BCF97CF6}"/>
    <cellStyle name="Normal 79 54 2" xfId="17757" xr:uid="{B738338E-7626-4C53-A2EC-ADE8994AD608}"/>
    <cellStyle name="Normal 79 55" xfId="17758" xr:uid="{64071426-B1EE-47F0-AF9A-57CF35F2D6FB}"/>
    <cellStyle name="Normal 79 55 2" xfId="17759" xr:uid="{0C3FBFD2-9D2E-424A-9127-A9DEB0E58144}"/>
    <cellStyle name="Normal 79 56" xfId="17760" xr:uid="{64FA1AB4-FD47-4531-9F1F-772292A5F0CA}"/>
    <cellStyle name="Normal 79 56 2" xfId="17761" xr:uid="{B36B80AE-6C98-482A-954B-14C32CB8FCAF}"/>
    <cellStyle name="Normal 79 57" xfId="17762" xr:uid="{2BAC3DDA-9917-41B1-8158-56CDDDBF1918}"/>
    <cellStyle name="Normal 79 57 2" xfId="17763" xr:uid="{506EE793-3A26-4947-95D3-CD81C12C87F4}"/>
    <cellStyle name="Normal 79 58" xfId="17764" xr:uid="{E20AE1E3-43A5-4AB3-B6FE-5696A9556B1C}"/>
    <cellStyle name="Normal 79 58 2" xfId="17765" xr:uid="{8D50D74E-E90B-41AB-8816-AF707B14780A}"/>
    <cellStyle name="Normal 79 59" xfId="17766" xr:uid="{874E4D79-948E-47CE-9EED-E37F71C3BDFE}"/>
    <cellStyle name="Normal 79 59 2" xfId="17767" xr:uid="{1B3FDB96-6EA0-441C-AECF-551F62413B3C}"/>
    <cellStyle name="Normal 79 6" xfId="17768" xr:uid="{BA55EC87-2FA4-4B4D-94A3-068E1133C736}"/>
    <cellStyle name="Normal 79 6 2" xfId="17769" xr:uid="{B97B408F-8361-4A9F-A922-684DD6B2F8D4}"/>
    <cellStyle name="Normal 79 60" xfId="17770" xr:uid="{CD53AFA0-8D0F-4AAA-999C-786DA7B0634F}"/>
    <cellStyle name="Normal 79 60 2" xfId="17771" xr:uid="{C0ACFD15-07C7-4D26-9F49-03EFE1B29D28}"/>
    <cellStyle name="Normal 79 61" xfId="17772" xr:uid="{1647BF83-22F8-4184-B9B4-0217358DB9E9}"/>
    <cellStyle name="Normal 79 61 2" xfId="17773" xr:uid="{4F070725-B2CF-486E-B7DF-0884AF59F947}"/>
    <cellStyle name="Normal 79 62" xfId="17774" xr:uid="{64BDFF18-5BFA-47E6-88D5-36B3A39E3813}"/>
    <cellStyle name="Normal 79 62 2" xfId="17775" xr:uid="{27F497CB-AD13-4C24-A434-A4E6ADEC1AA6}"/>
    <cellStyle name="Normal 79 63" xfId="17776" xr:uid="{8C8135B9-35A6-449E-B60A-43B8F46123C7}"/>
    <cellStyle name="Normal 79 63 2" xfId="17777" xr:uid="{586916DA-C62A-473F-BBDE-933C349E0505}"/>
    <cellStyle name="Normal 79 64" xfId="17778" xr:uid="{A042A481-ADA2-4FC7-AA53-4E52ACD958B7}"/>
    <cellStyle name="Normal 79 64 2" xfId="17779" xr:uid="{DF34B986-46F3-4223-BC6A-4B56EA879DED}"/>
    <cellStyle name="Normal 79 65" xfId="17780" xr:uid="{8C06F8BF-AD44-4F48-A887-AE3F2396D1F2}"/>
    <cellStyle name="Normal 79 65 2" xfId="17781" xr:uid="{3ACF7249-4E2B-414E-96A6-B55F40FCE536}"/>
    <cellStyle name="Normal 79 66" xfId="17782" xr:uid="{6F6762EA-E0DE-4C7C-963E-8953325BCDB5}"/>
    <cellStyle name="Normal 79 66 2" xfId="17783" xr:uid="{66656DCE-4E0B-473B-BFC9-AD723969A67C}"/>
    <cellStyle name="Normal 79 67" xfId="17784" xr:uid="{38786629-3348-4C0E-BFE9-7A727901F75D}"/>
    <cellStyle name="Normal 79 67 2" xfId="17785" xr:uid="{A0630B62-CC52-4BC9-94EE-DCF3BE2DB73D}"/>
    <cellStyle name="Normal 79 68" xfId="17786" xr:uid="{BE5AE427-BC23-452F-BC52-2857CD00A969}"/>
    <cellStyle name="Normal 79 68 2" xfId="17787" xr:uid="{6419DACD-BA0B-44A0-8C41-7EE269857C9E}"/>
    <cellStyle name="Normal 79 69" xfId="17788" xr:uid="{007917F1-26B2-4F08-87BB-3C74D9ECD6B3}"/>
    <cellStyle name="Normal 79 69 2" xfId="17789" xr:uid="{DC8F1A76-A1E9-40B5-B572-4798AF7888F1}"/>
    <cellStyle name="Normal 79 7" xfId="17790" xr:uid="{1AB6147F-C028-48AF-97F8-1315D2F045AE}"/>
    <cellStyle name="Normal 79 7 2" xfId="17791" xr:uid="{666AF762-31DA-485F-A22A-15DB0A1DC6C3}"/>
    <cellStyle name="Normal 79 70" xfId="17792" xr:uid="{BA80DB76-7C1A-4BFC-99BC-482BB510E82B}"/>
    <cellStyle name="Normal 79 70 2" xfId="17793" xr:uid="{F0F04263-CC6D-49E0-BC44-35C0E3B2FF00}"/>
    <cellStyle name="Normal 79 71" xfId="17794" xr:uid="{842DEC1A-57B8-48A4-98C3-8A3C2FE14A8C}"/>
    <cellStyle name="Normal 79 71 2" xfId="17795" xr:uid="{EBAFB139-AC0A-4E73-9A4E-8338EA9ED853}"/>
    <cellStyle name="Normal 79 72" xfId="17796" xr:uid="{5AEB7917-0808-426E-84FD-1FA4615728F4}"/>
    <cellStyle name="Normal 79 72 2" xfId="17797" xr:uid="{4ACFED56-C1E3-40B3-90B1-2B7D3EECF3B3}"/>
    <cellStyle name="Normal 79 73" xfId="17798" xr:uid="{BD34A374-A6EF-4323-AD26-FCAE73CA0359}"/>
    <cellStyle name="Normal 79 73 2" xfId="17799" xr:uid="{ECCCB44C-348B-4915-980A-E632B77C0FE0}"/>
    <cellStyle name="Normal 79 74" xfId="17800" xr:uid="{DD86F08B-1725-404D-8079-60F662095CA7}"/>
    <cellStyle name="Normal 79 74 2" xfId="17801" xr:uid="{3DAE8799-2D6C-473B-AF32-36CD599E2C47}"/>
    <cellStyle name="Normal 79 75" xfId="17802" xr:uid="{FDC36C34-6BD8-40AE-B863-DDEB13A2233B}"/>
    <cellStyle name="Normal 79 75 2" xfId="17803" xr:uid="{4EE0B0B9-5E9C-4733-BF7F-1B08CC8D3CF5}"/>
    <cellStyle name="Normal 79 76" xfId="17804" xr:uid="{38E2C124-396E-494C-B08E-4F79BF8B7B70}"/>
    <cellStyle name="Normal 79 76 2" xfId="17805" xr:uid="{A4D064F6-5EC2-4641-B3C3-E78AA506B313}"/>
    <cellStyle name="Normal 79 77" xfId="17806" xr:uid="{95DBCA1C-4C3B-4A56-B161-FC407A4AEA23}"/>
    <cellStyle name="Normal 79 77 2" xfId="17807" xr:uid="{CFCE9F96-1C33-4925-AA94-22C4EBDF6CC7}"/>
    <cellStyle name="Normal 79 78" xfId="17808" xr:uid="{160681D4-7515-49F6-BA4D-7706ADC20EC2}"/>
    <cellStyle name="Normal 79 78 2" xfId="17809" xr:uid="{B2598CBA-1681-4551-B2B7-5CA4403890D4}"/>
    <cellStyle name="Normal 79 79" xfId="17810" xr:uid="{FC2160BB-A5D6-4252-9580-E6F22703FA40}"/>
    <cellStyle name="Normal 79 79 2" xfId="17811" xr:uid="{F87B7F3E-2957-433E-9286-C83A95BA9370}"/>
    <cellStyle name="Normal 79 8" xfId="17812" xr:uid="{97E8B5AC-3E0F-4D7B-9961-3D228295C28B}"/>
    <cellStyle name="Normal 79 8 2" xfId="17813" xr:uid="{764CE330-0497-43B3-B80F-3E259B556C8D}"/>
    <cellStyle name="Normal 79 80" xfId="17814" xr:uid="{76C44923-FA19-4808-9937-D5B38A80CEBF}"/>
    <cellStyle name="Normal 79 80 2" xfId="17815" xr:uid="{223D9D2F-81E0-456B-BAD7-51E99B68834A}"/>
    <cellStyle name="Normal 79 81" xfId="17816" xr:uid="{F1383AF5-9582-47F2-AE7C-C38AB62ADD8A}"/>
    <cellStyle name="Normal 79 81 2" xfId="17817" xr:uid="{E3DEA322-2337-4488-A3AC-DE204FCE6BEA}"/>
    <cellStyle name="Normal 79 82" xfId="17818" xr:uid="{602B9A87-A91A-4128-8324-15ECD7C42D49}"/>
    <cellStyle name="Normal 79 82 2" xfId="17819" xr:uid="{14653506-D33D-4620-99E5-C84BD0C1331F}"/>
    <cellStyle name="Normal 79 83" xfId="17820" xr:uid="{0281D1D6-A570-4410-9B1F-A064A98AE54B}"/>
    <cellStyle name="Normal 79 83 2" xfId="17821" xr:uid="{2F05ADCE-11A1-4E51-A369-FA43AF75BB85}"/>
    <cellStyle name="Normal 79 84" xfId="17822" xr:uid="{BA3FF61C-183F-4D3B-BC1B-1EADA17E2A22}"/>
    <cellStyle name="Normal 79 84 2" xfId="17823" xr:uid="{256D02F4-EA00-4ADB-8298-2C7390CC6A46}"/>
    <cellStyle name="Normal 79 85" xfId="17824" xr:uid="{9AD325D6-349B-4E9F-BEC7-33BD5BC5E4A2}"/>
    <cellStyle name="Normal 79 85 2" xfId="17825" xr:uid="{5424F56C-A7C9-493E-B863-85DC8CD2FA83}"/>
    <cellStyle name="Normal 79 86" xfId="17826" xr:uid="{778C37FA-91DC-46CD-A6A0-D2F8065C1297}"/>
    <cellStyle name="Normal 79 86 2" xfId="17827" xr:uid="{2CEC74D5-88A8-43E6-AAFC-0E784A2D7198}"/>
    <cellStyle name="Normal 79 87" xfId="17828" xr:uid="{06C3DC6B-A7BB-4E48-8D48-55997EE99008}"/>
    <cellStyle name="Normal 79 9" xfId="17829" xr:uid="{ADF38491-5CCB-417A-BBF8-F860FB6AFE29}"/>
    <cellStyle name="Normal 79 9 2" xfId="17830" xr:uid="{4B37AFC7-07E4-49A4-ACCA-4FBA65DD1280}"/>
    <cellStyle name="Normal 8" xfId="486" xr:uid="{00000000-0005-0000-0000-000087030000}"/>
    <cellStyle name="Normal 8 2" xfId="487" xr:uid="{00000000-0005-0000-0000-000088030000}"/>
    <cellStyle name="Normal 8 2 2" xfId="17832" xr:uid="{75BFAE94-01A9-4414-9BE1-F9DA9E814833}"/>
    <cellStyle name="Normal 8 3" xfId="797" xr:uid="{00000000-0005-0000-0000-000089030000}"/>
    <cellStyle name="Normal 8 3 2" xfId="17831" xr:uid="{B24B8A1B-059C-4F53-8A7C-2E05E15E9EE2}"/>
    <cellStyle name="Normal 8 4" xfId="1029" xr:uid="{00000000-0005-0000-0000-00008A030000}"/>
    <cellStyle name="Normal 8 5" xfId="1284" xr:uid="{B1AEB6B5-066E-4EA0-80CD-A3AB1878C839}"/>
    <cellStyle name="Normal 80" xfId="17833" xr:uid="{63AD119A-83F8-4A78-92C1-CB2401EC5E28}"/>
    <cellStyle name="Normal 80 10" xfId="17834" xr:uid="{D1E8D24A-9BF6-44DA-AFF6-E5757B2A7B9A}"/>
    <cellStyle name="Normal 80 10 2" xfId="17835" xr:uid="{20DF4981-1B80-43FC-9341-48A0BED49019}"/>
    <cellStyle name="Normal 80 11" xfId="17836" xr:uid="{E54C03CE-51E8-4B09-AA1D-515FB77B4402}"/>
    <cellStyle name="Normal 80 11 2" xfId="17837" xr:uid="{49C8E6C3-D558-4967-93D5-B9C5E595245D}"/>
    <cellStyle name="Normal 80 12" xfId="17838" xr:uid="{FAF339C8-5D26-4555-947D-544B9887AE1F}"/>
    <cellStyle name="Normal 80 12 2" xfId="17839" xr:uid="{FB39039F-133A-43E1-BE89-27B03AFA63FC}"/>
    <cellStyle name="Normal 80 13" xfId="17840" xr:uid="{4F958D66-D75C-4559-A8D9-D986E1D4BD2B}"/>
    <cellStyle name="Normal 80 13 2" xfId="17841" xr:uid="{E872440A-94D7-4047-896E-07906DC87258}"/>
    <cellStyle name="Normal 80 14" xfId="17842" xr:uid="{C23FA040-22C9-4AED-9823-7DE4DC7A6A5A}"/>
    <cellStyle name="Normal 80 14 2" xfId="17843" xr:uid="{38D4F930-1720-4B3F-B216-70D2B4EEEAA0}"/>
    <cellStyle name="Normal 80 15" xfId="17844" xr:uid="{B6E76E0B-6404-43F0-97D8-AB82E20D3040}"/>
    <cellStyle name="Normal 80 15 2" xfId="17845" xr:uid="{C719FAA8-C55B-45CE-8247-B066F56399B5}"/>
    <cellStyle name="Normal 80 16" xfId="17846" xr:uid="{B2309982-5F06-4D57-9EF6-90A269A875DD}"/>
    <cellStyle name="Normal 80 16 2" xfId="17847" xr:uid="{3FCAAC47-AFD6-4147-AC73-CC75ACF5349A}"/>
    <cellStyle name="Normal 80 17" xfId="17848" xr:uid="{44D241AA-FDB5-4858-BF39-19F2CD1CA201}"/>
    <cellStyle name="Normal 80 17 2" xfId="17849" xr:uid="{0C638FE7-2FAB-4489-81B2-E3B486A4E049}"/>
    <cellStyle name="Normal 80 18" xfId="17850" xr:uid="{1C2BE9CE-FED9-4D58-8578-880A5D08E453}"/>
    <cellStyle name="Normal 80 18 2" xfId="17851" xr:uid="{04E4E522-4402-47EE-987A-0C4EEF06C328}"/>
    <cellStyle name="Normal 80 19" xfId="17852" xr:uid="{EDCECE57-1E55-469F-892D-6DDFF41DCFD8}"/>
    <cellStyle name="Normal 80 19 2" xfId="17853" xr:uid="{495891F1-30AF-48AE-B0B9-D8577EF48EF1}"/>
    <cellStyle name="Normal 80 2" xfId="17854" xr:uid="{FC635C2F-0005-41AE-AD1A-5DBE90FE81ED}"/>
    <cellStyle name="Normal 80 2 2" xfId="17855" xr:uid="{195C8585-F0B8-42A6-B788-935EBBE41147}"/>
    <cellStyle name="Normal 80 20" xfId="17856" xr:uid="{8213FFC8-B1DB-4FA2-8228-74D466B06C7F}"/>
    <cellStyle name="Normal 80 20 2" xfId="17857" xr:uid="{39CBA162-E4D3-466B-A2A8-90153DE080EE}"/>
    <cellStyle name="Normal 80 21" xfId="17858" xr:uid="{F4EAE1D5-3352-442F-9CEB-F049CA633C5E}"/>
    <cellStyle name="Normal 80 21 2" xfId="17859" xr:uid="{FD371689-C70C-4C55-964C-AE79ECF255ED}"/>
    <cellStyle name="Normal 80 22" xfId="17860" xr:uid="{091C4A85-7367-4CF0-A6AF-E85B3DC567BB}"/>
    <cellStyle name="Normal 80 22 2" xfId="17861" xr:uid="{FACCD7A0-E6EF-4FA6-A6AA-D92602372070}"/>
    <cellStyle name="Normal 80 23" xfId="17862" xr:uid="{331B61F4-7ED1-4A82-9D30-7776CE810576}"/>
    <cellStyle name="Normal 80 23 2" xfId="17863" xr:uid="{DA0DA6F7-EC2D-400F-9B62-D42C1C0B6386}"/>
    <cellStyle name="Normal 80 24" xfId="17864" xr:uid="{A5F2CCAD-8ECD-4A63-8055-A9BB241AD45B}"/>
    <cellStyle name="Normal 80 24 2" xfId="17865" xr:uid="{85E62DCD-F0A6-43EC-855A-1968A916E270}"/>
    <cellStyle name="Normal 80 25" xfId="17866" xr:uid="{5A59C2B4-DAC2-401B-A1BC-41464D050085}"/>
    <cellStyle name="Normal 80 25 2" xfId="17867" xr:uid="{A9CDE634-7C18-43BC-9091-1D4081200FE5}"/>
    <cellStyle name="Normal 80 26" xfId="17868" xr:uid="{F610BE91-9F3D-4F8F-903E-B53DEEE5B633}"/>
    <cellStyle name="Normal 80 26 2" xfId="17869" xr:uid="{F25BD4A4-A880-4AB9-B1E7-6E678AFA9255}"/>
    <cellStyle name="Normal 80 27" xfId="17870" xr:uid="{15E34C7C-A7F2-4DCC-9EB1-E511FC6984E3}"/>
    <cellStyle name="Normal 80 27 2" xfId="17871" xr:uid="{78DE5C7E-E001-48BD-A666-7BF5D8F60E5B}"/>
    <cellStyle name="Normal 80 28" xfId="17872" xr:uid="{0F929BAC-67A9-45EE-A137-44C95A771D0B}"/>
    <cellStyle name="Normal 80 28 2" xfId="17873" xr:uid="{46644887-9DED-485A-99B2-59F8AA460DE2}"/>
    <cellStyle name="Normal 80 29" xfId="17874" xr:uid="{C51AFD37-217E-44CC-83BC-5783FDBB5594}"/>
    <cellStyle name="Normal 80 29 2" xfId="17875" xr:uid="{69959A52-E94E-4EC0-9C82-5D66DF5E38DD}"/>
    <cellStyle name="Normal 80 3" xfId="17876" xr:uid="{717F99C3-962A-4023-A2DD-8A80FAA15D36}"/>
    <cellStyle name="Normal 80 3 2" xfId="17877" xr:uid="{CD6EBA58-B273-462C-B9B6-65AAE4667EDB}"/>
    <cellStyle name="Normal 80 30" xfId="17878" xr:uid="{35CD6581-5A4F-48E8-85AD-CB7F41EA473C}"/>
    <cellStyle name="Normal 80 30 2" xfId="17879" xr:uid="{75F7959A-0590-4F0D-BBDA-B3F39D603EB1}"/>
    <cellStyle name="Normal 80 31" xfId="17880" xr:uid="{D3553205-40B3-4854-922A-563CC2F8BD3C}"/>
    <cellStyle name="Normal 80 31 2" xfId="17881" xr:uid="{1C35A3AC-EC29-42F3-8F0A-1C06422AC0B2}"/>
    <cellStyle name="Normal 80 32" xfId="17882" xr:uid="{A61F00C3-0DF4-4CB5-A0BB-E5A439401C85}"/>
    <cellStyle name="Normal 80 32 2" xfId="17883" xr:uid="{9145C8BC-7208-4B37-8C91-B36CA7101677}"/>
    <cellStyle name="Normal 80 33" xfId="17884" xr:uid="{EAA48A09-BAC7-4E0E-8A49-C133015EF6CD}"/>
    <cellStyle name="Normal 80 33 2" xfId="17885" xr:uid="{804C47D1-8689-4B32-8100-3C405344C64B}"/>
    <cellStyle name="Normal 80 34" xfId="17886" xr:uid="{29BB70B4-2CC7-4FC1-B5CF-D99347909E95}"/>
    <cellStyle name="Normal 80 34 2" xfId="17887" xr:uid="{B7A37C76-42C6-49C5-99DF-C99AFCFF0942}"/>
    <cellStyle name="Normal 80 35" xfId="17888" xr:uid="{4B3B5BBE-BDA8-48D4-9887-322A1C51A915}"/>
    <cellStyle name="Normal 80 35 2" xfId="17889" xr:uid="{65C0B3E1-DA96-4AD0-AA9A-FB2A03C08B4C}"/>
    <cellStyle name="Normal 80 36" xfId="17890" xr:uid="{982FE82D-2D12-4C14-B853-DF75169B409F}"/>
    <cellStyle name="Normal 80 36 2" xfId="17891" xr:uid="{BA7D395D-D648-4A68-BB28-6B0509B701CE}"/>
    <cellStyle name="Normal 80 37" xfId="17892" xr:uid="{2DD07D1E-0E23-4F47-B6BA-6F021D919578}"/>
    <cellStyle name="Normal 80 37 2" xfId="17893" xr:uid="{D6EC5A09-2BFC-4C02-BD45-D4080580E9F3}"/>
    <cellStyle name="Normal 80 38" xfId="17894" xr:uid="{47D8D097-B677-4B62-A651-3C3BCF598B17}"/>
    <cellStyle name="Normal 80 38 2" xfId="17895" xr:uid="{A5E28A05-9257-4D14-AC1A-69FA95301F3D}"/>
    <cellStyle name="Normal 80 39" xfId="17896" xr:uid="{1C54551F-D49C-47E7-A1A9-D339FD9BCA48}"/>
    <cellStyle name="Normal 80 39 2" xfId="17897" xr:uid="{F66E25CB-2752-4BD9-9165-E26575EB4AA6}"/>
    <cellStyle name="Normal 80 4" xfId="17898" xr:uid="{71DA3234-DBA1-4EFC-973D-DF9780CA7BEB}"/>
    <cellStyle name="Normal 80 4 2" xfId="17899" xr:uid="{88B043B3-051E-44C0-BC4F-E46E66947BCC}"/>
    <cellStyle name="Normal 80 40" xfId="17900" xr:uid="{62B9B425-21D4-4053-BA7C-59294B878FCD}"/>
    <cellStyle name="Normal 80 40 2" xfId="17901" xr:uid="{C2DE0D80-67B6-4394-AC23-3B2B960A5B38}"/>
    <cellStyle name="Normal 80 41" xfId="17902" xr:uid="{DF9A618E-C270-49D0-8146-678C8FE7085F}"/>
    <cellStyle name="Normal 80 41 2" xfId="17903" xr:uid="{92CB49CD-4F56-4710-8347-7F7C10075F4C}"/>
    <cellStyle name="Normal 80 42" xfId="17904" xr:uid="{F87A5108-E636-48AE-A742-2A6271569A5C}"/>
    <cellStyle name="Normal 80 42 2" xfId="17905" xr:uid="{1A7DCD80-7A61-4B20-A116-DC95349D4DF3}"/>
    <cellStyle name="Normal 80 43" xfId="17906" xr:uid="{B97009FC-71B3-49BA-8879-6C2F7018B113}"/>
    <cellStyle name="Normal 80 43 2" xfId="17907" xr:uid="{ECD9F446-1CD5-4342-8D08-FE64CC36CA0C}"/>
    <cellStyle name="Normal 80 44" xfId="17908" xr:uid="{A062CC63-18F9-423F-8F15-B97F2523F522}"/>
    <cellStyle name="Normal 80 44 2" xfId="17909" xr:uid="{C133B262-7640-4E0E-A42E-62BCA1A1679F}"/>
    <cellStyle name="Normal 80 45" xfId="17910" xr:uid="{9524430B-820D-4285-A4CB-ED989CEC135C}"/>
    <cellStyle name="Normal 80 45 2" xfId="17911" xr:uid="{D7914DC7-A57E-43CB-8599-8F52A24A09F6}"/>
    <cellStyle name="Normal 80 46" xfId="17912" xr:uid="{DA87FF8E-934E-488C-A7A3-20A48036A056}"/>
    <cellStyle name="Normal 80 46 2" xfId="17913" xr:uid="{C484A850-9EA5-4B14-88F5-190F0EDFCF71}"/>
    <cellStyle name="Normal 80 47" xfId="17914" xr:uid="{3B94732C-6C4D-4DD7-BFC2-1D05E21F8A0F}"/>
    <cellStyle name="Normal 80 47 2" xfId="17915" xr:uid="{0CB539D3-2D99-482E-8B61-19ED46A5259D}"/>
    <cellStyle name="Normal 80 48" xfId="17916" xr:uid="{49708FF2-40A9-4292-A17C-CB55ECA6DD39}"/>
    <cellStyle name="Normal 80 48 2" xfId="17917" xr:uid="{0F85919D-DE52-451C-B333-208F2F784BA8}"/>
    <cellStyle name="Normal 80 49" xfId="17918" xr:uid="{54172F56-A3B6-4142-B69B-390CF8F16FF0}"/>
    <cellStyle name="Normal 80 49 2" xfId="17919" xr:uid="{BC3C89FD-65E1-4040-97CC-A15CC0894592}"/>
    <cellStyle name="Normal 80 5" xfId="17920" xr:uid="{9E3A05BC-BA8F-4D37-8261-96DB977C5EDC}"/>
    <cellStyle name="Normal 80 5 2" xfId="17921" xr:uid="{44692E2B-B9CB-4EDD-9FE5-59EB50B930A3}"/>
    <cellStyle name="Normal 80 50" xfId="17922" xr:uid="{29F70728-D4FD-42B0-80F5-901E746AC0B9}"/>
    <cellStyle name="Normal 80 50 2" xfId="17923" xr:uid="{10FF48BF-1220-4560-B08C-1DF6CF2E8700}"/>
    <cellStyle name="Normal 80 51" xfId="17924" xr:uid="{17D7964E-85C8-413E-910B-404526B51F12}"/>
    <cellStyle name="Normal 80 51 2" xfId="17925" xr:uid="{C93E195D-DE68-443F-A612-365A13173502}"/>
    <cellStyle name="Normal 80 52" xfId="17926" xr:uid="{76434197-A35B-4BD3-BF8B-491BD855374E}"/>
    <cellStyle name="Normal 80 52 2" xfId="17927" xr:uid="{65D8B58F-F6AC-4E13-8EA7-96A314491432}"/>
    <cellStyle name="Normal 80 53" xfId="17928" xr:uid="{014C7FD2-97F4-474C-B7C5-843D930FE445}"/>
    <cellStyle name="Normal 80 53 2" xfId="17929" xr:uid="{9C1971F4-D2FF-4D6B-9875-70C03C008A6A}"/>
    <cellStyle name="Normal 80 54" xfId="17930" xr:uid="{5836C5DA-F2A4-4BF3-94DB-1B1EC938F32E}"/>
    <cellStyle name="Normal 80 54 2" xfId="17931" xr:uid="{92B8D928-3681-4481-9711-4DA38D65574D}"/>
    <cellStyle name="Normal 80 55" xfId="17932" xr:uid="{24E29477-40CD-444C-B2B7-9E5A8C46C931}"/>
    <cellStyle name="Normal 80 55 2" xfId="17933" xr:uid="{EE04B773-9658-43ED-BB05-C78E89FBA5E6}"/>
    <cellStyle name="Normal 80 56" xfId="17934" xr:uid="{54483F86-29BA-43FA-99DF-3993DB00EBFF}"/>
    <cellStyle name="Normal 80 56 2" xfId="17935" xr:uid="{C06FA701-F811-47B5-87DC-1DBBDA17DD81}"/>
    <cellStyle name="Normal 80 57" xfId="17936" xr:uid="{FF4E50AD-375F-40B3-96D2-4FB55B584B6B}"/>
    <cellStyle name="Normal 80 57 2" xfId="17937" xr:uid="{3B853F75-4091-4ED8-838D-36B5D23B8025}"/>
    <cellStyle name="Normal 80 58" xfId="17938" xr:uid="{82AA6471-59B4-441C-90B5-D3C55853E363}"/>
    <cellStyle name="Normal 80 58 2" xfId="17939" xr:uid="{05569A28-953D-429D-98AE-A1CACB73C95D}"/>
    <cellStyle name="Normal 80 59" xfId="17940" xr:uid="{B26030EE-1EFB-4C5E-B5AE-05DC4577EB33}"/>
    <cellStyle name="Normal 80 59 2" xfId="17941" xr:uid="{643BCA43-4C58-47AA-A28A-70AB152CCA32}"/>
    <cellStyle name="Normal 80 6" xfId="17942" xr:uid="{575F1BC9-6CDA-4005-AECC-6D3519DF7827}"/>
    <cellStyle name="Normal 80 6 2" xfId="17943" xr:uid="{349782E9-25B6-4411-8D0D-555DD483DAE0}"/>
    <cellStyle name="Normal 80 60" xfId="17944" xr:uid="{FB8F0B34-2383-4660-8024-E337941C4F2D}"/>
    <cellStyle name="Normal 80 60 2" xfId="17945" xr:uid="{31529260-CFFF-4AB1-980C-ADAE35E79324}"/>
    <cellStyle name="Normal 80 61" xfId="17946" xr:uid="{7CFB2408-003B-4849-AF99-A60D1C0C1245}"/>
    <cellStyle name="Normal 80 61 2" xfId="17947" xr:uid="{8029168F-4C54-4D8A-B241-B0B1DEA9B7D2}"/>
    <cellStyle name="Normal 80 62" xfId="17948" xr:uid="{F68C1F76-AAA4-40A3-AAB3-E5F7B9B47928}"/>
    <cellStyle name="Normal 80 62 2" xfId="17949" xr:uid="{A1F3D728-E56C-4505-89CE-B253335FD02E}"/>
    <cellStyle name="Normal 80 63" xfId="17950" xr:uid="{6990CACD-69EE-4329-A9F6-4D9F5C98829A}"/>
    <cellStyle name="Normal 80 63 2" xfId="17951" xr:uid="{8FB95E5F-FBFA-464E-B7FA-4AA5F19E16D0}"/>
    <cellStyle name="Normal 80 64" xfId="17952" xr:uid="{3B12F940-CB98-47C5-BDDE-804432D38999}"/>
    <cellStyle name="Normal 80 64 2" xfId="17953" xr:uid="{F55C757C-72AC-4AF7-BC64-8F7A69BFC95F}"/>
    <cellStyle name="Normal 80 65" xfId="17954" xr:uid="{612A64CA-081C-42AD-A6E5-ABF6CEA7C8AD}"/>
    <cellStyle name="Normal 80 65 2" xfId="17955" xr:uid="{8EC86EBF-69C1-47BC-A149-8F0811E10CF9}"/>
    <cellStyle name="Normal 80 66" xfId="17956" xr:uid="{765B0129-3DD2-4E49-AB6B-5D0CD7FA1118}"/>
    <cellStyle name="Normal 80 66 2" xfId="17957" xr:uid="{62ADD5FE-8980-40C4-A93D-C87DED441D7B}"/>
    <cellStyle name="Normal 80 67" xfId="17958" xr:uid="{0B0F73EA-CA11-4BB9-B443-A69FC953556B}"/>
    <cellStyle name="Normal 80 67 2" xfId="17959" xr:uid="{21D6C7CA-43E1-48C5-A505-2AD29F08219B}"/>
    <cellStyle name="Normal 80 68" xfId="17960" xr:uid="{BE5D43A9-96C0-4827-9936-9F7EF39FD4C3}"/>
    <cellStyle name="Normal 80 68 2" xfId="17961" xr:uid="{D401646E-CE0F-48E4-8E56-238A44D339FC}"/>
    <cellStyle name="Normal 80 69" xfId="17962" xr:uid="{BF2C742E-420F-484B-A8B0-1B26B689A1C1}"/>
    <cellStyle name="Normal 80 69 2" xfId="17963" xr:uid="{7E020D6E-0BD8-44AE-8D91-13B84B80CB8D}"/>
    <cellStyle name="Normal 80 7" xfId="17964" xr:uid="{21B6E356-8689-4CE6-B8EC-F6CDE2706A39}"/>
    <cellStyle name="Normal 80 7 2" xfId="17965" xr:uid="{1EE29114-5A58-4020-AA47-EBC0CE0C9630}"/>
    <cellStyle name="Normal 80 70" xfId="17966" xr:uid="{35EC77C4-3F62-42DA-AC5C-76EB79773D41}"/>
    <cellStyle name="Normal 80 70 2" xfId="17967" xr:uid="{DD165B1A-5B38-4B88-95D7-4AF8E7E68121}"/>
    <cellStyle name="Normal 80 71" xfId="17968" xr:uid="{E504AF48-43E5-4954-8865-E637267DC9C3}"/>
    <cellStyle name="Normal 80 71 2" xfId="17969" xr:uid="{BABFCA27-4CA0-4668-B2BF-9544CCC8CDB4}"/>
    <cellStyle name="Normal 80 72" xfId="17970" xr:uid="{6C2FA774-DD2A-48FA-A03B-B1960D6B9573}"/>
    <cellStyle name="Normal 80 72 2" xfId="17971" xr:uid="{EB8CE1D1-5A45-415D-BB7B-DDABBF397BDA}"/>
    <cellStyle name="Normal 80 73" xfId="17972" xr:uid="{1B49FD5B-FA72-41D4-970D-DC6E977DED77}"/>
    <cellStyle name="Normal 80 73 2" xfId="17973" xr:uid="{8E9D2264-DB17-4E79-9E8F-2CA9F65E5E4B}"/>
    <cellStyle name="Normal 80 74" xfId="17974" xr:uid="{A2D046D0-9B63-457F-A907-6BFE8B6A5860}"/>
    <cellStyle name="Normal 80 74 2" xfId="17975" xr:uid="{96EF9E0E-021A-4F18-937C-671DBD692B3D}"/>
    <cellStyle name="Normal 80 75" xfId="17976" xr:uid="{B5DDFB12-645A-44EA-BAC5-321CD0E5C828}"/>
    <cellStyle name="Normal 80 75 2" xfId="17977" xr:uid="{EFA30702-D6D0-452F-95AD-110AC8A6668F}"/>
    <cellStyle name="Normal 80 76" xfId="17978" xr:uid="{9FE582DC-8691-4F96-8635-D261207E134B}"/>
    <cellStyle name="Normal 80 76 2" xfId="17979" xr:uid="{29AF0878-9E6A-47A7-A3CB-6DF97A5BF159}"/>
    <cellStyle name="Normal 80 77" xfId="17980" xr:uid="{4671DB47-05F1-43FE-A7B7-6F090C7CB8E4}"/>
    <cellStyle name="Normal 80 77 2" xfId="17981" xr:uid="{1009E288-6ED5-4DFE-8E84-D0083303282A}"/>
    <cellStyle name="Normal 80 78" xfId="17982" xr:uid="{323591FA-9861-4C84-8EDF-0D4DD4CE37D6}"/>
    <cellStyle name="Normal 80 78 2" xfId="17983" xr:uid="{6A7D2AA2-520E-47B7-B5FD-8C1ACB43023C}"/>
    <cellStyle name="Normal 80 79" xfId="17984" xr:uid="{19770C3F-4A0B-48D1-8D8F-D2E2A3FCDA2F}"/>
    <cellStyle name="Normal 80 79 2" xfId="17985" xr:uid="{2E66A4C8-5CEC-4177-A856-E932BD14F8AC}"/>
    <cellStyle name="Normal 80 8" xfId="17986" xr:uid="{52433B25-7420-436B-9CDB-1C1628779D2F}"/>
    <cellStyle name="Normal 80 8 2" xfId="17987" xr:uid="{FCEAD61D-B292-45F3-988C-3A6691C73FB5}"/>
    <cellStyle name="Normal 80 80" xfId="17988" xr:uid="{A5318D52-C3C6-4AFC-8943-B52477D1E47A}"/>
    <cellStyle name="Normal 80 80 2" xfId="17989" xr:uid="{F7F501F8-2708-4058-9E1B-58D261F524C3}"/>
    <cellStyle name="Normal 80 81" xfId="17990" xr:uid="{D498C770-B1B8-4977-BD0C-30E94DA5E93E}"/>
    <cellStyle name="Normal 80 81 2" xfId="17991" xr:uid="{632D261D-B2C6-4DE9-B821-137F02174600}"/>
    <cellStyle name="Normal 80 82" xfId="17992" xr:uid="{1460F432-281C-4030-B71E-2D33CF874040}"/>
    <cellStyle name="Normal 80 82 2" xfId="17993" xr:uid="{DF7AAEB6-7651-49E2-8FC9-1D283BD85E93}"/>
    <cellStyle name="Normal 80 83" xfId="17994" xr:uid="{7C114F99-89BA-4DD8-9BCF-E311109E0A33}"/>
    <cellStyle name="Normal 80 83 2" xfId="17995" xr:uid="{4E564CEA-7A2C-4002-B527-740BD545B49F}"/>
    <cellStyle name="Normal 80 84" xfId="17996" xr:uid="{28BB201F-8718-44EA-8FC3-9798965C33D3}"/>
    <cellStyle name="Normal 80 84 2" xfId="17997" xr:uid="{7166AEBF-F1BF-4E5C-A065-09028FFCAECA}"/>
    <cellStyle name="Normal 80 85" xfId="17998" xr:uid="{E240ED3E-848F-4880-8CDD-1D9E006ECA49}"/>
    <cellStyle name="Normal 80 85 2" xfId="17999" xr:uid="{E41859B9-D864-4708-A6B1-5EE10A796EDA}"/>
    <cellStyle name="Normal 80 86" xfId="18000" xr:uid="{821B4682-6237-462D-8936-B437993D4E82}"/>
    <cellStyle name="Normal 80 86 2" xfId="18001" xr:uid="{5D5F2475-9029-441C-AA57-1D6E78E7D490}"/>
    <cellStyle name="Normal 80 87" xfId="18002" xr:uid="{2A9DFCA0-923F-4733-B5C4-97D44C3DF143}"/>
    <cellStyle name="Normal 80 9" xfId="18003" xr:uid="{9D9B64A7-EBDF-4B22-8B14-0ADF63C81FE7}"/>
    <cellStyle name="Normal 80 9 2" xfId="18004" xr:uid="{82E4A338-6A6C-47AE-9EDF-C2396E1A5343}"/>
    <cellStyle name="Normal 81" xfId="18005" xr:uid="{433E8AC1-1682-4939-B4FE-0BC2B2B3DD79}"/>
    <cellStyle name="Normal 81 10" xfId="18006" xr:uid="{8F11E00A-BCD2-4265-9664-D502B032EA54}"/>
    <cellStyle name="Normal 81 10 2" xfId="18007" xr:uid="{9D3CE90C-4275-49E9-9F55-7D704F89848B}"/>
    <cellStyle name="Normal 81 11" xfId="18008" xr:uid="{97C17873-1241-4C08-ACAB-C36E77ED2A91}"/>
    <cellStyle name="Normal 81 11 2" xfId="18009" xr:uid="{4304C7BA-0A80-44E6-A4FF-7FF584F8054B}"/>
    <cellStyle name="Normal 81 12" xfId="18010" xr:uid="{4436BF2F-9962-4ADC-8881-C2B47DC86005}"/>
    <cellStyle name="Normal 81 12 2" xfId="18011" xr:uid="{D2B75903-961D-4E0C-A40B-22754FA7591B}"/>
    <cellStyle name="Normal 81 13" xfId="18012" xr:uid="{D20CFECC-A4EB-43B3-9B3C-10082BC3C84F}"/>
    <cellStyle name="Normal 81 13 2" xfId="18013" xr:uid="{1931985D-886F-4FE4-B47D-B6E6D526D3F1}"/>
    <cellStyle name="Normal 81 14" xfId="18014" xr:uid="{8C3D13F3-C2AE-4DE1-8515-28CAE4E36835}"/>
    <cellStyle name="Normal 81 14 2" xfId="18015" xr:uid="{000115D9-84F3-424B-B905-CD628C4FBA7B}"/>
    <cellStyle name="Normal 81 15" xfId="18016" xr:uid="{57D119A2-7099-42A7-A814-B377FE12ED03}"/>
    <cellStyle name="Normal 81 15 2" xfId="18017" xr:uid="{402CFF23-A809-46A5-87EC-FBE9F3DD6A46}"/>
    <cellStyle name="Normal 81 16" xfId="18018" xr:uid="{787DDD8C-EDE1-4797-A4CC-6FA846899131}"/>
    <cellStyle name="Normal 81 16 2" xfId="18019" xr:uid="{425BCD85-9FAA-440A-92E6-1AC0B297680A}"/>
    <cellStyle name="Normal 81 17" xfId="18020" xr:uid="{C69E5F91-E607-4B9F-905C-151A70BE7AD7}"/>
    <cellStyle name="Normal 81 17 2" xfId="18021" xr:uid="{78F9CF67-57FD-4CA1-87C3-F0573D83931A}"/>
    <cellStyle name="Normal 81 18" xfId="18022" xr:uid="{4858601E-FE9F-4E28-A0C2-244DF3C3FD3D}"/>
    <cellStyle name="Normal 81 18 2" xfId="18023" xr:uid="{A0F185C7-F359-4746-BC1F-E108399022E7}"/>
    <cellStyle name="Normal 81 19" xfId="18024" xr:uid="{D07C2C71-B8AE-4BED-B9C0-CFD8353266C8}"/>
    <cellStyle name="Normal 81 19 2" xfId="18025" xr:uid="{A794381E-B809-4106-B8EB-0C6B8BEFAD41}"/>
    <cellStyle name="Normal 81 2" xfId="18026" xr:uid="{7F5A1924-2F53-40BF-B3CE-BE01493BC120}"/>
    <cellStyle name="Normal 81 2 2" xfId="18027" xr:uid="{49429419-1526-40C5-BAD4-6134643A5178}"/>
    <cellStyle name="Normal 81 20" xfId="18028" xr:uid="{2D00205F-8F99-44B2-BC03-43A764C180BA}"/>
    <cellStyle name="Normal 81 20 2" xfId="18029" xr:uid="{26745B16-DE98-4968-A933-FDBF66671478}"/>
    <cellStyle name="Normal 81 21" xfId="18030" xr:uid="{FC78DAD1-A04E-4B7C-9F7D-72EA515D4B3C}"/>
    <cellStyle name="Normal 81 21 2" xfId="18031" xr:uid="{7716E487-79FA-437A-8134-B3DF925C077F}"/>
    <cellStyle name="Normal 81 22" xfId="18032" xr:uid="{3EAFF820-4934-4301-B991-6A4B347C1733}"/>
    <cellStyle name="Normal 81 22 2" xfId="18033" xr:uid="{1CD46D68-8D3A-4899-A1A7-97670750788F}"/>
    <cellStyle name="Normal 81 23" xfId="18034" xr:uid="{0C49B1FE-58BD-4E84-9DC6-6D361BC3EF60}"/>
    <cellStyle name="Normal 81 23 2" xfId="18035" xr:uid="{2846CE5D-D3C4-4F36-98CC-0200EE1486FC}"/>
    <cellStyle name="Normal 81 24" xfId="18036" xr:uid="{68CC3792-F21D-4E61-B110-5E2036493248}"/>
    <cellStyle name="Normal 81 24 2" xfId="18037" xr:uid="{1CBBFE2D-6375-41A3-9337-AE73B74C4505}"/>
    <cellStyle name="Normal 81 25" xfId="18038" xr:uid="{6CF0A5C0-E9A5-4A69-BAEE-54647C589B3E}"/>
    <cellStyle name="Normal 81 25 2" xfId="18039" xr:uid="{91409DE4-6C4D-43D1-846F-74736A065086}"/>
    <cellStyle name="Normal 81 26" xfId="18040" xr:uid="{32F48B11-5FB2-4043-AAF9-A6DF62C7DF3A}"/>
    <cellStyle name="Normal 81 26 2" xfId="18041" xr:uid="{263601D8-C293-4C04-9ACB-37C9A3F88D99}"/>
    <cellStyle name="Normal 81 27" xfId="18042" xr:uid="{75D6DA27-7B44-4DA3-9C2C-F304E0DBD9EB}"/>
    <cellStyle name="Normal 81 27 2" xfId="18043" xr:uid="{FE60713B-0157-4BEB-B771-1607AFFD2FC1}"/>
    <cellStyle name="Normal 81 28" xfId="18044" xr:uid="{B42906D7-8350-4C2F-965B-2650AE1E3E92}"/>
    <cellStyle name="Normal 81 28 2" xfId="18045" xr:uid="{C484C52D-C972-4C35-880D-297A7EF51730}"/>
    <cellStyle name="Normal 81 29" xfId="18046" xr:uid="{96987B64-3C3C-4B1D-9F4D-A305E01FC0C6}"/>
    <cellStyle name="Normal 81 29 2" xfId="18047" xr:uid="{ECA8E4AA-7BB4-4B2D-B3A5-D2D48FA1A026}"/>
    <cellStyle name="Normal 81 3" xfId="18048" xr:uid="{1C7DE2E2-2BA8-4AC9-8CB9-EB150AF27F7B}"/>
    <cellStyle name="Normal 81 3 2" xfId="18049" xr:uid="{110DE69B-7DD5-402D-9EA3-7A533B92D2EA}"/>
    <cellStyle name="Normal 81 30" xfId="18050" xr:uid="{927654EA-7026-480D-9B02-33B66F7A46D2}"/>
    <cellStyle name="Normal 81 30 2" xfId="18051" xr:uid="{5CE46295-E14C-4927-B4A9-E61E5A64AA9B}"/>
    <cellStyle name="Normal 81 31" xfId="18052" xr:uid="{025A5CE8-31F8-44DF-AF52-E884286C9747}"/>
    <cellStyle name="Normal 81 31 2" xfId="18053" xr:uid="{F9E00671-76EC-4CC5-818A-5B4AA9C9240A}"/>
    <cellStyle name="Normal 81 32" xfId="18054" xr:uid="{EB744E90-A5FC-4DCA-95F5-19911CBF2013}"/>
    <cellStyle name="Normal 81 32 2" xfId="18055" xr:uid="{E483D366-4ACB-4500-A5D3-52234C4257CD}"/>
    <cellStyle name="Normal 81 33" xfId="18056" xr:uid="{9F191639-1850-4697-8CC8-21B312A8A362}"/>
    <cellStyle name="Normal 81 33 2" xfId="18057" xr:uid="{865DB08A-8319-4076-9A78-571C856016DB}"/>
    <cellStyle name="Normal 81 34" xfId="18058" xr:uid="{A27E2FD4-F519-40C2-BF68-FAC026E4AF88}"/>
    <cellStyle name="Normal 81 34 2" xfId="18059" xr:uid="{8FD1BB93-AA06-4A3D-B8CF-61EFEBCB00DE}"/>
    <cellStyle name="Normal 81 35" xfId="18060" xr:uid="{14B85B03-5A9D-49A2-95D8-C0B7C6B78D88}"/>
    <cellStyle name="Normal 81 35 2" xfId="18061" xr:uid="{2CA52C5F-6FD0-4D53-80E6-03207C32D476}"/>
    <cellStyle name="Normal 81 36" xfId="18062" xr:uid="{0815C693-1BEC-40A7-8C1A-9EF37A93A735}"/>
    <cellStyle name="Normal 81 36 2" xfId="18063" xr:uid="{495EF3EE-645E-443A-98E4-1848851D367D}"/>
    <cellStyle name="Normal 81 37" xfId="18064" xr:uid="{452DDBD4-4AFD-4B59-9D5F-8CAD1875E1E3}"/>
    <cellStyle name="Normal 81 37 2" xfId="18065" xr:uid="{42A3C03F-4AFD-4588-8843-4151A36800E0}"/>
    <cellStyle name="Normal 81 38" xfId="18066" xr:uid="{60F2B7D5-FF0B-4DD9-A0BE-6E3C6BF9088A}"/>
    <cellStyle name="Normal 81 38 2" xfId="18067" xr:uid="{2C943072-00D7-4F96-A030-5443F576DD5D}"/>
    <cellStyle name="Normal 81 39" xfId="18068" xr:uid="{8640ACCD-703D-4089-8C39-CCC2D1BB8B8E}"/>
    <cellStyle name="Normal 81 39 2" xfId="18069" xr:uid="{EC39A2E5-7156-418A-BE04-4F2CA9DB8528}"/>
    <cellStyle name="Normal 81 4" xfId="18070" xr:uid="{D44435B5-3F00-4192-9112-A7E4EF263566}"/>
    <cellStyle name="Normal 81 4 2" xfId="18071" xr:uid="{1297F032-2C38-4E39-9503-2BD76D3A9991}"/>
    <cellStyle name="Normal 81 40" xfId="18072" xr:uid="{BB7FE2B4-79BA-4F8C-8647-CFA612AC3A3E}"/>
    <cellStyle name="Normal 81 40 2" xfId="18073" xr:uid="{D8413144-DF44-44D7-92ED-D95A6DD567C8}"/>
    <cellStyle name="Normal 81 41" xfId="18074" xr:uid="{F0561099-A838-4811-93DB-A9C3A69DFD24}"/>
    <cellStyle name="Normal 81 41 2" xfId="18075" xr:uid="{BBB96736-5CC7-4618-A11E-DFDA957FC25F}"/>
    <cellStyle name="Normal 81 42" xfId="18076" xr:uid="{C487C6B6-412B-4CB7-B401-90EC71E21ABA}"/>
    <cellStyle name="Normal 81 42 2" xfId="18077" xr:uid="{B31959AD-ABF7-489D-8175-643FC07A0649}"/>
    <cellStyle name="Normal 81 43" xfId="18078" xr:uid="{1843C1C3-B869-4D3C-BCFE-A67E1B598B30}"/>
    <cellStyle name="Normal 81 43 2" xfId="18079" xr:uid="{A1267ED5-DA48-40D3-AD0A-DBBA73DEB59A}"/>
    <cellStyle name="Normal 81 44" xfId="18080" xr:uid="{4E0D7B5E-F560-47AC-8163-41CC13C5AC6D}"/>
    <cellStyle name="Normal 81 44 2" xfId="18081" xr:uid="{95915D21-7399-4FE2-84EC-DC7CBFB21104}"/>
    <cellStyle name="Normal 81 45" xfId="18082" xr:uid="{6FFCCA2A-18B2-4C74-9EE4-FCBA929206F9}"/>
    <cellStyle name="Normal 81 45 2" xfId="18083" xr:uid="{7623625F-4338-4826-BACA-DFE611E8B92A}"/>
    <cellStyle name="Normal 81 46" xfId="18084" xr:uid="{1FCACEFB-1A0E-4524-8DEB-B0A80B7E7687}"/>
    <cellStyle name="Normal 81 46 2" xfId="18085" xr:uid="{EF6EF6F4-3D64-4DC6-ABCC-83D95A0BEB50}"/>
    <cellStyle name="Normal 81 47" xfId="18086" xr:uid="{F55B13C8-5BF9-4120-81CA-4B9D1A26F1AB}"/>
    <cellStyle name="Normal 81 47 2" xfId="18087" xr:uid="{47143DD0-2AD7-402B-B8A6-D3C5FCCE75D4}"/>
    <cellStyle name="Normal 81 48" xfId="18088" xr:uid="{CED1E7F0-B64E-4337-B5E9-57B1CD49DBC8}"/>
    <cellStyle name="Normal 81 48 2" xfId="18089" xr:uid="{87D5449A-969C-4865-9C9C-1939EC731E24}"/>
    <cellStyle name="Normal 81 49" xfId="18090" xr:uid="{3DDB634E-F109-4F5C-AA61-99E5F885C01D}"/>
    <cellStyle name="Normal 81 49 2" xfId="18091" xr:uid="{EDFA8AE9-5BC2-462B-A205-DAFAABBA25BC}"/>
    <cellStyle name="Normal 81 5" xfId="18092" xr:uid="{5C97D96A-FA4F-47CB-B6FD-3BDDB5DC43F5}"/>
    <cellStyle name="Normal 81 5 2" xfId="18093" xr:uid="{9E7B20AC-DE0A-4170-B00A-DC116061E8D7}"/>
    <cellStyle name="Normal 81 50" xfId="18094" xr:uid="{5865CF61-C2C4-4E37-AFE3-C61F9D51DF5E}"/>
    <cellStyle name="Normal 81 50 2" xfId="18095" xr:uid="{646EDE7F-2C65-41B0-AC47-FFE014F0D3FA}"/>
    <cellStyle name="Normal 81 51" xfId="18096" xr:uid="{DF44F3D0-1689-4F64-BC2C-534E3D12FDCE}"/>
    <cellStyle name="Normal 81 51 2" xfId="18097" xr:uid="{240124D7-57F3-4220-BE93-C4FCE4BA45F5}"/>
    <cellStyle name="Normal 81 52" xfId="18098" xr:uid="{B1416F6C-390D-402F-857C-844AD329E143}"/>
    <cellStyle name="Normal 81 52 2" xfId="18099" xr:uid="{F418CFA0-DFD0-42C6-8E78-67C12FD5372B}"/>
    <cellStyle name="Normal 81 53" xfId="18100" xr:uid="{CC9553A1-3E47-432F-AA2B-E2F0D3580B20}"/>
    <cellStyle name="Normal 81 53 2" xfId="18101" xr:uid="{066D0F50-EDE5-4057-8B89-56B54D3B352E}"/>
    <cellStyle name="Normal 81 54" xfId="18102" xr:uid="{8062E050-55C6-4F19-8661-687648DCD67B}"/>
    <cellStyle name="Normal 81 54 2" xfId="18103" xr:uid="{D86A6D73-B542-49DC-96C5-BD2DB9CE6295}"/>
    <cellStyle name="Normal 81 55" xfId="18104" xr:uid="{2D36517F-0CAA-4B29-B546-3BDF5BEB0BB0}"/>
    <cellStyle name="Normal 81 55 2" xfId="18105" xr:uid="{CB350DEF-2C58-4A15-B42F-376B1D3D01F9}"/>
    <cellStyle name="Normal 81 56" xfId="18106" xr:uid="{50E2AC03-7A5C-4791-9989-EF64810B1204}"/>
    <cellStyle name="Normal 81 56 2" xfId="18107" xr:uid="{CF2E961A-E46F-42E8-8854-914BEDD38508}"/>
    <cellStyle name="Normal 81 57" xfId="18108" xr:uid="{EA6E18F4-5088-44D8-AD7A-542DED36B315}"/>
    <cellStyle name="Normal 81 57 2" xfId="18109" xr:uid="{145668E5-E7BD-4A44-B2E9-7141839312EE}"/>
    <cellStyle name="Normal 81 58" xfId="18110" xr:uid="{491390C7-D632-41E9-907A-34C9C3F91C5A}"/>
    <cellStyle name="Normal 81 58 2" xfId="18111" xr:uid="{1DA8AC16-03E5-4F66-BC8C-D2C7565EB23B}"/>
    <cellStyle name="Normal 81 59" xfId="18112" xr:uid="{5F239633-E675-45C2-A607-721B806418D1}"/>
    <cellStyle name="Normal 81 59 2" xfId="18113" xr:uid="{482240BE-A7EF-488A-B482-3823F1E6D729}"/>
    <cellStyle name="Normal 81 6" xfId="18114" xr:uid="{5B81EAB7-D8AE-48A5-9303-1B96D1B3451D}"/>
    <cellStyle name="Normal 81 6 2" xfId="18115" xr:uid="{B0F59151-F7F5-415C-84BA-CDA7D38F402F}"/>
    <cellStyle name="Normal 81 60" xfId="18116" xr:uid="{A0438CA5-2BDB-41EA-8144-777BA8C1DD84}"/>
    <cellStyle name="Normal 81 60 2" xfId="18117" xr:uid="{0130F931-16C0-4525-ADE1-DFC924FB89A4}"/>
    <cellStyle name="Normal 81 61" xfId="18118" xr:uid="{BF85B4E3-9F0F-4F66-99C5-8AA17E0E3330}"/>
    <cellStyle name="Normal 81 61 2" xfId="18119" xr:uid="{735DCCEC-7420-4D41-BF65-5890F63DB508}"/>
    <cellStyle name="Normal 81 62" xfId="18120" xr:uid="{FC5BC5AB-68DB-4210-ACB3-A61AF4E7FB04}"/>
    <cellStyle name="Normal 81 62 2" xfId="18121" xr:uid="{E5E230F7-36E7-438F-B5EA-3319237EC1F1}"/>
    <cellStyle name="Normal 81 63" xfId="18122" xr:uid="{7E928482-5BE2-456A-AFA7-9CA81E967DE7}"/>
    <cellStyle name="Normal 81 63 2" xfId="18123" xr:uid="{FC5E6D63-9ABD-40DA-A414-299FD146B58B}"/>
    <cellStyle name="Normal 81 64" xfId="18124" xr:uid="{A4839680-7042-4AD3-8E94-AF90B6E2E676}"/>
    <cellStyle name="Normal 81 64 2" xfId="18125" xr:uid="{A3689C9D-1893-40DE-88D5-A68213E406E8}"/>
    <cellStyle name="Normal 81 65" xfId="18126" xr:uid="{81C07498-896C-41E8-88E1-97FC52712E55}"/>
    <cellStyle name="Normal 81 65 2" xfId="18127" xr:uid="{0D9D7109-9B76-41FD-8288-8E159BBE0EE7}"/>
    <cellStyle name="Normal 81 66" xfId="18128" xr:uid="{93927340-6250-4CEF-84D3-1F9C7A688216}"/>
    <cellStyle name="Normal 81 66 2" xfId="18129" xr:uid="{729D6A74-880E-49D9-A5B3-2E29828FD033}"/>
    <cellStyle name="Normal 81 67" xfId="18130" xr:uid="{50A014AD-D775-4897-B46F-EA6133BA8309}"/>
    <cellStyle name="Normal 81 67 2" xfId="18131" xr:uid="{F4D261D8-DF46-4689-929F-787167F38343}"/>
    <cellStyle name="Normal 81 68" xfId="18132" xr:uid="{27AEEF76-BCF2-493B-8929-56DE03954A92}"/>
    <cellStyle name="Normal 81 68 2" xfId="18133" xr:uid="{35B6CF75-D820-4E4B-A7C1-03CE6384E073}"/>
    <cellStyle name="Normal 81 69" xfId="18134" xr:uid="{72714BFE-0947-47FE-95DF-05DD64C016E0}"/>
    <cellStyle name="Normal 81 69 2" xfId="18135" xr:uid="{0546E0CD-3B52-4B2F-87F9-68A86F813449}"/>
    <cellStyle name="Normal 81 7" xfId="18136" xr:uid="{71D1149D-D155-4EB6-8FF1-02B73C0F3251}"/>
    <cellStyle name="Normal 81 7 2" xfId="18137" xr:uid="{E24D07AA-23E7-4AD5-BA84-F04FB38BFA76}"/>
    <cellStyle name="Normal 81 70" xfId="18138" xr:uid="{94ED4957-7832-4019-9E83-7CD921E14567}"/>
    <cellStyle name="Normal 81 70 2" xfId="18139" xr:uid="{E8DF8DC9-34F5-4486-A9A8-76AE036801B1}"/>
    <cellStyle name="Normal 81 71" xfId="18140" xr:uid="{551FEC30-4BCC-46F5-B02D-A70819305726}"/>
    <cellStyle name="Normal 81 71 2" xfId="18141" xr:uid="{F46B2C95-6700-4838-9A09-BDAF551E7A58}"/>
    <cellStyle name="Normal 81 72" xfId="18142" xr:uid="{3E574D59-9CD1-4002-BA13-CD4574E36E7F}"/>
    <cellStyle name="Normal 81 72 2" xfId="18143" xr:uid="{587B4F8B-CA1F-4AED-BA12-946A1854AEFA}"/>
    <cellStyle name="Normal 81 73" xfId="18144" xr:uid="{007B1003-E4F4-4BD2-8EE8-5FEC6758579A}"/>
    <cellStyle name="Normal 81 73 2" xfId="18145" xr:uid="{CA2432E8-EF19-4F06-AE89-CED530C659DA}"/>
    <cellStyle name="Normal 81 74" xfId="18146" xr:uid="{5C1862AD-4FE0-4304-8C4E-1D60C49145C1}"/>
    <cellStyle name="Normal 81 74 2" xfId="18147" xr:uid="{5A8ADBED-0017-430C-91E9-55102F75EBC1}"/>
    <cellStyle name="Normal 81 75" xfId="18148" xr:uid="{9CEEDA48-B2C4-423E-9C3A-2428A49B3D75}"/>
    <cellStyle name="Normal 81 75 2" xfId="18149" xr:uid="{1062D2BD-6C84-4E6E-9C40-FCF4F55CBFFA}"/>
    <cellStyle name="Normal 81 76" xfId="18150" xr:uid="{67674FC8-D30A-41CD-97B9-6D7B4A3DAE43}"/>
    <cellStyle name="Normal 81 76 2" xfId="18151" xr:uid="{74D7563F-410E-4EFC-8319-1AFEFE71F373}"/>
    <cellStyle name="Normal 81 77" xfId="18152" xr:uid="{4FFA339C-535A-422E-BFE3-FA9213FC1153}"/>
    <cellStyle name="Normal 81 77 2" xfId="18153" xr:uid="{10DC05A9-F75D-4C25-9C0F-E673DE19E23B}"/>
    <cellStyle name="Normal 81 78" xfId="18154" xr:uid="{D3E6A9A2-24EB-4760-98E1-DCBFA47BB236}"/>
    <cellStyle name="Normal 81 78 2" xfId="18155" xr:uid="{F55A1C52-12AE-4C2B-8852-B88510FBED99}"/>
    <cellStyle name="Normal 81 79" xfId="18156" xr:uid="{DCC7229D-6842-4CB7-BD9C-7DF7FD9E38B7}"/>
    <cellStyle name="Normal 81 79 2" xfId="18157" xr:uid="{6D21F5D5-9001-493E-87DB-5935218EB02A}"/>
    <cellStyle name="Normal 81 8" xfId="18158" xr:uid="{E196475E-8838-4121-A761-AFF9A1BABCAB}"/>
    <cellStyle name="Normal 81 8 2" xfId="18159" xr:uid="{94A3ABAD-A90F-4C3A-95E6-055FD9709280}"/>
    <cellStyle name="Normal 81 80" xfId="18160" xr:uid="{9A7B078C-652F-4BEF-B87F-98E2911E0295}"/>
    <cellStyle name="Normal 81 80 2" xfId="18161" xr:uid="{1C312909-7F11-48C0-A6C1-85DA1BBE1467}"/>
    <cellStyle name="Normal 81 81" xfId="18162" xr:uid="{B2FBCEC2-B4EA-4108-A54D-600A6BD1A08D}"/>
    <cellStyle name="Normal 81 81 2" xfId="18163" xr:uid="{F98B3565-014C-4B2C-9191-9CDB3ADC6225}"/>
    <cellStyle name="Normal 81 82" xfId="18164" xr:uid="{FFD6B3F2-4160-4D42-A310-539E49D0B7E3}"/>
    <cellStyle name="Normal 81 82 2" xfId="18165" xr:uid="{718DC0E0-FAAC-4AAA-AFE5-D5B03BF23DCB}"/>
    <cellStyle name="Normal 81 83" xfId="18166" xr:uid="{602707A7-25EB-48E4-B358-EB3EA5AFCE42}"/>
    <cellStyle name="Normal 81 83 2" xfId="18167" xr:uid="{B8072003-D3CA-46B6-B4D2-8E04C90CA5BD}"/>
    <cellStyle name="Normal 81 84" xfId="18168" xr:uid="{C6172109-EB4E-49D5-8E53-F82963F44766}"/>
    <cellStyle name="Normal 81 84 2" xfId="18169" xr:uid="{6D9463B0-38A9-46DD-A60E-E79E480532FB}"/>
    <cellStyle name="Normal 81 85" xfId="18170" xr:uid="{613F80EF-A547-40E5-8E5A-0039AB7CFAFD}"/>
    <cellStyle name="Normal 81 85 2" xfId="18171" xr:uid="{489395E6-D445-4A78-B768-731F38EB08A7}"/>
    <cellStyle name="Normal 81 86" xfId="18172" xr:uid="{AE8A66CB-3F15-4F5F-B8A9-B640AF4B4ADA}"/>
    <cellStyle name="Normal 81 86 2" xfId="18173" xr:uid="{547B4A72-5515-4A78-94EA-EF293B129C34}"/>
    <cellStyle name="Normal 81 87" xfId="18174" xr:uid="{C858A58A-FE2B-482A-84F2-3D22FB70AC32}"/>
    <cellStyle name="Normal 81 9" xfId="18175" xr:uid="{49B110C3-14A1-4A68-81E8-1BAD0FB2653E}"/>
    <cellStyle name="Normal 81 9 2" xfId="18176" xr:uid="{8025522E-2800-4655-A5B1-326B5C783AED}"/>
    <cellStyle name="Normal 82" xfId="18177" xr:uid="{1021C36D-69BD-4045-92B8-439512CE1C20}"/>
    <cellStyle name="Normal 82 10" xfId="18178" xr:uid="{325C97AF-2279-48C3-996E-4500785844B7}"/>
    <cellStyle name="Normal 82 10 2" xfId="18179" xr:uid="{BE60C7D6-9846-4589-AF58-595FD33489AD}"/>
    <cellStyle name="Normal 82 11" xfId="18180" xr:uid="{37F4F104-5238-4E3E-A190-DBD07FE113A7}"/>
    <cellStyle name="Normal 82 11 2" xfId="18181" xr:uid="{6A03211B-9621-496E-AE32-EA0ACACC73D7}"/>
    <cellStyle name="Normal 82 12" xfId="18182" xr:uid="{7957E63A-65C8-4B11-B348-4B32A4F6441A}"/>
    <cellStyle name="Normal 82 12 2" xfId="18183" xr:uid="{FB12E3B9-51EC-481B-BAB5-A1EF5A48CE5C}"/>
    <cellStyle name="Normal 82 13" xfId="18184" xr:uid="{EA67D910-16DD-4FCE-9572-02694DBFBEC4}"/>
    <cellStyle name="Normal 82 13 2" xfId="18185" xr:uid="{DECB3B37-839D-48E1-A860-520AE3741C25}"/>
    <cellStyle name="Normal 82 14" xfId="18186" xr:uid="{A3C627BE-E059-4AEB-8719-90EBF23A24BB}"/>
    <cellStyle name="Normal 82 14 2" xfId="18187" xr:uid="{88071923-C94A-4BA9-87D7-738B2700328A}"/>
    <cellStyle name="Normal 82 15" xfId="18188" xr:uid="{13FFA24E-4812-46D1-BF2E-E04ECDB22E13}"/>
    <cellStyle name="Normal 82 15 2" xfId="18189" xr:uid="{9EFA0830-D9BE-4C42-AFC2-5B7A5AAC9989}"/>
    <cellStyle name="Normal 82 16" xfId="18190" xr:uid="{642CEBC2-6CD5-4DED-AB0E-EA0F4CD9C7DF}"/>
    <cellStyle name="Normal 82 16 2" xfId="18191" xr:uid="{8ACE5971-F5EA-4E2A-B102-20F690DF0DAA}"/>
    <cellStyle name="Normal 82 17" xfId="18192" xr:uid="{D275BC60-A75D-40E7-BEAC-39EC17159DAB}"/>
    <cellStyle name="Normal 82 17 2" xfId="18193" xr:uid="{8F50CA7A-D5C7-413A-9492-A0F3390899B7}"/>
    <cellStyle name="Normal 82 18" xfId="18194" xr:uid="{5AA70180-EAAF-4EAC-85A4-F599AC907B82}"/>
    <cellStyle name="Normal 82 18 2" xfId="18195" xr:uid="{08D9B373-7699-4F86-84FE-E88F5958F00F}"/>
    <cellStyle name="Normal 82 19" xfId="18196" xr:uid="{B5A889B7-B817-477D-8A00-141D59E927CC}"/>
    <cellStyle name="Normal 82 19 2" xfId="18197" xr:uid="{D82D4340-CDF3-488F-A57A-5F4CFC6BB7E6}"/>
    <cellStyle name="Normal 82 2" xfId="18198" xr:uid="{2DB242EC-A28A-451C-8912-7EFE472D38BA}"/>
    <cellStyle name="Normal 82 2 2" xfId="18199" xr:uid="{0F730C00-FBCE-4671-928C-11ADDD937DC5}"/>
    <cellStyle name="Normal 82 20" xfId="18200" xr:uid="{0AF007F9-B054-482F-A39B-E116611D7E05}"/>
    <cellStyle name="Normal 82 20 2" xfId="18201" xr:uid="{D343B77F-B2D6-4D6C-88CF-B079DAEF10B4}"/>
    <cellStyle name="Normal 82 21" xfId="18202" xr:uid="{CC00CFDC-7FB0-43FB-B7FE-1BA11051EDAB}"/>
    <cellStyle name="Normal 82 21 2" xfId="18203" xr:uid="{15940D30-01D8-4408-9BA5-F5FF9026CC81}"/>
    <cellStyle name="Normal 82 22" xfId="18204" xr:uid="{2C89720D-0FDD-4FAF-BD33-EB7E64D3945F}"/>
    <cellStyle name="Normal 82 22 2" xfId="18205" xr:uid="{40147F84-DC25-42A9-B967-F4945F5F88F0}"/>
    <cellStyle name="Normal 82 23" xfId="18206" xr:uid="{065C2808-989F-404D-B208-D0475AEE0B62}"/>
    <cellStyle name="Normal 82 23 2" xfId="18207" xr:uid="{792900A2-C67B-458C-91A0-2EA05A1C1B2C}"/>
    <cellStyle name="Normal 82 24" xfId="18208" xr:uid="{054CEB33-27AC-43B2-8F0D-C5A58FFD0472}"/>
    <cellStyle name="Normal 82 24 2" xfId="18209" xr:uid="{196D51D9-7845-40BD-84A7-3B53546C81EB}"/>
    <cellStyle name="Normal 82 25" xfId="18210" xr:uid="{E4D81F67-8641-4765-B537-B9CE59AF8C65}"/>
    <cellStyle name="Normal 82 25 2" xfId="18211" xr:uid="{86C486D6-CC78-4FCD-A039-4AC61B600B3D}"/>
    <cellStyle name="Normal 82 26" xfId="18212" xr:uid="{4E4C03CF-222D-48E0-A6CD-B6293D58ACC6}"/>
    <cellStyle name="Normal 82 26 2" xfId="18213" xr:uid="{657F1B50-6AD1-4315-8B2D-7B9B17F354DA}"/>
    <cellStyle name="Normal 82 27" xfId="18214" xr:uid="{7055E392-C710-494C-8FDC-F89532E08209}"/>
    <cellStyle name="Normal 82 27 2" xfId="18215" xr:uid="{EE6B580A-CD19-4398-82F5-5C93E61250F8}"/>
    <cellStyle name="Normal 82 28" xfId="18216" xr:uid="{A40E71FE-7F6A-461D-8AA9-EFB93BDF3C2F}"/>
    <cellStyle name="Normal 82 28 2" xfId="18217" xr:uid="{380EB60F-1029-45D9-ADF0-CD66F1123A89}"/>
    <cellStyle name="Normal 82 29" xfId="18218" xr:uid="{6AEC61B4-826A-4049-BC25-A53BBDFEDC86}"/>
    <cellStyle name="Normal 82 29 2" xfId="18219" xr:uid="{057C593D-BF86-4E07-A666-527428499C8B}"/>
    <cellStyle name="Normal 82 3" xfId="18220" xr:uid="{627F8A14-882B-4FA2-B637-1582152D61B2}"/>
    <cellStyle name="Normal 82 3 2" xfId="18221" xr:uid="{098AF7B7-AC22-436D-9CC3-BAF1A7530C73}"/>
    <cellStyle name="Normal 82 30" xfId="18222" xr:uid="{B84371E7-3695-4FF6-A4C5-2A4BF0B2D5E9}"/>
    <cellStyle name="Normal 82 30 2" xfId="18223" xr:uid="{99A551C4-8DC0-49A6-9DA6-FF891B29B12F}"/>
    <cellStyle name="Normal 82 31" xfId="18224" xr:uid="{6B5E88E7-AE87-4A9F-8E95-1BC44AF5EA7D}"/>
    <cellStyle name="Normal 82 31 2" xfId="18225" xr:uid="{6FAD48A1-A352-430A-90E1-25BBEC990D03}"/>
    <cellStyle name="Normal 82 32" xfId="18226" xr:uid="{70729D7A-31B1-4DAB-A742-F03D61AEF585}"/>
    <cellStyle name="Normal 82 32 2" xfId="18227" xr:uid="{E1F1831F-61DF-4265-8B04-603029361826}"/>
    <cellStyle name="Normal 82 33" xfId="18228" xr:uid="{230709BC-706C-4238-A61F-E4DD1332DA5E}"/>
    <cellStyle name="Normal 82 33 2" xfId="18229" xr:uid="{D2C6ED7F-0BC8-460C-90F8-6E602F403EAE}"/>
    <cellStyle name="Normal 82 34" xfId="18230" xr:uid="{9FAEE251-1E28-45F0-BF45-17A5EDD67CB1}"/>
    <cellStyle name="Normal 82 34 2" xfId="18231" xr:uid="{FB2C2C7F-E4CA-4DE4-93B5-3B9BCDB1BA33}"/>
    <cellStyle name="Normal 82 35" xfId="18232" xr:uid="{8DC42944-7622-4F45-BEDC-A98D3A462B6F}"/>
    <cellStyle name="Normal 82 35 2" xfId="18233" xr:uid="{DE1368F4-086B-41A6-9C8C-460394EB5507}"/>
    <cellStyle name="Normal 82 36" xfId="18234" xr:uid="{59377D99-C113-4D6D-B6AA-CCC7339930AB}"/>
    <cellStyle name="Normal 82 36 2" xfId="18235" xr:uid="{57AC86F7-3082-4C26-888A-E4B06F27100D}"/>
    <cellStyle name="Normal 82 37" xfId="18236" xr:uid="{F6A43CF6-97AF-4E22-AF1E-2EBF788D5D4A}"/>
    <cellStyle name="Normal 82 37 2" xfId="18237" xr:uid="{4B0EF574-2CBE-4652-AC79-84BEF6607D62}"/>
    <cellStyle name="Normal 82 38" xfId="18238" xr:uid="{4CCDBE38-5DB3-40E2-8D53-CE5BBE4E95FF}"/>
    <cellStyle name="Normal 82 38 2" xfId="18239" xr:uid="{7A367189-4532-4EE7-8FE4-D39008C4D4F5}"/>
    <cellStyle name="Normal 82 39" xfId="18240" xr:uid="{86035775-4D7D-4EC9-993B-B63D4A5B6CF9}"/>
    <cellStyle name="Normal 82 39 2" xfId="18241" xr:uid="{ABE90611-611D-4F46-AA92-39D5AE017BD4}"/>
    <cellStyle name="Normal 82 4" xfId="18242" xr:uid="{E2A3FC87-464B-4EF4-9CE7-4050D2DA7FF3}"/>
    <cellStyle name="Normal 82 4 2" xfId="18243" xr:uid="{3339BC0D-FA7D-4B93-8A18-76430E55F13A}"/>
    <cellStyle name="Normal 82 40" xfId="18244" xr:uid="{4A9A6512-9057-4D70-BE8F-A181037A993C}"/>
    <cellStyle name="Normal 82 40 2" xfId="18245" xr:uid="{7F325772-A6E9-4045-A9AF-C4FD375F7E86}"/>
    <cellStyle name="Normal 82 41" xfId="18246" xr:uid="{0B615096-B41C-4F92-A139-473383A112AB}"/>
    <cellStyle name="Normal 82 41 2" xfId="18247" xr:uid="{19B32BEF-D334-41E8-BE67-1C0C893A0DD8}"/>
    <cellStyle name="Normal 82 42" xfId="18248" xr:uid="{5757A7AD-A438-42AD-A491-74C2C957C9A4}"/>
    <cellStyle name="Normal 82 42 2" xfId="18249" xr:uid="{DD346145-B749-4E1D-B782-A668ACBF2A2D}"/>
    <cellStyle name="Normal 82 43" xfId="18250" xr:uid="{4E8E3299-828B-425B-B555-381E4D019A8B}"/>
    <cellStyle name="Normal 82 43 2" xfId="18251" xr:uid="{A61779B9-13C9-481C-833C-D6EA021BF11F}"/>
    <cellStyle name="Normal 82 44" xfId="18252" xr:uid="{0C7387FD-6E2F-4301-ACE2-3C3B4278A8B9}"/>
    <cellStyle name="Normal 82 44 2" xfId="18253" xr:uid="{90E61E24-E4F5-4147-957D-92BDC1FA9D11}"/>
    <cellStyle name="Normal 82 45" xfId="18254" xr:uid="{63E57F76-BC14-41C2-8F07-89E113403305}"/>
    <cellStyle name="Normal 82 45 2" xfId="18255" xr:uid="{243E1CFB-D807-4D14-8684-94A3CB2F2A74}"/>
    <cellStyle name="Normal 82 46" xfId="18256" xr:uid="{E5566DC3-EA05-49F5-B13C-02218DFAC228}"/>
    <cellStyle name="Normal 82 46 2" xfId="18257" xr:uid="{B842FC31-6A42-4C0C-B032-0E32F5C7AEB9}"/>
    <cellStyle name="Normal 82 47" xfId="18258" xr:uid="{F0B60C47-58D3-42CE-9943-ECF17E23CADF}"/>
    <cellStyle name="Normal 82 47 2" xfId="18259" xr:uid="{F5A6605A-F0B5-47AC-BAAA-2887588F4FB3}"/>
    <cellStyle name="Normal 82 48" xfId="18260" xr:uid="{BF4DCCB4-FE4B-4995-A094-48BBCDC00C34}"/>
    <cellStyle name="Normal 82 48 2" xfId="18261" xr:uid="{9DEA6F44-2B7A-41CB-A932-C05A7AC25A09}"/>
    <cellStyle name="Normal 82 49" xfId="18262" xr:uid="{A68CE488-0DD2-4450-89FD-2BC18D2894EA}"/>
    <cellStyle name="Normal 82 49 2" xfId="18263" xr:uid="{52601604-72A0-42A3-B1F6-A21ACFADA1DE}"/>
    <cellStyle name="Normal 82 5" xfId="18264" xr:uid="{93BF316B-8EC7-4852-9DEC-346F2C7ACCB9}"/>
    <cellStyle name="Normal 82 5 2" xfId="18265" xr:uid="{3732CCFE-8DBA-4DF3-9FB7-0DF0F0021E25}"/>
    <cellStyle name="Normal 82 50" xfId="18266" xr:uid="{67BB535B-D071-4725-A2C9-CB1E3D6EF3EA}"/>
    <cellStyle name="Normal 82 50 2" xfId="18267" xr:uid="{EAA068FD-A3F6-40D2-A0D1-686636046D1B}"/>
    <cellStyle name="Normal 82 51" xfId="18268" xr:uid="{F9FB2D74-8D85-45D2-9073-3F4DD3B6CEF8}"/>
    <cellStyle name="Normal 82 51 2" xfId="18269" xr:uid="{571BDF5A-D641-4079-80CF-52C666B7C4DC}"/>
    <cellStyle name="Normal 82 52" xfId="18270" xr:uid="{87864B2E-14D9-4FDA-8247-0F7736AF9EC5}"/>
    <cellStyle name="Normal 82 52 2" xfId="18271" xr:uid="{6AAF3D5E-B6AE-42A0-AB8B-8CB531B3488B}"/>
    <cellStyle name="Normal 82 53" xfId="18272" xr:uid="{F31F23F9-D465-4CDF-A0DB-4B3699440457}"/>
    <cellStyle name="Normal 82 53 2" xfId="18273" xr:uid="{1A371E35-13B3-42BB-A71E-74489A994682}"/>
    <cellStyle name="Normal 82 54" xfId="18274" xr:uid="{74AE2681-182D-44F2-B407-1BA34483F521}"/>
    <cellStyle name="Normal 82 54 2" xfId="18275" xr:uid="{0A6FE3EE-4644-4A67-8BF0-21CF7FAF0B21}"/>
    <cellStyle name="Normal 82 55" xfId="18276" xr:uid="{9B33B8F9-AF39-4B05-8CC3-8B148D98DEBC}"/>
    <cellStyle name="Normal 82 55 2" xfId="18277" xr:uid="{B0DEE775-574B-495B-839D-01D8F4FBA28F}"/>
    <cellStyle name="Normal 82 56" xfId="18278" xr:uid="{BA86F88C-DFD9-4F3D-BA41-6E8030EEDF47}"/>
    <cellStyle name="Normal 82 56 2" xfId="18279" xr:uid="{4D7E6B56-884D-45E7-B5B5-9B551EABB437}"/>
    <cellStyle name="Normal 82 57" xfId="18280" xr:uid="{23628A6C-4E54-490D-8716-A9419CC0102B}"/>
    <cellStyle name="Normal 82 57 2" xfId="18281" xr:uid="{39DFDF30-CEA2-4BAD-AD7F-E8FD122CF613}"/>
    <cellStyle name="Normal 82 58" xfId="18282" xr:uid="{C9B38E9A-7F4A-4773-B9E7-5204C250A0DC}"/>
    <cellStyle name="Normal 82 58 2" xfId="18283" xr:uid="{D95AD4BD-A251-4048-B19B-586329ED9029}"/>
    <cellStyle name="Normal 82 59" xfId="18284" xr:uid="{E4FE52DF-6C4A-438A-8669-4273BDCE9C85}"/>
    <cellStyle name="Normal 82 59 2" xfId="18285" xr:uid="{B19C7698-0154-41C1-8071-D6187B8E2828}"/>
    <cellStyle name="Normal 82 6" xfId="18286" xr:uid="{2E355B44-96C0-4F48-9450-0A03ED934C7E}"/>
    <cellStyle name="Normal 82 6 2" xfId="18287" xr:uid="{FCC89F9D-3506-4238-BCCB-C7CE6B470DA4}"/>
    <cellStyle name="Normal 82 60" xfId="18288" xr:uid="{169D21E1-D1F8-4A82-9258-35109BB6E584}"/>
    <cellStyle name="Normal 82 60 2" xfId="18289" xr:uid="{42B189BA-0F12-4030-BE5B-AC2603A5F577}"/>
    <cellStyle name="Normal 82 61" xfId="18290" xr:uid="{98666C89-0909-48C0-9722-415D33850967}"/>
    <cellStyle name="Normal 82 61 2" xfId="18291" xr:uid="{7AAA16C0-746E-4789-909E-DC3CC8F31F00}"/>
    <cellStyle name="Normal 82 62" xfId="18292" xr:uid="{933CC305-1B57-4F22-9490-F4E3DB288A2D}"/>
    <cellStyle name="Normal 82 62 2" xfId="18293" xr:uid="{93D480E6-9C9C-4C18-B5A4-056F61E85703}"/>
    <cellStyle name="Normal 82 63" xfId="18294" xr:uid="{775FF9A0-03CA-41C5-BB6F-88E446FA8350}"/>
    <cellStyle name="Normal 82 63 2" xfId="18295" xr:uid="{A567D2BC-32B5-4A23-B779-0BD262F4E226}"/>
    <cellStyle name="Normal 82 64" xfId="18296" xr:uid="{0EC5F3CE-E872-4888-85D2-B6D25967E0D1}"/>
    <cellStyle name="Normal 82 64 2" xfId="18297" xr:uid="{2DAEE9E7-FA47-4553-A0D0-C2FBA81E7539}"/>
    <cellStyle name="Normal 82 65" xfId="18298" xr:uid="{B81B7D04-13A7-423C-82FA-251E10963BBC}"/>
    <cellStyle name="Normal 82 65 2" xfId="18299" xr:uid="{06E4294D-7D5F-4390-AD26-AE201027154E}"/>
    <cellStyle name="Normal 82 66" xfId="18300" xr:uid="{50139788-1022-42D1-A7EB-7F6B13FC070A}"/>
    <cellStyle name="Normal 82 66 2" xfId="18301" xr:uid="{23448748-7EFD-49B9-890D-AAC8B212079E}"/>
    <cellStyle name="Normal 82 67" xfId="18302" xr:uid="{DD8B5B36-6352-4C33-B171-52DF12195A55}"/>
    <cellStyle name="Normal 82 67 2" xfId="18303" xr:uid="{DF77AAF4-B8F2-4671-AB59-A3F9AABADF27}"/>
    <cellStyle name="Normal 82 68" xfId="18304" xr:uid="{00FAC6E3-7BD8-43B8-B039-97DDDFDEFF68}"/>
    <cellStyle name="Normal 82 68 2" xfId="18305" xr:uid="{41701F5A-6115-4C9A-A165-A720EE84E6A4}"/>
    <cellStyle name="Normal 82 69" xfId="18306" xr:uid="{BEDCBDEB-17D3-4AD3-84FF-AC74ECB7066A}"/>
    <cellStyle name="Normal 82 69 2" xfId="18307" xr:uid="{623B7AF0-32DC-4286-9D82-531D7EAD2F0D}"/>
    <cellStyle name="Normal 82 7" xfId="18308" xr:uid="{46FB222D-64F7-4140-8039-E3AE3B3A23EC}"/>
    <cellStyle name="Normal 82 7 2" xfId="18309" xr:uid="{DA89B95E-1832-4F5D-B0A8-8A5F59BEB8D9}"/>
    <cellStyle name="Normal 82 70" xfId="18310" xr:uid="{F8E71B20-6ACB-450D-8D3A-A471D4D3CD00}"/>
    <cellStyle name="Normal 82 70 2" xfId="18311" xr:uid="{729CA1A0-0625-4E13-B86C-A04A25884BCE}"/>
    <cellStyle name="Normal 82 71" xfId="18312" xr:uid="{306999A2-F3D5-48EB-AB5B-685463FF9812}"/>
    <cellStyle name="Normal 82 71 2" xfId="18313" xr:uid="{C7B50934-92EC-458F-91DC-B04180AF1A25}"/>
    <cellStyle name="Normal 82 72" xfId="18314" xr:uid="{2B7CBED2-0F0F-40CD-8F59-334FE47F2AA8}"/>
    <cellStyle name="Normal 82 72 2" xfId="18315" xr:uid="{30127DB8-9690-4209-A0B3-631BF13A3684}"/>
    <cellStyle name="Normal 82 73" xfId="18316" xr:uid="{EE05FC8A-3474-40BC-AE27-8104B21B3992}"/>
    <cellStyle name="Normal 82 73 2" xfId="18317" xr:uid="{974C2FE5-BF2C-4858-99CC-E9A516B2646B}"/>
    <cellStyle name="Normal 82 74" xfId="18318" xr:uid="{13F8B6AE-FC61-449D-814D-DDABDA56E82C}"/>
    <cellStyle name="Normal 82 74 2" xfId="18319" xr:uid="{42701010-BD94-4DCE-8D29-C0D51ADC5058}"/>
    <cellStyle name="Normal 82 75" xfId="18320" xr:uid="{EBBE14B6-2D74-467B-ACFF-F4DA743866FE}"/>
    <cellStyle name="Normal 82 75 2" xfId="18321" xr:uid="{CCB1C71D-8B70-4CB8-ABEB-DE20D637CC15}"/>
    <cellStyle name="Normal 82 76" xfId="18322" xr:uid="{352868D2-90D1-4F89-9342-E0C3F5AE5211}"/>
    <cellStyle name="Normal 82 76 2" xfId="18323" xr:uid="{98BAC111-5A0D-4EB2-8277-AC206A21B406}"/>
    <cellStyle name="Normal 82 77" xfId="18324" xr:uid="{8B83F04B-4B6E-4FFF-B077-C0F78269FBDB}"/>
    <cellStyle name="Normal 82 77 2" xfId="18325" xr:uid="{78515A19-2D79-43A4-9248-ED6635C33ECD}"/>
    <cellStyle name="Normal 82 78" xfId="18326" xr:uid="{C7477FC8-77C6-4481-8C36-2362A1D02EFD}"/>
    <cellStyle name="Normal 82 78 2" xfId="18327" xr:uid="{AF7DAEE5-1C74-4DC5-B2F6-27A308D2995B}"/>
    <cellStyle name="Normal 82 79" xfId="18328" xr:uid="{F6FFF556-80B6-413B-B640-7805C8120F52}"/>
    <cellStyle name="Normal 82 79 2" xfId="18329" xr:uid="{227A4850-0938-48A7-9EDB-DEDD479A9123}"/>
    <cellStyle name="Normal 82 8" xfId="18330" xr:uid="{58F31A0B-3669-4308-A9E7-E1E4CBD14740}"/>
    <cellStyle name="Normal 82 8 2" xfId="18331" xr:uid="{F9EC19E8-E715-4078-9483-46DF09D231B9}"/>
    <cellStyle name="Normal 82 80" xfId="18332" xr:uid="{3B00364C-24D6-408C-9A44-115A9D1D31A2}"/>
    <cellStyle name="Normal 82 80 2" xfId="18333" xr:uid="{C6BEE5C5-67A8-43F2-9B56-C65C13BEA85C}"/>
    <cellStyle name="Normal 82 81" xfId="18334" xr:uid="{A920C381-C0B7-4BAF-BE96-2BAA0C5C8AE7}"/>
    <cellStyle name="Normal 82 81 2" xfId="18335" xr:uid="{956CDB7C-F9CE-4DF9-B04C-6D82DB0D9424}"/>
    <cellStyle name="Normal 82 82" xfId="18336" xr:uid="{B9CBA979-865C-4944-A2C0-482582A6378C}"/>
    <cellStyle name="Normal 82 82 2" xfId="18337" xr:uid="{A966377F-A4EB-4091-90E5-5B33427A31FC}"/>
    <cellStyle name="Normal 82 83" xfId="18338" xr:uid="{9CDAEAEE-E9C9-416E-BBA5-15228CA1E1EC}"/>
    <cellStyle name="Normal 82 83 2" xfId="18339" xr:uid="{EFCBC8DB-E052-46E3-A321-1B9E768914EB}"/>
    <cellStyle name="Normal 82 84" xfId="18340" xr:uid="{1F927CDD-3B59-46CB-B6F1-394AB323B767}"/>
    <cellStyle name="Normal 82 84 2" xfId="18341" xr:uid="{73D29BA3-DC98-436C-9E29-47E51E9F83FA}"/>
    <cellStyle name="Normal 82 85" xfId="18342" xr:uid="{F3006F45-92EB-4994-8F40-B6060D2F3C8F}"/>
    <cellStyle name="Normal 82 85 2" xfId="18343" xr:uid="{C2BBBFF2-4D1C-433F-B648-93AE9A10043F}"/>
    <cellStyle name="Normal 82 86" xfId="18344" xr:uid="{07E2A768-D3A6-4AD7-8F55-1DD4630EE635}"/>
    <cellStyle name="Normal 82 86 2" xfId="18345" xr:uid="{26AEF41D-74BF-41C4-A649-7E5F49150A35}"/>
    <cellStyle name="Normal 82 87" xfId="18346" xr:uid="{24842614-6C9D-4A7F-9251-455A89EA513D}"/>
    <cellStyle name="Normal 82 9" xfId="18347" xr:uid="{2E66B3B7-E213-4532-89D2-E8FBB967D1D8}"/>
    <cellStyle name="Normal 82 9 2" xfId="18348" xr:uid="{EA047126-91FC-4072-89F8-3955AAD6C2F9}"/>
    <cellStyle name="Normal 83" xfId="18349" xr:uid="{9907C01F-C54F-430B-A579-83C9799213E6}"/>
    <cellStyle name="Normal 83 10" xfId="18350" xr:uid="{4D3A7F0C-718E-4709-82B6-EBF9D78A228A}"/>
    <cellStyle name="Normal 83 10 2" xfId="18351" xr:uid="{68695A33-81E4-45E9-8916-6804E19159D9}"/>
    <cellStyle name="Normal 83 11" xfId="18352" xr:uid="{8B481BC3-C75F-43A9-AEBB-9F72B4032E93}"/>
    <cellStyle name="Normal 83 11 2" xfId="18353" xr:uid="{BA9C736F-86E6-446B-AF74-D0B235BB32C3}"/>
    <cellStyle name="Normal 83 12" xfId="18354" xr:uid="{AE7F8841-1B20-4024-B72E-C0D95F98E3C1}"/>
    <cellStyle name="Normal 83 12 2" xfId="18355" xr:uid="{FDAC5B83-2C62-4185-B1D0-5B6554396892}"/>
    <cellStyle name="Normal 83 13" xfId="18356" xr:uid="{FB090CCC-922D-46DD-B01A-AE3875DA1DE5}"/>
    <cellStyle name="Normal 83 13 2" xfId="18357" xr:uid="{DEA2634C-DBFB-457C-A31F-AA93C97149AE}"/>
    <cellStyle name="Normal 83 14" xfId="18358" xr:uid="{70F9B120-CB89-44DF-ADB9-7FDD289D57BF}"/>
    <cellStyle name="Normal 83 14 2" xfId="18359" xr:uid="{C3FC4309-D2CF-4E4D-814A-53A29D07D197}"/>
    <cellStyle name="Normal 83 15" xfId="18360" xr:uid="{0B7E41C0-B95A-4E37-A29A-4E6B03E7EA42}"/>
    <cellStyle name="Normal 83 15 2" xfId="18361" xr:uid="{230CA5CC-5E5E-4A51-BAE9-5FF03FC25B51}"/>
    <cellStyle name="Normal 83 16" xfId="18362" xr:uid="{076967F3-82C4-4B7F-BD59-F5A9039B0595}"/>
    <cellStyle name="Normal 83 16 2" xfId="18363" xr:uid="{88DA56D4-2FE6-4B5B-BC7E-1CDE30EF32D1}"/>
    <cellStyle name="Normal 83 17" xfId="18364" xr:uid="{C5A034A4-88FC-4E01-A170-B052D299D866}"/>
    <cellStyle name="Normal 83 17 2" xfId="18365" xr:uid="{B8EBB775-8A1A-4F11-B9F4-ABD20E3648CE}"/>
    <cellStyle name="Normal 83 18" xfId="18366" xr:uid="{BF2D526D-7F8B-45EA-989B-CBDC483FC371}"/>
    <cellStyle name="Normal 83 18 2" xfId="18367" xr:uid="{E5BB92D1-FEE8-4F21-BAA1-ED797D93895E}"/>
    <cellStyle name="Normal 83 19" xfId="18368" xr:uid="{605F48E8-7F9D-4D85-B5E8-39F5106FF84B}"/>
    <cellStyle name="Normal 83 19 2" xfId="18369" xr:uid="{31CD3AF9-CE48-4ED6-A3A6-B7D4F61AE71E}"/>
    <cellStyle name="Normal 83 2" xfId="18370" xr:uid="{ED012A07-4F31-490C-A630-989F7238D851}"/>
    <cellStyle name="Normal 83 2 2" xfId="18371" xr:uid="{6661C990-61F7-4F44-84A4-42338DC31A19}"/>
    <cellStyle name="Normal 83 20" xfId="18372" xr:uid="{A98D4228-F238-4661-BBD5-F06868AF59B6}"/>
    <cellStyle name="Normal 83 20 2" xfId="18373" xr:uid="{2EAB2846-581C-43B1-9F75-5B0DFDC989EA}"/>
    <cellStyle name="Normal 83 21" xfId="18374" xr:uid="{68993C81-CE30-4A89-BBFB-C63437751830}"/>
    <cellStyle name="Normal 83 21 2" xfId="18375" xr:uid="{8A10676E-99CA-4417-9674-FD012FD78C07}"/>
    <cellStyle name="Normal 83 22" xfId="18376" xr:uid="{20004661-5E4D-4772-B286-D166F79C6DB2}"/>
    <cellStyle name="Normal 83 22 2" xfId="18377" xr:uid="{00725E2D-9CFC-4AFE-AC56-8F5E9D7B7AA6}"/>
    <cellStyle name="Normal 83 23" xfId="18378" xr:uid="{A2EEF0D9-1219-48AC-97F3-3A10ABA9CB08}"/>
    <cellStyle name="Normal 83 23 2" xfId="18379" xr:uid="{7F36B790-D71A-424D-A309-5518F123A6ED}"/>
    <cellStyle name="Normal 83 24" xfId="18380" xr:uid="{D4F09B18-1EE8-4873-AAA5-EF404F52D0AA}"/>
    <cellStyle name="Normal 83 24 2" xfId="18381" xr:uid="{6B4D9DDC-CCA9-4FD9-BDFF-BCBD49CB23F7}"/>
    <cellStyle name="Normal 83 25" xfId="18382" xr:uid="{9B6FCBD6-6570-4CC0-8A5F-FA34FBC051F4}"/>
    <cellStyle name="Normal 83 25 2" xfId="18383" xr:uid="{438780AE-EEE4-41A1-AC59-FF84D9E98AA5}"/>
    <cellStyle name="Normal 83 26" xfId="18384" xr:uid="{15989528-5D8A-49CF-8630-699692435E1D}"/>
    <cellStyle name="Normal 83 26 2" xfId="18385" xr:uid="{0AAB9804-BFB7-4562-BB17-932BBF249B20}"/>
    <cellStyle name="Normal 83 27" xfId="18386" xr:uid="{31EDD42B-FA23-4C6C-9A60-49B7A2350560}"/>
    <cellStyle name="Normal 83 27 2" xfId="18387" xr:uid="{747A8A84-43F6-43B0-A8C6-6B8ADE6A6551}"/>
    <cellStyle name="Normal 83 28" xfId="18388" xr:uid="{CDB775E5-EF1A-415B-8C25-B9951A6F7438}"/>
    <cellStyle name="Normal 83 28 2" xfId="18389" xr:uid="{A7715194-4615-416C-9A3D-4D9023FBAA57}"/>
    <cellStyle name="Normal 83 29" xfId="18390" xr:uid="{DEFDA8CC-E00A-4DCF-911B-741F87BC3EF7}"/>
    <cellStyle name="Normal 83 29 2" xfId="18391" xr:uid="{6ADDA520-4A7D-4507-858F-85B77FC7F60F}"/>
    <cellStyle name="Normal 83 3" xfId="18392" xr:uid="{36F615F0-2A2A-438E-900C-2E4C0C5BB6BA}"/>
    <cellStyle name="Normal 83 3 2" xfId="18393" xr:uid="{6CE527A6-8F57-4DC9-A1D9-894A65E2821A}"/>
    <cellStyle name="Normal 83 30" xfId="18394" xr:uid="{DC7D6932-7A24-42D3-8818-4B4855AD6BC8}"/>
    <cellStyle name="Normal 83 30 2" xfId="18395" xr:uid="{2F08B7C7-51B1-43E8-8E79-CC232A1D80A3}"/>
    <cellStyle name="Normal 83 31" xfId="18396" xr:uid="{99CD84AD-A6FF-493C-BD8C-222680729B49}"/>
    <cellStyle name="Normal 83 31 2" xfId="18397" xr:uid="{6F345990-B849-423A-8F3C-A1467F3FCB0C}"/>
    <cellStyle name="Normal 83 32" xfId="18398" xr:uid="{84D8ADB1-47FA-4C8C-8028-D2A048D62F01}"/>
    <cellStyle name="Normal 83 32 2" xfId="18399" xr:uid="{A442C9C6-B773-4601-99C4-919B8858963C}"/>
    <cellStyle name="Normal 83 33" xfId="18400" xr:uid="{59806EA3-BAFF-4D63-8219-67AE242BC35F}"/>
    <cellStyle name="Normal 83 33 2" xfId="18401" xr:uid="{AE7B6A26-4E84-45F4-B271-E8283D0FB0D2}"/>
    <cellStyle name="Normal 83 34" xfId="18402" xr:uid="{08C742C6-966B-4D93-BF18-8F0D5C49614A}"/>
    <cellStyle name="Normal 83 34 2" xfId="18403" xr:uid="{A638A317-6940-4711-A00E-8C65711239BB}"/>
    <cellStyle name="Normal 83 35" xfId="18404" xr:uid="{93D6E3D1-E5C3-4837-845F-B719156A1CAB}"/>
    <cellStyle name="Normal 83 35 2" xfId="18405" xr:uid="{64A21CE9-3C67-429E-9991-C6D56D3C85D1}"/>
    <cellStyle name="Normal 83 36" xfId="18406" xr:uid="{9EECA1A6-890A-4B20-9C12-B971CC43BD82}"/>
    <cellStyle name="Normal 83 36 2" xfId="18407" xr:uid="{0D19F4A7-1AC1-4793-A4AD-1EBCD989FD9C}"/>
    <cellStyle name="Normal 83 37" xfId="18408" xr:uid="{B9BBC625-FA07-4D35-A9C3-6EDEA379CEA8}"/>
    <cellStyle name="Normal 83 37 2" xfId="18409" xr:uid="{2E06E22D-0AF6-47D0-B4B4-68AAC1862A3E}"/>
    <cellStyle name="Normal 83 38" xfId="18410" xr:uid="{13012F54-E6D7-4249-B13A-50F764F55F76}"/>
    <cellStyle name="Normal 83 38 2" xfId="18411" xr:uid="{F0C2AAF3-0EBA-48CC-9BF6-6AF4767D026A}"/>
    <cellStyle name="Normal 83 39" xfId="18412" xr:uid="{F3E91BD7-285B-4625-A3D0-00D6ED669822}"/>
    <cellStyle name="Normal 83 39 2" xfId="18413" xr:uid="{08A3A565-F023-475F-9144-E297BA3E29A9}"/>
    <cellStyle name="Normal 83 4" xfId="18414" xr:uid="{C9A064DD-FE3C-4910-A77B-EAAD40EC56DC}"/>
    <cellStyle name="Normal 83 4 2" xfId="18415" xr:uid="{B3A9CE9F-0F00-4E7E-9CD6-0B3E8FBF4F71}"/>
    <cellStyle name="Normal 83 40" xfId="18416" xr:uid="{CD7DFA2E-A196-47B2-805F-8056365BCA72}"/>
    <cellStyle name="Normal 83 40 2" xfId="18417" xr:uid="{FFF1D18B-2026-440B-80D6-9B1A976F4841}"/>
    <cellStyle name="Normal 83 41" xfId="18418" xr:uid="{961B57F8-D467-4219-881F-F7773D8E057E}"/>
    <cellStyle name="Normal 83 41 2" xfId="18419" xr:uid="{68020BF0-9FBA-479D-94EF-1A2B70F4421F}"/>
    <cellStyle name="Normal 83 42" xfId="18420" xr:uid="{92779DD7-01F5-4831-A91B-E321BE18ECE4}"/>
    <cellStyle name="Normal 83 42 2" xfId="18421" xr:uid="{1D6D1F80-153C-4A27-A6D9-7B8369F495EF}"/>
    <cellStyle name="Normal 83 43" xfId="18422" xr:uid="{98867A4A-74C3-4392-9C2B-276BC2BD40E1}"/>
    <cellStyle name="Normal 83 43 2" xfId="18423" xr:uid="{C954F5DC-AFAA-4E62-B047-F9603D088EDB}"/>
    <cellStyle name="Normal 83 44" xfId="18424" xr:uid="{ECBF9ADB-2513-49D7-83D2-78F979DCCD0F}"/>
    <cellStyle name="Normal 83 44 2" xfId="18425" xr:uid="{22967C8B-A08C-432E-9ABD-3054D3921B13}"/>
    <cellStyle name="Normal 83 45" xfId="18426" xr:uid="{FCEC9801-2776-47F6-8D72-B90BF65ED3B4}"/>
    <cellStyle name="Normal 83 45 2" xfId="18427" xr:uid="{E8CE9894-1387-4EF6-8E84-F5F36F2B8E9E}"/>
    <cellStyle name="Normal 83 46" xfId="18428" xr:uid="{7987E3A0-0617-4C7B-9738-9535794CAED2}"/>
    <cellStyle name="Normal 83 46 2" xfId="18429" xr:uid="{44A7A49B-1E64-4B20-91D0-DAD43BA462CB}"/>
    <cellStyle name="Normal 83 47" xfId="18430" xr:uid="{126E97B3-20E9-430A-9E66-19E722BDDB9E}"/>
    <cellStyle name="Normal 83 47 2" xfId="18431" xr:uid="{EEC3F5B3-9C19-42F8-8637-176A4544FABA}"/>
    <cellStyle name="Normal 83 48" xfId="18432" xr:uid="{EBCB124F-0265-4DD6-B4C4-D746438F2E5B}"/>
    <cellStyle name="Normal 83 48 2" xfId="18433" xr:uid="{4816CB81-1E5E-4767-8C97-DD799D17B048}"/>
    <cellStyle name="Normal 83 49" xfId="18434" xr:uid="{FF57237F-285D-4F82-8B19-30B6C7EFAD72}"/>
    <cellStyle name="Normal 83 49 2" xfId="18435" xr:uid="{E165C978-0B4B-4783-AD03-159ACF2EDD06}"/>
    <cellStyle name="Normal 83 5" xfId="18436" xr:uid="{69F4CC48-043D-4432-BDC0-38CA11DA6F30}"/>
    <cellStyle name="Normal 83 5 2" xfId="18437" xr:uid="{0F66D709-C93C-4F22-934D-45288BC97EC6}"/>
    <cellStyle name="Normal 83 50" xfId="18438" xr:uid="{9C99839C-CFEF-40F3-ACBC-DFF2A7B2EB31}"/>
    <cellStyle name="Normal 83 50 2" xfId="18439" xr:uid="{1B36C36C-725A-45F5-82F2-24D58A1AAF20}"/>
    <cellStyle name="Normal 83 51" xfId="18440" xr:uid="{AB39C477-459A-4A87-A200-2ED0711AD80B}"/>
    <cellStyle name="Normal 83 51 2" xfId="18441" xr:uid="{59D870BB-F18C-48C6-9A2D-2C833D68779C}"/>
    <cellStyle name="Normal 83 52" xfId="18442" xr:uid="{7A7C22CB-49FA-4ED1-B5A8-83AB96268FB2}"/>
    <cellStyle name="Normal 83 52 2" xfId="18443" xr:uid="{B457AB4F-1EBB-4576-B039-E52A37A58D46}"/>
    <cellStyle name="Normal 83 53" xfId="18444" xr:uid="{37EA4868-F109-49A0-B811-6DEBDDFFD47D}"/>
    <cellStyle name="Normal 83 53 2" xfId="18445" xr:uid="{CA9EAAD5-555B-4817-92ED-C8D8C37896CC}"/>
    <cellStyle name="Normal 83 54" xfId="18446" xr:uid="{267F19E4-AE93-4FE8-95DF-708280BD4881}"/>
    <cellStyle name="Normal 83 54 2" xfId="18447" xr:uid="{F8EDD339-F986-467D-868E-EEBE2047F5E2}"/>
    <cellStyle name="Normal 83 55" xfId="18448" xr:uid="{A60988E3-DDFC-497B-B800-6870B63A2093}"/>
    <cellStyle name="Normal 83 55 2" xfId="18449" xr:uid="{4799BB89-0B3A-49FF-856E-B91A4B39D613}"/>
    <cellStyle name="Normal 83 56" xfId="18450" xr:uid="{7F9780A0-1D05-4DCB-A48F-EC7429D604D7}"/>
    <cellStyle name="Normal 83 56 2" xfId="18451" xr:uid="{8265901A-287A-4010-9DCC-FC027E7051D0}"/>
    <cellStyle name="Normal 83 57" xfId="18452" xr:uid="{903D2F6A-4530-4409-9500-CA24E95DD970}"/>
    <cellStyle name="Normal 83 57 2" xfId="18453" xr:uid="{B801518D-D8E6-4E27-8899-DD6377C46BBC}"/>
    <cellStyle name="Normal 83 58" xfId="18454" xr:uid="{3E480F0A-5161-4461-A796-1D7CE566B5A4}"/>
    <cellStyle name="Normal 83 58 2" xfId="18455" xr:uid="{CB3D4756-0004-4988-8938-224926FBFD59}"/>
    <cellStyle name="Normal 83 59" xfId="18456" xr:uid="{55AA66A9-D11D-47C2-92EB-F1B2E7DB14A1}"/>
    <cellStyle name="Normal 83 59 2" xfId="18457" xr:uid="{D5A6C4EF-ED30-4697-B303-AAA151C644F3}"/>
    <cellStyle name="Normal 83 6" xfId="18458" xr:uid="{65FE7E70-055B-4B25-83E3-80AECBDE8073}"/>
    <cellStyle name="Normal 83 6 2" xfId="18459" xr:uid="{A83DB9F9-F393-49DF-96FE-37B0FFA57212}"/>
    <cellStyle name="Normal 83 60" xfId="18460" xr:uid="{9A45CFAE-E59E-46B1-94CF-B269AFEC8099}"/>
    <cellStyle name="Normal 83 60 2" xfId="18461" xr:uid="{52FFFC94-4B6E-4763-8204-E5CB511C4FF2}"/>
    <cellStyle name="Normal 83 61" xfId="18462" xr:uid="{52F28BB4-B07B-4C5F-BDD9-3E9BC654C14D}"/>
    <cellStyle name="Normal 83 61 2" xfId="18463" xr:uid="{A28F34F5-70FE-4050-8FEC-5AD11E4F4D89}"/>
    <cellStyle name="Normal 83 62" xfId="18464" xr:uid="{D374315B-1E46-4693-860C-945A151D1860}"/>
    <cellStyle name="Normal 83 62 2" xfId="18465" xr:uid="{0A373722-F5E9-4BE3-89B5-2C253A9EE1D1}"/>
    <cellStyle name="Normal 83 63" xfId="18466" xr:uid="{519E51CB-AEB5-4CA5-82F4-79D310F47C93}"/>
    <cellStyle name="Normal 83 63 2" xfId="18467" xr:uid="{266323D9-16E4-4306-9257-3D925D91504B}"/>
    <cellStyle name="Normal 83 64" xfId="18468" xr:uid="{60E23C02-AC2B-4E4B-8130-1C7B530EF43E}"/>
    <cellStyle name="Normal 83 64 2" xfId="18469" xr:uid="{7DD2F3F6-DE87-49BA-9012-CDAC1E9F0F30}"/>
    <cellStyle name="Normal 83 65" xfId="18470" xr:uid="{6CDC6CFC-8B18-4A3C-BB99-CB9F93229005}"/>
    <cellStyle name="Normal 83 65 2" xfId="18471" xr:uid="{69766D36-983A-4E70-8E07-D91628463358}"/>
    <cellStyle name="Normal 83 66" xfId="18472" xr:uid="{8430BC27-F178-4B53-BFE9-F769AFFED825}"/>
    <cellStyle name="Normal 83 66 2" xfId="18473" xr:uid="{8E664EE2-3ABE-4E23-B6CF-05A595500852}"/>
    <cellStyle name="Normal 83 67" xfId="18474" xr:uid="{69FDFBEA-64DE-4E2F-8A90-84EE1179A11F}"/>
    <cellStyle name="Normal 83 67 2" xfId="18475" xr:uid="{B424C306-459E-4BF6-A447-38754D6424A7}"/>
    <cellStyle name="Normal 83 68" xfId="18476" xr:uid="{C24060C1-7726-4218-BAD2-7E3AFCAD7988}"/>
    <cellStyle name="Normal 83 68 2" xfId="18477" xr:uid="{C9A1BA82-92B0-496A-8765-A2BF95F5CC3E}"/>
    <cellStyle name="Normal 83 69" xfId="18478" xr:uid="{5BB29373-A133-49C3-8121-F57563D40304}"/>
    <cellStyle name="Normal 83 69 2" xfId="18479" xr:uid="{D810256D-7EE4-49A8-B876-BD6A1286F19C}"/>
    <cellStyle name="Normal 83 7" xfId="18480" xr:uid="{4BD7C729-CCB8-489F-8965-F24ECCAE505C}"/>
    <cellStyle name="Normal 83 7 2" xfId="18481" xr:uid="{54BCAB84-3C63-4AD6-9876-FA787EFFC1FE}"/>
    <cellStyle name="Normal 83 70" xfId="18482" xr:uid="{E883FCB2-83A4-4310-9929-F2957999D836}"/>
    <cellStyle name="Normal 83 70 2" xfId="18483" xr:uid="{EEFB4E2A-D000-4293-A30C-F593738F4375}"/>
    <cellStyle name="Normal 83 71" xfId="18484" xr:uid="{D3E9FB8C-5EF7-4F04-A341-8EE70E9B2FF6}"/>
    <cellStyle name="Normal 83 71 2" xfId="18485" xr:uid="{0CE410A3-054E-40C9-B542-025C9125277A}"/>
    <cellStyle name="Normal 83 72" xfId="18486" xr:uid="{4403C80A-686F-45CE-8D46-5D99F7A9341E}"/>
    <cellStyle name="Normal 83 72 2" xfId="18487" xr:uid="{865B2D13-E22E-44F0-826D-97CCFC1AF705}"/>
    <cellStyle name="Normal 83 73" xfId="18488" xr:uid="{01FB92BB-5C10-4B37-9E52-48DA82308A0C}"/>
    <cellStyle name="Normal 83 73 2" xfId="18489" xr:uid="{981341EE-84DF-4178-BAC6-6CE51CF42608}"/>
    <cellStyle name="Normal 83 74" xfId="18490" xr:uid="{8C1B9442-B8FB-4463-A1ED-CA2628867ECB}"/>
    <cellStyle name="Normal 83 74 2" xfId="18491" xr:uid="{B0E7CBEF-A187-450C-AAE9-1EBF4EE87B48}"/>
    <cellStyle name="Normal 83 75" xfId="18492" xr:uid="{A4187E44-49D5-422E-A9DD-87EC7EABE625}"/>
    <cellStyle name="Normal 83 75 2" xfId="18493" xr:uid="{781C2EDE-BB32-44A2-9D46-026F34526E5C}"/>
    <cellStyle name="Normal 83 76" xfId="18494" xr:uid="{F07767FF-4D96-47E2-A95A-E5C83148C5AA}"/>
    <cellStyle name="Normal 83 76 2" xfId="18495" xr:uid="{076B2F09-08F9-44C5-B5BF-B5B117FE6348}"/>
    <cellStyle name="Normal 83 77" xfId="18496" xr:uid="{C477562E-1C70-4453-9678-1B2FF6278D05}"/>
    <cellStyle name="Normal 83 77 2" xfId="18497" xr:uid="{980AC6AC-2FC0-46FA-9055-CAE8CF71ECE1}"/>
    <cellStyle name="Normal 83 78" xfId="18498" xr:uid="{5412CD43-820D-4021-8C9A-B9295BF47012}"/>
    <cellStyle name="Normal 83 78 2" xfId="18499" xr:uid="{328E89AF-B4A3-4471-B193-72C64699728C}"/>
    <cellStyle name="Normal 83 79" xfId="18500" xr:uid="{3F0E6BFE-572B-4BD2-93C0-FEBE7F1FCEE3}"/>
    <cellStyle name="Normal 83 79 2" xfId="18501" xr:uid="{BE2E65BD-D6BD-46D0-99A2-5A9BAC7B59D0}"/>
    <cellStyle name="Normal 83 8" xfId="18502" xr:uid="{5C299C66-F9C9-46B5-B098-E6AFFEA20D47}"/>
    <cellStyle name="Normal 83 8 2" xfId="18503" xr:uid="{AA4A9D33-EC39-4315-97B3-810BF4C2A99E}"/>
    <cellStyle name="Normal 83 80" xfId="18504" xr:uid="{2536D4F8-7DA1-41C6-B801-017B821EF77D}"/>
    <cellStyle name="Normal 83 80 2" xfId="18505" xr:uid="{0DDED522-22FE-41A5-B2A4-BD64DF89EF94}"/>
    <cellStyle name="Normal 83 81" xfId="18506" xr:uid="{16E74D67-D370-4ABA-9B98-D6F7207738AE}"/>
    <cellStyle name="Normal 83 81 2" xfId="18507" xr:uid="{85A57913-4506-4831-9E04-F0B0526A4A33}"/>
    <cellStyle name="Normal 83 82" xfId="18508" xr:uid="{1CB6DB9B-6B2E-4589-9732-47D971096ABB}"/>
    <cellStyle name="Normal 83 82 2" xfId="18509" xr:uid="{D50C029C-550D-4B05-9BC5-992789681628}"/>
    <cellStyle name="Normal 83 83" xfId="18510" xr:uid="{C81EACF7-55BB-4A05-AFE2-2FD3847C8836}"/>
    <cellStyle name="Normal 83 83 2" xfId="18511" xr:uid="{2AA4157C-AC79-483F-B572-9376F9AC6BFD}"/>
    <cellStyle name="Normal 83 84" xfId="18512" xr:uid="{50AA70E1-F9D8-4FE5-9A46-2D042C211F74}"/>
    <cellStyle name="Normal 83 84 2" xfId="18513" xr:uid="{145EDE5C-AE29-43E2-BBD6-B02D2D3FA510}"/>
    <cellStyle name="Normal 83 85" xfId="18514" xr:uid="{F9D1DB22-BEA6-417D-B150-612A91001814}"/>
    <cellStyle name="Normal 83 85 2" xfId="18515" xr:uid="{CBD1A372-ADFF-4D63-A1D7-2B4A8C7EFF25}"/>
    <cellStyle name="Normal 83 86" xfId="18516" xr:uid="{A4AD28B3-9E9B-4386-A1E1-995F79DE11C7}"/>
    <cellStyle name="Normal 83 86 2" xfId="18517" xr:uid="{F31D543A-F9B8-4B50-805A-86EF583EF669}"/>
    <cellStyle name="Normal 83 87" xfId="18518" xr:uid="{9C39B843-8C83-4223-9391-7D1E206A4779}"/>
    <cellStyle name="Normal 83 9" xfId="18519" xr:uid="{8303C619-1B88-43F3-B852-2EA624F4E97B}"/>
    <cellStyle name="Normal 83 9 2" xfId="18520" xr:uid="{31932DB5-AB01-4DE3-B6C3-5C50C29AB2CA}"/>
    <cellStyle name="Normal 84" xfId="18521" xr:uid="{29F1257A-AF7E-4F38-98F9-4E5E4AAE5E8F}"/>
    <cellStyle name="Normal 84 10" xfId="18522" xr:uid="{471A53EF-592A-45D2-8D52-3E563FB3DB50}"/>
    <cellStyle name="Normal 84 10 2" xfId="18523" xr:uid="{C33FE253-9F2B-4AA5-8103-7E7705126D4C}"/>
    <cellStyle name="Normal 84 11" xfId="18524" xr:uid="{359CC132-D291-4F43-92D9-44729396ACFE}"/>
    <cellStyle name="Normal 84 11 2" xfId="18525" xr:uid="{339C9203-A5F7-424E-9F6A-EF485EBF2A97}"/>
    <cellStyle name="Normal 84 12" xfId="18526" xr:uid="{4010E6B2-4546-4119-B52B-09913537145A}"/>
    <cellStyle name="Normal 84 12 2" xfId="18527" xr:uid="{626EC9B7-3FDA-42F8-9E70-9FB2B965D40D}"/>
    <cellStyle name="Normal 84 13" xfId="18528" xr:uid="{CC673768-4F9B-41FA-8EEB-AF3DB18F46A2}"/>
    <cellStyle name="Normal 84 13 2" xfId="18529" xr:uid="{43A8FA7E-B2A2-4AFF-9C7E-93AC222FCEB1}"/>
    <cellStyle name="Normal 84 14" xfId="18530" xr:uid="{D3756875-6EE1-4299-B77B-C6769DC639F5}"/>
    <cellStyle name="Normal 84 14 2" xfId="18531" xr:uid="{7229886E-E602-4ABB-8E9F-0B714C62B4F9}"/>
    <cellStyle name="Normal 84 15" xfId="18532" xr:uid="{AA23D10D-09C1-4464-8CA3-2E624D90D2EB}"/>
    <cellStyle name="Normal 84 15 2" xfId="18533" xr:uid="{A514594B-EF22-44A7-99CD-B27509315E4D}"/>
    <cellStyle name="Normal 84 16" xfId="18534" xr:uid="{0772DF11-A2AD-4DA8-839C-D1D20AF18407}"/>
    <cellStyle name="Normal 84 16 2" xfId="18535" xr:uid="{ED98B78D-0197-4198-96BB-B8A61E33EB2F}"/>
    <cellStyle name="Normal 84 17" xfId="18536" xr:uid="{79FD2816-EC30-453C-BD2B-D302FC03FB15}"/>
    <cellStyle name="Normal 84 17 2" xfId="18537" xr:uid="{E8680142-3555-4A16-9E04-3EC8E5D15C47}"/>
    <cellStyle name="Normal 84 18" xfId="18538" xr:uid="{54644416-5D19-4A2A-B635-862942816630}"/>
    <cellStyle name="Normal 84 18 2" xfId="18539" xr:uid="{B5E1B1CF-FF2C-47C3-BBE2-3A6902046844}"/>
    <cellStyle name="Normal 84 19" xfId="18540" xr:uid="{8EC73822-3BA7-420D-A042-7DEF2A072902}"/>
    <cellStyle name="Normal 84 19 2" xfId="18541" xr:uid="{51C8A8C1-9FF4-4870-B005-A09E638B2060}"/>
    <cellStyle name="Normal 84 2" xfId="18542" xr:uid="{5D8BEEA6-F114-41A0-A2BB-23C9FF1B2C71}"/>
    <cellStyle name="Normal 84 2 2" xfId="18543" xr:uid="{9BEF8350-8F21-4C0E-A284-74CA077E1984}"/>
    <cellStyle name="Normal 84 20" xfId="18544" xr:uid="{6DC137C6-1EEA-4EB7-B99B-263CC42AFD6C}"/>
    <cellStyle name="Normal 84 20 2" xfId="18545" xr:uid="{52E5BFE2-1786-46A5-B3C6-E3B0479C994B}"/>
    <cellStyle name="Normal 84 21" xfId="18546" xr:uid="{B44E9A20-D6A1-48EE-87D3-DA3CA9B673AD}"/>
    <cellStyle name="Normal 84 21 2" xfId="18547" xr:uid="{AFA07E7D-E033-4C50-AC02-D8E5D2A7BAF9}"/>
    <cellStyle name="Normal 84 22" xfId="18548" xr:uid="{6923D6F1-39C2-46FC-9693-382EC3644770}"/>
    <cellStyle name="Normal 84 22 2" xfId="18549" xr:uid="{FFCF4755-501C-4C9B-876A-0C276D4845D8}"/>
    <cellStyle name="Normal 84 23" xfId="18550" xr:uid="{1B9EB346-40AF-4173-9205-FFED4BD61A61}"/>
    <cellStyle name="Normal 84 23 2" xfId="18551" xr:uid="{4A5EBD9F-17AC-495F-BCA6-6B0592985D47}"/>
    <cellStyle name="Normal 84 24" xfId="18552" xr:uid="{F17AFF58-0870-450B-A5F6-BD74F4F76FB6}"/>
    <cellStyle name="Normal 84 24 2" xfId="18553" xr:uid="{ADD0C15C-D518-474D-A6B4-B360D2ADE9CB}"/>
    <cellStyle name="Normal 84 25" xfId="18554" xr:uid="{3A020F67-AB68-41EE-847C-87324398CE75}"/>
    <cellStyle name="Normal 84 25 2" xfId="18555" xr:uid="{C05FCCD1-3F77-4B4D-AAC7-C449C390EA78}"/>
    <cellStyle name="Normal 84 26" xfId="18556" xr:uid="{5241732C-9074-4964-971F-02739E616AD6}"/>
    <cellStyle name="Normal 84 26 2" xfId="18557" xr:uid="{1D3CE6B6-6DDB-46F1-8D37-3430FDF3F054}"/>
    <cellStyle name="Normal 84 27" xfId="18558" xr:uid="{A0ABD82F-68E2-44E6-83B0-DC6761D34055}"/>
    <cellStyle name="Normal 84 27 2" xfId="18559" xr:uid="{B308231E-114C-4C0A-911F-358359AF3DB7}"/>
    <cellStyle name="Normal 84 28" xfId="18560" xr:uid="{B8FFDB4A-D886-4B42-B5C5-EBB50EF4E744}"/>
    <cellStyle name="Normal 84 28 2" xfId="18561" xr:uid="{FA2333B1-746D-4606-8953-3D9032667141}"/>
    <cellStyle name="Normal 84 29" xfId="18562" xr:uid="{C77131AE-EC22-42A9-8180-59248D0A0341}"/>
    <cellStyle name="Normal 84 29 2" xfId="18563" xr:uid="{C15A119D-66F1-4DD5-9FC2-B7A1594B0869}"/>
    <cellStyle name="Normal 84 3" xfId="18564" xr:uid="{A7569427-EEAC-4BDF-9514-9F90D2AB1302}"/>
    <cellStyle name="Normal 84 3 2" xfId="18565" xr:uid="{4F3A8D10-9DFC-4C8E-9A82-2AA16E875327}"/>
    <cellStyle name="Normal 84 30" xfId="18566" xr:uid="{069752D9-5406-4035-BC81-13E6C74C0258}"/>
    <cellStyle name="Normal 84 30 2" xfId="18567" xr:uid="{3B080746-2A55-4615-9EBE-96FB53127609}"/>
    <cellStyle name="Normal 84 31" xfId="18568" xr:uid="{9CFA1018-381F-4D83-B373-173525FB2208}"/>
    <cellStyle name="Normal 84 31 2" xfId="18569" xr:uid="{DF4CA5ED-5EC5-40D6-8515-833D423EF4F9}"/>
    <cellStyle name="Normal 84 32" xfId="18570" xr:uid="{F8A94BB3-1447-4C90-B5FC-0C0AE5510693}"/>
    <cellStyle name="Normal 84 32 2" xfId="18571" xr:uid="{40096280-DAA7-4858-A023-5573C2B81CDB}"/>
    <cellStyle name="Normal 84 33" xfId="18572" xr:uid="{7A7191FF-550C-407D-904C-C090B6CD6112}"/>
    <cellStyle name="Normal 84 33 2" xfId="18573" xr:uid="{454D15A6-F0C3-40CF-A3C1-0E898D95D93C}"/>
    <cellStyle name="Normal 84 34" xfId="18574" xr:uid="{FA63FD8A-F0A1-4788-86EA-4CDED19107CC}"/>
    <cellStyle name="Normal 84 34 2" xfId="18575" xr:uid="{37C5A3BC-84B5-475E-808B-CCCA79762B59}"/>
    <cellStyle name="Normal 84 35" xfId="18576" xr:uid="{F4C869DF-6A8C-477A-A2E6-989A05C314E5}"/>
    <cellStyle name="Normal 84 35 2" xfId="18577" xr:uid="{F0F333E9-0481-4F7B-9C8C-001A3A4ADA2A}"/>
    <cellStyle name="Normal 84 36" xfId="18578" xr:uid="{85782036-C7E0-4D04-9284-96E51A70AB30}"/>
    <cellStyle name="Normal 84 36 2" xfId="18579" xr:uid="{63518E33-3727-47F7-97E3-B5260D21139D}"/>
    <cellStyle name="Normal 84 37" xfId="18580" xr:uid="{312EF6C0-A21C-445B-B536-7C8133F9F632}"/>
    <cellStyle name="Normal 84 37 2" xfId="18581" xr:uid="{1BF8CE85-761D-495E-892F-A0C687E1AE23}"/>
    <cellStyle name="Normal 84 38" xfId="18582" xr:uid="{E081FC98-2C39-4B01-8C5C-2649621A833C}"/>
    <cellStyle name="Normal 84 38 2" xfId="18583" xr:uid="{EC86E2DD-D97D-408D-B992-4991F916465E}"/>
    <cellStyle name="Normal 84 39" xfId="18584" xr:uid="{9EFE4B32-9908-4302-87B0-003D11BC1E23}"/>
    <cellStyle name="Normal 84 39 2" xfId="18585" xr:uid="{10D39202-753B-4DBC-93A5-D4F12423D59E}"/>
    <cellStyle name="Normal 84 4" xfId="18586" xr:uid="{593562ED-63F7-4C53-B42B-DC6784859DD2}"/>
    <cellStyle name="Normal 84 4 2" xfId="18587" xr:uid="{6C8D909E-38A3-4275-8AD2-E4B361DE52D0}"/>
    <cellStyle name="Normal 84 40" xfId="18588" xr:uid="{97293A36-9489-4E29-B4A3-C713D96AB853}"/>
    <cellStyle name="Normal 84 40 2" xfId="18589" xr:uid="{42107514-6840-4DB2-9539-80F3602357D4}"/>
    <cellStyle name="Normal 84 41" xfId="18590" xr:uid="{931449A7-2568-44BF-8FEA-957D0EBC8CA8}"/>
    <cellStyle name="Normal 84 41 2" xfId="18591" xr:uid="{08A8901C-95CF-4CF2-9B85-8229CC360239}"/>
    <cellStyle name="Normal 84 42" xfId="18592" xr:uid="{71BFF2F4-A0D0-4EF7-AC27-15DD24D9EF08}"/>
    <cellStyle name="Normal 84 42 2" xfId="18593" xr:uid="{79909297-C6AA-4E88-B199-FEF72A651ECE}"/>
    <cellStyle name="Normal 84 43" xfId="18594" xr:uid="{A484C39C-D226-4AA6-9A53-87325C6338DC}"/>
    <cellStyle name="Normal 84 43 2" xfId="18595" xr:uid="{4DC0808E-D417-47CA-9060-BF03EDE0066C}"/>
    <cellStyle name="Normal 84 44" xfId="18596" xr:uid="{3499538A-B06A-44D6-ADEE-BB7F236E29B1}"/>
    <cellStyle name="Normal 84 44 2" xfId="18597" xr:uid="{AF3B9417-F26C-4014-8F9B-5D64F8994B92}"/>
    <cellStyle name="Normal 84 45" xfId="18598" xr:uid="{D65A6DC3-D8E6-4717-9F7A-C0861E70D0F7}"/>
    <cellStyle name="Normal 84 45 2" xfId="18599" xr:uid="{FD46FB06-16A5-4A9F-A126-3789347F447E}"/>
    <cellStyle name="Normal 84 46" xfId="18600" xr:uid="{0D48D826-6585-480F-9ECE-E68C30878B10}"/>
    <cellStyle name="Normal 84 46 2" xfId="18601" xr:uid="{B4E17806-5E2B-42AA-A955-1064737FFA7F}"/>
    <cellStyle name="Normal 84 47" xfId="18602" xr:uid="{3457D016-5C29-4C66-B8F1-AA1FE131DB3E}"/>
    <cellStyle name="Normal 84 47 2" xfId="18603" xr:uid="{CFD59181-D8A3-49F9-B8D3-4B46EC9CA415}"/>
    <cellStyle name="Normal 84 48" xfId="18604" xr:uid="{5F70CD8E-0C5A-4DF0-9F12-C80FDB6D0B1F}"/>
    <cellStyle name="Normal 84 48 2" xfId="18605" xr:uid="{FF7F469B-4BFE-443F-AA32-6AE6C3F12540}"/>
    <cellStyle name="Normal 84 49" xfId="18606" xr:uid="{46EF75EE-4E0B-44AE-A698-8AEA2F89C88D}"/>
    <cellStyle name="Normal 84 49 2" xfId="18607" xr:uid="{7376BE6C-1A4B-4FC0-800D-CF25C803CFF7}"/>
    <cellStyle name="Normal 84 5" xfId="18608" xr:uid="{A063DB5C-256A-483A-8599-173E36A83B95}"/>
    <cellStyle name="Normal 84 5 2" xfId="18609" xr:uid="{36E85198-5E70-420A-B2E0-4A3FD4F2C3D0}"/>
    <cellStyle name="Normal 84 50" xfId="18610" xr:uid="{4C942327-D046-406C-B23C-1E80F2A09B01}"/>
    <cellStyle name="Normal 84 50 2" xfId="18611" xr:uid="{5B662979-BE9B-4FC8-B498-AAE14E30C4F7}"/>
    <cellStyle name="Normal 84 51" xfId="18612" xr:uid="{95F1C683-3940-4E01-A5A6-A8C1A76D2481}"/>
    <cellStyle name="Normal 84 51 2" xfId="18613" xr:uid="{68CDBAB1-A03D-4995-8954-94F80392EB64}"/>
    <cellStyle name="Normal 84 52" xfId="18614" xr:uid="{593627C8-8808-486A-9AC9-8077A8BE415E}"/>
    <cellStyle name="Normal 84 52 2" xfId="18615" xr:uid="{78C151EC-689C-4CDD-8617-E084A564C1D9}"/>
    <cellStyle name="Normal 84 53" xfId="18616" xr:uid="{6CD730C5-08AC-487D-B3FD-FD3CEFE1BCCD}"/>
    <cellStyle name="Normal 84 53 2" xfId="18617" xr:uid="{89781038-82DD-4551-B488-FC989FAB553C}"/>
    <cellStyle name="Normal 84 54" xfId="18618" xr:uid="{0F982EA6-006F-4EC3-A005-5A9BCD1CDC35}"/>
    <cellStyle name="Normal 84 54 2" xfId="18619" xr:uid="{7B61F61A-A7AA-40A0-83C4-A280A56CD520}"/>
    <cellStyle name="Normal 84 55" xfId="18620" xr:uid="{5DB71DD2-5B91-42B6-853D-7F29F1CEBE2A}"/>
    <cellStyle name="Normal 84 55 2" xfId="18621" xr:uid="{3EFFBC83-D274-47DF-8862-96CBF6A4042F}"/>
    <cellStyle name="Normal 84 56" xfId="18622" xr:uid="{F8FB3C99-679E-449B-B0C4-DB1D45D9EBFF}"/>
    <cellStyle name="Normal 84 56 2" xfId="18623" xr:uid="{03C66CDF-1EAB-4345-83BD-D3910EC4DD77}"/>
    <cellStyle name="Normal 84 57" xfId="18624" xr:uid="{346A483D-7346-4DC4-9CB2-018FA4A20CD3}"/>
    <cellStyle name="Normal 84 57 2" xfId="18625" xr:uid="{66EF2B50-4AF2-4FC6-AD14-F580DC59A7E9}"/>
    <cellStyle name="Normal 84 58" xfId="18626" xr:uid="{CFA16D47-3FF5-4A1B-85E8-1717E93FEE9B}"/>
    <cellStyle name="Normal 84 58 2" xfId="18627" xr:uid="{0639615B-A533-4CFD-801E-142FCD7E118C}"/>
    <cellStyle name="Normal 84 59" xfId="18628" xr:uid="{7CDAC21C-CDAD-48BB-A6FA-0AEDE8296336}"/>
    <cellStyle name="Normal 84 59 2" xfId="18629" xr:uid="{7308AC06-26EF-42D0-8933-FA124AAD5F2A}"/>
    <cellStyle name="Normal 84 6" xfId="18630" xr:uid="{FE40CBE8-C578-47B7-BB46-A2F1629CD7F2}"/>
    <cellStyle name="Normal 84 6 2" xfId="18631" xr:uid="{DBA0CBB6-15F7-4D1C-A559-835488A58A36}"/>
    <cellStyle name="Normal 84 60" xfId="18632" xr:uid="{FBC09B7F-829F-4615-A15C-DE859A267C76}"/>
    <cellStyle name="Normal 84 60 2" xfId="18633" xr:uid="{299B6F27-D27F-4E17-BE3C-D3BB2A060A55}"/>
    <cellStyle name="Normal 84 61" xfId="18634" xr:uid="{DDB71191-625A-4BEC-85B4-B48620CF0F7F}"/>
    <cellStyle name="Normal 84 61 2" xfId="18635" xr:uid="{4D6F014A-1569-49FB-9079-3595534411D5}"/>
    <cellStyle name="Normal 84 62" xfId="18636" xr:uid="{286191E3-AF97-4683-85FD-8FA1B63747E0}"/>
    <cellStyle name="Normal 84 62 2" xfId="18637" xr:uid="{07F617A7-DB72-4366-AAAC-62D9957FD49C}"/>
    <cellStyle name="Normal 84 63" xfId="18638" xr:uid="{75E9B91D-9366-401C-87B9-603DEAA5E83B}"/>
    <cellStyle name="Normal 84 63 2" xfId="18639" xr:uid="{BEF55D1C-3A69-4266-B2E2-24768FE844CB}"/>
    <cellStyle name="Normal 84 64" xfId="18640" xr:uid="{7B7B6B7D-E924-4753-9FD1-F1B01B20AB3B}"/>
    <cellStyle name="Normal 84 64 2" xfId="18641" xr:uid="{1A36B108-DFBA-40AD-9C90-2494DCB9A47E}"/>
    <cellStyle name="Normal 84 65" xfId="18642" xr:uid="{2A0BCCC8-CFFC-48A1-992F-1F3B65A5ADA0}"/>
    <cellStyle name="Normal 84 65 2" xfId="18643" xr:uid="{8CA7CB16-E6DA-4141-A164-77D81BBED0EF}"/>
    <cellStyle name="Normal 84 66" xfId="18644" xr:uid="{A0703AF9-BD65-4771-8B6B-7225A9FBB4AB}"/>
    <cellStyle name="Normal 84 66 2" xfId="18645" xr:uid="{631E0A79-F5B0-497C-8FA6-1373C3AE7ACF}"/>
    <cellStyle name="Normal 84 67" xfId="18646" xr:uid="{94A01FC7-BD4B-4C85-BC66-02811B47B800}"/>
    <cellStyle name="Normal 84 67 2" xfId="18647" xr:uid="{FEDF7365-2346-4445-B542-83963F094034}"/>
    <cellStyle name="Normal 84 68" xfId="18648" xr:uid="{D5EB5B0B-6736-4F9B-AB42-20B1776A44EA}"/>
    <cellStyle name="Normal 84 68 2" xfId="18649" xr:uid="{156CA73D-2C89-40CB-A412-54C66E8E4DEA}"/>
    <cellStyle name="Normal 84 69" xfId="18650" xr:uid="{E4C94800-F813-41FC-9557-BDD372E861B9}"/>
    <cellStyle name="Normal 84 69 2" xfId="18651" xr:uid="{8B2D8C43-D7B0-4B36-A586-8A7958DC5BD2}"/>
    <cellStyle name="Normal 84 7" xfId="18652" xr:uid="{6FB06846-5E27-4C07-B804-EBB823A24E59}"/>
    <cellStyle name="Normal 84 7 2" xfId="18653" xr:uid="{D9F279AA-E5C1-4962-A321-D959C7997578}"/>
    <cellStyle name="Normal 84 70" xfId="18654" xr:uid="{6260D6B2-8A58-4C8C-8113-EC46722CD290}"/>
    <cellStyle name="Normal 84 70 2" xfId="18655" xr:uid="{F2793B4D-982A-4AA5-959A-0FC3CA1E8FB0}"/>
    <cellStyle name="Normal 84 71" xfId="18656" xr:uid="{03E49EED-9A4F-4B48-A1A8-B3DAD0000233}"/>
    <cellStyle name="Normal 84 71 2" xfId="18657" xr:uid="{E9501C72-EE85-47BF-B007-E9596F0EA18C}"/>
    <cellStyle name="Normal 84 72" xfId="18658" xr:uid="{8C609F6C-90BE-4BC0-9802-426A6618D680}"/>
    <cellStyle name="Normal 84 72 2" xfId="18659" xr:uid="{0A41D2F6-B583-4776-93CF-E471C74EB6D5}"/>
    <cellStyle name="Normal 84 73" xfId="18660" xr:uid="{D228B128-1433-4006-96C8-7A3825BBB7B5}"/>
    <cellStyle name="Normal 84 73 2" xfId="18661" xr:uid="{D5AA1755-8A9A-4034-9D62-D2BDC7E2B36C}"/>
    <cellStyle name="Normal 84 74" xfId="18662" xr:uid="{294CBCDB-E3BA-4F64-87B5-CED80675D1EE}"/>
    <cellStyle name="Normal 84 74 2" xfId="18663" xr:uid="{5296D0A2-A0B0-4450-A360-6834FAAA82E1}"/>
    <cellStyle name="Normal 84 75" xfId="18664" xr:uid="{9CACD2BC-8693-427A-B174-4F589C887833}"/>
    <cellStyle name="Normal 84 75 2" xfId="18665" xr:uid="{7B6282BF-C5D4-4DAB-AE53-8D5F955EE286}"/>
    <cellStyle name="Normal 84 76" xfId="18666" xr:uid="{E05B7316-5DC5-445C-8DCB-4039779FD42D}"/>
    <cellStyle name="Normal 84 76 2" xfId="18667" xr:uid="{8BBA1223-19D1-4946-A255-3A2D7DE49BB7}"/>
    <cellStyle name="Normal 84 77" xfId="18668" xr:uid="{AEDE9A48-C16C-412E-8F70-D131F9F1DD4D}"/>
    <cellStyle name="Normal 84 77 2" xfId="18669" xr:uid="{E3D7D33E-335B-4440-B5CD-3D328BC6FE3B}"/>
    <cellStyle name="Normal 84 78" xfId="18670" xr:uid="{B3E02ED0-F3F9-43EA-91B5-B4297D7AB57C}"/>
    <cellStyle name="Normal 84 78 2" xfId="18671" xr:uid="{5AC05026-D26E-45FF-A197-3B1BFAF3790F}"/>
    <cellStyle name="Normal 84 79" xfId="18672" xr:uid="{AB4C935E-EE86-450A-84EB-626EDCF00445}"/>
    <cellStyle name="Normal 84 79 2" xfId="18673" xr:uid="{F96F4E89-A93E-422F-BB1A-913675008F6E}"/>
    <cellStyle name="Normal 84 8" xfId="18674" xr:uid="{33DB4B90-419B-4C45-9533-283B587447A5}"/>
    <cellStyle name="Normal 84 8 2" xfId="18675" xr:uid="{CC55E8B4-7CA1-4CB7-AE1B-70812BFB7F20}"/>
    <cellStyle name="Normal 84 80" xfId="18676" xr:uid="{A639A773-1989-4049-8355-02518BF0957A}"/>
    <cellStyle name="Normal 84 80 2" xfId="18677" xr:uid="{031E0FEB-5E52-4B1B-BD9E-1097C6AC66F2}"/>
    <cellStyle name="Normal 84 81" xfId="18678" xr:uid="{DE194EC0-2A49-416D-ACA6-CB89AED71BFD}"/>
    <cellStyle name="Normal 84 81 2" xfId="18679" xr:uid="{2F7AFC78-4856-4689-8DE2-103E0154BF17}"/>
    <cellStyle name="Normal 84 82" xfId="18680" xr:uid="{A969AC1B-F139-477C-9CE4-217915332AC9}"/>
    <cellStyle name="Normal 84 82 2" xfId="18681" xr:uid="{1A4C445E-A6C5-4FB8-9D54-575327EC95D0}"/>
    <cellStyle name="Normal 84 83" xfId="18682" xr:uid="{44C105A4-D0F8-4CD6-AFC1-BD6EA392EAE1}"/>
    <cellStyle name="Normal 84 83 2" xfId="18683" xr:uid="{EC22D521-5AE6-4AD0-81A4-E684F4740DCF}"/>
    <cellStyle name="Normal 84 84" xfId="18684" xr:uid="{B7768FAF-DA71-4927-83F4-6027BCE9B2EE}"/>
    <cellStyle name="Normal 84 84 2" xfId="18685" xr:uid="{9B4B6FB4-2F0A-437D-8BE5-348B672540E9}"/>
    <cellStyle name="Normal 84 85" xfId="18686" xr:uid="{6E4BE35D-0A2F-4209-993F-5D835C6D5B8C}"/>
    <cellStyle name="Normal 84 85 2" xfId="18687" xr:uid="{D7C563C6-3B94-44C5-A482-BB67CC2744B4}"/>
    <cellStyle name="Normal 84 86" xfId="18688" xr:uid="{C14FAD87-E37C-4119-9549-33DEA5F476C6}"/>
    <cellStyle name="Normal 84 86 2" xfId="18689" xr:uid="{2FAF7115-2AE6-41CD-BC0D-718AD0741D8F}"/>
    <cellStyle name="Normal 84 87" xfId="18690" xr:uid="{4DC92FA6-B21D-4EEA-BD07-C1FD6581D5C6}"/>
    <cellStyle name="Normal 84 9" xfId="18691" xr:uid="{24648E73-A00B-4D93-8079-10CC8E3245DD}"/>
    <cellStyle name="Normal 84 9 2" xfId="18692" xr:uid="{2D4BD141-C0A3-4A06-8C9F-518D1A3D87B6}"/>
    <cellStyle name="Normal 85" xfId="18693" xr:uid="{624C4932-F776-4C71-914E-DFF07DBC539F}"/>
    <cellStyle name="Normal 85 10" xfId="18694" xr:uid="{57EA11A1-A9A1-444F-A061-87B2E17C99E7}"/>
    <cellStyle name="Normal 85 10 2" xfId="18695" xr:uid="{54DF9105-53A8-4BBD-BEF6-494B7E35B4BC}"/>
    <cellStyle name="Normal 85 11" xfId="18696" xr:uid="{318364DE-7DE4-4F45-BF4C-8E22EC5B1FCC}"/>
    <cellStyle name="Normal 85 11 2" xfId="18697" xr:uid="{AF406F11-1082-41F2-8038-4FA798AA0E5B}"/>
    <cellStyle name="Normal 85 12" xfId="18698" xr:uid="{8DD3BF1D-41A8-4803-85F8-7ABD3A9D20C9}"/>
    <cellStyle name="Normal 85 12 2" xfId="18699" xr:uid="{03AC9EBC-AED1-43D4-8F83-736B14C039D2}"/>
    <cellStyle name="Normal 85 13" xfId="18700" xr:uid="{7AFC7E71-50E3-41EA-8B01-5E2078347CBC}"/>
    <cellStyle name="Normal 85 13 2" xfId="18701" xr:uid="{B6590AD2-21CB-4D34-BD86-E09DEDCD5F88}"/>
    <cellStyle name="Normal 85 14" xfId="18702" xr:uid="{7E35E854-69E8-4F36-9E37-0FDBD01CC32D}"/>
    <cellStyle name="Normal 85 14 2" xfId="18703" xr:uid="{33888CDA-BAE7-470F-A724-FD8415450A83}"/>
    <cellStyle name="Normal 85 15" xfId="18704" xr:uid="{A13E56BE-A0F2-4C25-9C0F-EC06D19BD78E}"/>
    <cellStyle name="Normal 85 15 2" xfId="18705" xr:uid="{D42723B4-85A5-484A-A97A-C0FE12BB09D0}"/>
    <cellStyle name="Normal 85 16" xfId="18706" xr:uid="{35AC6AF2-9568-44CE-BB63-0DBFD500A83F}"/>
    <cellStyle name="Normal 85 16 2" xfId="18707" xr:uid="{AE19275E-6120-4816-B23B-ECE1D4251429}"/>
    <cellStyle name="Normal 85 17" xfId="18708" xr:uid="{A67CFF06-D204-48B1-BE45-512011C06324}"/>
    <cellStyle name="Normal 85 17 2" xfId="18709" xr:uid="{6ACC3F01-396C-44C3-8A4B-72088A349031}"/>
    <cellStyle name="Normal 85 18" xfId="18710" xr:uid="{C3D21653-44B5-4779-B0F5-DA410932E112}"/>
    <cellStyle name="Normal 85 18 2" xfId="18711" xr:uid="{223F543F-36A1-40CF-BA45-C17CD34659F2}"/>
    <cellStyle name="Normal 85 19" xfId="18712" xr:uid="{17DFDF08-9682-4779-A9C8-C814F5F99641}"/>
    <cellStyle name="Normal 85 19 2" xfId="18713" xr:uid="{5F2DBD06-21D8-42ED-B4F3-2E535DFEF9F4}"/>
    <cellStyle name="Normal 85 2" xfId="18714" xr:uid="{45B5341F-F055-472C-B6DF-A1E8CA45FDF9}"/>
    <cellStyle name="Normal 85 2 2" xfId="18715" xr:uid="{8D53CAE3-231A-45B3-9119-A1B592FD93C0}"/>
    <cellStyle name="Normal 85 20" xfId="18716" xr:uid="{0A5491BA-2E59-4E9E-BC59-F916C4A13E6B}"/>
    <cellStyle name="Normal 85 20 2" xfId="18717" xr:uid="{F3FBCC99-A1C7-4168-827A-725A8E5908CC}"/>
    <cellStyle name="Normal 85 21" xfId="18718" xr:uid="{3BD0ACAB-3FFC-4230-B1A4-0B55C2E93FD9}"/>
    <cellStyle name="Normal 85 21 2" xfId="18719" xr:uid="{A5715F20-2E91-425C-90D3-40BE9E68A824}"/>
    <cellStyle name="Normal 85 22" xfId="18720" xr:uid="{AE64F4F3-9436-4C77-BF77-2BBBBADD446E}"/>
    <cellStyle name="Normal 85 22 2" xfId="18721" xr:uid="{322DE29C-98F6-424A-932E-DAE6FA78D3E6}"/>
    <cellStyle name="Normal 85 23" xfId="18722" xr:uid="{88FF9FBA-CC24-45E0-9A60-4E8924865BB0}"/>
    <cellStyle name="Normal 85 23 2" xfId="18723" xr:uid="{04AF0D59-195A-42BA-B120-714E766C605A}"/>
    <cellStyle name="Normal 85 24" xfId="18724" xr:uid="{EAE14445-A7DB-4B6C-91C0-C648FCD877B8}"/>
    <cellStyle name="Normal 85 24 2" xfId="18725" xr:uid="{A045AB93-4DFA-4D2E-8B12-FD76CB0307E0}"/>
    <cellStyle name="Normal 85 25" xfId="18726" xr:uid="{C5326DC5-8041-4AC9-BE2D-09C74738A230}"/>
    <cellStyle name="Normal 85 25 2" xfId="18727" xr:uid="{09E6D4D0-917B-402C-A2BC-8B98745032AE}"/>
    <cellStyle name="Normal 85 26" xfId="18728" xr:uid="{B7331987-53CC-470A-AE34-B19CF8932968}"/>
    <cellStyle name="Normal 85 26 2" xfId="18729" xr:uid="{F1A086E7-C5A2-4950-AF06-1544C5B6F4EC}"/>
    <cellStyle name="Normal 85 27" xfId="18730" xr:uid="{1E2B230F-CDD8-42A2-AEE7-C7B0587A07AE}"/>
    <cellStyle name="Normal 85 27 2" xfId="18731" xr:uid="{2171F4B4-15B8-40CF-A4AE-273E7267A84E}"/>
    <cellStyle name="Normal 85 28" xfId="18732" xr:uid="{7BA2A237-F0D4-4CAD-ACF4-65F931B53721}"/>
    <cellStyle name="Normal 85 28 2" xfId="18733" xr:uid="{962A6CB1-4CB4-44EC-A9D9-1BA480F68FA7}"/>
    <cellStyle name="Normal 85 29" xfId="18734" xr:uid="{22287216-9C33-4C98-847B-70ED733E131E}"/>
    <cellStyle name="Normal 85 29 2" xfId="18735" xr:uid="{64B070C9-8620-40F3-B217-266B956FC5FE}"/>
    <cellStyle name="Normal 85 3" xfId="18736" xr:uid="{1EFC8225-9749-4BD5-87F0-D7580C8C41D3}"/>
    <cellStyle name="Normal 85 3 2" xfId="18737" xr:uid="{95B7A8F2-7F26-4381-863D-75EE95726715}"/>
    <cellStyle name="Normal 85 30" xfId="18738" xr:uid="{C88DF723-44A8-494A-90F3-2116208C816D}"/>
    <cellStyle name="Normal 85 30 2" xfId="18739" xr:uid="{1F9915F8-B0C1-429A-B26C-38DF6E268761}"/>
    <cellStyle name="Normal 85 31" xfId="18740" xr:uid="{F056133B-F0EA-40D2-B681-49EB7087E48E}"/>
    <cellStyle name="Normal 85 31 2" xfId="18741" xr:uid="{9197F4F0-C2D6-4493-B800-D1F4F61983BE}"/>
    <cellStyle name="Normal 85 32" xfId="18742" xr:uid="{1A1D6971-BD3F-45ED-8249-E3BE31056AE9}"/>
    <cellStyle name="Normal 85 32 2" xfId="18743" xr:uid="{CF4DA582-0B65-4055-BF0B-C0EC5F9C4BAB}"/>
    <cellStyle name="Normal 85 33" xfId="18744" xr:uid="{D2FE26C4-9D13-4D15-97B0-F6E56624DE2F}"/>
    <cellStyle name="Normal 85 33 2" xfId="18745" xr:uid="{AC279488-2D14-42FA-9ADC-F06CF0E5C1C0}"/>
    <cellStyle name="Normal 85 34" xfId="18746" xr:uid="{C61ACB87-46BA-43C9-98AE-9050D10C0924}"/>
    <cellStyle name="Normal 85 34 2" xfId="18747" xr:uid="{0C646E32-F518-445C-835C-078C30B789CC}"/>
    <cellStyle name="Normal 85 35" xfId="18748" xr:uid="{91D27C23-9AE8-4843-AB0C-8D9268E757BA}"/>
    <cellStyle name="Normal 85 35 2" xfId="18749" xr:uid="{7AABAA35-28FE-4245-9ED1-4110C2B57CF3}"/>
    <cellStyle name="Normal 85 36" xfId="18750" xr:uid="{52412BA0-0C36-4D88-8688-96D04B1569DD}"/>
    <cellStyle name="Normal 85 36 2" xfId="18751" xr:uid="{EEF24656-5DBC-4E3A-9EB6-FDD45BF4FFFB}"/>
    <cellStyle name="Normal 85 37" xfId="18752" xr:uid="{7AD255EC-8C46-462A-84AB-D28797220627}"/>
    <cellStyle name="Normal 85 37 2" xfId="18753" xr:uid="{45752FB3-17E3-4D0C-8915-E3FA2C1F776B}"/>
    <cellStyle name="Normal 85 38" xfId="18754" xr:uid="{1E76AC4B-562D-4098-95F5-FEB37AB1E396}"/>
    <cellStyle name="Normal 85 38 2" xfId="18755" xr:uid="{D1548E49-006A-4B03-B757-AA3A5C8CC9BB}"/>
    <cellStyle name="Normal 85 39" xfId="18756" xr:uid="{D3DF9EB9-EF1E-4E7D-8476-B2B44591E9E9}"/>
    <cellStyle name="Normal 85 39 2" xfId="18757" xr:uid="{1D4CCC5F-D981-4EB0-9881-47B700DF70D9}"/>
    <cellStyle name="Normal 85 4" xfId="18758" xr:uid="{87A7BA69-035E-42B9-8FBE-D4B8797A520D}"/>
    <cellStyle name="Normal 85 4 2" xfId="18759" xr:uid="{93BC573B-84FE-44AC-B9BC-3EEBEB5D28F1}"/>
    <cellStyle name="Normal 85 40" xfId="18760" xr:uid="{D5D3FADD-F5F1-4BD5-A492-566A75527B66}"/>
    <cellStyle name="Normal 85 40 2" xfId="18761" xr:uid="{3C99704A-79E5-412A-A61F-1AB48A0145D8}"/>
    <cellStyle name="Normal 85 41" xfId="18762" xr:uid="{D8174752-08D2-4627-B741-A4A289488642}"/>
    <cellStyle name="Normal 85 41 2" xfId="18763" xr:uid="{BBEB3728-C404-49B5-9B4B-2CE2E46319DC}"/>
    <cellStyle name="Normal 85 42" xfId="18764" xr:uid="{C7CDCE7A-9B8D-4FD6-B656-3A6B5A594EDC}"/>
    <cellStyle name="Normal 85 42 2" xfId="18765" xr:uid="{328B5E2E-A593-42BC-AAD0-1D48ADB64C33}"/>
    <cellStyle name="Normal 85 43" xfId="18766" xr:uid="{511D4C23-DD70-44FE-85E8-CA2523A5DBAE}"/>
    <cellStyle name="Normal 85 43 2" xfId="18767" xr:uid="{85145C79-F9E6-4BB7-96CD-2F8F7DAE62CC}"/>
    <cellStyle name="Normal 85 44" xfId="18768" xr:uid="{66404E5F-7887-404B-9DBA-7EE7AFC08B6B}"/>
    <cellStyle name="Normal 85 44 2" xfId="18769" xr:uid="{71BF1E41-158F-43A5-9BCC-CB2DC46C4861}"/>
    <cellStyle name="Normal 85 45" xfId="18770" xr:uid="{B4CC6B4E-CB3E-46E2-ADDF-6DFFC41D1D10}"/>
    <cellStyle name="Normal 85 45 2" xfId="18771" xr:uid="{25A5849B-20CD-421A-B4C2-5A2AFDFE6747}"/>
    <cellStyle name="Normal 85 46" xfId="18772" xr:uid="{FD2F6E78-BA41-47BE-B9D0-64F4FD8C1EED}"/>
    <cellStyle name="Normal 85 46 2" xfId="18773" xr:uid="{53D9A071-B85E-4E43-8DA9-D53392BDF352}"/>
    <cellStyle name="Normal 85 47" xfId="18774" xr:uid="{82CCCC73-796F-4D5E-9847-4BE764B68E0E}"/>
    <cellStyle name="Normal 85 47 2" xfId="18775" xr:uid="{7F970821-7708-4371-8E37-1313D644ED42}"/>
    <cellStyle name="Normal 85 48" xfId="18776" xr:uid="{1E7B36AB-1E04-4EBF-ABD9-8356DBA33538}"/>
    <cellStyle name="Normal 85 48 2" xfId="18777" xr:uid="{2CAE5F3F-95FD-48F7-BF08-7D4839D8F40F}"/>
    <cellStyle name="Normal 85 49" xfId="18778" xr:uid="{FCD3A91E-6002-43B5-9B9E-25B4B6B64C79}"/>
    <cellStyle name="Normal 85 49 2" xfId="18779" xr:uid="{742C6DD9-E400-40DC-A5FC-867507D25FF7}"/>
    <cellStyle name="Normal 85 5" xfId="18780" xr:uid="{BDBFDFDF-5329-4B43-B8D3-EF9637292F15}"/>
    <cellStyle name="Normal 85 5 2" xfId="18781" xr:uid="{49492A4C-DDB6-4482-B04B-E4502EFD8123}"/>
    <cellStyle name="Normal 85 50" xfId="18782" xr:uid="{37194224-201A-4E6C-A879-B3C499929D2C}"/>
    <cellStyle name="Normal 85 50 2" xfId="18783" xr:uid="{12246EED-60ED-4205-9BEB-360971E14F1D}"/>
    <cellStyle name="Normal 85 51" xfId="18784" xr:uid="{E188E329-7714-4645-AB06-DD5DD1520AFA}"/>
    <cellStyle name="Normal 85 51 2" xfId="18785" xr:uid="{D5C134DE-C6AD-4888-82D8-668A2F0F74C4}"/>
    <cellStyle name="Normal 85 52" xfId="18786" xr:uid="{1C1203B3-29EA-48D7-AB2C-C811E5686BBE}"/>
    <cellStyle name="Normal 85 52 2" xfId="18787" xr:uid="{717A14D9-BC8F-422F-8802-57528C5AF333}"/>
    <cellStyle name="Normal 85 53" xfId="18788" xr:uid="{476EE443-EEAE-46FC-981A-07233A13A892}"/>
    <cellStyle name="Normal 85 53 2" xfId="18789" xr:uid="{BDA038E0-7AEA-40F3-A2A4-A804773844ED}"/>
    <cellStyle name="Normal 85 54" xfId="18790" xr:uid="{1BFCFD3D-DDBA-415F-AE6B-536CB9D8C9C1}"/>
    <cellStyle name="Normal 85 54 2" xfId="18791" xr:uid="{BC0CCB78-A015-41F0-8314-963E579C57CB}"/>
    <cellStyle name="Normal 85 55" xfId="18792" xr:uid="{537C15E3-9307-4FB7-BEAD-168F2DD9D664}"/>
    <cellStyle name="Normal 85 55 2" xfId="18793" xr:uid="{235C7F13-E933-44A1-B555-21D2E5E3E185}"/>
    <cellStyle name="Normal 85 56" xfId="18794" xr:uid="{794A4464-23C8-4551-9575-22AFDB2D6A73}"/>
    <cellStyle name="Normal 85 56 2" xfId="18795" xr:uid="{92F7E798-8DA0-485C-85A6-4363AD1C8CC1}"/>
    <cellStyle name="Normal 85 57" xfId="18796" xr:uid="{B728F508-24D4-4ECE-863B-464BD4AEAAF8}"/>
    <cellStyle name="Normal 85 57 2" xfId="18797" xr:uid="{17C4204C-0C80-4FC5-9A19-EF35F928B533}"/>
    <cellStyle name="Normal 85 58" xfId="18798" xr:uid="{8BBEB1FE-0B1B-4BD0-850B-F7D46B7EBC23}"/>
    <cellStyle name="Normal 85 58 2" xfId="18799" xr:uid="{C863AB01-378F-42AB-B1BE-5F0A78AC55F6}"/>
    <cellStyle name="Normal 85 59" xfId="18800" xr:uid="{10E3E0A8-AFCC-4020-ADA8-5261685AA894}"/>
    <cellStyle name="Normal 85 59 2" xfId="18801" xr:uid="{8D856967-EBC6-4CA5-8467-20F72609F22B}"/>
    <cellStyle name="Normal 85 6" xfId="18802" xr:uid="{542CC31C-CA64-48EA-BE30-9F877687D780}"/>
    <cellStyle name="Normal 85 6 2" xfId="18803" xr:uid="{61296D2E-B026-44EE-A1DB-EF54E03AF9AC}"/>
    <cellStyle name="Normal 85 60" xfId="18804" xr:uid="{45FC4B89-C1C1-4B5B-A654-E919A7A2DC08}"/>
    <cellStyle name="Normal 85 60 2" xfId="18805" xr:uid="{7DE5F1D5-99A6-4FF1-A1A5-25F91A3C0480}"/>
    <cellStyle name="Normal 85 61" xfId="18806" xr:uid="{952557C8-F9B0-47A3-9C35-4F92F325AB61}"/>
    <cellStyle name="Normal 85 61 2" xfId="18807" xr:uid="{0DB20187-58E3-435F-910E-95FD6E7DF750}"/>
    <cellStyle name="Normal 85 62" xfId="18808" xr:uid="{F16AAB38-01F0-4ECB-89E6-BB06DE59E548}"/>
    <cellStyle name="Normal 85 62 2" xfId="18809" xr:uid="{57824922-4771-414B-8C16-C3A16D91C118}"/>
    <cellStyle name="Normal 85 63" xfId="18810" xr:uid="{4B02999A-1A03-4570-B90C-2C45A2F4C7BE}"/>
    <cellStyle name="Normal 85 63 2" xfId="18811" xr:uid="{7964EFE6-4819-446B-ADFD-451B0DA5B5DB}"/>
    <cellStyle name="Normal 85 64" xfId="18812" xr:uid="{065B4E70-F23C-4542-960A-E2C3DB6AC5E8}"/>
    <cellStyle name="Normal 85 64 2" xfId="18813" xr:uid="{61A8D17A-0596-4339-8630-9D3E70AFEBFE}"/>
    <cellStyle name="Normal 85 65" xfId="18814" xr:uid="{1E3A346D-CC5A-451C-B161-19AB683E7004}"/>
    <cellStyle name="Normal 85 65 2" xfId="18815" xr:uid="{7C92CC0D-3DA7-4FE6-8A8C-76F6F1176A92}"/>
    <cellStyle name="Normal 85 66" xfId="18816" xr:uid="{1E257A7D-AF98-4B94-A709-C1A2A9EC3577}"/>
    <cellStyle name="Normal 85 66 2" xfId="18817" xr:uid="{10D28F51-6001-4794-917F-239CF9CB8EB8}"/>
    <cellStyle name="Normal 85 67" xfId="18818" xr:uid="{C652248A-B044-4E32-AB92-D88B9FBE7582}"/>
    <cellStyle name="Normal 85 67 2" xfId="18819" xr:uid="{16228A32-1538-4044-B1D4-E1D313FB442E}"/>
    <cellStyle name="Normal 85 68" xfId="18820" xr:uid="{6F0ED94C-6B64-4D0D-86B6-67FABF0A4993}"/>
    <cellStyle name="Normal 85 68 2" xfId="18821" xr:uid="{6E7A87A6-9E38-445B-8A9B-89E0F0E940EA}"/>
    <cellStyle name="Normal 85 69" xfId="18822" xr:uid="{EBC77FA6-0AF2-4D0E-B93A-14266769FC48}"/>
    <cellStyle name="Normal 85 69 2" xfId="18823" xr:uid="{11E91E50-7103-4EC4-BAC9-78E4671BFAC7}"/>
    <cellStyle name="Normal 85 7" xfId="18824" xr:uid="{F773CC81-AF24-45A4-850C-A35A620754BC}"/>
    <cellStyle name="Normal 85 7 2" xfId="18825" xr:uid="{C060B20B-6E4C-47F6-8D5B-3A0A87796F4B}"/>
    <cellStyle name="Normal 85 70" xfId="18826" xr:uid="{45F9B754-2E97-4E5C-97AF-C993316F6E8E}"/>
    <cellStyle name="Normal 85 70 2" xfId="18827" xr:uid="{85191D24-5657-4A49-958D-1E2091F9D307}"/>
    <cellStyle name="Normal 85 71" xfId="18828" xr:uid="{A35716C3-0E4C-4DD2-9E24-87562FAE8AFE}"/>
    <cellStyle name="Normal 85 71 2" xfId="18829" xr:uid="{F6676256-BD82-4D16-96E1-CE418F318802}"/>
    <cellStyle name="Normal 85 72" xfId="18830" xr:uid="{28182BF6-4541-4C3A-8483-6BD0FD571C3A}"/>
    <cellStyle name="Normal 85 72 2" xfId="18831" xr:uid="{88CF8F93-65E0-4A59-A231-FA0E42E6D241}"/>
    <cellStyle name="Normal 85 73" xfId="18832" xr:uid="{99A972F7-4A41-471A-A8E6-A46DDD512395}"/>
    <cellStyle name="Normal 85 73 2" xfId="18833" xr:uid="{7D54E8DD-65F6-4CA2-A87E-F65061E85AF3}"/>
    <cellStyle name="Normal 85 74" xfId="18834" xr:uid="{257E1CD7-7513-4BA4-A69E-94CC24F70476}"/>
    <cellStyle name="Normal 85 74 2" xfId="18835" xr:uid="{600356A3-66A0-4739-A463-7A8D465AF0F0}"/>
    <cellStyle name="Normal 85 75" xfId="18836" xr:uid="{E5AC933E-151E-4AAA-93F5-8F5BCDBC2AE8}"/>
    <cellStyle name="Normal 85 75 2" xfId="18837" xr:uid="{2F127543-2FBD-4B05-86BE-7A2A6A38F199}"/>
    <cellStyle name="Normal 85 76" xfId="18838" xr:uid="{61D30926-ACB5-4859-B6F2-928ADAF6EE7F}"/>
    <cellStyle name="Normal 85 76 2" xfId="18839" xr:uid="{C7AEB945-D772-407D-B7D9-C0076612740F}"/>
    <cellStyle name="Normal 85 77" xfId="18840" xr:uid="{5EB4F250-0786-468A-AC5D-25F284D42B06}"/>
    <cellStyle name="Normal 85 77 2" xfId="18841" xr:uid="{85BD44EC-ADE5-4C94-96A2-BF7699754B2E}"/>
    <cellStyle name="Normal 85 78" xfId="18842" xr:uid="{ACC88962-2415-46CF-9513-E3D99EA19B30}"/>
    <cellStyle name="Normal 85 78 2" xfId="18843" xr:uid="{F60444F8-5D7E-4AA3-BA10-017FF6A141B3}"/>
    <cellStyle name="Normal 85 79" xfId="18844" xr:uid="{C354AFE3-85DC-4BB8-A12C-F0F6625DF1A8}"/>
    <cellStyle name="Normal 85 79 2" xfId="18845" xr:uid="{2B852F4B-9946-4F4E-83B1-A0BE11AF57EE}"/>
    <cellStyle name="Normal 85 8" xfId="18846" xr:uid="{7D5FB738-ADF7-4DFC-AB49-AB8F90C64C60}"/>
    <cellStyle name="Normal 85 8 2" xfId="18847" xr:uid="{B2A758CF-34EC-42EA-BD93-B9FD1E53C493}"/>
    <cellStyle name="Normal 85 80" xfId="18848" xr:uid="{526D93F0-3FB3-4E9D-B29C-A1AA1E563CE9}"/>
    <cellStyle name="Normal 85 80 2" xfId="18849" xr:uid="{42E44553-971A-450B-A258-95AF5712723D}"/>
    <cellStyle name="Normal 85 81" xfId="18850" xr:uid="{13DA56B8-C827-41D3-B297-F3E122708599}"/>
    <cellStyle name="Normal 85 81 2" xfId="18851" xr:uid="{27178A4F-B406-488D-91B2-AE1848B1CFB7}"/>
    <cellStyle name="Normal 85 82" xfId="18852" xr:uid="{C24E7E03-CF1C-41A0-A937-1CFD78EAFB07}"/>
    <cellStyle name="Normal 85 82 2" xfId="18853" xr:uid="{0CAE4658-B4EC-4211-BD8C-BD1EE901E218}"/>
    <cellStyle name="Normal 85 83" xfId="18854" xr:uid="{1D2F60A4-FEA0-47A6-B814-1D900ED12A3B}"/>
    <cellStyle name="Normal 85 83 2" xfId="18855" xr:uid="{51C74895-E847-4032-96D6-9EDB94BBC6D7}"/>
    <cellStyle name="Normal 85 84" xfId="18856" xr:uid="{BC274693-5F59-472C-B4D3-0AA4BBDD0C2A}"/>
    <cellStyle name="Normal 85 84 2" xfId="18857" xr:uid="{79551522-CD86-4795-9F4B-BA1D52B5FCD7}"/>
    <cellStyle name="Normal 85 85" xfId="18858" xr:uid="{334E60B7-F8B0-4206-A6E1-A268C12F462A}"/>
    <cellStyle name="Normal 85 85 2" xfId="18859" xr:uid="{BE9D19ED-0211-4045-A123-8247B5587A16}"/>
    <cellStyle name="Normal 85 86" xfId="18860" xr:uid="{AE5A4AB2-FF77-4B26-AC9E-39638B454AD3}"/>
    <cellStyle name="Normal 85 86 2" xfId="18861" xr:uid="{DFB7A2A4-434A-4731-BC79-02235DA92E4A}"/>
    <cellStyle name="Normal 85 87" xfId="18862" xr:uid="{360303E7-04CC-4B8C-8306-E0BFBF60FA94}"/>
    <cellStyle name="Normal 85 9" xfId="18863" xr:uid="{21FB2516-6EED-4701-9B1C-7FEC64F3B0D5}"/>
    <cellStyle name="Normal 85 9 2" xfId="18864" xr:uid="{F7275223-3351-4DF8-901B-9D9911E2AFAC}"/>
    <cellStyle name="Normal 86" xfId="18865" xr:uid="{FB847612-2349-49AA-B57B-7D59ED71FABE}"/>
    <cellStyle name="Normal 86 10" xfId="18866" xr:uid="{9BFBA275-5F2C-4C6B-B477-79FAACA7D51F}"/>
    <cellStyle name="Normal 86 10 2" xfId="18867" xr:uid="{44D7A8C2-92E6-49E5-80D9-41520B226FC8}"/>
    <cellStyle name="Normal 86 11" xfId="18868" xr:uid="{6AD0B80F-13C6-4430-8F12-C89EF5290C9A}"/>
    <cellStyle name="Normal 86 11 2" xfId="18869" xr:uid="{ADDADDA5-2E26-47A4-9075-5621A04DC460}"/>
    <cellStyle name="Normal 86 12" xfId="18870" xr:uid="{083A6DE4-F1DB-4C1B-BDC9-3FA592967D3E}"/>
    <cellStyle name="Normal 86 12 2" xfId="18871" xr:uid="{A3789D96-0817-401A-9E8C-4F71AA82865A}"/>
    <cellStyle name="Normal 86 13" xfId="18872" xr:uid="{0F601A9F-01BD-41E3-9E8C-C17E61301785}"/>
    <cellStyle name="Normal 86 13 2" xfId="18873" xr:uid="{02791089-BE52-4851-A7F4-E5CE631DFF13}"/>
    <cellStyle name="Normal 86 14" xfId="18874" xr:uid="{AB2C7CA4-4FB7-4AD4-B989-DE93D0FFC7D9}"/>
    <cellStyle name="Normal 86 14 2" xfId="18875" xr:uid="{84049392-8635-498E-ABD1-15D373A9F8B1}"/>
    <cellStyle name="Normal 86 15" xfId="18876" xr:uid="{99B158A1-50C9-4DEE-8C3C-4999F6E65A51}"/>
    <cellStyle name="Normal 86 15 2" xfId="18877" xr:uid="{53F7DC99-9866-4430-B90B-E4CB39421D23}"/>
    <cellStyle name="Normal 86 16" xfId="18878" xr:uid="{C29BCDE9-F556-4F8C-ABA1-12FAB212FC23}"/>
    <cellStyle name="Normal 86 16 2" xfId="18879" xr:uid="{C4FA9830-D7E4-465C-A3B7-ADB5557AAFF7}"/>
    <cellStyle name="Normal 86 17" xfId="18880" xr:uid="{2509A7B1-E4D4-4AFC-A967-5C878155CE5E}"/>
    <cellStyle name="Normal 86 17 2" xfId="18881" xr:uid="{DFB269BF-D555-44BC-A057-25B355E67D6E}"/>
    <cellStyle name="Normal 86 18" xfId="18882" xr:uid="{094717E0-397C-4B94-B3CE-0B90F688D963}"/>
    <cellStyle name="Normal 86 18 2" xfId="18883" xr:uid="{EE39F28B-943F-40DD-B044-F888CDB5DDBD}"/>
    <cellStyle name="Normal 86 19" xfId="18884" xr:uid="{37A3EDA4-2CEA-4FC5-90E7-428C89C0AC0B}"/>
    <cellStyle name="Normal 86 19 2" xfId="18885" xr:uid="{D8ADB7E4-555C-4BE1-8C2C-BD65E4B4E633}"/>
    <cellStyle name="Normal 86 2" xfId="18886" xr:uid="{8D3A3643-3485-49EB-9CB2-5D3F09B31000}"/>
    <cellStyle name="Normal 86 2 2" xfId="18887" xr:uid="{4B7235E2-FA02-4A3E-AD82-E70CA4553EFD}"/>
    <cellStyle name="Normal 86 20" xfId="18888" xr:uid="{342B6F72-6F96-4E53-9450-43B9C2773AE6}"/>
    <cellStyle name="Normal 86 20 2" xfId="18889" xr:uid="{79D3887E-D5F1-4675-806A-71B45B52199A}"/>
    <cellStyle name="Normal 86 21" xfId="18890" xr:uid="{4EB171EA-C70D-4D38-BA48-D96A0E59F165}"/>
    <cellStyle name="Normal 86 21 2" xfId="18891" xr:uid="{E30F22AA-DF73-43B2-8208-B5B94E3461A1}"/>
    <cellStyle name="Normal 86 22" xfId="18892" xr:uid="{F8C98250-5EC4-49F8-9B1B-7D98910EE9B6}"/>
    <cellStyle name="Normal 86 22 2" xfId="18893" xr:uid="{7A7A32D1-04D2-4053-8A78-DB34D8E119E4}"/>
    <cellStyle name="Normal 86 23" xfId="18894" xr:uid="{639C36F7-1D2A-4EA3-A331-6884C6D79577}"/>
    <cellStyle name="Normal 86 23 2" xfId="18895" xr:uid="{BAF38747-441E-444E-9C22-82FFBDA0D8A8}"/>
    <cellStyle name="Normal 86 24" xfId="18896" xr:uid="{C19FCAF4-5004-44E0-93DF-6A61C4BC3332}"/>
    <cellStyle name="Normal 86 24 2" xfId="18897" xr:uid="{EABC587C-76F0-4382-80B6-B2404BFDBC5A}"/>
    <cellStyle name="Normal 86 25" xfId="18898" xr:uid="{00560837-04B9-465E-863D-B5317E920559}"/>
    <cellStyle name="Normal 86 25 2" xfId="18899" xr:uid="{6F9C8DB9-AFF3-46A3-A1CA-9798BCC1F230}"/>
    <cellStyle name="Normal 86 26" xfId="18900" xr:uid="{A85E0079-092B-4366-828E-115D041229A5}"/>
    <cellStyle name="Normal 86 26 2" xfId="18901" xr:uid="{5E8AD000-24CA-4BB5-A985-ED1A9A50DAE2}"/>
    <cellStyle name="Normal 86 27" xfId="18902" xr:uid="{D33A4417-0E10-46EA-8916-6901CBAA48B7}"/>
    <cellStyle name="Normal 86 27 2" xfId="18903" xr:uid="{715D03D2-012A-4BAC-91C4-2A5DB7EFAAAA}"/>
    <cellStyle name="Normal 86 28" xfId="18904" xr:uid="{DE354A37-641D-437A-A40F-03BFDEEE7612}"/>
    <cellStyle name="Normal 86 28 2" xfId="18905" xr:uid="{0C38579A-5655-4628-88B3-73F6D127E19E}"/>
    <cellStyle name="Normal 86 29" xfId="18906" xr:uid="{78E458EB-ED50-40FA-A3B7-DD7D87BF125A}"/>
    <cellStyle name="Normal 86 29 2" xfId="18907" xr:uid="{E8C8B3F1-8CE2-47BA-8836-7CE1E2F186D0}"/>
    <cellStyle name="Normal 86 3" xfId="18908" xr:uid="{27BE0151-0176-42D3-901E-6899FBF72380}"/>
    <cellStyle name="Normal 86 3 2" xfId="18909" xr:uid="{F482E1C8-839A-401A-8A98-5EB9C1FDE659}"/>
    <cellStyle name="Normal 86 30" xfId="18910" xr:uid="{62270178-DC28-46C8-A252-78C973F3792D}"/>
    <cellStyle name="Normal 86 30 2" xfId="18911" xr:uid="{1C4D4A88-CF02-4237-93DD-C0E063006D59}"/>
    <cellStyle name="Normal 86 31" xfId="18912" xr:uid="{5A32B307-D5D4-488B-9364-D93530CF1C41}"/>
    <cellStyle name="Normal 86 31 2" xfId="18913" xr:uid="{145C5FF9-0912-4846-A0D1-D592FC8E7646}"/>
    <cellStyle name="Normal 86 32" xfId="18914" xr:uid="{EF26BD9D-D029-4E00-B8B0-B2CDDA4A575C}"/>
    <cellStyle name="Normal 86 32 2" xfId="18915" xr:uid="{A654AE2D-61E5-4D56-8D6B-DC25147EF0D9}"/>
    <cellStyle name="Normal 86 33" xfId="18916" xr:uid="{BF0BEBCB-5F94-48BE-8EE4-BDCF197AE7D0}"/>
    <cellStyle name="Normal 86 33 2" xfId="18917" xr:uid="{B386CB8F-24BC-4091-9609-DB898B1C90B1}"/>
    <cellStyle name="Normal 86 34" xfId="18918" xr:uid="{3865709B-F796-468F-AD86-9D7C3BF7D12A}"/>
    <cellStyle name="Normal 86 34 2" xfId="18919" xr:uid="{0BBEF8E1-089B-4F08-B957-DAC15AB2BA96}"/>
    <cellStyle name="Normal 86 35" xfId="18920" xr:uid="{D1A15042-D04E-4986-9CA3-7A19CAE6322D}"/>
    <cellStyle name="Normal 86 35 2" xfId="18921" xr:uid="{782F369D-1410-421E-A3E8-1EFBE97C7561}"/>
    <cellStyle name="Normal 86 36" xfId="18922" xr:uid="{ADA2EB99-0563-4CCD-95A9-55E29C355B87}"/>
    <cellStyle name="Normal 86 36 2" xfId="18923" xr:uid="{411A4ED5-E117-4C1D-9393-0FCD0BBFCFA4}"/>
    <cellStyle name="Normal 86 37" xfId="18924" xr:uid="{8DE21123-10C6-4AF3-A5AD-7CB96C1C0AD9}"/>
    <cellStyle name="Normal 86 37 2" xfId="18925" xr:uid="{D476F8E5-8028-4A48-8939-73E68AB14E32}"/>
    <cellStyle name="Normal 86 38" xfId="18926" xr:uid="{5936E98B-5A26-44CE-B3DF-2A92AE53DDB7}"/>
    <cellStyle name="Normal 86 38 2" xfId="18927" xr:uid="{DC678080-6DDA-4F56-A8EB-2E759498F140}"/>
    <cellStyle name="Normal 86 39" xfId="18928" xr:uid="{CD8BCE19-B30A-4A2D-8211-EBDD522294C5}"/>
    <cellStyle name="Normal 86 39 2" xfId="18929" xr:uid="{86C3E0DF-BE0C-4B77-B231-104A8F2DC710}"/>
    <cellStyle name="Normal 86 4" xfId="18930" xr:uid="{AE131A23-E0F4-4E8B-BA80-6F9452D19CDC}"/>
    <cellStyle name="Normal 86 4 2" xfId="18931" xr:uid="{15A5A42C-3EE6-435F-AB57-DEBF5A0E1FD7}"/>
    <cellStyle name="Normal 86 40" xfId="18932" xr:uid="{3FCC3915-186C-43A2-B857-1F1C9AF917EF}"/>
    <cellStyle name="Normal 86 40 2" xfId="18933" xr:uid="{19E52A5E-BD05-4088-9836-4014A74FBD30}"/>
    <cellStyle name="Normal 86 41" xfId="18934" xr:uid="{2423C3C6-FB42-4DC8-88CA-E65FEBC784B6}"/>
    <cellStyle name="Normal 86 41 2" xfId="18935" xr:uid="{A52B8884-0929-4AFE-861F-BACA2AB58FE9}"/>
    <cellStyle name="Normal 86 42" xfId="18936" xr:uid="{E9408193-F6BF-48C2-80BC-F3C79DA2A72A}"/>
    <cellStyle name="Normal 86 42 2" xfId="18937" xr:uid="{27F592EF-FFF4-4273-9181-A0326BC1FF20}"/>
    <cellStyle name="Normal 86 43" xfId="18938" xr:uid="{C1348859-0520-41C8-A9DB-B19382AAA965}"/>
    <cellStyle name="Normal 86 43 2" xfId="18939" xr:uid="{71922E18-746D-4A72-9A8A-9A3DCA7A950A}"/>
    <cellStyle name="Normal 86 44" xfId="18940" xr:uid="{1C69ED06-0A4E-4154-8627-18F7B872881C}"/>
    <cellStyle name="Normal 86 44 2" xfId="18941" xr:uid="{694201D5-A99C-4CE6-BE2A-1C9DF133BC15}"/>
    <cellStyle name="Normal 86 45" xfId="18942" xr:uid="{8D3E0DCD-AB27-4909-B554-A6FCADA8BD30}"/>
    <cellStyle name="Normal 86 45 2" xfId="18943" xr:uid="{718F470F-B80E-4416-ABE3-338E71F88047}"/>
    <cellStyle name="Normal 86 46" xfId="18944" xr:uid="{F87F0317-7B02-4EFC-9FF7-A6C68D638D74}"/>
    <cellStyle name="Normal 86 46 2" xfId="18945" xr:uid="{191824CD-6A0B-466B-B2A7-78883A2CBDE7}"/>
    <cellStyle name="Normal 86 47" xfId="18946" xr:uid="{160C6663-CD9F-48EB-BE55-AC3E68809938}"/>
    <cellStyle name="Normal 86 47 2" xfId="18947" xr:uid="{5E681EFE-1431-4035-933A-9E5ADAF1C3F0}"/>
    <cellStyle name="Normal 86 48" xfId="18948" xr:uid="{2DAF19DA-1A70-4457-B559-3A7663813885}"/>
    <cellStyle name="Normal 86 48 2" xfId="18949" xr:uid="{6098EF1C-AF5D-4C0D-8FE3-132D7D15CF0B}"/>
    <cellStyle name="Normal 86 49" xfId="18950" xr:uid="{D6BAFDF5-16AB-4910-9071-24207E336C47}"/>
    <cellStyle name="Normal 86 49 2" xfId="18951" xr:uid="{DB0E5DA0-7799-4933-96A2-933E41C058C4}"/>
    <cellStyle name="Normal 86 5" xfId="18952" xr:uid="{2A1644AA-F7FC-4315-8600-0B65B8FD87CD}"/>
    <cellStyle name="Normal 86 5 2" xfId="18953" xr:uid="{D643223C-981A-47E9-AAF2-535004880278}"/>
    <cellStyle name="Normal 86 50" xfId="18954" xr:uid="{6141A59F-83CE-40BB-B0DC-DFA3938529D8}"/>
    <cellStyle name="Normal 86 50 2" xfId="18955" xr:uid="{9D8843FA-4EDB-4A63-8CDB-506AB74A69A3}"/>
    <cellStyle name="Normal 86 51" xfId="18956" xr:uid="{ACE4A828-0E5D-448A-AC1B-11304BDC5F94}"/>
    <cellStyle name="Normal 86 51 2" xfId="18957" xr:uid="{BF2FF9F6-BB93-4790-9BDE-B68460E89619}"/>
    <cellStyle name="Normal 86 52" xfId="18958" xr:uid="{4CFE3759-2B98-446E-A656-BDA96B929172}"/>
    <cellStyle name="Normal 86 52 2" xfId="18959" xr:uid="{2B12E26E-B483-449F-99FE-5401E66CAE86}"/>
    <cellStyle name="Normal 86 53" xfId="18960" xr:uid="{C6DCB938-0ED7-40FA-8C7D-D0C4D535172E}"/>
    <cellStyle name="Normal 86 53 2" xfId="18961" xr:uid="{5AA24F79-4A0B-4C07-9417-872E6E48E08E}"/>
    <cellStyle name="Normal 86 54" xfId="18962" xr:uid="{6799D376-832E-4FE9-898F-3A25DFC02CB4}"/>
    <cellStyle name="Normal 86 54 2" xfId="18963" xr:uid="{885A6590-9060-43D0-A8AE-88F7976725F2}"/>
    <cellStyle name="Normal 86 55" xfId="18964" xr:uid="{B76C0A69-0261-47F0-B523-4C19F6249C0D}"/>
    <cellStyle name="Normal 86 55 2" xfId="18965" xr:uid="{FF1EC657-892B-4B77-A052-210546EE030D}"/>
    <cellStyle name="Normal 86 56" xfId="18966" xr:uid="{D7677814-0E71-4F29-B6E9-D0D30878FFFF}"/>
    <cellStyle name="Normal 86 56 2" xfId="18967" xr:uid="{E2E38732-42ED-4123-9216-6ECC83D9C1D2}"/>
    <cellStyle name="Normal 86 57" xfId="18968" xr:uid="{20CE4D36-681F-465C-924A-37ACCFA8902D}"/>
    <cellStyle name="Normal 86 57 2" xfId="18969" xr:uid="{1D61BB70-A143-4201-B596-0BECA86F68FE}"/>
    <cellStyle name="Normal 86 58" xfId="18970" xr:uid="{C1D84135-920F-41D1-875E-BCA9E5B533E8}"/>
    <cellStyle name="Normal 86 58 2" xfId="18971" xr:uid="{2CCA5B72-724C-43A1-B27D-43CB64133BD4}"/>
    <cellStyle name="Normal 86 59" xfId="18972" xr:uid="{646DFC36-8331-4630-9543-6E95CB3693A4}"/>
    <cellStyle name="Normal 86 59 2" xfId="18973" xr:uid="{4216462A-34C2-4BAA-9400-1538CD142225}"/>
    <cellStyle name="Normal 86 6" xfId="18974" xr:uid="{25BCF8CA-F45D-4C7B-87D5-2BF69DC00986}"/>
    <cellStyle name="Normal 86 6 2" xfId="18975" xr:uid="{F6F375B9-4F22-429B-89E1-5CC4F0EE433C}"/>
    <cellStyle name="Normal 86 60" xfId="18976" xr:uid="{7C98D10A-BC07-454F-AA1C-C340E209F01C}"/>
    <cellStyle name="Normal 86 60 2" xfId="18977" xr:uid="{CA78F423-64E7-4999-BC12-D6D43E02BFC2}"/>
    <cellStyle name="Normal 86 61" xfId="18978" xr:uid="{924977BA-6950-4123-8E77-29D153A90E64}"/>
    <cellStyle name="Normal 86 61 2" xfId="18979" xr:uid="{8058FC6C-CE3F-4D5F-94C8-48C521CEA7AD}"/>
    <cellStyle name="Normal 86 62" xfId="18980" xr:uid="{F185CC99-823D-4194-816D-532361CE38E4}"/>
    <cellStyle name="Normal 86 62 2" xfId="18981" xr:uid="{35294E1B-8BE4-458B-A310-E32C59801F3D}"/>
    <cellStyle name="Normal 86 63" xfId="18982" xr:uid="{A91EE382-AFAE-4C0E-8B0C-5289728497AC}"/>
    <cellStyle name="Normal 86 63 2" xfId="18983" xr:uid="{13698C46-048E-49E8-A12D-A1189D041F92}"/>
    <cellStyle name="Normal 86 64" xfId="18984" xr:uid="{837B3483-61FD-4815-821A-66CCFDF1711F}"/>
    <cellStyle name="Normal 86 64 2" xfId="18985" xr:uid="{5641850E-A654-422B-8A12-92F04B33573E}"/>
    <cellStyle name="Normal 86 65" xfId="18986" xr:uid="{AC1E7BA4-2E70-4F3F-AEEE-FC5C6341F3CC}"/>
    <cellStyle name="Normal 86 65 2" xfId="18987" xr:uid="{D49DAA5C-6A77-47DA-856D-4F35ADA224A1}"/>
    <cellStyle name="Normal 86 66" xfId="18988" xr:uid="{37C6F289-A3BD-4CBD-A321-D5267ED100C5}"/>
    <cellStyle name="Normal 86 66 2" xfId="18989" xr:uid="{82F469BC-B47E-4470-951E-5C46F74102CF}"/>
    <cellStyle name="Normal 86 67" xfId="18990" xr:uid="{1F9BF12C-49D2-4380-91D8-E4F8AC15E3FE}"/>
    <cellStyle name="Normal 86 67 2" xfId="18991" xr:uid="{850367A5-8856-4A72-AEBA-E9A3C3076A2C}"/>
    <cellStyle name="Normal 86 68" xfId="18992" xr:uid="{7DE64A57-B962-40FF-8376-7E18F728B536}"/>
    <cellStyle name="Normal 86 68 2" xfId="18993" xr:uid="{098FCF53-1DD0-404F-BAE7-9F0F0DC853FE}"/>
    <cellStyle name="Normal 86 69" xfId="18994" xr:uid="{9A7FD934-D14C-4952-9CC8-FED30D606DAA}"/>
    <cellStyle name="Normal 86 69 2" xfId="18995" xr:uid="{B68191F8-9BB8-4C0E-B4DA-20C2428FCD26}"/>
    <cellStyle name="Normal 86 7" xfId="18996" xr:uid="{8ACC6407-1901-429E-A625-D27C86195C67}"/>
    <cellStyle name="Normal 86 7 2" xfId="18997" xr:uid="{2807C2E5-82E1-4B75-9963-ABDDB8910510}"/>
    <cellStyle name="Normal 86 70" xfId="18998" xr:uid="{7072E25C-842D-4997-BFCB-8037F548B139}"/>
    <cellStyle name="Normal 86 70 2" xfId="18999" xr:uid="{B51BAC3A-EF23-4E13-87D3-5042B5967E73}"/>
    <cellStyle name="Normal 86 71" xfId="19000" xr:uid="{2CA19C56-54C4-489F-994D-C335D190AF9F}"/>
    <cellStyle name="Normal 86 71 2" xfId="19001" xr:uid="{CC3A0B7F-09F0-4C6B-9F25-87410A2FF872}"/>
    <cellStyle name="Normal 86 72" xfId="19002" xr:uid="{880721A4-B8C6-48D3-85DE-518C25888568}"/>
    <cellStyle name="Normal 86 72 2" xfId="19003" xr:uid="{1A1AF371-CD05-4BD1-BB03-EE6573C156F3}"/>
    <cellStyle name="Normal 86 73" xfId="19004" xr:uid="{10E4ACBF-7842-4AA0-BBC1-337C91BAA23D}"/>
    <cellStyle name="Normal 86 73 2" xfId="19005" xr:uid="{03DFB25E-72DC-4BDB-B3FF-A7BB8D0A8962}"/>
    <cellStyle name="Normal 86 74" xfId="19006" xr:uid="{563B2A63-279E-4556-B489-3C45D3B3FDFE}"/>
    <cellStyle name="Normal 86 74 2" xfId="19007" xr:uid="{82521B38-F464-4D97-B0FF-9CED578DA166}"/>
    <cellStyle name="Normal 86 75" xfId="19008" xr:uid="{81DCB3A3-6DF4-4DCB-9F64-679CDC01EC29}"/>
    <cellStyle name="Normal 86 75 2" xfId="19009" xr:uid="{19C71ADF-4F3C-45DB-815C-246FC6DCFAA6}"/>
    <cellStyle name="Normal 86 76" xfId="19010" xr:uid="{761A39E3-7971-49A2-A43C-F15DBE4BBC42}"/>
    <cellStyle name="Normal 86 76 2" xfId="19011" xr:uid="{ED0A2B87-B197-42BA-9C05-7F8D31DBE713}"/>
    <cellStyle name="Normal 86 77" xfId="19012" xr:uid="{0F28CBC0-D09D-47D8-A4FA-F2D84C989217}"/>
    <cellStyle name="Normal 86 77 2" xfId="19013" xr:uid="{41398691-FB43-4D52-BA68-8EC5CB129EDF}"/>
    <cellStyle name="Normal 86 78" xfId="19014" xr:uid="{424EE1E6-3831-4339-94BE-0C531A0054B6}"/>
    <cellStyle name="Normal 86 78 2" xfId="19015" xr:uid="{D9392198-EF58-440A-9C8A-84AAD2D0817E}"/>
    <cellStyle name="Normal 86 79" xfId="19016" xr:uid="{26F79910-16DC-4853-B01F-E2589D33D504}"/>
    <cellStyle name="Normal 86 79 2" xfId="19017" xr:uid="{F807DEF8-BF7F-44B0-BDE9-93F227D520C2}"/>
    <cellStyle name="Normal 86 8" xfId="19018" xr:uid="{140ADF6C-940F-4A4A-89A3-ACC11A91FA5F}"/>
    <cellStyle name="Normal 86 8 2" xfId="19019" xr:uid="{339619EF-E243-4B8A-864D-2CF4111DBC05}"/>
    <cellStyle name="Normal 86 80" xfId="19020" xr:uid="{120E5016-40BC-441D-B650-3A3584E9C736}"/>
    <cellStyle name="Normal 86 80 2" xfId="19021" xr:uid="{71F4FCF9-2CC4-4734-BC47-A7D51CCB37B2}"/>
    <cellStyle name="Normal 86 81" xfId="19022" xr:uid="{4E4B6033-D3D8-4218-95A5-B19F81F23A98}"/>
    <cellStyle name="Normal 86 81 2" xfId="19023" xr:uid="{DE04DAC5-1337-45BE-9308-0185E094D22D}"/>
    <cellStyle name="Normal 86 82" xfId="19024" xr:uid="{82FEDEDB-0EF7-47A7-8910-9EAB2E09BACE}"/>
    <cellStyle name="Normal 86 82 2" xfId="19025" xr:uid="{B3F25AA7-72FD-40A2-89F5-1AB2FCC37465}"/>
    <cellStyle name="Normal 86 83" xfId="19026" xr:uid="{6B156468-5963-4EE1-997A-3E5506DEB68F}"/>
    <cellStyle name="Normal 86 83 2" xfId="19027" xr:uid="{208B4504-6700-4DA1-A21E-B3B837FCF91F}"/>
    <cellStyle name="Normal 86 84" xfId="19028" xr:uid="{982993E8-25D9-4427-9C17-EE47AB4A1552}"/>
    <cellStyle name="Normal 86 84 2" xfId="19029" xr:uid="{519E3975-2DCD-44CF-B209-D66A23BFF47B}"/>
    <cellStyle name="Normal 86 85" xfId="19030" xr:uid="{FB7B3F95-B48D-4781-B0AA-59937C66C6F2}"/>
    <cellStyle name="Normal 86 85 2" xfId="19031" xr:uid="{0D1DF443-44A8-4F77-A26A-E5AF21E51A3A}"/>
    <cellStyle name="Normal 86 86" xfId="19032" xr:uid="{972DE9FA-817B-4A44-869F-D3626D9F9A9D}"/>
    <cellStyle name="Normal 86 86 2" xfId="19033" xr:uid="{CC1A7253-E52E-4BF2-B035-AB6F4792DEEB}"/>
    <cellStyle name="Normal 86 87" xfId="19034" xr:uid="{E32261B8-BADE-4F6B-9FEC-8CEE5A376806}"/>
    <cellStyle name="Normal 86 9" xfId="19035" xr:uid="{DED88A5D-B0FF-4539-A7D6-69F80CD62D5C}"/>
    <cellStyle name="Normal 86 9 2" xfId="19036" xr:uid="{A181ACEB-5E3A-4FDC-93B6-771D037686F7}"/>
    <cellStyle name="Normal 87" xfId="19037" xr:uid="{EFDD7A3A-B538-47EE-BA67-CAC4CBD0A793}"/>
    <cellStyle name="Normal 87 10" xfId="19038" xr:uid="{66447370-D4FB-427D-8A9D-71469B991A64}"/>
    <cellStyle name="Normal 87 10 2" xfId="19039" xr:uid="{1E8516FD-F0A6-4F76-91F9-52B812330F00}"/>
    <cellStyle name="Normal 87 11" xfId="19040" xr:uid="{70399191-E3D4-4A33-A83B-AA8655EC3B3D}"/>
    <cellStyle name="Normal 87 11 2" xfId="19041" xr:uid="{B61CE3A8-2314-4020-A6EC-6E4593328BE0}"/>
    <cellStyle name="Normal 87 12" xfId="19042" xr:uid="{6BEC5169-22EF-4FB5-AD67-05E1026CBDF6}"/>
    <cellStyle name="Normal 87 12 2" xfId="19043" xr:uid="{312F8D74-1399-4D21-88D0-38CA454AB86E}"/>
    <cellStyle name="Normal 87 13" xfId="19044" xr:uid="{E5C44BDF-14F7-44B6-898C-AD16420555C2}"/>
    <cellStyle name="Normal 87 13 2" xfId="19045" xr:uid="{1AA1043B-BF3D-4792-BF85-069339DA9DA6}"/>
    <cellStyle name="Normal 87 14" xfId="19046" xr:uid="{EBA5586B-7F72-444A-B0D1-8410B765E8D1}"/>
    <cellStyle name="Normal 87 14 2" xfId="19047" xr:uid="{1FD97B50-EE39-4389-87E6-56C0863DF07B}"/>
    <cellStyle name="Normal 87 15" xfId="19048" xr:uid="{75587B61-AC66-4225-A2CD-A1A11A3A86D9}"/>
    <cellStyle name="Normal 87 15 2" xfId="19049" xr:uid="{CB6AB55B-C31A-41BE-BC84-7639DD519AFC}"/>
    <cellStyle name="Normal 87 16" xfId="19050" xr:uid="{6A28C17A-1A44-4D3C-A109-B6B2E9D039C6}"/>
    <cellStyle name="Normal 87 16 2" xfId="19051" xr:uid="{8967D036-8979-46A7-96AD-A4BAD3C51440}"/>
    <cellStyle name="Normal 87 17" xfId="19052" xr:uid="{BF762038-53C8-4507-BCED-AC702727FAD9}"/>
    <cellStyle name="Normal 87 17 2" xfId="19053" xr:uid="{24EC20D5-4CAE-4069-847F-E966004A9A5E}"/>
    <cellStyle name="Normal 87 18" xfId="19054" xr:uid="{1D70ACF6-BB98-4CEE-8F9F-6AA7F9BB9B7C}"/>
    <cellStyle name="Normal 87 18 2" xfId="19055" xr:uid="{370AD201-E481-44D1-B048-4462F01E138C}"/>
    <cellStyle name="Normal 87 19" xfId="19056" xr:uid="{13C9A502-AAA7-40A9-9D83-77F7AEC2A3F9}"/>
    <cellStyle name="Normal 87 19 2" xfId="19057" xr:uid="{9653C048-BD64-46EB-8E43-23FC0217433F}"/>
    <cellStyle name="Normal 87 2" xfId="19058" xr:uid="{1084BDA4-1613-4606-AD83-0B210DC561FA}"/>
    <cellStyle name="Normal 87 2 2" xfId="19059" xr:uid="{F89D3F1A-7D4D-4D7F-9F42-DB3811D116B5}"/>
    <cellStyle name="Normal 87 20" xfId="19060" xr:uid="{337BA1DE-6B18-401F-8B96-16FE6BF9E949}"/>
    <cellStyle name="Normal 87 20 2" xfId="19061" xr:uid="{DE87F81B-9F6F-4BB9-94E6-09F9D16A6623}"/>
    <cellStyle name="Normal 87 21" xfId="19062" xr:uid="{DC19CAE1-D3E6-4A39-A366-4FC52E061A2C}"/>
    <cellStyle name="Normal 87 21 2" xfId="19063" xr:uid="{21564CA5-C7CD-4344-B7AD-AA786B9CD572}"/>
    <cellStyle name="Normal 87 22" xfId="19064" xr:uid="{BCEA6F01-2640-4353-9F7A-24A34D9A03EA}"/>
    <cellStyle name="Normal 87 22 2" xfId="19065" xr:uid="{A494A5A8-A4CD-44D5-AA33-F1FB0686F4FA}"/>
    <cellStyle name="Normal 87 23" xfId="19066" xr:uid="{DCCF26A5-E1AB-4B60-BBAA-D05D9CA50C83}"/>
    <cellStyle name="Normal 87 23 2" xfId="19067" xr:uid="{CF65BED1-F7E7-4C50-91E2-E41EBC8434CD}"/>
    <cellStyle name="Normal 87 24" xfId="19068" xr:uid="{DE2C72F3-4F5B-4574-9803-86E87450951F}"/>
    <cellStyle name="Normal 87 24 2" xfId="19069" xr:uid="{CF1C18FF-3573-4BA4-9BBF-80AAA945ADBB}"/>
    <cellStyle name="Normal 87 25" xfId="19070" xr:uid="{7EE7E895-0047-44C1-A183-160C079705C5}"/>
    <cellStyle name="Normal 87 25 2" xfId="19071" xr:uid="{3BC2EAB6-912B-4D44-A637-7E37E92BE31B}"/>
    <cellStyle name="Normal 87 26" xfId="19072" xr:uid="{A87A1032-1EFD-4F75-B61C-A8657FF09D19}"/>
    <cellStyle name="Normal 87 26 2" xfId="19073" xr:uid="{3D212EE7-B6B7-4BF1-A24E-5132F527B369}"/>
    <cellStyle name="Normal 87 27" xfId="19074" xr:uid="{44436D13-7C7E-46A4-AB72-13869DB4DA18}"/>
    <cellStyle name="Normal 87 27 2" xfId="19075" xr:uid="{CBBD1805-9FAF-4C3B-8DF4-541C2F262D7C}"/>
    <cellStyle name="Normal 87 28" xfId="19076" xr:uid="{6F994C7C-3AD7-4238-985E-7853327C04A2}"/>
    <cellStyle name="Normal 87 28 2" xfId="19077" xr:uid="{D6849701-134E-4CFE-9E91-080BCB001724}"/>
    <cellStyle name="Normal 87 29" xfId="19078" xr:uid="{4009C199-C8BA-4DAA-BDB1-4E7F6D63CF5F}"/>
    <cellStyle name="Normal 87 29 2" xfId="19079" xr:uid="{D557D3E1-95AD-4935-8EF0-F60E2B1A4AE1}"/>
    <cellStyle name="Normal 87 3" xfId="19080" xr:uid="{B47E809D-59CC-408E-B037-51AACCEE9AA7}"/>
    <cellStyle name="Normal 87 3 2" xfId="19081" xr:uid="{040C81A7-79D0-416A-9135-277DBAAED880}"/>
    <cellStyle name="Normal 87 30" xfId="19082" xr:uid="{37314D57-BA00-4FC8-8617-64D5D3769D18}"/>
    <cellStyle name="Normal 87 30 2" xfId="19083" xr:uid="{519C2981-F158-42AD-9B96-E9F9F9DEC0FA}"/>
    <cellStyle name="Normal 87 31" xfId="19084" xr:uid="{B3A42EB9-EA29-4F0F-8FFB-D5BE2E844CFE}"/>
    <cellStyle name="Normal 87 31 2" xfId="19085" xr:uid="{05E924E6-49ED-4493-B109-6E35221D40BA}"/>
    <cellStyle name="Normal 87 32" xfId="19086" xr:uid="{F32051B7-071D-4544-832E-98E258D6A9F3}"/>
    <cellStyle name="Normal 87 32 2" xfId="19087" xr:uid="{C1A7320F-8B59-46E1-AEFF-E60AFFE68E76}"/>
    <cellStyle name="Normal 87 33" xfId="19088" xr:uid="{64AA137B-F75C-468E-AC16-11EC8812275C}"/>
    <cellStyle name="Normal 87 33 2" xfId="19089" xr:uid="{3BCB28E1-4421-418F-A8B0-3B5FA0C24B3D}"/>
    <cellStyle name="Normal 87 34" xfId="19090" xr:uid="{13294B0C-E991-488E-998B-D416895BB77F}"/>
    <cellStyle name="Normal 87 34 2" xfId="19091" xr:uid="{45ECA203-0C54-407D-B9C4-9B120CF7733E}"/>
    <cellStyle name="Normal 87 35" xfId="19092" xr:uid="{ED34602A-5ED2-4F65-B060-48B02446E985}"/>
    <cellStyle name="Normal 87 35 2" xfId="19093" xr:uid="{39507C34-E607-41D8-825C-D9C040011FFC}"/>
    <cellStyle name="Normal 87 36" xfId="19094" xr:uid="{3454725E-C4BB-4B01-BFDA-C072612F9305}"/>
    <cellStyle name="Normal 87 36 2" xfId="19095" xr:uid="{E1D9FB5D-7A07-45BA-A5C1-8890DAD80A72}"/>
    <cellStyle name="Normal 87 37" xfId="19096" xr:uid="{5B59F92B-4363-4DD3-8BA3-86FDBD9813AA}"/>
    <cellStyle name="Normal 87 37 2" xfId="19097" xr:uid="{1619D0ED-CEBA-4EFE-962E-7F7FC81A2AAC}"/>
    <cellStyle name="Normal 87 38" xfId="19098" xr:uid="{960F246B-08FB-4B1E-B6CF-D540E4BF44B7}"/>
    <cellStyle name="Normal 87 38 2" xfId="19099" xr:uid="{D7029279-D9C8-4C7D-87A1-337EF30CDCE3}"/>
    <cellStyle name="Normal 87 39" xfId="19100" xr:uid="{4A9DC361-2CC0-480C-90FC-93CDEDBB1629}"/>
    <cellStyle name="Normal 87 39 2" xfId="19101" xr:uid="{A8E84F88-E21A-4260-A490-D3A3B33F3AD5}"/>
    <cellStyle name="Normal 87 4" xfId="19102" xr:uid="{049B64B5-1DC3-4A07-B256-F1FC52D9391E}"/>
    <cellStyle name="Normal 87 4 2" xfId="19103" xr:uid="{B0EAD21C-96DD-497E-ADD5-9CEF75C64D17}"/>
    <cellStyle name="Normal 87 40" xfId="19104" xr:uid="{906B5BE6-135C-40F9-B72E-B0140D33A9D5}"/>
    <cellStyle name="Normal 87 40 2" xfId="19105" xr:uid="{76764CEC-8AA6-4098-A2A3-1483C6FC713E}"/>
    <cellStyle name="Normal 87 41" xfId="19106" xr:uid="{13022E6A-FEB9-409D-AE2C-AAE05AADA875}"/>
    <cellStyle name="Normal 87 41 2" xfId="19107" xr:uid="{411282BF-70B6-46AF-A75E-B2C04A2B2739}"/>
    <cellStyle name="Normal 87 42" xfId="19108" xr:uid="{BF5C9976-62DA-4CD1-83C9-3F745AB71D18}"/>
    <cellStyle name="Normal 87 42 2" xfId="19109" xr:uid="{CD6B7A44-6115-4044-B5FA-EE6CDB4D0F94}"/>
    <cellStyle name="Normal 87 43" xfId="19110" xr:uid="{8E8BF062-5A2E-4FA6-9263-19485374A280}"/>
    <cellStyle name="Normal 87 43 2" xfId="19111" xr:uid="{2C095F21-269B-42F0-8CA9-6C36C09762DB}"/>
    <cellStyle name="Normal 87 44" xfId="19112" xr:uid="{D3BA91AE-3DF9-4F24-A1D7-539C4598BCAA}"/>
    <cellStyle name="Normal 87 44 2" xfId="19113" xr:uid="{1C3045A3-1097-4477-BAFB-05BAC1596848}"/>
    <cellStyle name="Normal 87 45" xfId="19114" xr:uid="{2157E459-2C1B-4971-B68F-96982CED465E}"/>
    <cellStyle name="Normal 87 45 2" xfId="19115" xr:uid="{1E10AB95-645E-4F35-B162-7062DB10A99D}"/>
    <cellStyle name="Normal 87 46" xfId="19116" xr:uid="{6EFA9604-A578-4B19-A008-3A203B303A08}"/>
    <cellStyle name="Normal 87 46 2" xfId="19117" xr:uid="{CC001C4F-4222-4487-A74E-385E115A97DF}"/>
    <cellStyle name="Normal 87 47" xfId="19118" xr:uid="{021D98D8-9E04-4001-8513-C37687CEDDE6}"/>
    <cellStyle name="Normal 87 47 2" xfId="19119" xr:uid="{F26D7AB8-AF30-4FB5-8424-DE73E7A4B1AF}"/>
    <cellStyle name="Normal 87 48" xfId="19120" xr:uid="{69EE4189-7A2B-4CCD-9717-C00D1387560B}"/>
    <cellStyle name="Normal 87 48 2" xfId="19121" xr:uid="{825FFB8F-88DC-4CFB-BE4D-9F2093E40694}"/>
    <cellStyle name="Normal 87 49" xfId="19122" xr:uid="{8F92A1C2-70AB-493F-8787-1CB19D4F4730}"/>
    <cellStyle name="Normal 87 49 2" xfId="19123" xr:uid="{EF8A0CC6-BD13-4C22-A7C1-49F6A948F79A}"/>
    <cellStyle name="Normal 87 5" xfId="19124" xr:uid="{7AF4B704-B769-42D1-8CAE-D9AAA4068F97}"/>
    <cellStyle name="Normal 87 5 2" xfId="19125" xr:uid="{C9A5517D-22B2-48BA-925D-09022BC08CB0}"/>
    <cellStyle name="Normal 87 50" xfId="19126" xr:uid="{5F732472-50BC-45DB-896E-8906815F81CC}"/>
    <cellStyle name="Normal 87 50 2" xfId="19127" xr:uid="{1ABB7890-29A2-455C-8090-789FD1165F3B}"/>
    <cellStyle name="Normal 87 51" xfId="19128" xr:uid="{317C93FE-AAEC-427A-B3EB-57829D724F42}"/>
    <cellStyle name="Normal 87 51 2" xfId="19129" xr:uid="{B0AB9553-4140-43CB-8B19-F4961D77B8FA}"/>
    <cellStyle name="Normal 87 52" xfId="19130" xr:uid="{FE71425C-0891-4DBB-8054-1784A75790AB}"/>
    <cellStyle name="Normal 87 52 2" xfId="19131" xr:uid="{65BE918E-C7C4-4CA0-8451-B8C6A11A222E}"/>
    <cellStyle name="Normal 87 53" xfId="19132" xr:uid="{7B4536BA-9B61-4258-91D7-E5C6BDB1AC38}"/>
    <cellStyle name="Normal 87 53 2" xfId="19133" xr:uid="{A97D1120-0509-4BBE-8A26-FDAD199E65DD}"/>
    <cellStyle name="Normal 87 54" xfId="19134" xr:uid="{2951277F-BD88-4FBF-BC92-EF88EE3EF18B}"/>
    <cellStyle name="Normal 87 54 2" xfId="19135" xr:uid="{D2FE4E42-0FB1-48C2-9598-85FB52E31FBA}"/>
    <cellStyle name="Normal 87 55" xfId="19136" xr:uid="{B98801F9-08B3-4482-A3DF-6E30BB5F2B07}"/>
    <cellStyle name="Normal 87 55 2" xfId="19137" xr:uid="{0FCDAF7A-0A9D-4CDA-8CA2-F76446D60B82}"/>
    <cellStyle name="Normal 87 56" xfId="19138" xr:uid="{EEE82A79-A8E1-4F87-9CBE-B100E4EBF11E}"/>
    <cellStyle name="Normal 87 56 2" xfId="19139" xr:uid="{915F3B8B-FB50-45FE-91C4-D4515A3DA62A}"/>
    <cellStyle name="Normal 87 57" xfId="19140" xr:uid="{8EA245A0-9906-4D2E-B276-D2C58DA1D1C3}"/>
    <cellStyle name="Normal 87 57 2" xfId="19141" xr:uid="{7CAA6084-7AF6-446A-BAA6-9A271A381114}"/>
    <cellStyle name="Normal 87 58" xfId="19142" xr:uid="{B46A0B46-22FB-4207-8D43-ACB47547C530}"/>
    <cellStyle name="Normal 87 58 2" xfId="19143" xr:uid="{45800597-C367-402C-A85D-9784B23E3A93}"/>
    <cellStyle name="Normal 87 59" xfId="19144" xr:uid="{D75835BB-4167-4CD7-AE09-E54800B24BF5}"/>
    <cellStyle name="Normal 87 59 2" xfId="19145" xr:uid="{03DF92EB-BA40-4B58-8EDB-9641FFA7ACE8}"/>
    <cellStyle name="Normal 87 6" xfId="19146" xr:uid="{0A479610-B89A-4641-8CF8-5B9BAFBA74B9}"/>
    <cellStyle name="Normal 87 6 2" xfId="19147" xr:uid="{E70ECA28-3578-46C6-9FED-0297455D4060}"/>
    <cellStyle name="Normal 87 60" xfId="19148" xr:uid="{90A1FF3A-471E-4071-83C2-B511479E1597}"/>
    <cellStyle name="Normal 87 60 2" xfId="19149" xr:uid="{A9C64276-FA41-4165-984E-31831114BB52}"/>
    <cellStyle name="Normal 87 61" xfId="19150" xr:uid="{C10490A1-8357-46E3-B2E7-11D037B63BF2}"/>
    <cellStyle name="Normal 87 61 2" xfId="19151" xr:uid="{61968232-62F4-400B-9F03-67F2968257A8}"/>
    <cellStyle name="Normal 87 62" xfId="19152" xr:uid="{FBF50594-004F-4FC1-B486-070A51D6B91F}"/>
    <cellStyle name="Normal 87 62 2" xfId="19153" xr:uid="{D6663ED2-8CD4-49BF-AFDB-4DF7B99E6689}"/>
    <cellStyle name="Normal 87 63" xfId="19154" xr:uid="{A4258E09-7599-49D2-8618-C446FEF69264}"/>
    <cellStyle name="Normal 87 63 2" xfId="19155" xr:uid="{07975850-21B8-48D8-866B-0FFF62D693E6}"/>
    <cellStyle name="Normal 87 64" xfId="19156" xr:uid="{25A7222F-808F-4574-B630-EAE65302D1D2}"/>
    <cellStyle name="Normal 87 64 2" xfId="19157" xr:uid="{348EE483-6984-42A5-97DF-9A59203588CB}"/>
    <cellStyle name="Normal 87 65" xfId="19158" xr:uid="{30C322D2-92D0-43D4-BE44-C7A784160B7D}"/>
    <cellStyle name="Normal 87 65 2" xfId="19159" xr:uid="{594AA1B7-85EB-49FC-BDAD-E9C54319DA2C}"/>
    <cellStyle name="Normal 87 66" xfId="19160" xr:uid="{3198DBF7-C445-442E-973E-9C8A0C40F621}"/>
    <cellStyle name="Normal 87 66 2" xfId="19161" xr:uid="{DB9D032B-8F48-44BF-8A70-C0EBE342B6D5}"/>
    <cellStyle name="Normal 87 67" xfId="19162" xr:uid="{A2000E1C-A5EF-4005-B32D-3B69A948FCD1}"/>
    <cellStyle name="Normal 87 67 2" xfId="19163" xr:uid="{ED061E2C-8083-4622-A777-01C6D845A22A}"/>
    <cellStyle name="Normal 87 68" xfId="19164" xr:uid="{BA7903AF-FDB9-438B-823A-9B831C94FBF5}"/>
    <cellStyle name="Normal 87 68 2" xfId="19165" xr:uid="{0DFA36D1-24E3-42AE-A1FB-EA571E946D09}"/>
    <cellStyle name="Normal 87 69" xfId="19166" xr:uid="{3FF57D7E-ACEB-42AA-A458-24FB4614A520}"/>
    <cellStyle name="Normal 87 69 2" xfId="19167" xr:uid="{84D826A5-E97B-4FCC-8709-6E78AA22B785}"/>
    <cellStyle name="Normal 87 7" xfId="19168" xr:uid="{BA9E22A7-B0C2-48C5-B38B-E4764258F21D}"/>
    <cellStyle name="Normal 87 7 2" xfId="19169" xr:uid="{F21B5AFF-643A-4163-A735-096E073AD4E2}"/>
    <cellStyle name="Normal 87 70" xfId="19170" xr:uid="{18A5D0FB-E8E0-4BBE-830C-795DFECEE708}"/>
    <cellStyle name="Normal 87 70 2" xfId="19171" xr:uid="{0304B508-45AE-4070-B6EE-053D9116A338}"/>
    <cellStyle name="Normal 87 71" xfId="19172" xr:uid="{DA51FF9E-E956-4757-B423-61B81694E9BC}"/>
    <cellStyle name="Normal 87 71 2" xfId="19173" xr:uid="{622515B0-B08E-4FBF-B333-EB620FA67C08}"/>
    <cellStyle name="Normal 87 72" xfId="19174" xr:uid="{13A6759F-1D08-4303-872F-F7DC194BB1FA}"/>
    <cellStyle name="Normal 87 72 2" xfId="19175" xr:uid="{95F97D7D-A322-4257-938F-072955A745D4}"/>
    <cellStyle name="Normal 87 73" xfId="19176" xr:uid="{93E64772-72C9-415A-A68A-5C2E941B0C40}"/>
    <cellStyle name="Normal 87 73 2" xfId="19177" xr:uid="{DB8AC11C-A837-40E1-AAD9-CDFEE101E1C0}"/>
    <cellStyle name="Normal 87 74" xfId="19178" xr:uid="{115F9980-2DDA-40C4-8DB2-B84C05B32D4A}"/>
    <cellStyle name="Normal 87 74 2" xfId="19179" xr:uid="{ADE10A33-44A2-4CBF-AA0A-43C41B4741D1}"/>
    <cellStyle name="Normal 87 75" xfId="19180" xr:uid="{1C227660-3C0C-46BB-95F4-4C9ED64917E9}"/>
    <cellStyle name="Normal 87 75 2" xfId="19181" xr:uid="{81FE6260-6583-457C-8593-50C96350D186}"/>
    <cellStyle name="Normal 87 76" xfId="19182" xr:uid="{8919B221-8D15-4BD2-824B-C1E3B556550A}"/>
    <cellStyle name="Normal 87 76 2" xfId="19183" xr:uid="{0E781734-9B78-487C-809C-14328DCC18F3}"/>
    <cellStyle name="Normal 87 77" xfId="19184" xr:uid="{70414142-DDD8-4B51-819C-046512D5C03D}"/>
    <cellStyle name="Normal 87 77 2" xfId="19185" xr:uid="{2B8566B3-4C0F-4316-A164-EE247489B867}"/>
    <cellStyle name="Normal 87 78" xfId="19186" xr:uid="{430EDFF2-0F7F-4794-9687-92F89C50358A}"/>
    <cellStyle name="Normal 87 78 2" xfId="19187" xr:uid="{DE40AAE4-EF51-427C-B164-29D0DE7CEF75}"/>
    <cellStyle name="Normal 87 79" xfId="19188" xr:uid="{75332AC6-3E1F-4F34-905C-C505BE96CCC7}"/>
    <cellStyle name="Normal 87 79 2" xfId="19189" xr:uid="{EAAF70C6-4A8C-42E0-92EB-3DAB8BB2CFE1}"/>
    <cellStyle name="Normal 87 8" xfId="19190" xr:uid="{872F0247-2690-4424-8448-EC02DAA37B61}"/>
    <cellStyle name="Normal 87 8 2" xfId="19191" xr:uid="{9836988C-C617-4C08-AAA0-471E094BD688}"/>
    <cellStyle name="Normal 87 80" xfId="19192" xr:uid="{6426A67C-1322-49F3-82D7-1F6C65CB7298}"/>
    <cellStyle name="Normal 87 80 2" xfId="19193" xr:uid="{CC6F340C-CB8A-4DB3-B024-CF3AA8763F43}"/>
    <cellStyle name="Normal 87 81" xfId="19194" xr:uid="{91B6A748-1E0E-4D6C-9BF4-9683EA53CB87}"/>
    <cellStyle name="Normal 87 81 2" xfId="19195" xr:uid="{FB52C366-2538-4461-82FD-1E90C73272EF}"/>
    <cellStyle name="Normal 87 82" xfId="19196" xr:uid="{8FE51826-8714-4DAD-820D-9DAB02CC84F8}"/>
    <cellStyle name="Normal 87 82 2" xfId="19197" xr:uid="{50FB1025-C9CC-4FAA-B831-557DF1E2FCE8}"/>
    <cellStyle name="Normal 87 83" xfId="19198" xr:uid="{5C23EC08-B1F0-4CE6-84BD-98EE31F7E521}"/>
    <cellStyle name="Normal 87 83 2" xfId="19199" xr:uid="{2C5916B6-40C2-4947-AE19-0D082BE1EC5B}"/>
    <cellStyle name="Normal 87 84" xfId="19200" xr:uid="{CA5528CC-808A-4ED0-BF07-CD5BAB39DE46}"/>
    <cellStyle name="Normal 87 84 2" xfId="19201" xr:uid="{D5DAE8D6-4EA4-44F6-A92D-3611A903AC51}"/>
    <cellStyle name="Normal 87 85" xfId="19202" xr:uid="{089EC9E7-37A6-4A29-8847-FA200BAE53DB}"/>
    <cellStyle name="Normal 87 85 2" xfId="19203" xr:uid="{9F43D7AB-852D-4928-B471-2C778520CB87}"/>
    <cellStyle name="Normal 87 86" xfId="19204" xr:uid="{B3EAD7F5-22CF-4037-8091-3FC453BEA881}"/>
    <cellStyle name="Normal 87 86 2" xfId="19205" xr:uid="{7571247C-E97F-4E1B-BF34-FB75470A463F}"/>
    <cellStyle name="Normal 87 87" xfId="19206" xr:uid="{72B017BE-01C4-4B31-B010-11328AAAA0A1}"/>
    <cellStyle name="Normal 87 9" xfId="19207" xr:uid="{520DC38F-03BA-49F4-A08B-E89A43499EDE}"/>
    <cellStyle name="Normal 87 9 2" xfId="19208" xr:uid="{F43E6AE8-791F-443A-89BE-B4415D971DFF}"/>
    <cellStyle name="Normal 88" xfId="19209" xr:uid="{3F74C59A-E568-460A-87FB-A134FF2763F0}"/>
    <cellStyle name="Normal 88 10" xfId="19210" xr:uid="{EE462D61-27BB-428E-B6F0-51C610307E20}"/>
    <cellStyle name="Normal 88 10 2" xfId="19211" xr:uid="{EDBAE8B7-3474-4819-8D4F-4BB65C9FC1FD}"/>
    <cellStyle name="Normal 88 11" xfId="19212" xr:uid="{D8934678-8AE3-4F09-9BD7-C5CD3F3C09E7}"/>
    <cellStyle name="Normal 88 11 2" xfId="19213" xr:uid="{A74CF65F-851B-4FC5-949A-6D86470F4870}"/>
    <cellStyle name="Normal 88 12" xfId="19214" xr:uid="{B88C3BFF-1390-44BC-8D16-20CE7EDD6A14}"/>
    <cellStyle name="Normal 88 12 2" xfId="19215" xr:uid="{524B54DC-FB2E-4008-8F36-9A8AC8D74ED1}"/>
    <cellStyle name="Normal 88 13" xfId="19216" xr:uid="{47B206DD-B6E0-4750-A473-5224BE8127B5}"/>
    <cellStyle name="Normal 88 13 2" xfId="19217" xr:uid="{F83C11FA-D813-44A7-AD04-C1CB25E67705}"/>
    <cellStyle name="Normal 88 14" xfId="19218" xr:uid="{0C3FA832-3E02-43DE-8E43-1C6A738E7E71}"/>
    <cellStyle name="Normal 88 14 2" xfId="19219" xr:uid="{BBF30EC0-50EB-4722-9499-7C3A666FB9F6}"/>
    <cellStyle name="Normal 88 15" xfId="19220" xr:uid="{40B3A72C-BAF7-498D-8DA6-629A4CEB1EFA}"/>
    <cellStyle name="Normal 88 15 2" xfId="19221" xr:uid="{66B56009-FB40-4689-859E-84A259C8BE76}"/>
    <cellStyle name="Normal 88 16" xfId="19222" xr:uid="{D4AB48E2-20AC-4AB9-B67F-77F0D6E21819}"/>
    <cellStyle name="Normal 88 16 2" xfId="19223" xr:uid="{929C259A-0573-429C-AF3E-2C3E23085E40}"/>
    <cellStyle name="Normal 88 17" xfId="19224" xr:uid="{F83541FE-1B84-443B-B314-8BEF8784BC58}"/>
    <cellStyle name="Normal 88 17 2" xfId="19225" xr:uid="{A9C40EF3-019A-4D3D-ADCF-7AA603843E26}"/>
    <cellStyle name="Normal 88 18" xfId="19226" xr:uid="{EAAEEBBE-3D70-42B0-BDBA-7904FBD40AC2}"/>
    <cellStyle name="Normal 88 18 2" xfId="19227" xr:uid="{CEEACC0C-6BDC-4A34-AB21-226207374916}"/>
    <cellStyle name="Normal 88 19" xfId="19228" xr:uid="{FDFC4AE7-0CB5-44E9-83E9-8B5C99DC01A8}"/>
    <cellStyle name="Normal 88 19 2" xfId="19229" xr:uid="{80D62B22-DFEA-48A3-9CF7-DB982A129F00}"/>
    <cellStyle name="Normal 88 2" xfId="19230" xr:uid="{712D3F9B-7E8F-41A6-ADCA-A749B1C7206A}"/>
    <cellStyle name="Normal 88 2 2" xfId="19231" xr:uid="{31DF08DA-A0B6-485C-8909-E22B5FD7B244}"/>
    <cellStyle name="Normal 88 20" xfId="19232" xr:uid="{496451E5-54CB-4C59-A1F2-20CAC829684D}"/>
    <cellStyle name="Normal 88 20 2" xfId="19233" xr:uid="{5DFD3579-3EE0-4D3B-84C7-D2991EFD798B}"/>
    <cellStyle name="Normal 88 21" xfId="19234" xr:uid="{6533EF96-FEFB-430F-8CA6-2F9143E4BE1F}"/>
    <cellStyle name="Normal 88 21 2" xfId="19235" xr:uid="{DF2E58F1-1F5D-464F-A043-580CE5E08F31}"/>
    <cellStyle name="Normal 88 22" xfId="19236" xr:uid="{5B38EBCD-53A0-4EE7-8B2C-C26E2F069FF3}"/>
    <cellStyle name="Normal 88 22 2" xfId="19237" xr:uid="{E05A6986-45BE-427F-8B23-122B7BB4025F}"/>
    <cellStyle name="Normal 88 23" xfId="19238" xr:uid="{FE88B841-6215-44AC-8042-2FD458246EAB}"/>
    <cellStyle name="Normal 88 23 2" xfId="19239" xr:uid="{725691F7-DA6D-49FF-B71E-1DC23C0CE0AA}"/>
    <cellStyle name="Normal 88 24" xfId="19240" xr:uid="{078B2522-1F0D-474B-B220-F96E6EC47C6A}"/>
    <cellStyle name="Normal 88 24 2" xfId="19241" xr:uid="{3DDE71F8-ABED-4A94-9EC1-CFE74D16A875}"/>
    <cellStyle name="Normal 88 25" xfId="19242" xr:uid="{4285B47E-010B-46BA-A894-CF5A4592E403}"/>
    <cellStyle name="Normal 88 25 2" xfId="19243" xr:uid="{5C1BE4CC-ED42-4A46-B283-A85179338193}"/>
    <cellStyle name="Normal 88 26" xfId="19244" xr:uid="{25821C95-3C4B-4D8C-A7FA-7F5D07042692}"/>
    <cellStyle name="Normal 88 26 2" xfId="19245" xr:uid="{73060356-6F93-4AC3-941C-6E2EDF107C6B}"/>
    <cellStyle name="Normal 88 27" xfId="19246" xr:uid="{6634A96B-709C-4C55-BEAB-99EF7D4C8ADB}"/>
    <cellStyle name="Normal 88 27 2" xfId="19247" xr:uid="{C14FC45E-B4C7-42B6-B34A-3877DA46C73A}"/>
    <cellStyle name="Normal 88 28" xfId="19248" xr:uid="{4C5ACC38-B28C-4F0C-86E8-7A3996CAD235}"/>
    <cellStyle name="Normal 88 28 2" xfId="19249" xr:uid="{8999B291-11BF-4022-B864-CD7F0B167EA5}"/>
    <cellStyle name="Normal 88 29" xfId="19250" xr:uid="{EE714C78-1052-41DC-936F-3E77322D4417}"/>
    <cellStyle name="Normal 88 29 2" xfId="19251" xr:uid="{8B6DC961-7349-4E7A-A046-361C240DBF7B}"/>
    <cellStyle name="Normal 88 3" xfId="19252" xr:uid="{082656DE-67C3-453E-AC39-06D8D71C9979}"/>
    <cellStyle name="Normal 88 3 2" xfId="19253" xr:uid="{9F9C143A-21AF-47EE-B544-EDB98B045817}"/>
    <cellStyle name="Normal 88 30" xfId="19254" xr:uid="{190F0972-9F11-46C6-B71C-B84BDD1D0A9D}"/>
    <cellStyle name="Normal 88 30 2" xfId="19255" xr:uid="{0D66D8C0-F90E-4241-9A66-7E56E0B77972}"/>
    <cellStyle name="Normal 88 31" xfId="19256" xr:uid="{EA6C0D01-D1EA-4BE5-98CB-A1D99676E40C}"/>
    <cellStyle name="Normal 88 31 2" xfId="19257" xr:uid="{61928743-174B-4A74-B76F-ED376214673F}"/>
    <cellStyle name="Normal 88 32" xfId="19258" xr:uid="{2D735258-8118-4ACA-ABF9-829B0CC7A1A5}"/>
    <cellStyle name="Normal 88 32 2" xfId="19259" xr:uid="{54F213B0-0A36-44AD-9BCB-14F05DAD9EF4}"/>
    <cellStyle name="Normal 88 33" xfId="19260" xr:uid="{C54B92F3-9632-49F5-8549-451CC2B5BB0B}"/>
    <cellStyle name="Normal 88 33 2" xfId="19261" xr:uid="{8A949153-8B7D-418F-914C-CF2B3F9523EC}"/>
    <cellStyle name="Normal 88 34" xfId="19262" xr:uid="{732B5F81-50D8-4E9B-BDB1-A897A03AE5CF}"/>
    <cellStyle name="Normal 88 34 2" xfId="19263" xr:uid="{98FACF4E-5703-4F88-9B02-841D4570F2C4}"/>
    <cellStyle name="Normal 88 35" xfId="19264" xr:uid="{422BD979-D85D-46E6-B799-A5ABCB3702C2}"/>
    <cellStyle name="Normal 88 35 2" xfId="19265" xr:uid="{8B8DCA6D-5CEF-476E-9996-4BFF8417DA89}"/>
    <cellStyle name="Normal 88 36" xfId="19266" xr:uid="{C9F1D797-29C5-45B5-8D97-8E8A54AE3658}"/>
    <cellStyle name="Normal 88 36 2" xfId="19267" xr:uid="{870DB5FE-1C70-4912-8C81-964D298F9416}"/>
    <cellStyle name="Normal 88 37" xfId="19268" xr:uid="{99935ADF-9240-4A63-9FF3-8734644DF2F4}"/>
    <cellStyle name="Normal 88 37 2" xfId="19269" xr:uid="{0820EE6D-C9FA-4B51-9484-4EA07639ADD3}"/>
    <cellStyle name="Normal 88 38" xfId="19270" xr:uid="{68BAB1EE-97B5-4B37-AF63-78664CB00C87}"/>
    <cellStyle name="Normal 88 38 2" xfId="19271" xr:uid="{53697F4D-9FEC-473C-9B1F-384FA0A070E7}"/>
    <cellStyle name="Normal 88 39" xfId="19272" xr:uid="{B426C9BA-4B39-4003-A41F-FC5D1870635B}"/>
    <cellStyle name="Normal 88 39 2" xfId="19273" xr:uid="{A2510A08-BF7C-483D-B243-4AD04AC3728F}"/>
    <cellStyle name="Normal 88 4" xfId="19274" xr:uid="{F2F79E69-F036-44E1-9460-311520C2892E}"/>
    <cellStyle name="Normal 88 4 2" xfId="19275" xr:uid="{788A6FEB-C70C-454B-A409-38F84083DC09}"/>
    <cellStyle name="Normal 88 40" xfId="19276" xr:uid="{42ABFC54-0967-41AD-B22F-3EDB828FD41F}"/>
    <cellStyle name="Normal 88 40 2" xfId="19277" xr:uid="{873C2D6B-990F-4E80-B842-E14137929B65}"/>
    <cellStyle name="Normal 88 41" xfId="19278" xr:uid="{A1203628-DC02-4F4D-B620-D476C3C34BD3}"/>
    <cellStyle name="Normal 88 41 2" xfId="19279" xr:uid="{008D355E-53D5-4EE6-A53B-53F48525062C}"/>
    <cellStyle name="Normal 88 42" xfId="19280" xr:uid="{7EB6DD87-26E6-4094-848E-6ED702C733D7}"/>
    <cellStyle name="Normal 88 42 2" xfId="19281" xr:uid="{FC2F740C-83D3-437E-8F9D-E648B2F66397}"/>
    <cellStyle name="Normal 88 43" xfId="19282" xr:uid="{E266C391-0A2E-4292-898E-8A3172D079BA}"/>
    <cellStyle name="Normal 88 43 2" xfId="19283" xr:uid="{2B492DD8-DD05-47DD-AA87-D9EF664147B5}"/>
    <cellStyle name="Normal 88 44" xfId="19284" xr:uid="{A3239EB2-0B58-40CD-9BBE-8F64F3848501}"/>
    <cellStyle name="Normal 88 44 2" xfId="19285" xr:uid="{B072E1F2-7C4F-4087-9B4B-05798D8EC7C0}"/>
    <cellStyle name="Normal 88 45" xfId="19286" xr:uid="{77AB9B11-39DF-425E-9D76-2D98B487F987}"/>
    <cellStyle name="Normal 88 45 2" xfId="19287" xr:uid="{99071161-FA6F-4A6A-9D40-45CED68CDA18}"/>
    <cellStyle name="Normal 88 46" xfId="19288" xr:uid="{F41134EC-3765-4DD8-8C63-B7359D39A093}"/>
    <cellStyle name="Normal 88 46 2" xfId="19289" xr:uid="{F4781AE9-4286-4E8B-816A-F64AE0D4025D}"/>
    <cellStyle name="Normal 88 47" xfId="19290" xr:uid="{870E3BA9-047F-402B-B46B-0B16901FE385}"/>
    <cellStyle name="Normal 88 47 2" xfId="19291" xr:uid="{8FD4ADBE-9050-49D1-A4C7-E8A10DABE147}"/>
    <cellStyle name="Normal 88 48" xfId="19292" xr:uid="{9F34DFEA-58BC-49F1-BAAE-B03FFFAA5B6E}"/>
    <cellStyle name="Normal 88 48 2" xfId="19293" xr:uid="{3AD9CD1A-D604-4424-B3AD-745A213B850F}"/>
    <cellStyle name="Normal 88 49" xfId="19294" xr:uid="{A93E7EF6-D34B-4FB2-BD8B-87EA913C1ED3}"/>
    <cellStyle name="Normal 88 49 2" xfId="19295" xr:uid="{24691405-39D8-4945-8653-161AA001F1E1}"/>
    <cellStyle name="Normal 88 5" xfId="19296" xr:uid="{02EA18C3-E626-43FD-8DB4-E4B896EBE40D}"/>
    <cellStyle name="Normal 88 5 2" xfId="19297" xr:uid="{943911E8-00D8-4BDE-9514-E84092501090}"/>
    <cellStyle name="Normal 88 50" xfId="19298" xr:uid="{38631B54-CA45-40D7-B767-14500F32F240}"/>
    <cellStyle name="Normal 88 50 2" xfId="19299" xr:uid="{FAA1CF29-C43B-4F4C-9424-64B46D0D5A72}"/>
    <cellStyle name="Normal 88 51" xfId="19300" xr:uid="{E2C1EEB6-BB5C-4048-8FED-E7F3189D195D}"/>
    <cellStyle name="Normal 88 51 2" xfId="19301" xr:uid="{3E2EE6BD-C817-46C6-9231-4FE747AECB4A}"/>
    <cellStyle name="Normal 88 52" xfId="19302" xr:uid="{1891D653-BC75-4A54-8163-6B9A80AB3B38}"/>
    <cellStyle name="Normal 88 52 2" xfId="19303" xr:uid="{2E819762-92F8-4A01-ACFD-2DCD9B980420}"/>
    <cellStyle name="Normal 88 53" xfId="19304" xr:uid="{46BB58EE-3D39-4515-B970-D50FAAC665F1}"/>
    <cellStyle name="Normal 88 53 2" xfId="19305" xr:uid="{6E15FC17-B8ED-4B22-A1FB-A5D723112A18}"/>
    <cellStyle name="Normal 88 54" xfId="19306" xr:uid="{DEB13160-3CAF-4001-860E-21E4C4D0BC1A}"/>
    <cellStyle name="Normal 88 54 2" xfId="19307" xr:uid="{2983472E-69FD-46BF-B849-ABA3BCB511BE}"/>
    <cellStyle name="Normal 88 55" xfId="19308" xr:uid="{BB274D98-BF9E-4E40-9B21-ECA9AC927AE9}"/>
    <cellStyle name="Normal 88 55 2" xfId="19309" xr:uid="{40A48D92-2D2F-417D-9040-41151B0E8EE4}"/>
    <cellStyle name="Normal 88 56" xfId="19310" xr:uid="{E90936F3-7C14-42B2-B8BA-D27DD2E00D52}"/>
    <cellStyle name="Normal 88 56 2" xfId="19311" xr:uid="{F961A1DB-9997-4619-8269-62F1E6FFC28F}"/>
    <cellStyle name="Normal 88 57" xfId="19312" xr:uid="{1493F93D-6FB6-4B71-ACCC-36067EE6C1D8}"/>
    <cellStyle name="Normal 88 57 2" xfId="19313" xr:uid="{74192C24-6215-4BAA-81D8-14C602E9584F}"/>
    <cellStyle name="Normal 88 58" xfId="19314" xr:uid="{E907E312-BE92-42F6-9303-BFE7BAAC1302}"/>
    <cellStyle name="Normal 88 58 2" xfId="19315" xr:uid="{CBA17DED-5E93-4D08-B679-AE71211AED7D}"/>
    <cellStyle name="Normal 88 59" xfId="19316" xr:uid="{25B4C61A-D75D-4EE5-AB9B-EBC78927F1A9}"/>
    <cellStyle name="Normal 88 59 2" xfId="19317" xr:uid="{3F3C148B-22FE-4B00-9386-3C568BD86885}"/>
    <cellStyle name="Normal 88 6" xfId="19318" xr:uid="{D53F09E4-8631-4C43-A754-CF7A139C9605}"/>
    <cellStyle name="Normal 88 6 2" xfId="19319" xr:uid="{F83BA102-D0F9-4F2B-A4FA-4323188CFBBC}"/>
    <cellStyle name="Normal 88 60" xfId="19320" xr:uid="{80330967-8913-49F9-A08F-553C86E253A3}"/>
    <cellStyle name="Normal 88 60 2" xfId="19321" xr:uid="{AD9CD413-BA1D-4F63-92B1-C083584DAF64}"/>
    <cellStyle name="Normal 88 61" xfId="19322" xr:uid="{6C98DB91-B80F-4CCE-84AB-86FA9014FB27}"/>
    <cellStyle name="Normal 88 61 2" xfId="19323" xr:uid="{2AE77137-A5D0-4802-A720-E0A39DA397D8}"/>
    <cellStyle name="Normal 88 62" xfId="19324" xr:uid="{F193A367-5F13-4BF2-A058-50D86BEB66FE}"/>
    <cellStyle name="Normal 88 62 2" xfId="19325" xr:uid="{A320028F-33F1-4D53-90D2-9E42C1F3B0C5}"/>
    <cellStyle name="Normal 88 63" xfId="19326" xr:uid="{E22E265F-7329-47F0-A8A1-4577E220C458}"/>
    <cellStyle name="Normal 88 63 2" xfId="19327" xr:uid="{253F21F9-1502-4F0A-B07E-6ECED33E2221}"/>
    <cellStyle name="Normal 88 64" xfId="19328" xr:uid="{2A7C4C7C-48A3-40A1-B9C0-B2B9013B838E}"/>
    <cellStyle name="Normal 88 64 2" xfId="19329" xr:uid="{79EEB0A2-FF46-40A7-9953-2D6E3FAD18B1}"/>
    <cellStyle name="Normal 88 65" xfId="19330" xr:uid="{B80A115C-29ED-49D1-8C30-136EF21B9DE0}"/>
    <cellStyle name="Normal 88 65 2" xfId="19331" xr:uid="{91D46A21-2700-4E6E-B911-69EE35C302DD}"/>
    <cellStyle name="Normal 88 66" xfId="19332" xr:uid="{4434776A-7416-4151-BE8A-547421DA1287}"/>
    <cellStyle name="Normal 88 66 2" xfId="19333" xr:uid="{E600DF7F-3B77-4DF9-AE89-149EDDBE7145}"/>
    <cellStyle name="Normal 88 67" xfId="19334" xr:uid="{2BF2FD00-D564-4C52-AD23-619DBF842928}"/>
    <cellStyle name="Normal 88 67 2" xfId="19335" xr:uid="{6BB3D9CF-9E57-4741-BC77-E23F2F6DAA32}"/>
    <cellStyle name="Normal 88 68" xfId="19336" xr:uid="{DA6E8463-F26C-4133-BFD6-87C0E5A8F4DD}"/>
    <cellStyle name="Normal 88 68 2" xfId="19337" xr:uid="{8962CA0B-0F68-4273-B721-A0EA3FEA20E9}"/>
    <cellStyle name="Normal 88 69" xfId="19338" xr:uid="{5721DD71-C65A-4884-ADF4-DA746F37C8C8}"/>
    <cellStyle name="Normal 88 69 2" xfId="19339" xr:uid="{230392A0-5DE6-45D8-AB98-F8A2FE4EF7E1}"/>
    <cellStyle name="Normal 88 7" xfId="19340" xr:uid="{C04C4CA1-41B8-442B-B170-9D19471ED510}"/>
    <cellStyle name="Normal 88 7 2" xfId="19341" xr:uid="{7C131C9E-5575-491D-BFD9-B7E81B882157}"/>
    <cellStyle name="Normal 88 70" xfId="19342" xr:uid="{EDBEB7C1-5F8B-4141-9C3F-FB9C60CC9471}"/>
    <cellStyle name="Normal 88 70 2" xfId="19343" xr:uid="{67FC16F4-BFE4-4574-83C9-ADDF01E233F2}"/>
    <cellStyle name="Normal 88 71" xfId="19344" xr:uid="{21FB2082-EC18-4DD8-844E-B7585D6331D7}"/>
    <cellStyle name="Normal 88 71 2" xfId="19345" xr:uid="{E62FFB64-E65E-4715-9451-F866921FE6F5}"/>
    <cellStyle name="Normal 88 72" xfId="19346" xr:uid="{AFBAD2DA-B9F2-42C5-BC4E-67AB1593F7D4}"/>
    <cellStyle name="Normal 88 72 2" xfId="19347" xr:uid="{114911D1-911F-4D52-8692-83A6AA0E5B9F}"/>
    <cellStyle name="Normal 88 73" xfId="19348" xr:uid="{D862EB35-BACB-45B7-A0AE-597B4398FF9F}"/>
    <cellStyle name="Normal 88 73 2" xfId="19349" xr:uid="{BE257A42-EF0E-48C6-9A5D-B84DEAF1039A}"/>
    <cellStyle name="Normal 88 74" xfId="19350" xr:uid="{2EF23759-853F-4F26-BE6A-7725A9061753}"/>
    <cellStyle name="Normal 88 74 2" xfId="19351" xr:uid="{456E67B0-2BF3-4132-BA28-47405A56EE47}"/>
    <cellStyle name="Normal 88 75" xfId="19352" xr:uid="{0A3380D5-0906-4F05-AC41-8C918A72DACD}"/>
    <cellStyle name="Normal 88 75 2" xfId="19353" xr:uid="{B11BC11A-5A38-4DED-88F6-98CBBC4EB982}"/>
    <cellStyle name="Normal 88 76" xfId="19354" xr:uid="{B34BB124-AFF7-49CA-A783-EF65A170786F}"/>
    <cellStyle name="Normal 88 76 2" xfId="19355" xr:uid="{365ABFF7-E7E0-4AD1-866A-01DA00F85F0D}"/>
    <cellStyle name="Normal 88 77" xfId="19356" xr:uid="{423C3F98-D84F-4BAC-A37B-9A4B077A1B22}"/>
    <cellStyle name="Normal 88 77 2" xfId="19357" xr:uid="{0DC7A6EF-3175-4F9C-98F9-CC9A929D42E9}"/>
    <cellStyle name="Normal 88 78" xfId="19358" xr:uid="{C578C5C2-896B-4159-B5CA-FDD809CE4552}"/>
    <cellStyle name="Normal 88 78 2" xfId="19359" xr:uid="{B34606C6-4596-4C93-8BB8-D058CFAA2B6B}"/>
    <cellStyle name="Normal 88 79" xfId="19360" xr:uid="{8F97D719-0075-4A08-9330-C8A95B1D819E}"/>
    <cellStyle name="Normal 88 79 2" xfId="19361" xr:uid="{92D678C7-F45E-4066-8579-3B39706F336F}"/>
    <cellStyle name="Normal 88 8" xfId="19362" xr:uid="{801D6B4C-7862-4C70-8F32-0A67298DC4E2}"/>
    <cellStyle name="Normal 88 8 2" xfId="19363" xr:uid="{F2393DA1-C8C8-4B65-B4B0-303E88AF96B1}"/>
    <cellStyle name="Normal 88 80" xfId="19364" xr:uid="{95588CA0-F639-4796-885B-534B4D698E6A}"/>
    <cellStyle name="Normal 88 80 2" xfId="19365" xr:uid="{30641FFD-8B7E-48B1-AC90-D3AB2092D4CB}"/>
    <cellStyle name="Normal 88 81" xfId="19366" xr:uid="{F083A7BE-B272-46C4-9DDF-3BAEB49F7BB0}"/>
    <cellStyle name="Normal 88 81 2" xfId="19367" xr:uid="{841C08F4-0A17-4B17-9FD5-44830CFFAD49}"/>
    <cellStyle name="Normal 88 82" xfId="19368" xr:uid="{6F464EA8-C9DC-427D-9300-C282FD33590A}"/>
    <cellStyle name="Normal 88 82 2" xfId="19369" xr:uid="{6C673E98-901F-4F20-88F5-393921FA6F93}"/>
    <cellStyle name="Normal 88 83" xfId="19370" xr:uid="{18DD5295-3903-44BC-AB2A-B4B76837D050}"/>
    <cellStyle name="Normal 88 83 2" xfId="19371" xr:uid="{1B7B10B4-CECC-42D6-98BB-76FAE8080138}"/>
    <cellStyle name="Normal 88 84" xfId="19372" xr:uid="{C6A71A62-E1C4-463B-9FE6-7824F13961EE}"/>
    <cellStyle name="Normal 88 84 2" xfId="19373" xr:uid="{7651EDEC-5F31-4EB5-A6B6-73F54451D945}"/>
    <cellStyle name="Normal 88 85" xfId="19374" xr:uid="{8C9E1621-DF0E-462D-AF79-27669934D41D}"/>
    <cellStyle name="Normal 88 85 2" xfId="19375" xr:uid="{210F43DA-5D9F-4C10-8CAA-CBA060BE4F0E}"/>
    <cellStyle name="Normal 88 86" xfId="19376" xr:uid="{BE062A37-C33B-4C53-9F49-39EF50709B96}"/>
    <cellStyle name="Normal 88 86 2" xfId="19377" xr:uid="{253F15FD-F6A7-4453-B275-BA67416938AC}"/>
    <cellStyle name="Normal 88 87" xfId="19378" xr:uid="{90ECA7CB-F126-4DD4-B5B1-9E7105852239}"/>
    <cellStyle name="Normal 88 9" xfId="19379" xr:uid="{072F7B2D-4929-4C6C-B56F-B8F5CC87CC73}"/>
    <cellStyle name="Normal 88 9 2" xfId="19380" xr:uid="{CCB4119C-EB47-4E1A-A4FA-A43104ED14AC}"/>
    <cellStyle name="Normal 89" xfId="19381" xr:uid="{99F1E110-456A-4B8B-9132-F5C7749BF95B}"/>
    <cellStyle name="Normal 89 10" xfId="19382" xr:uid="{485A2DBF-E175-4030-811D-3913D55CF223}"/>
    <cellStyle name="Normal 89 10 2" xfId="19383" xr:uid="{85562BDE-E675-48B6-B153-48ED13753744}"/>
    <cellStyle name="Normal 89 11" xfId="19384" xr:uid="{40C96624-71B9-4F2C-89B5-B56E3360422D}"/>
    <cellStyle name="Normal 89 11 2" xfId="19385" xr:uid="{A12C3E3B-DA07-401B-8F3C-41E11A0AD9F6}"/>
    <cellStyle name="Normal 89 12" xfId="19386" xr:uid="{0EB2EB9B-3102-4330-8FB2-BA5797F9808C}"/>
    <cellStyle name="Normal 89 12 2" xfId="19387" xr:uid="{487ABDC7-21EB-40D0-AD4E-17E09186751F}"/>
    <cellStyle name="Normal 89 13" xfId="19388" xr:uid="{F01829A7-4F54-4A77-8E26-484625A23D66}"/>
    <cellStyle name="Normal 89 13 2" xfId="19389" xr:uid="{251BCAEA-0E92-494B-9E57-B25840460C5B}"/>
    <cellStyle name="Normal 89 14" xfId="19390" xr:uid="{C0463E4D-CEAF-49E8-8F9A-38A6380934AE}"/>
    <cellStyle name="Normal 89 14 2" xfId="19391" xr:uid="{FCA68DAA-0014-44A9-B372-E9F3CE9BBAF7}"/>
    <cellStyle name="Normal 89 15" xfId="19392" xr:uid="{A6BBC736-0069-4D31-B774-F9AA168ACB61}"/>
    <cellStyle name="Normal 89 15 2" xfId="19393" xr:uid="{5A4D2975-56DD-4F72-AE5C-64BC275D60D4}"/>
    <cellStyle name="Normal 89 16" xfId="19394" xr:uid="{C3C1BFBC-4E2A-4EBD-82A5-A4961CAEDBD9}"/>
    <cellStyle name="Normal 89 16 2" xfId="19395" xr:uid="{42C85DB9-C206-4C27-ADEC-1BBBE81A6F67}"/>
    <cellStyle name="Normal 89 17" xfId="19396" xr:uid="{EA6157CF-3069-426C-B35A-A5030F028861}"/>
    <cellStyle name="Normal 89 17 2" xfId="19397" xr:uid="{FA815D6B-E170-4C47-B8B4-BACBEE394CBC}"/>
    <cellStyle name="Normal 89 18" xfId="19398" xr:uid="{B5F51FC6-6F6F-49C2-86A5-98DCD1B27949}"/>
    <cellStyle name="Normal 89 18 2" xfId="19399" xr:uid="{8386CBA3-BD74-4884-ACD6-F823F6AAD761}"/>
    <cellStyle name="Normal 89 19" xfId="19400" xr:uid="{73EEB5BE-DEEB-4C2B-8BB7-CF31F9906EBF}"/>
    <cellStyle name="Normal 89 19 2" xfId="19401" xr:uid="{9549AE5C-E825-47D5-890C-3B9F19ED4C00}"/>
    <cellStyle name="Normal 89 2" xfId="19402" xr:uid="{52C4A7B1-EEB3-473F-AE8F-36076ADE6BC9}"/>
    <cellStyle name="Normal 89 2 2" xfId="19403" xr:uid="{A5314118-6FE1-4C1E-A5E3-817A0D5F4FA5}"/>
    <cellStyle name="Normal 89 20" xfId="19404" xr:uid="{14B6F0B5-0D22-4220-B1D8-E92D4D9876C8}"/>
    <cellStyle name="Normal 89 20 2" xfId="19405" xr:uid="{78DA4421-A2CB-4000-A09E-EA07139728AE}"/>
    <cellStyle name="Normal 89 21" xfId="19406" xr:uid="{A364CBB5-B6D0-4E4D-80ED-E6E610065227}"/>
    <cellStyle name="Normal 89 21 2" xfId="19407" xr:uid="{660177C5-BA98-4D0B-B610-159612DB4BF9}"/>
    <cellStyle name="Normal 89 22" xfId="19408" xr:uid="{4A35F88B-F43F-4B2E-8FE7-588B4F806E18}"/>
    <cellStyle name="Normal 89 22 2" xfId="19409" xr:uid="{5BB5451F-CDA9-4D71-9FD2-9954566D3819}"/>
    <cellStyle name="Normal 89 23" xfId="19410" xr:uid="{48C2BCA5-D9F5-46BE-8A78-C8A12BE96032}"/>
    <cellStyle name="Normal 89 23 2" xfId="19411" xr:uid="{2B831CCA-434B-4D15-B6A9-DA42B683428E}"/>
    <cellStyle name="Normal 89 24" xfId="19412" xr:uid="{840C8C2E-4474-4E21-BA2A-9C4E4488D67D}"/>
    <cellStyle name="Normal 89 24 2" xfId="19413" xr:uid="{D6227FB6-4D12-48C7-B59C-79F2004CD85B}"/>
    <cellStyle name="Normal 89 25" xfId="19414" xr:uid="{9491EE66-CF0C-4906-9319-5C28A550A7F4}"/>
    <cellStyle name="Normal 89 25 2" xfId="19415" xr:uid="{D7478E3B-71BA-4AD6-99E5-BA9BE2A6B404}"/>
    <cellStyle name="Normal 89 26" xfId="19416" xr:uid="{05D33534-332B-4E17-A7AC-2BFD10EE9EE8}"/>
    <cellStyle name="Normal 89 26 2" xfId="19417" xr:uid="{AEFA5FB4-BD23-4D2B-A8EF-72A7A22B3264}"/>
    <cellStyle name="Normal 89 27" xfId="19418" xr:uid="{6C213E01-56AB-4A68-867D-10791A656B93}"/>
    <cellStyle name="Normal 89 27 2" xfId="19419" xr:uid="{7C5BB5E5-023A-4446-B691-5BB6573EABEC}"/>
    <cellStyle name="Normal 89 28" xfId="19420" xr:uid="{2B29610A-5951-45F7-917A-CFBA30358696}"/>
    <cellStyle name="Normal 89 28 2" xfId="19421" xr:uid="{EA3258F8-F4BA-4019-BB61-151C67DD464F}"/>
    <cellStyle name="Normal 89 29" xfId="19422" xr:uid="{B86B2946-FAE4-4E6A-95EF-347A27C7E0D3}"/>
    <cellStyle name="Normal 89 29 2" xfId="19423" xr:uid="{A48378B5-AFEA-4FA5-B85D-497C748F21B7}"/>
    <cellStyle name="Normal 89 3" xfId="19424" xr:uid="{31D94B0F-8714-43E1-AE20-3051C0190799}"/>
    <cellStyle name="Normal 89 3 2" xfId="19425" xr:uid="{D31319C2-460D-4FA7-8851-B1740BA8F71A}"/>
    <cellStyle name="Normal 89 30" xfId="19426" xr:uid="{68F688B2-5EA7-4CE8-8747-92A493528BB1}"/>
    <cellStyle name="Normal 89 30 2" xfId="19427" xr:uid="{A17CD20D-C028-469D-BDA4-C2A8BA585786}"/>
    <cellStyle name="Normal 89 31" xfId="19428" xr:uid="{B22373AE-3AF0-49CA-B556-12BE9471BFCF}"/>
    <cellStyle name="Normal 89 31 2" xfId="19429" xr:uid="{22E5C1A6-C90C-4523-BA7A-0AF66037B82B}"/>
    <cellStyle name="Normal 89 32" xfId="19430" xr:uid="{D1AE3A17-4715-429B-B521-077F187660A8}"/>
    <cellStyle name="Normal 89 32 2" xfId="19431" xr:uid="{2A87FC53-B164-4FD1-951F-2EBCC41A9BCF}"/>
    <cellStyle name="Normal 89 33" xfId="19432" xr:uid="{F540C79A-84A8-4D5F-BF25-810567184588}"/>
    <cellStyle name="Normal 89 33 2" xfId="19433" xr:uid="{5E847EF4-5F21-4DC1-918E-69317DCE3417}"/>
    <cellStyle name="Normal 89 34" xfId="19434" xr:uid="{07609DC8-6720-4240-97F4-2B7A006E4B1E}"/>
    <cellStyle name="Normal 89 34 2" xfId="19435" xr:uid="{F762CB4F-5713-48C0-80D1-D8499F8E53F5}"/>
    <cellStyle name="Normal 89 35" xfId="19436" xr:uid="{056146AE-7054-44E5-817A-2666EB2FA796}"/>
    <cellStyle name="Normal 89 35 2" xfId="19437" xr:uid="{49AC110B-B69F-4476-8CBA-98495412D09D}"/>
    <cellStyle name="Normal 89 36" xfId="19438" xr:uid="{ADA71E6E-D17F-456C-A6CC-6EDBFBD23831}"/>
    <cellStyle name="Normal 89 36 2" xfId="19439" xr:uid="{E31D95B8-32C3-41EF-A4E9-0F38C250546F}"/>
    <cellStyle name="Normal 89 37" xfId="19440" xr:uid="{304B04E8-62F2-49D3-AB14-1340E97DBD67}"/>
    <cellStyle name="Normal 89 37 2" xfId="19441" xr:uid="{9B574AA3-ED64-4FED-A70F-684ABB0ED529}"/>
    <cellStyle name="Normal 89 38" xfId="19442" xr:uid="{F07B4C8B-CD31-4EC9-8998-438390A845AF}"/>
    <cellStyle name="Normal 89 38 2" xfId="19443" xr:uid="{AFEEB3E7-4F50-4FF9-BC08-0B32A8592DB5}"/>
    <cellStyle name="Normal 89 39" xfId="19444" xr:uid="{5C38E568-D661-44BC-972C-D4478BB0521C}"/>
    <cellStyle name="Normal 89 39 2" xfId="19445" xr:uid="{6558940D-5E32-4A25-AF63-8849889E93D4}"/>
    <cellStyle name="Normal 89 4" xfId="19446" xr:uid="{94502BF1-E6FF-484F-BD94-4C4CE47E554E}"/>
    <cellStyle name="Normal 89 4 2" xfId="19447" xr:uid="{83AA43CF-86F9-4602-86FC-DE15C2A9446D}"/>
    <cellStyle name="Normal 89 40" xfId="19448" xr:uid="{C7D4421F-3F42-4802-AB1A-8F42BE826CC2}"/>
    <cellStyle name="Normal 89 40 2" xfId="19449" xr:uid="{4C02BB9B-4548-48BA-BB29-4BFD0C15DC14}"/>
    <cellStyle name="Normal 89 41" xfId="19450" xr:uid="{707C207D-C865-4C78-86E0-DB74C349EFFC}"/>
    <cellStyle name="Normal 89 41 2" xfId="19451" xr:uid="{A0BC692C-DEAC-49FC-8731-080409FA9C9C}"/>
    <cellStyle name="Normal 89 42" xfId="19452" xr:uid="{46844B06-E8F6-402D-B993-5499EA814970}"/>
    <cellStyle name="Normal 89 42 2" xfId="19453" xr:uid="{AF2D6BA8-BB5C-4410-9067-624EB16EF10C}"/>
    <cellStyle name="Normal 89 43" xfId="19454" xr:uid="{4CA5103C-F254-40A8-B27C-D04A58391728}"/>
    <cellStyle name="Normal 89 43 2" xfId="19455" xr:uid="{EC79E62B-2C5E-4D30-940D-522EC86F1035}"/>
    <cellStyle name="Normal 89 44" xfId="19456" xr:uid="{E57D3EE3-5F65-4258-8AB5-A211BC607503}"/>
    <cellStyle name="Normal 89 44 2" xfId="19457" xr:uid="{7246FD73-098A-4180-A24B-AA87B09BFDEB}"/>
    <cellStyle name="Normal 89 45" xfId="19458" xr:uid="{5C576A1F-1710-4489-96F4-721B2DFFFD45}"/>
    <cellStyle name="Normal 89 45 2" xfId="19459" xr:uid="{20E4B8D0-8DA5-415C-A125-33C9981205A5}"/>
    <cellStyle name="Normal 89 46" xfId="19460" xr:uid="{CA42A8E6-4A8A-4905-A69D-1392EA15B7C3}"/>
    <cellStyle name="Normal 89 46 2" xfId="19461" xr:uid="{957A7CB8-F428-4EFA-91AD-C24ED2A9FFD9}"/>
    <cellStyle name="Normal 89 47" xfId="19462" xr:uid="{DFCFDBAD-0D9B-49F1-9D3D-AFE6451481CA}"/>
    <cellStyle name="Normal 89 47 2" xfId="19463" xr:uid="{89E87A89-E107-4A73-9739-03AC32E0BD2D}"/>
    <cellStyle name="Normal 89 48" xfId="19464" xr:uid="{E0D566C8-776B-4FD4-BA54-13F24E3939A1}"/>
    <cellStyle name="Normal 89 48 2" xfId="19465" xr:uid="{A2D6D0B6-CF27-491C-9A73-540C1ED63EE0}"/>
    <cellStyle name="Normal 89 49" xfId="19466" xr:uid="{13BB584B-8F1B-47F5-BC14-B4DEB1EC7594}"/>
    <cellStyle name="Normal 89 49 2" xfId="19467" xr:uid="{1A222A01-47CA-401B-8F7F-91C599C4A457}"/>
    <cellStyle name="Normal 89 5" xfId="19468" xr:uid="{69FDEEA9-1C6A-42BA-AA64-8337D1EA4E4E}"/>
    <cellStyle name="Normal 89 5 2" xfId="19469" xr:uid="{0686AF00-4061-4817-A35E-04F515BE58B0}"/>
    <cellStyle name="Normal 89 50" xfId="19470" xr:uid="{1EF80DA9-9148-4AE8-9CE8-1E3E560765E6}"/>
    <cellStyle name="Normal 89 50 2" xfId="19471" xr:uid="{AAF18035-F601-46D2-B81D-8512F5BCD04B}"/>
    <cellStyle name="Normal 89 51" xfId="19472" xr:uid="{7312F07E-A0F3-4BC5-B4B5-23E9E56A23C7}"/>
    <cellStyle name="Normal 89 51 2" xfId="19473" xr:uid="{829E2F38-7395-4D18-A959-890ECE48B6A4}"/>
    <cellStyle name="Normal 89 52" xfId="19474" xr:uid="{127BC1F5-FFEF-4F4D-BCF6-700AD38C06EB}"/>
    <cellStyle name="Normal 89 52 2" xfId="19475" xr:uid="{B618AEB3-BC39-4D71-B7A5-A95EAF5A307B}"/>
    <cellStyle name="Normal 89 53" xfId="19476" xr:uid="{63C96DE9-55BF-46CA-BA5B-A5A5907B54A9}"/>
    <cellStyle name="Normal 89 53 2" xfId="19477" xr:uid="{16471D3B-B23A-405C-865B-D5DF5F0CB122}"/>
    <cellStyle name="Normal 89 54" xfId="19478" xr:uid="{9468DDDB-A225-48D5-BA2E-AA5E28F0AC78}"/>
    <cellStyle name="Normal 89 54 2" xfId="19479" xr:uid="{7778CCEB-ECF4-4578-8D9F-2DEADAAE2EFD}"/>
    <cellStyle name="Normal 89 55" xfId="19480" xr:uid="{3FF30026-EA43-45FC-9319-FB93E85D48D2}"/>
    <cellStyle name="Normal 89 55 2" xfId="19481" xr:uid="{0A572E41-D201-4188-B2BD-2E179FB0C0D3}"/>
    <cellStyle name="Normal 89 56" xfId="19482" xr:uid="{569F6FA9-BA43-44F9-8FB2-399CCC136A8B}"/>
    <cellStyle name="Normal 89 56 2" xfId="19483" xr:uid="{CA6FCD89-6056-4929-BFDE-7F0B55B9010C}"/>
    <cellStyle name="Normal 89 57" xfId="19484" xr:uid="{CFCCF82A-E48A-4C2C-BF4B-ECF2847D6759}"/>
    <cellStyle name="Normal 89 57 2" xfId="19485" xr:uid="{F86CEC87-3668-477B-968D-4D4F0485C188}"/>
    <cellStyle name="Normal 89 58" xfId="19486" xr:uid="{6AEC922A-7575-4EA9-BE00-E6293BC76E67}"/>
    <cellStyle name="Normal 89 58 2" xfId="19487" xr:uid="{24D9DA14-EB28-4F68-B6E9-08D03389E4AC}"/>
    <cellStyle name="Normal 89 59" xfId="19488" xr:uid="{2B3E6A23-2BA8-4DD8-A330-31DDEA92BABA}"/>
    <cellStyle name="Normal 89 59 2" xfId="19489" xr:uid="{9D594084-3147-4A68-A35F-4C98FEAD635B}"/>
    <cellStyle name="Normal 89 6" xfId="19490" xr:uid="{79E389E8-4F80-4273-814C-21BA497F19C1}"/>
    <cellStyle name="Normal 89 6 2" xfId="19491" xr:uid="{E735BDC3-56CF-4541-A0C6-BBDCA1EFBB6F}"/>
    <cellStyle name="Normal 89 60" xfId="19492" xr:uid="{ADA140F8-49B8-4A25-AB29-B542A3A69AF7}"/>
    <cellStyle name="Normal 89 60 2" xfId="19493" xr:uid="{0CC4BCF8-5F22-4719-8C0C-2FC7496872F3}"/>
    <cellStyle name="Normal 89 61" xfId="19494" xr:uid="{E01709DF-DB16-4ADB-A36D-13D9DAB2A413}"/>
    <cellStyle name="Normal 89 61 2" xfId="19495" xr:uid="{F4570F48-B152-4C50-BADF-7684CE5DE3B4}"/>
    <cellStyle name="Normal 89 62" xfId="19496" xr:uid="{867E65D2-5AC0-44B0-8DF7-C11E58C585B3}"/>
    <cellStyle name="Normal 89 62 2" xfId="19497" xr:uid="{27B19D3D-626F-4581-9F34-1DB85E03BA6E}"/>
    <cellStyle name="Normal 89 63" xfId="19498" xr:uid="{CF125E06-798D-436F-8B11-1CFA12F6E1E6}"/>
    <cellStyle name="Normal 89 63 2" xfId="19499" xr:uid="{7EA25DE4-9D5B-47F1-BF0C-F7F632D38D1A}"/>
    <cellStyle name="Normal 89 64" xfId="19500" xr:uid="{FAB792D9-A064-4C85-924A-57C94354B2C1}"/>
    <cellStyle name="Normal 89 64 2" xfId="19501" xr:uid="{2EB56879-2ED4-4AAD-A436-5671BE00D12E}"/>
    <cellStyle name="Normal 89 65" xfId="19502" xr:uid="{0DA6276B-871A-4DE6-9B84-E9C4D1CFBB60}"/>
    <cellStyle name="Normal 89 65 2" xfId="19503" xr:uid="{D6453BC0-068A-4A74-90C9-1509DF1637E1}"/>
    <cellStyle name="Normal 89 66" xfId="19504" xr:uid="{F713E955-A3EB-4756-A9D3-55F62F8DA138}"/>
    <cellStyle name="Normal 89 66 2" xfId="19505" xr:uid="{B6969113-B4DB-4CD2-A45B-1FE0EC07B7B9}"/>
    <cellStyle name="Normal 89 67" xfId="19506" xr:uid="{71E1767E-DD40-4C50-B610-47C94B98C9A6}"/>
    <cellStyle name="Normal 89 67 2" xfId="19507" xr:uid="{B0D118C8-0C91-4B31-B6C8-512A3A8F0906}"/>
    <cellStyle name="Normal 89 68" xfId="19508" xr:uid="{85345A72-6D0A-4D09-8E6A-EF748DD7C0FB}"/>
    <cellStyle name="Normal 89 68 2" xfId="19509" xr:uid="{31C1B4CC-6359-4A94-AB08-AA16B3D64B7F}"/>
    <cellStyle name="Normal 89 69" xfId="19510" xr:uid="{8A4DFDB8-F053-44B0-AE8F-D8B2AF738C28}"/>
    <cellStyle name="Normal 89 69 2" xfId="19511" xr:uid="{69B7A254-15D0-4EDD-98E5-8BA104D66F3D}"/>
    <cellStyle name="Normal 89 7" xfId="19512" xr:uid="{CAB0C4F8-03A6-499F-AE97-7EBA641E3BF8}"/>
    <cellStyle name="Normal 89 7 2" xfId="19513" xr:uid="{7A90186D-C859-47A9-8DAD-06090C9E942A}"/>
    <cellStyle name="Normal 89 70" xfId="19514" xr:uid="{A1D11D26-3FC5-4DF5-ACEE-98ECCD681440}"/>
    <cellStyle name="Normal 89 70 2" xfId="19515" xr:uid="{395A3FC0-1507-4F1A-BD0D-E3D0096E1ABC}"/>
    <cellStyle name="Normal 89 71" xfId="19516" xr:uid="{92C47F57-F001-4E63-B12C-6F7732526C4B}"/>
    <cellStyle name="Normal 89 71 2" xfId="19517" xr:uid="{15ADBFAF-461A-4150-B129-FDB6B5157FC4}"/>
    <cellStyle name="Normal 89 72" xfId="19518" xr:uid="{83F7F674-6631-436B-B4C3-49F24DAA5680}"/>
    <cellStyle name="Normal 89 72 2" xfId="19519" xr:uid="{78DB36C5-C30D-4879-A14B-D8F036252149}"/>
    <cellStyle name="Normal 89 73" xfId="19520" xr:uid="{1420C42A-964E-4199-9AE0-7A05B54369A9}"/>
    <cellStyle name="Normal 89 73 2" xfId="19521" xr:uid="{8327A135-297E-4B3A-A409-E14A60191904}"/>
    <cellStyle name="Normal 89 74" xfId="19522" xr:uid="{6F1DCA63-56C9-44CE-9D31-07DE849EED0A}"/>
    <cellStyle name="Normal 89 74 2" xfId="19523" xr:uid="{0260E83B-A824-481B-AD4A-32FF2779697A}"/>
    <cellStyle name="Normal 89 75" xfId="19524" xr:uid="{82C7126D-F725-4141-981C-3EB13EF0FBE1}"/>
    <cellStyle name="Normal 89 75 2" xfId="19525" xr:uid="{E9974E47-5675-42D3-8784-39C8E5BD43E5}"/>
    <cellStyle name="Normal 89 76" xfId="19526" xr:uid="{7F5ED030-E890-446E-B96D-C72AA9847574}"/>
    <cellStyle name="Normal 89 76 2" xfId="19527" xr:uid="{0C026EAF-E2DE-473B-952A-31119FC2042E}"/>
    <cellStyle name="Normal 89 77" xfId="19528" xr:uid="{3AA9A3F4-EC41-4310-A85A-7C47B11CDAFA}"/>
    <cellStyle name="Normal 89 77 2" xfId="19529" xr:uid="{8AF02CBB-EF6F-4351-BCDF-69B8449932ED}"/>
    <cellStyle name="Normal 89 78" xfId="19530" xr:uid="{A5632880-C390-4213-AE8C-E53C9F6660A0}"/>
    <cellStyle name="Normal 89 78 2" xfId="19531" xr:uid="{86464416-7A04-4125-BC74-412295C895B4}"/>
    <cellStyle name="Normal 89 79" xfId="19532" xr:uid="{C5257B45-BF52-4737-86B6-C12109DE67F5}"/>
    <cellStyle name="Normal 89 79 2" xfId="19533" xr:uid="{D737C93C-B84F-4B8F-89E9-ED46F61CBE43}"/>
    <cellStyle name="Normal 89 8" xfId="19534" xr:uid="{BEC92D8E-A178-4799-8DC8-3275609C795D}"/>
    <cellStyle name="Normal 89 8 2" xfId="19535" xr:uid="{A75F69AA-FB87-40DD-8F85-773CE301CBFD}"/>
    <cellStyle name="Normal 89 80" xfId="19536" xr:uid="{5F080ACC-45CE-4505-BD9E-957B301352B8}"/>
    <cellStyle name="Normal 89 80 2" xfId="19537" xr:uid="{F1163A0E-5376-4868-83DB-0E88D930D3DB}"/>
    <cellStyle name="Normal 89 81" xfId="19538" xr:uid="{B8067EC4-62B2-4C1A-946F-58F2307858A3}"/>
    <cellStyle name="Normal 89 81 2" xfId="19539" xr:uid="{837A804D-72CF-4B52-825C-B72D92D63F57}"/>
    <cellStyle name="Normal 89 82" xfId="19540" xr:uid="{14A0F66B-BAAB-4647-B027-BF92A93E7A4A}"/>
    <cellStyle name="Normal 89 82 2" xfId="19541" xr:uid="{191A0A17-F476-467B-AAE9-F64A77BA29EE}"/>
    <cellStyle name="Normal 89 83" xfId="19542" xr:uid="{2EBB14E7-32B2-48E7-A4AF-6D72456DB17C}"/>
    <cellStyle name="Normal 89 83 2" xfId="19543" xr:uid="{86C8A37F-2876-4C2F-AF34-A9D0C4C67CE8}"/>
    <cellStyle name="Normal 89 84" xfId="19544" xr:uid="{17B3D324-2547-4B5D-8957-4B29FD2F0B9A}"/>
    <cellStyle name="Normal 89 84 2" xfId="19545" xr:uid="{4E621550-F0BB-45E0-9062-C8C0329AF6E4}"/>
    <cellStyle name="Normal 89 85" xfId="19546" xr:uid="{3E59DA78-DDB5-4CEE-8F3D-C1C6BBC773AF}"/>
    <cellStyle name="Normal 89 85 2" xfId="19547" xr:uid="{7E0EA063-3E9E-4ED7-800D-6063DE96957B}"/>
    <cellStyle name="Normal 89 86" xfId="19548" xr:uid="{FA32F52D-03AB-45C7-BADC-97A41658A131}"/>
    <cellStyle name="Normal 89 86 2" xfId="19549" xr:uid="{A33D1536-A573-4290-9EB0-310EA45861A1}"/>
    <cellStyle name="Normal 89 87" xfId="19550" xr:uid="{4E4813AF-6C5B-42F4-A52E-D982483C0864}"/>
    <cellStyle name="Normal 89 9" xfId="19551" xr:uid="{AF50A364-171B-461B-A14E-2375E4CE6264}"/>
    <cellStyle name="Normal 89 9 2" xfId="19552" xr:uid="{D359F10D-C32C-481E-8E09-530877BF4DF3}"/>
    <cellStyle name="Normal 9" xfId="488" xr:uid="{00000000-0005-0000-0000-00008B030000}"/>
    <cellStyle name="Normal 9 2" xfId="489" xr:uid="{00000000-0005-0000-0000-00008C030000}"/>
    <cellStyle name="Normal 9 2 2" xfId="19554" xr:uid="{D69645FD-2555-40B8-97BF-E2406A01C5A2}"/>
    <cellStyle name="Normal 9 3" xfId="490" xr:uid="{00000000-0005-0000-0000-00008D030000}"/>
    <cellStyle name="Normal 9 3 2" xfId="1031" xr:uid="{00000000-0005-0000-0000-00008E030000}"/>
    <cellStyle name="Normal 9 4" xfId="798" xr:uid="{00000000-0005-0000-0000-00008F030000}"/>
    <cellStyle name="Normal 9 4 2" xfId="19553" xr:uid="{95CD68D8-0BFE-43A1-BDC9-FC72D3DA2DFE}"/>
    <cellStyle name="Normal 9 5" xfId="1030" xr:uid="{00000000-0005-0000-0000-000090030000}"/>
    <cellStyle name="Normal 9 6" xfId="1285" xr:uid="{1B58B4CA-F793-4323-BCBC-FB63B3D6B080}"/>
    <cellStyle name="Normal 9_Prom OMS bundles" xfId="491" xr:uid="{00000000-0005-0000-0000-000091030000}"/>
    <cellStyle name="Normal 90" xfId="19555" xr:uid="{56FF7C54-0369-41D9-B22C-359C712C601A}"/>
    <cellStyle name="Normal 90 10" xfId="19556" xr:uid="{BEBCF319-E057-443E-B2F2-3376B46E46D3}"/>
    <cellStyle name="Normal 90 10 2" xfId="19557" xr:uid="{603367F1-4446-4263-96DE-179C587C115D}"/>
    <cellStyle name="Normal 90 11" xfId="19558" xr:uid="{580D306B-2720-4984-A33D-3F3CABC9E640}"/>
    <cellStyle name="Normal 90 11 2" xfId="19559" xr:uid="{9539C75B-050C-419E-9773-F57A06892CB3}"/>
    <cellStyle name="Normal 90 12" xfId="19560" xr:uid="{E85892AE-38B6-4BCA-BDA3-D117AF99031A}"/>
    <cellStyle name="Normal 90 12 2" xfId="19561" xr:uid="{DBEC6218-28CE-44A8-ADD9-2476B32DA7D4}"/>
    <cellStyle name="Normal 90 13" xfId="19562" xr:uid="{158B7421-8F98-4F05-A3CE-3E62DF13A54E}"/>
    <cellStyle name="Normal 90 13 2" xfId="19563" xr:uid="{4F1339BA-2421-4B0D-BE0E-E79409A62BB8}"/>
    <cellStyle name="Normal 90 14" xfId="19564" xr:uid="{246DFD3E-6742-45DD-A3DF-844BABACE852}"/>
    <cellStyle name="Normal 90 14 2" xfId="19565" xr:uid="{59F79209-DC87-452F-91AF-10D46AB8EFDD}"/>
    <cellStyle name="Normal 90 15" xfId="19566" xr:uid="{F4907866-B809-4405-90D7-E2ACCD396A9D}"/>
    <cellStyle name="Normal 90 15 2" xfId="19567" xr:uid="{0ED74523-FE5E-4869-925D-536328E19336}"/>
    <cellStyle name="Normal 90 16" xfId="19568" xr:uid="{43751145-9DE9-46D3-89CB-C365BB87A459}"/>
    <cellStyle name="Normal 90 16 2" xfId="19569" xr:uid="{C4DD4D63-53A9-4AF1-85E2-08F08F0CE1D3}"/>
    <cellStyle name="Normal 90 17" xfId="19570" xr:uid="{4E884E52-85C5-4FF6-9E6E-6E358A929951}"/>
    <cellStyle name="Normal 90 17 2" xfId="19571" xr:uid="{1426168E-E91D-43E1-81F0-C1D087E6ADD7}"/>
    <cellStyle name="Normal 90 18" xfId="19572" xr:uid="{7923E566-AA42-40C6-933F-3712B2D5D89E}"/>
    <cellStyle name="Normal 90 18 2" xfId="19573" xr:uid="{F8C0EC43-0E59-4EA3-AEC0-37B672A1BB0B}"/>
    <cellStyle name="Normal 90 19" xfId="19574" xr:uid="{812E0A2B-D4E0-4C38-B05A-12607C29F50F}"/>
    <cellStyle name="Normal 90 19 2" xfId="19575" xr:uid="{D4538474-8BEA-417B-A555-0FE9C9A8AB0A}"/>
    <cellStyle name="Normal 90 2" xfId="19576" xr:uid="{1FA3DC7F-0491-448B-88B1-619B97433863}"/>
    <cellStyle name="Normal 90 2 2" xfId="19577" xr:uid="{5A371957-6F14-4965-A6A3-3A0E90D65A32}"/>
    <cellStyle name="Normal 90 20" xfId="19578" xr:uid="{3F267FF0-8CF7-43BD-A579-8ED68BDC8C66}"/>
    <cellStyle name="Normal 90 20 2" xfId="19579" xr:uid="{4DE573C2-3F80-4CBA-9C40-7571BF5683F0}"/>
    <cellStyle name="Normal 90 21" xfId="19580" xr:uid="{CEAED481-8F8D-4C3B-A19F-89D358A90D19}"/>
    <cellStyle name="Normal 90 21 2" xfId="19581" xr:uid="{89D36A4C-051C-494D-8E36-552DFE007D2B}"/>
    <cellStyle name="Normal 90 22" xfId="19582" xr:uid="{87609541-E501-48EA-910C-D93F0863889B}"/>
    <cellStyle name="Normal 90 22 2" xfId="19583" xr:uid="{6B94940E-ED40-402E-BD75-6B01AA7AD433}"/>
    <cellStyle name="Normal 90 23" xfId="19584" xr:uid="{8F9B1E92-D86C-44E3-A190-95C3E1E0EC42}"/>
    <cellStyle name="Normal 90 23 2" xfId="19585" xr:uid="{6A6B8FBE-13C0-4098-9382-B9E8250E2A79}"/>
    <cellStyle name="Normal 90 24" xfId="19586" xr:uid="{84BD08E3-5AAD-4205-A84E-29909E8CE298}"/>
    <cellStyle name="Normal 90 24 2" xfId="19587" xr:uid="{15980637-B019-4CB6-B990-7955753388C8}"/>
    <cellStyle name="Normal 90 25" xfId="19588" xr:uid="{4248381F-220D-4485-8E5E-1BB4E438F8EF}"/>
    <cellStyle name="Normal 90 25 2" xfId="19589" xr:uid="{E329F130-83C9-44DD-BF05-B1C7F2B7B025}"/>
    <cellStyle name="Normal 90 26" xfId="19590" xr:uid="{DB09E5AA-2EB5-441A-A08F-8466EDDADBB3}"/>
    <cellStyle name="Normal 90 26 2" xfId="19591" xr:uid="{AD2EC185-5911-4BDF-9BFD-6D7B18A64CD3}"/>
    <cellStyle name="Normal 90 27" xfId="19592" xr:uid="{9EED6FC6-9C9B-43A1-AE27-8C57CEB47BE9}"/>
    <cellStyle name="Normal 90 27 2" xfId="19593" xr:uid="{60205D67-E65C-4054-8212-BF03006C154F}"/>
    <cellStyle name="Normal 90 28" xfId="19594" xr:uid="{B0D1DF2D-5F8B-4740-998A-CDEF83532FB2}"/>
    <cellStyle name="Normal 90 28 2" xfId="19595" xr:uid="{5AC46440-2C99-4313-9F0E-F10BA195AD37}"/>
    <cellStyle name="Normal 90 29" xfId="19596" xr:uid="{E26E8EEA-1F38-4D65-96D5-3C266CD4FC2A}"/>
    <cellStyle name="Normal 90 29 2" xfId="19597" xr:uid="{37673BA6-7010-43D7-B3BD-49F104FFF829}"/>
    <cellStyle name="Normal 90 3" xfId="19598" xr:uid="{AB412451-081E-4A02-9125-34B528BD4874}"/>
    <cellStyle name="Normal 90 3 2" xfId="19599" xr:uid="{1C929E3E-196A-46A9-8E29-0C4ECB688EBD}"/>
    <cellStyle name="Normal 90 30" xfId="19600" xr:uid="{68569D29-F3BA-4E06-ABCB-2FEEC76D8AB3}"/>
    <cellStyle name="Normal 90 30 2" xfId="19601" xr:uid="{7FCCA0BB-20CE-4B7C-AE2C-17D6A2556831}"/>
    <cellStyle name="Normal 90 31" xfId="19602" xr:uid="{8BC469EE-A63B-4782-9E1E-8BCEE2DC501C}"/>
    <cellStyle name="Normal 90 31 2" xfId="19603" xr:uid="{D112F184-BA4E-416B-9CDA-6BEF5418EACE}"/>
    <cellStyle name="Normal 90 32" xfId="19604" xr:uid="{27FFE71D-4E37-48FB-9C04-862C5FBA263A}"/>
    <cellStyle name="Normal 90 32 2" xfId="19605" xr:uid="{CC2850A8-55F1-47FE-918C-0D03C2500E33}"/>
    <cellStyle name="Normal 90 33" xfId="19606" xr:uid="{3164EB1E-3FF3-4554-97A5-3F1C2578017D}"/>
    <cellStyle name="Normal 90 33 2" xfId="19607" xr:uid="{79278F66-515A-4A22-9C1A-BE109969844F}"/>
    <cellStyle name="Normal 90 34" xfId="19608" xr:uid="{0B984DC2-962B-48E5-96C5-CE60B31E12DD}"/>
    <cellStyle name="Normal 90 34 2" xfId="19609" xr:uid="{82D0930A-3114-4D5B-B4A9-BC1C0A9F8E05}"/>
    <cellStyle name="Normal 90 35" xfId="19610" xr:uid="{51DE0B80-3DE4-425E-B242-714708F12B16}"/>
    <cellStyle name="Normal 90 35 2" xfId="19611" xr:uid="{CFAFBDBE-896D-44C4-A3E2-16A3B4AA2C1C}"/>
    <cellStyle name="Normal 90 36" xfId="19612" xr:uid="{6FA0468E-E500-422B-866E-BBA0FCAA4EE9}"/>
    <cellStyle name="Normal 90 36 2" xfId="19613" xr:uid="{103F576F-86BC-414B-BA78-89D0760A5115}"/>
    <cellStyle name="Normal 90 37" xfId="19614" xr:uid="{C123960A-CA1C-4B16-971D-E4AE39983F5C}"/>
    <cellStyle name="Normal 90 37 2" xfId="19615" xr:uid="{FC8F50C2-456A-4876-8865-450D54D39F97}"/>
    <cellStyle name="Normal 90 38" xfId="19616" xr:uid="{D006B1DA-6687-4D06-9A2B-172E8C1F8495}"/>
    <cellStyle name="Normal 90 38 2" xfId="19617" xr:uid="{7D58407D-9895-4F71-A664-5F6AA1F77A34}"/>
    <cellStyle name="Normal 90 39" xfId="19618" xr:uid="{49E70F64-0697-4C51-BC6C-8C1DAC71CC0D}"/>
    <cellStyle name="Normal 90 39 2" xfId="19619" xr:uid="{7B77879A-4A03-4740-BABC-62FFFEDF63C4}"/>
    <cellStyle name="Normal 90 4" xfId="19620" xr:uid="{D62B5B48-85F8-4DAE-8989-4BF57C8E18E6}"/>
    <cellStyle name="Normal 90 4 2" xfId="19621" xr:uid="{CA333289-F0AC-45BE-8602-278950E3DB73}"/>
    <cellStyle name="Normal 90 40" xfId="19622" xr:uid="{382B967A-01CB-44E4-ABB5-C6E7ACCB022A}"/>
    <cellStyle name="Normal 90 40 2" xfId="19623" xr:uid="{DBE9F0C8-E458-42B4-9853-65AE249705BB}"/>
    <cellStyle name="Normal 90 41" xfId="19624" xr:uid="{8206E098-12A7-4C64-AF09-D1251EA359C8}"/>
    <cellStyle name="Normal 90 41 2" xfId="19625" xr:uid="{1432873D-5E52-47B1-9F46-5762FFA489A0}"/>
    <cellStyle name="Normal 90 42" xfId="19626" xr:uid="{2F864B6B-4D9C-4FD5-AB46-16A03722BDCA}"/>
    <cellStyle name="Normal 90 42 2" xfId="19627" xr:uid="{D69C9A55-F977-496F-9B10-526C979DD957}"/>
    <cellStyle name="Normal 90 43" xfId="19628" xr:uid="{5D01B437-717D-4D7C-88AE-32C3B17CABFB}"/>
    <cellStyle name="Normal 90 43 2" xfId="19629" xr:uid="{46AA6792-2026-415C-A4B5-5B7A59D101FA}"/>
    <cellStyle name="Normal 90 44" xfId="19630" xr:uid="{E030CB6E-5A7A-4D51-8BF5-80368EA5BB57}"/>
    <cellStyle name="Normal 90 44 2" xfId="19631" xr:uid="{062C41C6-DFBA-4D1A-8CFF-4DD539F6E2FC}"/>
    <cellStyle name="Normal 90 45" xfId="19632" xr:uid="{EAB92A69-10DD-4B06-A443-18EC0A5A652E}"/>
    <cellStyle name="Normal 90 45 2" xfId="19633" xr:uid="{623694EB-5464-46A2-B96E-1E762FEFBC73}"/>
    <cellStyle name="Normal 90 46" xfId="19634" xr:uid="{7689CF55-C0CC-4A8D-A778-ABE04BB7DB31}"/>
    <cellStyle name="Normal 90 46 2" xfId="19635" xr:uid="{1EDEF2C4-513A-401A-A37C-10D539E63A17}"/>
    <cellStyle name="Normal 90 47" xfId="19636" xr:uid="{F5D2A85B-C177-4986-8A94-A6C373FF83B8}"/>
    <cellStyle name="Normal 90 47 2" xfId="19637" xr:uid="{78F669F8-2DC4-4AD1-8EB3-BD893675408F}"/>
    <cellStyle name="Normal 90 48" xfId="19638" xr:uid="{1160EFC9-5A33-480D-BA9E-90811B399873}"/>
    <cellStyle name="Normal 90 48 2" xfId="19639" xr:uid="{395103CC-8327-40DA-8ACA-179BC987C1AC}"/>
    <cellStyle name="Normal 90 49" xfId="19640" xr:uid="{520E298F-03C3-4442-BC10-CF2DC0071672}"/>
    <cellStyle name="Normal 90 49 2" xfId="19641" xr:uid="{E42DC92E-3899-4472-8768-92D9B90E2CC0}"/>
    <cellStyle name="Normal 90 5" xfId="19642" xr:uid="{F1A0EA40-D65D-4155-91F3-0E0431DFC582}"/>
    <cellStyle name="Normal 90 5 2" xfId="19643" xr:uid="{8BBE398D-187E-4284-9C74-3CE291108052}"/>
    <cellStyle name="Normal 90 50" xfId="19644" xr:uid="{A09377B3-2F69-4B83-9103-A4F5F0FC2388}"/>
    <cellStyle name="Normal 90 50 2" xfId="19645" xr:uid="{3D2F1E5A-565D-4237-AA4F-43966AD96F6B}"/>
    <cellStyle name="Normal 90 51" xfId="19646" xr:uid="{BF04222E-3BE4-49BB-98A1-8428BA5B1907}"/>
    <cellStyle name="Normal 90 51 2" xfId="19647" xr:uid="{C424CEB2-1DB9-43DC-BC9D-5F829BF2F06A}"/>
    <cellStyle name="Normal 90 52" xfId="19648" xr:uid="{E3F551A5-9C23-484A-8B37-945AEB546F2C}"/>
    <cellStyle name="Normal 90 52 2" xfId="19649" xr:uid="{466EFF2F-6DCB-47E1-A361-D955C3A58386}"/>
    <cellStyle name="Normal 90 53" xfId="19650" xr:uid="{A945E125-B92E-4547-976B-2EA6B5A79CDB}"/>
    <cellStyle name="Normal 90 53 2" xfId="19651" xr:uid="{61D67095-34D3-419F-A8C3-0689912459AB}"/>
    <cellStyle name="Normal 90 54" xfId="19652" xr:uid="{2AC47E5A-8290-41B0-9569-8A7C5D48B1A3}"/>
    <cellStyle name="Normal 90 54 2" xfId="19653" xr:uid="{94B3B9B5-DA32-42F2-BCFC-5A09828DB4B4}"/>
    <cellStyle name="Normal 90 55" xfId="19654" xr:uid="{5D368655-52B6-4A16-89AB-F095117E175B}"/>
    <cellStyle name="Normal 90 55 2" xfId="19655" xr:uid="{A6F4CE10-80EA-4E15-AC68-1658B5577F5B}"/>
    <cellStyle name="Normal 90 56" xfId="19656" xr:uid="{57ED5937-6B95-42A8-9858-4F72F78E572F}"/>
    <cellStyle name="Normal 90 56 2" xfId="19657" xr:uid="{4A9622E6-7449-4157-BA13-A2F69B3FAA32}"/>
    <cellStyle name="Normal 90 57" xfId="19658" xr:uid="{A54132A8-3E24-420D-9B83-49F40C633B4B}"/>
    <cellStyle name="Normal 90 57 2" xfId="19659" xr:uid="{5A202E0F-144E-450D-9C5B-BEED77410019}"/>
    <cellStyle name="Normal 90 58" xfId="19660" xr:uid="{8D7EB3C5-ED89-45C7-8D55-5B06AE19F3D3}"/>
    <cellStyle name="Normal 90 58 2" xfId="19661" xr:uid="{F923C816-3F78-4AB4-B75F-A5D1513147F3}"/>
    <cellStyle name="Normal 90 59" xfId="19662" xr:uid="{87809A4A-B785-4272-A3F1-6ED64731CE8D}"/>
    <cellStyle name="Normal 90 59 2" xfId="19663" xr:uid="{E490B03C-1279-482F-B8AE-BF30453B1670}"/>
    <cellStyle name="Normal 90 6" xfId="19664" xr:uid="{80BB10B4-515C-4C73-9524-767CCF533C6D}"/>
    <cellStyle name="Normal 90 6 2" xfId="19665" xr:uid="{008B07CD-0CDF-4679-8C22-3B1FF1A02FE2}"/>
    <cellStyle name="Normal 90 60" xfId="19666" xr:uid="{BEDC45EA-8890-4F34-BFA3-716E707D78E9}"/>
    <cellStyle name="Normal 90 60 2" xfId="19667" xr:uid="{10E420A2-C3C0-4472-8DE5-A6D2B485BDCD}"/>
    <cellStyle name="Normal 90 61" xfId="19668" xr:uid="{558EBD10-C6ED-4F1E-92B1-CABE546136A6}"/>
    <cellStyle name="Normal 90 61 2" xfId="19669" xr:uid="{1B2C7BEA-9AB5-41D3-86E0-526C842694A3}"/>
    <cellStyle name="Normal 90 62" xfId="19670" xr:uid="{06353975-4398-4CE3-83F8-1F9933DAB427}"/>
    <cellStyle name="Normal 90 62 2" xfId="19671" xr:uid="{450A9717-656A-4E5F-9D07-994C3B355480}"/>
    <cellStyle name="Normal 90 63" xfId="19672" xr:uid="{148818EA-A40F-43E0-8D35-A5723C6FFFEF}"/>
    <cellStyle name="Normal 90 63 2" xfId="19673" xr:uid="{978ACBDF-D9CA-4975-AA7B-6EE26B36F632}"/>
    <cellStyle name="Normal 90 64" xfId="19674" xr:uid="{01694747-8D92-40BA-800C-61551166AB3C}"/>
    <cellStyle name="Normal 90 64 2" xfId="19675" xr:uid="{652FB99B-46FE-422C-A2EA-EE084984028E}"/>
    <cellStyle name="Normal 90 65" xfId="19676" xr:uid="{F6D021C9-BF81-4EEF-8F9F-CDB919584E5B}"/>
    <cellStyle name="Normal 90 65 2" xfId="19677" xr:uid="{C690A0DE-22EA-4A99-A888-DA2ACDEE3DBA}"/>
    <cellStyle name="Normal 90 66" xfId="19678" xr:uid="{C17517D9-B75A-429B-A987-8522A910A389}"/>
    <cellStyle name="Normal 90 66 2" xfId="19679" xr:uid="{CB119583-B3AF-42BD-B5A7-BEC40BFA4549}"/>
    <cellStyle name="Normal 90 67" xfId="19680" xr:uid="{5AEE4680-0065-4609-BF40-DF104584DDA9}"/>
    <cellStyle name="Normal 90 67 2" xfId="19681" xr:uid="{D2456935-2FB1-47FC-A480-5C78B0D868FC}"/>
    <cellStyle name="Normal 90 68" xfId="19682" xr:uid="{CED36BD4-C11C-4C6F-9686-353C90EE610D}"/>
    <cellStyle name="Normal 90 68 2" xfId="19683" xr:uid="{89D40AD8-335F-4AE8-8BE2-DDC8C03AEAA8}"/>
    <cellStyle name="Normal 90 69" xfId="19684" xr:uid="{BFE5667F-CFD2-484B-8489-17402C86F4F3}"/>
    <cellStyle name="Normal 90 69 2" xfId="19685" xr:uid="{0AEE7560-A666-4197-91F0-BE1E6D67AE9B}"/>
    <cellStyle name="Normal 90 7" xfId="19686" xr:uid="{5A34AFB5-2A34-4957-BA46-11A5B04640CF}"/>
    <cellStyle name="Normal 90 7 2" xfId="19687" xr:uid="{A72BE5B6-A07B-41C6-ADA5-2CD7C8BC12B0}"/>
    <cellStyle name="Normal 90 70" xfId="19688" xr:uid="{9C783557-A376-4541-8AF0-8BC1B35201CC}"/>
    <cellStyle name="Normal 90 70 2" xfId="19689" xr:uid="{D95D13B6-9B2B-4C4B-A379-00CC9DD30731}"/>
    <cellStyle name="Normal 90 71" xfId="19690" xr:uid="{C3C39566-9E3C-43DA-BD05-05295A770E9C}"/>
    <cellStyle name="Normal 90 71 2" xfId="19691" xr:uid="{8B34F2BC-AD7B-42BF-AC39-AF195EC1832F}"/>
    <cellStyle name="Normal 90 72" xfId="19692" xr:uid="{9E4D918F-A8B0-4761-A199-5A0AE5A00BD7}"/>
    <cellStyle name="Normal 90 72 2" xfId="19693" xr:uid="{04DB1866-6BCE-4E57-B804-72311E99C7B3}"/>
    <cellStyle name="Normal 90 73" xfId="19694" xr:uid="{9BA6F52C-0525-497D-91A5-3B84C0DFED66}"/>
    <cellStyle name="Normal 90 73 2" xfId="19695" xr:uid="{1E191AA5-FAF3-4C93-8A13-1FB051A65923}"/>
    <cellStyle name="Normal 90 74" xfId="19696" xr:uid="{2F2043DE-AE51-433D-BAF2-74069B0B6C5A}"/>
    <cellStyle name="Normal 90 74 2" xfId="19697" xr:uid="{16D47F95-1217-4AF6-8531-06516DC757E2}"/>
    <cellStyle name="Normal 90 75" xfId="19698" xr:uid="{3B4519C1-0ECC-4183-8D7E-B1763DD7B28F}"/>
    <cellStyle name="Normal 90 75 2" xfId="19699" xr:uid="{4483A65A-E87E-4975-81EF-EFE4E028ED04}"/>
    <cellStyle name="Normal 90 76" xfId="19700" xr:uid="{5A1A925B-6D95-44BF-B732-95D411358CF5}"/>
    <cellStyle name="Normal 90 76 2" xfId="19701" xr:uid="{5D75C979-8045-4F6F-A0B0-DE507F3DB2D3}"/>
    <cellStyle name="Normal 90 77" xfId="19702" xr:uid="{789E8471-D903-4EE4-B8AB-850F75627D49}"/>
    <cellStyle name="Normal 90 77 2" xfId="19703" xr:uid="{F7101CC3-5641-4475-A3C2-8ED376C4DAEA}"/>
    <cellStyle name="Normal 90 78" xfId="19704" xr:uid="{BAB7D1BB-8CFA-430C-85AE-531617DAAFCD}"/>
    <cellStyle name="Normal 90 78 2" xfId="19705" xr:uid="{1F497968-BDB8-4107-AE09-00DC50F3477C}"/>
    <cellStyle name="Normal 90 79" xfId="19706" xr:uid="{0DB5C133-8E4C-44EA-AF34-6CE3A786276F}"/>
    <cellStyle name="Normal 90 79 2" xfId="19707" xr:uid="{3A4D4C68-2D88-47A8-8DCA-9EF5F3A068E1}"/>
    <cellStyle name="Normal 90 8" xfId="19708" xr:uid="{BFF27B8A-701A-4A67-A17E-15155FEC08DC}"/>
    <cellStyle name="Normal 90 8 2" xfId="19709" xr:uid="{E7F00576-37FA-4819-BD02-D0DEB9818614}"/>
    <cellStyle name="Normal 90 80" xfId="19710" xr:uid="{067997A3-40B6-452A-BB23-1D9AE8350C66}"/>
    <cellStyle name="Normal 90 80 2" xfId="19711" xr:uid="{EE707D65-88C3-42FC-8118-122A3F14988E}"/>
    <cellStyle name="Normal 90 81" xfId="19712" xr:uid="{83E29984-89C5-471B-B72F-FA27FCD163A1}"/>
    <cellStyle name="Normal 90 81 2" xfId="19713" xr:uid="{7DE03A0E-C5E4-46F4-B72C-F6F3970557CC}"/>
    <cellStyle name="Normal 90 82" xfId="19714" xr:uid="{3DB21C20-22C9-4544-878F-5BBC0714CA66}"/>
    <cellStyle name="Normal 90 82 2" xfId="19715" xr:uid="{EECF3195-F8EE-4BFA-B691-5ABA3A6338EF}"/>
    <cellStyle name="Normal 90 83" xfId="19716" xr:uid="{86A6DAFC-04E8-410E-AE4F-38373F9CAC50}"/>
    <cellStyle name="Normal 90 83 2" xfId="19717" xr:uid="{C641095E-9289-496C-AEDA-B637A3228E19}"/>
    <cellStyle name="Normal 90 84" xfId="19718" xr:uid="{57B96D2F-8223-43E8-89B8-C1C8C94498AA}"/>
    <cellStyle name="Normal 90 84 2" xfId="19719" xr:uid="{89F1E059-53B2-40E0-9725-DCA75FC750B5}"/>
    <cellStyle name="Normal 90 85" xfId="19720" xr:uid="{D45801CF-DAEE-4CBA-9FBB-C488EA5B439C}"/>
    <cellStyle name="Normal 90 85 2" xfId="19721" xr:uid="{1DFD4B4E-1893-475D-84D4-2CE115D63088}"/>
    <cellStyle name="Normal 90 86" xfId="19722" xr:uid="{452B88C8-F0BD-4A80-A349-43C9DBC4D813}"/>
    <cellStyle name="Normal 90 86 2" xfId="19723" xr:uid="{5E4DE2EC-BB67-4E83-9463-DC02B619F738}"/>
    <cellStyle name="Normal 90 87" xfId="19724" xr:uid="{4BE46928-A388-40BE-87E0-99F675BBFDB6}"/>
    <cellStyle name="Normal 90 9" xfId="19725" xr:uid="{E0C896DB-8B80-4DB4-9A39-8192C9601BE7}"/>
    <cellStyle name="Normal 90 9 2" xfId="19726" xr:uid="{4CE39FC7-25A2-4DF9-B8D4-841729346782}"/>
    <cellStyle name="Normal 91" xfId="19727" xr:uid="{A29ED137-6644-47F2-BA06-01FE30511198}"/>
    <cellStyle name="Normal 91 10" xfId="19728" xr:uid="{1BE5A5B7-D3E2-4B04-858D-00A1F578C136}"/>
    <cellStyle name="Normal 91 10 2" xfId="19729" xr:uid="{CA683B6D-9075-4F65-B8FF-0B759EE4FA3E}"/>
    <cellStyle name="Normal 91 11" xfId="19730" xr:uid="{6AD0E2D7-EB19-4B2D-B55D-9D49A96F5137}"/>
    <cellStyle name="Normal 91 11 2" xfId="19731" xr:uid="{DBE12F45-0154-4498-A968-B8BC289804F6}"/>
    <cellStyle name="Normal 91 12" xfId="19732" xr:uid="{76A696A6-802A-416E-9FA2-5ABB7C12A6C6}"/>
    <cellStyle name="Normal 91 12 2" xfId="19733" xr:uid="{2588682D-6B94-49B6-911E-56877F84238B}"/>
    <cellStyle name="Normal 91 13" xfId="19734" xr:uid="{EB0F6940-14B3-4FE3-8169-2D056E7AE23D}"/>
    <cellStyle name="Normal 91 13 2" xfId="19735" xr:uid="{760F47DF-30DE-4205-A15D-3A9E1FFE3993}"/>
    <cellStyle name="Normal 91 14" xfId="19736" xr:uid="{71591655-0F57-4958-A2C7-3F22229A3845}"/>
    <cellStyle name="Normal 91 14 2" xfId="19737" xr:uid="{6B173158-1841-4F53-B81A-933E98FEBB6B}"/>
    <cellStyle name="Normal 91 15" xfId="19738" xr:uid="{8A1FA55B-2387-466B-BA30-4EDA207D782E}"/>
    <cellStyle name="Normal 91 15 2" xfId="19739" xr:uid="{42E09C88-0FF4-4BA5-B31F-E8C1DAED215E}"/>
    <cellStyle name="Normal 91 16" xfId="19740" xr:uid="{92935106-BDC6-4F78-9D87-6CDFF8FC5890}"/>
    <cellStyle name="Normal 91 16 2" xfId="19741" xr:uid="{3461D902-746F-4821-BF33-D8B293BC48CC}"/>
    <cellStyle name="Normal 91 17" xfId="19742" xr:uid="{A2C7A816-E32B-4A93-8CBE-44137DFB8F91}"/>
    <cellStyle name="Normal 91 17 2" xfId="19743" xr:uid="{936E572A-9D89-4F91-80A6-30D0FC4822AB}"/>
    <cellStyle name="Normal 91 18" xfId="19744" xr:uid="{81B2ED60-7941-4032-8D7F-5EF59B0A9058}"/>
    <cellStyle name="Normal 91 18 2" xfId="19745" xr:uid="{96E6A758-32F8-4D08-BB09-D859E10D5B26}"/>
    <cellStyle name="Normal 91 19" xfId="19746" xr:uid="{BE4003A9-DA88-49FA-9740-466EE4454FE5}"/>
    <cellStyle name="Normal 91 19 2" xfId="19747" xr:uid="{52768BC4-A4B8-4EF8-BD08-752802366E29}"/>
    <cellStyle name="Normal 91 2" xfId="19748" xr:uid="{40966F77-D651-4622-A505-9BF238CB5485}"/>
    <cellStyle name="Normal 91 2 2" xfId="19749" xr:uid="{8FC87E14-B803-4DE2-8F0B-EE098E5684BD}"/>
    <cellStyle name="Normal 91 20" xfId="19750" xr:uid="{844D0058-BD31-4E35-82AD-E2C388D4F439}"/>
    <cellStyle name="Normal 91 20 2" xfId="19751" xr:uid="{EFADF624-1468-4281-A4C6-BAFF0348AA8C}"/>
    <cellStyle name="Normal 91 21" xfId="19752" xr:uid="{9A6EA411-7CF0-43DC-B661-0F9A272F7D92}"/>
    <cellStyle name="Normal 91 21 2" xfId="19753" xr:uid="{191C1701-2D8E-46B7-81B3-8A90D60638C8}"/>
    <cellStyle name="Normal 91 22" xfId="19754" xr:uid="{0822C11C-C087-47D7-B530-6DBAACDA9C1C}"/>
    <cellStyle name="Normal 91 22 2" xfId="19755" xr:uid="{88E717EA-1E2A-4B2A-84E8-66FC18E467DB}"/>
    <cellStyle name="Normal 91 23" xfId="19756" xr:uid="{01E7C646-63AE-4688-BD5C-0A0A019D8C8B}"/>
    <cellStyle name="Normal 91 23 2" xfId="19757" xr:uid="{7987C089-D0B9-4336-A86E-26F597554B1E}"/>
    <cellStyle name="Normal 91 24" xfId="19758" xr:uid="{D2AEAE6F-0A54-4D7C-B587-317D66B23DC3}"/>
    <cellStyle name="Normal 91 24 2" xfId="19759" xr:uid="{6689E4BE-4537-4922-9B85-7B2CD81A25D4}"/>
    <cellStyle name="Normal 91 25" xfId="19760" xr:uid="{4463D2E1-73C4-4536-BD4E-4FFF6918ED63}"/>
    <cellStyle name="Normal 91 25 2" xfId="19761" xr:uid="{43B1A008-05F2-4E31-8CEA-FEAF20ED282D}"/>
    <cellStyle name="Normal 91 26" xfId="19762" xr:uid="{B1D06458-BD58-45CE-A278-DF211C295D64}"/>
    <cellStyle name="Normal 91 26 2" xfId="19763" xr:uid="{E094B95E-42A6-4026-9115-AD749CA11C71}"/>
    <cellStyle name="Normal 91 27" xfId="19764" xr:uid="{D0DF9ABF-308B-44F8-91D7-26B158103041}"/>
    <cellStyle name="Normal 91 27 2" xfId="19765" xr:uid="{F9227C9A-6A40-4071-9153-C0C7E38DD68C}"/>
    <cellStyle name="Normal 91 28" xfId="19766" xr:uid="{E4511E2B-3EAC-4BFD-B714-B45F7F9777F2}"/>
    <cellStyle name="Normal 91 28 2" xfId="19767" xr:uid="{D0F883C2-4866-43AD-80AA-258C073E8097}"/>
    <cellStyle name="Normal 91 29" xfId="19768" xr:uid="{760F5C52-2D54-40F3-8F09-07F59273AEC8}"/>
    <cellStyle name="Normal 91 29 2" xfId="19769" xr:uid="{CC92DDE7-93F8-438A-9C13-3254BD70128A}"/>
    <cellStyle name="Normal 91 3" xfId="19770" xr:uid="{23489266-888C-4629-B5D5-371215321B2B}"/>
    <cellStyle name="Normal 91 3 2" xfId="19771" xr:uid="{BC7147B7-3F08-4F2C-9E2D-C669461DE6E3}"/>
    <cellStyle name="Normal 91 30" xfId="19772" xr:uid="{F4083F66-CFD3-4C75-9CEF-644D1696F36C}"/>
    <cellStyle name="Normal 91 30 2" xfId="19773" xr:uid="{198C6AAD-8D69-4C35-81E7-E66913F70CAA}"/>
    <cellStyle name="Normal 91 31" xfId="19774" xr:uid="{47A55D02-7D37-49D4-8061-B0309E0B1295}"/>
    <cellStyle name="Normal 91 31 2" xfId="19775" xr:uid="{1C5871A2-F8CC-4E11-8222-02BCBB66B47A}"/>
    <cellStyle name="Normal 91 32" xfId="19776" xr:uid="{1B8A9B96-F937-40A9-88D0-1A98E41A9548}"/>
    <cellStyle name="Normal 91 32 2" xfId="19777" xr:uid="{6A067928-82D3-46F6-8340-A9EECF61D55B}"/>
    <cellStyle name="Normal 91 33" xfId="19778" xr:uid="{CA4BE04E-D568-4605-9C7A-42788AB484FA}"/>
    <cellStyle name="Normal 91 33 2" xfId="19779" xr:uid="{F0B779DF-E719-4ECF-A17C-5FAB0D466FE1}"/>
    <cellStyle name="Normal 91 34" xfId="19780" xr:uid="{CD0ADB13-AF5F-4B2A-BBBB-E3E64D6AAA38}"/>
    <cellStyle name="Normal 91 34 2" xfId="19781" xr:uid="{32491076-ED14-4D05-98A5-F33F420C82D2}"/>
    <cellStyle name="Normal 91 35" xfId="19782" xr:uid="{9D68397F-931F-47E7-ADE2-EFCFAD9DCBEE}"/>
    <cellStyle name="Normal 91 35 2" xfId="19783" xr:uid="{E07CB381-B7BD-4144-A048-9C696E27CA54}"/>
    <cellStyle name="Normal 91 36" xfId="19784" xr:uid="{AA1FC871-0C76-46CD-B9C7-A67C36278F97}"/>
    <cellStyle name="Normal 91 36 2" xfId="19785" xr:uid="{723223D6-5D54-4A58-893B-AF059B27A737}"/>
    <cellStyle name="Normal 91 37" xfId="19786" xr:uid="{BBF50D1D-61AC-42EC-A85F-BC142AE1F34F}"/>
    <cellStyle name="Normal 91 37 2" xfId="19787" xr:uid="{2C069DDB-C91C-4564-894F-58229A9EA882}"/>
    <cellStyle name="Normal 91 38" xfId="19788" xr:uid="{9B7F8775-D0D5-45D6-A216-CA8019C5E80A}"/>
    <cellStyle name="Normal 91 38 2" xfId="19789" xr:uid="{7F971EEB-AEA7-4DFE-B150-FE4646B4AE1A}"/>
    <cellStyle name="Normal 91 39" xfId="19790" xr:uid="{86BF8227-6D29-40F3-8A68-96F58FE6C9C5}"/>
    <cellStyle name="Normal 91 39 2" xfId="19791" xr:uid="{72C4F106-4BB0-4DCE-9D51-618EE1B4CF3D}"/>
    <cellStyle name="Normal 91 4" xfId="19792" xr:uid="{5D943912-9C0D-459E-B1F3-9454EF9CC4AF}"/>
    <cellStyle name="Normal 91 4 2" xfId="19793" xr:uid="{C1BB8183-BAC0-4BC7-B27A-D233EBD9B5E1}"/>
    <cellStyle name="Normal 91 40" xfId="19794" xr:uid="{743927B4-62A8-4A69-8EBC-7D51A7876083}"/>
    <cellStyle name="Normal 91 40 2" xfId="19795" xr:uid="{C877C373-6A25-45B2-BEFF-96F2C465B0C2}"/>
    <cellStyle name="Normal 91 41" xfId="19796" xr:uid="{F45AA89E-364B-4649-A6A4-22755AFED5A3}"/>
    <cellStyle name="Normal 91 41 2" xfId="19797" xr:uid="{3F1F287A-20EB-421E-869E-0BA724CD49C7}"/>
    <cellStyle name="Normal 91 42" xfId="19798" xr:uid="{D90BCD04-C9CD-4D96-9824-6EB22CB146E0}"/>
    <cellStyle name="Normal 91 42 2" xfId="19799" xr:uid="{DACF75B5-4319-4524-8067-D9BCF8184B3B}"/>
    <cellStyle name="Normal 91 43" xfId="19800" xr:uid="{F0388F7B-3D73-4D2D-B07E-B825B3976412}"/>
    <cellStyle name="Normal 91 43 2" xfId="19801" xr:uid="{E23D9406-0FF4-40F4-BB16-BC45F06A510D}"/>
    <cellStyle name="Normal 91 44" xfId="19802" xr:uid="{BBBDC84B-F3B4-4E0D-8A60-E6EB9880E9FA}"/>
    <cellStyle name="Normal 91 44 2" xfId="19803" xr:uid="{890DBD27-A1F6-4D8F-BF1A-68B9864E453F}"/>
    <cellStyle name="Normal 91 45" xfId="19804" xr:uid="{70AA3F06-BC19-4E69-A980-A2B505075021}"/>
    <cellStyle name="Normal 91 45 2" xfId="19805" xr:uid="{B9F1418E-2E21-42E5-B586-2D52D1773762}"/>
    <cellStyle name="Normal 91 46" xfId="19806" xr:uid="{610B82D4-E078-4166-84A1-3AC18005630F}"/>
    <cellStyle name="Normal 91 46 2" xfId="19807" xr:uid="{34533B26-7E69-4AE1-A4B4-E4C9CA443816}"/>
    <cellStyle name="Normal 91 47" xfId="19808" xr:uid="{C4AF7B31-3F8E-4FBC-8E21-FBBA5926F15B}"/>
    <cellStyle name="Normal 91 47 2" xfId="19809" xr:uid="{4486BB5B-E082-4436-A35E-BC178F8D32A1}"/>
    <cellStyle name="Normal 91 48" xfId="19810" xr:uid="{C599D799-5260-4EDD-9A01-B93FD5442C2B}"/>
    <cellStyle name="Normal 91 48 2" xfId="19811" xr:uid="{90484CCB-5506-41BB-B722-32185E7AB2A5}"/>
    <cellStyle name="Normal 91 49" xfId="19812" xr:uid="{2F79D37D-C5B9-4B30-AF28-84CAC58553E2}"/>
    <cellStyle name="Normal 91 49 2" xfId="19813" xr:uid="{6A8E3B5C-7000-4BC2-9386-FA75F9FC3D42}"/>
    <cellStyle name="Normal 91 5" xfId="19814" xr:uid="{A2A5B65D-7A27-40BC-B7ED-7248AE006710}"/>
    <cellStyle name="Normal 91 5 2" xfId="19815" xr:uid="{7DC31ACA-1698-4FE1-B180-990266F3962E}"/>
    <cellStyle name="Normal 91 50" xfId="19816" xr:uid="{57BC508D-4EBB-419B-89C2-98623394A702}"/>
    <cellStyle name="Normal 91 50 2" xfId="19817" xr:uid="{C7FFBCF4-99EF-426E-B331-72B2F2879644}"/>
    <cellStyle name="Normal 91 51" xfId="19818" xr:uid="{9F5B72BA-6220-45A5-BD5A-7D8512047FC2}"/>
    <cellStyle name="Normal 91 51 2" xfId="19819" xr:uid="{4D1CE475-EC37-47AF-BC1F-8FE38229C2D4}"/>
    <cellStyle name="Normal 91 52" xfId="19820" xr:uid="{233B429D-0A42-49D2-9633-C36D8D0065A3}"/>
    <cellStyle name="Normal 91 52 2" xfId="19821" xr:uid="{5506660C-8C69-45DC-BF1F-2D36B567E9D5}"/>
    <cellStyle name="Normal 91 53" xfId="19822" xr:uid="{97E7FB57-3D65-49EF-BEFD-073BBFEF27CE}"/>
    <cellStyle name="Normal 91 53 2" xfId="19823" xr:uid="{2B57F263-2869-4828-A65D-A4A0E6783DFF}"/>
    <cellStyle name="Normal 91 54" xfId="19824" xr:uid="{72BF7C9A-53F3-49F8-89A8-18B750C8BDA9}"/>
    <cellStyle name="Normal 91 54 2" xfId="19825" xr:uid="{8C5AB12F-AC10-43E4-A1E1-DCC050CCF6FA}"/>
    <cellStyle name="Normal 91 55" xfId="19826" xr:uid="{4AF548FE-40F4-4528-97C9-A301E940A4BF}"/>
    <cellStyle name="Normal 91 55 2" xfId="19827" xr:uid="{0CE16D17-A1F1-4753-927F-16DBEA9414EF}"/>
    <cellStyle name="Normal 91 56" xfId="19828" xr:uid="{0BE5E928-4E66-46F5-9272-8F9CF8D52091}"/>
    <cellStyle name="Normal 91 56 2" xfId="19829" xr:uid="{91EB4D9B-47C7-4A08-9C6D-CE2ABC57E357}"/>
    <cellStyle name="Normal 91 57" xfId="19830" xr:uid="{D8154F84-5D0B-42C8-859F-E32688B94D15}"/>
    <cellStyle name="Normal 91 57 2" xfId="19831" xr:uid="{13C050A8-C639-4064-86AB-F7979CC2FA58}"/>
    <cellStyle name="Normal 91 58" xfId="19832" xr:uid="{D9301716-A094-45E4-A804-BB3E97B32FEE}"/>
    <cellStyle name="Normal 91 58 2" xfId="19833" xr:uid="{6DA215C1-9982-4B15-9BD9-9EFB99BDD046}"/>
    <cellStyle name="Normal 91 59" xfId="19834" xr:uid="{B0EE1FBF-1EDA-45EB-B884-E91562E7EF90}"/>
    <cellStyle name="Normal 91 59 2" xfId="19835" xr:uid="{3D159276-C68B-4BB3-A279-729766AF836B}"/>
    <cellStyle name="Normal 91 6" xfId="19836" xr:uid="{323B97B4-0738-4F0B-8D7D-65D548C8ABD3}"/>
    <cellStyle name="Normal 91 6 2" xfId="19837" xr:uid="{0424C4A3-96FB-45A0-AA21-2D0C4D891101}"/>
    <cellStyle name="Normal 91 60" xfId="19838" xr:uid="{BCC86E6D-5347-48F9-A60A-0C3508D8AEA5}"/>
    <cellStyle name="Normal 91 60 2" xfId="19839" xr:uid="{AA84B034-49D8-4662-BCD5-E796D84C494F}"/>
    <cellStyle name="Normal 91 61" xfId="19840" xr:uid="{66D6CD11-B19F-43E8-875F-C8333D35FE2C}"/>
    <cellStyle name="Normal 91 61 2" xfId="19841" xr:uid="{E9A47296-AAE9-4B79-B57C-8FE1F414828D}"/>
    <cellStyle name="Normal 91 62" xfId="19842" xr:uid="{C292B2D2-FBCC-4D1F-8733-7F4FFB794325}"/>
    <cellStyle name="Normal 91 62 2" xfId="19843" xr:uid="{7939DD7A-5ABD-485E-ADF6-F57375845D1C}"/>
    <cellStyle name="Normal 91 63" xfId="19844" xr:uid="{29EBEA38-C4A2-47BC-9D9B-4F770A4A8E04}"/>
    <cellStyle name="Normal 91 63 2" xfId="19845" xr:uid="{B9F3786F-A042-426D-9645-8997A858A1D6}"/>
    <cellStyle name="Normal 91 64" xfId="19846" xr:uid="{6DBFA6E3-8710-442C-A01E-095D05460E75}"/>
    <cellStyle name="Normal 91 64 2" xfId="19847" xr:uid="{AC5C7A15-1DC0-474D-A83F-46BA21BAEF2C}"/>
    <cellStyle name="Normal 91 65" xfId="19848" xr:uid="{496F7539-D977-4144-AA84-1352DE146390}"/>
    <cellStyle name="Normal 91 65 2" xfId="19849" xr:uid="{2CA0ECA0-2E2A-4A3D-AE94-1F964281830D}"/>
    <cellStyle name="Normal 91 66" xfId="19850" xr:uid="{C93517FE-12A8-4068-8456-BFEDE01A7555}"/>
    <cellStyle name="Normal 91 66 2" xfId="19851" xr:uid="{40F95A5C-E137-4681-95ED-FF8B8CD336D5}"/>
    <cellStyle name="Normal 91 67" xfId="19852" xr:uid="{B7228619-666A-47BC-8064-8D93816F9246}"/>
    <cellStyle name="Normal 91 67 2" xfId="19853" xr:uid="{A97734A9-8A34-406C-9D25-313655B18277}"/>
    <cellStyle name="Normal 91 68" xfId="19854" xr:uid="{B2789173-50B4-464B-87A5-9C2AF9EDDA9B}"/>
    <cellStyle name="Normal 91 68 2" xfId="19855" xr:uid="{97EA9B71-93B7-4E86-B85F-309852C0C655}"/>
    <cellStyle name="Normal 91 69" xfId="19856" xr:uid="{18114425-4BE8-4A6C-A79E-D4CB7CB7D82B}"/>
    <cellStyle name="Normal 91 69 2" xfId="19857" xr:uid="{6559A4B6-EC44-4382-A889-FEE1F2655E30}"/>
    <cellStyle name="Normal 91 7" xfId="19858" xr:uid="{278E3556-E996-4005-BE0A-4C1B35D31149}"/>
    <cellStyle name="Normal 91 7 2" xfId="19859" xr:uid="{DD5EFAB8-7D2B-493F-9531-3EF16DDB201A}"/>
    <cellStyle name="Normal 91 70" xfId="19860" xr:uid="{1FC3129A-9E1A-497F-BBAC-487E72DAFAA7}"/>
    <cellStyle name="Normal 91 70 2" xfId="19861" xr:uid="{C018BB87-61A1-4AC7-BC12-E8E6E6F91273}"/>
    <cellStyle name="Normal 91 71" xfId="19862" xr:uid="{0DEF8AA3-1C0C-4881-8CDF-B2800B200839}"/>
    <cellStyle name="Normal 91 71 2" xfId="19863" xr:uid="{B758C50F-964A-4E50-80DE-2123EF479D5F}"/>
    <cellStyle name="Normal 91 72" xfId="19864" xr:uid="{E9596EE2-085F-499A-8183-AB7ACDAE3F61}"/>
    <cellStyle name="Normal 91 72 2" xfId="19865" xr:uid="{AD346BD3-F929-4892-81EA-EF0AAC3F79D7}"/>
    <cellStyle name="Normal 91 73" xfId="19866" xr:uid="{17053CA8-DDB2-4F2C-8BAD-35E5A6640AC1}"/>
    <cellStyle name="Normal 91 73 2" xfId="19867" xr:uid="{43EEA016-9DC2-4BE1-9837-2A3C65E8322D}"/>
    <cellStyle name="Normal 91 74" xfId="19868" xr:uid="{8864F047-7CBC-4CED-A572-2608D62D5D74}"/>
    <cellStyle name="Normal 91 74 2" xfId="19869" xr:uid="{5389EBDD-4E6B-4462-A01D-0259AF3F3DB7}"/>
    <cellStyle name="Normal 91 75" xfId="19870" xr:uid="{311593C5-D162-4619-9999-F22306BD84D1}"/>
    <cellStyle name="Normal 91 75 2" xfId="19871" xr:uid="{610800B8-AC9E-4EA3-9BEE-767465CA9709}"/>
    <cellStyle name="Normal 91 76" xfId="19872" xr:uid="{4095C7E6-241F-4EF9-AFF7-A258EA233AF9}"/>
    <cellStyle name="Normal 91 76 2" xfId="19873" xr:uid="{6CFB98B7-7D65-4443-A96F-3F27B0F7EEF6}"/>
    <cellStyle name="Normal 91 77" xfId="19874" xr:uid="{C19996A6-E886-44C0-B725-24B7E5DCE77C}"/>
    <cellStyle name="Normal 91 77 2" xfId="19875" xr:uid="{4CC7289D-DB3E-413E-B3F7-526FFADB9A78}"/>
    <cellStyle name="Normal 91 78" xfId="19876" xr:uid="{6E13FAFE-9701-48FE-B6E5-4468BDE405D6}"/>
    <cellStyle name="Normal 91 78 2" xfId="19877" xr:uid="{CCD3867A-384B-4936-945D-8175D0974DF2}"/>
    <cellStyle name="Normal 91 79" xfId="19878" xr:uid="{85FBBFDF-FDFA-4A5E-9B99-4D0232D59B2E}"/>
    <cellStyle name="Normal 91 79 2" xfId="19879" xr:uid="{5085773B-AC12-4AC2-8670-127EFF5E8C00}"/>
    <cellStyle name="Normal 91 8" xfId="19880" xr:uid="{95E86C3E-5498-41D5-AE21-D9C017E9EBBA}"/>
    <cellStyle name="Normal 91 8 2" xfId="19881" xr:uid="{1B300B29-B4F8-4C6A-ACD2-F2674C7FC166}"/>
    <cellStyle name="Normal 91 80" xfId="19882" xr:uid="{99BF7393-1C9C-4EDC-9FD0-F17078200011}"/>
    <cellStyle name="Normal 91 80 2" xfId="19883" xr:uid="{24C63AE8-BC5A-457D-A130-870145A082AC}"/>
    <cellStyle name="Normal 91 81" xfId="19884" xr:uid="{66390B59-0522-4303-8461-A09BFD514B76}"/>
    <cellStyle name="Normal 91 81 2" xfId="19885" xr:uid="{E6CFFF90-7D67-47B9-A9C0-FC0DBDAE8309}"/>
    <cellStyle name="Normal 91 82" xfId="19886" xr:uid="{DCD478C6-4945-4F6E-B994-D8B24EA2A909}"/>
    <cellStyle name="Normal 91 82 2" xfId="19887" xr:uid="{5F3AC907-D5C8-4BCF-9A82-6ED75B16790A}"/>
    <cellStyle name="Normal 91 83" xfId="19888" xr:uid="{15C1EDE6-7062-449F-851C-793213275113}"/>
    <cellStyle name="Normal 91 83 2" xfId="19889" xr:uid="{779338F4-F44E-486B-8081-C97FE35A0A9E}"/>
    <cellStyle name="Normal 91 84" xfId="19890" xr:uid="{999EE8CA-F1D7-4CF9-BDA1-CA9196C732C5}"/>
    <cellStyle name="Normal 91 84 2" xfId="19891" xr:uid="{4AD46163-9988-4D6B-9266-FA1FE671D510}"/>
    <cellStyle name="Normal 91 85" xfId="19892" xr:uid="{513B5A6D-F949-412F-B7CA-567317906DB6}"/>
    <cellStyle name="Normal 91 85 2" xfId="19893" xr:uid="{D33BB97C-49C6-4F46-81AD-8A57258713F8}"/>
    <cellStyle name="Normal 91 86" xfId="19894" xr:uid="{8F7B2C2C-13A1-44AC-B46D-320464DF6250}"/>
    <cellStyle name="Normal 91 86 2" xfId="19895" xr:uid="{A0FE7D33-C6A0-4792-8A75-B711A17183D6}"/>
    <cellStyle name="Normal 91 87" xfId="19896" xr:uid="{36848FFD-0A6A-48CF-B7D8-A3866F9C50C2}"/>
    <cellStyle name="Normal 91 9" xfId="19897" xr:uid="{8E440C35-D7C0-4EE8-8628-1CADE933E56B}"/>
    <cellStyle name="Normal 91 9 2" xfId="19898" xr:uid="{84686076-B767-4EC8-B60A-9588DF003835}"/>
    <cellStyle name="Normal 92" xfId="19899" xr:uid="{2C3101DD-FDA5-4477-BE38-4335E6F3371B}"/>
    <cellStyle name="Normal 92 10" xfId="19900" xr:uid="{60589BA9-3ED4-486E-B70A-DD219BFAD53B}"/>
    <cellStyle name="Normal 92 10 2" xfId="19901" xr:uid="{62D3DDF1-E2AC-4025-A2C4-648C7DE2DD59}"/>
    <cellStyle name="Normal 92 11" xfId="19902" xr:uid="{7C590294-0289-4FC4-B30C-C7CCE6D54C6B}"/>
    <cellStyle name="Normal 92 11 2" xfId="19903" xr:uid="{58269219-F4F0-47BF-9B2D-83AAA173B5A0}"/>
    <cellStyle name="Normal 92 12" xfId="19904" xr:uid="{A30ED93C-53BE-4629-9565-D9E644E9AF2F}"/>
    <cellStyle name="Normal 92 12 2" xfId="19905" xr:uid="{34662502-AE59-41CF-97BC-14ED505A6A76}"/>
    <cellStyle name="Normal 92 13" xfId="19906" xr:uid="{4561F534-C515-4F41-A666-BC8E13DA0245}"/>
    <cellStyle name="Normal 92 13 2" xfId="19907" xr:uid="{F0643690-91FE-4AC8-AEE9-CF94DC6B84B1}"/>
    <cellStyle name="Normal 92 14" xfId="19908" xr:uid="{4647998F-741C-4740-95A0-E020723B6F03}"/>
    <cellStyle name="Normal 92 14 2" xfId="19909" xr:uid="{AE9FCAA4-D836-45A0-A6CB-F426566AA6E8}"/>
    <cellStyle name="Normal 92 15" xfId="19910" xr:uid="{BE61A469-979C-4AED-87BE-58BA2454F41B}"/>
    <cellStyle name="Normal 92 15 2" xfId="19911" xr:uid="{8C4B5588-D813-4EA9-B59F-F3B40B0AA8FE}"/>
    <cellStyle name="Normal 92 16" xfId="19912" xr:uid="{B29C938E-4E26-41F4-AE4B-357F5C2C6BC0}"/>
    <cellStyle name="Normal 92 16 2" xfId="19913" xr:uid="{3D869408-80CD-4413-B12B-CF4822472B34}"/>
    <cellStyle name="Normal 92 17" xfId="19914" xr:uid="{8390E1F9-9818-49C3-A350-4B1C7572DF50}"/>
    <cellStyle name="Normal 92 17 2" xfId="19915" xr:uid="{61B27C02-6673-49B9-A596-1E7E3E2AFF90}"/>
    <cellStyle name="Normal 92 18" xfId="19916" xr:uid="{9D9F39FC-EBD0-4856-87FB-D61B7C580711}"/>
    <cellStyle name="Normal 92 18 2" xfId="19917" xr:uid="{60A9B259-CD85-402A-AFB5-51320CA3EBCD}"/>
    <cellStyle name="Normal 92 19" xfId="19918" xr:uid="{89D89F09-CE94-43F4-B76C-6E2F15E7D7B4}"/>
    <cellStyle name="Normal 92 19 2" xfId="19919" xr:uid="{D79147ED-73B6-4246-A3BB-0BAC0B450C0A}"/>
    <cellStyle name="Normal 92 2" xfId="19920" xr:uid="{1CE3517D-536F-40C4-B295-2BD90EFF71D3}"/>
    <cellStyle name="Normal 92 2 2" xfId="19921" xr:uid="{3DE8FF92-2259-4136-A534-486681815EC0}"/>
    <cellStyle name="Normal 92 20" xfId="19922" xr:uid="{2229FF62-00FE-4D8E-84CB-18578F9C89FA}"/>
    <cellStyle name="Normal 92 20 2" xfId="19923" xr:uid="{C9688B86-E3FA-4C82-B9D7-017B9D7E8AAB}"/>
    <cellStyle name="Normal 92 21" xfId="19924" xr:uid="{36D61560-ED3B-467B-8CEA-85DD48115B44}"/>
    <cellStyle name="Normal 92 21 2" xfId="19925" xr:uid="{E2FA9852-6596-4A76-9033-56024E4AA020}"/>
    <cellStyle name="Normal 92 22" xfId="19926" xr:uid="{A30215AE-D9EE-4350-855E-2ECFC95D7118}"/>
    <cellStyle name="Normal 92 22 2" xfId="19927" xr:uid="{C57B96A1-4C21-4234-831C-FE0614FFE9E2}"/>
    <cellStyle name="Normal 92 23" xfId="19928" xr:uid="{F3A81434-0506-4A4C-98C1-6491DC545A6B}"/>
    <cellStyle name="Normal 92 23 2" xfId="19929" xr:uid="{3F535436-0E59-4D52-995B-2BA55EF27857}"/>
    <cellStyle name="Normal 92 24" xfId="19930" xr:uid="{1E51C1AD-2660-44DF-9497-753E4D9E64DA}"/>
    <cellStyle name="Normal 92 24 2" xfId="19931" xr:uid="{CCBC85AD-B575-441F-B3AD-1C5DE8236468}"/>
    <cellStyle name="Normal 92 25" xfId="19932" xr:uid="{7C665297-EEDC-43CA-8EDB-24FF92865833}"/>
    <cellStyle name="Normal 92 25 2" xfId="19933" xr:uid="{9878C75D-10E8-4D3F-9273-323C27EE4F81}"/>
    <cellStyle name="Normal 92 26" xfId="19934" xr:uid="{39F3CB04-ABDD-4A2D-871A-12AB79956C52}"/>
    <cellStyle name="Normal 92 26 2" xfId="19935" xr:uid="{BA65C8C2-5E6F-4393-B27F-412288188BBF}"/>
    <cellStyle name="Normal 92 27" xfId="19936" xr:uid="{E6434810-A79A-4CB2-869F-65898BB47B8B}"/>
    <cellStyle name="Normal 92 27 2" xfId="19937" xr:uid="{614C783C-D393-4D21-A412-608CDE786825}"/>
    <cellStyle name="Normal 92 28" xfId="19938" xr:uid="{7E22D47E-9C7B-43EF-9C8D-E93EC3E80E49}"/>
    <cellStyle name="Normal 92 28 2" xfId="19939" xr:uid="{30EF8805-C892-4DA8-97E2-E43B78D573A2}"/>
    <cellStyle name="Normal 92 29" xfId="19940" xr:uid="{23F55BE8-4DF6-496C-8A81-15B448193316}"/>
    <cellStyle name="Normal 92 29 2" xfId="19941" xr:uid="{BD63080E-3376-412C-8F51-6EC6807E4AD0}"/>
    <cellStyle name="Normal 92 3" xfId="19942" xr:uid="{421FF9CA-25B3-48E7-9395-9063700084A1}"/>
    <cellStyle name="Normal 92 3 2" xfId="19943" xr:uid="{66BF4450-B307-419E-941D-84C5C89D3F50}"/>
    <cellStyle name="Normal 92 30" xfId="19944" xr:uid="{C0507410-D4AC-42DA-A3AB-25D651179E81}"/>
    <cellStyle name="Normal 92 30 2" xfId="19945" xr:uid="{9D213139-A119-4AAD-89BF-0DE416400D15}"/>
    <cellStyle name="Normal 92 31" xfId="19946" xr:uid="{25F4FFFE-98E1-4D30-946B-AA70F5BF1CC5}"/>
    <cellStyle name="Normal 92 31 2" xfId="19947" xr:uid="{25A1386A-2FD0-4C99-9093-4F481BC6D1AA}"/>
    <cellStyle name="Normal 92 32" xfId="19948" xr:uid="{38171F47-586C-4D57-9281-F01203E52704}"/>
    <cellStyle name="Normal 92 32 2" xfId="19949" xr:uid="{E817BB71-B0F0-4E86-BDA8-E6585F75911D}"/>
    <cellStyle name="Normal 92 33" xfId="19950" xr:uid="{316E573E-3C21-4232-9CFC-672AE2F6DC69}"/>
    <cellStyle name="Normal 92 33 2" xfId="19951" xr:uid="{6C5EC7F3-03B1-4DF6-BFF3-97A37A9256D6}"/>
    <cellStyle name="Normal 92 34" xfId="19952" xr:uid="{93D3C4D3-B696-4ABB-8C4B-153277DF1CF4}"/>
    <cellStyle name="Normal 92 34 2" xfId="19953" xr:uid="{7984C7CF-68BB-4C6D-B492-2B8670E91725}"/>
    <cellStyle name="Normal 92 35" xfId="19954" xr:uid="{3D0C5AAA-F7AD-4F7D-9D9A-AF4E47F7BB10}"/>
    <cellStyle name="Normal 92 35 2" xfId="19955" xr:uid="{95F3E51B-F91F-423B-8B10-A6D2A526E164}"/>
    <cellStyle name="Normal 92 36" xfId="19956" xr:uid="{61257D91-95EF-41E0-88AF-70D1F8E6D4EB}"/>
    <cellStyle name="Normal 92 36 2" xfId="19957" xr:uid="{7FCB3BDE-84E0-45A8-82FD-4B782AC2B5A6}"/>
    <cellStyle name="Normal 92 37" xfId="19958" xr:uid="{7A8235E6-8B20-4F3E-8560-22008FA191FE}"/>
    <cellStyle name="Normal 92 37 2" xfId="19959" xr:uid="{037C0C2A-48D4-4EAF-824B-4BC64568FF67}"/>
    <cellStyle name="Normal 92 38" xfId="19960" xr:uid="{9B558BF5-4D45-41B4-B567-11769053FE6B}"/>
    <cellStyle name="Normal 92 38 2" xfId="19961" xr:uid="{26217049-D5D0-4C1B-9B96-8A46A41AE07C}"/>
    <cellStyle name="Normal 92 39" xfId="19962" xr:uid="{CE39958B-10AC-4A2E-91B6-B5D8BB33A066}"/>
    <cellStyle name="Normal 92 39 2" xfId="19963" xr:uid="{FE5563C9-6DF2-4FE5-91E6-EB9F190E27FF}"/>
    <cellStyle name="Normal 92 4" xfId="19964" xr:uid="{EE755752-6B96-41F8-9A63-1BB2684487B6}"/>
    <cellStyle name="Normal 92 4 2" xfId="19965" xr:uid="{8CE1D31A-8B2E-4188-9249-8F1FC907C68C}"/>
    <cellStyle name="Normal 92 40" xfId="19966" xr:uid="{481AC8F8-0048-42A1-88F5-996620BA62B0}"/>
    <cellStyle name="Normal 92 40 2" xfId="19967" xr:uid="{F6AB0348-E5B6-4A12-B4DB-B3E4D29067DD}"/>
    <cellStyle name="Normal 92 41" xfId="19968" xr:uid="{BC3F765A-03DC-44B5-842E-DFE61BB9CD60}"/>
    <cellStyle name="Normal 92 41 2" xfId="19969" xr:uid="{2E15754A-8FFB-4B82-A929-68EBB73AE6B4}"/>
    <cellStyle name="Normal 92 42" xfId="19970" xr:uid="{C3934E30-9BD2-4903-A02A-84A9050771BB}"/>
    <cellStyle name="Normal 92 42 2" xfId="19971" xr:uid="{DEC99A53-F396-4097-A7E1-E224D8CC1CBA}"/>
    <cellStyle name="Normal 92 43" xfId="19972" xr:uid="{9388434A-6C7C-47FD-94B0-FB2551DDD8CF}"/>
    <cellStyle name="Normal 92 43 2" xfId="19973" xr:uid="{B1A379B4-A95A-44EA-BE33-E4E86889DBB8}"/>
    <cellStyle name="Normal 92 44" xfId="19974" xr:uid="{427E814F-7EC2-45BA-AD27-93C662E25244}"/>
    <cellStyle name="Normal 92 44 2" xfId="19975" xr:uid="{035ACEFB-B071-48EA-96B8-0FBD6D5A0637}"/>
    <cellStyle name="Normal 92 45" xfId="19976" xr:uid="{0465DB3F-B009-4465-BE2F-64F872E5337D}"/>
    <cellStyle name="Normal 92 45 2" xfId="19977" xr:uid="{C26BB7C7-5FFE-4EC6-A3F2-D1142DFF4411}"/>
    <cellStyle name="Normal 92 46" xfId="19978" xr:uid="{4C207C10-7BEE-4937-9C53-51131697DA40}"/>
    <cellStyle name="Normal 92 46 2" xfId="19979" xr:uid="{D6C35C1A-DEA4-4ABB-8C64-8C2A8C276EDE}"/>
    <cellStyle name="Normal 92 47" xfId="19980" xr:uid="{C7A754A7-FB53-4A32-9AAE-F5D02EA0D3DB}"/>
    <cellStyle name="Normal 92 47 2" xfId="19981" xr:uid="{7DA5ED2E-0E3B-495D-91CB-2204C413A9E1}"/>
    <cellStyle name="Normal 92 48" xfId="19982" xr:uid="{CA61C685-0C72-4D0B-AB1E-1B87499891E7}"/>
    <cellStyle name="Normal 92 48 2" xfId="19983" xr:uid="{1B91F925-F966-4CC2-A494-DA2A71385462}"/>
    <cellStyle name="Normal 92 49" xfId="19984" xr:uid="{E9F34345-7699-442B-A450-BEA44C6B8656}"/>
    <cellStyle name="Normal 92 49 2" xfId="19985" xr:uid="{FBD920C0-B86B-49B0-A34D-69BA1EB8599A}"/>
    <cellStyle name="Normal 92 5" xfId="19986" xr:uid="{411F6CA6-1A72-4575-875F-D3D42407E0B5}"/>
    <cellStyle name="Normal 92 5 2" xfId="19987" xr:uid="{7359A0E7-98E3-466F-842F-3F01E563A265}"/>
    <cellStyle name="Normal 92 50" xfId="19988" xr:uid="{79EF715B-20FB-4A63-B425-74BA8218079E}"/>
    <cellStyle name="Normal 92 50 2" xfId="19989" xr:uid="{010C063E-CE30-4396-A647-83F93DB78793}"/>
    <cellStyle name="Normal 92 51" xfId="19990" xr:uid="{8E7FEC97-28B4-47D0-BDB6-16089CB01CEC}"/>
    <cellStyle name="Normal 92 51 2" xfId="19991" xr:uid="{E2317DFE-3946-4269-9B07-CA9095039DD5}"/>
    <cellStyle name="Normal 92 52" xfId="19992" xr:uid="{8D151325-4D14-44B8-966A-1D2A0407F348}"/>
    <cellStyle name="Normal 92 52 2" xfId="19993" xr:uid="{43084C77-6C2A-4D85-A585-04A390F310B2}"/>
    <cellStyle name="Normal 92 53" xfId="19994" xr:uid="{5AA9E2C8-91E3-4177-B183-B4FEE30918B8}"/>
    <cellStyle name="Normal 92 53 2" xfId="19995" xr:uid="{B1823F4E-5307-4C7C-A1FB-1078DE87BC24}"/>
    <cellStyle name="Normal 92 54" xfId="19996" xr:uid="{6D0A3C02-2EEE-4941-9590-20EEEBFC0FC3}"/>
    <cellStyle name="Normal 92 54 2" xfId="19997" xr:uid="{FC2B086E-0854-4CF1-82FD-1C4C593B3D01}"/>
    <cellStyle name="Normal 92 55" xfId="19998" xr:uid="{268163AD-0985-4A66-A6AF-C5ECC07D090D}"/>
    <cellStyle name="Normal 92 55 2" xfId="19999" xr:uid="{DE2802B3-FB5F-4CBE-A0B5-0EBDBC080141}"/>
    <cellStyle name="Normal 92 56" xfId="20000" xr:uid="{393D520B-B4F1-4BC9-A299-AF2878D72FFA}"/>
    <cellStyle name="Normal 92 56 2" xfId="20001" xr:uid="{DC0B5CEA-26FE-44D6-9F89-88D63DFD36E9}"/>
    <cellStyle name="Normal 92 57" xfId="20002" xr:uid="{EDCDB853-DA11-4B34-830A-F1E233E79AD5}"/>
    <cellStyle name="Normal 92 57 2" xfId="20003" xr:uid="{F0E77E5D-6A56-4331-9DAB-55388D694092}"/>
    <cellStyle name="Normal 92 58" xfId="20004" xr:uid="{FEABB491-2495-4F2E-9F7C-F11C8B31A7B6}"/>
    <cellStyle name="Normal 92 58 2" xfId="20005" xr:uid="{0BC83D03-7B31-4DAB-B639-56B6C50891C7}"/>
    <cellStyle name="Normal 92 59" xfId="20006" xr:uid="{43F0C7CD-5BC3-47CB-88B1-34589B1D7893}"/>
    <cellStyle name="Normal 92 59 2" xfId="20007" xr:uid="{5D7E4411-E6DE-49A0-9759-67E06E4FAF5E}"/>
    <cellStyle name="Normal 92 6" xfId="20008" xr:uid="{19BCC813-5192-44A7-8F2A-017268303F53}"/>
    <cellStyle name="Normal 92 6 2" xfId="20009" xr:uid="{30A8E37C-BB47-449A-B252-52A8D617299B}"/>
    <cellStyle name="Normal 92 60" xfId="20010" xr:uid="{68108DA5-6E37-4321-8E9C-4616FAD76C5B}"/>
    <cellStyle name="Normal 92 60 2" xfId="20011" xr:uid="{CF61A1D5-5562-43C4-8F4E-FA4D2542B169}"/>
    <cellStyle name="Normal 92 61" xfId="20012" xr:uid="{A18DE862-3D73-423F-BE64-ED1336A19055}"/>
    <cellStyle name="Normal 92 61 2" xfId="20013" xr:uid="{2A02518C-BA4D-469F-A494-FCF15D4259C9}"/>
    <cellStyle name="Normal 92 62" xfId="20014" xr:uid="{277F5C9E-3891-4C78-94C6-7317E721B03D}"/>
    <cellStyle name="Normal 92 62 2" xfId="20015" xr:uid="{BAB23E5F-40B0-46C5-94F6-C7DBBC2AEBF9}"/>
    <cellStyle name="Normal 92 63" xfId="20016" xr:uid="{4F8EA649-4757-4E80-9F15-2EF702D1D6BC}"/>
    <cellStyle name="Normal 92 63 2" xfId="20017" xr:uid="{E7EFD489-766F-4F67-97B4-39901D624289}"/>
    <cellStyle name="Normal 92 64" xfId="20018" xr:uid="{1B789BB1-7429-4A73-ADCF-65E53D2D1FDD}"/>
    <cellStyle name="Normal 92 64 2" xfId="20019" xr:uid="{DF611971-407B-4A20-B426-D52904AAD6D8}"/>
    <cellStyle name="Normal 92 65" xfId="20020" xr:uid="{7860C0DF-897A-4652-A500-C62513AEBD50}"/>
    <cellStyle name="Normal 92 65 2" xfId="20021" xr:uid="{BAAF2A8E-87C1-4DF9-A565-E2BF31866028}"/>
    <cellStyle name="Normal 92 66" xfId="20022" xr:uid="{48B3326F-C73D-4BDC-876F-58763BA22D71}"/>
    <cellStyle name="Normal 92 66 2" xfId="20023" xr:uid="{4CA5E7A4-D181-43A1-83EB-7BD846A58B52}"/>
    <cellStyle name="Normal 92 67" xfId="20024" xr:uid="{FA481B3E-9BF3-46F1-AE61-81586D3CFC1B}"/>
    <cellStyle name="Normal 92 67 2" xfId="20025" xr:uid="{578B2B39-8A81-44BA-BFC0-D6D7F87CC9FE}"/>
    <cellStyle name="Normal 92 68" xfId="20026" xr:uid="{3E3D10DD-F07E-493D-9B52-DDCCD5F65A2A}"/>
    <cellStyle name="Normal 92 68 2" xfId="20027" xr:uid="{ABDDA3B4-405C-4A06-B093-9835D8F6BEBB}"/>
    <cellStyle name="Normal 92 69" xfId="20028" xr:uid="{17D1FA4A-969E-48A8-A4EB-52582E1B55D2}"/>
    <cellStyle name="Normal 92 69 2" xfId="20029" xr:uid="{F7ECD63F-CC86-45E4-B703-B5B37198A9D5}"/>
    <cellStyle name="Normal 92 7" xfId="20030" xr:uid="{93A86662-6A3E-4287-98C6-06A666E6D48B}"/>
    <cellStyle name="Normal 92 7 2" xfId="20031" xr:uid="{AE5CA2F9-78FF-4749-8C64-FF8610187803}"/>
    <cellStyle name="Normal 92 70" xfId="20032" xr:uid="{912E8481-7BCC-4850-8F12-0A0E30CA6DF7}"/>
    <cellStyle name="Normal 92 70 2" xfId="20033" xr:uid="{8FF79010-BC5B-40EF-91AC-E7E8145B9280}"/>
    <cellStyle name="Normal 92 71" xfId="20034" xr:uid="{E261AE26-4180-44C6-83A4-537B7899CA26}"/>
    <cellStyle name="Normal 92 71 2" xfId="20035" xr:uid="{91C59428-3C0B-4349-8850-263322C5B2F0}"/>
    <cellStyle name="Normal 92 72" xfId="20036" xr:uid="{46F4111A-A3EA-43CF-9147-865F74117BD7}"/>
    <cellStyle name="Normal 92 72 2" xfId="20037" xr:uid="{1CDEC80B-4549-4506-9B6D-AB569738E04A}"/>
    <cellStyle name="Normal 92 73" xfId="20038" xr:uid="{185EB02F-6411-4AE0-8E35-7244568F59FD}"/>
    <cellStyle name="Normal 92 73 2" xfId="20039" xr:uid="{01DB56C2-13E0-425C-B310-8CEF8F602E0B}"/>
    <cellStyle name="Normal 92 74" xfId="20040" xr:uid="{9FD89677-77D8-40B9-9ADC-FFF7810ED45F}"/>
    <cellStyle name="Normal 92 74 2" xfId="20041" xr:uid="{7B1EF7C4-52BE-4AFA-A632-75285483D10C}"/>
    <cellStyle name="Normal 92 75" xfId="20042" xr:uid="{8B588ADC-C29C-4BDE-8137-5411B72EA2F2}"/>
    <cellStyle name="Normal 92 75 2" xfId="20043" xr:uid="{F6FA9992-AE5A-4213-BD8C-C158F48C662C}"/>
    <cellStyle name="Normal 92 76" xfId="20044" xr:uid="{AAF09526-33A9-425D-88B1-E636464D6E72}"/>
    <cellStyle name="Normal 92 76 2" xfId="20045" xr:uid="{43F20A89-1005-45DA-B31A-675FB966F469}"/>
    <cellStyle name="Normal 92 77" xfId="20046" xr:uid="{0E79A4EB-56A8-4881-8C63-CC4CC9237570}"/>
    <cellStyle name="Normal 92 77 2" xfId="20047" xr:uid="{384BA88B-882C-4BAA-AE12-54507B5260AA}"/>
    <cellStyle name="Normal 92 78" xfId="20048" xr:uid="{71B9C155-DC8C-4709-8347-6E7016D6A763}"/>
    <cellStyle name="Normal 92 78 2" xfId="20049" xr:uid="{48CC257C-87BF-4C91-8042-50269CA12A96}"/>
    <cellStyle name="Normal 92 79" xfId="20050" xr:uid="{0C2B2FAB-5CBD-41D7-B72A-7F33004D6B50}"/>
    <cellStyle name="Normal 92 79 2" xfId="20051" xr:uid="{E769AC3F-7491-48B3-868F-6F5C05B718D8}"/>
    <cellStyle name="Normal 92 8" xfId="20052" xr:uid="{B4A328F4-5333-48C1-B3CF-E96FDED0DE6A}"/>
    <cellStyle name="Normal 92 8 2" xfId="20053" xr:uid="{17BF696D-0A44-4194-9A5D-69B0CFD1326B}"/>
    <cellStyle name="Normal 92 80" xfId="20054" xr:uid="{CD353983-DF63-414E-8F21-04EBEC1E85BE}"/>
    <cellStyle name="Normal 92 80 2" xfId="20055" xr:uid="{87141A9F-5C1D-40CA-B26A-F70D9E9455D8}"/>
    <cellStyle name="Normal 92 81" xfId="20056" xr:uid="{C16B0420-F97E-4C35-9408-526EB4AC731E}"/>
    <cellStyle name="Normal 92 81 2" xfId="20057" xr:uid="{35A30F39-02F3-47BB-88B0-8C747BDF78F8}"/>
    <cellStyle name="Normal 92 82" xfId="20058" xr:uid="{3599FDA6-4960-4643-8277-2C2F910FA83B}"/>
    <cellStyle name="Normal 92 82 2" xfId="20059" xr:uid="{7EF4CEE4-665C-45F5-9F77-07D461279134}"/>
    <cellStyle name="Normal 92 83" xfId="20060" xr:uid="{3280A68D-5714-4A95-B165-E91637DCE04F}"/>
    <cellStyle name="Normal 92 83 2" xfId="20061" xr:uid="{09653D41-3999-47FE-A77D-966DC519558A}"/>
    <cellStyle name="Normal 92 84" xfId="20062" xr:uid="{99BC0337-D40B-4F73-BC58-E2985244236D}"/>
    <cellStyle name="Normal 92 84 2" xfId="20063" xr:uid="{97DAF751-4BDD-4B18-92DA-901D97A0BBF7}"/>
    <cellStyle name="Normal 92 85" xfId="20064" xr:uid="{9B9B6E66-66D7-4D21-9CAB-06320D4A12CB}"/>
    <cellStyle name="Normal 92 85 2" xfId="20065" xr:uid="{905FC34F-2C35-4FF2-AD31-F4485D67B4D3}"/>
    <cellStyle name="Normal 92 86" xfId="20066" xr:uid="{74372FFB-65BA-477B-8A0D-A9EF4B1FD6E0}"/>
    <cellStyle name="Normal 92 86 2" xfId="20067" xr:uid="{1031D069-8565-4260-B0C0-6608B757FEA7}"/>
    <cellStyle name="Normal 92 87" xfId="20068" xr:uid="{7D5B778D-6883-4576-A0FC-95E5BD5A2F5F}"/>
    <cellStyle name="Normal 92 9" xfId="20069" xr:uid="{E81DC39F-B514-44B6-BF99-1D56F0E5329F}"/>
    <cellStyle name="Normal 92 9 2" xfId="20070" xr:uid="{E0C586D4-9721-48CC-A5C1-0C450C770E6B}"/>
    <cellStyle name="Normal 93" xfId="20071" xr:uid="{159C995A-7EE6-4EE3-B718-35ED8291F153}"/>
    <cellStyle name="Normal 93 10" xfId="20072" xr:uid="{2919A782-3A20-446D-A826-55CF15FD60A0}"/>
    <cellStyle name="Normal 93 10 2" xfId="20073" xr:uid="{FB906E98-644F-4F5D-B42D-634260BE69C7}"/>
    <cellStyle name="Normal 93 11" xfId="20074" xr:uid="{E8794A5F-7544-413B-A7FE-2C2486117DA5}"/>
    <cellStyle name="Normal 93 11 2" xfId="20075" xr:uid="{44A45C65-A675-4B84-A270-0D90183615AF}"/>
    <cellStyle name="Normal 93 12" xfId="20076" xr:uid="{C76DAB18-6358-49C9-8220-E0F6CD6960B6}"/>
    <cellStyle name="Normal 93 12 2" xfId="20077" xr:uid="{1C874B74-C28D-403E-BC63-102ACA7140EA}"/>
    <cellStyle name="Normal 93 13" xfId="20078" xr:uid="{D14587B9-D83F-469C-95E5-7B14D3A01EAB}"/>
    <cellStyle name="Normal 93 13 2" xfId="20079" xr:uid="{5E0BC401-CC0E-4151-9205-F66C738689F0}"/>
    <cellStyle name="Normal 93 14" xfId="20080" xr:uid="{C6E0E487-EBF7-4C84-ABD0-A8BF1F8E560B}"/>
    <cellStyle name="Normal 93 14 2" xfId="20081" xr:uid="{4D43A53F-D18D-4758-BC0E-A3D56AE81BAC}"/>
    <cellStyle name="Normal 93 15" xfId="20082" xr:uid="{0D37EAF0-C2B1-4C2D-8229-DBE125C2A47C}"/>
    <cellStyle name="Normal 93 15 2" xfId="20083" xr:uid="{B5A666C9-81AF-48D2-A2D9-E397926DAE98}"/>
    <cellStyle name="Normal 93 16" xfId="20084" xr:uid="{F23D65C4-7921-4F24-A2DC-1B5A80435CE3}"/>
    <cellStyle name="Normal 93 16 2" xfId="20085" xr:uid="{3710B353-B0A9-4F75-9D97-2B381841DEC7}"/>
    <cellStyle name="Normal 93 17" xfId="20086" xr:uid="{5DCCEE4E-F378-4F4A-8B96-04305E050933}"/>
    <cellStyle name="Normal 93 17 2" xfId="20087" xr:uid="{9AFC66C6-797C-4EC7-87A0-F2D5416BC674}"/>
    <cellStyle name="Normal 93 18" xfId="20088" xr:uid="{9C6D1688-D3F5-4340-BC22-734EE76BC85B}"/>
    <cellStyle name="Normal 93 18 2" xfId="20089" xr:uid="{BD8DFFAC-C4CB-4A2B-BF30-43AE8E9A1E13}"/>
    <cellStyle name="Normal 93 19" xfId="20090" xr:uid="{6941C133-E4D5-40D5-9EBD-18CE7E8FF3A9}"/>
    <cellStyle name="Normal 93 19 2" xfId="20091" xr:uid="{E138BFA1-485C-475B-AC23-A74E347C88B4}"/>
    <cellStyle name="Normal 93 2" xfId="20092" xr:uid="{23DADBD3-5A7E-42C8-9E6C-D51CD5D0B6A0}"/>
    <cellStyle name="Normal 93 2 2" xfId="20093" xr:uid="{7E0F87F3-DB8E-4DD5-8B48-D825A2BA99D4}"/>
    <cellStyle name="Normal 93 20" xfId="20094" xr:uid="{AC62C042-5822-4AFC-B7D4-64D8CC488BEC}"/>
    <cellStyle name="Normal 93 20 2" xfId="20095" xr:uid="{5CAFD199-E021-4DF3-A8E9-C514B74EB528}"/>
    <cellStyle name="Normal 93 21" xfId="20096" xr:uid="{ABAB68AC-9E34-426C-A1C8-493C99C2CBD9}"/>
    <cellStyle name="Normal 93 21 2" xfId="20097" xr:uid="{8139A927-D057-476E-8D3D-7AEB04643A19}"/>
    <cellStyle name="Normal 93 22" xfId="20098" xr:uid="{1E8344FE-B880-464A-BBA1-BAE90C93CC40}"/>
    <cellStyle name="Normal 93 22 2" xfId="20099" xr:uid="{AF369C1C-DD83-40E3-B177-690DAB306AA6}"/>
    <cellStyle name="Normal 93 23" xfId="20100" xr:uid="{C0750A72-ECEA-4D28-B495-F624D223056D}"/>
    <cellStyle name="Normal 93 23 2" xfId="20101" xr:uid="{629DA63E-833D-4BD3-9F28-1E30E701591C}"/>
    <cellStyle name="Normal 93 24" xfId="20102" xr:uid="{7670CA51-6589-41C5-9AFA-E654A8B4C03B}"/>
    <cellStyle name="Normal 93 24 2" xfId="20103" xr:uid="{0D938CD4-C0B7-468A-9AD6-2A6080EBA670}"/>
    <cellStyle name="Normal 93 25" xfId="20104" xr:uid="{11EF5376-D2A7-45E7-A540-422A9CE0F6D4}"/>
    <cellStyle name="Normal 93 25 2" xfId="20105" xr:uid="{EB20A1EA-1417-4268-AEE7-93DF3EF4B7C8}"/>
    <cellStyle name="Normal 93 26" xfId="20106" xr:uid="{06EB399C-46E1-4995-AB59-BFC0C1243465}"/>
    <cellStyle name="Normal 93 26 2" xfId="20107" xr:uid="{FB57D72C-B1DB-4706-BFA2-EF86E198035B}"/>
    <cellStyle name="Normal 93 27" xfId="20108" xr:uid="{5CA98EB0-B69C-4B77-9A59-E9F1799643AE}"/>
    <cellStyle name="Normal 93 27 2" xfId="20109" xr:uid="{F17A4252-B928-4B28-8D66-0FC0E0FDD743}"/>
    <cellStyle name="Normal 93 28" xfId="20110" xr:uid="{1A04A4E9-8867-486E-9BA8-80B66821C9A5}"/>
    <cellStyle name="Normal 93 28 2" xfId="20111" xr:uid="{AE97078C-8A51-46B8-8F75-11DF009F9B12}"/>
    <cellStyle name="Normal 93 29" xfId="20112" xr:uid="{564187B5-0E2E-4388-9EAF-CE8FA516DDEC}"/>
    <cellStyle name="Normal 93 29 2" xfId="20113" xr:uid="{67E66AF9-C50F-4077-9DF6-6A258A2606F4}"/>
    <cellStyle name="Normal 93 3" xfId="20114" xr:uid="{BF4773FC-F6FB-46F6-9184-E4335FAE84D6}"/>
    <cellStyle name="Normal 93 3 2" xfId="20115" xr:uid="{B5736E2C-C8DC-40AB-B295-895108266C1A}"/>
    <cellStyle name="Normal 93 30" xfId="20116" xr:uid="{F8A2C84F-CF6D-49D7-98B8-E192E409E79D}"/>
    <cellStyle name="Normal 93 30 2" xfId="20117" xr:uid="{E102A00A-F4D3-4C80-AA74-F89612E6297B}"/>
    <cellStyle name="Normal 93 31" xfId="20118" xr:uid="{D8CC42CB-6AC5-40F6-B762-77BEB1AF3EFB}"/>
    <cellStyle name="Normal 93 31 2" xfId="20119" xr:uid="{263D1A66-B033-40B5-A3B4-011336E50204}"/>
    <cellStyle name="Normal 93 32" xfId="20120" xr:uid="{55EA9CAB-B894-42E6-AEF5-410D57746B12}"/>
    <cellStyle name="Normal 93 32 2" xfId="20121" xr:uid="{05D472E2-F4BC-44F6-87F9-2D96DA311628}"/>
    <cellStyle name="Normal 93 33" xfId="20122" xr:uid="{BF6F83FC-CE92-4AAF-968F-6E90C9520478}"/>
    <cellStyle name="Normal 93 33 2" xfId="20123" xr:uid="{937E8150-7270-4539-BB96-46AE2231C07A}"/>
    <cellStyle name="Normal 93 34" xfId="20124" xr:uid="{E969D5C7-A562-43F4-9650-91986839C65E}"/>
    <cellStyle name="Normal 93 34 2" xfId="20125" xr:uid="{25E6790E-3586-44CD-895B-80EFE32574D6}"/>
    <cellStyle name="Normal 93 35" xfId="20126" xr:uid="{9BE12830-993D-491C-B2D3-C437A45ADE99}"/>
    <cellStyle name="Normal 93 35 2" xfId="20127" xr:uid="{91750483-8BD2-47F7-8738-97361AF042F7}"/>
    <cellStyle name="Normal 93 36" xfId="20128" xr:uid="{2BFF3853-A34B-4718-A769-904962C5D457}"/>
    <cellStyle name="Normal 93 36 2" xfId="20129" xr:uid="{D4EB2842-3122-44F9-A54C-198D93200BC6}"/>
    <cellStyle name="Normal 93 37" xfId="20130" xr:uid="{A0CDC0DD-5BA0-4D62-8D86-3F8E727F7908}"/>
    <cellStyle name="Normal 93 37 2" xfId="20131" xr:uid="{369E26F5-75D0-49DE-B4D6-2FFF92BB6861}"/>
    <cellStyle name="Normal 93 38" xfId="20132" xr:uid="{FD15A53C-6BDF-4FCB-8FD9-AC3FC8237D43}"/>
    <cellStyle name="Normal 93 38 2" xfId="20133" xr:uid="{75E0CD00-C0BC-4CF3-BA38-4E9F23010FCC}"/>
    <cellStyle name="Normal 93 39" xfId="20134" xr:uid="{3DD821B4-6DAE-46F7-AE5B-C638E0E05926}"/>
    <cellStyle name="Normal 93 39 2" xfId="20135" xr:uid="{CADFBF62-324C-456E-BD6A-B1CC1E6CA3F2}"/>
    <cellStyle name="Normal 93 4" xfId="20136" xr:uid="{DC37F563-912A-4028-82AA-3BDA485DCA9D}"/>
    <cellStyle name="Normal 93 4 2" xfId="20137" xr:uid="{41723134-49A9-4B36-B3B7-866E99106A64}"/>
    <cellStyle name="Normal 93 40" xfId="20138" xr:uid="{D69B3A19-12FB-4D1C-9396-C334DF133FCB}"/>
    <cellStyle name="Normal 93 40 2" xfId="20139" xr:uid="{B83FAED1-44C3-4C19-B21E-2EE5C735F3C6}"/>
    <cellStyle name="Normal 93 41" xfId="20140" xr:uid="{4760A167-F136-4735-81A6-285C9B97C36F}"/>
    <cellStyle name="Normal 93 41 2" xfId="20141" xr:uid="{97E23F9D-4857-414C-A020-12FC7A22DD2F}"/>
    <cellStyle name="Normal 93 42" xfId="20142" xr:uid="{CB85E20D-4EBE-44A7-A380-BF4910AB37DF}"/>
    <cellStyle name="Normal 93 42 2" xfId="20143" xr:uid="{5794A3AE-F65E-49B9-8E3B-78BBAB69BCC3}"/>
    <cellStyle name="Normal 93 43" xfId="20144" xr:uid="{7B12E83C-35B8-4350-B40D-8502B663D7F0}"/>
    <cellStyle name="Normal 93 43 2" xfId="20145" xr:uid="{C2CD2281-D729-4A3B-AA4C-DD5A59AD4D72}"/>
    <cellStyle name="Normal 93 44" xfId="20146" xr:uid="{E9DFA4D3-57C9-49BA-8C17-BA17A1C75862}"/>
    <cellStyle name="Normal 93 44 2" xfId="20147" xr:uid="{9BFEF64F-0A43-480D-86C8-5501C601B753}"/>
    <cellStyle name="Normal 93 45" xfId="20148" xr:uid="{AFDA42D4-9B74-4E9B-9B56-D9C1B28B6FC4}"/>
    <cellStyle name="Normal 93 45 2" xfId="20149" xr:uid="{F2F8E20B-A959-4168-9467-AD54CC04BBB8}"/>
    <cellStyle name="Normal 93 46" xfId="20150" xr:uid="{8DCF5D5F-97D7-49C4-A6B3-AB7BE6B7F78C}"/>
    <cellStyle name="Normal 93 46 2" xfId="20151" xr:uid="{9AF513F6-09F5-4C66-B24C-C7B99A7629C2}"/>
    <cellStyle name="Normal 93 47" xfId="20152" xr:uid="{34479D0D-8A56-4ED3-8DEA-3CED786F9BDB}"/>
    <cellStyle name="Normal 93 47 2" xfId="20153" xr:uid="{05AC0E8D-1104-412E-B491-FD7D6661BFF4}"/>
    <cellStyle name="Normal 93 48" xfId="20154" xr:uid="{2499E899-2C40-4182-B72A-745D421671E6}"/>
    <cellStyle name="Normal 93 48 2" xfId="20155" xr:uid="{ACAB3B37-F62E-425A-8806-9D008336702A}"/>
    <cellStyle name="Normal 93 49" xfId="20156" xr:uid="{27D178EB-DBA4-4A3A-9C4C-3EE9E5349901}"/>
    <cellStyle name="Normal 93 49 2" xfId="20157" xr:uid="{8D5BB3E1-4293-42B8-A44B-80DBA84075D8}"/>
    <cellStyle name="Normal 93 5" xfId="20158" xr:uid="{3591C159-7DD2-40CB-AC1D-30D9DCE2F885}"/>
    <cellStyle name="Normal 93 5 2" xfId="20159" xr:uid="{3BDDE5CA-F813-4CE3-BE37-BF38D4EE81AA}"/>
    <cellStyle name="Normal 93 50" xfId="20160" xr:uid="{D8720EE6-A0B4-49F5-BD72-226D2CF6D114}"/>
    <cellStyle name="Normal 93 50 2" xfId="20161" xr:uid="{3E4B7CC3-C0CE-4835-A279-AD2AC468BFD9}"/>
    <cellStyle name="Normal 93 51" xfId="20162" xr:uid="{8FE6FB13-80AC-4502-90DC-D83BC0B56524}"/>
    <cellStyle name="Normal 93 51 2" xfId="20163" xr:uid="{388A3465-C169-4D59-B8FE-B171CE2DF31E}"/>
    <cellStyle name="Normal 93 52" xfId="20164" xr:uid="{30FA907C-6F92-4A83-A321-D66C8455B9D2}"/>
    <cellStyle name="Normal 93 52 2" xfId="20165" xr:uid="{C7109FC2-CE73-4623-BB16-3B40A936455F}"/>
    <cellStyle name="Normal 93 53" xfId="20166" xr:uid="{66A1302C-2C83-4E54-B476-9EA83D119DD4}"/>
    <cellStyle name="Normal 93 53 2" xfId="20167" xr:uid="{4664299A-06BF-4136-A38A-8BFAA9522AA8}"/>
    <cellStyle name="Normal 93 54" xfId="20168" xr:uid="{677AE3CC-4030-4AC8-9F01-73E819F6CB65}"/>
    <cellStyle name="Normal 93 54 2" xfId="20169" xr:uid="{6486DEB1-8F84-495E-A608-E6E6165ED036}"/>
    <cellStyle name="Normal 93 55" xfId="20170" xr:uid="{A52F9BC0-C757-4ABC-A9F2-607DA631CECA}"/>
    <cellStyle name="Normal 93 55 2" xfId="20171" xr:uid="{22FC4A46-FA03-49A5-B1C2-45B76E0E9612}"/>
    <cellStyle name="Normal 93 56" xfId="20172" xr:uid="{07854647-A268-4A4C-BEE6-7D679F47A9E5}"/>
    <cellStyle name="Normal 93 56 2" xfId="20173" xr:uid="{5A976E7F-18DF-4D89-812C-E734DFD1D238}"/>
    <cellStyle name="Normal 93 57" xfId="20174" xr:uid="{FE4BDC57-468F-4812-907E-920B6F3CC946}"/>
    <cellStyle name="Normal 93 57 2" xfId="20175" xr:uid="{2C347413-A210-48BD-BFD8-E5F7510F09E6}"/>
    <cellStyle name="Normal 93 58" xfId="20176" xr:uid="{AEC12D00-F43C-4171-BE6D-E188BAD771D5}"/>
    <cellStyle name="Normal 93 58 2" xfId="20177" xr:uid="{AC0AFBB4-AF7B-4670-AA63-E1B189E25B48}"/>
    <cellStyle name="Normal 93 59" xfId="20178" xr:uid="{7123FFC1-B973-4F22-94E6-C39B1CAF2C2F}"/>
    <cellStyle name="Normal 93 59 2" xfId="20179" xr:uid="{7E736050-21EB-408F-BD72-A9676860D47B}"/>
    <cellStyle name="Normal 93 6" xfId="20180" xr:uid="{67B908ED-3B36-4461-92B0-5DBC79650C0E}"/>
    <cellStyle name="Normal 93 6 2" xfId="20181" xr:uid="{DFF03BC2-0F4C-4FD9-8808-A55F89A8EAEA}"/>
    <cellStyle name="Normal 93 60" xfId="20182" xr:uid="{DF352B19-49B9-4EE6-9656-8D9D8FF63BA0}"/>
    <cellStyle name="Normal 93 60 2" xfId="20183" xr:uid="{7C426423-EDC7-4823-B7FD-54D0EED75007}"/>
    <cellStyle name="Normal 93 61" xfId="20184" xr:uid="{AD2B699C-358B-4A3A-BD37-8339758212B4}"/>
    <cellStyle name="Normal 93 61 2" xfId="20185" xr:uid="{96A6440D-3C3C-45BF-B35E-36CA16806C93}"/>
    <cellStyle name="Normal 93 62" xfId="20186" xr:uid="{1941D02D-EB04-4937-9403-5E0C3DA14E07}"/>
    <cellStyle name="Normal 93 62 2" xfId="20187" xr:uid="{0B554706-4C80-4E8A-9432-FBD2EE4461F0}"/>
    <cellStyle name="Normal 93 63" xfId="20188" xr:uid="{054EF2B1-2F98-425C-8E80-3E7E8F8DB61F}"/>
    <cellStyle name="Normal 93 63 2" xfId="20189" xr:uid="{1CA39BA4-B01A-42C6-99BF-DF533C68F848}"/>
    <cellStyle name="Normal 93 64" xfId="20190" xr:uid="{9C30DAF5-7199-4034-90B4-8B0E6A04D062}"/>
    <cellStyle name="Normal 93 64 2" xfId="20191" xr:uid="{6B9C560C-A6B0-49C7-B700-E05B86A6A1F6}"/>
    <cellStyle name="Normal 93 65" xfId="20192" xr:uid="{3900206E-F6E1-4A80-A202-6AC61E51EB58}"/>
    <cellStyle name="Normal 93 65 2" xfId="20193" xr:uid="{37298937-27FA-459A-B97C-842A3D1E913D}"/>
    <cellStyle name="Normal 93 66" xfId="20194" xr:uid="{D141C300-EAAD-43DD-8226-812F642CD3EC}"/>
    <cellStyle name="Normal 93 66 2" xfId="20195" xr:uid="{1B02C5FC-5881-48B1-B950-91CE00A1BB40}"/>
    <cellStyle name="Normal 93 67" xfId="20196" xr:uid="{373A32E3-6098-428E-8B86-749E31FAE50F}"/>
    <cellStyle name="Normal 93 67 2" xfId="20197" xr:uid="{3CC72302-D28A-4261-BBF7-A666A83F06A4}"/>
    <cellStyle name="Normal 93 68" xfId="20198" xr:uid="{A3DC21D4-A43F-4696-B37D-BFB759435B8E}"/>
    <cellStyle name="Normal 93 68 2" xfId="20199" xr:uid="{AEFC2B9B-1D67-4D8A-B1BE-C392BE3FAEF9}"/>
    <cellStyle name="Normal 93 69" xfId="20200" xr:uid="{B0538890-7373-4CD2-AC2E-D6AEFA28CBF4}"/>
    <cellStyle name="Normal 93 69 2" xfId="20201" xr:uid="{992A7F23-D511-4D0E-BB11-411C7BFE1B36}"/>
    <cellStyle name="Normal 93 7" xfId="20202" xr:uid="{094A0551-5B08-4ADD-910C-DFCFC7513F2B}"/>
    <cellStyle name="Normal 93 7 2" xfId="20203" xr:uid="{A47C0B90-ACF4-4E5E-9AC8-AAACCB585206}"/>
    <cellStyle name="Normal 93 70" xfId="20204" xr:uid="{0AD6400D-C6AF-4000-AB0B-BC8C92861AF0}"/>
    <cellStyle name="Normal 93 70 2" xfId="20205" xr:uid="{E579723C-E3C5-4C48-BC0B-B48055B0E22D}"/>
    <cellStyle name="Normal 93 71" xfId="20206" xr:uid="{7F406581-79E8-4B3C-A5B1-D628A9DBF3D1}"/>
    <cellStyle name="Normal 93 71 2" xfId="20207" xr:uid="{E1471896-AF39-42E7-82E6-556D3AFC2E12}"/>
    <cellStyle name="Normal 93 72" xfId="20208" xr:uid="{31A8FFB7-81AE-4A61-BF38-5778E6027D83}"/>
    <cellStyle name="Normal 93 72 2" xfId="20209" xr:uid="{BB614075-41E3-4D94-8DA6-615A5D5625D7}"/>
    <cellStyle name="Normal 93 73" xfId="20210" xr:uid="{E6DAB6EE-CF55-42F0-962D-52FADD157681}"/>
    <cellStyle name="Normal 93 73 2" xfId="20211" xr:uid="{ACB0C87F-0D2E-4E38-9C1A-88D18B04CD17}"/>
    <cellStyle name="Normal 93 74" xfId="20212" xr:uid="{B4D2AA1D-BA51-4A68-837C-290BA360B2B4}"/>
    <cellStyle name="Normal 93 74 2" xfId="20213" xr:uid="{46E6CC27-5F87-44A8-B0EF-F0B939723E38}"/>
    <cellStyle name="Normal 93 75" xfId="20214" xr:uid="{91D5204E-F302-4C95-8DCA-498D8D9BED83}"/>
    <cellStyle name="Normal 93 75 2" xfId="20215" xr:uid="{B59B9BA1-7236-4847-A62F-D04671AF395E}"/>
    <cellStyle name="Normal 93 76" xfId="20216" xr:uid="{A8F0C972-6E7E-42ED-90B6-B4A6FAE0D14D}"/>
    <cellStyle name="Normal 93 76 2" xfId="20217" xr:uid="{D1D2C88A-CE15-43AD-8319-13C8DA4F088C}"/>
    <cellStyle name="Normal 93 77" xfId="20218" xr:uid="{6FA2F02C-1A24-44A3-9090-DDD9EDEAD915}"/>
    <cellStyle name="Normal 93 77 2" xfId="20219" xr:uid="{CC959135-9969-442C-9A11-90A1FE5427B9}"/>
    <cellStyle name="Normal 93 78" xfId="20220" xr:uid="{177BED6F-15D8-4EC5-9AF0-3DCBD7E85C90}"/>
    <cellStyle name="Normal 93 78 2" xfId="20221" xr:uid="{201BAC3F-6AE3-4152-80B6-98B755DDA51E}"/>
    <cellStyle name="Normal 93 79" xfId="20222" xr:uid="{89039602-EF1B-4466-9646-6BD02B31EDE3}"/>
    <cellStyle name="Normal 93 79 2" xfId="20223" xr:uid="{5AB9268A-9602-472E-8C74-E8F7EFFAD973}"/>
    <cellStyle name="Normal 93 8" xfId="20224" xr:uid="{4332E564-34CD-4E17-8A9E-26FB3B99F13C}"/>
    <cellStyle name="Normal 93 8 2" xfId="20225" xr:uid="{1EDEB03F-1664-4C7B-BDAE-C29A7F8E665F}"/>
    <cellStyle name="Normal 93 80" xfId="20226" xr:uid="{715C7251-9EA2-40E3-87DD-D07B1C7378BE}"/>
    <cellStyle name="Normal 93 80 2" xfId="20227" xr:uid="{72CB9DE8-46FA-4B65-8D80-1D29C72DE568}"/>
    <cellStyle name="Normal 93 81" xfId="20228" xr:uid="{B98222E8-B1B9-48C4-932A-8A9D188BB07D}"/>
    <cellStyle name="Normal 93 81 2" xfId="20229" xr:uid="{4D24BD5A-7484-4ACC-A914-D4663F65DE3F}"/>
    <cellStyle name="Normal 93 82" xfId="20230" xr:uid="{159F1FCB-D682-41B2-A12D-ECA485901FC6}"/>
    <cellStyle name="Normal 93 82 2" xfId="20231" xr:uid="{AB09D126-F3C4-4537-8AF5-0A38932E8CAA}"/>
    <cellStyle name="Normal 93 83" xfId="20232" xr:uid="{47297332-4C76-4442-BBEE-F01F2CC45841}"/>
    <cellStyle name="Normal 93 83 2" xfId="20233" xr:uid="{9C298218-DADA-4246-B193-4C925F518627}"/>
    <cellStyle name="Normal 93 84" xfId="20234" xr:uid="{AF354D81-E569-4FFA-94C5-5FE7E58183A4}"/>
    <cellStyle name="Normal 93 84 2" xfId="20235" xr:uid="{C6D51882-459A-4C1F-AB20-C3139D083957}"/>
    <cellStyle name="Normal 93 85" xfId="20236" xr:uid="{BEF34CB3-2303-44A3-B735-5D2C7EBFADC9}"/>
    <cellStyle name="Normal 93 85 2" xfId="20237" xr:uid="{1E7EB1BC-5736-49BB-B213-D18E2ED0D208}"/>
    <cellStyle name="Normal 93 86" xfId="20238" xr:uid="{3CF83E7D-F023-4043-A9E5-573D09D55855}"/>
    <cellStyle name="Normal 93 86 2" xfId="20239" xr:uid="{00748A8F-6BF2-4797-BC4F-3B3D5399D6BA}"/>
    <cellStyle name="Normal 93 87" xfId="20240" xr:uid="{2F4B7A8E-733C-41FD-A3FB-83A82F46B0EC}"/>
    <cellStyle name="Normal 93 9" xfId="20241" xr:uid="{600760E8-F0E5-4DC0-840C-4A23B7A9722E}"/>
    <cellStyle name="Normal 93 9 2" xfId="20242" xr:uid="{75AAC791-C011-4555-9D7E-AB70A25C26F5}"/>
    <cellStyle name="Normal 94" xfId="20243" xr:uid="{CFA2459A-0136-44D9-B232-0D4DDC50B170}"/>
    <cellStyle name="Normal 94 10" xfId="20244" xr:uid="{51CD7CA2-DAF5-4945-AAC8-4AC195AFB799}"/>
    <cellStyle name="Normal 94 10 2" xfId="20245" xr:uid="{A4B2DA12-75F9-4EEC-8D56-116C12D8BC09}"/>
    <cellStyle name="Normal 94 11" xfId="20246" xr:uid="{8C78AD01-0944-42C9-BABA-1CF8B9ECB563}"/>
    <cellStyle name="Normal 94 11 2" xfId="20247" xr:uid="{4303B5A3-90BB-4E5B-969A-F6C844940496}"/>
    <cellStyle name="Normal 94 12" xfId="20248" xr:uid="{589F9E6F-2672-4762-A9DF-85E6774CC833}"/>
    <cellStyle name="Normal 94 12 2" xfId="20249" xr:uid="{34AD5336-D5F7-4E4A-903E-76CA767EEDE1}"/>
    <cellStyle name="Normal 94 13" xfId="20250" xr:uid="{F3EB8D0F-C2A5-4CBC-A426-94544003DF52}"/>
    <cellStyle name="Normal 94 13 2" xfId="20251" xr:uid="{CB398BA6-3F2E-4199-AD24-8C9A30DFBB7A}"/>
    <cellStyle name="Normal 94 14" xfId="20252" xr:uid="{CA28C114-A0A3-4075-A595-4F6F3230F2E5}"/>
    <cellStyle name="Normal 94 14 2" xfId="20253" xr:uid="{2335A4EE-BE23-45BB-A1A7-3431A43AA7A3}"/>
    <cellStyle name="Normal 94 15" xfId="20254" xr:uid="{E2B98C2F-A672-4F0A-BE23-29A7CD67FEC8}"/>
    <cellStyle name="Normal 94 15 2" xfId="20255" xr:uid="{4FBA9870-2166-41BA-BC4E-D252B2DE9EC9}"/>
    <cellStyle name="Normal 94 16" xfId="20256" xr:uid="{A3DB4502-C858-4323-84F8-227FD972E3A3}"/>
    <cellStyle name="Normal 94 16 2" xfId="20257" xr:uid="{27A0092D-AC94-4604-B78A-E13B7A2D1CBC}"/>
    <cellStyle name="Normal 94 17" xfId="20258" xr:uid="{387F3860-6A5A-409E-8A8C-BD34B0E13C62}"/>
    <cellStyle name="Normal 94 17 2" xfId="20259" xr:uid="{D65531CC-22E8-4DD9-9172-FB36C23DAAD1}"/>
    <cellStyle name="Normal 94 18" xfId="20260" xr:uid="{C64D7CA2-6946-4ECB-B293-670CDA592953}"/>
    <cellStyle name="Normal 94 18 2" xfId="20261" xr:uid="{65952FC6-3609-44E0-9525-D0A8AB761930}"/>
    <cellStyle name="Normal 94 19" xfId="20262" xr:uid="{119220DC-AD60-4738-AC1F-F48A9E8D01B1}"/>
    <cellStyle name="Normal 94 19 2" xfId="20263" xr:uid="{0E3C4758-B632-4896-ADD8-77E1E3089819}"/>
    <cellStyle name="Normal 94 2" xfId="20264" xr:uid="{6C6F0C60-4041-49C9-9ABC-C39694AD1B8F}"/>
    <cellStyle name="Normal 94 2 2" xfId="20265" xr:uid="{09A518EF-E7B4-429F-B91F-ECF72A9F6CDA}"/>
    <cellStyle name="Normal 94 20" xfId="20266" xr:uid="{50C6DE24-1232-430C-8570-24365B74B96F}"/>
    <cellStyle name="Normal 94 20 2" xfId="20267" xr:uid="{B8E2A87E-909F-4D3A-A44F-3D8F1A953368}"/>
    <cellStyle name="Normal 94 21" xfId="20268" xr:uid="{E0312730-DAB8-4860-99C5-4EDEDD68CFDD}"/>
    <cellStyle name="Normal 94 21 2" xfId="20269" xr:uid="{0030CE48-043B-4948-895D-7D2772F8A347}"/>
    <cellStyle name="Normal 94 22" xfId="20270" xr:uid="{E95B214F-D29D-46C1-B689-BBA1B804E98E}"/>
    <cellStyle name="Normal 94 22 2" xfId="20271" xr:uid="{4F3900ED-557B-40D5-8F0E-73AEAABC478B}"/>
    <cellStyle name="Normal 94 23" xfId="20272" xr:uid="{90A44ED2-4E8D-497C-A2E9-05CD1FA655AC}"/>
    <cellStyle name="Normal 94 23 2" xfId="20273" xr:uid="{F0013515-459F-4836-81BF-B59A4D9E8527}"/>
    <cellStyle name="Normal 94 24" xfId="20274" xr:uid="{0428B898-EEA3-4B06-89E8-9C82E0566CFD}"/>
    <cellStyle name="Normal 94 24 2" xfId="20275" xr:uid="{77B9BDBC-9655-47CA-B315-E6E16F70249A}"/>
    <cellStyle name="Normal 94 25" xfId="20276" xr:uid="{B4E16C2C-8B30-43E8-80EC-D1D353442347}"/>
    <cellStyle name="Normal 94 25 2" xfId="20277" xr:uid="{0E5ED2C3-F46C-4E79-A33D-7B531D1AEE1A}"/>
    <cellStyle name="Normal 94 26" xfId="20278" xr:uid="{AB7A841B-FA51-4CD2-B109-71EB238C9835}"/>
    <cellStyle name="Normal 94 26 2" xfId="20279" xr:uid="{1D4D8C68-41B8-4455-BAD9-EEDB50650528}"/>
    <cellStyle name="Normal 94 27" xfId="20280" xr:uid="{AFCDDDEE-CA5F-4E9B-8F06-75DB334F7B31}"/>
    <cellStyle name="Normal 94 27 2" xfId="20281" xr:uid="{FE4AF8FC-EEBF-4158-B743-DDE329FF902E}"/>
    <cellStyle name="Normal 94 28" xfId="20282" xr:uid="{8CACBD53-1F8C-4A6F-966A-7E582C8667AC}"/>
    <cellStyle name="Normal 94 28 2" xfId="20283" xr:uid="{E777B3B3-AD48-42D1-8E56-C4DEC016FEE5}"/>
    <cellStyle name="Normal 94 29" xfId="20284" xr:uid="{1B17CB11-677A-4666-92A9-3731CA49BD7B}"/>
    <cellStyle name="Normal 94 29 2" xfId="20285" xr:uid="{D518C42C-6666-496E-914C-7D56C5EE2909}"/>
    <cellStyle name="Normal 94 3" xfId="20286" xr:uid="{A5E0709F-5DF3-48E3-A0F0-5DA08C740FA3}"/>
    <cellStyle name="Normal 94 3 2" xfId="20287" xr:uid="{EB232342-EBA2-463A-B5CC-9BF1215423F2}"/>
    <cellStyle name="Normal 94 30" xfId="20288" xr:uid="{2B82E722-C3AC-404B-9812-740D7F6C92C0}"/>
    <cellStyle name="Normal 94 30 2" xfId="20289" xr:uid="{E01CFF17-1E4F-4916-965B-CABBF507A08C}"/>
    <cellStyle name="Normal 94 31" xfId="20290" xr:uid="{AC1AB4F4-F9C9-453A-9142-6268F0D56E70}"/>
    <cellStyle name="Normal 94 31 2" xfId="20291" xr:uid="{C9C5F82D-EC5F-4334-BD33-A103604B5D3A}"/>
    <cellStyle name="Normal 94 32" xfId="20292" xr:uid="{AFB3DA76-3C1E-49EF-BFA7-A1EB78AD13A9}"/>
    <cellStyle name="Normal 94 32 2" xfId="20293" xr:uid="{585ADB04-E69D-44B7-8237-627822B5C77A}"/>
    <cellStyle name="Normal 94 33" xfId="20294" xr:uid="{ABCE09F7-547F-48BD-90AE-D17A1F0A1714}"/>
    <cellStyle name="Normal 94 33 2" xfId="20295" xr:uid="{00E2EED2-47DB-4625-95EC-34F0FEB42150}"/>
    <cellStyle name="Normal 94 34" xfId="20296" xr:uid="{BABA45C1-1204-4BC2-B15F-DD9126B4A724}"/>
    <cellStyle name="Normal 94 34 2" xfId="20297" xr:uid="{12D2CBE0-0CE5-4D98-BE24-37A325D239D6}"/>
    <cellStyle name="Normal 94 35" xfId="20298" xr:uid="{12546B86-AC37-475F-946F-0EF4BF931D3C}"/>
    <cellStyle name="Normal 94 35 2" xfId="20299" xr:uid="{A35B8A86-F25F-4BEF-9B01-86E200B7F653}"/>
    <cellStyle name="Normal 94 36" xfId="20300" xr:uid="{1E7C6A6C-DE72-480F-B555-3EFEF6BE06FF}"/>
    <cellStyle name="Normal 94 36 2" xfId="20301" xr:uid="{CA967282-D19E-449A-AD5F-453BE1BE8B99}"/>
    <cellStyle name="Normal 94 37" xfId="20302" xr:uid="{BE8BA705-81B4-40C4-85BD-A4AA95FDEB28}"/>
    <cellStyle name="Normal 94 37 2" xfId="20303" xr:uid="{AB0BC883-3EB8-4D18-8E4C-B8AB87E56D0F}"/>
    <cellStyle name="Normal 94 38" xfId="20304" xr:uid="{07DC94D0-3C98-4ED7-AB53-1CCBD3B40E58}"/>
    <cellStyle name="Normal 94 38 2" xfId="20305" xr:uid="{825A0384-21D9-44B9-9FCA-4EE8D38CAEEE}"/>
    <cellStyle name="Normal 94 39" xfId="20306" xr:uid="{141EAA09-494F-4118-9C30-401BDDEC2DD9}"/>
    <cellStyle name="Normal 94 39 2" xfId="20307" xr:uid="{96C0DC2E-8FFE-4924-BCBB-A59CD56C29F3}"/>
    <cellStyle name="Normal 94 4" xfId="20308" xr:uid="{5350398D-FE05-4403-A64C-D8A788644CAC}"/>
    <cellStyle name="Normal 94 4 2" xfId="20309" xr:uid="{A56C49DF-97E0-4040-A392-779C5CF3C092}"/>
    <cellStyle name="Normal 94 40" xfId="20310" xr:uid="{D5F2AFA1-F00C-4DD6-9A40-17DBA1181E13}"/>
    <cellStyle name="Normal 94 40 2" xfId="20311" xr:uid="{20C0F30A-11F6-458E-BD7B-1DAB379D1416}"/>
    <cellStyle name="Normal 94 41" xfId="20312" xr:uid="{349230C7-7CAD-4D57-8268-7BDEC05CDB74}"/>
    <cellStyle name="Normal 94 41 2" xfId="20313" xr:uid="{B7FBD8C6-7FF7-4A92-98A2-344301F10810}"/>
    <cellStyle name="Normal 94 42" xfId="20314" xr:uid="{0850FF5B-356B-4668-AF9C-4C1D977CAC89}"/>
    <cellStyle name="Normal 94 42 2" xfId="20315" xr:uid="{335CE645-F06D-4487-A18B-4EFD464618BB}"/>
    <cellStyle name="Normal 94 43" xfId="20316" xr:uid="{FEC55D9B-5329-4A3A-A750-3C20DA3A0D1E}"/>
    <cellStyle name="Normal 94 43 2" xfId="20317" xr:uid="{E9097624-4670-4B26-BFD5-F5746F0B1E03}"/>
    <cellStyle name="Normal 94 44" xfId="20318" xr:uid="{8A14AC68-38F7-456F-B591-AB8F683A0F7D}"/>
    <cellStyle name="Normal 94 44 2" xfId="20319" xr:uid="{5604472E-468B-4F81-A175-81B75E98793D}"/>
    <cellStyle name="Normal 94 45" xfId="20320" xr:uid="{6E715309-AA0E-4705-AB0D-BE7268B863A1}"/>
    <cellStyle name="Normal 94 45 2" xfId="20321" xr:uid="{68032FF3-6AFB-4BF0-85F7-1160F7E124C1}"/>
    <cellStyle name="Normal 94 46" xfId="20322" xr:uid="{3053DB6A-0B01-4FC7-97E5-798929F3E306}"/>
    <cellStyle name="Normal 94 46 2" xfId="20323" xr:uid="{44C7475E-24C2-4431-8B27-04D7E0E1C75B}"/>
    <cellStyle name="Normal 94 47" xfId="20324" xr:uid="{B137E0A6-A8B8-4BBD-A46A-4DBA9F8E6EE1}"/>
    <cellStyle name="Normal 94 47 2" xfId="20325" xr:uid="{5FDD172C-9968-47F7-AB4C-5C4F8BD94811}"/>
    <cellStyle name="Normal 94 48" xfId="20326" xr:uid="{5F7E84D0-1A55-48F3-AFD0-E46D5EC9C4A6}"/>
    <cellStyle name="Normal 94 48 2" xfId="20327" xr:uid="{9B09F49E-CA70-4E69-8279-EB9D6E3E28A2}"/>
    <cellStyle name="Normal 94 49" xfId="20328" xr:uid="{DCF56F63-A123-454B-ABAE-3F7BA58FA755}"/>
    <cellStyle name="Normal 94 49 2" xfId="20329" xr:uid="{5EF0A496-8CC5-485D-9B4C-7BC2431FA411}"/>
    <cellStyle name="Normal 94 5" xfId="20330" xr:uid="{3C31B382-A5C0-4253-8CAB-6A4E3C6CC49E}"/>
    <cellStyle name="Normal 94 5 2" xfId="20331" xr:uid="{17DECB3E-B5FE-4F37-9004-2054482A584A}"/>
    <cellStyle name="Normal 94 50" xfId="20332" xr:uid="{375356CB-CFE0-40B2-ADE1-3ACB8D8958CB}"/>
    <cellStyle name="Normal 94 50 2" xfId="20333" xr:uid="{6BD3223A-1E74-40A9-8F91-ECCE3B64E3F0}"/>
    <cellStyle name="Normal 94 51" xfId="20334" xr:uid="{F327DB34-EA98-492A-B1E6-B01E72B7D482}"/>
    <cellStyle name="Normal 94 51 2" xfId="20335" xr:uid="{84667F3A-3697-42B6-9182-F9DA72A43ED3}"/>
    <cellStyle name="Normal 94 52" xfId="20336" xr:uid="{8F319177-94B1-4E63-8DCA-C2517DDAEDF9}"/>
    <cellStyle name="Normal 94 52 2" xfId="20337" xr:uid="{9FF29620-5CBB-454C-B954-4A1E54B5BC86}"/>
    <cellStyle name="Normal 94 53" xfId="20338" xr:uid="{6868A79F-65C2-4DC9-AA1A-340E5F9C5B90}"/>
    <cellStyle name="Normal 94 53 2" xfId="20339" xr:uid="{10432194-EFE2-43BD-A084-D62D5323EB99}"/>
    <cellStyle name="Normal 94 54" xfId="20340" xr:uid="{C320E65E-A281-4736-8DF8-98E3C3A4FDDF}"/>
    <cellStyle name="Normal 94 54 2" xfId="20341" xr:uid="{712A5502-FCEB-498B-B4C3-505CDA60A2D2}"/>
    <cellStyle name="Normal 94 55" xfId="20342" xr:uid="{C7A771A1-EBBD-4E90-9BD5-E365F440CA88}"/>
    <cellStyle name="Normal 94 55 2" xfId="20343" xr:uid="{670F66FA-D69E-4321-AED4-D899628D8D20}"/>
    <cellStyle name="Normal 94 56" xfId="20344" xr:uid="{E0DA33E7-636D-4239-8362-D12EB142EF72}"/>
    <cellStyle name="Normal 94 56 2" xfId="20345" xr:uid="{CDF26296-4D7A-464C-A120-209F621D747F}"/>
    <cellStyle name="Normal 94 57" xfId="20346" xr:uid="{8BA76358-036C-46D2-9080-B8CCE2F0F38E}"/>
    <cellStyle name="Normal 94 57 2" xfId="20347" xr:uid="{CBCEB814-DE49-4900-882F-F8038A1F02EA}"/>
    <cellStyle name="Normal 94 58" xfId="20348" xr:uid="{F162834E-D87B-43EE-BA8F-73CBD5DA0E1E}"/>
    <cellStyle name="Normal 94 58 2" xfId="20349" xr:uid="{A76C695C-E261-4F6B-96B3-025EB6E29611}"/>
    <cellStyle name="Normal 94 59" xfId="20350" xr:uid="{E645D754-F8DF-4114-90A3-594428066F0F}"/>
    <cellStyle name="Normal 94 59 2" xfId="20351" xr:uid="{E14640FD-660D-4641-93E5-EA724273650D}"/>
    <cellStyle name="Normal 94 6" xfId="20352" xr:uid="{343A0B9D-CEDA-4E0D-A702-01C52C2999BD}"/>
    <cellStyle name="Normal 94 6 2" xfId="20353" xr:uid="{E8800CE3-020F-4E9A-85CB-D3FCB5812F3C}"/>
    <cellStyle name="Normal 94 60" xfId="20354" xr:uid="{11309077-A229-402E-8D84-904417EB73E9}"/>
    <cellStyle name="Normal 94 60 2" xfId="20355" xr:uid="{E5971867-147D-45A0-8CBB-249DFCCDCB8E}"/>
    <cellStyle name="Normal 94 61" xfId="20356" xr:uid="{D9A37D63-23E1-4F6C-9505-E903F91923BB}"/>
    <cellStyle name="Normal 94 61 2" xfId="20357" xr:uid="{FE17F665-69B6-4440-8410-F12A320CC03D}"/>
    <cellStyle name="Normal 94 62" xfId="20358" xr:uid="{1440C7B5-53A5-4BD1-8744-806FB12FF8B9}"/>
    <cellStyle name="Normal 94 62 2" xfId="20359" xr:uid="{597E25B3-9522-4BE4-818D-5C3046556BA1}"/>
    <cellStyle name="Normal 94 63" xfId="20360" xr:uid="{C3B139C4-2D3E-4C8E-8477-0747D10DF5D8}"/>
    <cellStyle name="Normal 94 63 2" xfId="20361" xr:uid="{CA1B85A7-E56A-42F6-9DD3-D5CB5E7859D2}"/>
    <cellStyle name="Normal 94 64" xfId="20362" xr:uid="{9363374E-C878-49F3-9378-D9216EA5D3AB}"/>
    <cellStyle name="Normal 94 64 2" xfId="20363" xr:uid="{313FD898-8EB6-4D0F-936F-BB05907A9929}"/>
    <cellStyle name="Normal 94 65" xfId="20364" xr:uid="{0CBB7032-B063-4420-9AB5-C945D1E6D1CE}"/>
    <cellStyle name="Normal 94 65 2" xfId="20365" xr:uid="{DC4F432E-0764-4837-9B5B-0C2F18C165FA}"/>
    <cellStyle name="Normal 94 66" xfId="20366" xr:uid="{8A26C6E2-8131-4ABA-A1DB-D5D289F5DB51}"/>
    <cellStyle name="Normal 94 66 2" xfId="20367" xr:uid="{FD7AAF6B-CB49-46A7-9F84-8D246910EF61}"/>
    <cellStyle name="Normal 94 67" xfId="20368" xr:uid="{9B0C8E6A-6DE4-440F-AD7F-288776C561D8}"/>
    <cellStyle name="Normal 94 67 2" xfId="20369" xr:uid="{F82D074D-7313-44A9-B66A-35701C6CDDDE}"/>
    <cellStyle name="Normal 94 68" xfId="20370" xr:uid="{EE87BC72-1086-4AC4-856D-24EA4A33C649}"/>
    <cellStyle name="Normal 94 68 2" xfId="20371" xr:uid="{D195FD91-AAF3-4466-BECC-8667928D96D1}"/>
    <cellStyle name="Normal 94 69" xfId="20372" xr:uid="{D05B9A61-0C29-4B80-851B-2A0ED0A497FE}"/>
    <cellStyle name="Normal 94 69 2" xfId="20373" xr:uid="{7F33E732-3214-4A93-8228-0BF6FACAF6FF}"/>
    <cellStyle name="Normal 94 7" xfId="20374" xr:uid="{DC4492AE-DF3D-4A9D-8B28-29CE66B1128D}"/>
    <cellStyle name="Normal 94 7 2" xfId="20375" xr:uid="{9775B7C4-27DE-4D3F-9379-A486E0F1CE57}"/>
    <cellStyle name="Normal 94 70" xfId="20376" xr:uid="{78F08557-FE11-4FFE-A216-B699BE220D28}"/>
    <cellStyle name="Normal 94 70 2" xfId="20377" xr:uid="{EF45374B-CBC6-46A5-BC18-DF60D7899EBA}"/>
    <cellStyle name="Normal 94 71" xfId="20378" xr:uid="{624199C6-76D9-4D5C-9C7C-AFAF546B7DC6}"/>
    <cellStyle name="Normal 94 71 2" xfId="20379" xr:uid="{9230F15A-3E2E-4ACA-AC48-1443636B3057}"/>
    <cellStyle name="Normal 94 72" xfId="20380" xr:uid="{E2A0AFAF-9595-4DF0-A44B-9CF858D5C5B7}"/>
    <cellStyle name="Normal 94 72 2" xfId="20381" xr:uid="{0E79E941-219F-43AE-A95D-B0B3730F99F3}"/>
    <cellStyle name="Normal 94 73" xfId="20382" xr:uid="{62645E19-D19F-4804-AEA7-98A88351B9D9}"/>
    <cellStyle name="Normal 94 73 2" xfId="20383" xr:uid="{AEFFF0E3-887C-4148-ACB1-F88DFDC2B720}"/>
    <cellStyle name="Normal 94 74" xfId="20384" xr:uid="{157321D7-975F-42CD-9E67-7BB0FF39B82D}"/>
    <cellStyle name="Normal 94 74 2" xfId="20385" xr:uid="{5BC8A1BC-455A-4C21-9A4B-B814EBD5A829}"/>
    <cellStyle name="Normal 94 75" xfId="20386" xr:uid="{B1857E41-92C5-4D15-9A95-E82E856D4670}"/>
    <cellStyle name="Normal 94 75 2" xfId="20387" xr:uid="{F180FFDA-2E83-43A7-8854-8968D6226159}"/>
    <cellStyle name="Normal 94 76" xfId="20388" xr:uid="{C2BC9A08-9958-400F-816E-7570DDBBDFDC}"/>
    <cellStyle name="Normal 94 76 2" xfId="20389" xr:uid="{1EAA256B-F43C-4D98-A50A-728495604904}"/>
    <cellStyle name="Normal 94 77" xfId="20390" xr:uid="{0DA5C58A-E2C6-4E20-9440-C55DB530493C}"/>
    <cellStyle name="Normal 94 77 2" xfId="20391" xr:uid="{F5C9A17B-82A8-467B-9DA7-70657B032157}"/>
    <cellStyle name="Normal 94 78" xfId="20392" xr:uid="{F532FDCC-53AA-44C5-9F3F-6339B51B6974}"/>
    <cellStyle name="Normal 94 78 2" xfId="20393" xr:uid="{83A23E02-FD65-4916-90CB-B2026D652774}"/>
    <cellStyle name="Normal 94 79" xfId="20394" xr:uid="{7B403CD5-33DB-4A5C-BE92-98624FFE955D}"/>
    <cellStyle name="Normal 94 79 2" xfId="20395" xr:uid="{D81104BC-838C-4088-B182-236F727A41E4}"/>
    <cellStyle name="Normal 94 8" xfId="20396" xr:uid="{6023D142-6C9C-4152-ABA8-CC4389D162C9}"/>
    <cellStyle name="Normal 94 8 2" xfId="20397" xr:uid="{2DB601BC-C0A9-4F1A-B4A4-204079FB834B}"/>
    <cellStyle name="Normal 94 80" xfId="20398" xr:uid="{DF1675BE-4099-4D9F-9A83-1B2683E86153}"/>
    <cellStyle name="Normal 94 80 2" xfId="20399" xr:uid="{0F46E833-067D-4084-80DC-1C827CB31B85}"/>
    <cellStyle name="Normal 94 81" xfId="20400" xr:uid="{EA6172CE-2ADE-4802-8078-303F7AD2B00C}"/>
    <cellStyle name="Normal 94 81 2" xfId="20401" xr:uid="{BA3BB406-0CA6-474F-B8FB-DB453146B15B}"/>
    <cellStyle name="Normal 94 82" xfId="20402" xr:uid="{D6322E5B-FC84-4E29-AB42-D0C0F5B6C06A}"/>
    <cellStyle name="Normal 94 82 2" xfId="20403" xr:uid="{6910A3A2-0605-49B9-8734-55E72FC73015}"/>
    <cellStyle name="Normal 94 83" xfId="20404" xr:uid="{BBE0F0A5-8B2D-43B3-B26F-4F0BCFDE26C2}"/>
    <cellStyle name="Normal 94 83 2" xfId="20405" xr:uid="{1B85F4A7-7979-4434-9E67-14B2F87251BB}"/>
    <cellStyle name="Normal 94 84" xfId="20406" xr:uid="{68427BEF-B3C4-40A0-B3DA-4B1710B17984}"/>
    <cellStyle name="Normal 94 84 2" xfId="20407" xr:uid="{C3DF6D9F-7416-461A-92E3-2B87C5BAD37A}"/>
    <cellStyle name="Normal 94 85" xfId="20408" xr:uid="{4D7089CE-15D0-4AE0-8943-ACAD9089D796}"/>
    <cellStyle name="Normal 94 85 2" xfId="20409" xr:uid="{52268267-DFE7-4B40-B858-A90F9F574D81}"/>
    <cellStyle name="Normal 94 86" xfId="20410" xr:uid="{5EDEC05F-87D4-4B7A-9832-7FA012D35B77}"/>
    <cellStyle name="Normal 94 86 2" xfId="20411" xr:uid="{3A9E7171-DBC2-4071-ACE1-8E1DC8DA680F}"/>
    <cellStyle name="Normal 94 87" xfId="20412" xr:uid="{AC5D76DC-E235-4A4C-AAD1-7E7B65608094}"/>
    <cellStyle name="Normal 94 9" xfId="20413" xr:uid="{DFB3EF3A-5189-407A-BCFF-32BE5A044593}"/>
    <cellStyle name="Normal 94 9 2" xfId="20414" xr:uid="{FACD6168-383A-4F5D-8F59-91380D4B866B}"/>
    <cellStyle name="Normal 95" xfId="20415" xr:uid="{C842A778-A120-493C-A1BC-DDE36598F51A}"/>
    <cellStyle name="Normal 95 10" xfId="20416" xr:uid="{43967688-DA48-4876-BA95-B5F24F82C150}"/>
    <cellStyle name="Normal 95 10 2" xfId="20417" xr:uid="{306D2FCC-6A24-4695-A031-BC0F5F7A0081}"/>
    <cellStyle name="Normal 95 11" xfId="20418" xr:uid="{4212A863-540D-462A-9008-A9687BE947CC}"/>
    <cellStyle name="Normal 95 11 2" xfId="20419" xr:uid="{41BF87F2-40C9-4187-8338-43F25B8A1BF9}"/>
    <cellStyle name="Normal 95 12" xfId="20420" xr:uid="{B1899CDD-DC8D-4703-B072-E6392E7B56CC}"/>
    <cellStyle name="Normal 95 12 2" xfId="20421" xr:uid="{06E2F0A0-C877-4467-A628-F9BC21E87CC9}"/>
    <cellStyle name="Normal 95 13" xfId="20422" xr:uid="{3A22901A-92F3-4E7D-93C5-48D5D48FAC50}"/>
    <cellStyle name="Normal 95 13 2" xfId="20423" xr:uid="{6A7782D4-809A-4397-BB31-E2933DBF59FE}"/>
    <cellStyle name="Normal 95 14" xfId="20424" xr:uid="{1EBE7F94-1061-4E18-9A52-3E25B4C423C1}"/>
    <cellStyle name="Normal 95 14 2" xfId="20425" xr:uid="{70E91281-E8BA-421A-81D8-D7DCD14319CE}"/>
    <cellStyle name="Normal 95 15" xfId="20426" xr:uid="{9596CC6C-4495-43E5-9240-4D8F1A60FF06}"/>
    <cellStyle name="Normal 95 15 2" xfId="20427" xr:uid="{E497D0F1-CC1E-40E2-91EE-044F0A1F4E0A}"/>
    <cellStyle name="Normal 95 16" xfId="20428" xr:uid="{CC3CE41A-35AB-43E9-94F4-9E904A3D5883}"/>
    <cellStyle name="Normal 95 16 2" xfId="20429" xr:uid="{58839D96-0922-4679-A0F0-ED4EE391D97D}"/>
    <cellStyle name="Normal 95 17" xfId="20430" xr:uid="{00E32359-143D-49BC-B9B9-7441B6B8AC60}"/>
    <cellStyle name="Normal 95 17 2" xfId="20431" xr:uid="{15A69C5B-2DD9-4658-BC60-54D5BC4785FB}"/>
    <cellStyle name="Normal 95 18" xfId="20432" xr:uid="{B32E419E-1F9B-4BAF-8052-5EFEA82E8FF7}"/>
    <cellStyle name="Normal 95 18 2" xfId="20433" xr:uid="{54A330F8-4B4F-4EAB-9C40-92656E03148E}"/>
    <cellStyle name="Normal 95 19" xfId="20434" xr:uid="{E5CB778D-B291-4BD5-B5C4-2AD6E16AF4BE}"/>
    <cellStyle name="Normal 95 19 2" xfId="20435" xr:uid="{79FE4508-01D0-4542-ABA3-07548B0F98BF}"/>
    <cellStyle name="Normal 95 2" xfId="20436" xr:uid="{5696803F-85FE-444B-9F95-8F3BDE72B927}"/>
    <cellStyle name="Normal 95 2 2" xfId="20437" xr:uid="{8E96003D-8C2D-474D-94C4-37FC37A61630}"/>
    <cellStyle name="Normal 95 20" xfId="20438" xr:uid="{B1CE004D-99C7-46A8-A4B8-B69235CA686F}"/>
    <cellStyle name="Normal 95 20 2" xfId="20439" xr:uid="{42CAFEFC-437F-4FC9-8541-5FA27C42D066}"/>
    <cellStyle name="Normal 95 21" xfId="20440" xr:uid="{24DD3D19-9D9A-493C-9CB8-43491D59966F}"/>
    <cellStyle name="Normal 95 21 2" xfId="20441" xr:uid="{BE85F8F3-D4DF-4FF6-B0FB-43A25E159338}"/>
    <cellStyle name="Normal 95 22" xfId="20442" xr:uid="{F6CD7287-5B00-406E-9FB2-A3BA4226EE87}"/>
    <cellStyle name="Normal 95 22 2" xfId="20443" xr:uid="{37CEEDAE-85A0-4CF7-BDE3-B35B8FA19BE9}"/>
    <cellStyle name="Normal 95 23" xfId="20444" xr:uid="{F6BF5C32-F94C-4CB0-B667-D9207FC5311D}"/>
    <cellStyle name="Normal 95 23 2" xfId="20445" xr:uid="{616013DC-A7D1-4C91-A3A0-2ACC16B4A04D}"/>
    <cellStyle name="Normal 95 24" xfId="20446" xr:uid="{64EAEB5A-59B4-4A4D-940B-B39AAB606949}"/>
    <cellStyle name="Normal 95 24 2" xfId="20447" xr:uid="{FC704B1B-C1FA-43BB-9EE8-CEFBE72EBAFF}"/>
    <cellStyle name="Normal 95 25" xfId="20448" xr:uid="{7884A28C-2A47-4D12-8218-0C41DAD52330}"/>
    <cellStyle name="Normal 95 25 2" xfId="20449" xr:uid="{830E05FC-5D99-438D-8987-304D2A8AF855}"/>
    <cellStyle name="Normal 95 26" xfId="20450" xr:uid="{86C5F32F-5BD4-45BD-B4A9-EFA22B449320}"/>
    <cellStyle name="Normal 95 26 2" xfId="20451" xr:uid="{6DF3BAEA-268A-4FD8-ACCA-38C66F544F2E}"/>
    <cellStyle name="Normal 95 27" xfId="20452" xr:uid="{B34E8FB1-CAA0-4822-A40C-E22AFA63BF30}"/>
    <cellStyle name="Normal 95 27 2" xfId="20453" xr:uid="{107CFA22-FD22-4CB5-98A7-C7973EF52454}"/>
    <cellStyle name="Normal 95 28" xfId="20454" xr:uid="{9F6CF378-D20E-4AC3-95F2-8C0292599E36}"/>
    <cellStyle name="Normal 95 28 2" xfId="20455" xr:uid="{7DD2FC9C-39CC-42F1-ABED-E90877184997}"/>
    <cellStyle name="Normal 95 29" xfId="20456" xr:uid="{5760F4E2-A63B-479C-85DD-BB5895CE3C4F}"/>
    <cellStyle name="Normal 95 29 2" xfId="20457" xr:uid="{FE0E567F-3AC8-436E-88B6-1DF1B09208C6}"/>
    <cellStyle name="Normal 95 3" xfId="20458" xr:uid="{D94BCB27-2C31-49E6-B822-C1625B3DB5EE}"/>
    <cellStyle name="Normal 95 3 2" xfId="20459" xr:uid="{A072502F-B7B2-4107-A6FC-8FC6E2189FA6}"/>
    <cellStyle name="Normal 95 30" xfId="20460" xr:uid="{29BCB276-1CB8-41EE-A628-5316E61EDE94}"/>
    <cellStyle name="Normal 95 30 2" xfId="20461" xr:uid="{010BA8B4-F584-43FA-B5AC-9CCF6ED67427}"/>
    <cellStyle name="Normal 95 31" xfId="20462" xr:uid="{EA028A2E-04EA-4EC2-8CAE-1B33AF56A8E8}"/>
    <cellStyle name="Normal 95 31 2" xfId="20463" xr:uid="{E874BEC5-BBA2-4D60-AB4D-90D4EF3FC750}"/>
    <cellStyle name="Normal 95 32" xfId="20464" xr:uid="{8B6F88D8-6B92-4491-9E39-6AD0CC37E326}"/>
    <cellStyle name="Normal 95 32 2" xfId="20465" xr:uid="{CCF5070D-1B2D-4F02-9DD3-DAC519B916EC}"/>
    <cellStyle name="Normal 95 33" xfId="20466" xr:uid="{AB9FD6CC-92CE-4054-8F8F-C7A7FE1F717F}"/>
    <cellStyle name="Normal 95 33 2" xfId="20467" xr:uid="{2BB3451C-E99B-47DA-80F6-79771E91A335}"/>
    <cellStyle name="Normal 95 34" xfId="20468" xr:uid="{96860E13-B9FD-41B1-ACC0-272077B33664}"/>
    <cellStyle name="Normal 95 34 2" xfId="20469" xr:uid="{86BE831F-AF44-4E1B-9091-F12CD36E0761}"/>
    <cellStyle name="Normal 95 35" xfId="20470" xr:uid="{87D2F513-93E2-477A-82D1-B1F6C5C2F8E9}"/>
    <cellStyle name="Normal 95 35 2" xfId="20471" xr:uid="{AB40205A-E33F-42E9-8569-97D58760B4D7}"/>
    <cellStyle name="Normal 95 36" xfId="20472" xr:uid="{8A866E2B-A06E-490D-8036-FB82B9D64852}"/>
    <cellStyle name="Normal 95 36 2" xfId="20473" xr:uid="{77F0F0C1-89B2-422F-8C80-ABFFD73D4343}"/>
    <cellStyle name="Normal 95 37" xfId="20474" xr:uid="{EE16FFED-6130-41A1-ACD6-FC86492CA4FF}"/>
    <cellStyle name="Normal 95 37 2" xfId="20475" xr:uid="{7A352711-F92A-4A84-B824-3F5B3A7572C3}"/>
    <cellStyle name="Normal 95 38" xfId="20476" xr:uid="{4DF26090-A897-4B06-8E7D-AFDAC7852906}"/>
    <cellStyle name="Normal 95 38 2" xfId="20477" xr:uid="{3822F5B5-7404-458F-A988-A84BC9A97500}"/>
    <cellStyle name="Normal 95 39" xfId="20478" xr:uid="{BDF14701-5486-46F6-9F8D-4948FB0B7B6C}"/>
    <cellStyle name="Normal 95 39 2" xfId="20479" xr:uid="{3C3B0406-92DF-4603-84AE-804D7259049B}"/>
    <cellStyle name="Normal 95 4" xfId="20480" xr:uid="{4FD2B397-82A3-411F-BB3D-BAB076B919EB}"/>
    <cellStyle name="Normal 95 4 2" xfId="20481" xr:uid="{3F3007B3-85DA-4AB3-A47B-8761B885394B}"/>
    <cellStyle name="Normal 95 40" xfId="20482" xr:uid="{0C16857F-2187-4B75-AAB5-9854DE12902D}"/>
    <cellStyle name="Normal 95 40 2" xfId="20483" xr:uid="{FF6E652E-F14D-4483-AFB6-916B5E4B92A0}"/>
    <cellStyle name="Normal 95 41" xfId="20484" xr:uid="{79A00831-C5C2-46A6-B164-F310F512C8D7}"/>
    <cellStyle name="Normal 95 41 2" xfId="20485" xr:uid="{91D1ABAC-8D66-42B8-BA91-E2EF449BFEA1}"/>
    <cellStyle name="Normal 95 42" xfId="20486" xr:uid="{006D7951-467F-4967-A9CE-AE3A65D7ED56}"/>
    <cellStyle name="Normal 95 42 2" xfId="20487" xr:uid="{C0EB5898-BED1-4C29-99F1-4CECC02A3239}"/>
    <cellStyle name="Normal 95 43" xfId="20488" xr:uid="{825EDC27-97BA-4296-8E6A-1C150E74AD8E}"/>
    <cellStyle name="Normal 95 43 2" xfId="20489" xr:uid="{F5FE51D9-5C3A-42DE-BBEE-B24D75104C52}"/>
    <cellStyle name="Normal 95 44" xfId="20490" xr:uid="{4E69A7E7-F50F-4F71-B68B-847F3AB3E0D1}"/>
    <cellStyle name="Normal 95 44 2" xfId="20491" xr:uid="{4B58CE0D-05C8-447C-820D-E008C54A1578}"/>
    <cellStyle name="Normal 95 45" xfId="20492" xr:uid="{A9E37B23-082D-42FB-90C9-441102F4DA90}"/>
    <cellStyle name="Normal 95 45 2" xfId="20493" xr:uid="{87B1A995-9FC6-40AF-97A6-1A7C3B727630}"/>
    <cellStyle name="Normal 95 46" xfId="20494" xr:uid="{56808D83-E11D-43BC-95C9-F2C9162C3342}"/>
    <cellStyle name="Normal 95 46 2" xfId="20495" xr:uid="{A5F08B03-C4F8-4E57-83B1-46F6E2C2E477}"/>
    <cellStyle name="Normal 95 47" xfId="20496" xr:uid="{417F8EA8-E2A2-4E0A-B866-5B643FE97EFA}"/>
    <cellStyle name="Normal 95 47 2" xfId="20497" xr:uid="{7C2920A1-86CE-4CDD-A376-D619AC8C7493}"/>
    <cellStyle name="Normal 95 48" xfId="20498" xr:uid="{7EB92C7C-6F21-43AD-BCC8-4C766707588A}"/>
    <cellStyle name="Normal 95 48 2" xfId="20499" xr:uid="{8E4DFAE1-6319-4B5B-8AE3-5E8145879739}"/>
    <cellStyle name="Normal 95 49" xfId="20500" xr:uid="{5A32A252-DDDD-445D-A831-15A317A2C98E}"/>
    <cellStyle name="Normal 95 49 2" xfId="20501" xr:uid="{39B312BA-9321-4A51-B793-0B3F5CCF8881}"/>
    <cellStyle name="Normal 95 5" xfId="20502" xr:uid="{0BE25293-8E88-4340-AB84-3C1DCD8CECE1}"/>
    <cellStyle name="Normal 95 5 2" xfId="20503" xr:uid="{38A2807A-C308-430D-A82D-446EE463A531}"/>
    <cellStyle name="Normal 95 50" xfId="20504" xr:uid="{01A16E4B-D545-4D2C-804D-D156D79EB84D}"/>
    <cellStyle name="Normal 95 50 2" xfId="20505" xr:uid="{7BA24923-A345-45F1-96FA-54085E055546}"/>
    <cellStyle name="Normal 95 51" xfId="20506" xr:uid="{7465359F-7304-4939-B6C5-AD40EB8D02E3}"/>
    <cellStyle name="Normal 95 51 2" xfId="20507" xr:uid="{31C99C6F-73AC-42F7-9822-97FF4CB16F39}"/>
    <cellStyle name="Normal 95 52" xfId="20508" xr:uid="{9D3C9A49-CB77-4C7A-B970-74CA2DC50F9A}"/>
    <cellStyle name="Normal 95 52 2" xfId="20509" xr:uid="{75E3761F-1658-4BE1-9F16-921329783AB6}"/>
    <cellStyle name="Normal 95 53" xfId="20510" xr:uid="{55560618-7287-4B38-8689-4749DC43FCEB}"/>
    <cellStyle name="Normal 95 53 2" xfId="20511" xr:uid="{5AC7C697-269D-48B7-B85C-CE3958420CE2}"/>
    <cellStyle name="Normal 95 54" xfId="20512" xr:uid="{7AC387C9-903D-440B-ABCA-DB2DFC0A7241}"/>
    <cellStyle name="Normal 95 54 2" xfId="20513" xr:uid="{F5084A6A-91CA-4B04-A282-7CCA2E0AAA45}"/>
    <cellStyle name="Normal 95 55" xfId="20514" xr:uid="{E8200DCF-0E97-4CB7-B2B1-A25FDAE96950}"/>
    <cellStyle name="Normal 95 55 2" xfId="20515" xr:uid="{F5177F83-1E5D-4B4E-9CC9-1A635672C9A4}"/>
    <cellStyle name="Normal 95 56" xfId="20516" xr:uid="{237D58AD-3A3E-4D03-B474-C9C4DF7500AF}"/>
    <cellStyle name="Normal 95 56 2" xfId="20517" xr:uid="{EF92DFCF-623D-43D1-B5A2-73B453F95B50}"/>
    <cellStyle name="Normal 95 57" xfId="20518" xr:uid="{656F978A-FA7F-4CE3-8B16-9907DB940E5B}"/>
    <cellStyle name="Normal 95 57 2" xfId="20519" xr:uid="{14E8F7AE-7B2A-43A4-BC20-3029A3ADB418}"/>
    <cellStyle name="Normal 95 58" xfId="20520" xr:uid="{E72487EC-4BD2-4DF3-BD4F-32775988374C}"/>
    <cellStyle name="Normal 95 58 2" xfId="20521" xr:uid="{679780ED-B4D1-41CD-BE30-A59E5BE99829}"/>
    <cellStyle name="Normal 95 59" xfId="20522" xr:uid="{D4265CEE-4AB9-4BD6-84E5-9F4031DC0018}"/>
    <cellStyle name="Normal 95 59 2" xfId="20523" xr:uid="{EDFB2DDF-ED4E-4021-91BA-E619B86DB0C1}"/>
    <cellStyle name="Normal 95 6" xfId="20524" xr:uid="{1467CD49-DFED-4D22-B1AD-7C3AC377D2FE}"/>
    <cellStyle name="Normal 95 6 2" xfId="20525" xr:uid="{5B497D94-347B-4246-973A-C0D174B88D9C}"/>
    <cellStyle name="Normal 95 60" xfId="20526" xr:uid="{54B19684-D3D5-4838-A9EB-EF904B900E15}"/>
    <cellStyle name="Normal 95 60 2" xfId="20527" xr:uid="{CDD1B252-882C-46DB-8DD7-294580A6C4E1}"/>
    <cellStyle name="Normal 95 61" xfId="20528" xr:uid="{CE6AF080-2BC8-4944-83E9-910B32C19994}"/>
    <cellStyle name="Normal 95 61 2" xfId="20529" xr:uid="{853F8A17-F4C7-4257-86DF-A65C2EC48241}"/>
    <cellStyle name="Normal 95 62" xfId="20530" xr:uid="{1D75E82D-FF14-43F1-810D-7B0BE9452C2C}"/>
    <cellStyle name="Normal 95 62 2" xfId="20531" xr:uid="{7E55C69A-B8C1-40AC-A4DB-B03499CCAAD0}"/>
    <cellStyle name="Normal 95 63" xfId="20532" xr:uid="{EAEE7DCE-0094-4A5B-A94F-6301114BC014}"/>
    <cellStyle name="Normal 95 63 2" xfId="20533" xr:uid="{06D7B417-A38F-40DC-BEC7-FC4E167DEC79}"/>
    <cellStyle name="Normal 95 64" xfId="20534" xr:uid="{8DB921F9-F2BA-41C5-A9A1-9775CC27DB85}"/>
    <cellStyle name="Normal 95 64 2" xfId="20535" xr:uid="{652871B5-1572-430F-929B-990A99FBCC51}"/>
    <cellStyle name="Normal 95 65" xfId="20536" xr:uid="{4CD5FCCD-6149-4211-9FE8-F66003FFCAB4}"/>
    <cellStyle name="Normal 95 65 2" xfId="20537" xr:uid="{020CBF8B-83FE-4E6D-8206-60181FC74EE3}"/>
    <cellStyle name="Normal 95 66" xfId="20538" xr:uid="{4BA41EEE-4F7E-4533-9FB0-334E78E02C33}"/>
    <cellStyle name="Normal 95 66 2" xfId="20539" xr:uid="{03D01C76-0C54-43BE-A78D-7D81E4B53167}"/>
    <cellStyle name="Normal 95 67" xfId="20540" xr:uid="{CFE57909-1817-46EE-829E-1F7C8535F36E}"/>
    <cellStyle name="Normal 95 67 2" xfId="20541" xr:uid="{BF927A8F-AFBF-47C2-9714-8BDAC6C4F88E}"/>
    <cellStyle name="Normal 95 68" xfId="20542" xr:uid="{985F09AE-6E0C-4800-954C-FD0EA40AE657}"/>
    <cellStyle name="Normal 95 68 2" xfId="20543" xr:uid="{F21DDDD6-71EF-4A99-A7DE-E4B1BBAEF5EF}"/>
    <cellStyle name="Normal 95 69" xfId="20544" xr:uid="{D196B25C-8A79-4C9B-94C0-CF77071754D3}"/>
    <cellStyle name="Normal 95 69 2" xfId="20545" xr:uid="{79101684-8250-42A0-BCB7-F352817EF4D5}"/>
    <cellStyle name="Normal 95 7" xfId="20546" xr:uid="{276915BC-6002-4953-BA92-CCEA4C7FF044}"/>
    <cellStyle name="Normal 95 7 2" xfId="20547" xr:uid="{2821ACE3-8166-408B-8AB2-5081432B9A0C}"/>
    <cellStyle name="Normal 95 70" xfId="20548" xr:uid="{936B1E7B-59E7-45F2-9261-B5BD202030C9}"/>
    <cellStyle name="Normal 95 70 2" xfId="20549" xr:uid="{F2E8DC10-76AD-42D9-A86F-464FDD077C8A}"/>
    <cellStyle name="Normal 95 71" xfId="20550" xr:uid="{83DE1B08-9D5C-401A-A70B-F09F7B4E7FB6}"/>
    <cellStyle name="Normal 95 71 2" xfId="20551" xr:uid="{AD8C9053-D908-49FC-A22C-279CA97A53DA}"/>
    <cellStyle name="Normal 95 72" xfId="20552" xr:uid="{E1D6D49E-BBAA-4381-8760-C387C2DB3A52}"/>
    <cellStyle name="Normal 95 72 2" xfId="20553" xr:uid="{F099C260-BC4F-4547-ABD0-88262704D9E5}"/>
    <cellStyle name="Normal 95 73" xfId="20554" xr:uid="{ED80A60E-DCE7-4ACE-AA71-E94D29233408}"/>
    <cellStyle name="Normal 95 73 2" xfId="20555" xr:uid="{B8BFE696-A2E9-43DB-A5F4-5CDBEB2A9EB5}"/>
    <cellStyle name="Normal 95 74" xfId="20556" xr:uid="{576FAAEE-1727-4DD0-A48E-FA2FFA6A05F7}"/>
    <cellStyle name="Normal 95 74 2" xfId="20557" xr:uid="{01BAFCF5-167E-4EB9-8CE6-C31859354C4E}"/>
    <cellStyle name="Normal 95 75" xfId="20558" xr:uid="{F0CF28C9-E69B-49B8-B930-615F21E66A06}"/>
    <cellStyle name="Normal 95 75 2" xfId="20559" xr:uid="{E573C27A-D284-48ED-AAA1-C29B56528EE1}"/>
    <cellStyle name="Normal 95 76" xfId="20560" xr:uid="{6DCD24EB-9609-4AC9-B043-A07B69AE7AA3}"/>
    <cellStyle name="Normal 95 76 2" xfId="20561" xr:uid="{E32BC1B8-0551-48C7-AB5D-B5E32F437C15}"/>
    <cellStyle name="Normal 95 77" xfId="20562" xr:uid="{8360211F-921D-433E-8C96-B5295C461B34}"/>
    <cellStyle name="Normal 95 77 2" xfId="20563" xr:uid="{641CBD2A-70C4-4341-A43F-7DE57E3B4C4C}"/>
    <cellStyle name="Normal 95 78" xfId="20564" xr:uid="{EC6D02C0-2EA3-43AA-8A17-3CE02688B3DC}"/>
    <cellStyle name="Normal 95 78 2" xfId="20565" xr:uid="{DD9F89A4-6235-42B5-8520-C0B447F09BE0}"/>
    <cellStyle name="Normal 95 79" xfId="20566" xr:uid="{44720644-A406-44A6-AA90-9D28381D651F}"/>
    <cellStyle name="Normal 95 79 2" xfId="20567" xr:uid="{595092C1-2D8B-4256-92A8-7BC38E3D38DC}"/>
    <cellStyle name="Normal 95 8" xfId="20568" xr:uid="{97D446DB-2A88-4892-B62B-1443CA235C91}"/>
    <cellStyle name="Normal 95 8 2" xfId="20569" xr:uid="{E267858D-67E2-465D-9BA0-CBA91E5061ED}"/>
    <cellStyle name="Normal 95 80" xfId="20570" xr:uid="{27E39BBD-1793-45AB-8553-A279A73CD613}"/>
    <cellStyle name="Normal 95 80 2" xfId="20571" xr:uid="{E8A9CB4C-F738-4368-AEBF-C01C7B6779B4}"/>
    <cellStyle name="Normal 95 81" xfId="20572" xr:uid="{000C586F-9B10-441D-BD6A-EBB0DE5085D5}"/>
    <cellStyle name="Normal 95 81 2" xfId="20573" xr:uid="{E55BB341-FC2F-4DB2-9D95-CD5231B99A82}"/>
    <cellStyle name="Normal 95 82" xfId="20574" xr:uid="{C58299C6-6E31-431B-BDD4-F0586CB684A7}"/>
    <cellStyle name="Normal 95 82 2" xfId="20575" xr:uid="{875D76B5-B8D0-40C4-9647-AF1D042796F6}"/>
    <cellStyle name="Normal 95 83" xfId="20576" xr:uid="{F48DA239-BB67-4AAA-825B-EE435F2A852A}"/>
    <cellStyle name="Normal 95 83 2" xfId="20577" xr:uid="{0A419A8F-F02C-4044-8ED8-03E35BDFF3C5}"/>
    <cellStyle name="Normal 95 84" xfId="20578" xr:uid="{04F395EB-6EF1-4D65-ACDD-8DAFDE81D391}"/>
    <cellStyle name="Normal 95 84 2" xfId="20579" xr:uid="{7823F332-4B11-4FEE-B10B-EB4C5FDBE82A}"/>
    <cellStyle name="Normal 95 85" xfId="20580" xr:uid="{311A2F0E-561E-4C85-8A52-592F6B149196}"/>
    <cellStyle name="Normal 95 85 2" xfId="20581" xr:uid="{14841B3F-947E-486E-8194-3316246279C7}"/>
    <cellStyle name="Normal 95 86" xfId="20582" xr:uid="{E6EDF296-410E-45C2-A34F-707F9064E178}"/>
    <cellStyle name="Normal 95 86 2" xfId="20583" xr:uid="{83A06DB0-E4E5-49EC-8A6B-33D61D71F6F6}"/>
    <cellStyle name="Normal 95 87" xfId="20584" xr:uid="{DB5657C8-DAA6-4E53-AED1-51CC5FB530BE}"/>
    <cellStyle name="Normal 95 9" xfId="20585" xr:uid="{84250C12-82B5-43D7-9654-30461278EE89}"/>
    <cellStyle name="Normal 95 9 2" xfId="20586" xr:uid="{B3A16B5A-FADB-47AD-ABD3-8D08E95ECA21}"/>
    <cellStyle name="Normal 96" xfId="20587" xr:uid="{C5C60DC1-4D27-4C9B-BB13-0391360EDE46}"/>
    <cellStyle name="Normal 98" xfId="20588" xr:uid="{5885B88F-7A57-42EC-B7C5-02FCD188E83F}"/>
    <cellStyle name="Normal 98 10" xfId="20589" xr:uid="{D3054ABC-2ED4-46E4-86F2-497600A6A760}"/>
    <cellStyle name="Normal 98 10 2" xfId="20590" xr:uid="{EAC3F780-0778-4263-A905-45F7E010864B}"/>
    <cellStyle name="Normal 98 11" xfId="20591" xr:uid="{46A70673-E185-41DB-A4D0-C47FBFC68BF4}"/>
    <cellStyle name="Normal 98 11 2" xfId="20592" xr:uid="{115D2183-982D-42A0-A2A7-291F301C3073}"/>
    <cellStyle name="Normal 98 12" xfId="20593" xr:uid="{896B0571-4AAF-448F-8FE0-590747B93FED}"/>
    <cellStyle name="Normal 98 12 2" xfId="20594" xr:uid="{E1AE6647-E7ED-43B5-990A-AE179011E7EF}"/>
    <cellStyle name="Normal 98 13" xfId="20595" xr:uid="{F2E27331-5311-4436-8375-014022511E97}"/>
    <cellStyle name="Normal 98 13 2" xfId="20596" xr:uid="{8DC6C057-B9A2-4817-AABC-2A8D02B36C97}"/>
    <cellStyle name="Normal 98 14" xfId="20597" xr:uid="{E28FE2BA-79BE-4DA5-B826-E83EBFF44EB5}"/>
    <cellStyle name="Normal 98 14 2" xfId="20598" xr:uid="{DD7305DE-DF99-4AFC-87CE-353F35A20A13}"/>
    <cellStyle name="Normal 98 15" xfId="20599" xr:uid="{CA96C355-19ED-42CF-96C5-75DC52BF412D}"/>
    <cellStyle name="Normal 98 15 2" xfId="20600" xr:uid="{60A2C3E7-6C3B-437D-8336-0D16442F0264}"/>
    <cellStyle name="Normal 98 16" xfId="20601" xr:uid="{1D3D09CC-FD87-4AE1-BDDF-4F4B65DA2AB6}"/>
    <cellStyle name="Normal 98 16 2" xfId="20602" xr:uid="{0D23B1EC-6B27-4B49-830B-B63DE179C429}"/>
    <cellStyle name="Normal 98 17" xfId="20603" xr:uid="{0FD0A805-2E9F-415A-90D2-4396BFC7406C}"/>
    <cellStyle name="Normal 98 17 2" xfId="20604" xr:uid="{6E427AA2-8766-4A69-91C6-ED7AB9EAA815}"/>
    <cellStyle name="Normal 98 18" xfId="20605" xr:uid="{8A05A03C-A9BF-47F0-998D-51D623E81A18}"/>
    <cellStyle name="Normal 98 18 2" xfId="20606" xr:uid="{DB73F812-2938-465D-A9C0-7C61D47520E0}"/>
    <cellStyle name="Normal 98 19" xfId="20607" xr:uid="{F1E19135-DACA-4977-8859-A041B3BB0116}"/>
    <cellStyle name="Normal 98 19 2" xfId="20608" xr:uid="{9E8D9561-DC1B-4F3F-89A6-85C641D6C4BD}"/>
    <cellStyle name="Normal 98 2" xfId="20609" xr:uid="{FA94310E-C8B4-4F9C-847A-CE9EF5545EC8}"/>
    <cellStyle name="Normal 98 2 2" xfId="20610" xr:uid="{FB29C0E1-BC65-4A1C-AC99-2DED51A5268C}"/>
    <cellStyle name="Normal 98 20" xfId="20611" xr:uid="{02484DE4-2B76-47DD-B23F-F22406D96CD9}"/>
    <cellStyle name="Normal 98 20 2" xfId="20612" xr:uid="{F66FA339-1079-4C0A-87E2-41C0674974AE}"/>
    <cellStyle name="Normal 98 21" xfId="20613" xr:uid="{644DDD15-6B05-42BF-A535-0651EC2A8038}"/>
    <cellStyle name="Normal 98 21 2" xfId="20614" xr:uid="{91504886-0147-47DE-8815-A37B4C0AB77E}"/>
    <cellStyle name="Normal 98 22" xfId="20615" xr:uid="{0B4F11F5-B3A7-4B23-88CF-2A59E3B1128D}"/>
    <cellStyle name="Normal 98 22 2" xfId="20616" xr:uid="{DAF661D1-23DE-43F8-B495-345A1B020D27}"/>
    <cellStyle name="Normal 98 23" xfId="20617" xr:uid="{E22C3DF6-9B52-4C9E-A5D2-F77E2F2BB69C}"/>
    <cellStyle name="Normal 98 23 2" xfId="20618" xr:uid="{A1106AA1-5A8B-4CC8-A484-CCB5DF60ED74}"/>
    <cellStyle name="Normal 98 24" xfId="20619" xr:uid="{11B3511C-FF85-4E52-A190-016B3EA90011}"/>
    <cellStyle name="Normal 98 24 2" xfId="20620" xr:uid="{28DE5EF3-78DA-44C5-991B-4C86184DA838}"/>
    <cellStyle name="Normal 98 25" xfId="20621" xr:uid="{5CB033AF-58FB-45DD-ABC4-2EF4B91AE162}"/>
    <cellStyle name="Normal 98 25 2" xfId="20622" xr:uid="{0451BB63-25A0-4952-9E1F-D5F818407856}"/>
    <cellStyle name="Normal 98 26" xfId="20623" xr:uid="{E95DDABB-B55B-4E09-9149-62B769A76F8E}"/>
    <cellStyle name="Normal 98 26 2" xfId="20624" xr:uid="{352A3670-675D-44FA-9947-5E6D1E944569}"/>
    <cellStyle name="Normal 98 27" xfId="20625" xr:uid="{E252A10E-C9F7-465D-A054-A91A6AEBF224}"/>
    <cellStyle name="Normal 98 27 2" xfId="20626" xr:uid="{91C88037-503F-40D9-A5A5-24D14D68693D}"/>
    <cellStyle name="Normal 98 28" xfId="20627" xr:uid="{2FD96E13-E7D2-4B08-AB09-4DC1D491EC5D}"/>
    <cellStyle name="Normal 98 28 2" xfId="20628" xr:uid="{ED353AD3-899C-4B19-B976-CF0E91E4D955}"/>
    <cellStyle name="Normal 98 29" xfId="20629" xr:uid="{9E36138D-3102-4C26-AD4B-2563A750332F}"/>
    <cellStyle name="Normal 98 29 2" xfId="20630" xr:uid="{FD66D488-01C3-4BD5-B9F0-8C00F5CD1597}"/>
    <cellStyle name="Normal 98 3" xfId="20631" xr:uid="{39EDD1F1-5A15-4EA6-ACD4-E5072E45EBD1}"/>
    <cellStyle name="Normal 98 3 2" xfId="20632" xr:uid="{F5350EFC-10EB-43B5-ADA0-E73789AAF11E}"/>
    <cellStyle name="Normal 98 30" xfId="20633" xr:uid="{C7AAEEC3-7096-417C-8C71-46699174D908}"/>
    <cellStyle name="Normal 98 30 2" xfId="20634" xr:uid="{E39116D2-681E-49BC-9F75-2AF8ADDA96A5}"/>
    <cellStyle name="Normal 98 31" xfId="20635" xr:uid="{2BFA94B4-7125-4DFB-822F-CF5F4E453265}"/>
    <cellStyle name="Normal 98 31 2" xfId="20636" xr:uid="{B153C447-CF25-4E94-9538-4B23AA61E1FF}"/>
    <cellStyle name="Normal 98 32" xfId="20637" xr:uid="{C47A4FB5-0F8F-46DB-B8BE-884285E0997D}"/>
    <cellStyle name="Normal 98 32 2" xfId="20638" xr:uid="{8E87E551-60FA-4C2B-A36D-B2CFAEE1EE1A}"/>
    <cellStyle name="Normal 98 33" xfId="20639" xr:uid="{A2C9CB35-6BFB-45C5-8E5F-92BBA9EFA0D0}"/>
    <cellStyle name="Normal 98 33 2" xfId="20640" xr:uid="{0AA3BEAF-0E95-48F0-8A99-810F46570941}"/>
    <cellStyle name="Normal 98 34" xfId="20641" xr:uid="{B4D9BB43-A905-4BCB-B355-20F2A4728B6A}"/>
    <cellStyle name="Normal 98 34 2" xfId="20642" xr:uid="{1E9217A7-F9CF-4F64-8C3A-AD5B138CFF07}"/>
    <cellStyle name="Normal 98 35" xfId="20643" xr:uid="{19FFF53C-B7E3-4AE8-985E-BF40D8CA20C3}"/>
    <cellStyle name="Normal 98 35 2" xfId="20644" xr:uid="{F68900B5-7B37-417B-BB8C-412EAE1F97E4}"/>
    <cellStyle name="Normal 98 36" xfId="20645" xr:uid="{17931BD4-3BF9-415D-9A52-7BC9E7E21C30}"/>
    <cellStyle name="Normal 98 36 2" xfId="20646" xr:uid="{3505641F-8328-4E26-AB94-B9E672F880FA}"/>
    <cellStyle name="Normal 98 37" xfId="20647" xr:uid="{8D7B0388-BA38-4352-AC4F-20A92549BD24}"/>
    <cellStyle name="Normal 98 37 2" xfId="20648" xr:uid="{3FF2E747-B6D6-43CD-985D-0489B6FBCAA6}"/>
    <cellStyle name="Normal 98 38" xfId="20649" xr:uid="{A35304D9-F595-4E10-BE1D-50871AE92474}"/>
    <cellStyle name="Normal 98 38 2" xfId="20650" xr:uid="{A34EEDE8-2CF5-4958-90A2-044C2CC7FFBC}"/>
    <cellStyle name="Normal 98 39" xfId="20651" xr:uid="{00A4F60A-F207-40B8-B8D1-5A42B8142BDE}"/>
    <cellStyle name="Normal 98 39 2" xfId="20652" xr:uid="{35CFA66C-C0ED-47F9-8211-046B0D50A3A1}"/>
    <cellStyle name="Normal 98 4" xfId="20653" xr:uid="{4F944E88-9B65-4874-AB46-B71D5E64CA5A}"/>
    <cellStyle name="Normal 98 4 2" xfId="20654" xr:uid="{6763E497-A79F-4CCE-A01F-E38E0725A2C7}"/>
    <cellStyle name="Normal 98 40" xfId="20655" xr:uid="{82DD0AD1-65BB-4A14-8133-7DA9F195DBAE}"/>
    <cellStyle name="Normal 98 40 2" xfId="20656" xr:uid="{628034DE-B84D-4371-B1DD-D489D6453D43}"/>
    <cellStyle name="Normal 98 41" xfId="20657" xr:uid="{23EF3D8A-23D3-4B5E-9D4D-ED2B0D299129}"/>
    <cellStyle name="Normal 98 41 2" xfId="20658" xr:uid="{170AB541-F80E-4924-B58F-1DEDECB7007D}"/>
    <cellStyle name="Normal 98 42" xfId="20659" xr:uid="{82CB3E76-B179-4F71-B9F1-2E136FB26E4B}"/>
    <cellStyle name="Normal 98 42 2" xfId="20660" xr:uid="{F74D8063-C999-4096-862C-E48BE7D2CF6F}"/>
    <cellStyle name="Normal 98 43" xfId="20661" xr:uid="{FA813E8F-B2B7-4A54-A26D-0B17F19E3515}"/>
    <cellStyle name="Normal 98 43 2" xfId="20662" xr:uid="{C7A1B6F3-5FE2-40FE-86B5-F3285776EE99}"/>
    <cellStyle name="Normal 98 44" xfId="20663" xr:uid="{D16C9D12-D4C2-460D-BAF9-67953EF6AD6B}"/>
    <cellStyle name="Normal 98 44 2" xfId="20664" xr:uid="{7933A7EF-B47B-4EE6-B342-98E41BC1BF94}"/>
    <cellStyle name="Normal 98 45" xfId="20665" xr:uid="{01A4FB40-099C-4950-815E-17E0737A19D0}"/>
    <cellStyle name="Normal 98 45 2" xfId="20666" xr:uid="{B247CC78-1E6D-4058-A3AB-48A8392C171B}"/>
    <cellStyle name="Normal 98 46" xfId="20667" xr:uid="{563F99C5-BE72-4526-92DF-60D8DBCDB3A7}"/>
    <cellStyle name="Normal 98 46 2" xfId="20668" xr:uid="{4DB94A19-E645-4DE7-B3FF-A5CE8A571BFD}"/>
    <cellStyle name="Normal 98 47" xfId="20669" xr:uid="{82A95CB8-8F4D-425D-B507-2975E0C04920}"/>
    <cellStyle name="Normal 98 47 2" xfId="20670" xr:uid="{05DBE191-1CFC-402A-B803-815B5C30F449}"/>
    <cellStyle name="Normal 98 48" xfId="20671" xr:uid="{237F08AE-9070-4C0D-8E90-485289705570}"/>
    <cellStyle name="Normal 98 48 2" xfId="20672" xr:uid="{7082877E-5D79-4B3D-9EF1-8F837B56D247}"/>
    <cellStyle name="Normal 98 49" xfId="20673" xr:uid="{998E7F55-B750-4943-A354-78B8ACA92811}"/>
    <cellStyle name="Normal 98 49 2" xfId="20674" xr:uid="{63B6760C-3F88-4B7D-AA28-ECF42097C326}"/>
    <cellStyle name="Normal 98 5" xfId="20675" xr:uid="{CD405C6B-ED2A-4886-8690-32B27B3034C7}"/>
    <cellStyle name="Normal 98 5 2" xfId="20676" xr:uid="{E5B17E90-D4BB-444C-BD53-EC024C366351}"/>
    <cellStyle name="Normal 98 50" xfId="20677" xr:uid="{DEF84586-6660-49F5-92EB-59C8CB14B625}"/>
    <cellStyle name="Normal 98 50 2" xfId="20678" xr:uid="{8BF6A72E-33F2-43F2-B295-C90B12CEF5FF}"/>
    <cellStyle name="Normal 98 51" xfId="20679" xr:uid="{6A143848-FCBB-4B12-8591-6CB24AE4A399}"/>
    <cellStyle name="Normal 98 51 2" xfId="20680" xr:uid="{BE37A152-722E-4B85-A4C1-B4608BBCA834}"/>
    <cellStyle name="Normal 98 52" xfId="20681" xr:uid="{19B377D1-93B9-42B0-BD53-39FCE0A929BB}"/>
    <cellStyle name="Normal 98 52 2" xfId="20682" xr:uid="{4947EA3E-8786-4AB7-AB87-125D8BB2FB63}"/>
    <cellStyle name="Normal 98 53" xfId="20683" xr:uid="{315A58CB-96EC-4162-9B54-A8EBA5A6A90B}"/>
    <cellStyle name="Normal 98 53 2" xfId="20684" xr:uid="{BC1E4F4B-C83C-4F5D-9684-1092C9DA388E}"/>
    <cellStyle name="Normal 98 54" xfId="20685" xr:uid="{DD832976-D597-4E73-813E-2C671CE53F07}"/>
    <cellStyle name="Normal 98 54 2" xfId="20686" xr:uid="{C6700B8F-B50C-4C40-83AB-177281F216E6}"/>
    <cellStyle name="Normal 98 55" xfId="20687" xr:uid="{0E4BAAB7-20AC-4DC1-863E-934FD2F17F14}"/>
    <cellStyle name="Normal 98 55 2" xfId="20688" xr:uid="{FB4772BC-342A-4D6D-A3C5-AB1531B6959F}"/>
    <cellStyle name="Normal 98 56" xfId="20689" xr:uid="{9B6C0CED-9E65-4B85-AADB-1E8484B31698}"/>
    <cellStyle name="Normal 98 56 2" xfId="20690" xr:uid="{6F655D38-75ED-49BE-8A00-97EF31C2D234}"/>
    <cellStyle name="Normal 98 57" xfId="20691" xr:uid="{9F0D598B-A575-4A77-AFF9-50A4777B35FD}"/>
    <cellStyle name="Normal 98 57 2" xfId="20692" xr:uid="{68AFF61F-69E8-4DC9-93B4-8D27C0F7D0B2}"/>
    <cellStyle name="Normal 98 58" xfId="20693" xr:uid="{35F531F7-5739-4213-B18E-F3E3361229BF}"/>
    <cellStyle name="Normal 98 58 2" xfId="20694" xr:uid="{9D1A2051-D01E-4C4F-A09D-893F8490CE3F}"/>
    <cellStyle name="Normal 98 59" xfId="20695" xr:uid="{F9A05752-702D-490B-8B9E-2EAFF4658D5E}"/>
    <cellStyle name="Normal 98 59 2" xfId="20696" xr:uid="{C95CC0CD-E326-4221-9387-F6804AF8B843}"/>
    <cellStyle name="Normal 98 6" xfId="20697" xr:uid="{ADFDBAE4-577A-411E-B22A-9C1485F8EB7D}"/>
    <cellStyle name="Normal 98 6 2" xfId="20698" xr:uid="{34505D41-2B67-4C0A-B3C3-E008CEDF76D9}"/>
    <cellStyle name="Normal 98 60" xfId="20699" xr:uid="{2A1A13B4-7081-4623-BCA4-7010412BDF28}"/>
    <cellStyle name="Normal 98 60 2" xfId="20700" xr:uid="{7C48CD4C-4282-49B7-8B63-6F90F838D5CB}"/>
    <cellStyle name="Normal 98 61" xfId="20701" xr:uid="{9BA5A35C-DEA8-40BE-983E-88A5DF420254}"/>
    <cellStyle name="Normal 98 61 2" xfId="20702" xr:uid="{6F327C37-EF37-4220-AD0B-4A05D7599875}"/>
    <cellStyle name="Normal 98 62" xfId="20703" xr:uid="{E2B8617D-0523-41C9-B462-60EFC6AA0422}"/>
    <cellStyle name="Normal 98 62 2" xfId="20704" xr:uid="{56EC6F7B-24A9-4B48-A6F2-F73798067DB4}"/>
    <cellStyle name="Normal 98 63" xfId="20705" xr:uid="{84E0E292-5481-44F7-8136-DC2CCDFD59D4}"/>
    <cellStyle name="Normal 98 63 2" xfId="20706" xr:uid="{E9ECE4E0-4688-486F-A377-189A58388A5B}"/>
    <cellStyle name="Normal 98 64" xfId="20707" xr:uid="{EFD1AE5A-2A67-40EB-BD65-F66FC67AE00D}"/>
    <cellStyle name="Normal 98 64 2" xfId="20708" xr:uid="{21400D7E-BA25-4992-968F-1F8885731ACB}"/>
    <cellStyle name="Normal 98 65" xfId="20709" xr:uid="{B1C3D6F4-3383-48D6-ABCA-1BB1B65E0E7F}"/>
    <cellStyle name="Normal 98 65 2" xfId="20710" xr:uid="{E4E82556-FB58-4BE3-8685-B5E6ACCB76B8}"/>
    <cellStyle name="Normal 98 66" xfId="20711" xr:uid="{61EAFE98-00BA-45E7-A5D2-7748B8896D97}"/>
    <cellStyle name="Normal 98 66 2" xfId="20712" xr:uid="{6F28B50D-80BB-48E7-A6F6-A205EC33D579}"/>
    <cellStyle name="Normal 98 67" xfId="20713" xr:uid="{AC5F331A-42E6-482B-8FF9-2B0DC0209DE3}"/>
    <cellStyle name="Normal 98 67 2" xfId="20714" xr:uid="{DF66BE8F-B7F8-4810-A985-DA59115EE142}"/>
    <cellStyle name="Normal 98 68" xfId="20715" xr:uid="{DEA2AC40-2772-4574-BE51-B01573876DA2}"/>
    <cellStyle name="Normal 98 68 2" xfId="20716" xr:uid="{CE866BAF-CDD1-4D7F-B86F-2508EF49DAB5}"/>
    <cellStyle name="Normal 98 69" xfId="20717" xr:uid="{9B7B8E2A-A762-4A9B-AA16-2C9C125AF5C4}"/>
    <cellStyle name="Normal 98 69 2" xfId="20718" xr:uid="{260A3C36-7B4D-4B26-AB94-0B2A9C34FF32}"/>
    <cellStyle name="Normal 98 7" xfId="20719" xr:uid="{22220B0F-993E-41E0-AF2A-93C433091CEB}"/>
    <cellStyle name="Normal 98 7 2" xfId="20720" xr:uid="{69394926-3DA0-4168-BD9C-B86C2FFD652D}"/>
    <cellStyle name="Normal 98 70" xfId="20721" xr:uid="{EB8194D3-369B-41B2-B378-911BB68694A4}"/>
    <cellStyle name="Normal 98 70 2" xfId="20722" xr:uid="{129F8CF6-C291-45B2-91D3-2C2938D891D3}"/>
    <cellStyle name="Normal 98 71" xfId="20723" xr:uid="{36255C5D-C8F3-4FC8-A6E8-AC2526488CD8}"/>
    <cellStyle name="Normal 98 71 2" xfId="20724" xr:uid="{F224215B-D605-4022-83EB-7E88352FAA9F}"/>
    <cellStyle name="Normal 98 72" xfId="20725" xr:uid="{CEB9571E-1185-46B2-AE30-FFD236850F3F}"/>
    <cellStyle name="Normal 98 72 2" xfId="20726" xr:uid="{7014B441-17E3-44D2-9F55-3CECEE570FDB}"/>
    <cellStyle name="Normal 98 73" xfId="20727" xr:uid="{DB336589-C783-451F-AA8D-3E3DAFAEB581}"/>
    <cellStyle name="Normal 98 73 2" xfId="20728" xr:uid="{7C0CA882-D343-49F8-AF13-42385D9743F1}"/>
    <cellStyle name="Normal 98 74" xfId="20729" xr:uid="{D1215539-D447-4929-8C7D-BA92C10C24C6}"/>
    <cellStyle name="Normal 98 74 2" xfId="20730" xr:uid="{15CEEB2E-94C7-47E3-8A11-66869639463A}"/>
    <cellStyle name="Normal 98 75" xfId="20731" xr:uid="{20E56444-F5EE-45B1-BEF8-F2B93BDCBCF0}"/>
    <cellStyle name="Normal 98 75 2" xfId="20732" xr:uid="{9D62C733-CEB1-45E4-91FB-826A610D28CE}"/>
    <cellStyle name="Normal 98 76" xfId="20733" xr:uid="{AFC40F4C-EFDE-4A52-AED5-494CE618E0F1}"/>
    <cellStyle name="Normal 98 76 2" xfId="20734" xr:uid="{89DE4FC8-8DED-41C2-9AAB-EBD3321712F9}"/>
    <cellStyle name="Normal 98 77" xfId="20735" xr:uid="{DCE5EBEE-499B-4AED-B8AC-5EB4BA9ED4B8}"/>
    <cellStyle name="Normal 98 77 2" xfId="20736" xr:uid="{E5E9FEA8-BF20-40A7-8076-32751E32E11B}"/>
    <cellStyle name="Normal 98 78" xfId="20737" xr:uid="{7827E197-5CDA-4848-AD8C-82E8796513FF}"/>
    <cellStyle name="Normal 98 78 2" xfId="20738" xr:uid="{B3572CAE-ABA7-47FB-8B7D-68D1A5020F3A}"/>
    <cellStyle name="Normal 98 79" xfId="20739" xr:uid="{B83653C2-E9DF-496A-B78C-08F2753B8A9C}"/>
    <cellStyle name="Normal 98 79 2" xfId="20740" xr:uid="{B8BE96F3-2BB9-4DA8-98E1-EB292CCB348C}"/>
    <cellStyle name="Normal 98 8" xfId="20741" xr:uid="{3E4B5A5C-1111-4AC2-8C02-78D3FE43EEEE}"/>
    <cellStyle name="Normal 98 8 2" xfId="20742" xr:uid="{C1EDF5D3-AF3E-46C2-83C9-EA25A4E77B41}"/>
    <cellStyle name="Normal 98 80" xfId="20743" xr:uid="{34B6F996-0E90-4557-8F50-A308D553069B}"/>
    <cellStyle name="Normal 98 80 2" xfId="20744" xr:uid="{17C8D13C-25A2-4209-AB72-636441FAF6A0}"/>
    <cellStyle name="Normal 98 81" xfId="20745" xr:uid="{D3ABA5A0-D2AC-4C99-8032-902455167AF8}"/>
    <cellStyle name="Normal 98 81 2" xfId="20746" xr:uid="{16669943-235A-4D24-8D96-BD67406704F8}"/>
    <cellStyle name="Normal 98 82" xfId="20747" xr:uid="{2262F847-A327-4DE9-931A-0FEE0A09C0CC}"/>
    <cellStyle name="Normal 98 82 2" xfId="20748" xr:uid="{2EBD101C-BF3E-4C55-9532-4793E8228E54}"/>
    <cellStyle name="Normal 98 83" xfId="20749" xr:uid="{B02BECC9-57E4-450F-95C3-A66720AEB067}"/>
    <cellStyle name="Normal 98 83 2" xfId="20750" xr:uid="{811861BC-1850-43B1-AA99-2183141C2798}"/>
    <cellStyle name="Normal 98 84" xfId="20751" xr:uid="{0E430863-0533-4C6A-886B-71FCDDC8C132}"/>
    <cellStyle name="Normal 98 84 2" xfId="20752" xr:uid="{81380163-E16E-4CA5-A251-2420457D7835}"/>
    <cellStyle name="Normal 98 85" xfId="20753" xr:uid="{51A9E24B-C8A3-4E6C-A1A4-2001B15EC7CA}"/>
    <cellStyle name="Normal 98 85 2" xfId="20754" xr:uid="{D005C7C4-123D-499B-8677-0B54F0A15AFA}"/>
    <cellStyle name="Normal 98 86" xfId="20755" xr:uid="{4DF2AE55-9A6D-46A4-8563-0D1733951A00}"/>
    <cellStyle name="Normal 98 86 2" xfId="20756" xr:uid="{0DE867AD-02BD-4A01-8EAE-EAA9CE34EC45}"/>
    <cellStyle name="Normal 98 87" xfId="20757" xr:uid="{96643F9F-0E25-42B0-A387-E4536258A657}"/>
    <cellStyle name="Normal 98 9" xfId="20758" xr:uid="{E4A4DEAF-0F66-47E2-A56A-A6242F8371BD}"/>
    <cellStyle name="Normal 98 9 2" xfId="20759" xr:uid="{D02239DE-B926-4B38-A5E6-281A22D0D643}"/>
    <cellStyle name="Normal_#10-FY95RevSum vs MYR" xfId="20760" xr:uid="{4C5A5F6B-827A-4C76-B2E6-B2949A407543}"/>
    <cellStyle name="Normal_WNS_Quote_Sheet8_6_10(1) 2" xfId="1150" xr:uid="{9E13E282-12B4-4D0E-9E7F-3211EE0F2E71}"/>
    <cellStyle name="Normale" xfId="0" builtinId="0"/>
    <cellStyle name="Normale 10" xfId="622" xr:uid="{00000000-0005-0000-0000-000095030000}"/>
    <cellStyle name="Normale 10 2" xfId="1111" xr:uid="{00000000-0005-0000-0000-000096030000}"/>
    <cellStyle name="Normale 10 3" xfId="1321" xr:uid="{52F193C8-CD6A-4366-8524-ADCC314E9D54}"/>
    <cellStyle name="Normale 10 4" xfId="1263" xr:uid="{E62AA9B3-5091-4103-A9CC-3E32FDD53FD8}"/>
    <cellStyle name="Normale 10 5" xfId="1351" xr:uid="{6EFFB34E-630E-4293-90F1-50CFF93D0FB6}"/>
    <cellStyle name="Normale 11" xfId="655" xr:uid="{00000000-0005-0000-0000-000097030000}"/>
    <cellStyle name="Normale 11 2" xfId="1114" xr:uid="{00000000-0005-0000-0000-000098030000}"/>
    <cellStyle name="Normale 11 3" xfId="1347" xr:uid="{5B542575-6C1B-4780-978D-114A5383855B}"/>
    <cellStyle name="Normale 11 4" xfId="1353" xr:uid="{8AE52F03-4A87-46BE-8598-C3478341CE02}"/>
    <cellStyle name="Normale 12" xfId="809" xr:uid="{00000000-0005-0000-0000-000099030000}"/>
    <cellStyle name="Normale 12 2" xfId="1117" xr:uid="{00000000-0005-0000-0000-00009A030000}"/>
    <cellStyle name="Normale 12 2 2" xfId="1355" xr:uid="{5BEF16B7-F0FB-479E-B605-784536E2E6BF}"/>
    <cellStyle name="Normale 12 3" xfId="1346" xr:uid="{CE8EE484-8002-4E90-A77D-1FA3193BC196}"/>
    <cellStyle name="Normale 12 4" xfId="1354" xr:uid="{8EAAEB4B-103E-46A1-8496-E91DD36D1753}"/>
    <cellStyle name="Normale 13" xfId="1058" xr:uid="{00000000-0005-0000-0000-00009B030000}"/>
    <cellStyle name="Normale 13 2" xfId="1356" xr:uid="{0CAFB78A-66F6-4830-A197-B1D91F89CDE1}"/>
    <cellStyle name="Normale 14" xfId="1121" xr:uid="{BD01C424-C9F0-4595-B06F-81455174BB40}"/>
    <cellStyle name="Normale 15" xfId="1272" xr:uid="{480A5D45-96B0-41A2-B89A-FB90DB49BE26}"/>
    <cellStyle name="Normale 15 2" xfId="20823" xr:uid="{01752CB9-5E89-4EC2-9314-0C0D9FD0E5C8}"/>
    <cellStyle name="Normale 16" xfId="20791" xr:uid="{666538D4-7998-452F-B195-047FDF3D85ED}"/>
    <cellStyle name="Normale 2" xfId="492" xr:uid="{00000000-0005-0000-0000-00009C030000}"/>
    <cellStyle name="Normale 2 2" xfId="493" xr:uid="{00000000-0005-0000-0000-00009D030000}"/>
    <cellStyle name="Normale 2 2 2" xfId="1079" xr:uid="{00000000-0005-0000-0000-00009E030000}"/>
    <cellStyle name="Normale 2 3" xfId="494" xr:uid="{00000000-0005-0000-0000-00009F030000}"/>
    <cellStyle name="Normale 2 3 2" xfId="604" xr:uid="{00000000-0005-0000-0000-0000A0030000}"/>
    <cellStyle name="Normale 2 3 3" xfId="799" xr:uid="{00000000-0005-0000-0000-0000A1030000}"/>
    <cellStyle name="Normale 2 3 4" xfId="1080" xr:uid="{00000000-0005-0000-0000-0000A2030000}"/>
    <cellStyle name="Normale 2 3 5" xfId="1107" xr:uid="{00000000-0005-0000-0000-0000A3030000}"/>
    <cellStyle name="Normale 2 3 6" xfId="1286" xr:uid="{6B0DD56E-C6E4-4FE0-B7B8-B21DFE2105C0}"/>
    <cellStyle name="Normale 2 4" xfId="591" xr:uid="{00000000-0005-0000-0000-0000A4030000}"/>
    <cellStyle name="Normale 2 4 2" xfId="606" xr:uid="{00000000-0005-0000-0000-0000A5030000}"/>
    <cellStyle name="Normale 2 4 2 2" xfId="1082" xr:uid="{00000000-0005-0000-0000-0000A6030000}"/>
    <cellStyle name="Normale 2 4 3" xfId="605" xr:uid="{00000000-0005-0000-0000-0000A7030000}"/>
    <cellStyle name="Normale 2 4 4" xfId="1081" xr:uid="{00000000-0005-0000-0000-0000A8030000}"/>
    <cellStyle name="Normale 2 4 5" xfId="1319" xr:uid="{CA831608-FFA7-4337-B581-18E9BCA0C312}"/>
    <cellStyle name="Normale 2 5" xfId="1032" xr:uid="{00000000-0005-0000-0000-0000A9030000}"/>
    <cellStyle name="Normale 2 5 2" xfId="1311" xr:uid="{BDEDC73F-E90E-4145-84A6-F63894652801}"/>
    <cellStyle name="Normale 2 6" xfId="1078" xr:uid="{00000000-0005-0000-0000-0000AA030000}"/>
    <cellStyle name="Normale 2 6 2" xfId="1327" xr:uid="{D43232CB-ABFA-4D10-BF09-4E7EA27639AD}"/>
    <cellStyle name="Normale 2 7" xfId="1100" xr:uid="{00000000-0005-0000-0000-0000AB030000}"/>
    <cellStyle name="Normale 2 8" xfId="20794" xr:uid="{5BB05162-2FB7-4208-B58A-576E35D903A7}"/>
    <cellStyle name="Normale 3" xfId="495" xr:uid="{00000000-0005-0000-0000-0000AC030000}"/>
    <cellStyle name="Normale 3 2" xfId="496" xr:uid="{00000000-0005-0000-0000-0000AD030000}"/>
    <cellStyle name="Normale 3 2 2" xfId="800" xr:uid="{00000000-0005-0000-0000-0000AE030000}"/>
    <cellStyle name="Normale 3 2 3" xfId="1287" xr:uid="{8C1FAE0D-FEC5-429C-B285-874A3606F40A}"/>
    <cellStyle name="Normale 3 3" xfId="607" xr:uid="{00000000-0005-0000-0000-0000AF030000}"/>
    <cellStyle name="Normale 3 3 2" xfId="20761" xr:uid="{47AC5A92-FD3F-448C-8E15-8F10F8BB0D10}"/>
    <cellStyle name="Normale 3 4" xfId="1033" xr:uid="{00000000-0005-0000-0000-0000B0030000}"/>
    <cellStyle name="Normale 3 5" xfId="1083" xr:uid="{00000000-0005-0000-0000-0000B1030000}"/>
    <cellStyle name="Normale 4" xfId="497" xr:uid="{00000000-0005-0000-0000-0000B2030000}"/>
    <cellStyle name="Normale 4 2" xfId="1034" xr:uid="{00000000-0005-0000-0000-0000B3030000}"/>
    <cellStyle name="Normale 4 2 2" xfId="1108" xr:uid="{00000000-0005-0000-0000-0000B4030000}"/>
    <cellStyle name="Normale 4 2 3" xfId="1307" xr:uid="{4D96281D-1025-42FF-B447-A66FAF0014E3}"/>
    <cellStyle name="Normale 4 3" xfId="1084" xr:uid="{00000000-0005-0000-0000-0000B5030000}"/>
    <cellStyle name="Normale 4 3 2" xfId="20762" xr:uid="{1817DD8E-5516-400D-B866-FB166E8C2374}"/>
    <cellStyle name="Normale 5" xfId="498" xr:uid="{00000000-0005-0000-0000-0000B6030000}"/>
    <cellStyle name="Normale 5 2" xfId="609" xr:uid="{00000000-0005-0000-0000-0000B7030000}"/>
    <cellStyle name="Normale 5 2 2" xfId="1086" xr:uid="{00000000-0005-0000-0000-0000B8030000}"/>
    <cellStyle name="Normale 5 3" xfId="608" xr:uid="{00000000-0005-0000-0000-0000B9030000}"/>
    <cellStyle name="Normale 5 4" xfId="673" xr:uid="{00000000-0005-0000-0000-0000BA030000}"/>
    <cellStyle name="Normale 5 5" xfId="838" xr:uid="{00000000-0005-0000-0000-0000BB030000}"/>
    <cellStyle name="Normale 5 6" xfId="1102" xr:uid="{00000000-0005-0000-0000-0000BC030000}"/>
    <cellStyle name="Normale 5 7" xfId="1151" xr:uid="{9EB95869-60A5-43F8-A3ED-4A3433E5994A}"/>
    <cellStyle name="Normale 6" xfId="499" xr:uid="{00000000-0005-0000-0000-0000BD030000}"/>
    <cellStyle name="Normale 6 2" xfId="1087" xr:uid="{00000000-0005-0000-0000-0000BE030000}"/>
    <cellStyle name="Normale 6 3" xfId="1103" xr:uid="{00000000-0005-0000-0000-0000BF030000}"/>
    <cellStyle name="Normale 6 4" xfId="1345" xr:uid="{E38C815F-B762-4CC2-AF0C-43FF30DF9093}"/>
    <cellStyle name="Normale 7" xfId="500" xr:uid="{00000000-0005-0000-0000-0000C0030000}"/>
    <cellStyle name="Normale 7 2" xfId="610" xr:uid="{00000000-0005-0000-0000-0000C1030000}"/>
    <cellStyle name="Normale 7 3" xfId="1088" xr:uid="{00000000-0005-0000-0000-0000C2030000}"/>
    <cellStyle name="Normale 7 4" xfId="1135" xr:uid="{4C74F0F0-7712-4D85-9655-A16540A9ECDE}"/>
    <cellStyle name="Normale 7 5" xfId="1344" xr:uid="{BB162B35-99C0-4AE7-9CF6-958AC3AA3393}"/>
    <cellStyle name="Normale 8" xfId="501" xr:uid="{00000000-0005-0000-0000-0000C3030000}"/>
    <cellStyle name="Normale 8 2" xfId="1105" xr:uid="{00000000-0005-0000-0000-0000C4030000}"/>
    <cellStyle name="Normale 8 2 2" xfId="1309" xr:uid="{FB840FF7-6CE9-46C4-B71D-07AE22389A32}"/>
    <cellStyle name="Normale 8 3" xfId="1343" xr:uid="{3B7D844C-C8F4-45A5-A68E-1FEFAD1EC661}"/>
    <cellStyle name="Normale 9" xfId="502" xr:uid="{00000000-0005-0000-0000-0000C5030000}"/>
    <cellStyle name="Normale 9 2" xfId="1109" xr:uid="{00000000-0005-0000-0000-0000C6030000}"/>
    <cellStyle name="Normale 9 3" xfId="1342" xr:uid="{3B8BD718-9F36-4160-8B5A-83DD97BF86FD}"/>
    <cellStyle name="Normale_Listino Febbraio" xfId="20835" xr:uid="{AF319A6E-2D74-498B-8C68-711840B2C23D}"/>
    <cellStyle name="Normale_Listino Multi Plus 28dic 2" xfId="1104" xr:uid="{00000000-0005-0000-0000-0000C9030000}"/>
    <cellStyle name="Nota 2" xfId="503" xr:uid="{00000000-0005-0000-0000-0000CC030000}"/>
    <cellStyle name="Nota 3" xfId="625" xr:uid="{00000000-0005-0000-0000-0000CD030000}"/>
    <cellStyle name="Nota 4" xfId="656" xr:uid="{00000000-0005-0000-0000-0000CE030000}"/>
    <cellStyle name="Nota 5" xfId="814" xr:uid="{00000000-0005-0000-0000-0000CF030000}"/>
    <cellStyle name="Nota 6" xfId="1122" xr:uid="{26E4F9CA-B02B-49CE-973C-FD82677937CA}"/>
    <cellStyle name="Nota 7" xfId="20801" xr:uid="{85CBA7A0-4AC4-4265-912D-0937CB81F7D0}"/>
    <cellStyle name="Note 2" xfId="504" xr:uid="{00000000-0005-0000-0000-0000D0030000}"/>
    <cellStyle name="Note 2 2" xfId="505" xr:uid="{00000000-0005-0000-0000-0000D1030000}"/>
    <cellStyle name="Note 2 2 2" xfId="1035" xr:uid="{00000000-0005-0000-0000-0000D2030000}"/>
    <cellStyle name="Note 2 3" xfId="506" xr:uid="{00000000-0005-0000-0000-0000D3030000}"/>
    <cellStyle name="Note 2 3 2" xfId="801" xr:uid="{00000000-0005-0000-0000-0000D4030000}"/>
    <cellStyle name="Note 2 3 3" xfId="1036" xr:uid="{00000000-0005-0000-0000-0000D5030000}"/>
    <cellStyle name="Note 2 3 4" xfId="1288" xr:uid="{C348CD34-29DB-44E2-8049-FF77B9BA8DD3}"/>
    <cellStyle name="Note 3" xfId="507" xr:uid="{00000000-0005-0000-0000-0000D6030000}"/>
    <cellStyle name="Note 4" xfId="508" xr:uid="{00000000-0005-0000-0000-0000D7030000}"/>
    <cellStyle name="Note 5" xfId="509" xr:uid="{00000000-0005-0000-0000-0000D8030000}"/>
    <cellStyle name="Note 5 2" xfId="802" xr:uid="{00000000-0005-0000-0000-0000D9030000}"/>
    <cellStyle name="Note 5 3" xfId="1037" xr:uid="{00000000-0005-0000-0000-0000DA030000}"/>
    <cellStyle name="Note 5 4" xfId="1289" xr:uid="{C8D530A3-B17E-4787-BF59-BBFD9074BB74}"/>
    <cellStyle name="Note 6" xfId="510" xr:uid="{00000000-0005-0000-0000-0000DB030000}"/>
    <cellStyle name="Note 6 2" xfId="803" xr:uid="{00000000-0005-0000-0000-0000DC030000}"/>
    <cellStyle name="Note 6 3" xfId="1038" xr:uid="{00000000-0005-0000-0000-0000DD030000}"/>
    <cellStyle name="Note 6 4" xfId="1290" xr:uid="{2DCCC8EE-6E71-430A-A969-1C1A88DFCF40}"/>
    <cellStyle name="Note 7" xfId="511" xr:uid="{00000000-0005-0000-0000-0000DE030000}"/>
    <cellStyle name="Note 7 2" xfId="804" xr:uid="{00000000-0005-0000-0000-0000DF030000}"/>
    <cellStyle name="Note 7 3" xfId="1039" xr:uid="{00000000-0005-0000-0000-0000E0030000}"/>
    <cellStyle name="Note 7 4" xfId="1291" xr:uid="{D35F55B3-EB4A-4DE2-9F01-DA8468568FAC}"/>
    <cellStyle name="Note 8" xfId="512" xr:uid="{00000000-0005-0000-0000-0000E1030000}"/>
    <cellStyle name="Note 8 2" xfId="1040" xr:uid="{00000000-0005-0000-0000-0000E2030000}"/>
    <cellStyle name="Output" xfId="513" builtinId="21" customBuiltin="1"/>
    <cellStyle name="Output 2" xfId="514" xr:uid="{00000000-0005-0000-0000-0000E4030000}"/>
    <cellStyle name="Output 2 2" xfId="515" xr:uid="{00000000-0005-0000-0000-0000E5030000}"/>
    <cellStyle name="Output 3" xfId="516" xr:uid="{00000000-0005-0000-0000-0000E6030000}"/>
    <cellStyle name="Output 4" xfId="517" xr:uid="{00000000-0005-0000-0000-0000E7030000}"/>
    <cellStyle name="Output 5" xfId="518" xr:uid="{00000000-0005-0000-0000-0000E8030000}"/>
    <cellStyle name="Output 6" xfId="519" xr:uid="{00000000-0005-0000-0000-0000E9030000}"/>
    <cellStyle name="OUTPUT AMOUNTS" xfId="520" xr:uid="{00000000-0005-0000-0000-0000EA030000}"/>
    <cellStyle name="OUTPUT AMOUNTS 2" xfId="521" xr:uid="{00000000-0005-0000-0000-0000EB030000}"/>
    <cellStyle name="OUTPUT AMOUNTS_Prom OMS bundles" xfId="522" xr:uid="{00000000-0005-0000-0000-0000EC030000}"/>
    <cellStyle name="OUTPUT COLUMN HEADINGS" xfId="523" xr:uid="{00000000-0005-0000-0000-0000ED030000}"/>
    <cellStyle name="OUTPUT COLUMN HEADINGS 2" xfId="524" xr:uid="{00000000-0005-0000-0000-0000EE030000}"/>
    <cellStyle name="OUTPUT COLUMN HEADINGS_Prom OMS bundles" xfId="525" xr:uid="{00000000-0005-0000-0000-0000EF030000}"/>
    <cellStyle name="OUTPUT LINE ITEMS" xfId="526" xr:uid="{00000000-0005-0000-0000-0000F0030000}"/>
    <cellStyle name="OUTPUT LINE ITEMS 2" xfId="527" xr:uid="{00000000-0005-0000-0000-0000F1030000}"/>
    <cellStyle name="OUTPUT LINE ITEMS_Prom OMS bundles" xfId="528" xr:uid="{00000000-0005-0000-0000-0000F2030000}"/>
    <cellStyle name="OUTPUT REPORT HEADING" xfId="529" xr:uid="{00000000-0005-0000-0000-0000F3030000}"/>
    <cellStyle name="OUTPUT REPORT HEADING 2" xfId="530" xr:uid="{00000000-0005-0000-0000-0000F4030000}"/>
    <cellStyle name="OUTPUT REPORT HEADING_Prom OMS bundles" xfId="531" xr:uid="{00000000-0005-0000-0000-0000F5030000}"/>
    <cellStyle name="OUTPUT REPORT TITLE" xfId="532" xr:uid="{00000000-0005-0000-0000-0000F6030000}"/>
    <cellStyle name="OUTPUT REPORT TITLE 2" xfId="533" xr:uid="{00000000-0005-0000-0000-0000F7030000}"/>
    <cellStyle name="OUTPUT REPORT TITLE_Prom OMS bundles" xfId="534" xr:uid="{00000000-0005-0000-0000-0000F8030000}"/>
    <cellStyle name="Percent [2]" xfId="535" xr:uid="{00000000-0005-0000-0000-0000F9030000}"/>
    <cellStyle name="Percent [2] 2" xfId="536" xr:uid="{00000000-0005-0000-0000-0000FA030000}"/>
    <cellStyle name="Percent [2] 2 2" xfId="1042" xr:uid="{00000000-0005-0000-0000-0000FB030000}"/>
    <cellStyle name="Percent [2] 3" xfId="1041" xr:uid="{00000000-0005-0000-0000-0000FC030000}"/>
    <cellStyle name="Percent [2]_Prom OMS bundles" xfId="537" xr:uid="{00000000-0005-0000-0000-0000FD030000}"/>
    <cellStyle name="Percent 10" xfId="538" xr:uid="{00000000-0005-0000-0000-0000FE030000}"/>
    <cellStyle name="Percent 10 2" xfId="1043" xr:uid="{00000000-0005-0000-0000-0000FF030000}"/>
    <cellStyle name="Percent 11" xfId="539" xr:uid="{00000000-0005-0000-0000-000000040000}"/>
    <cellStyle name="Percent 11 2" xfId="1044" xr:uid="{00000000-0005-0000-0000-000001040000}"/>
    <cellStyle name="Percent 2" xfId="540" xr:uid="{00000000-0005-0000-0000-000002040000}"/>
    <cellStyle name="Percent 2 10" xfId="20764" xr:uid="{683B2F37-0326-4B51-95D0-2F4C76DD8FFB}"/>
    <cellStyle name="Percent 2 11" xfId="20765" xr:uid="{5FE31405-BE1F-4210-9266-C470264F8809}"/>
    <cellStyle name="Percent 2 12" xfId="20766" xr:uid="{7A2DE7B3-0AA3-4C12-A65E-E592C1F8570F}"/>
    <cellStyle name="Percent 2 13" xfId="20767" xr:uid="{8D323954-9F07-4734-9F50-82517FCBBF95}"/>
    <cellStyle name="Percent 2 14" xfId="20768" xr:uid="{20B9FDE1-3136-49A0-87C5-EB3D6A42ED35}"/>
    <cellStyle name="Percent 2 15" xfId="20763" xr:uid="{0F800CFA-227A-45C6-AFC8-040C6F18DD9D}"/>
    <cellStyle name="Percent 2 2" xfId="1045" xr:uid="{00000000-0005-0000-0000-000003040000}"/>
    <cellStyle name="Percent 2 2 2" xfId="20770" xr:uid="{CEAF3A76-68EF-4874-8F5A-D7FC4F0F3107}"/>
    <cellStyle name="Percent 2 2 3" xfId="20769" xr:uid="{17393392-C9D7-45DB-8E6E-B9AC70A62726}"/>
    <cellStyle name="Percent 2 3" xfId="20771" xr:uid="{5FA2B1E4-D0AF-465E-A4AA-C8BC22D735FC}"/>
    <cellStyle name="Percent 2 4" xfId="20772" xr:uid="{8E7864F1-56F9-474A-A3E4-7BB258B5C06C}"/>
    <cellStyle name="Percent 2 5" xfId="20773" xr:uid="{7B8FA038-F5E7-4766-B564-4D8C33B2345F}"/>
    <cellStyle name="Percent 2 6" xfId="20774" xr:uid="{B124DA5D-E829-4FF3-939E-B691A2B6EB48}"/>
    <cellStyle name="Percent 2 7" xfId="20775" xr:uid="{EAB2409E-F420-44E6-8FEB-46EB349FC257}"/>
    <cellStyle name="Percent 2 8" xfId="20776" xr:uid="{FD342328-EF32-45C1-9BE1-AAF04CB19B88}"/>
    <cellStyle name="Percent 2 9" xfId="20777" xr:uid="{43FF0D94-2A6C-46D6-98B3-EC80C7D3612B}"/>
    <cellStyle name="Percent 3" xfId="541" xr:uid="{00000000-0005-0000-0000-000004040000}"/>
    <cellStyle name="Percent 3 2" xfId="805" xr:uid="{00000000-0005-0000-0000-000005040000}"/>
    <cellStyle name="Percent 3 2 2" xfId="20778" xr:uid="{E48A3640-0AC8-4045-A551-62A9DA31837A}"/>
    <cellStyle name="Percent 3 3" xfId="1046" xr:uid="{00000000-0005-0000-0000-000006040000}"/>
    <cellStyle name="Percent 3 4" xfId="1292" xr:uid="{2A05BDEA-B2B6-454D-96FD-11748EAC94DD}"/>
    <cellStyle name="Percent 4" xfId="542" xr:uid="{00000000-0005-0000-0000-000007040000}"/>
    <cellStyle name="Percent 4 2" xfId="1047" xr:uid="{00000000-0005-0000-0000-000008040000}"/>
    <cellStyle name="Percent 4 2 2" xfId="20779" xr:uid="{B9BA508B-646A-4F62-8791-DF8152B7ECFE}"/>
    <cellStyle name="Percent 5" xfId="543" xr:uid="{00000000-0005-0000-0000-000009040000}"/>
    <cellStyle name="Percent 5 2" xfId="1048" xr:uid="{00000000-0005-0000-0000-00000A040000}"/>
    <cellStyle name="Percent 5 2 2" xfId="20780" xr:uid="{AC107028-A738-4395-9428-F0317DC620B9}"/>
    <cellStyle name="Percent 6" xfId="544" xr:uid="{00000000-0005-0000-0000-00000B040000}"/>
    <cellStyle name="Percent 6 2" xfId="1049" xr:uid="{00000000-0005-0000-0000-00000C040000}"/>
    <cellStyle name="Percent 6 2 2" xfId="20781" xr:uid="{4F1FC983-BF36-4032-9F51-05DE4F5B8D41}"/>
    <cellStyle name="Percent 7" xfId="545" xr:uid="{00000000-0005-0000-0000-00000D040000}"/>
    <cellStyle name="Percent 7 2" xfId="1050" xr:uid="{00000000-0005-0000-0000-00000E040000}"/>
    <cellStyle name="Percent 7 2 2" xfId="20782" xr:uid="{3D77D40B-7D74-4D88-8040-E6E54709F52F}"/>
    <cellStyle name="Percent 8" xfId="546" xr:uid="{00000000-0005-0000-0000-00000F040000}"/>
    <cellStyle name="Percent 8 2" xfId="1051" xr:uid="{00000000-0005-0000-0000-000010040000}"/>
    <cellStyle name="Percent 8 2 2" xfId="20783" xr:uid="{C19B0DBC-98C5-4B34-8B7B-1D1C3096435C}"/>
    <cellStyle name="Percent 9" xfId="547" xr:uid="{00000000-0005-0000-0000-000011040000}"/>
    <cellStyle name="Percent 9 2" xfId="1052" xr:uid="{00000000-0005-0000-0000-000012040000}"/>
    <cellStyle name="Percent 9 2 2" xfId="20784" xr:uid="{D262E20F-9B4E-4CE4-9C00-88F282543B18}"/>
    <cellStyle name="Percentuale" xfId="548" builtinId="5"/>
    <cellStyle name="Percentuale 10" xfId="1158" xr:uid="{238DC04B-3436-4ABA-BB7B-A2B3A5DE9D58}"/>
    <cellStyle name="Percentuale 2" xfId="549" xr:uid="{00000000-0005-0000-0000-000014040000}"/>
    <cellStyle name="Percentuale 2 2" xfId="611" xr:uid="{00000000-0005-0000-0000-000015040000}"/>
    <cellStyle name="Percentuale 2 2 2" xfId="20796" xr:uid="{57144804-1FA6-4938-9528-35DFF8B3CE53}"/>
    <cellStyle name="Percentuale 2 3" xfId="612" xr:uid="{00000000-0005-0000-0000-000016040000}"/>
    <cellStyle name="Percentuale 2 3 2" xfId="1089" xr:uid="{00000000-0005-0000-0000-000017040000}"/>
    <cellStyle name="Percentuale 2 4" xfId="1053" xr:uid="{00000000-0005-0000-0000-000018040000}"/>
    <cellStyle name="Percentuale 2 5" xfId="1113" xr:uid="{00000000-0005-0000-0000-000019040000}"/>
    <cellStyle name="Percentuale 2 6" xfId="20797" xr:uid="{29F6975B-D55C-40B6-9A82-19E6B89017FA}"/>
    <cellStyle name="Percentuale 3" xfId="550" xr:uid="{00000000-0005-0000-0000-00001A040000}"/>
    <cellStyle name="Percentuale 3 2" xfId="614" xr:uid="{00000000-0005-0000-0000-00001B040000}"/>
    <cellStyle name="Percentuale 3 2 2" xfId="1090" xr:uid="{00000000-0005-0000-0000-00001C040000}"/>
    <cellStyle name="Percentuale 3 3" xfId="615" xr:uid="{00000000-0005-0000-0000-00001D040000}"/>
    <cellStyle name="Percentuale 3 4" xfId="613" xr:uid="{00000000-0005-0000-0000-00001E040000}"/>
    <cellStyle name="Percentuale 3 5" xfId="1116" xr:uid="{00000000-0005-0000-0000-00001F040000}"/>
    <cellStyle name="Percentuale 3 6" xfId="1322" xr:uid="{32F0CE89-4E27-4837-BDC1-99DD5B44FCEA}"/>
    <cellStyle name="Percentuale 3 7" xfId="20798" xr:uid="{7C83059E-8BD7-4A57-B6F6-E51E3849BC5A}"/>
    <cellStyle name="Percentuale 4" xfId="616" xr:uid="{00000000-0005-0000-0000-000020040000}"/>
    <cellStyle name="Percentuale 4 2" xfId="1091" xr:uid="{00000000-0005-0000-0000-000021040000}"/>
    <cellStyle name="Percentuale 4 3" xfId="1119" xr:uid="{00000000-0005-0000-0000-000022040000}"/>
    <cellStyle name="Percentuale 5" xfId="617" xr:uid="{00000000-0005-0000-0000-000023040000}"/>
    <cellStyle name="Percentuale 5 2" xfId="1092" xr:uid="{00000000-0005-0000-0000-000024040000}"/>
    <cellStyle name="Percentuale 6" xfId="624" xr:uid="{00000000-0005-0000-0000-000025040000}"/>
    <cellStyle name="Percentuale 7" xfId="680" xr:uid="{00000000-0005-0000-0000-000026040000}"/>
    <cellStyle name="Percentuale 8" xfId="811" xr:uid="{00000000-0005-0000-0000-000027040000}"/>
    <cellStyle name="Percentuale 9" xfId="1059" xr:uid="{00000000-0005-0000-0000-000028040000}"/>
    <cellStyle name="PrePop Units (1)_laroux_1_BINV" xfId="20785" xr:uid="{D73917A6-5F66-4B31-8AFF-C8DF351589F2}"/>
    <cellStyle name="PriceList_Famiglia" xfId="20834" xr:uid="{C96A8AD5-C04C-4A1A-B3E8-BB494F1AE820}"/>
    <cellStyle name="Separador de milhares [0]_RESULTS" xfId="551" xr:uid="{00000000-0005-0000-0000-000029040000}"/>
    <cellStyle name="Separador de milhares_RESULTS" xfId="552" xr:uid="{00000000-0005-0000-0000-00002A040000}"/>
    <cellStyle name="Standaard_juli 2004 nieuw" xfId="20786" xr:uid="{38394401-5149-4FEC-838B-5EFE21E9FC47}"/>
    <cellStyle name="Standard 2" xfId="553" xr:uid="{00000000-0005-0000-0000-00002B040000}"/>
    <cellStyle name="Standard 2 2" xfId="1308" xr:uid="{7C742D43-DF1D-4CA8-AACB-3B3206290872}"/>
    <cellStyle name="Standard 2 3" xfId="1152" xr:uid="{C078C39D-02C5-4073-A2A7-306C79A58F09}"/>
    <cellStyle name="Stile 1" xfId="554" xr:uid="{00000000-0005-0000-0000-00002C040000}"/>
    <cellStyle name="Style 1" xfId="555" xr:uid="{00000000-0005-0000-0000-00002D040000}"/>
    <cellStyle name="Style 1 2" xfId="556" xr:uid="{00000000-0005-0000-0000-00002E040000}"/>
    <cellStyle name="Style 1_Prom OMS bundles" xfId="557" xr:uid="{00000000-0005-0000-0000-00002F040000}"/>
    <cellStyle name="Testo avviso" xfId="558" builtinId="11" customBuiltin="1"/>
    <cellStyle name="Testo descrittivo" xfId="559" builtinId="53" customBuiltin="1"/>
    <cellStyle name="Tg" xfId="560" xr:uid="{00000000-0005-0000-0000-000032040000}"/>
    <cellStyle name="Title 2" xfId="561" xr:uid="{00000000-0005-0000-0000-000033040000}"/>
    <cellStyle name="Title 3" xfId="562" xr:uid="{00000000-0005-0000-0000-000034040000}"/>
    <cellStyle name="Title 4" xfId="563" xr:uid="{00000000-0005-0000-0000-000035040000}"/>
    <cellStyle name="Title 5" xfId="564" xr:uid="{00000000-0005-0000-0000-000036040000}"/>
    <cellStyle name="Title 6" xfId="565" xr:uid="{00000000-0005-0000-0000-000037040000}"/>
    <cellStyle name="Titolo" xfId="566" builtinId="15" customBuiltin="1"/>
    <cellStyle name="Titolo 1" xfId="567" builtinId="16" customBuiltin="1"/>
    <cellStyle name="Titolo 2" xfId="568" builtinId="17" customBuiltin="1"/>
    <cellStyle name="Titolo 3" xfId="569" builtinId="18" customBuiltin="1"/>
    <cellStyle name="Titolo 4" xfId="570" builtinId="19" customBuiltin="1"/>
    <cellStyle name="Titolo 5" xfId="571" xr:uid="{00000000-0005-0000-0000-00003D040000}"/>
    <cellStyle name="Titolo 6" xfId="1316" xr:uid="{01F8F8A7-081E-4507-9157-07C76F1F4337}"/>
    <cellStyle name="Total 2" xfId="572" xr:uid="{00000000-0005-0000-0000-00003E040000}"/>
    <cellStyle name="Total 2 2" xfId="573" xr:uid="{00000000-0005-0000-0000-00003F040000}"/>
    <cellStyle name="Total 3" xfId="574" xr:uid="{00000000-0005-0000-0000-000040040000}"/>
    <cellStyle name="Total 4" xfId="575" xr:uid="{00000000-0005-0000-0000-000041040000}"/>
    <cellStyle name="Total 5" xfId="576" xr:uid="{00000000-0005-0000-0000-000042040000}"/>
    <cellStyle name="Total 6" xfId="577" xr:uid="{00000000-0005-0000-0000-000043040000}"/>
    <cellStyle name="Totale" xfId="578" builtinId="25" customBuiltin="1"/>
    <cellStyle name="Valore non valido" xfId="579" builtinId="27" customBuiltin="1"/>
    <cellStyle name="Valore valido" xfId="580" builtinId="26" customBuiltin="1"/>
    <cellStyle name="Valuta" xfId="581" builtinId="4"/>
    <cellStyle name="Valuta 2" xfId="582" xr:uid="{00000000-0005-0000-0000-000048040000}"/>
    <cellStyle name="Valuta 2 2" xfId="618" xr:uid="{00000000-0005-0000-0000-000049040000}"/>
    <cellStyle name="Valuta 2 2 2" xfId="652" xr:uid="{00000000-0005-0000-0000-00004A040000}"/>
    <cellStyle name="Valuta 2 2 3" xfId="835" xr:uid="{00000000-0005-0000-0000-00004B040000}"/>
    <cellStyle name="Valuta 2 2 4" xfId="20831" xr:uid="{EEDC87B2-1FF4-4E17-B0E9-737A76B8E9F7}"/>
    <cellStyle name="Valuta 2 3" xfId="648" xr:uid="{00000000-0005-0000-0000-00004C040000}"/>
    <cellStyle name="Valuta 2 3 2" xfId="1057" xr:uid="{00000000-0005-0000-0000-00004D040000}"/>
    <cellStyle name="Valuta 2 4" xfId="674" xr:uid="{00000000-0005-0000-0000-00004E040000}"/>
    <cellStyle name="Valuta 2 5" xfId="831" xr:uid="{00000000-0005-0000-0000-00004F040000}"/>
    <cellStyle name="Valuta 2 6" xfId="1093" xr:uid="{00000000-0005-0000-0000-000050040000}"/>
    <cellStyle name="Valuta 2 7" xfId="1106" xr:uid="{00000000-0005-0000-0000-000051040000}"/>
    <cellStyle name="Valuta 2 8" xfId="20827" xr:uid="{FDC67672-B526-4B62-BA75-A59A15E61F72}"/>
    <cellStyle name="Valuta 3" xfId="583" xr:uid="{00000000-0005-0000-0000-000052040000}"/>
    <cellStyle name="Valuta 3 2" xfId="619" xr:uid="{00000000-0005-0000-0000-000053040000}"/>
    <cellStyle name="Valuta 3 3" xfId="678" xr:uid="{00000000-0005-0000-0000-000054040000}"/>
    <cellStyle name="Valuta 3 4" xfId="837" xr:uid="{00000000-0005-0000-0000-000055040000}"/>
    <cellStyle name="Valuta 3 5" xfId="1094" xr:uid="{00000000-0005-0000-0000-000056040000}"/>
    <cellStyle name="Valuta 3 6" xfId="1112" xr:uid="{00000000-0005-0000-0000-000057040000}"/>
    <cellStyle name="Valuta 3 7" xfId="1156" xr:uid="{9769D3EC-1AF0-4703-B89C-D8BBAB92EEF7}"/>
    <cellStyle name="Valuta 3 8" xfId="20825" xr:uid="{1269484F-B07B-4487-BBAB-EF35BF393284}"/>
    <cellStyle name="Valuta 4" xfId="620" xr:uid="{00000000-0005-0000-0000-000058040000}"/>
    <cellStyle name="Valuta 4 2" xfId="836" xr:uid="{00000000-0005-0000-0000-000059040000}"/>
    <cellStyle name="Valuta 4 2 2" xfId="1337" xr:uid="{45A29943-293A-4287-8EFF-BFFBCFB2FA10}"/>
    <cellStyle name="Valuta 4 3" xfId="1095" xr:uid="{00000000-0005-0000-0000-00005A040000}"/>
    <cellStyle name="Valuta 4 4" xfId="1115" xr:uid="{00000000-0005-0000-0000-00005B040000}"/>
    <cellStyle name="Valuta 4 5" xfId="1315" xr:uid="{1142704A-02C3-4D5D-A104-EB2E873F0680}"/>
    <cellStyle name="Valuta 4 6" xfId="20829" xr:uid="{78590351-C406-4AF6-B77E-57D3C0AB49F3}"/>
    <cellStyle name="Valuta 5" xfId="653" xr:uid="{00000000-0005-0000-0000-00005C040000}"/>
    <cellStyle name="Valuta 5 2" xfId="1054" xr:uid="{00000000-0005-0000-0000-00005D040000}"/>
    <cellStyle name="Valuta 5 3" xfId="1118" xr:uid="{00000000-0005-0000-0000-00005E040000}"/>
    <cellStyle name="Valuta 5 4" xfId="1324" xr:uid="{182F6C17-20D0-4BA7-8FA5-B2F9A8B6BC82}"/>
    <cellStyle name="Valuta 6" xfId="806" xr:uid="{00000000-0005-0000-0000-00005F040000}"/>
    <cellStyle name="Valuta 6 2" xfId="1056" xr:uid="{00000000-0005-0000-0000-000060040000}"/>
    <cellStyle name="Valuta 6 3" xfId="1340" xr:uid="{42C55B1A-EFFB-4DB7-BD02-2EDBD57A2DBB}"/>
    <cellStyle name="Valuta 7" xfId="1099" xr:uid="{00000000-0005-0000-0000-000061040000}"/>
    <cellStyle name="Valuta 8" xfId="1326" xr:uid="{E3239702-5DB4-4C16-AF60-C94F89452EAE}"/>
    <cellStyle name="Valuta 9" xfId="20793" xr:uid="{61A38CDB-6546-4207-ABE2-2628411901A5}"/>
    <cellStyle name="Warning Text 2" xfId="584" xr:uid="{00000000-0005-0000-0000-000062040000}"/>
    <cellStyle name="Warning Text 3" xfId="585" xr:uid="{00000000-0005-0000-0000-000063040000}"/>
    <cellStyle name="Warning Text 4" xfId="586" xr:uid="{00000000-0005-0000-0000-000064040000}"/>
    <cellStyle name="一般 2 2" xfId="20790" xr:uid="{41D67971-FCEE-4AC7-BEE5-220A3D57820A}"/>
    <cellStyle name="一般_COE PMM2 price_09_2004 ethernet" xfId="20787" xr:uid="{7381DEAD-AEA2-41FF-8AAD-DEB88E72B9D8}"/>
    <cellStyle name="常规_Sheet1_12" xfId="621" xr:uid="{00000000-0005-0000-0000-000065040000}"/>
    <cellStyle name="標準_BELTRONICA" xfId="587" xr:uid="{00000000-0005-0000-0000-000066040000}"/>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indexed="65"/>
        </patternFill>
      </fill>
    </dxf>
    <dxf>
      <font>
        <color rgb="FF9C0006"/>
      </font>
      <fill>
        <patternFill>
          <bgColor rgb="FFFFC7CE"/>
        </patternFill>
      </fill>
    </dxf>
  </dxfs>
  <tableStyles count="0" defaultTableStyle="TableStyleMedium9" defaultPivotStyle="PivotStyleLight16"/>
  <colors>
    <mruColors>
      <color rgb="FF777777"/>
      <color rgb="FFFF6600"/>
      <color rgb="FFFF3300"/>
      <color rgb="FFE26B0A"/>
      <color rgb="FFFFFFFF"/>
      <color rgb="FF000000"/>
      <color rgb="FF00CC99"/>
      <color rgb="FFC00000"/>
      <color rgb="FF974807"/>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5.emf"/><Relationship Id="rId1" Type="http://schemas.openxmlformats.org/officeDocument/2006/relationships/image" Target="../media/image34.emf"/><Relationship Id="rId4" Type="http://schemas.openxmlformats.org/officeDocument/2006/relationships/image" Target="../media/image37.png"/></Relationships>
</file>

<file path=xl/drawings/_rels/drawing4.xml.rels><?xml version="1.0" encoding="UTF-8" standalone="yes"?>
<Relationships xmlns="http://schemas.openxmlformats.org/package/2006/relationships"><Relationship Id="rId1" Type="http://schemas.openxmlformats.org/officeDocument/2006/relationships/image" Target="../media/image30.emf"/></Relationships>
</file>

<file path=xl/drawings/_rels/drawing5.xml.rels><?xml version="1.0" encoding="UTF-8" standalone="yes"?>
<Relationships xmlns="http://schemas.openxmlformats.org/package/2006/relationships"><Relationship Id="rId1" Type="http://schemas.openxmlformats.org/officeDocument/2006/relationships/image" Target="../media/image30.emf"/></Relationships>
</file>

<file path=xl/drawings/_rels/drawing6.xml.rels><?xml version="1.0" encoding="UTF-8" standalone="yes"?>
<Relationships xmlns="http://schemas.openxmlformats.org/package/2006/relationships"><Relationship Id="rId2" Type="http://schemas.openxmlformats.org/officeDocument/2006/relationships/image" Target="../media/image31.gif"/><Relationship Id="rId1" Type="http://schemas.openxmlformats.org/officeDocument/2006/relationships/image" Target="../media/image30.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9.emf"/></Relationships>
</file>

<file path=xl/drawings/drawing1.xml><?xml version="1.0" encoding="utf-8"?>
<xdr:wsDr xmlns:xdr="http://schemas.openxmlformats.org/drawingml/2006/spreadsheetDrawing" xmlns:a="http://schemas.openxmlformats.org/drawingml/2006/main">
  <xdr:twoCellAnchor editAs="oneCell">
    <xdr:from>
      <xdr:col>12</xdr:col>
      <xdr:colOff>54883</xdr:colOff>
      <xdr:row>44</xdr:row>
      <xdr:rowOff>28777</xdr:rowOff>
    </xdr:from>
    <xdr:to>
      <xdr:col>13</xdr:col>
      <xdr:colOff>16477</xdr:colOff>
      <xdr:row>45</xdr:row>
      <xdr:rowOff>152500</xdr:rowOff>
    </xdr:to>
    <xdr:pic>
      <xdr:nvPicPr>
        <xdr:cNvPr id="33" name="Immagin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06847" y="7183866"/>
          <a:ext cx="948112" cy="282473"/>
        </a:xfrm>
        <a:prstGeom prst="rect">
          <a:avLst/>
        </a:prstGeom>
      </xdr:spPr>
    </xdr:pic>
    <xdr:clientData/>
  </xdr:twoCellAnchor>
  <xdr:twoCellAnchor editAs="oneCell">
    <xdr:from>
      <xdr:col>14</xdr:col>
      <xdr:colOff>537104</xdr:colOff>
      <xdr:row>64</xdr:row>
      <xdr:rowOff>72356</xdr:rowOff>
    </xdr:from>
    <xdr:to>
      <xdr:col>16</xdr:col>
      <xdr:colOff>345611</xdr:colOff>
      <xdr:row>66</xdr:row>
      <xdr:rowOff>95880</xdr:rowOff>
    </xdr:to>
    <xdr:pic>
      <xdr:nvPicPr>
        <xdr:cNvPr id="386480" name="Picture 49">
          <a:extLst>
            <a:ext uri="{FF2B5EF4-FFF2-40B4-BE49-F238E27FC236}">
              <a16:creationId xmlns:a16="http://schemas.microsoft.com/office/drawing/2014/main" id="{00000000-0008-0000-0000-0000B0E5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9814" y="10457679"/>
          <a:ext cx="1111281" cy="339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136573</xdr:colOff>
      <xdr:row>34</xdr:row>
      <xdr:rowOff>106901</xdr:rowOff>
    </xdr:from>
    <xdr:to>
      <xdr:col>16</xdr:col>
      <xdr:colOff>439302</xdr:colOff>
      <xdr:row>37</xdr:row>
      <xdr:rowOff>132761</xdr:rowOff>
    </xdr:to>
    <xdr:pic>
      <xdr:nvPicPr>
        <xdr:cNvPr id="386484" name="Picture 453">
          <a:extLst>
            <a:ext uri="{FF2B5EF4-FFF2-40B4-BE49-F238E27FC236}">
              <a16:creationId xmlns:a16="http://schemas.microsoft.com/office/drawing/2014/main" id="{00000000-0008-0000-0000-0000B4E5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81430" y="5785615"/>
          <a:ext cx="1581347" cy="51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75566</xdr:colOff>
      <xdr:row>21</xdr:row>
      <xdr:rowOff>104237</xdr:rowOff>
    </xdr:from>
    <xdr:to>
      <xdr:col>16</xdr:col>
      <xdr:colOff>437696</xdr:colOff>
      <xdr:row>25</xdr:row>
      <xdr:rowOff>523</xdr:rowOff>
    </xdr:to>
    <xdr:pic>
      <xdr:nvPicPr>
        <xdr:cNvPr id="386491" name="Picture 1287">
          <a:extLst>
            <a:ext uri="{FF2B5EF4-FFF2-40B4-BE49-F238E27FC236}">
              <a16:creationId xmlns:a16="http://schemas.microsoft.com/office/drawing/2014/main" id="{00000000-0008-0000-0000-0000BBE50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63512" y="3608076"/>
          <a:ext cx="1666239" cy="529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7951</xdr:colOff>
      <xdr:row>6</xdr:row>
      <xdr:rowOff>47708</xdr:rowOff>
    </xdr:from>
    <xdr:to>
      <xdr:col>6</xdr:col>
      <xdr:colOff>969869</xdr:colOff>
      <xdr:row>8</xdr:row>
      <xdr:rowOff>0</xdr:rowOff>
    </xdr:to>
    <xdr:pic>
      <xdr:nvPicPr>
        <xdr:cNvPr id="386492" name="Picture 1289">
          <a:extLst>
            <a:ext uri="{FF2B5EF4-FFF2-40B4-BE49-F238E27FC236}">
              <a16:creationId xmlns:a16="http://schemas.microsoft.com/office/drawing/2014/main" id="{00000000-0008-0000-0000-0000BC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37398" y="1137037"/>
          <a:ext cx="1351722" cy="270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13665</xdr:colOff>
      <xdr:row>38</xdr:row>
      <xdr:rowOff>63514</xdr:rowOff>
    </xdr:from>
    <xdr:to>
      <xdr:col>16</xdr:col>
      <xdr:colOff>552780</xdr:colOff>
      <xdr:row>41</xdr:row>
      <xdr:rowOff>39559</xdr:rowOff>
    </xdr:to>
    <xdr:pic>
      <xdr:nvPicPr>
        <xdr:cNvPr id="386493" name="Picture 1291">
          <a:extLst>
            <a:ext uri="{FF2B5EF4-FFF2-40B4-BE49-F238E27FC236}">
              <a16:creationId xmlns:a16="http://schemas.microsoft.com/office/drawing/2014/main" id="{00000000-0008-0000-0000-0000BD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01611" y="6266103"/>
          <a:ext cx="1831794" cy="452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855009</xdr:colOff>
      <xdr:row>50</xdr:row>
      <xdr:rowOff>95416</xdr:rowOff>
    </xdr:to>
    <xdr:pic>
      <xdr:nvPicPr>
        <xdr:cNvPr id="386497" name="Picture 1316">
          <a:extLst>
            <a:ext uri="{FF2B5EF4-FFF2-40B4-BE49-F238E27FC236}">
              <a16:creationId xmlns:a16="http://schemas.microsoft.com/office/drawing/2014/main" id="{00000000-0008-0000-0000-0000C1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76199</xdr:colOff>
      <xdr:row>41</xdr:row>
      <xdr:rowOff>15877</xdr:rowOff>
    </xdr:from>
    <xdr:to>
      <xdr:col>11</xdr:col>
      <xdr:colOff>2036</xdr:colOff>
      <xdr:row>42</xdr:row>
      <xdr:rowOff>79501</xdr:rowOff>
    </xdr:to>
    <xdr:sp macro="" textlink="">
      <xdr:nvSpPr>
        <xdr:cNvPr id="71" name="WordArt 448">
          <a:extLst>
            <a:ext uri="{FF2B5EF4-FFF2-40B4-BE49-F238E27FC236}">
              <a16:creationId xmlns:a16="http://schemas.microsoft.com/office/drawing/2014/main" id="{00000000-0008-0000-0000-000047000000}"/>
            </a:ext>
          </a:extLst>
        </xdr:cNvPr>
        <xdr:cNvSpPr>
          <a:spLocks noChangeArrowheads="1" noChangeShapeType="1" noTextEdit="1"/>
        </xdr:cNvSpPr>
      </xdr:nvSpPr>
      <xdr:spPr bwMode="auto">
        <a:xfrm rot="-2319588">
          <a:off x="6413499" y="7378702"/>
          <a:ext cx="238125" cy="196850"/>
        </a:xfrm>
        <a:prstGeom prst="rect">
          <a:avLst/>
        </a:prstGeom>
      </xdr:spPr>
      <xdr:txBody>
        <a:bodyPr wrap="none" fromWordArt="1">
          <a:prstTxWarp prst="textPlain">
            <a:avLst>
              <a:gd name="adj" fmla="val 50000"/>
            </a:avLst>
          </a:prstTxWarp>
        </a:bodyPr>
        <a:lstStyle/>
        <a:p>
          <a:pPr algn="ctr" rtl="0"/>
          <a:endParaRPr lang="it-IT" sz="800"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2319588" scaled="1"/>
            </a:gradFill>
            <a:effectLst>
              <a:outerShdw dist="35921" dir="2700000" sy="50000" kx="2115830" algn="bl" rotWithShape="0">
                <a:srgbClr val="C0C0C0">
                  <a:alpha val="80000"/>
                </a:srgbClr>
              </a:outerShdw>
            </a:effectLst>
            <a:latin typeface="Arial Black"/>
          </a:endParaRPr>
        </a:p>
      </xdr:txBody>
    </xdr:sp>
    <xdr:clientData/>
  </xdr:twoCellAnchor>
  <xdr:twoCellAnchor editAs="oneCell">
    <xdr:from>
      <xdr:col>5</xdr:col>
      <xdr:colOff>87464</xdr:colOff>
      <xdr:row>58</xdr:row>
      <xdr:rowOff>7951</xdr:rowOff>
    </xdr:from>
    <xdr:to>
      <xdr:col>6</xdr:col>
      <xdr:colOff>859793</xdr:colOff>
      <xdr:row>59</xdr:row>
      <xdr:rowOff>135172</xdr:rowOff>
    </xdr:to>
    <xdr:pic>
      <xdr:nvPicPr>
        <xdr:cNvPr id="386523" name="Picture 1026">
          <a:extLst>
            <a:ext uri="{FF2B5EF4-FFF2-40B4-BE49-F238E27FC236}">
              <a16:creationId xmlns:a16="http://schemas.microsoft.com/office/drawing/2014/main" id="{00000000-0008-0000-0000-0000DB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83889" y="9366637"/>
          <a:ext cx="978010" cy="28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148441</xdr:colOff>
      <xdr:row>17</xdr:row>
      <xdr:rowOff>130890</xdr:rowOff>
    </xdr:from>
    <xdr:to>
      <xdr:col>16</xdr:col>
      <xdr:colOff>188197</xdr:colOff>
      <xdr:row>20</xdr:row>
      <xdr:rowOff>58548</xdr:rowOff>
    </xdr:to>
    <xdr:pic>
      <xdr:nvPicPr>
        <xdr:cNvPr id="386524" name="Picture 1028">
          <a:extLst>
            <a:ext uri="{FF2B5EF4-FFF2-40B4-BE49-F238E27FC236}">
              <a16:creationId xmlns:a16="http://schemas.microsoft.com/office/drawing/2014/main" id="{00000000-0008-0000-0000-0000DC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36387" y="2999729"/>
          <a:ext cx="1332435" cy="39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34" name="Immagine 56" descr="Zyxel-logo.png">
          <a:extLst>
            <a:ext uri="{FF2B5EF4-FFF2-40B4-BE49-F238E27FC236}">
              <a16:creationId xmlns:a16="http://schemas.microsoft.com/office/drawing/2014/main" id="{00000000-0008-0000-0000-0000E6E5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144272</xdr:colOff>
      <xdr:row>38</xdr:row>
      <xdr:rowOff>35165</xdr:rowOff>
    </xdr:from>
    <xdr:to>
      <xdr:col>12</xdr:col>
      <xdr:colOff>930330</xdr:colOff>
      <xdr:row>39</xdr:row>
      <xdr:rowOff>154214</xdr:rowOff>
    </xdr:to>
    <xdr:pic>
      <xdr:nvPicPr>
        <xdr:cNvPr id="386538" name="Picture 285">
          <a:extLst>
            <a:ext uri="{FF2B5EF4-FFF2-40B4-BE49-F238E27FC236}">
              <a16:creationId xmlns:a16="http://schemas.microsoft.com/office/drawing/2014/main" id="{00000000-0008-0000-0000-0000EAE505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9605" y="6236998"/>
          <a:ext cx="789868" cy="27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527321</xdr:colOff>
      <xdr:row>51</xdr:row>
      <xdr:rowOff>22680</xdr:rowOff>
    </xdr:from>
    <xdr:to>
      <xdr:col>13</xdr:col>
      <xdr:colOff>130094</xdr:colOff>
      <xdr:row>52</xdr:row>
      <xdr:rowOff>135982</xdr:rowOff>
    </xdr:to>
    <xdr:pic>
      <xdr:nvPicPr>
        <xdr:cNvPr id="386546" name="Picture 1286">
          <a:extLst>
            <a:ext uri="{FF2B5EF4-FFF2-40B4-BE49-F238E27FC236}">
              <a16:creationId xmlns:a16="http://schemas.microsoft.com/office/drawing/2014/main" id="{00000000-0008-0000-0000-0000F2E505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1745" b="15234"/>
        <a:stretch/>
      </xdr:blipFill>
      <xdr:spPr bwMode="auto">
        <a:xfrm>
          <a:off x="7421607" y="8289019"/>
          <a:ext cx="1254589" cy="2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205940</xdr:colOff>
      <xdr:row>10</xdr:row>
      <xdr:rowOff>97929</xdr:rowOff>
    </xdr:from>
    <xdr:to>
      <xdr:col>16</xdr:col>
      <xdr:colOff>167758</xdr:colOff>
      <xdr:row>12</xdr:row>
      <xdr:rowOff>74074</xdr:rowOff>
    </xdr:to>
    <xdr:pic>
      <xdr:nvPicPr>
        <xdr:cNvPr id="386552" name="Picture 1318">
          <a:extLst>
            <a:ext uri="{FF2B5EF4-FFF2-40B4-BE49-F238E27FC236}">
              <a16:creationId xmlns:a16="http://schemas.microsoft.com/office/drawing/2014/main" id="{00000000-0008-0000-0000-0000F8E505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870969" y="1861415"/>
          <a:ext cx="1236807" cy="302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855009</xdr:colOff>
      <xdr:row>50</xdr:row>
      <xdr:rowOff>95416</xdr:rowOff>
    </xdr:to>
    <xdr:pic>
      <xdr:nvPicPr>
        <xdr:cNvPr id="386553" name="Picture 1316">
          <a:extLst>
            <a:ext uri="{FF2B5EF4-FFF2-40B4-BE49-F238E27FC236}">
              <a16:creationId xmlns:a16="http://schemas.microsoft.com/office/drawing/2014/main" id="{00000000-0008-0000-0000-0000F9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90" name="Immagine 56" descr="Zyxel-logo.png">
          <a:extLst>
            <a:ext uri="{FF2B5EF4-FFF2-40B4-BE49-F238E27FC236}">
              <a16:creationId xmlns:a16="http://schemas.microsoft.com/office/drawing/2014/main" id="{00000000-0008-0000-0000-00001EE6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309743</xdr:colOff>
      <xdr:row>52</xdr:row>
      <xdr:rowOff>148311</xdr:rowOff>
    </xdr:from>
    <xdr:to>
      <xdr:col>16</xdr:col>
      <xdr:colOff>438711</xdr:colOff>
      <xdr:row>55</xdr:row>
      <xdr:rowOff>73027</xdr:rowOff>
    </xdr:to>
    <xdr:pic>
      <xdr:nvPicPr>
        <xdr:cNvPr id="120" name="Immagin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
        <a:stretch>
          <a:fillRect/>
        </a:stretch>
      </xdr:blipFill>
      <xdr:spPr>
        <a:xfrm>
          <a:off x="9822453" y="8616343"/>
          <a:ext cx="1435552" cy="404039"/>
        </a:xfrm>
        <a:prstGeom prst="rect">
          <a:avLst/>
        </a:prstGeom>
      </xdr:spPr>
    </xdr:pic>
    <xdr:clientData/>
  </xdr:twoCellAnchor>
  <xdr:twoCellAnchor editAs="oneCell">
    <xdr:from>
      <xdr:col>14</xdr:col>
      <xdr:colOff>392261</xdr:colOff>
      <xdr:row>61</xdr:row>
      <xdr:rowOff>121858</xdr:rowOff>
    </xdr:from>
    <xdr:to>
      <xdr:col>16</xdr:col>
      <xdr:colOff>321102</xdr:colOff>
      <xdr:row>63</xdr:row>
      <xdr:rowOff>3471</xdr:rowOff>
    </xdr:to>
    <xdr:pic>
      <xdr:nvPicPr>
        <xdr:cNvPr id="95" name="IyehvHH4W7ap1M:" descr="Risultati immagini per Datwyler logo">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904971" y="10027858"/>
          <a:ext cx="1220185" cy="201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520882</xdr:colOff>
      <xdr:row>56</xdr:row>
      <xdr:rowOff>65339</xdr:rowOff>
    </xdr:from>
    <xdr:to>
      <xdr:col>12</xdr:col>
      <xdr:colOff>969100</xdr:colOff>
      <xdr:row>57</xdr:row>
      <xdr:rowOff>94913</xdr:rowOff>
    </xdr:to>
    <xdr:pic>
      <xdr:nvPicPr>
        <xdr:cNvPr id="94" name="IyehvHH4W7ap1M:" descr="Risultati immagini per Datwyler logo">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415168" y="9125428"/>
          <a:ext cx="1113516" cy="199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82671</xdr:colOff>
      <xdr:row>11</xdr:row>
      <xdr:rowOff>22679</xdr:rowOff>
    </xdr:from>
    <xdr:ext cx="893143" cy="272143"/>
    <xdr:pic>
      <xdr:nvPicPr>
        <xdr:cNvPr id="102" name="Immagin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1"/>
        <a:stretch>
          <a:fillRect/>
        </a:stretch>
      </xdr:blipFill>
      <xdr:spPr>
        <a:xfrm>
          <a:off x="7618004" y="1938262"/>
          <a:ext cx="893143" cy="272143"/>
        </a:xfrm>
        <a:prstGeom prst="rect">
          <a:avLst/>
        </a:prstGeom>
      </xdr:spPr>
    </xdr:pic>
    <xdr:clientData/>
  </xdr:oneCellAnchor>
  <xdr:twoCellAnchor editAs="oneCell">
    <xdr:from>
      <xdr:col>14</xdr:col>
      <xdr:colOff>85270</xdr:colOff>
      <xdr:row>6</xdr:row>
      <xdr:rowOff>12700</xdr:rowOff>
    </xdr:from>
    <xdr:to>
      <xdr:col>16</xdr:col>
      <xdr:colOff>270330</xdr:colOff>
      <xdr:row>10</xdr:row>
      <xdr:rowOff>154553</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30127" y="1119414"/>
          <a:ext cx="1473203" cy="794996"/>
        </a:xfrm>
        <a:prstGeom prst="rect">
          <a:avLst/>
        </a:prstGeom>
      </xdr:spPr>
    </xdr:pic>
    <xdr:clientData/>
  </xdr:twoCellAnchor>
  <xdr:twoCellAnchor editAs="oneCell">
    <xdr:from>
      <xdr:col>12</xdr:col>
      <xdr:colOff>253248</xdr:colOff>
      <xdr:row>22</xdr:row>
      <xdr:rowOff>40639</xdr:rowOff>
    </xdr:from>
    <xdr:to>
      <xdr:col>13</xdr:col>
      <xdr:colOff>39190</xdr:colOff>
      <xdr:row>24</xdr:row>
      <xdr:rowOff>129630</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773462" y="3759925"/>
          <a:ext cx="765657" cy="407942"/>
        </a:xfrm>
        <a:prstGeom prst="rect">
          <a:avLst/>
        </a:prstGeom>
      </xdr:spPr>
    </xdr:pic>
    <xdr:clientData/>
  </xdr:twoCellAnchor>
  <xdr:twoCellAnchor editAs="oneCell">
    <xdr:from>
      <xdr:col>1</xdr:col>
      <xdr:colOff>153337</xdr:colOff>
      <xdr:row>1</xdr:row>
      <xdr:rowOff>11706</xdr:rowOff>
    </xdr:from>
    <xdr:to>
      <xdr:col>3</xdr:col>
      <xdr:colOff>651387</xdr:colOff>
      <xdr:row>4</xdr:row>
      <xdr:rowOff>18150</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34337" y="245222"/>
          <a:ext cx="2132663" cy="371344"/>
        </a:xfrm>
        <a:prstGeom prst="rect">
          <a:avLst/>
        </a:prstGeom>
      </xdr:spPr>
    </xdr:pic>
    <xdr:clientData/>
  </xdr:twoCellAnchor>
  <xdr:twoCellAnchor editAs="oneCell">
    <xdr:from>
      <xdr:col>1</xdr:col>
      <xdr:colOff>36284</xdr:colOff>
      <xdr:row>6</xdr:row>
      <xdr:rowOff>18143</xdr:rowOff>
    </xdr:from>
    <xdr:to>
      <xdr:col>1</xdr:col>
      <xdr:colOff>288834</xdr:colOff>
      <xdr:row>7</xdr:row>
      <xdr:rowOff>92167</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7284" y="1124857"/>
          <a:ext cx="244930" cy="244930"/>
        </a:xfrm>
        <a:prstGeom prst="rect">
          <a:avLst/>
        </a:prstGeom>
      </xdr:spPr>
    </xdr:pic>
    <xdr:clientData/>
  </xdr:twoCellAnchor>
  <xdr:twoCellAnchor editAs="oneCell">
    <xdr:from>
      <xdr:col>1</xdr:col>
      <xdr:colOff>34469</xdr:colOff>
      <xdr:row>14</xdr:row>
      <xdr:rowOff>43543</xdr:rowOff>
    </xdr:from>
    <xdr:to>
      <xdr:col>1</xdr:col>
      <xdr:colOff>287019</xdr:colOff>
      <xdr:row>15</xdr:row>
      <xdr:rowOff>130902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5469" y="2456543"/>
          <a:ext cx="244930" cy="244930"/>
        </a:xfrm>
        <a:prstGeom prst="rect">
          <a:avLst/>
        </a:prstGeom>
      </xdr:spPr>
    </xdr:pic>
    <xdr:clientData/>
  </xdr:twoCellAnchor>
  <xdr:twoCellAnchor editAs="oneCell">
    <xdr:from>
      <xdr:col>1</xdr:col>
      <xdr:colOff>18142</xdr:colOff>
      <xdr:row>35</xdr:row>
      <xdr:rowOff>45356</xdr:rowOff>
    </xdr:from>
    <xdr:to>
      <xdr:col>1</xdr:col>
      <xdr:colOff>263072</xdr:colOff>
      <xdr:row>36</xdr:row>
      <xdr:rowOff>134620</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2" y="5887356"/>
          <a:ext cx="244930" cy="244930"/>
        </a:xfrm>
        <a:prstGeom prst="rect">
          <a:avLst/>
        </a:prstGeom>
      </xdr:spPr>
    </xdr:pic>
    <xdr:clientData/>
  </xdr:twoCellAnchor>
  <xdr:twoCellAnchor editAs="oneCell">
    <xdr:from>
      <xdr:col>1</xdr:col>
      <xdr:colOff>0</xdr:colOff>
      <xdr:row>49</xdr:row>
      <xdr:rowOff>45355</xdr:rowOff>
    </xdr:from>
    <xdr:to>
      <xdr:col>1</xdr:col>
      <xdr:colOff>244930</xdr:colOff>
      <xdr:row>50</xdr:row>
      <xdr:rowOff>134619</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0" y="8173355"/>
          <a:ext cx="244930" cy="244930"/>
        </a:xfrm>
        <a:prstGeom prst="rect">
          <a:avLst/>
        </a:prstGeom>
      </xdr:spPr>
    </xdr:pic>
    <xdr:clientData/>
  </xdr:twoCellAnchor>
  <xdr:twoCellAnchor editAs="oneCell">
    <xdr:from>
      <xdr:col>1</xdr:col>
      <xdr:colOff>18143</xdr:colOff>
      <xdr:row>58</xdr:row>
      <xdr:rowOff>45357</xdr:rowOff>
    </xdr:from>
    <xdr:to>
      <xdr:col>1</xdr:col>
      <xdr:colOff>263073</xdr:colOff>
      <xdr:row>59</xdr:row>
      <xdr:rowOff>134621</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9642928"/>
          <a:ext cx="244930" cy="244930"/>
        </a:xfrm>
        <a:prstGeom prst="rect">
          <a:avLst/>
        </a:prstGeom>
      </xdr:spPr>
    </xdr:pic>
    <xdr:clientData/>
  </xdr:twoCellAnchor>
  <xdr:twoCellAnchor editAs="oneCell">
    <xdr:from>
      <xdr:col>1</xdr:col>
      <xdr:colOff>18143</xdr:colOff>
      <xdr:row>63</xdr:row>
      <xdr:rowOff>45357</xdr:rowOff>
    </xdr:from>
    <xdr:to>
      <xdr:col>1</xdr:col>
      <xdr:colOff>263073</xdr:colOff>
      <xdr:row>64</xdr:row>
      <xdr:rowOff>134621</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10459357"/>
          <a:ext cx="244930" cy="244930"/>
        </a:xfrm>
        <a:prstGeom prst="rect">
          <a:avLst/>
        </a:prstGeom>
      </xdr:spPr>
    </xdr:pic>
    <xdr:clientData/>
  </xdr:twoCellAnchor>
  <xdr:twoCellAnchor editAs="oneCell">
    <xdr:from>
      <xdr:col>1</xdr:col>
      <xdr:colOff>9072</xdr:colOff>
      <xdr:row>74</xdr:row>
      <xdr:rowOff>45356</xdr:rowOff>
    </xdr:from>
    <xdr:to>
      <xdr:col>1</xdr:col>
      <xdr:colOff>246382</xdr:colOff>
      <xdr:row>75</xdr:row>
      <xdr:rowOff>134620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0072" y="12255499"/>
          <a:ext cx="244930" cy="244930"/>
        </a:xfrm>
        <a:prstGeom prst="rect">
          <a:avLst/>
        </a:prstGeom>
      </xdr:spPr>
    </xdr:pic>
    <xdr:clientData/>
  </xdr:twoCellAnchor>
  <xdr:twoCellAnchor editAs="oneCell">
    <xdr:from>
      <xdr:col>7</xdr:col>
      <xdr:colOff>861865</xdr:colOff>
      <xdr:row>60</xdr:row>
      <xdr:rowOff>147853</xdr:rowOff>
    </xdr:from>
    <xdr:to>
      <xdr:col>7</xdr:col>
      <xdr:colOff>1104890</xdr:colOff>
      <xdr:row>62</xdr:row>
      <xdr:rowOff>60199</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286381" y="9894079"/>
          <a:ext cx="243025" cy="243324"/>
        </a:xfrm>
        <a:prstGeom prst="rect">
          <a:avLst/>
        </a:prstGeom>
      </xdr:spPr>
    </xdr:pic>
    <xdr:clientData/>
  </xdr:twoCellAnchor>
  <xdr:twoCellAnchor editAs="oneCell">
    <xdr:from>
      <xdr:col>7</xdr:col>
      <xdr:colOff>1106655</xdr:colOff>
      <xdr:row>56</xdr:row>
      <xdr:rowOff>31254</xdr:rowOff>
    </xdr:from>
    <xdr:to>
      <xdr:col>8</xdr:col>
      <xdr:colOff>208281</xdr:colOff>
      <xdr:row>57</xdr:row>
      <xdr:rowOff>130043</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31171" y="9138383"/>
          <a:ext cx="248436" cy="250943"/>
        </a:xfrm>
        <a:prstGeom prst="rect">
          <a:avLst/>
        </a:prstGeom>
      </xdr:spPr>
    </xdr:pic>
    <xdr:clientData/>
  </xdr:twoCellAnchor>
  <xdr:twoCellAnchor editAs="oneCell">
    <xdr:from>
      <xdr:col>7</xdr:col>
      <xdr:colOff>1125300</xdr:colOff>
      <xdr:row>51</xdr:row>
      <xdr:rowOff>34971</xdr:rowOff>
    </xdr:from>
    <xdr:to>
      <xdr:col>8</xdr:col>
      <xdr:colOff>226563</xdr:colOff>
      <xdr:row>52</xdr:row>
      <xdr:rowOff>129950</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49816" y="8343229"/>
          <a:ext cx="244263" cy="247133"/>
        </a:xfrm>
        <a:prstGeom prst="rect">
          <a:avLst/>
        </a:prstGeom>
      </xdr:spPr>
    </xdr:pic>
    <xdr:clientData/>
  </xdr:twoCellAnchor>
  <xdr:twoCellAnchor editAs="oneCell">
    <xdr:from>
      <xdr:col>7</xdr:col>
      <xdr:colOff>1102032</xdr:colOff>
      <xdr:row>44</xdr:row>
      <xdr:rowOff>73157</xdr:rowOff>
    </xdr:from>
    <xdr:to>
      <xdr:col>8</xdr:col>
      <xdr:colOff>213183</xdr:colOff>
      <xdr:row>45</xdr:row>
      <xdr:rowOff>154801</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26548" y="7262996"/>
          <a:ext cx="265581" cy="241418"/>
        </a:xfrm>
        <a:prstGeom prst="rect">
          <a:avLst/>
        </a:prstGeom>
      </xdr:spPr>
    </xdr:pic>
    <xdr:clientData/>
  </xdr:twoCellAnchor>
  <xdr:twoCellAnchor editAs="oneCell">
    <xdr:from>
      <xdr:col>7</xdr:col>
      <xdr:colOff>1089742</xdr:colOff>
      <xdr:row>38</xdr:row>
      <xdr:rowOff>45356</xdr:rowOff>
    </xdr:from>
    <xdr:to>
      <xdr:col>8</xdr:col>
      <xdr:colOff>208513</xdr:colOff>
      <xdr:row>39</xdr:row>
      <xdr:rowOff>134620</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6276550"/>
          <a:ext cx="265581" cy="245228"/>
        </a:xfrm>
        <a:prstGeom prst="rect">
          <a:avLst/>
        </a:prstGeom>
      </xdr:spPr>
    </xdr:pic>
    <xdr:clientData/>
  </xdr:twoCellAnchor>
  <xdr:twoCellAnchor editAs="oneCell">
    <xdr:from>
      <xdr:col>8</xdr:col>
      <xdr:colOff>0</xdr:colOff>
      <xdr:row>22</xdr:row>
      <xdr:rowOff>45357</xdr:rowOff>
    </xdr:from>
    <xdr:to>
      <xdr:col>8</xdr:col>
      <xdr:colOff>244930</xdr:colOff>
      <xdr:row>23</xdr:row>
      <xdr:rowOff>134622</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3764643"/>
          <a:ext cx="244930" cy="244930"/>
        </a:xfrm>
        <a:prstGeom prst="rect">
          <a:avLst/>
        </a:prstGeom>
      </xdr:spPr>
    </xdr:pic>
    <xdr:clientData/>
  </xdr:twoCellAnchor>
  <xdr:twoCellAnchor editAs="oneCell">
    <xdr:from>
      <xdr:col>8</xdr:col>
      <xdr:colOff>0</xdr:colOff>
      <xdr:row>15</xdr:row>
      <xdr:rowOff>45357</xdr:rowOff>
    </xdr:from>
    <xdr:to>
      <xdr:col>8</xdr:col>
      <xdr:colOff>244930</xdr:colOff>
      <xdr:row>16</xdr:row>
      <xdr:rowOff>134622</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2621643"/>
          <a:ext cx="244930" cy="244930"/>
        </a:xfrm>
        <a:prstGeom prst="rect">
          <a:avLst/>
        </a:prstGeom>
      </xdr:spPr>
    </xdr:pic>
    <xdr:clientData/>
  </xdr:twoCellAnchor>
  <xdr:twoCellAnchor editAs="oneCell">
    <xdr:from>
      <xdr:col>7</xdr:col>
      <xdr:colOff>1092960</xdr:colOff>
      <xdr:row>11</xdr:row>
      <xdr:rowOff>20776</xdr:rowOff>
    </xdr:from>
    <xdr:to>
      <xdr:col>8</xdr:col>
      <xdr:colOff>206016</xdr:colOff>
      <xdr:row>12</xdr:row>
      <xdr:rowOff>98610</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7476" y="1938066"/>
          <a:ext cx="252246" cy="245229"/>
        </a:xfrm>
        <a:prstGeom prst="rect">
          <a:avLst/>
        </a:prstGeom>
      </xdr:spPr>
    </xdr:pic>
    <xdr:clientData/>
  </xdr:twoCellAnchor>
  <xdr:twoCellAnchor editAs="oneCell">
    <xdr:from>
      <xdr:col>7</xdr:col>
      <xdr:colOff>1089742</xdr:colOff>
      <xdr:row>6</xdr:row>
      <xdr:rowOff>36287</xdr:rowOff>
    </xdr:from>
    <xdr:to>
      <xdr:col>8</xdr:col>
      <xdr:colOff>208513</xdr:colOff>
      <xdr:row>7</xdr:row>
      <xdr:rowOff>117931</xdr:rowOff>
    </xdr:to>
    <xdr:pic>
      <xdr:nvPicPr>
        <xdr:cNvPr id="22" name="Immagin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1154706"/>
          <a:ext cx="265581" cy="241419"/>
        </a:xfrm>
        <a:prstGeom prst="rect">
          <a:avLst/>
        </a:prstGeom>
      </xdr:spPr>
    </xdr:pic>
    <xdr:clientData/>
  </xdr:twoCellAnchor>
  <xdr:twoCellAnchor editAs="oneCell">
    <xdr:from>
      <xdr:col>14</xdr:col>
      <xdr:colOff>512174</xdr:colOff>
      <xdr:row>42</xdr:row>
      <xdr:rowOff>44781</xdr:rowOff>
    </xdr:from>
    <xdr:to>
      <xdr:col>16</xdr:col>
      <xdr:colOff>170315</xdr:colOff>
      <xdr:row>46</xdr:row>
      <xdr:rowOff>1564</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300120" y="6882370"/>
          <a:ext cx="958440" cy="589878"/>
        </a:xfrm>
        <a:prstGeom prst="rect">
          <a:avLst/>
        </a:prstGeom>
      </xdr:spPr>
    </xdr:pic>
    <xdr:clientData/>
  </xdr:twoCellAnchor>
  <xdr:twoCellAnchor editAs="oneCell">
    <xdr:from>
      <xdr:col>14</xdr:col>
      <xdr:colOff>331868</xdr:colOff>
      <xdr:row>47</xdr:row>
      <xdr:rowOff>130447</xdr:rowOff>
    </xdr:from>
    <xdr:to>
      <xdr:col>16</xdr:col>
      <xdr:colOff>479391</xdr:colOff>
      <xdr:row>50</xdr:row>
      <xdr:rowOff>131729</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119814" y="7761786"/>
          <a:ext cx="1449727" cy="477532"/>
        </a:xfrm>
        <a:prstGeom prst="rect">
          <a:avLst/>
        </a:prstGeom>
      </xdr:spPr>
    </xdr:pic>
    <xdr:clientData/>
  </xdr:twoCellAnchor>
  <xdr:twoCellAnchor editAs="oneCell">
    <xdr:from>
      <xdr:col>11</xdr:col>
      <xdr:colOff>489494</xdr:colOff>
      <xdr:row>5</xdr:row>
      <xdr:rowOff>33498</xdr:rowOff>
    </xdr:from>
    <xdr:to>
      <xdr:col>13</xdr:col>
      <xdr:colOff>211545</xdr:colOff>
      <xdr:row>8</xdr:row>
      <xdr:rowOff>134348</xdr:rowOff>
    </xdr:to>
    <xdr:pic>
      <xdr:nvPicPr>
        <xdr:cNvPr id="26" name="Immagin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383780" y="997337"/>
          <a:ext cx="1366247" cy="561860"/>
        </a:xfrm>
        <a:prstGeom prst="rect">
          <a:avLst/>
        </a:prstGeom>
      </xdr:spPr>
    </xdr:pic>
    <xdr:clientData/>
  </xdr:twoCellAnchor>
  <xdr:twoCellAnchor editAs="oneCell">
    <xdr:from>
      <xdr:col>14</xdr:col>
      <xdr:colOff>394966</xdr:colOff>
      <xdr:row>57</xdr:row>
      <xdr:rowOff>56445</xdr:rowOff>
    </xdr:from>
    <xdr:to>
      <xdr:col>16</xdr:col>
      <xdr:colOff>553519</xdr:colOff>
      <xdr:row>60</xdr:row>
      <xdr:rowOff>19052</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907676" y="9323348"/>
          <a:ext cx="1447992" cy="428595"/>
        </a:xfrm>
        <a:prstGeom prst="rect">
          <a:avLst/>
        </a:prstGeom>
      </xdr:spPr>
    </xdr:pic>
    <xdr:clientData/>
  </xdr:twoCellAnchor>
  <xdr:twoCellAnchor editAs="oneCell">
    <xdr:from>
      <xdr:col>14</xdr:col>
      <xdr:colOff>210426</xdr:colOff>
      <xdr:row>31</xdr:row>
      <xdr:rowOff>47262</xdr:rowOff>
    </xdr:from>
    <xdr:to>
      <xdr:col>16</xdr:col>
      <xdr:colOff>288106</xdr:colOff>
      <xdr:row>33</xdr:row>
      <xdr:rowOff>72571</xdr:rowOff>
    </xdr:to>
    <xdr:pic>
      <xdr:nvPicPr>
        <xdr:cNvPr id="30" name="Immagin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21362" b="47734"/>
        <a:stretch/>
      </xdr:blipFill>
      <xdr:spPr>
        <a:xfrm>
          <a:off x="8955283" y="5236119"/>
          <a:ext cx="1362013" cy="351881"/>
        </a:xfrm>
        <a:prstGeom prst="rect">
          <a:avLst/>
        </a:prstGeom>
      </xdr:spPr>
    </xdr:pic>
    <xdr:clientData/>
  </xdr:twoCellAnchor>
  <xdr:twoCellAnchor editAs="oneCell">
    <xdr:from>
      <xdr:col>14</xdr:col>
      <xdr:colOff>102053</xdr:colOff>
      <xdr:row>14</xdr:row>
      <xdr:rowOff>143125</xdr:rowOff>
    </xdr:from>
    <xdr:to>
      <xdr:col>16</xdr:col>
      <xdr:colOff>360861</xdr:colOff>
      <xdr:row>16</xdr:row>
      <xdr:rowOff>58603</xdr:rowOff>
    </xdr:to>
    <xdr:pic>
      <xdr:nvPicPr>
        <xdr:cNvPr id="35" name="Immagin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8889999" y="2535714"/>
          <a:ext cx="1559107" cy="225358"/>
        </a:xfrm>
        <a:prstGeom prst="rect">
          <a:avLst/>
        </a:prstGeom>
      </xdr:spPr>
    </xdr:pic>
    <xdr:clientData/>
  </xdr:twoCellAnchor>
  <xdr:twoCellAnchor editAs="oneCell">
    <xdr:from>
      <xdr:col>4</xdr:col>
      <xdr:colOff>69939</xdr:colOff>
      <xdr:row>14</xdr:row>
      <xdr:rowOff>88432</xdr:rowOff>
    </xdr:from>
    <xdr:to>
      <xdr:col>6</xdr:col>
      <xdr:colOff>931216</xdr:colOff>
      <xdr:row>15</xdr:row>
      <xdr:rowOff>98153</xdr:rowOff>
    </xdr:to>
    <xdr:pic>
      <xdr:nvPicPr>
        <xdr:cNvPr id="36" name="Immagin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3018153" y="2481021"/>
          <a:ext cx="1211400" cy="177996"/>
        </a:xfrm>
        <a:prstGeom prst="rect">
          <a:avLst/>
        </a:prstGeom>
      </xdr:spPr>
    </xdr:pic>
    <xdr:clientData/>
  </xdr:twoCellAnchor>
  <xdr:twoCellAnchor editAs="oneCell">
    <xdr:from>
      <xdr:col>6</xdr:col>
      <xdr:colOff>372770</xdr:colOff>
      <xdr:row>74</xdr:row>
      <xdr:rowOff>40784</xdr:rowOff>
    </xdr:from>
    <xdr:to>
      <xdr:col>6</xdr:col>
      <xdr:colOff>820239</xdr:colOff>
      <xdr:row>76</xdr:row>
      <xdr:rowOff>1564</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661163" y="11958373"/>
          <a:ext cx="439849" cy="276375"/>
        </a:xfrm>
        <a:prstGeom prst="rect">
          <a:avLst/>
        </a:prstGeom>
      </xdr:spPr>
    </xdr:pic>
    <xdr:clientData/>
  </xdr:twoCellAnchor>
  <xdr:twoCellAnchor editAs="oneCell">
    <xdr:from>
      <xdr:col>14</xdr:col>
      <xdr:colOff>113393</xdr:colOff>
      <xdr:row>24</xdr:row>
      <xdr:rowOff>122109</xdr:rowOff>
    </xdr:from>
    <xdr:to>
      <xdr:col>16</xdr:col>
      <xdr:colOff>434521</xdr:colOff>
      <xdr:row>28</xdr:row>
      <xdr:rowOff>155031</xdr:rowOff>
    </xdr:to>
    <xdr:pic>
      <xdr:nvPicPr>
        <xdr:cNvPr id="39" name="Immagin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901339" y="4102198"/>
          <a:ext cx="1613807" cy="667922"/>
        </a:xfrm>
        <a:prstGeom prst="rect">
          <a:avLst/>
        </a:prstGeom>
      </xdr:spPr>
    </xdr:pic>
    <xdr:clientData/>
  </xdr:twoCellAnchor>
  <xdr:twoCellAnchor editAs="oneCell">
    <xdr:from>
      <xdr:col>4</xdr:col>
      <xdr:colOff>13244</xdr:colOff>
      <xdr:row>35</xdr:row>
      <xdr:rowOff>76994</xdr:rowOff>
    </xdr:from>
    <xdr:to>
      <xdr:col>6</xdr:col>
      <xdr:colOff>898831</xdr:colOff>
      <xdr:row>36</xdr:row>
      <xdr:rowOff>111318</xdr:rowOff>
    </xdr:to>
    <xdr:pic>
      <xdr:nvPicPr>
        <xdr:cNvPr id="40" name="Immagin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2961458" y="5803333"/>
          <a:ext cx="1250950" cy="193074"/>
        </a:xfrm>
        <a:prstGeom prst="rect">
          <a:avLst/>
        </a:prstGeom>
      </xdr:spPr>
    </xdr:pic>
    <xdr:clientData/>
  </xdr:twoCellAnchor>
  <xdr:twoCellAnchor editAs="oneCell">
    <xdr:from>
      <xdr:col>14</xdr:col>
      <xdr:colOff>253515</xdr:colOff>
      <xdr:row>28</xdr:row>
      <xdr:rowOff>145142</xdr:rowOff>
    </xdr:from>
    <xdr:to>
      <xdr:col>16</xdr:col>
      <xdr:colOff>323575</xdr:colOff>
      <xdr:row>30</xdr:row>
      <xdr:rowOff>60415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57643" b="20782"/>
        <a:stretch/>
      </xdr:blipFill>
      <xdr:spPr>
        <a:xfrm>
          <a:off x="8998372" y="4844142"/>
          <a:ext cx="1362013" cy="245654"/>
        </a:xfrm>
        <a:prstGeom prst="rect">
          <a:avLst/>
        </a:prstGeom>
      </xdr:spPr>
    </xdr:pic>
    <xdr:clientData/>
  </xdr:twoCellAnchor>
  <xdr:twoCellAnchor editAs="oneCell">
    <xdr:from>
      <xdr:col>5</xdr:col>
      <xdr:colOff>10991</xdr:colOff>
      <xdr:row>63</xdr:row>
      <xdr:rowOff>99784</xdr:rowOff>
    </xdr:from>
    <xdr:to>
      <xdr:col>6</xdr:col>
      <xdr:colOff>797284</xdr:colOff>
      <xdr:row>64</xdr:row>
      <xdr:rowOff>94430</xdr:rowOff>
    </xdr:to>
    <xdr:pic>
      <xdr:nvPicPr>
        <xdr:cNvPr id="23" name="Immagin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57643" b="20782"/>
        <a:stretch/>
      </xdr:blipFill>
      <xdr:spPr>
        <a:xfrm>
          <a:off x="3122491" y="10513784"/>
          <a:ext cx="949579" cy="171267"/>
        </a:xfrm>
        <a:prstGeom prst="rect">
          <a:avLst/>
        </a:prstGeom>
      </xdr:spPr>
    </xdr:pic>
    <xdr:clientData/>
  </xdr:twoCellAnchor>
  <xdr:twoCellAnchor editAs="oneCell">
    <xdr:from>
      <xdr:col>12</xdr:col>
      <xdr:colOff>38533</xdr:colOff>
      <xdr:row>61</xdr:row>
      <xdr:rowOff>98322</xdr:rowOff>
    </xdr:from>
    <xdr:to>
      <xdr:col>13</xdr:col>
      <xdr:colOff>1589</xdr:colOff>
      <xdr:row>63</xdr:row>
      <xdr:rowOff>16381</xdr:rowOff>
    </xdr:to>
    <xdr:pic>
      <xdr:nvPicPr>
        <xdr:cNvPr id="29" name="Immagin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1362" b="47734"/>
        <a:stretch/>
      </xdr:blipFill>
      <xdr:spPr>
        <a:xfrm>
          <a:off x="8322210" y="10004322"/>
          <a:ext cx="946282" cy="241417"/>
        </a:xfrm>
        <a:prstGeom prst="rect">
          <a:avLst/>
        </a:prstGeom>
      </xdr:spPr>
    </xdr:pic>
    <xdr:clientData/>
  </xdr:twoCellAnchor>
  <xdr:twoCellAnchor editAs="oneCell">
    <xdr:from>
      <xdr:col>14</xdr:col>
      <xdr:colOff>272816</xdr:colOff>
      <xdr:row>67</xdr:row>
      <xdr:rowOff>140458</xdr:rowOff>
    </xdr:from>
    <xdr:to>
      <xdr:col>16</xdr:col>
      <xdr:colOff>588858</xdr:colOff>
      <xdr:row>71</xdr:row>
      <xdr:rowOff>1</xdr:rowOff>
    </xdr:to>
    <xdr:pic>
      <xdr:nvPicPr>
        <xdr:cNvPr id="27" name="Immagin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9990668" y="11006014"/>
          <a:ext cx="1618074" cy="4992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4</xdr:row>
          <xdr:rowOff>30480</xdr:rowOff>
        </xdr:from>
        <xdr:to>
          <xdr:col>4</xdr:col>
          <xdr:colOff>297180</xdr:colOff>
          <xdr:row>4</xdr:row>
          <xdr:rowOff>297180</xdr:rowOff>
        </xdr:to>
        <xdr:sp macro="" textlink="">
          <xdr:nvSpPr>
            <xdr:cNvPr id="69646" name="Oggetto 14" hidden="1">
              <a:extLst>
                <a:ext uri="{63B3BB69-23CF-44E3-9099-C40C66FF867C}">
                  <a14:compatExt spid="_x0000_s69646"/>
                </a:ext>
                <a:ext uri="{FF2B5EF4-FFF2-40B4-BE49-F238E27FC236}">
                  <a16:creationId xmlns:a16="http://schemas.microsoft.com/office/drawing/2014/main" id="{00000000-0008-0000-0900-00000E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4</xdr:row>
          <xdr:rowOff>0</xdr:rowOff>
        </xdr:from>
        <xdr:to>
          <xdr:col>5</xdr:col>
          <xdr:colOff>0</xdr:colOff>
          <xdr:row>5</xdr:row>
          <xdr:rowOff>114300</xdr:rowOff>
        </xdr:to>
        <xdr:sp macro="" textlink="">
          <xdr:nvSpPr>
            <xdr:cNvPr id="261121" name="Oggetto 1" hidden="1">
              <a:extLst>
                <a:ext uri="{63B3BB69-23CF-44E3-9099-C40C66FF867C}">
                  <a14:compatExt spid="_x0000_s261121"/>
                </a:ext>
                <a:ext uri="{FF2B5EF4-FFF2-40B4-BE49-F238E27FC236}">
                  <a16:creationId xmlns:a16="http://schemas.microsoft.com/office/drawing/2014/main" id="{00000000-0008-0000-0A00-000001FC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7620</xdr:colOff>
          <xdr:row>4</xdr:row>
          <xdr:rowOff>30480</xdr:rowOff>
        </xdr:from>
        <xdr:to>
          <xdr:col>4</xdr:col>
          <xdr:colOff>297180</xdr:colOff>
          <xdr:row>4</xdr:row>
          <xdr:rowOff>304800</xdr:rowOff>
        </xdr:to>
        <xdr:sp macro="" textlink="">
          <xdr:nvSpPr>
            <xdr:cNvPr id="431105" name="Oggetto 1" hidden="1">
              <a:extLst>
                <a:ext uri="{63B3BB69-23CF-44E3-9099-C40C66FF867C}">
                  <a14:compatExt spid="_x0000_s431105"/>
                </a:ext>
                <a:ext uri="{FF2B5EF4-FFF2-40B4-BE49-F238E27FC236}">
                  <a16:creationId xmlns:a16="http://schemas.microsoft.com/office/drawing/2014/main" id="{00000000-0008-0000-0B00-0000019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5</xdr:col>
          <xdr:colOff>335280</xdr:colOff>
          <xdr:row>4</xdr:row>
          <xdr:rowOff>297180</xdr:rowOff>
        </xdr:to>
        <xdr:sp macro="" textlink="">
          <xdr:nvSpPr>
            <xdr:cNvPr id="412673" name="Oggetto 12" hidden="1">
              <a:extLst>
                <a:ext uri="{63B3BB69-23CF-44E3-9099-C40C66FF867C}">
                  <a14:compatExt spid="_x0000_s412673"/>
                </a:ext>
                <a:ext uri="{FF2B5EF4-FFF2-40B4-BE49-F238E27FC236}">
                  <a16:creationId xmlns:a16="http://schemas.microsoft.com/office/drawing/2014/main" id="{00000000-0008-0000-0C00-0000014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4764" name="Oggetto 12" hidden="1">
              <a:extLst>
                <a:ext uri="{63B3BB69-23CF-44E3-9099-C40C66FF867C}">
                  <a14:compatExt spid="_x0000_s74764"/>
                </a:ext>
                <a:ext uri="{FF2B5EF4-FFF2-40B4-BE49-F238E27FC236}">
                  <a16:creationId xmlns:a16="http://schemas.microsoft.com/office/drawing/2014/main" id="{00000000-0008-0000-0D00-00000C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297180</xdr:rowOff>
        </xdr:to>
        <xdr:sp macro="" textlink="">
          <xdr:nvSpPr>
            <xdr:cNvPr id="12303" name="Oggetto 15" hidden="1">
              <a:extLst>
                <a:ext uri="{63B3BB69-23CF-44E3-9099-C40C66FF867C}">
                  <a14:compatExt spid="_x0000_s12303"/>
                </a:ext>
                <a:ext uri="{FF2B5EF4-FFF2-40B4-BE49-F238E27FC236}">
                  <a16:creationId xmlns:a16="http://schemas.microsoft.com/office/drawing/2014/main" id="{00000000-0008-0000-0E00-00000F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87041" name="Oggetto 1" hidden="1">
              <a:extLst>
                <a:ext uri="{63B3BB69-23CF-44E3-9099-C40C66FF867C}">
                  <a14:compatExt spid="_x0000_s87041"/>
                </a:ext>
                <a:ext uri="{FF2B5EF4-FFF2-40B4-BE49-F238E27FC236}">
                  <a16:creationId xmlns:a16="http://schemas.microsoft.com/office/drawing/2014/main" id="{00000000-0008-0000-0F00-0000015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2846567</xdr:colOff>
      <xdr:row>45</xdr:row>
      <xdr:rowOff>0</xdr:rowOff>
    </xdr:from>
    <xdr:to>
      <xdr:col>3</xdr:col>
      <xdr:colOff>2846567</xdr:colOff>
      <xdr:row>49</xdr:row>
      <xdr:rowOff>175922</xdr:rowOff>
    </xdr:to>
    <xdr:pic>
      <xdr:nvPicPr>
        <xdr:cNvPr id="355965" name="Picture 2" descr="\\Server2000\comune\GRAFICA COMUNE\Commerciale_foto_articoli\Guido\T7_logo.png">
          <a:extLst>
            <a:ext uri="{FF2B5EF4-FFF2-40B4-BE49-F238E27FC236}">
              <a16:creationId xmlns:a16="http://schemas.microsoft.com/office/drawing/2014/main" id="{00000000-0008-0000-0F00-00007D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9446150"/>
          <a:ext cx="0" cy="970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110</xdr:row>
      <xdr:rowOff>0</xdr:rowOff>
    </xdr:from>
    <xdr:to>
      <xdr:col>3</xdr:col>
      <xdr:colOff>2846567</xdr:colOff>
      <xdr:row>115</xdr:row>
      <xdr:rowOff>176254</xdr:rowOff>
    </xdr:to>
    <xdr:pic>
      <xdr:nvPicPr>
        <xdr:cNvPr id="355966" name="Picture 2" descr="\\Server2000\comune\GRAFICA COMUNE\Commerciale_foto_articoli\Guido\T7_logo.png">
          <a:extLst>
            <a:ext uri="{FF2B5EF4-FFF2-40B4-BE49-F238E27FC236}">
              <a16:creationId xmlns:a16="http://schemas.microsoft.com/office/drawing/2014/main" id="{00000000-0008-0000-0F00-00007E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2367019"/>
          <a:ext cx="0" cy="1168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139</xdr:row>
      <xdr:rowOff>154388</xdr:rowOff>
    </xdr:to>
    <xdr:pic>
      <xdr:nvPicPr>
        <xdr:cNvPr id="355967" name="Picture 2" descr="\\Server2000\comune\GRAFICA COMUNE\Commerciale_foto_articoli\Guido\T7_logo.png">
          <a:extLst>
            <a:ext uri="{FF2B5EF4-FFF2-40B4-BE49-F238E27FC236}">
              <a16:creationId xmlns:a16="http://schemas.microsoft.com/office/drawing/2014/main" id="{00000000-0008-0000-0F00-00007F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233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133</xdr:row>
      <xdr:rowOff>144779</xdr:rowOff>
    </xdr:to>
    <xdr:pic>
      <xdr:nvPicPr>
        <xdr:cNvPr id="355968" name="Picture 2" descr="\\Server2000\comune\GRAFICA COMUNE\Commerciale_foto_articoli\Guido\T7_logo.png">
          <a:extLst>
            <a:ext uri="{FF2B5EF4-FFF2-40B4-BE49-F238E27FC236}">
              <a16:creationId xmlns:a16="http://schemas.microsoft.com/office/drawing/2014/main" id="{00000000-0008-0000-0F00-000080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113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9089" name="Oggetto 1" hidden="1">
              <a:extLst>
                <a:ext uri="{63B3BB69-23CF-44E3-9099-C40C66FF867C}">
                  <a14:compatExt spid="_x0000_s89089"/>
                </a:ext>
                <a:ext uri="{FF2B5EF4-FFF2-40B4-BE49-F238E27FC236}">
                  <a16:creationId xmlns:a16="http://schemas.microsoft.com/office/drawing/2014/main" id="{00000000-0008-0000-1000-000001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8065" name="Oggetto 1" hidden="1">
              <a:extLst>
                <a:ext uri="{63B3BB69-23CF-44E3-9099-C40C66FF867C}">
                  <a14:compatExt spid="_x0000_s88065"/>
                </a:ext>
                <a:ext uri="{FF2B5EF4-FFF2-40B4-BE49-F238E27FC236}">
                  <a16:creationId xmlns:a16="http://schemas.microsoft.com/office/drawing/2014/main" id="{00000000-0008-0000-1100-0000015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6</xdr:col>
          <xdr:colOff>0</xdr:colOff>
          <xdr:row>4</xdr:row>
          <xdr:rowOff>304800</xdr:rowOff>
        </xdr:to>
        <xdr:sp macro="" textlink="">
          <xdr:nvSpPr>
            <xdr:cNvPr id="371714" name="Oggetto 2" hidden="1">
              <a:extLst>
                <a:ext uri="{63B3BB69-23CF-44E3-9099-C40C66FF867C}">
                  <a14:compatExt spid="_x0000_s371714"/>
                </a:ext>
                <a:ext uri="{FF2B5EF4-FFF2-40B4-BE49-F238E27FC236}">
                  <a16:creationId xmlns:a16="http://schemas.microsoft.com/office/drawing/2014/main" id="{00000000-0008-0000-1200-000002A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502920</xdr:colOff>
      <xdr:row>2</xdr:row>
      <xdr:rowOff>121921</xdr:rowOff>
    </xdr:from>
    <xdr:to>
      <xdr:col>9</xdr:col>
      <xdr:colOff>558165</xdr:colOff>
      <xdr:row>27</xdr:row>
      <xdr:rowOff>137097</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660" y="441961"/>
          <a:ext cx="4168140" cy="41680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5</xdr:row>
          <xdr:rowOff>30480</xdr:rowOff>
        </xdr:from>
        <xdr:to>
          <xdr:col>6</xdr:col>
          <xdr:colOff>0</xdr:colOff>
          <xdr:row>6</xdr:row>
          <xdr:rowOff>53340</xdr:rowOff>
        </xdr:to>
        <xdr:sp macro="" textlink="">
          <xdr:nvSpPr>
            <xdr:cNvPr id="373762" name="Oggetto 2" hidden="1">
              <a:extLst>
                <a:ext uri="{63B3BB69-23CF-44E3-9099-C40C66FF867C}">
                  <a14:compatExt spid="_x0000_s373762"/>
                </a:ext>
                <a:ext uri="{FF2B5EF4-FFF2-40B4-BE49-F238E27FC236}">
                  <a16:creationId xmlns:a16="http://schemas.microsoft.com/office/drawing/2014/main" id="{00000000-0008-0000-1300-000002B4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374786" name="Oggetto 2" hidden="1">
              <a:extLst>
                <a:ext uri="{63B3BB69-23CF-44E3-9099-C40C66FF867C}">
                  <a14:compatExt spid="_x0000_s374786"/>
                </a:ext>
                <a:ext uri="{FF2B5EF4-FFF2-40B4-BE49-F238E27FC236}">
                  <a16:creationId xmlns:a16="http://schemas.microsoft.com/office/drawing/2014/main" id="{00000000-0008-0000-1400-000002B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320040</xdr:colOff>
          <xdr:row>4</xdr:row>
          <xdr:rowOff>335280</xdr:rowOff>
        </xdr:to>
        <xdr:sp macro="" textlink="">
          <xdr:nvSpPr>
            <xdr:cNvPr id="61466" name="Oggetto 26" hidden="1">
              <a:extLst>
                <a:ext uri="{63B3BB69-23CF-44E3-9099-C40C66FF867C}">
                  <a14:compatExt spid="_x0000_s61466"/>
                </a:ext>
                <a:ext uri="{FF2B5EF4-FFF2-40B4-BE49-F238E27FC236}">
                  <a16:creationId xmlns:a16="http://schemas.microsoft.com/office/drawing/2014/main" id="{00000000-0008-0000-1500-00001A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450561" name="Oggetto 7" hidden="1">
              <a:extLst>
                <a:ext uri="{63B3BB69-23CF-44E3-9099-C40C66FF867C}">
                  <a14:compatExt spid="_x0000_s450561"/>
                </a:ext>
                <a:ext uri="{FF2B5EF4-FFF2-40B4-BE49-F238E27FC236}">
                  <a16:creationId xmlns:a16="http://schemas.microsoft.com/office/drawing/2014/main" id="{00000000-0008-0000-1600-000001E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25607" name="Oggetto 7" hidden="1">
              <a:extLst>
                <a:ext uri="{63B3BB69-23CF-44E3-9099-C40C66FF867C}">
                  <a14:compatExt spid="_x0000_s25607"/>
                </a:ext>
                <a:ext uri="{FF2B5EF4-FFF2-40B4-BE49-F238E27FC236}">
                  <a16:creationId xmlns:a16="http://schemas.microsoft.com/office/drawing/2014/main" id="{00000000-0008-0000-17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350520</xdr:colOff>
          <xdr:row>4</xdr:row>
          <xdr:rowOff>312420</xdr:rowOff>
        </xdr:to>
        <xdr:sp macro="" textlink="">
          <xdr:nvSpPr>
            <xdr:cNvPr id="151553" name="Oggetto 1" hidden="1">
              <a:extLst>
                <a:ext uri="{63B3BB69-23CF-44E3-9099-C40C66FF867C}">
                  <a14:compatExt spid="_x0000_s151553"/>
                </a:ext>
                <a:ext uri="{FF2B5EF4-FFF2-40B4-BE49-F238E27FC236}">
                  <a16:creationId xmlns:a16="http://schemas.microsoft.com/office/drawing/2014/main" id="{00000000-0008-0000-1800-0000015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5</xdr:col>
          <xdr:colOff>335280</xdr:colOff>
          <xdr:row>5</xdr:row>
          <xdr:rowOff>106680</xdr:rowOff>
        </xdr:to>
        <xdr:sp macro="" textlink="">
          <xdr:nvSpPr>
            <xdr:cNvPr id="145409" name="Oggetto 1" hidden="1">
              <a:extLst>
                <a:ext uri="{63B3BB69-23CF-44E3-9099-C40C66FF867C}">
                  <a14:compatExt spid="_x0000_s145409"/>
                </a:ext>
                <a:ext uri="{FF2B5EF4-FFF2-40B4-BE49-F238E27FC236}">
                  <a16:creationId xmlns:a16="http://schemas.microsoft.com/office/drawing/2014/main" id="{00000000-0008-0000-1900-0000013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5377" name="Oggetto 1" hidden="1">
              <a:extLst>
                <a:ext uri="{63B3BB69-23CF-44E3-9099-C40C66FF867C}">
                  <a14:compatExt spid="_x0000_s485377"/>
                </a:ext>
                <a:ext uri="{FF2B5EF4-FFF2-40B4-BE49-F238E27FC236}">
                  <a16:creationId xmlns:a16="http://schemas.microsoft.com/office/drawing/2014/main" id="{00000000-0008-0000-1A00-0000016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1281" name="Oggetto 1" hidden="1">
              <a:extLst>
                <a:ext uri="{63B3BB69-23CF-44E3-9099-C40C66FF867C}">
                  <a14:compatExt spid="_x0000_s481281"/>
                </a:ext>
                <a:ext uri="{FF2B5EF4-FFF2-40B4-BE49-F238E27FC236}">
                  <a16:creationId xmlns:a16="http://schemas.microsoft.com/office/drawing/2014/main" id="{00000000-0008-0000-1B00-0000015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08577" name="Oggetto 1" hidden="1">
              <a:extLst>
                <a:ext uri="{63B3BB69-23CF-44E3-9099-C40C66FF867C}">
                  <a14:compatExt spid="_x0000_s408577"/>
                </a:ext>
                <a:ext uri="{FF2B5EF4-FFF2-40B4-BE49-F238E27FC236}">
                  <a16:creationId xmlns:a16="http://schemas.microsoft.com/office/drawing/2014/main" id="{00000000-0008-0000-1C00-0000013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24612" name="Oggetto 36" hidden="1">
              <a:extLst>
                <a:ext uri="{63B3BB69-23CF-44E3-9099-C40C66FF867C}">
                  <a14:compatExt spid="_x0000_s24612"/>
                </a:ext>
                <a:ext uri="{FF2B5EF4-FFF2-40B4-BE49-F238E27FC236}">
                  <a16:creationId xmlns:a16="http://schemas.microsoft.com/office/drawing/2014/main" id="{00000000-0008-0000-0200-000024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3</xdr:col>
      <xdr:colOff>560507</xdr:colOff>
      <xdr:row>4</xdr:row>
      <xdr:rowOff>54429</xdr:rowOff>
    </xdr:from>
    <xdr:to>
      <xdr:col>9</xdr:col>
      <xdr:colOff>191790</xdr:colOff>
      <xdr:row>8</xdr:row>
      <xdr:rowOff>119745</xdr:rowOff>
    </xdr:to>
    <xdr:pic>
      <xdr:nvPicPr>
        <xdr:cNvPr id="2" name="Immagin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647" y="755469"/>
          <a:ext cx="5071963" cy="84255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39757</xdr:colOff>
      <xdr:row>8</xdr:row>
      <xdr:rowOff>63610</xdr:rowOff>
    </xdr:from>
    <xdr:to>
      <xdr:col>5</xdr:col>
      <xdr:colOff>1001864</xdr:colOff>
      <xdr:row>62</xdr:row>
      <xdr:rowOff>143123</xdr:rowOff>
    </xdr:to>
    <xdr:pic>
      <xdr:nvPicPr>
        <xdr:cNvPr id="359322" name="Picture 7">
          <a:extLst>
            <a:ext uri="{FF2B5EF4-FFF2-40B4-BE49-F238E27FC236}">
              <a16:creationId xmlns:a16="http://schemas.microsoft.com/office/drawing/2014/main" id="{00000000-0008-0000-2000-00009A7B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57" y="1423283"/>
          <a:ext cx="6567777" cy="873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23854</xdr:colOff>
      <xdr:row>63</xdr:row>
      <xdr:rowOff>119270</xdr:rowOff>
    </xdr:from>
    <xdr:to>
      <xdr:col>5</xdr:col>
      <xdr:colOff>938254</xdr:colOff>
      <xdr:row>106</xdr:row>
      <xdr:rowOff>47708</xdr:rowOff>
    </xdr:to>
    <xdr:pic>
      <xdr:nvPicPr>
        <xdr:cNvPr id="359323" name="Picture 8">
          <a:extLst>
            <a:ext uri="{FF2B5EF4-FFF2-40B4-BE49-F238E27FC236}">
              <a16:creationId xmlns:a16="http://schemas.microsoft.com/office/drawing/2014/main" id="{00000000-0008-0000-2000-00009B7B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54" y="10741550"/>
          <a:ext cx="6248400" cy="713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xdr:row>
      <xdr:rowOff>39757</xdr:rowOff>
    </xdr:from>
    <xdr:to>
      <xdr:col>5</xdr:col>
      <xdr:colOff>954157</xdr:colOff>
      <xdr:row>157</xdr:row>
      <xdr:rowOff>119270</xdr:rowOff>
    </xdr:to>
    <xdr:pic>
      <xdr:nvPicPr>
        <xdr:cNvPr id="359324" name="Picture 9">
          <a:extLst>
            <a:ext uri="{FF2B5EF4-FFF2-40B4-BE49-F238E27FC236}">
              <a16:creationId xmlns:a16="http://schemas.microsoft.com/office/drawing/2014/main" id="{00000000-0008-0000-2000-00009C7B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206623"/>
          <a:ext cx="6559826" cy="8030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617220</xdr:colOff>
      <xdr:row>0</xdr:row>
      <xdr:rowOff>99061</xdr:rowOff>
    </xdr:from>
    <xdr:to>
      <xdr:col>4</xdr:col>
      <xdr:colOff>521233</xdr:colOff>
      <xdr:row>3</xdr:row>
      <xdr:rowOff>76201</xdr:rowOff>
    </xdr:to>
    <xdr:pic>
      <xdr:nvPicPr>
        <xdr:cNvPr id="2" name="Immagin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84020" y="99061"/>
          <a:ext cx="3104413" cy="480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361619</xdr:colOff>
      <xdr:row>4</xdr:row>
      <xdr:rowOff>322193</xdr:rowOff>
    </xdr:to>
    <xdr:pic>
      <xdr:nvPicPr>
        <xdr:cNvPr id="2" name="Picture 13">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45257" y="839857"/>
          <a:ext cx="321862" cy="282436"/>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363524</xdr:colOff>
      <xdr:row>4</xdr:row>
      <xdr:rowOff>322193</xdr:rowOff>
    </xdr:to>
    <xdr:pic>
      <xdr:nvPicPr>
        <xdr:cNvPr id="3" name="Picture 1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35732" y="839857"/>
          <a:ext cx="325672" cy="282436"/>
        </a:xfrm>
        <a:prstGeom prst="rect">
          <a:avLst/>
        </a:prstGeom>
        <a:solidFill>
          <a:srgbClr val="FFFFFF"/>
        </a:solidFill>
        <a:ln w="9525">
          <a:solidFill>
            <a:srgbClr val="000000"/>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365429</xdr:colOff>
      <xdr:row>4</xdr:row>
      <xdr:rowOff>326003</xdr:rowOff>
    </xdr:to>
    <xdr:pic>
      <xdr:nvPicPr>
        <xdr:cNvPr id="375943" name="Picture 13">
          <a:extLst>
            <a:ext uri="{FF2B5EF4-FFF2-40B4-BE49-F238E27FC236}">
              <a16:creationId xmlns:a16="http://schemas.microsoft.com/office/drawing/2014/main" id="{00000000-0008-0000-0400-000087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4310"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353999</xdr:colOff>
      <xdr:row>4</xdr:row>
      <xdr:rowOff>326003</xdr:rowOff>
    </xdr:to>
    <xdr:pic>
      <xdr:nvPicPr>
        <xdr:cNvPr id="375944" name="Picture 13">
          <a:extLst>
            <a:ext uri="{FF2B5EF4-FFF2-40B4-BE49-F238E27FC236}">
              <a16:creationId xmlns:a16="http://schemas.microsoft.com/office/drawing/2014/main" id="{00000000-0008-0000-0400-000088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0497" y="839857"/>
          <a:ext cx="318052" cy="286246"/>
        </a:xfrm>
        <a:prstGeom prst="rect">
          <a:avLst/>
        </a:prstGeom>
        <a:solidFill>
          <a:srgbClr val="FFFFFF"/>
        </a:solidFill>
        <a:ln w="9525">
          <a:solidFill>
            <a:srgbClr val="000000"/>
          </a:solid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39757</xdr:colOff>
      <xdr:row>4</xdr:row>
      <xdr:rowOff>0</xdr:rowOff>
    </xdr:from>
    <xdr:to>
      <xdr:col>5</xdr:col>
      <xdr:colOff>361619</xdr:colOff>
      <xdr:row>5</xdr:row>
      <xdr:rowOff>91936</xdr:rowOff>
    </xdr:to>
    <xdr:pic>
      <xdr:nvPicPr>
        <xdr:cNvPr id="347583" name="Picture 13">
          <a:extLst>
            <a:ext uri="{FF2B5EF4-FFF2-40B4-BE49-F238E27FC236}">
              <a16:creationId xmlns:a16="http://schemas.microsoft.com/office/drawing/2014/main" id="{00000000-0008-0000-0500-0000BF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39757</xdr:colOff>
      <xdr:row>4</xdr:row>
      <xdr:rowOff>0</xdr:rowOff>
    </xdr:from>
    <xdr:to>
      <xdr:col>5</xdr:col>
      <xdr:colOff>361619</xdr:colOff>
      <xdr:row>5</xdr:row>
      <xdr:rowOff>91936</xdr:rowOff>
    </xdr:to>
    <xdr:pic>
      <xdr:nvPicPr>
        <xdr:cNvPr id="347584" name="Picture 13">
          <a:extLst>
            <a:ext uri="{FF2B5EF4-FFF2-40B4-BE49-F238E27FC236}">
              <a16:creationId xmlns:a16="http://schemas.microsoft.com/office/drawing/2014/main" id="{00000000-0008-0000-0500-0000C0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oneCellAnchor>
    <xdr:from>
      <xdr:col>6</xdr:col>
      <xdr:colOff>0</xdr:colOff>
      <xdr:row>4</xdr:row>
      <xdr:rowOff>0</xdr:rowOff>
    </xdr:from>
    <xdr:ext cx="9525" cy="9525"/>
    <xdr:pic>
      <xdr:nvPicPr>
        <xdr:cNvPr id="4" name="Picture 1" descr="http://95.110.192.114/immagini/DownArtDi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5" name="Picture 2" descr="http://95.110.192.114/immagini/spazio.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6" name="Picture 22" descr="http://95.110.192.114/immagini/DownArtDi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7" name="Picture 23" descr="http://95.110.192.114/immagini/spazio.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8" name="Picture 1" descr="http://95.110.192.114/immagini/DownArtDi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9" name="Picture 2" descr="http://95.110.192.114/immagini/spazio.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0" name="Picture 1" descr="http://95.110.192.114/immagini/DownArtDi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1" name="Picture 2" descr="http://95.110.192.114/immagini/spazio.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2" name="Picture 1" descr="http://95.110.192.114/immagini/DownArtDi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3" name="Picture 2" descr="http://95.110.192.114/immagini/spazio.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4" name="Picture 22" descr="http://95.110.192.114/immagini/DownArtDi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5" name="Picture 23" descr="http://95.110.192.114/immagini/spazio.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6" name="Picture 1" descr="http://95.110.192.114/immagini/DownArtDis.gif">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7" name="Picture 2" descr="http://95.110.192.114/immagini/spazio.gif">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8" name="Picture 1" descr="http://95.110.192.114/immagini/DownArtDis.gif">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9" name="Picture 2" descr="http://95.110.192.114/immagini/spazio.gif">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20" name="Picture 1" descr="http://95.110.192.114/immagini/DownArtDis.gif">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1" name="Picture 2" descr="http://95.110.192.114/immagini/spazio.gif">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2" name="Picture 22" descr="http://95.110.192.114/immagini/DownArtDis.gif">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3" name="Picture 23" descr="http://95.110.192.114/immagini/spazio.gif">
          <a:extLst>
            <a:ext uri="{FF2B5EF4-FFF2-40B4-BE49-F238E27FC236}">
              <a16:creationId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4" name="Picture 1" descr="http://95.110.192.114/immagini/DownArtDis.gif">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5" name="Picture 2" descr="http://95.110.192.114/immagini/spazio.gif">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6" name="Picture 1" descr="http://95.110.192.114/immagini/DownArtDis.gif">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7" name="Picture 2" descr="http://95.110.192.114/immagini/spazio.gif">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8" name="Picture 1" descr="http://95.110.192.114/immagini/DownArtDis.gif">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9" name="Picture 2" descr="http://95.110.192.114/immagini/spazio.gif">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0" name="Picture 22" descr="http://95.110.192.114/immagini/DownArtDis.gif">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1" name="Picture 23" descr="http://95.110.192.114/immagini/spazio.gif">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2" name="Picture 1" descr="http://95.110.192.114/immagini/DownArtDis.gif">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3" name="Picture 2" descr="http://95.110.192.114/immagini/spazio.gif">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4" name="Picture 1" descr="http://95.110.192.114/immagini/DownArtDis.gif">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5" name="Picture 2" descr="http://95.110.192.114/immagini/spazio.gif">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6" name="Picture 1" descr="http://95.110.192.114/immagini/DownArtDis.gif">
          <a:extLst>
            <a:ext uri="{FF2B5EF4-FFF2-40B4-BE49-F238E27FC236}">
              <a16:creationId xmlns:a16="http://schemas.microsoft.com/office/drawing/2014/main" id="{00000000-0008-0000-05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7" name="Picture 2" descr="http://95.110.192.114/immagini/spazio.gif">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8" name="Picture 22" descr="http://95.110.192.114/immagini/DownArtDis.gif">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9" name="Picture 23" descr="http://95.110.192.114/immagini/spazio.gif">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0" name="Picture 1" descr="http://95.110.192.114/immagini/DownArtDis.gif">
          <a:extLst>
            <a:ext uri="{FF2B5EF4-FFF2-40B4-BE49-F238E27FC236}">
              <a16:creationId xmlns:a16="http://schemas.microsoft.com/office/drawing/2014/main" id="{00000000-0008-0000-05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1" name="Picture 2" descr="http://95.110.192.114/immagini/spazio.gif">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2" name="Picture 1" descr="http://95.110.192.114/immagini/DownArtDis.gif">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3" name="Picture 2" descr="http://95.110.192.114/immagini/spazio.gif">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4" name="Picture 1" descr="http://95.110.192.114/immagini/DownArtDis.gif">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5" name="Picture 2" descr="http://95.110.192.114/immagini/spazio.gif">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6" name="Picture 22" descr="http://95.110.192.114/immagini/DownArtDis.gif">
          <a:extLst>
            <a:ext uri="{FF2B5EF4-FFF2-40B4-BE49-F238E27FC236}">
              <a16:creationId xmlns:a16="http://schemas.microsoft.com/office/drawing/2014/main" id="{00000000-0008-0000-05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7" name="Picture 23" descr="http://95.110.192.114/immagini/spazio.gif">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8" name="Picture 1" descr="http://95.110.192.114/immagini/DownArtDis.gif">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9" name="Picture 2" descr="http://95.110.192.114/immagini/spazio.gif">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0" name="Picture 1" descr="http://95.110.192.114/immagini/DownArtDis.gif">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1" name="Picture 2" descr="http://95.110.192.114/immagini/spazio.gif">
          <a:extLst>
            <a:ext uri="{FF2B5EF4-FFF2-40B4-BE49-F238E27FC236}">
              <a16:creationId xmlns:a16="http://schemas.microsoft.com/office/drawing/2014/main" id="{00000000-0008-0000-05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2" name="Picture 1" descr="http://95.110.192.114/immagini/DownArtDis.gif">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3" name="Picture 2" descr="http://95.110.192.114/immagini/spazio.gif">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4" name="Picture 22" descr="http://95.110.192.114/immagini/DownArtDis.gif">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5" name="Picture 23" descr="http://95.110.192.114/immagini/spazio.gif">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6" name="Picture 1" descr="http://95.110.192.114/immagini/DownArtDis.gif">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7" name="Picture 2" descr="http://95.110.192.114/immagini/spazio.gif">
          <a:extLst>
            <a:ext uri="{FF2B5EF4-FFF2-40B4-BE49-F238E27FC236}">
              <a16:creationId xmlns:a16="http://schemas.microsoft.com/office/drawing/2014/main" id="{00000000-0008-0000-05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8" name="Picture 1" descr="http://95.110.192.114/immagini/DownArtDis.gif">
          <a:extLst>
            <a:ext uri="{FF2B5EF4-FFF2-40B4-BE49-F238E27FC236}">
              <a16:creationId xmlns:a16="http://schemas.microsoft.com/office/drawing/2014/main" id="{00000000-0008-0000-05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9" name="Picture 2" descr="http://95.110.192.114/immagini/spazio.gif">
          <a:extLst>
            <a:ext uri="{FF2B5EF4-FFF2-40B4-BE49-F238E27FC236}">
              <a16:creationId xmlns:a16="http://schemas.microsoft.com/office/drawing/2014/main" id="{00000000-0008-0000-05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0" name="Picture 1" descr="http://95.110.192.114/immagini/DownArtDis.gif">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1" name="Picture 2" descr="http://95.110.192.114/immagini/spazio.gif">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2" name="Picture 22" descr="http://95.110.192.114/immagini/DownArtDis.gif">
          <a:extLst>
            <a:ext uri="{FF2B5EF4-FFF2-40B4-BE49-F238E27FC236}">
              <a16:creationId xmlns:a16="http://schemas.microsoft.com/office/drawing/2014/main" id="{00000000-0008-0000-0500-00003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3" name="Picture 23" descr="http://95.110.192.114/immagini/spazio.gif">
          <a:extLst>
            <a:ext uri="{FF2B5EF4-FFF2-40B4-BE49-F238E27FC236}">
              <a16:creationId xmlns:a16="http://schemas.microsoft.com/office/drawing/2014/main" id="{00000000-0008-0000-05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4" name="Picture 1" descr="http://95.110.192.114/immagini/DownArtDis.gif">
          <a:extLst>
            <a:ext uri="{FF2B5EF4-FFF2-40B4-BE49-F238E27FC236}">
              <a16:creationId xmlns:a16="http://schemas.microsoft.com/office/drawing/2014/main" id="{00000000-0008-0000-05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5" name="Picture 2" descr="http://95.110.192.114/immagini/spazio.gif">
          <a:extLst>
            <a:ext uri="{FF2B5EF4-FFF2-40B4-BE49-F238E27FC236}">
              <a16:creationId xmlns:a16="http://schemas.microsoft.com/office/drawing/2014/main" id="{00000000-0008-0000-05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6" name="Picture 1" descr="http://95.110.192.114/immagini/DownArtDis.gif">
          <a:extLst>
            <a:ext uri="{FF2B5EF4-FFF2-40B4-BE49-F238E27FC236}">
              <a16:creationId xmlns:a16="http://schemas.microsoft.com/office/drawing/2014/main" id="{00000000-0008-0000-0500-00004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7" name="Picture 2" descr="http://95.110.192.114/immagini/spazio.gif">
          <a:extLst>
            <a:ext uri="{FF2B5EF4-FFF2-40B4-BE49-F238E27FC236}">
              <a16:creationId xmlns:a16="http://schemas.microsoft.com/office/drawing/2014/main" id="{00000000-0008-0000-05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8" name="Picture 1" descr="http://95.110.192.114/immagini/DownArtDis.gif">
          <a:extLst>
            <a:ext uri="{FF2B5EF4-FFF2-40B4-BE49-F238E27FC236}">
              <a16:creationId xmlns:a16="http://schemas.microsoft.com/office/drawing/2014/main" id="{00000000-0008-0000-05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69" name="Picture 2" descr="http://95.110.192.114/immagini/spazio.gif">
          <a:extLst>
            <a:ext uri="{FF2B5EF4-FFF2-40B4-BE49-F238E27FC236}">
              <a16:creationId xmlns:a16="http://schemas.microsoft.com/office/drawing/2014/main" id="{00000000-0008-0000-05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0" name="Picture 22" descr="http://95.110.192.114/immagini/DownArtDis.gif">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1" name="Picture 23" descr="http://95.110.192.114/immagini/spazio.gif">
          <a:extLst>
            <a:ext uri="{FF2B5EF4-FFF2-40B4-BE49-F238E27FC236}">
              <a16:creationId xmlns:a16="http://schemas.microsoft.com/office/drawing/2014/main" id="{00000000-0008-0000-05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2" name="Picture 1" descr="http://95.110.192.114/immagini/DownArtDis.gif">
          <a:extLst>
            <a:ext uri="{FF2B5EF4-FFF2-40B4-BE49-F238E27FC236}">
              <a16:creationId xmlns:a16="http://schemas.microsoft.com/office/drawing/2014/main" id="{00000000-0008-0000-05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3" name="Picture 2" descr="http://95.110.192.114/immagini/spazio.gif">
          <a:extLst>
            <a:ext uri="{FF2B5EF4-FFF2-40B4-BE49-F238E27FC236}">
              <a16:creationId xmlns:a16="http://schemas.microsoft.com/office/drawing/2014/main" id="{00000000-0008-0000-05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4" name="Picture 1" descr="http://95.110.192.114/immagini/DownArtDis.gif">
          <a:extLst>
            <a:ext uri="{FF2B5EF4-FFF2-40B4-BE49-F238E27FC236}">
              <a16:creationId xmlns:a16="http://schemas.microsoft.com/office/drawing/2014/main" id="{00000000-0008-0000-05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5" name="Picture 2" descr="http://95.110.192.114/immagini/spazio.gif">
          <a:extLst>
            <a:ext uri="{FF2B5EF4-FFF2-40B4-BE49-F238E27FC236}">
              <a16:creationId xmlns:a16="http://schemas.microsoft.com/office/drawing/2014/main" id="{00000000-0008-0000-05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6" name="Picture 1" descr="http://95.110.192.114/immagini/DownArtDis.gif">
          <a:extLst>
            <a:ext uri="{FF2B5EF4-FFF2-40B4-BE49-F238E27FC236}">
              <a16:creationId xmlns:a16="http://schemas.microsoft.com/office/drawing/2014/main" id="{00000000-0008-0000-05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7" name="Picture 2" descr="http://95.110.192.114/immagini/spazio.gif">
          <a:extLst>
            <a:ext uri="{FF2B5EF4-FFF2-40B4-BE49-F238E27FC236}">
              <a16:creationId xmlns:a16="http://schemas.microsoft.com/office/drawing/2014/main" id="{00000000-0008-0000-05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8" name="Picture 22" descr="http://95.110.192.114/immagini/DownArtDis.gif">
          <a:extLst>
            <a:ext uri="{FF2B5EF4-FFF2-40B4-BE49-F238E27FC236}">
              <a16:creationId xmlns:a16="http://schemas.microsoft.com/office/drawing/2014/main" id="{00000000-0008-0000-0500-00004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9" name="Picture 23" descr="http://95.110.192.114/immagini/spazio.gif">
          <a:extLst>
            <a:ext uri="{FF2B5EF4-FFF2-40B4-BE49-F238E27FC236}">
              <a16:creationId xmlns:a16="http://schemas.microsoft.com/office/drawing/2014/main" id="{00000000-0008-0000-05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0" name="Picture 1" descr="http://95.110.192.114/immagini/DownArtDis.gif">
          <a:extLst>
            <a:ext uri="{FF2B5EF4-FFF2-40B4-BE49-F238E27FC236}">
              <a16:creationId xmlns:a16="http://schemas.microsoft.com/office/drawing/2014/main" id="{00000000-0008-0000-05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1" name="Picture 2" descr="http://95.110.192.114/immagini/spazio.gif">
          <a:extLst>
            <a:ext uri="{FF2B5EF4-FFF2-40B4-BE49-F238E27FC236}">
              <a16:creationId xmlns:a16="http://schemas.microsoft.com/office/drawing/2014/main" id="{00000000-0008-0000-05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2" name="Picture 1" descr="http://95.110.192.114/immagini/DownArtDis.gif">
          <a:extLst>
            <a:ext uri="{FF2B5EF4-FFF2-40B4-BE49-F238E27FC236}">
              <a16:creationId xmlns:a16="http://schemas.microsoft.com/office/drawing/2014/main" id="{00000000-0008-0000-05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3" name="Picture 2" descr="http://95.110.192.114/immagini/spazio.gif">
          <a:extLst>
            <a:ext uri="{FF2B5EF4-FFF2-40B4-BE49-F238E27FC236}">
              <a16:creationId xmlns:a16="http://schemas.microsoft.com/office/drawing/2014/main" id="{00000000-0008-0000-05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4" name="Picture 1" descr="http://95.110.192.114/immagini/DownArtDis.gif">
          <a:extLst>
            <a:ext uri="{FF2B5EF4-FFF2-40B4-BE49-F238E27FC236}">
              <a16:creationId xmlns:a16="http://schemas.microsoft.com/office/drawing/2014/main" id="{00000000-0008-0000-05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5" name="Picture 2" descr="http://95.110.192.114/immagini/spazio.gif">
          <a:extLst>
            <a:ext uri="{FF2B5EF4-FFF2-40B4-BE49-F238E27FC236}">
              <a16:creationId xmlns:a16="http://schemas.microsoft.com/office/drawing/2014/main" id="{00000000-0008-0000-05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6" name="Picture 22" descr="http://95.110.192.114/immagini/DownArtDis.gif">
          <a:extLst>
            <a:ext uri="{FF2B5EF4-FFF2-40B4-BE49-F238E27FC236}">
              <a16:creationId xmlns:a16="http://schemas.microsoft.com/office/drawing/2014/main" id="{00000000-0008-0000-05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7" name="Picture 23" descr="http://95.110.192.114/immagini/spazio.gif">
          <a:extLst>
            <a:ext uri="{FF2B5EF4-FFF2-40B4-BE49-F238E27FC236}">
              <a16:creationId xmlns:a16="http://schemas.microsoft.com/office/drawing/2014/main" id="{00000000-0008-0000-05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8" name="Picture 1" descr="http://95.110.192.114/immagini/DownArtDis.gif">
          <a:extLst>
            <a:ext uri="{FF2B5EF4-FFF2-40B4-BE49-F238E27FC236}">
              <a16:creationId xmlns:a16="http://schemas.microsoft.com/office/drawing/2014/main" id="{00000000-0008-0000-05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9" name="Picture 2" descr="http://95.110.192.114/immagini/spazio.gif">
          <a:extLst>
            <a:ext uri="{FF2B5EF4-FFF2-40B4-BE49-F238E27FC236}">
              <a16:creationId xmlns:a16="http://schemas.microsoft.com/office/drawing/2014/main" id="{00000000-0008-0000-05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0" name="Picture 1" descr="http://95.110.192.114/immagini/DownArtDis.gif">
          <a:extLst>
            <a:ext uri="{FF2B5EF4-FFF2-40B4-BE49-F238E27FC236}">
              <a16:creationId xmlns:a16="http://schemas.microsoft.com/office/drawing/2014/main" id="{00000000-0008-0000-0500-00005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1" name="Picture 2" descr="http://95.110.192.114/immagini/spazio.gif">
          <a:extLst>
            <a:ext uri="{FF2B5EF4-FFF2-40B4-BE49-F238E27FC236}">
              <a16:creationId xmlns:a16="http://schemas.microsoft.com/office/drawing/2014/main" id="{00000000-0008-0000-05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2" name="Picture 1" descr="http://95.110.192.114/immagini/DownArtDis.gif">
          <a:extLst>
            <a:ext uri="{FF2B5EF4-FFF2-40B4-BE49-F238E27FC236}">
              <a16:creationId xmlns:a16="http://schemas.microsoft.com/office/drawing/2014/main" id="{00000000-0008-0000-05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3" name="Picture 2" descr="http://95.110.192.114/immagini/spazio.gif">
          <a:extLst>
            <a:ext uri="{FF2B5EF4-FFF2-40B4-BE49-F238E27FC236}">
              <a16:creationId xmlns:a16="http://schemas.microsoft.com/office/drawing/2014/main" id="{00000000-0008-0000-05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4" name="Picture 22" descr="http://95.110.192.114/immagini/DownArtDis.gif">
          <a:extLst>
            <a:ext uri="{FF2B5EF4-FFF2-40B4-BE49-F238E27FC236}">
              <a16:creationId xmlns:a16="http://schemas.microsoft.com/office/drawing/2014/main" id="{00000000-0008-0000-05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5" name="Picture 23" descr="http://95.110.192.114/immagini/spazio.gif">
          <a:extLst>
            <a:ext uri="{FF2B5EF4-FFF2-40B4-BE49-F238E27FC236}">
              <a16:creationId xmlns:a16="http://schemas.microsoft.com/office/drawing/2014/main" id="{00000000-0008-0000-05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6" name="Picture 1" descr="http://95.110.192.114/immagini/DownArtDis.gif">
          <a:extLst>
            <a:ext uri="{FF2B5EF4-FFF2-40B4-BE49-F238E27FC236}">
              <a16:creationId xmlns:a16="http://schemas.microsoft.com/office/drawing/2014/main" id="{00000000-0008-0000-05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7" name="Picture 2" descr="http://95.110.192.114/immagini/spazio.gif">
          <a:extLst>
            <a:ext uri="{FF2B5EF4-FFF2-40B4-BE49-F238E27FC236}">
              <a16:creationId xmlns:a16="http://schemas.microsoft.com/office/drawing/2014/main" id="{00000000-0008-0000-05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8" name="Picture 1" descr="http://95.110.192.114/immagini/DownArtDis.gif">
          <a:extLst>
            <a:ext uri="{FF2B5EF4-FFF2-40B4-BE49-F238E27FC236}">
              <a16:creationId xmlns:a16="http://schemas.microsoft.com/office/drawing/2014/main" id="{00000000-0008-0000-05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9" name="Picture 2" descr="http://95.110.192.114/immagini/spazio.gif">
          <a:extLst>
            <a:ext uri="{FF2B5EF4-FFF2-40B4-BE49-F238E27FC236}">
              <a16:creationId xmlns:a16="http://schemas.microsoft.com/office/drawing/2014/main" id="{00000000-0008-0000-05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0" name="Picture 1" descr="http://95.110.192.114/immagini/DownArtDis.gif">
          <a:extLst>
            <a:ext uri="{FF2B5EF4-FFF2-40B4-BE49-F238E27FC236}">
              <a16:creationId xmlns:a16="http://schemas.microsoft.com/office/drawing/2014/main" id="{00000000-0008-0000-05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1" name="Picture 2" descr="http://95.110.192.114/immagini/spazio.gif">
          <a:extLst>
            <a:ext uri="{FF2B5EF4-FFF2-40B4-BE49-F238E27FC236}">
              <a16:creationId xmlns:a16="http://schemas.microsoft.com/office/drawing/2014/main" id="{00000000-0008-0000-05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2" name="Picture 22" descr="http://95.110.192.114/immagini/DownArtDis.gif">
          <a:extLst>
            <a:ext uri="{FF2B5EF4-FFF2-40B4-BE49-F238E27FC236}">
              <a16:creationId xmlns:a16="http://schemas.microsoft.com/office/drawing/2014/main" id="{00000000-0008-0000-05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3" name="Picture 23" descr="http://95.110.192.114/immagini/spazio.gif">
          <a:extLst>
            <a:ext uri="{FF2B5EF4-FFF2-40B4-BE49-F238E27FC236}">
              <a16:creationId xmlns:a16="http://schemas.microsoft.com/office/drawing/2014/main" id="{00000000-0008-0000-05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4" name="Picture 1" descr="http://95.110.192.114/immagini/DownArtDis.gif">
          <a:extLst>
            <a:ext uri="{FF2B5EF4-FFF2-40B4-BE49-F238E27FC236}">
              <a16:creationId xmlns:a16="http://schemas.microsoft.com/office/drawing/2014/main" id="{00000000-0008-0000-05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5" name="Picture 2" descr="http://95.110.192.114/immagini/spazio.gif">
          <a:extLst>
            <a:ext uri="{FF2B5EF4-FFF2-40B4-BE49-F238E27FC236}">
              <a16:creationId xmlns:a16="http://schemas.microsoft.com/office/drawing/2014/main" id="{00000000-0008-0000-05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6" name="Picture 1" descr="http://95.110.192.114/immagini/DownArtDis.gif">
          <a:extLst>
            <a:ext uri="{FF2B5EF4-FFF2-40B4-BE49-F238E27FC236}">
              <a16:creationId xmlns:a16="http://schemas.microsoft.com/office/drawing/2014/main" id="{00000000-0008-0000-0500-00006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7" name="Picture 2" descr="http://95.110.192.114/immagini/spazio.gif">
          <a:extLst>
            <a:ext uri="{FF2B5EF4-FFF2-40B4-BE49-F238E27FC236}">
              <a16:creationId xmlns:a16="http://schemas.microsoft.com/office/drawing/2014/main" id="{00000000-0008-0000-05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8" name="Picture 1" descr="http://95.110.192.114/immagini/DownArtDis.gif">
          <a:extLst>
            <a:ext uri="{FF2B5EF4-FFF2-40B4-BE49-F238E27FC236}">
              <a16:creationId xmlns:a16="http://schemas.microsoft.com/office/drawing/2014/main" id="{00000000-0008-0000-05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9" name="Picture 2" descr="http://95.110.192.114/immagini/spazio.gif">
          <a:extLst>
            <a:ext uri="{FF2B5EF4-FFF2-40B4-BE49-F238E27FC236}">
              <a16:creationId xmlns:a16="http://schemas.microsoft.com/office/drawing/2014/main" id="{00000000-0008-0000-05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0" name="Picture 22" descr="http://95.110.192.114/immagini/DownArtDis.gif">
          <a:extLst>
            <a:ext uri="{FF2B5EF4-FFF2-40B4-BE49-F238E27FC236}">
              <a16:creationId xmlns:a16="http://schemas.microsoft.com/office/drawing/2014/main" id="{00000000-0008-0000-0500-00006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1" name="Picture 23" descr="http://95.110.192.114/immagini/spazio.gif">
          <a:extLst>
            <a:ext uri="{FF2B5EF4-FFF2-40B4-BE49-F238E27FC236}">
              <a16:creationId xmlns:a16="http://schemas.microsoft.com/office/drawing/2014/main" id="{00000000-0008-0000-05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2" name="Picture 1" descr="http://95.110.192.114/immagini/DownArtDis.gif">
          <a:extLst>
            <a:ext uri="{FF2B5EF4-FFF2-40B4-BE49-F238E27FC236}">
              <a16:creationId xmlns:a16="http://schemas.microsoft.com/office/drawing/2014/main" id="{00000000-0008-0000-05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3" name="Picture 2" descr="http://95.110.192.114/immagini/spazio.gif">
          <a:extLst>
            <a:ext uri="{FF2B5EF4-FFF2-40B4-BE49-F238E27FC236}">
              <a16:creationId xmlns:a16="http://schemas.microsoft.com/office/drawing/2014/main" id="{00000000-0008-0000-05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4" name="Picture 1" descr="http://95.110.192.114/immagini/DownArtDis.gif">
          <a:extLst>
            <a:ext uri="{FF2B5EF4-FFF2-40B4-BE49-F238E27FC236}">
              <a16:creationId xmlns:a16="http://schemas.microsoft.com/office/drawing/2014/main" id="{00000000-0008-0000-05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5" name="Picture 2" descr="http://95.110.192.114/immagini/spazio.gif">
          <a:extLst>
            <a:ext uri="{FF2B5EF4-FFF2-40B4-BE49-F238E27FC236}">
              <a16:creationId xmlns:a16="http://schemas.microsoft.com/office/drawing/2014/main" id="{00000000-0008-0000-05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6" name="Picture 1" descr="http://95.110.192.114/immagini/DownArtDis.gif">
          <a:extLst>
            <a:ext uri="{FF2B5EF4-FFF2-40B4-BE49-F238E27FC236}">
              <a16:creationId xmlns:a16="http://schemas.microsoft.com/office/drawing/2014/main" id="{00000000-0008-0000-0500-00007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7" name="Picture 2" descr="http://95.110.192.114/immagini/spazio.gif">
          <a:extLst>
            <a:ext uri="{FF2B5EF4-FFF2-40B4-BE49-F238E27FC236}">
              <a16:creationId xmlns:a16="http://schemas.microsoft.com/office/drawing/2014/main" id="{00000000-0008-0000-05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8" name="Picture 22" descr="http://95.110.192.114/immagini/DownArtDis.gif">
          <a:extLst>
            <a:ext uri="{FF2B5EF4-FFF2-40B4-BE49-F238E27FC236}">
              <a16:creationId xmlns:a16="http://schemas.microsoft.com/office/drawing/2014/main" id="{00000000-0008-0000-05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9" name="Picture 23" descr="http://95.110.192.114/immagini/spazio.gif">
          <a:extLst>
            <a:ext uri="{FF2B5EF4-FFF2-40B4-BE49-F238E27FC236}">
              <a16:creationId xmlns:a16="http://schemas.microsoft.com/office/drawing/2014/main" id="{00000000-0008-0000-05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0" name="Picture 1" descr="http://95.110.192.114/immagini/DownArtDis.gif">
          <a:extLst>
            <a:ext uri="{FF2B5EF4-FFF2-40B4-BE49-F238E27FC236}">
              <a16:creationId xmlns:a16="http://schemas.microsoft.com/office/drawing/2014/main" id="{00000000-0008-0000-05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1" name="Picture 2" descr="http://95.110.192.114/immagini/spazio.gif">
          <a:extLst>
            <a:ext uri="{FF2B5EF4-FFF2-40B4-BE49-F238E27FC236}">
              <a16:creationId xmlns:a16="http://schemas.microsoft.com/office/drawing/2014/main" id="{00000000-0008-0000-05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2" name="Picture 1" descr="http://95.110.192.114/immagini/DownArtDis.gif">
          <a:extLst>
            <a:ext uri="{FF2B5EF4-FFF2-40B4-BE49-F238E27FC236}">
              <a16:creationId xmlns:a16="http://schemas.microsoft.com/office/drawing/2014/main" id="{00000000-0008-0000-0500-00007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3" name="Picture 2" descr="http://95.110.192.114/immagini/spazio.gif">
          <a:extLst>
            <a:ext uri="{FF2B5EF4-FFF2-40B4-BE49-F238E27FC236}">
              <a16:creationId xmlns:a16="http://schemas.microsoft.com/office/drawing/2014/main" id="{00000000-0008-0000-05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4" name="Picture 1" descr="http://95.110.192.114/immagini/DownArtDis.gif">
          <a:extLst>
            <a:ext uri="{FF2B5EF4-FFF2-40B4-BE49-F238E27FC236}">
              <a16:creationId xmlns:a16="http://schemas.microsoft.com/office/drawing/2014/main" id="{00000000-0008-0000-05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5" name="Picture 2" descr="http://95.110.192.114/immagini/spazio.gif">
          <a:extLst>
            <a:ext uri="{FF2B5EF4-FFF2-40B4-BE49-F238E27FC236}">
              <a16:creationId xmlns:a16="http://schemas.microsoft.com/office/drawing/2014/main" id="{00000000-0008-0000-05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6" name="Picture 22" descr="http://95.110.192.114/immagini/DownArtDis.gif">
          <a:extLst>
            <a:ext uri="{FF2B5EF4-FFF2-40B4-BE49-F238E27FC236}">
              <a16:creationId xmlns:a16="http://schemas.microsoft.com/office/drawing/2014/main" id="{00000000-0008-0000-05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7" name="Picture 23" descr="http://95.110.192.114/immagini/spazio.gif">
          <a:extLst>
            <a:ext uri="{FF2B5EF4-FFF2-40B4-BE49-F238E27FC236}">
              <a16:creationId xmlns:a16="http://schemas.microsoft.com/office/drawing/2014/main" id="{00000000-0008-0000-05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8" name="Picture 1" descr="http://95.110.192.114/immagini/DownArtDis.gif">
          <a:extLst>
            <a:ext uri="{FF2B5EF4-FFF2-40B4-BE49-F238E27FC236}">
              <a16:creationId xmlns:a16="http://schemas.microsoft.com/office/drawing/2014/main" id="{00000000-0008-0000-0500-00008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9" name="Picture 2" descr="http://95.110.192.114/immagini/spazio.gif">
          <a:extLst>
            <a:ext uri="{FF2B5EF4-FFF2-40B4-BE49-F238E27FC236}">
              <a16:creationId xmlns:a16="http://schemas.microsoft.com/office/drawing/2014/main" id="{00000000-0008-0000-05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0" name="Picture 1" descr="http://95.110.192.114/immagini/DownArtDis.gif">
          <a:extLst>
            <a:ext uri="{FF2B5EF4-FFF2-40B4-BE49-F238E27FC236}">
              <a16:creationId xmlns:a16="http://schemas.microsoft.com/office/drawing/2014/main" id="{00000000-0008-0000-05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1" name="Picture 2" descr="http://95.110.192.114/immagini/spazio.gif">
          <a:extLst>
            <a:ext uri="{FF2B5EF4-FFF2-40B4-BE49-F238E27FC236}">
              <a16:creationId xmlns:a16="http://schemas.microsoft.com/office/drawing/2014/main" id="{00000000-0008-0000-05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22</xdr:row>
      <xdr:rowOff>0</xdr:rowOff>
    </xdr:from>
    <xdr:ext cx="9525" cy="9525"/>
    <xdr:pic>
      <xdr:nvPicPr>
        <xdr:cNvPr id="132" name="Picture 1" descr="http://95.110.192.114/immagini/DownArtDis.gif">
          <a:extLst>
            <a:ext uri="{FF2B5EF4-FFF2-40B4-BE49-F238E27FC236}">
              <a16:creationId xmlns:a16="http://schemas.microsoft.com/office/drawing/2014/main" id="{00000000-0008-0000-05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3" name="Picture 2" descr="http://95.110.192.114/immagini/spazio.gif">
          <a:extLst>
            <a:ext uri="{FF2B5EF4-FFF2-40B4-BE49-F238E27FC236}">
              <a16:creationId xmlns:a16="http://schemas.microsoft.com/office/drawing/2014/main" id="{00000000-0008-0000-05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4" name="Picture 22" descr="http://95.110.192.114/immagini/DownArtDis.gif">
          <a:extLst>
            <a:ext uri="{FF2B5EF4-FFF2-40B4-BE49-F238E27FC236}">
              <a16:creationId xmlns:a16="http://schemas.microsoft.com/office/drawing/2014/main" id="{00000000-0008-0000-0500-00008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5" name="Picture 23" descr="http://95.110.192.114/immagini/spazio.gif">
          <a:extLst>
            <a:ext uri="{FF2B5EF4-FFF2-40B4-BE49-F238E27FC236}">
              <a16:creationId xmlns:a16="http://schemas.microsoft.com/office/drawing/2014/main" id="{00000000-0008-0000-05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6" name="Picture 1" descr="http://95.110.192.114/immagini/DownArtDis.gif">
          <a:extLst>
            <a:ext uri="{FF2B5EF4-FFF2-40B4-BE49-F238E27FC236}">
              <a16:creationId xmlns:a16="http://schemas.microsoft.com/office/drawing/2014/main" id="{00000000-0008-0000-05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7" name="Picture 2" descr="http://95.110.192.114/immagini/spazio.gif">
          <a:extLst>
            <a:ext uri="{FF2B5EF4-FFF2-40B4-BE49-F238E27FC236}">
              <a16:creationId xmlns:a16="http://schemas.microsoft.com/office/drawing/2014/main" id="{00000000-0008-0000-05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8" name="Picture 1" descr="http://95.110.192.114/immagini/DownArtDis.gif">
          <a:extLst>
            <a:ext uri="{FF2B5EF4-FFF2-40B4-BE49-F238E27FC236}">
              <a16:creationId xmlns:a16="http://schemas.microsoft.com/office/drawing/2014/main" id="{00000000-0008-0000-05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9" name="Picture 2" descr="http://95.110.192.114/immagini/spazio.gif">
          <a:extLst>
            <a:ext uri="{FF2B5EF4-FFF2-40B4-BE49-F238E27FC236}">
              <a16:creationId xmlns:a16="http://schemas.microsoft.com/office/drawing/2014/main" id="{00000000-0008-0000-05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0" name="Picture 1" descr="http://95.110.192.114/immagini/DownArtDis.gif">
          <a:extLst>
            <a:ext uri="{FF2B5EF4-FFF2-40B4-BE49-F238E27FC236}">
              <a16:creationId xmlns:a16="http://schemas.microsoft.com/office/drawing/2014/main" id="{00000000-0008-0000-05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1" name="Picture 2" descr="http://95.110.192.114/immagini/spazio.gif">
          <a:extLst>
            <a:ext uri="{FF2B5EF4-FFF2-40B4-BE49-F238E27FC236}">
              <a16:creationId xmlns:a16="http://schemas.microsoft.com/office/drawing/2014/main" id="{00000000-0008-0000-05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2" name="Picture 22" descr="http://95.110.192.114/immagini/DownArtDis.gif">
          <a:extLst>
            <a:ext uri="{FF2B5EF4-FFF2-40B4-BE49-F238E27FC236}">
              <a16:creationId xmlns:a16="http://schemas.microsoft.com/office/drawing/2014/main" id="{00000000-0008-0000-05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3" name="Picture 23" descr="http://95.110.192.114/immagini/spazio.gif">
          <a:extLst>
            <a:ext uri="{FF2B5EF4-FFF2-40B4-BE49-F238E27FC236}">
              <a16:creationId xmlns:a16="http://schemas.microsoft.com/office/drawing/2014/main" id="{00000000-0008-0000-05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4" name="Picture 1" descr="http://95.110.192.114/immagini/DownArtDis.gif">
          <a:extLst>
            <a:ext uri="{FF2B5EF4-FFF2-40B4-BE49-F238E27FC236}">
              <a16:creationId xmlns:a16="http://schemas.microsoft.com/office/drawing/2014/main" id="{00000000-0008-0000-05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5" name="Picture 2" descr="http://95.110.192.114/immagini/spazio.gif">
          <a:extLst>
            <a:ext uri="{FF2B5EF4-FFF2-40B4-BE49-F238E27FC236}">
              <a16:creationId xmlns:a16="http://schemas.microsoft.com/office/drawing/2014/main" id="{00000000-0008-0000-05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6" name="Picture 1" descr="http://95.110.192.114/immagini/DownArtDis.gif">
          <a:extLst>
            <a:ext uri="{FF2B5EF4-FFF2-40B4-BE49-F238E27FC236}">
              <a16:creationId xmlns:a16="http://schemas.microsoft.com/office/drawing/2014/main" id="{00000000-0008-0000-05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7" name="Picture 2" descr="http://95.110.192.114/immagini/spazio.gif">
          <a:extLst>
            <a:ext uri="{FF2B5EF4-FFF2-40B4-BE49-F238E27FC236}">
              <a16:creationId xmlns:a16="http://schemas.microsoft.com/office/drawing/2014/main" id="{00000000-0008-0000-05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4</xdr:row>
      <xdr:rowOff>0</xdr:rowOff>
    </xdr:from>
    <xdr:ext cx="9525" cy="9525"/>
    <xdr:pic>
      <xdr:nvPicPr>
        <xdr:cNvPr id="148" name="Picture 1" descr="http://95.110.192.114/immagini/DownArtDis.gif">
          <a:extLst>
            <a:ext uri="{FF2B5EF4-FFF2-40B4-BE49-F238E27FC236}">
              <a16:creationId xmlns:a16="http://schemas.microsoft.com/office/drawing/2014/main" id="{00000000-0008-0000-05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49" name="Picture 2" descr="http://95.110.192.114/immagini/spazio.gif">
          <a:extLst>
            <a:ext uri="{FF2B5EF4-FFF2-40B4-BE49-F238E27FC236}">
              <a16:creationId xmlns:a16="http://schemas.microsoft.com/office/drawing/2014/main" id="{00000000-0008-0000-05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0" name="Picture 22" descr="http://95.110.192.114/immagini/DownArtDis.gif">
          <a:extLst>
            <a:ext uri="{FF2B5EF4-FFF2-40B4-BE49-F238E27FC236}">
              <a16:creationId xmlns:a16="http://schemas.microsoft.com/office/drawing/2014/main" id="{00000000-0008-0000-05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1" name="Picture 23" descr="http://95.110.192.114/immagini/spazio.gif">
          <a:extLst>
            <a:ext uri="{FF2B5EF4-FFF2-40B4-BE49-F238E27FC236}">
              <a16:creationId xmlns:a16="http://schemas.microsoft.com/office/drawing/2014/main" id="{00000000-0008-0000-05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2" name="Picture 1" descr="http://95.110.192.114/immagini/DownArtDis.gif">
          <a:extLst>
            <a:ext uri="{FF2B5EF4-FFF2-40B4-BE49-F238E27FC236}">
              <a16:creationId xmlns:a16="http://schemas.microsoft.com/office/drawing/2014/main" id="{00000000-0008-0000-05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3" name="Picture 2" descr="http://95.110.192.114/immagini/spazio.gif">
          <a:extLst>
            <a:ext uri="{FF2B5EF4-FFF2-40B4-BE49-F238E27FC236}">
              <a16:creationId xmlns:a16="http://schemas.microsoft.com/office/drawing/2014/main" id="{00000000-0008-0000-05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4" name="Picture 1" descr="http://95.110.192.114/immagini/DownArtDis.gif">
          <a:extLst>
            <a:ext uri="{FF2B5EF4-FFF2-40B4-BE49-F238E27FC236}">
              <a16:creationId xmlns:a16="http://schemas.microsoft.com/office/drawing/2014/main" id="{00000000-0008-0000-0500-00009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5" name="Picture 2" descr="http://95.110.192.114/immagini/spazio.gif">
          <a:extLst>
            <a:ext uri="{FF2B5EF4-FFF2-40B4-BE49-F238E27FC236}">
              <a16:creationId xmlns:a16="http://schemas.microsoft.com/office/drawing/2014/main" id="{00000000-0008-0000-05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6" name="Picture 1" descr="http://95.110.192.114/immagini/DownArtDis.gif">
          <a:extLst>
            <a:ext uri="{FF2B5EF4-FFF2-40B4-BE49-F238E27FC236}">
              <a16:creationId xmlns:a16="http://schemas.microsoft.com/office/drawing/2014/main" id="{00000000-0008-0000-05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7" name="Picture 2" descr="http://95.110.192.114/immagini/spazio.gif">
          <a:extLst>
            <a:ext uri="{FF2B5EF4-FFF2-40B4-BE49-F238E27FC236}">
              <a16:creationId xmlns:a16="http://schemas.microsoft.com/office/drawing/2014/main" id="{00000000-0008-0000-05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8" name="Picture 22" descr="http://95.110.192.114/immagini/DownArtDis.gif">
          <a:extLst>
            <a:ext uri="{FF2B5EF4-FFF2-40B4-BE49-F238E27FC236}">
              <a16:creationId xmlns:a16="http://schemas.microsoft.com/office/drawing/2014/main" id="{00000000-0008-0000-05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9" name="Picture 23" descr="http://95.110.192.114/immagini/spazio.gif">
          <a:extLst>
            <a:ext uri="{FF2B5EF4-FFF2-40B4-BE49-F238E27FC236}">
              <a16:creationId xmlns:a16="http://schemas.microsoft.com/office/drawing/2014/main" id="{00000000-0008-0000-05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0" name="Picture 1" descr="http://95.110.192.114/immagini/DownArtDis.gif">
          <a:extLst>
            <a:ext uri="{FF2B5EF4-FFF2-40B4-BE49-F238E27FC236}">
              <a16:creationId xmlns:a16="http://schemas.microsoft.com/office/drawing/2014/main" id="{00000000-0008-0000-05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1" name="Picture 2" descr="http://95.110.192.114/immagini/spazio.gif">
          <a:extLst>
            <a:ext uri="{FF2B5EF4-FFF2-40B4-BE49-F238E27FC236}">
              <a16:creationId xmlns:a16="http://schemas.microsoft.com/office/drawing/2014/main" id="{00000000-0008-0000-05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2" name="Picture 1" descr="http://95.110.192.114/immagini/DownArtDis.gif">
          <a:extLst>
            <a:ext uri="{FF2B5EF4-FFF2-40B4-BE49-F238E27FC236}">
              <a16:creationId xmlns:a16="http://schemas.microsoft.com/office/drawing/2014/main" id="{00000000-0008-0000-05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3" name="Picture 2" descr="http://95.110.192.114/immagini/spazio.gif">
          <a:extLst>
            <a:ext uri="{FF2B5EF4-FFF2-40B4-BE49-F238E27FC236}">
              <a16:creationId xmlns:a16="http://schemas.microsoft.com/office/drawing/2014/main" id="{00000000-0008-0000-05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4" name="Picture 1" descr="http://95.110.192.114/immagini/DownArtDis.gif">
          <a:extLst>
            <a:ext uri="{FF2B5EF4-FFF2-40B4-BE49-F238E27FC236}">
              <a16:creationId xmlns:a16="http://schemas.microsoft.com/office/drawing/2014/main" id="{00000000-0008-0000-05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5" name="Picture 2" descr="http://95.110.192.114/immagini/spazio.gif">
          <a:extLst>
            <a:ext uri="{FF2B5EF4-FFF2-40B4-BE49-F238E27FC236}">
              <a16:creationId xmlns:a16="http://schemas.microsoft.com/office/drawing/2014/main" id="{00000000-0008-0000-05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6" name="Picture 22" descr="http://95.110.192.114/immagini/DownArtDis.gif">
          <a:extLst>
            <a:ext uri="{FF2B5EF4-FFF2-40B4-BE49-F238E27FC236}">
              <a16:creationId xmlns:a16="http://schemas.microsoft.com/office/drawing/2014/main" id="{00000000-0008-0000-0500-0000A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7" name="Picture 23" descr="http://95.110.192.114/immagini/spazio.gif">
          <a:extLst>
            <a:ext uri="{FF2B5EF4-FFF2-40B4-BE49-F238E27FC236}">
              <a16:creationId xmlns:a16="http://schemas.microsoft.com/office/drawing/2014/main" id="{00000000-0008-0000-05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8" name="Picture 1" descr="http://95.110.192.114/immagini/DownArtDis.gif">
          <a:extLst>
            <a:ext uri="{FF2B5EF4-FFF2-40B4-BE49-F238E27FC236}">
              <a16:creationId xmlns:a16="http://schemas.microsoft.com/office/drawing/2014/main" id="{00000000-0008-0000-05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9" name="Picture 2" descr="http://95.110.192.114/immagini/spazio.gif">
          <a:extLst>
            <a:ext uri="{FF2B5EF4-FFF2-40B4-BE49-F238E27FC236}">
              <a16:creationId xmlns:a16="http://schemas.microsoft.com/office/drawing/2014/main" id="{00000000-0008-0000-05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0" name="Picture 1" descr="http://95.110.192.114/immagini/DownArtDis.gif">
          <a:extLst>
            <a:ext uri="{FF2B5EF4-FFF2-40B4-BE49-F238E27FC236}">
              <a16:creationId xmlns:a16="http://schemas.microsoft.com/office/drawing/2014/main" id="{00000000-0008-0000-05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1" name="Picture 2" descr="http://95.110.192.114/immagini/spazio.gif">
          <a:extLst>
            <a:ext uri="{FF2B5EF4-FFF2-40B4-BE49-F238E27FC236}">
              <a16:creationId xmlns:a16="http://schemas.microsoft.com/office/drawing/2014/main" id="{00000000-0008-0000-05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2" name="Picture 1" descr="http://95.110.192.114/immagini/DownArtDis.gif">
          <a:extLst>
            <a:ext uri="{FF2B5EF4-FFF2-40B4-BE49-F238E27FC236}">
              <a16:creationId xmlns:a16="http://schemas.microsoft.com/office/drawing/2014/main" id="{00000000-0008-0000-05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3" name="Picture 2" descr="http://95.110.192.114/immagini/spazio.gif">
          <a:extLst>
            <a:ext uri="{FF2B5EF4-FFF2-40B4-BE49-F238E27FC236}">
              <a16:creationId xmlns:a16="http://schemas.microsoft.com/office/drawing/2014/main" id="{00000000-0008-0000-05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4" name="Picture 22" descr="http://95.110.192.114/immagini/DownArtDis.gif">
          <a:extLst>
            <a:ext uri="{FF2B5EF4-FFF2-40B4-BE49-F238E27FC236}">
              <a16:creationId xmlns:a16="http://schemas.microsoft.com/office/drawing/2014/main" id="{00000000-0008-0000-05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5" name="Picture 23" descr="http://95.110.192.114/immagini/spazio.gif">
          <a:extLst>
            <a:ext uri="{FF2B5EF4-FFF2-40B4-BE49-F238E27FC236}">
              <a16:creationId xmlns:a16="http://schemas.microsoft.com/office/drawing/2014/main" id="{00000000-0008-0000-05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6" name="Picture 1" descr="http://95.110.192.114/immagini/DownArtDis.gif">
          <a:extLst>
            <a:ext uri="{FF2B5EF4-FFF2-40B4-BE49-F238E27FC236}">
              <a16:creationId xmlns:a16="http://schemas.microsoft.com/office/drawing/2014/main" id="{00000000-0008-0000-05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7" name="Picture 2" descr="http://95.110.192.114/immagini/spazio.gif">
          <a:extLst>
            <a:ext uri="{FF2B5EF4-FFF2-40B4-BE49-F238E27FC236}">
              <a16:creationId xmlns:a16="http://schemas.microsoft.com/office/drawing/2014/main" id="{00000000-0008-0000-05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8" name="Picture 1" descr="http://95.110.192.114/immagini/DownArtDis.gif">
          <a:extLst>
            <a:ext uri="{FF2B5EF4-FFF2-40B4-BE49-F238E27FC236}">
              <a16:creationId xmlns:a16="http://schemas.microsoft.com/office/drawing/2014/main" id="{00000000-0008-0000-0500-0000B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9" name="Picture 2" descr="http://95.110.192.114/immagini/spazio.gif">
          <a:extLst>
            <a:ext uri="{FF2B5EF4-FFF2-40B4-BE49-F238E27FC236}">
              <a16:creationId xmlns:a16="http://schemas.microsoft.com/office/drawing/2014/main" id="{00000000-0008-0000-05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80" name="Picture 1" descr="http://95.110.192.114/immagini/DownArtDis.gif">
          <a:extLst>
            <a:ext uri="{FF2B5EF4-FFF2-40B4-BE49-F238E27FC236}">
              <a16:creationId xmlns:a16="http://schemas.microsoft.com/office/drawing/2014/main" id="{00000000-0008-0000-05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1" name="Picture 2" descr="http://95.110.192.114/immagini/spazio.gif">
          <a:extLst>
            <a:ext uri="{FF2B5EF4-FFF2-40B4-BE49-F238E27FC236}">
              <a16:creationId xmlns:a16="http://schemas.microsoft.com/office/drawing/2014/main" id="{00000000-0008-0000-05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2" name="Picture 22" descr="http://95.110.192.114/immagini/DownArtDis.gif">
          <a:extLst>
            <a:ext uri="{FF2B5EF4-FFF2-40B4-BE49-F238E27FC236}">
              <a16:creationId xmlns:a16="http://schemas.microsoft.com/office/drawing/2014/main" id="{00000000-0008-0000-05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3" name="Picture 23" descr="http://95.110.192.114/immagini/spazio.gif">
          <a:extLst>
            <a:ext uri="{FF2B5EF4-FFF2-40B4-BE49-F238E27FC236}">
              <a16:creationId xmlns:a16="http://schemas.microsoft.com/office/drawing/2014/main" id="{00000000-0008-0000-05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4" name="Picture 1" descr="http://95.110.192.114/immagini/DownArtDis.gif">
          <a:extLst>
            <a:ext uri="{FF2B5EF4-FFF2-40B4-BE49-F238E27FC236}">
              <a16:creationId xmlns:a16="http://schemas.microsoft.com/office/drawing/2014/main" id="{00000000-0008-0000-05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5" name="Picture 2" descr="http://95.110.192.114/immagini/spazio.gif">
          <a:extLst>
            <a:ext uri="{FF2B5EF4-FFF2-40B4-BE49-F238E27FC236}">
              <a16:creationId xmlns:a16="http://schemas.microsoft.com/office/drawing/2014/main" id="{00000000-0008-0000-05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6" name="Picture 1" descr="http://95.110.192.114/immagini/DownArtDis.gif">
          <a:extLst>
            <a:ext uri="{FF2B5EF4-FFF2-40B4-BE49-F238E27FC236}">
              <a16:creationId xmlns:a16="http://schemas.microsoft.com/office/drawing/2014/main" id="{00000000-0008-0000-05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7" name="Picture 2" descr="http://95.110.192.114/immagini/spazio.gif">
          <a:extLst>
            <a:ext uri="{FF2B5EF4-FFF2-40B4-BE49-F238E27FC236}">
              <a16:creationId xmlns:a16="http://schemas.microsoft.com/office/drawing/2014/main" id="{00000000-0008-0000-05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8" name="Picture 1" descr="http://95.110.192.114/immagini/DownArtDis.gif">
          <a:extLst>
            <a:ext uri="{FF2B5EF4-FFF2-40B4-BE49-F238E27FC236}">
              <a16:creationId xmlns:a16="http://schemas.microsoft.com/office/drawing/2014/main" id="{00000000-0008-0000-0500-0000B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9" name="Picture 2" descr="http://95.110.192.114/immagini/spazio.gif">
          <a:extLst>
            <a:ext uri="{FF2B5EF4-FFF2-40B4-BE49-F238E27FC236}">
              <a16:creationId xmlns:a16="http://schemas.microsoft.com/office/drawing/2014/main" id="{00000000-0008-0000-05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0" name="Picture 22" descr="http://95.110.192.114/immagini/DownArtDis.gif">
          <a:extLst>
            <a:ext uri="{FF2B5EF4-FFF2-40B4-BE49-F238E27FC236}">
              <a16:creationId xmlns:a16="http://schemas.microsoft.com/office/drawing/2014/main" id="{00000000-0008-0000-05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1" name="Picture 23" descr="http://95.110.192.114/immagini/spazio.gif">
          <a:extLst>
            <a:ext uri="{FF2B5EF4-FFF2-40B4-BE49-F238E27FC236}">
              <a16:creationId xmlns:a16="http://schemas.microsoft.com/office/drawing/2014/main" id="{00000000-0008-0000-05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2" name="Picture 1" descr="http://95.110.192.114/immagini/DownArtDis.gif">
          <a:extLst>
            <a:ext uri="{FF2B5EF4-FFF2-40B4-BE49-F238E27FC236}">
              <a16:creationId xmlns:a16="http://schemas.microsoft.com/office/drawing/2014/main" id="{00000000-0008-0000-05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3" name="Picture 2" descr="http://95.110.192.114/immagini/spazio.gif">
          <a:extLst>
            <a:ext uri="{FF2B5EF4-FFF2-40B4-BE49-F238E27FC236}">
              <a16:creationId xmlns:a16="http://schemas.microsoft.com/office/drawing/2014/main" id="{00000000-0008-0000-05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4" name="Picture 1" descr="http://95.110.192.114/immagini/DownArtDis.gif">
          <a:extLst>
            <a:ext uri="{FF2B5EF4-FFF2-40B4-BE49-F238E27FC236}">
              <a16:creationId xmlns:a16="http://schemas.microsoft.com/office/drawing/2014/main" id="{00000000-0008-0000-05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5" name="Picture 2" descr="http://95.110.192.114/immagini/spazio.gif">
          <a:extLst>
            <a:ext uri="{FF2B5EF4-FFF2-40B4-BE49-F238E27FC236}">
              <a16:creationId xmlns:a16="http://schemas.microsoft.com/office/drawing/2014/main" id="{00000000-0008-0000-05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6" name="Picture 1" descr="http://95.110.192.114/immagini/DownArtDis.gif">
          <a:extLst>
            <a:ext uri="{FF2B5EF4-FFF2-40B4-BE49-F238E27FC236}">
              <a16:creationId xmlns:a16="http://schemas.microsoft.com/office/drawing/2014/main" id="{00000000-0008-0000-05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7" name="Picture 2" descr="http://95.110.192.114/immagini/spazio.gif">
          <a:extLst>
            <a:ext uri="{FF2B5EF4-FFF2-40B4-BE49-F238E27FC236}">
              <a16:creationId xmlns:a16="http://schemas.microsoft.com/office/drawing/2014/main" id="{00000000-0008-0000-05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8" name="Picture 22" descr="http://95.110.192.114/immagini/DownArtDis.gif">
          <a:extLst>
            <a:ext uri="{FF2B5EF4-FFF2-40B4-BE49-F238E27FC236}">
              <a16:creationId xmlns:a16="http://schemas.microsoft.com/office/drawing/2014/main" id="{00000000-0008-0000-05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9" name="Picture 23" descr="http://95.110.192.114/immagini/spazio.gif">
          <a:extLst>
            <a:ext uri="{FF2B5EF4-FFF2-40B4-BE49-F238E27FC236}">
              <a16:creationId xmlns:a16="http://schemas.microsoft.com/office/drawing/2014/main" id="{00000000-0008-0000-05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0" name="Picture 1" descr="http://95.110.192.114/immagini/DownArtDis.gif">
          <a:extLst>
            <a:ext uri="{FF2B5EF4-FFF2-40B4-BE49-F238E27FC236}">
              <a16:creationId xmlns:a16="http://schemas.microsoft.com/office/drawing/2014/main" id="{00000000-0008-0000-05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1" name="Picture 2" descr="http://95.110.192.114/immagini/spazio.gif">
          <a:extLst>
            <a:ext uri="{FF2B5EF4-FFF2-40B4-BE49-F238E27FC236}">
              <a16:creationId xmlns:a16="http://schemas.microsoft.com/office/drawing/2014/main" id="{00000000-0008-0000-05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2" name="Picture 1" descr="http://95.110.192.114/immagini/DownArtDis.gif">
          <a:extLst>
            <a:ext uri="{FF2B5EF4-FFF2-40B4-BE49-F238E27FC236}">
              <a16:creationId xmlns:a16="http://schemas.microsoft.com/office/drawing/2014/main" id="{00000000-0008-0000-05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3" name="Picture 2" descr="http://95.110.192.114/immagini/spazio.gif">
          <a:extLst>
            <a:ext uri="{FF2B5EF4-FFF2-40B4-BE49-F238E27FC236}">
              <a16:creationId xmlns:a16="http://schemas.microsoft.com/office/drawing/2014/main" id="{00000000-0008-0000-05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4" name="Picture 1" descr="http://95.110.192.114/immagini/DownArtDis.gif">
          <a:extLst>
            <a:ext uri="{FF2B5EF4-FFF2-40B4-BE49-F238E27FC236}">
              <a16:creationId xmlns:a16="http://schemas.microsoft.com/office/drawing/2014/main" id="{00000000-0008-0000-0500-0000C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5" name="Picture 2" descr="http://95.110.192.114/immagini/spazio.gif">
          <a:extLst>
            <a:ext uri="{FF2B5EF4-FFF2-40B4-BE49-F238E27FC236}">
              <a16:creationId xmlns:a16="http://schemas.microsoft.com/office/drawing/2014/main" id="{00000000-0008-0000-05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6" name="Picture 22" descr="http://95.110.192.114/immagini/DownArtDis.gif">
          <a:extLst>
            <a:ext uri="{FF2B5EF4-FFF2-40B4-BE49-F238E27FC236}">
              <a16:creationId xmlns:a16="http://schemas.microsoft.com/office/drawing/2014/main" id="{00000000-0008-0000-05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7" name="Picture 23" descr="http://95.110.192.114/immagini/spazio.gif">
          <a:extLst>
            <a:ext uri="{FF2B5EF4-FFF2-40B4-BE49-F238E27FC236}">
              <a16:creationId xmlns:a16="http://schemas.microsoft.com/office/drawing/2014/main" id="{00000000-0008-0000-05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8" name="Picture 1" descr="http://95.110.192.114/immagini/DownArtDis.gif">
          <a:extLst>
            <a:ext uri="{FF2B5EF4-FFF2-40B4-BE49-F238E27FC236}">
              <a16:creationId xmlns:a16="http://schemas.microsoft.com/office/drawing/2014/main" id="{00000000-0008-0000-05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9" name="Picture 2" descr="http://95.110.192.114/immagini/spazio.gif">
          <a:extLst>
            <a:ext uri="{FF2B5EF4-FFF2-40B4-BE49-F238E27FC236}">
              <a16:creationId xmlns:a16="http://schemas.microsoft.com/office/drawing/2014/main" id="{00000000-0008-0000-05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0" name="Picture 1" descr="http://95.110.192.114/immagini/DownArtDis.gif">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1" name="Picture 2" descr="http://95.110.192.114/immagini/spazio.gif">
          <a:extLst>
            <a:ext uri="{FF2B5EF4-FFF2-40B4-BE49-F238E27FC236}">
              <a16:creationId xmlns:a16="http://schemas.microsoft.com/office/drawing/2014/main" id="{00000000-0008-0000-05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2" name="Picture 1" descr="http://95.110.192.114/immagini/DownArtDis.gif">
          <a:extLst>
            <a:ext uri="{FF2B5EF4-FFF2-40B4-BE49-F238E27FC236}">
              <a16:creationId xmlns:a16="http://schemas.microsoft.com/office/drawing/2014/main" id="{00000000-0008-0000-05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3" name="Picture 2" descr="http://95.110.192.114/immagini/spazio.gif">
          <a:extLst>
            <a:ext uri="{FF2B5EF4-FFF2-40B4-BE49-F238E27FC236}">
              <a16:creationId xmlns:a16="http://schemas.microsoft.com/office/drawing/2014/main" id="{00000000-0008-0000-05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4" name="Picture 22" descr="http://95.110.192.114/immagini/DownArtDis.gif">
          <a:extLst>
            <a:ext uri="{FF2B5EF4-FFF2-40B4-BE49-F238E27FC236}">
              <a16:creationId xmlns:a16="http://schemas.microsoft.com/office/drawing/2014/main" id="{00000000-0008-0000-05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5" name="Picture 23" descr="http://95.110.192.114/immagini/spazio.gif">
          <a:extLst>
            <a:ext uri="{FF2B5EF4-FFF2-40B4-BE49-F238E27FC236}">
              <a16:creationId xmlns:a16="http://schemas.microsoft.com/office/drawing/2014/main" id="{00000000-0008-0000-05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6" name="Picture 1" descr="http://95.110.192.114/immagini/DownArtDis.gif">
          <a:extLst>
            <a:ext uri="{FF2B5EF4-FFF2-40B4-BE49-F238E27FC236}">
              <a16:creationId xmlns:a16="http://schemas.microsoft.com/office/drawing/2014/main" id="{00000000-0008-0000-0500-0000D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7" name="Picture 2" descr="http://95.110.192.114/immagini/spazio.gif">
          <a:extLst>
            <a:ext uri="{FF2B5EF4-FFF2-40B4-BE49-F238E27FC236}">
              <a16:creationId xmlns:a16="http://schemas.microsoft.com/office/drawing/2014/main" id="{00000000-0008-0000-05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8" name="Picture 1" descr="http://95.110.192.114/immagini/DownArtDis.gif">
          <a:extLst>
            <a:ext uri="{FF2B5EF4-FFF2-40B4-BE49-F238E27FC236}">
              <a16:creationId xmlns:a16="http://schemas.microsoft.com/office/drawing/2014/main" id="{00000000-0008-0000-05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9" name="Picture 2" descr="http://95.110.192.114/immagini/spazio.gif">
          <a:extLst>
            <a:ext uri="{FF2B5EF4-FFF2-40B4-BE49-F238E27FC236}">
              <a16:creationId xmlns:a16="http://schemas.microsoft.com/office/drawing/2014/main" id="{00000000-0008-0000-05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0" name="Picture 1" descr="http://95.110.192.114/immagini/DownArtDis.gif">
          <a:extLst>
            <a:ext uri="{FF2B5EF4-FFF2-40B4-BE49-F238E27FC236}">
              <a16:creationId xmlns:a16="http://schemas.microsoft.com/office/drawing/2014/main" id="{00000000-0008-0000-05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1" name="Picture 2" descr="http://95.110.192.114/immagini/spazio.gif">
          <a:extLst>
            <a:ext uri="{FF2B5EF4-FFF2-40B4-BE49-F238E27FC236}">
              <a16:creationId xmlns:a16="http://schemas.microsoft.com/office/drawing/2014/main" id="{00000000-0008-0000-05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2" name="Picture 22" descr="http://95.110.192.114/immagini/DownArtDis.gif">
          <a:extLst>
            <a:ext uri="{FF2B5EF4-FFF2-40B4-BE49-F238E27FC236}">
              <a16:creationId xmlns:a16="http://schemas.microsoft.com/office/drawing/2014/main" id="{00000000-0008-0000-0500-0000D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3" name="Picture 23" descr="http://95.110.192.114/immagini/spazio.gif">
          <a:extLst>
            <a:ext uri="{FF2B5EF4-FFF2-40B4-BE49-F238E27FC236}">
              <a16:creationId xmlns:a16="http://schemas.microsoft.com/office/drawing/2014/main" id="{00000000-0008-0000-05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4" name="Picture 1" descr="http://95.110.192.114/immagini/DownArtDis.gif">
          <a:extLst>
            <a:ext uri="{FF2B5EF4-FFF2-40B4-BE49-F238E27FC236}">
              <a16:creationId xmlns:a16="http://schemas.microsoft.com/office/drawing/2014/main" id="{00000000-0008-0000-05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5" name="Picture 2" descr="http://95.110.192.114/immagini/spazio.gif">
          <a:extLst>
            <a:ext uri="{FF2B5EF4-FFF2-40B4-BE49-F238E27FC236}">
              <a16:creationId xmlns:a16="http://schemas.microsoft.com/office/drawing/2014/main" id="{00000000-0008-0000-05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6" name="Picture 1" descr="http://95.110.192.114/immagini/DownArtDis.gif">
          <a:extLst>
            <a:ext uri="{FF2B5EF4-FFF2-40B4-BE49-F238E27FC236}">
              <a16:creationId xmlns:a16="http://schemas.microsoft.com/office/drawing/2014/main" id="{00000000-0008-0000-0500-0000E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7" name="Picture 2" descr="http://95.110.192.114/immagini/spazio.gif">
          <a:extLst>
            <a:ext uri="{FF2B5EF4-FFF2-40B4-BE49-F238E27FC236}">
              <a16:creationId xmlns:a16="http://schemas.microsoft.com/office/drawing/2014/main" id="{00000000-0008-0000-05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8" name="Picture 1" descr="http://95.110.192.114/immagini/DownArtDis.gif">
          <a:extLst>
            <a:ext uri="{FF2B5EF4-FFF2-40B4-BE49-F238E27FC236}">
              <a16:creationId xmlns:a16="http://schemas.microsoft.com/office/drawing/2014/main" id="{00000000-0008-0000-05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29" name="Picture 2" descr="http://95.110.192.114/immagini/spazio.gif">
          <a:extLst>
            <a:ext uri="{FF2B5EF4-FFF2-40B4-BE49-F238E27FC236}">
              <a16:creationId xmlns:a16="http://schemas.microsoft.com/office/drawing/2014/main" id="{00000000-0008-0000-05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0" name="Picture 22" descr="http://95.110.192.114/immagini/DownArtDis.gif">
          <a:extLst>
            <a:ext uri="{FF2B5EF4-FFF2-40B4-BE49-F238E27FC236}">
              <a16:creationId xmlns:a16="http://schemas.microsoft.com/office/drawing/2014/main" id="{00000000-0008-0000-05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1" name="Picture 23" descr="http://95.110.192.114/immagini/spazio.gif">
          <a:extLst>
            <a:ext uri="{FF2B5EF4-FFF2-40B4-BE49-F238E27FC236}">
              <a16:creationId xmlns:a16="http://schemas.microsoft.com/office/drawing/2014/main" id="{00000000-0008-0000-05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2" name="Picture 1" descr="http://95.110.192.114/immagini/DownArtDis.gif">
          <a:extLst>
            <a:ext uri="{FF2B5EF4-FFF2-40B4-BE49-F238E27FC236}">
              <a16:creationId xmlns:a16="http://schemas.microsoft.com/office/drawing/2014/main" id="{00000000-0008-0000-0500-0000E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3" name="Picture 2" descr="http://95.110.192.114/immagini/spazio.gif">
          <a:extLst>
            <a:ext uri="{FF2B5EF4-FFF2-40B4-BE49-F238E27FC236}">
              <a16:creationId xmlns:a16="http://schemas.microsoft.com/office/drawing/2014/main" id="{00000000-0008-0000-05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4" name="Picture 1" descr="http://95.110.192.114/immagini/DownArtDis.gif">
          <a:extLst>
            <a:ext uri="{FF2B5EF4-FFF2-40B4-BE49-F238E27FC236}">
              <a16:creationId xmlns:a16="http://schemas.microsoft.com/office/drawing/2014/main" id="{00000000-0008-0000-05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5" name="Picture 2" descr="http://95.110.192.114/immagini/spazio.gif">
          <a:extLst>
            <a:ext uri="{FF2B5EF4-FFF2-40B4-BE49-F238E27FC236}">
              <a16:creationId xmlns:a16="http://schemas.microsoft.com/office/drawing/2014/main" id="{00000000-0008-0000-05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6" name="Picture 1" descr="http://95.110.192.114/immagini/DownArtDis.gif">
          <a:extLst>
            <a:ext uri="{FF2B5EF4-FFF2-40B4-BE49-F238E27FC236}">
              <a16:creationId xmlns:a16="http://schemas.microsoft.com/office/drawing/2014/main" id="{00000000-0008-0000-05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7" name="Picture 2" descr="http://95.110.192.114/immagini/spazio.gif">
          <a:extLst>
            <a:ext uri="{FF2B5EF4-FFF2-40B4-BE49-F238E27FC236}">
              <a16:creationId xmlns:a16="http://schemas.microsoft.com/office/drawing/2014/main" id="{00000000-0008-0000-05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8" name="Picture 22" descr="http://95.110.192.114/immagini/DownArtDis.gif">
          <a:extLst>
            <a:ext uri="{FF2B5EF4-FFF2-40B4-BE49-F238E27FC236}">
              <a16:creationId xmlns:a16="http://schemas.microsoft.com/office/drawing/2014/main" id="{00000000-0008-0000-05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9" name="Picture 23" descr="http://95.110.192.114/immagini/spazio.gif">
          <a:extLst>
            <a:ext uri="{FF2B5EF4-FFF2-40B4-BE49-F238E27FC236}">
              <a16:creationId xmlns:a16="http://schemas.microsoft.com/office/drawing/2014/main" id="{00000000-0008-0000-05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0" name="Picture 1" descr="http://95.110.192.114/immagini/DownArtDis.gif">
          <a:extLst>
            <a:ext uri="{FF2B5EF4-FFF2-40B4-BE49-F238E27FC236}">
              <a16:creationId xmlns:a16="http://schemas.microsoft.com/office/drawing/2014/main" id="{00000000-0008-0000-05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1" name="Picture 2" descr="http://95.110.192.114/immagini/spazio.gif">
          <a:extLst>
            <a:ext uri="{FF2B5EF4-FFF2-40B4-BE49-F238E27FC236}">
              <a16:creationId xmlns:a16="http://schemas.microsoft.com/office/drawing/2014/main" id="{00000000-0008-0000-05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2" name="Picture 1" descr="http://95.110.192.114/immagini/DownArtDis.gif">
          <a:extLst>
            <a:ext uri="{FF2B5EF4-FFF2-40B4-BE49-F238E27FC236}">
              <a16:creationId xmlns:a16="http://schemas.microsoft.com/office/drawing/2014/main" id="{00000000-0008-0000-0500-0000F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3" name="Picture 2" descr="http://95.110.192.114/immagini/spazio.gif">
          <a:extLst>
            <a:ext uri="{FF2B5EF4-FFF2-40B4-BE49-F238E27FC236}">
              <a16:creationId xmlns:a16="http://schemas.microsoft.com/office/drawing/2014/main" id="{00000000-0008-0000-05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4" name="Picture 1" descr="http://95.110.192.114/immagini/DownArtDis.gif">
          <a:extLst>
            <a:ext uri="{FF2B5EF4-FFF2-40B4-BE49-F238E27FC236}">
              <a16:creationId xmlns:a16="http://schemas.microsoft.com/office/drawing/2014/main" id="{00000000-0008-0000-05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5" name="Picture 2" descr="http://95.110.192.114/immagini/spazio.gif">
          <a:extLst>
            <a:ext uri="{FF2B5EF4-FFF2-40B4-BE49-F238E27FC236}">
              <a16:creationId xmlns:a16="http://schemas.microsoft.com/office/drawing/2014/main" id="{00000000-0008-0000-05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6" name="Picture 22" descr="http://95.110.192.114/immagini/DownArtDis.gif">
          <a:extLst>
            <a:ext uri="{FF2B5EF4-FFF2-40B4-BE49-F238E27FC236}">
              <a16:creationId xmlns:a16="http://schemas.microsoft.com/office/drawing/2014/main" id="{00000000-0008-0000-05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7" name="Picture 23" descr="http://95.110.192.114/immagini/spazio.gif">
          <a:extLst>
            <a:ext uri="{FF2B5EF4-FFF2-40B4-BE49-F238E27FC236}">
              <a16:creationId xmlns:a16="http://schemas.microsoft.com/office/drawing/2014/main" id="{00000000-0008-0000-05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8" name="Picture 1" descr="http://95.110.192.114/immagini/DownArtDis.gif">
          <a:extLst>
            <a:ext uri="{FF2B5EF4-FFF2-40B4-BE49-F238E27FC236}">
              <a16:creationId xmlns:a16="http://schemas.microsoft.com/office/drawing/2014/main" id="{00000000-0008-0000-05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9" name="Picture 2" descr="http://95.110.192.114/immagini/spazio.gif">
          <a:extLst>
            <a:ext uri="{FF2B5EF4-FFF2-40B4-BE49-F238E27FC236}">
              <a16:creationId xmlns:a16="http://schemas.microsoft.com/office/drawing/2014/main" id="{00000000-0008-0000-05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0" name="Picture 1" descr="http://95.110.192.114/immagini/DownArtDis.gif">
          <a:extLst>
            <a:ext uri="{FF2B5EF4-FFF2-40B4-BE49-F238E27FC236}">
              <a16:creationId xmlns:a16="http://schemas.microsoft.com/office/drawing/2014/main" id="{00000000-0008-0000-05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1" name="Picture 2" descr="http://95.110.192.114/immagini/spazio.gif">
          <a:extLst>
            <a:ext uri="{FF2B5EF4-FFF2-40B4-BE49-F238E27FC236}">
              <a16:creationId xmlns:a16="http://schemas.microsoft.com/office/drawing/2014/main" id="{00000000-0008-0000-05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2" name="Picture 1" descr="http://95.110.192.114/immagini/DownArtDis.gif">
          <a:extLst>
            <a:ext uri="{FF2B5EF4-FFF2-40B4-BE49-F238E27FC236}">
              <a16:creationId xmlns:a16="http://schemas.microsoft.com/office/drawing/2014/main" id="{00000000-0008-0000-05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3" name="Picture 2" descr="http://95.110.192.114/immagini/spazio.gif">
          <a:extLst>
            <a:ext uri="{FF2B5EF4-FFF2-40B4-BE49-F238E27FC236}">
              <a16:creationId xmlns:a16="http://schemas.microsoft.com/office/drawing/2014/main" id="{00000000-0008-0000-05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4" name="Picture 22" descr="http://95.110.192.114/immagini/DownArtDis.gif">
          <a:extLst>
            <a:ext uri="{FF2B5EF4-FFF2-40B4-BE49-F238E27FC236}">
              <a16:creationId xmlns:a16="http://schemas.microsoft.com/office/drawing/2014/main" id="{00000000-0008-0000-0500-0000F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5" name="Picture 23" descr="http://95.110.192.114/immagini/spazio.gif">
          <a:extLst>
            <a:ext uri="{FF2B5EF4-FFF2-40B4-BE49-F238E27FC236}">
              <a16:creationId xmlns:a16="http://schemas.microsoft.com/office/drawing/2014/main" id="{00000000-0008-0000-05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6" name="Picture 1" descr="http://95.110.192.114/immagini/DownArtDis.gif">
          <a:extLst>
            <a:ext uri="{FF2B5EF4-FFF2-40B4-BE49-F238E27FC236}">
              <a16:creationId xmlns:a16="http://schemas.microsoft.com/office/drawing/2014/main" id="{00000000-0008-0000-05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7" name="Picture 2" descr="http://95.110.192.114/immagini/spazio.gif">
          <a:extLst>
            <a:ext uri="{FF2B5EF4-FFF2-40B4-BE49-F238E27FC236}">
              <a16:creationId xmlns:a16="http://schemas.microsoft.com/office/drawing/2014/main" id="{00000000-0008-0000-05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8" name="Picture 1" descr="http://95.110.192.114/immagini/DownArtDis.gif">
          <a:extLst>
            <a:ext uri="{FF2B5EF4-FFF2-40B4-BE49-F238E27FC236}">
              <a16:creationId xmlns:a16="http://schemas.microsoft.com/office/drawing/2014/main" id="{00000000-0008-0000-05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9" name="Picture 2" descr="http://95.110.192.114/immagini/spazio.gif">
          <a:extLst>
            <a:ext uri="{FF2B5EF4-FFF2-40B4-BE49-F238E27FC236}">
              <a16:creationId xmlns:a16="http://schemas.microsoft.com/office/drawing/2014/main" id="{00000000-0008-0000-05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60" name="Picture 1" descr="http://95.110.192.114/immagini/DownArtDis.gif">
          <a:extLst>
            <a:ext uri="{FF2B5EF4-FFF2-40B4-BE49-F238E27FC236}">
              <a16:creationId xmlns:a16="http://schemas.microsoft.com/office/drawing/2014/main" id="{00000000-0008-0000-0500-00000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1" name="Picture 2" descr="http://95.110.192.114/immagini/spazio.gif">
          <a:extLst>
            <a:ext uri="{FF2B5EF4-FFF2-40B4-BE49-F238E27FC236}">
              <a16:creationId xmlns:a16="http://schemas.microsoft.com/office/drawing/2014/main" id="{00000000-0008-0000-05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2" name="Picture 22" descr="http://95.110.192.114/immagini/DownArtDis.gif">
          <a:extLst>
            <a:ext uri="{FF2B5EF4-FFF2-40B4-BE49-F238E27FC236}">
              <a16:creationId xmlns:a16="http://schemas.microsoft.com/office/drawing/2014/main" id="{00000000-0008-0000-05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3" name="Picture 23" descr="http://95.110.192.114/immagini/spazio.gif">
          <a:extLst>
            <a:ext uri="{FF2B5EF4-FFF2-40B4-BE49-F238E27FC236}">
              <a16:creationId xmlns:a16="http://schemas.microsoft.com/office/drawing/2014/main" id="{00000000-0008-0000-05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4" name="Picture 1" descr="http://95.110.192.114/immagini/DownArtDis.gif">
          <a:extLst>
            <a:ext uri="{FF2B5EF4-FFF2-40B4-BE49-F238E27FC236}">
              <a16:creationId xmlns:a16="http://schemas.microsoft.com/office/drawing/2014/main" id="{00000000-0008-0000-05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5" name="Picture 2" descr="http://95.110.192.114/immagini/spazio.gif">
          <a:extLst>
            <a:ext uri="{FF2B5EF4-FFF2-40B4-BE49-F238E27FC236}">
              <a16:creationId xmlns:a16="http://schemas.microsoft.com/office/drawing/2014/main" id="{00000000-0008-0000-05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6" name="Picture 1" descr="http://95.110.192.114/immagini/DownArtDis.gif">
          <a:extLst>
            <a:ext uri="{FF2B5EF4-FFF2-40B4-BE49-F238E27FC236}">
              <a16:creationId xmlns:a16="http://schemas.microsoft.com/office/drawing/2014/main" id="{00000000-0008-0000-05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7" name="Picture 2" descr="http://95.110.192.114/immagini/spazio.gif">
          <a:extLst>
            <a:ext uri="{FF2B5EF4-FFF2-40B4-BE49-F238E27FC236}">
              <a16:creationId xmlns:a16="http://schemas.microsoft.com/office/drawing/2014/main" id="{00000000-0008-0000-05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8" name="Picture 1" descr="http://95.110.192.114/immagini/DownArtDis.gif">
          <a:extLst>
            <a:ext uri="{FF2B5EF4-FFF2-40B4-BE49-F238E27FC236}">
              <a16:creationId xmlns:a16="http://schemas.microsoft.com/office/drawing/2014/main" id="{00000000-0008-0000-05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9" name="Picture 2" descr="http://95.110.192.114/immagini/spazio.gif">
          <a:extLst>
            <a:ext uri="{FF2B5EF4-FFF2-40B4-BE49-F238E27FC236}">
              <a16:creationId xmlns:a16="http://schemas.microsoft.com/office/drawing/2014/main" id="{00000000-0008-0000-05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0" name="Picture 22" descr="http://95.110.192.114/immagini/DownArtDis.gif">
          <a:extLst>
            <a:ext uri="{FF2B5EF4-FFF2-40B4-BE49-F238E27FC236}">
              <a16:creationId xmlns:a16="http://schemas.microsoft.com/office/drawing/2014/main" id="{00000000-0008-0000-05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1" name="Picture 23" descr="http://95.110.192.114/immagini/spazio.gif">
          <a:extLst>
            <a:ext uri="{FF2B5EF4-FFF2-40B4-BE49-F238E27FC236}">
              <a16:creationId xmlns:a16="http://schemas.microsoft.com/office/drawing/2014/main" id="{00000000-0008-0000-05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2" name="Picture 1" descr="http://95.110.192.114/immagini/DownArtDis.gif">
          <a:extLst>
            <a:ext uri="{FF2B5EF4-FFF2-40B4-BE49-F238E27FC236}">
              <a16:creationId xmlns:a16="http://schemas.microsoft.com/office/drawing/2014/main" id="{00000000-0008-0000-05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3" name="Picture 2" descr="http://95.110.192.114/immagini/spazio.gif">
          <a:extLst>
            <a:ext uri="{FF2B5EF4-FFF2-40B4-BE49-F238E27FC236}">
              <a16:creationId xmlns:a16="http://schemas.microsoft.com/office/drawing/2014/main" id="{00000000-0008-0000-05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4" name="Picture 1" descr="http://95.110.192.114/immagini/DownArtDis.gif">
          <a:extLst>
            <a:ext uri="{FF2B5EF4-FFF2-40B4-BE49-F238E27FC236}">
              <a16:creationId xmlns:a16="http://schemas.microsoft.com/office/drawing/2014/main" id="{00000000-0008-0000-05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5" name="Picture 2" descr="http://95.110.192.114/immagini/spazio.gif">
          <a:extLst>
            <a:ext uri="{FF2B5EF4-FFF2-40B4-BE49-F238E27FC236}">
              <a16:creationId xmlns:a16="http://schemas.microsoft.com/office/drawing/2014/main" id="{00000000-0008-0000-05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22</xdr:row>
      <xdr:rowOff>0</xdr:rowOff>
    </xdr:from>
    <xdr:ext cx="9525" cy="9525"/>
    <xdr:pic>
      <xdr:nvPicPr>
        <xdr:cNvPr id="276" name="Picture 1" descr="http://95.110.192.114/immagini/DownArtDis.gif">
          <a:extLst>
            <a:ext uri="{FF2B5EF4-FFF2-40B4-BE49-F238E27FC236}">
              <a16:creationId xmlns:a16="http://schemas.microsoft.com/office/drawing/2014/main" id="{00000000-0008-0000-0500-00001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7" name="Picture 2" descr="http://95.110.192.114/immagini/spazio.gif">
          <a:extLst>
            <a:ext uri="{FF2B5EF4-FFF2-40B4-BE49-F238E27FC236}">
              <a16:creationId xmlns:a16="http://schemas.microsoft.com/office/drawing/2014/main" id="{00000000-0008-0000-05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8" name="Picture 22" descr="http://95.110.192.114/immagini/DownArtDis.gif">
          <a:extLst>
            <a:ext uri="{FF2B5EF4-FFF2-40B4-BE49-F238E27FC236}">
              <a16:creationId xmlns:a16="http://schemas.microsoft.com/office/drawing/2014/main" id="{00000000-0008-0000-05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9" name="Picture 23" descr="http://95.110.192.114/immagini/spazio.gif">
          <a:extLst>
            <a:ext uri="{FF2B5EF4-FFF2-40B4-BE49-F238E27FC236}">
              <a16:creationId xmlns:a16="http://schemas.microsoft.com/office/drawing/2014/main" id="{00000000-0008-0000-05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0" name="Picture 1" descr="http://95.110.192.114/immagini/DownArtDis.gif">
          <a:extLst>
            <a:ext uri="{FF2B5EF4-FFF2-40B4-BE49-F238E27FC236}">
              <a16:creationId xmlns:a16="http://schemas.microsoft.com/office/drawing/2014/main" id="{00000000-0008-0000-05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1" name="Picture 2" descr="http://95.110.192.114/immagini/spazio.gif">
          <a:extLst>
            <a:ext uri="{FF2B5EF4-FFF2-40B4-BE49-F238E27FC236}">
              <a16:creationId xmlns:a16="http://schemas.microsoft.com/office/drawing/2014/main" id="{00000000-0008-0000-05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2" name="Picture 1" descr="http://95.110.192.114/immagini/DownArtDis.gif">
          <a:extLst>
            <a:ext uri="{FF2B5EF4-FFF2-40B4-BE49-F238E27FC236}">
              <a16:creationId xmlns:a16="http://schemas.microsoft.com/office/drawing/2014/main" id="{00000000-0008-0000-05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3" name="Picture 2" descr="http://95.110.192.114/immagini/spazio.gif">
          <a:extLst>
            <a:ext uri="{FF2B5EF4-FFF2-40B4-BE49-F238E27FC236}">
              <a16:creationId xmlns:a16="http://schemas.microsoft.com/office/drawing/2014/main" id="{00000000-0008-0000-05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4" name="Picture 1" descr="http://95.110.192.114/immagini/DownArtDis.gif">
          <a:extLst>
            <a:ext uri="{FF2B5EF4-FFF2-40B4-BE49-F238E27FC236}">
              <a16:creationId xmlns:a16="http://schemas.microsoft.com/office/drawing/2014/main" id="{00000000-0008-0000-05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5" name="Picture 2" descr="http://95.110.192.114/immagini/spazio.gif">
          <a:extLst>
            <a:ext uri="{FF2B5EF4-FFF2-40B4-BE49-F238E27FC236}">
              <a16:creationId xmlns:a16="http://schemas.microsoft.com/office/drawing/2014/main" id="{00000000-0008-0000-05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6" name="Picture 22" descr="http://95.110.192.114/immagini/DownArtDis.gif">
          <a:extLst>
            <a:ext uri="{FF2B5EF4-FFF2-40B4-BE49-F238E27FC236}">
              <a16:creationId xmlns:a16="http://schemas.microsoft.com/office/drawing/2014/main" id="{00000000-0008-0000-05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7" name="Picture 23" descr="http://95.110.192.114/immagini/spazio.gif">
          <a:extLst>
            <a:ext uri="{FF2B5EF4-FFF2-40B4-BE49-F238E27FC236}">
              <a16:creationId xmlns:a16="http://schemas.microsoft.com/office/drawing/2014/main" id="{00000000-0008-0000-05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8" name="Picture 1" descr="http://95.110.192.114/immagini/DownArtDis.gif">
          <a:extLst>
            <a:ext uri="{FF2B5EF4-FFF2-40B4-BE49-F238E27FC236}">
              <a16:creationId xmlns:a16="http://schemas.microsoft.com/office/drawing/2014/main" id="{00000000-0008-0000-05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9" name="Picture 2" descr="http://95.110.192.114/immagini/spazio.gif">
          <a:extLst>
            <a:ext uri="{FF2B5EF4-FFF2-40B4-BE49-F238E27FC236}">
              <a16:creationId xmlns:a16="http://schemas.microsoft.com/office/drawing/2014/main" id="{00000000-0008-0000-05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0" name="Picture 1" descr="http://95.110.192.114/immagini/DownArtDis.gif">
          <a:extLst>
            <a:ext uri="{FF2B5EF4-FFF2-40B4-BE49-F238E27FC236}">
              <a16:creationId xmlns:a16="http://schemas.microsoft.com/office/drawing/2014/main" id="{00000000-0008-0000-05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1" name="Picture 2" descr="http://95.110.192.114/immagini/spazio.gif">
          <a:extLst>
            <a:ext uri="{FF2B5EF4-FFF2-40B4-BE49-F238E27FC236}">
              <a16:creationId xmlns:a16="http://schemas.microsoft.com/office/drawing/2014/main" id="{00000000-0008-0000-05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7</xdr:col>
      <xdr:colOff>0</xdr:colOff>
      <xdr:row>4</xdr:row>
      <xdr:rowOff>0</xdr:rowOff>
    </xdr:from>
    <xdr:ext cx="9525" cy="9525"/>
    <xdr:pic>
      <xdr:nvPicPr>
        <xdr:cNvPr id="2" name="Picture 1" descr="http://95.110.192.114/immagini/DownArtDi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 name="Picture 2" descr="http://95.110.192.114/immagini/spazio.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2" name="Picture 22" descr="http://95.110.192.114/immagini/DownArtDis.gif">
          <a:extLst>
            <a:ext uri="{FF2B5EF4-FFF2-40B4-BE49-F238E27FC236}">
              <a16:creationId xmlns:a16="http://schemas.microsoft.com/office/drawing/2014/main" id="{00000000-0008-0000-0500-00002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3" name="Picture 23" descr="http://95.110.192.114/immagini/spazio.gif">
          <a:extLst>
            <a:ext uri="{FF2B5EF4-FFF2-40B4-BE49-F238E27FC236}">
              <a16:creationId xmlns:a16="http://schemas.microsoft.com/office/drawing/2014/main" id="{00000000-0008-0000-05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4" name="Picture 1" descr="http://95.110.192.114/immagini/DownArtDis.gif">
          <a:extLst>
            <a:ext uri="{FF2B5EF4-FFF2-40B4-BE49-F238E27FC236}">
              <a16:creationId xmlns:a16="http://schemas.microsoft.com/office/drawing/2014/main" id="{00000000-0008-0000-05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5" name="Picture 2" descr="http://95.110.192.114/immagini/spazio.gif">
          <a:extLst>
            <a:ext uri="{FF2B5EF4-FFF2-40B4-BE49-F238E27FC236}">
              <a16:creationId xmlns:a16="http://schemas.microsoft.com/office/drawing/2014/main" id="{00000000-0008-0000-05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6" name="Picture 1" descr="http://95.110.192.114/immagini/DownArtDis.gif">
          <a:extLst>
            <a:ext uri="{FF2B5EF4-FFF2-40B4-BE49-F238E27FC236}">
              <a16:creationId xmlns:a16="http://schemas.microsoft.com/office/drawing/2014/main" id="{00000000-0008-0000-05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7" name="Picture 2" descr="http://95.110.192.114/immagini/spazio.gif">
          <a:extLst>
            <a:ext uri="{FF2B5EF4-FFF2-40B4-BE49-F238E27FC236}">
              <a16:creationId xmlns:a16="http://schemas.microsoft.com/office/drawing/2014/main" id="{00000000-0008-0000-05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8" name="Picture 1" descr="http://95.110.192.114/immagini/DownArtDis.gif">
          <a:extLst>
            <a:ext uri="{FF2B5EF4-FFF2-40B4-BE49-F238E27FC236}">
              <a16:creationId xmlns:a16="http://schemas.microsoft.com/office/drawing/2014/main" id="{00000000-0008-0000-0500-00002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9" name="Picture 2" descr="http://95.110.192.114/immagini/spazio.gif">
          <a:extLst>
            <a:ext uri="{FF2B5EF4-FFF2-40B4-BE49-F238E27FC236}">
              <a16:creationId xmlns:a16="http://schemas.microsoft.com/office/drawing/2014/main" id="{00000000-0008-0000-05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0" name="Picture 22" descr="http://95.110.192.114/immagini/DownArtDis.gif">
          <a:extLst>
            <a:ext uri="{FF2B5EF4-FFF2-40B4-BE49-F238E27FC236}">
              <a16:creationId xmlns:a16="http://schemas.microsoft.com/office/drawing/2014/main" id="{00000000-0008-0000-05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1" name="Picture 23" descr="http://95.110.192.114/immagini/spazio.gif">
          <a:extLst>
            <a:ext uri="{FF2B5EF4-FFF2-40B4-BE49-F238E27FC236}">
              <a16:creationId xmlns:a16="http://schemas.microsoft.com/office/drawing/2014/main" id="{00000000-0008-0000-05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2" name="Picture 1" descr="http://95.110.192.114/immagini/DownArtDis.gif">
          <a:extLst>
            <a:ext uri="{FF2B5EF4-FFF2-40B4-BE49-F238E27FC236}">
              <a16:creationId xmlns:a16="http://schemas.microsoft.com/office/drawing/2014/main" id="{00000000-0008-0000-05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3" name="Picture 2" descr="http://95.110.192.114/immagini/spazio.gif">
          <a:extLst>
            <a:ext uri="{FF2B5EF4-FFF2-40B4-BE49-F238E27FC236}">
              <a16:creationId xmlns:a16="http://schemas.microsoft.com/office/drawing/2014/main" id="{00000000-0008-0000-05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4" name="Picture 1" descr="http://95.110.192.114/immagini/DownArtDis.gif">
          <a:extLst>
            <a:ext uri="{FF2B5EF4-FFF2-40B4-BE49-F238E27FC236}">
              <a16:creationId xmlns:a16="http://schemas.microsoft.com/office/drawing/2014/main" id="{00000000-0008-0000-0500-00003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5" name="Picture 2" descr="http://95.110.192.114/immagini/spazio.gif">
          <a:extLst>
            <a:ext uri="{FF2B5EF4-FFF2-40B4-BE49-F238E27FC236}">
              <a16:creationId xmlns:a16="http://schemas.microsoft.com/office/drawing/2014/main" id="{00000000-0008-0000-05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6" name="Picture 1" descr="http://95.110.192.114/immagini/DownArtDis.gif">
          <a:extLst>
            <a:ext uri="{FF2B5EF4-FFF2-40B4-BE49-F238E27FC236}">
              <a16:creationId xmlns:a16="http://schemas.microsoft.com/office/drawing/2014/main" id="{00000000-0008-0000-05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7" name="Picture 2" descr="http://95.110.192.114/immagini/spazio.gif">
          <a:extLst>
            <a:ext uri="{FF2B5EF4-FFF2-40B4-BE49-F238E27FC236}">
              <a16:creationId xmlns:a16="http://schemas.microsoft.com/office/drawing/2014/main" id="{00000000-0008-0000-05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8" name="Picture 22" descr="http://95.110.192.114/immagini/DownArtDis.gif">
          <a:extLst>
            <a:ext uri="{FF2B5EF4-FFF2-40B4-BE49-F238E27FC236}">
              <a16:creationId xmlns:a16="http://schemas.microsoft.com/office/drawing/2014/main" id="{00000000-0008-0000-05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9" name="Picture 23" descr="http://95.110.192.114/immagini/spazio.gif">
          <a:extLst>
            <a:ext uri="{FF2B5EF4-FFF2-40B4-BE49-F238E27FC236}">
              <a16:creationId xmlns:a16="http://schemas.microsoft.com/office/drawing/2014/main" id="{00000000-0008-0000-05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0" name="Picture 1" descr="http://95.110.192.114/immagini/DownArtDis.gif">
          <a:extLst>
            <a:ext uri="{FF2B5EF4-FFF2-40B4-BE49-F238E27FC236}">
              <a16:creationId xmlns:a16="http://schemas.microsoft.com/office/drawing/2014/main" id="{00000000-0008-0000-0500-00003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1" name="Picture 2" descr="http://95.110.192.114/immagini/spazio.gif">
          <a:extLst>
            <a:ext uri="{FF2B5EF4-FFF2-40B4-BE49-F238E27FC236}">
              <a16:creationId xmlns:a16="http://schemas.microsoft.com/office/drawing/2014/main" id="{00000000-0008-0000-05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2" name="Picture 1" descr="http://95.110.192.114/immagini/DownArtDis.gif">
          <a:extLst>
            <a:ext uri="{FF2B5EF4-FFF2-40B4-BE49-F238E27FC236}">
              <a16:creationId xmlns:a16="http://schemas.microsoft.com/office/drawing/2014/main" id="{00000000-0008-0000-05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3" name="Picture 2" descr="http://95.110.192.114/immagini/spazio.gif">
          <a:extLst>
            <a:ext uri="{FF2B5EF4-FFF2-40B4-BE49-F238E27FC236}">
              <a16:creationId xmlns:a16="http://schemas.microsoft.com/office/drawing/2014/main" id="{00000000-0008-0000-05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4" name="Picture 1" descr="http://95.110.192.114/immagini/DownArtDis.gif">
          <a:extLst>
            <a:ext uri="{FF2B5EF4-FFF2-40B4-BE49-F238E27FC236}">
              <a16:creationId xmlns:a16="http://schemas.microsoft.com/office/drawing/2014/main" id="{00000000-0008-0000-0500-00003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5" name="Picture 2" descr="http://95.110.192.114/immagini/spazio.gif">
          <a:extLst>
            <a:ext uri="{FF2B5EF4-FFF2-40B4-BE49-F238E27FC236}">
              <a16:creationId xmlns:a16="http://schemas.microsoft.com/office/drawing/2014/main" id="{00000000-0008-0000-05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6" name="Picture 22" descr="http://95.110.192.114/immagini/DownArtDis.gif">
          <a:extLst>
            <a:ext uri="{FF2B5EF4-FFF2-40B4-BE49-F238E27FC236}">
              <a16:creationId xmlns:a16="http://schemas.microsoft.com/office/drawing/2014/main" id="{00000000-0008-0000-05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7" name="Picture 23" descr="http://95.110.192.114/immagini/spazio.gif">
          <a:extLst>
            <a:ext uri="{FF2B5EF4-FFF2-40B4-BE49-F238E27FC236}">
              <a16:creationId xmlns:a16="http://schemas.microsoft.com/office/drawing/2014/main" id="{00000000-0008-0000-05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8" name="Picture 1" descr="http://95.110.192.114/immagini/DownArtDis.gif">
          <a:extLst>
            <a:ext uri="{FF2B5EF4-FFF2-40B4-BE49-F238E27FC236}">
              <a16:creationId xmlns:a16="http://schemas.microsoft.com/office/drawing/2014/main" id="{00000000-0008-0000-05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9" name="Picture 2" descr="http://95.110.192.114/immagini/spazio.gif">
          <a:extLst>
            <a:ext uri="{FF2B5EF4-FFF2-40B4-BE49-F238E27FC236}">
              <a16:creationId xmlns:a16="http://schemas.microsoft.com/office/drawing/2014/main" id="{00000000-0008-0000-05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0" name="Picture 1" descr="http://95.110.192.114/immagini/DownArtDis.gif">
          <a:extLst>
            <a:ext uri="{FF2B5EF4-FFF2-40B4-BE49-F238E27FC236}">
              <a16:creationId xmlns:a16="http://schemas.microsoft.com/office/drawing/2014/main" id="{00000000-0008-0000-0500-00008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1" name="Picture 2" descr="http://95.110.192.114/immagini/spazio.gif">
          <a:extLst>
            <a:ext uri="{FF2B5EF4-FFF2-40B4-BE49-F238E27FC236}">
              <a16:creationId xmlns:a16="http://schemas.microsoft.com/office/drawing/2014/main" id="{00000000-0008-0000-0500-00008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2" name="Picture 1" descr="http://95.110.192.114/immagini/DownArtDis.gif">
          <a:extLst>
            <a:ext uri="{FF2B5EF4-FFF2-40B4-BE49-F238E27FC236}">
              <a16:creationId xmlns:a16="http://schemas.microsoft.com/office/drawing/2014/main" id="{00000000-0008-0000-0500-00008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3" name="Picture 2" descr="http://95.110.192.114/immagini/spazio.gif">
          <a:extLst>
            <a:ext uri="{FF2B5EF4-FFF2-40B4-BE49-F238E27FC236}">
              <a16:creationId xmlns:a16="http://schemas.microsoft.com/office/drawing/2014/main" id="{00000000-0008-0000-0500-00008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4" name="Picture 22" descr="http://95.110.192.114/immagini/DownArtDis.gif">
          <a:extLst>
            <a:ext uri="{FF2B5EF4-FFF2-40B4-BE49-F238E27FC236}">
              <a16:creationId xmlns:a16="http://schemas.microsoft.com/office/drawing/2014/main" id="{00000000-0008-0000-0500-00008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5" name="Picture 23" descr="http://95.110.192.114/immagini/spazio.gif">
          <a:extLst>
            <a:ext uri="{FF2B5EF4-FFF2-40B4-BE49-F238E27FC236}">
              <a16:creationId xmlns:a16="http://schemas.microsoft.com/office/drawing/2014/main" id="{00000000-0008-0000-0500-00008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6" name="Picture 1" descr="http://95.110.192.114/immagini/DownArtDis.gif">
          <a:extLst>
            <a:ext uri="{FF2B5EF4-FFF2-40B4-BE49-F238E27FC236}">
              <a16:creationId xmlns:a16="http://schemas.microsoft.com/office/drawing/2014/main" id="{00000000-0008-0000-0500-00008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7" name="Picture 2" descr="http://95.110.192.114/immagini/spazio.gif">
          <a:extLst>
            <a:ext uri="{FF2B5EF4-FFF2-40B4-BE49-F238E27FC236}">
              <a16:creationId xmlns:a16="http://schemas.microsoft.com/office/drawing/2014/main" id="{00000000-0008-0000-0500-00008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8" name="Picture 1" descr="http://95.110.192.114/immagini/DownArtDis.gif">
          <a:extLst>
            <a:ext uri="{FF2B5EF4-FFF2-40B4-BE49-F238E27FC236}">
              <a16:creationId xmlns:a16="http://schemas.microsoft.com/office/drawing/2014/main" id="{00000000-0008-0000-0500-00008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9" name="Picture 2" descr="http://95.110.192.114/immagini/spazio.gif">
          <a:extLst>
            <a:ext uri="{FF2B5EF4-FFF2-40B4-BE49-F238E27FC236}">
              <a16:creationId xmlns:a16="http://schemas.microsoft.com/office/drawing/2014/main" id="{00000000-0008-0000-0500-00008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0" name="Picture 1" descr="http://95.110.192.114/immagini/DownArtDis.gif">
          <a:extLst>
            <a:ext uri="{FF2B5EF4-FFF2-40B4-BE49-F238E27FC236}">
              <a16:creationId xmlns:a16="http://schemas.microsoft.com/office/drawing/2014/main" id="{00000000-0008-0000-0500-00008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1" name="Picture 2" descr="http://95.110.192.114/immagini/spazio.gif">
          <a:extLst>
            <a:ext uri="{FF2B5EF4-FFF2-40B4-BE49-F238E27FC236}">
              <a16:creationId xmlns:a16="http://schemas.microsoft.com/office/drawing/2014/main" id="{00000000-0008-0000-0500-00008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2" name="Picture 22" descr="http://95.110.192.114/immagini/DownArtDis.gif">
          <a:extLst>
            <a:ext uri="{FF2B5EF4-FFF2-40B4-BE49-F238E27FC236}">
              <a16:creationId xmlns:a16="http://schemas.microsoft.com/office/drawing/2014/main" id="{00000000-0008-0000-0500-00008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3" name="Picture 23" descr="http://95.110.192.114/immagini/spazio.gif">
          <a:extLst>
            <a:ext uri="{FF2B5EF4-FFF2-40B4-BE49-F238E27FC236}">
              <a16:creationId xmlns:a16="http://schemas.microsoft.com/office/drawing/2014/main" id="{00000000-0008-0000-0500-00008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4" name="Picture 1" descr="http://95.110.192.114/immagini/DownArtDis.gif">
          <a:extLst>
            <a:ext uri="{FF2B5EF4-FFF2-40B4-BE49-F238E27FC236}">
              <a16:creationId xmlns:a16="http://schemas.microsoft.com/office/drawing/2014/main" id="{00000000-0008-0000-0500-00008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5" name="Picture 2" descr="http://95.110.192.114/immagini/spazio.gif">
          <a:extLst>
            <a:ext uri="{FF2B5EF4-FFF2-40B4-BE49-F238E27FC236}">
              <a16:creationId xmlns:a16="http://schemas.microsoft.com/office/drawing/2014/main" id="{00000000-0008-0000-0500-00008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6" name="Picture 1" descr="http://95.110.192.114/immagini/DownArtDis.gif">
          <a:extLst>
            <a:ext uri="{FF2B5EF4-FFF2-40B4-BE49-F238E27FC236}">
              <a16:creationId xmlns:a16="http://schemas.microsoft.com/office/drawing/2014/main" id="{00000000-0008-0000-0500-00009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7" name="Picture 2" descr="http://95.110.192.114/immagini/spazio.gif">
          <a:extLst>
            <a:ext uri="{FF2B5EF4-FFF2-40B4-BE49-F238E27FC236}">
              <a16:creationId xmlns:a16="http://schemas.microsoft.com/office/drawing/2014/main" id="{00000000-0008-0000-0500-00009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8" name="Picture 1" descr="http://95.110.192.114/immagini/DownArtDis.gif">
          <a:extLst>
            <a:ext uri="{FF2B5EF4-FFF2-40B4-BE49-F238E27FC236}">
              <a16:creationId xmlns:a16="http://schemas.microsoft.com/office/drawing/2014/main" id="{00000000-0008-0000-0500-00009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9" name="Picture 2" descr="http://95.110.192.114/immagini/spazio.gif">
          <a:extLst>
            <a:ext uri="{FF2B5EF4-FFF2-40B4-BE49-F238E27FC236}">
              <a16:creationId xmlns:a16="http://schemas.microsoft.com/office/drawing/2014/main" id="{00000000-0008-0000-0500-00009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0" name="Picture 22" descr="http://95.110.192.114/immagini/DownArtDis.gif">
          <a:extLst>
            <a:ext uri="{FF2B5EF4-FFF2-40B4-BE49-F238E27FC236}">
              <a16:creationId xmlns:a16="http://schemas.microsoft.com/office/drawing/2014/main" id="{00000000-0008-0000-0500-00009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1" name="Picture 23" descr="http://95.110.192.114/immagini/spazio.gif">
          <a:extLst>
            <a:ext uri="{FF2B5EF4-FFF2-40B4-BE49-F238E27FC236}">
              <a16:creationId xmlns:a16="http://schemas.microsoft.com/office/drawing/2014/main" id="{00000000-0008-0000-0500-00009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2" name="Picture 1" descr="http://95.110.192.114/immagini/DownArtDis.gif">
          <a:extLst>
            <a:ext uri="{FF2B5EF4-FFF2-40B4-BE49-F238E27FC236}">
              <a16:creationId xmlns:a16="http://schemas.microsoft.com/office/drawing/2014/main" id="{00000000-0008-0000-0500-00009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3" name="Picture 2" descr="http://95.110.192.114/immagini/spazio.gif">
          <a:extLst>
            <a:ext uri="{FF2B5EF4-FFF2-40B4-BE49-F238E27FC236}">
              <a16:creationId xmlns:a16="http://schemas.microsoft.com/office/drawing/2014/main" id="{00000000-0008-0000-0500-00009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4" name="Picture 1" descr="http://95.110.192.114/immagini/DownArtDis.gif">
          <a:extLst>
            <a:ext uri="{FF2B5EF4-FFF2-40B4-BE49-F238E27FC236}">
              <a16:creationId xmlns:a16="http://schemas.microsoft.com/office/drawing/2014/main" id="{00000000-0008-0000-0500-00009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5" name="Picture 2" descr="http://95.110.192.114/immagini/spazio.gif">
          <a:extLst>
            <a:ext uri="{FF2B5EF4-FFF2-40B4-BE49-F238E27FC236}">
              <a16:creationId xmlns:a16="http://schemas.microsoft.com/office/drawing/2014/main" id="{00000000-0008-0000-0500-00009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6" name="Picture 1" descr="http://95.110.192.114/immagini/DownArtDis.gif">
          <a:extLst>
            <a:ext uri="{FF2B5EF4-FFF2-40B4-BE49-F238E27FC236}">
              <a16:creationId xmlns:a16="http://schemas.microsoft.com/office/drawing/2014/main" id="{00000000-0008-0000-0500-00009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7" name="Picture 2" descr="http://95.110.192.114/immagini/spazio.gif">
          <a:extLst>
            <a:ext uri="{FF2B5EF4-FFF2-40B4-BE49-F238E27FC236}">
              <a16:creationId xmlns:a16="http://schemas.microsoft.com/office/drawing/2014/main" id="{00000000-0008-0000-0500-00009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8" name="Picture 22" descr="http://95.110.192.114/immagini/DownArtDis.gif">
          <a:extLst>
            <a:ext uri="{FF2B5EF4-FFF2-40B4-BE49-F238E27FC236}">
              <a16:creationId xmlns:a16="http://schemas.microsoft.com/office/drawing/2014/main" id="{00000000-0008-0000-0500-00009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9" name="Picture 23" descr="http://95.110.192.114/immagini/spazio.gif">
          <a:extLst>
            <a:ext uri="{FF2B5EF4-FFF2-40B4-BE49-F238E27FC236}">
              <a16:creationId xmlns:a16="http://schemas.microsoft.com/office/drawing/2014/main" id="{00000000-0008-0000-0500-00009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0" name="Picture 1" descr="http://95.110.192.114/immagini/DownArtDis.gif">
          <a:extLst>
            <a:ext uri="{FF2B5EF4-FFF2-40B4-BE49-F238E27FC236}">
              <a16:creationId xmlns:a16="http://schemas.microsoft.com/office/drawing/2014/main" id="{00000000-0008-0000-0500-00009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1" name="Picture 2" descr="http://95.110.192.114/immagini/spazio.gif">
          <a:extLst>
            <a:ext uri="{FF2B5EF4-FFF2-40B4-BE49-F238E27FC236}">
              <a16:creationId xmlns:a16="http://schemas.microsoft.com/office/drawing/2014/main" id="{00000000-0008-0000-0500-00009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2" name="Picture 1" descr="http://95.110.192.114/immagini/DownArtDis.gif">
          <a:extLst>
            <a:ext uri="{FF2B5EF4-FFF2-40B4-BE49-F238E27FC236}">
              <a16:creationId xmlns:a16="http://schemas.microsoft.com/office/drawing/2014/main" id="{00000000-0008-0000-0500-0000A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3" name="Picture 2" descr="http://95.110.192.114/immagini/spazio.gif">
          <a:extLst>
            <a:ext uri="{FF2B5EF4-FFF2-40B4-BE49-F238E27FC236}">
              <a16:creationId xmlns:a16="http://schemas.microsoft.com/office/drawing/2014/main" id="{00000000-0008-0000-0500-0000A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4" name="Picture 1" descr="http://95.110.192.114/immagini/DownArtDis.gif">
          <a:extLst>
            <a:ext uri="{FF2B5EF4-FFF2-40B4-BE49-F238E27FC236}">
              <a16:creationId xmlns:a16="http://schemas.microsoft.com/office/drawing/2014/main" id="{00000000-0008-0000-0500-0000A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5" name="Picture 2" descr="http://95.110.192.114/immagini/spazio.gif">
          <a:extLst>
            <a:ext uri="{FF2B5EF4-FFF2-40B4-BE49-F238E27FC236}">
              <a16:creationId xmlns:a16="http://schemas.microsoft.com/office/drawing/2014/main" id="{00000000-0008-0000-0500-0000A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6" name="Picture 22" descr="http://95.110.192.114/immagini/DownArtDis.gif">
          <a:extLst>
            <a:ext uri="{FF2B5EF4-FFF2-40B4-BE49-F238E27FC236}">
              <a16:creationId xmlns:a16="http://schemas.microsoft.com/office/drawing/2014/main" id="{00000000-0008-0000-0500-0000A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7" name="Picture 23" descr="http://95.110.192.114/immagini/spazio.gif">
          <a:extLst>
            <a:ext uri="{FF2B5EF4-FFF2-40B4-BE49-F238E27FC236}">
              <a16:creationId xmlns:a16="http://schemas.microsoft.com/office/drawing/2014/main" id="{00000000-0008-0000-0500-0000A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8" name="Picture 1" descr="http://95.110.192.114/immagini/DownArtDis.gif">
          <a:extLst>
            <a:ext uri="{FF2B5EF4-FFF2-40B4-BE49-F238E27FC236}">
              <a16:creationId xmlns:a16="http://schemas.microsoft.com/office/drawing/2014/main" id="{00000000-0008-0000-0500-0000A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9" name="Picture 2" descr="http://95.110.192.114/immagini/spazio.gif">
          <a:extLst>
            <a:ext uri="{FF2B5EF4-FFF2-40B4-BE49-F238E27FC236}">
              <a16:creationId xmlns:a16="http://schemas.microsoft.com/office/drawing/2014/main" id="{00000000-0008-0000-0500-0000A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0" name="Picture 1" descr="http://95.110.192.114/immagini/DownArtDis.gif">
          <a:extLst>
            <a:ext uri="{FF2B5EF4-FFF2-40B4-BE49-F238E27FC236}">
              <a16:creationId xmlns:a16="http://schemas.microsoft.com/office/drawing/2014/main" id="{00000000-0008-0000-0500-0000A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1" name="Picture 2" descr="http://95.110.192.114/immagini/spazio.gif">
          <a:extLst>
            <a:ext uri="{FF2B5EF4-FFF2-40B4-BE49-F238E27FC236}">
              <a16:creationId xmlns:a16="http://schemas.microsoft.com/office/drawing/2014/main" id="{00000000-0008-0000-0500-0000A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2" name="Picture 1" descr="http://95.110.192.114/immagini/DownArtDis.gif">
          <a:extLst>
            <a:ext uri="{FF2B5EF4-FFF2-40B4-BE49-F238E27FC236}">
              <a16:creationId xmlns:a16="http://schemas.microsoft.com/office/drawing/2014/main" id="{00000000-0008-0000-0500-0000A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3" name="Picture 2" descr="http://95.110.192.114/immagini/spazio.gif">
          <a:extLst>
            <a:ext uri="{FF2B5EF4-FFF2-40B4-BE49-F238E27FC236}">
              <a16:creationId xmlns:a16="http://schemas.microsoft.com/office/drawing/2014/main" id="{00000000-0008-0000-0500-0000A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4" name="Picture 22" descr="http://95.110.192.114/immagini/DownArtDis.gif">
          <a:extLst>
            <a:ext uri="{FF2B5EF4-FFF2-40B4-BE49-F238E27FC236}">
              <a16:creationId xmlns:a16="http://schemas.microsoft.com/office/drawing/2014/main" id="{00000000-0008-0000-0500-0000A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5" name="Picture 23" descr="http://95.110.192.114/immagini/spazio.gif">
          <a:extLst>
            <a:ext uri="{FF2B5EF4-FFF2-40B4-BE49-F238E27FC236}">
              <a16:creationId xmlns:a16="http://schemas.microsoft.com/office/drawing/2014/main" id="{00000000-0008-0000-0500-0000A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6" name="Picture 1" descr="http://95.110.192.114/immagini/DownArtDis.gif">
          <a:extLst>
            <a:ext uri="{FF2B5EF4-FFF2-40B4-BE49-F238E27FC236}">
              <a16:creationId xmlns:a16="http://schemas.microsoft.com/office/drawing/2014/main" id="{00000000-0008-0000-0500-0000A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7" name="Picture 2" descr="http://95.110.192.114/immagini/spazio.gif">
          <a:extLst>
            <a:ext uri="{FF2B5EF4-FFF2-40B4-BE49-F238E27FC236}">
              <a16:creationId xmlns:a16="http://schemas.microsoft.com/office/drawing/2014/main" id="{00000000-0008-0000-0500-0000A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8" name="Picture 1" descr="http://95.110.192.114/immagini/DownArtDis.gif">
          <a:extLst>
            <a:ext uri="{FF2B5EF4-FFF2-40B4-BE49-F238E27FC236}">
              <a16:creationId xmlns:a16="http://schemas.microsoft.com/office/drawing/2014/main" id="{00000000-0008-0000-0500-0000B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9" name="Picture 2" descr="http://95.110.192.114/immagini/spazio.gif">
          <a:extLst>
            <a:ext uri="{FF2B5EF4-FFF2-40B4-BE49-F238E27FC236}">
              <a16:creationId xmlns:a16="http://schemas.microsoft.com/office/drawing/2014/main" id="{00000000-0008-0000-0500-0000B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0" name="Picture 1" descr="http://95.110.192.114/immagini/DownArtDis.gif">
          <a:extLst>
            <a:ext uri="{FF2B5EF4-FFF2-40B4-BE49-F238E27FC236}">
              <a16:creationId xmlns:a16="http://schemas.microsoft.com/office/drawing/2014/main" id="{00000000-0008-0000-0500-0000B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1" name="Picture 2" descr="http://95.110.192.114/immagini/spazio.gif">
          <a:extLst>
            <a:ext uri="{FF2B5EF4-FFF2-40B4-BE49-F238E27FC236}">
              <a16:creationId xmlns:a16="http://schemas.microsoft.com/office/drawing/2014/main" id="{00000000-0008-0000-0500-0000B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2" name="Picture 22" descr="http://95.110.192.114/immagini/DownArtDis.gif">
          <a:extLst>
            <a:ext uri="{FF2B5EF4-FFF2-40B4-BE49-F238E27FC236}">
              <a16:creationId xmlns:a16="http://schemas.microsoft.com/office/drawing/2014/main" id="{00000000-0008-0000-0500-0000B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3" name="Picture 23" descr="http://95.110.192.114/immagini/spazio.gif">
          <a:extLst>
            <a:ext uri="{FF2B5EF4-FFF2-40B4-BE49-F238E27FC236}">
              <a16:creationId xmlns:a16="http://schemas.microsoft.com/office/drawing/2014/main" id="{00000000-0008-0000-0500-0000B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4" name="Picture 1" descr="http://95.110.192.114/immagini/DownArtDis.gif">
          <a:extLst>
            <a:ext uri="{FF2B5EF4-FFF2-40B4-BE49-F238E27FC236}">
              <a16:creationId xmlns:a16="http://schemas.microsoft.com/office/drawing/2014/main" id="{00000000-0008-0000-0500-0000B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5" name="Picture 2" descr="http://95.110.192.114/immagini/spazio.gif">
          <a:extLst>
            <a:ext uri="{FF2B5EF4-FFF2-40B4-BE49-F238E27FC236}">
              <a16:creationId xmlns:a16="http://schemas.microsoft.com/office/drawing/2014/main" id="{00000000-0008-0000-0500-0000B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6" name="Picture 1" descr="http://95.110.192.114/immagini/DownArtDis.gif">
          <a:extLst>
            <a:ext uri="{FF2B5EF4-FFF2-40B4-BE49-F238E27FC236}">
              <a16:creationId xmlns:a16="http://schemas.microsoft.com/office/drawing/2014/main" id="{00000000-0008-0000-0500-0000B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7" name="Picture 2" descr="http://95.110.192.114/immagini/spazio.gif">
          <a:extLst>
            <a:ext uri="{FF2B5EF4-FFF2-40B4-BE49-F238E27FC236}">
              <a16:creationId xmlns:a16="http://schemas.microsoft.com/office/drawing/2014/main" id="{00000000-0008-0000-0500-0000B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8" name="Picture 1" descr="http://95.110.192.114/immagini/DownArtDis.gif">
          <a:extLst>
            <a:ext uri="{FF2B5EF4-FFF2-40B4-BE49-F238E27FC236}">
              <a16:creationId xmlns:a16="http://schemas.microsoft.com/office/drawing/2014/main" id="{00000000-0008-0000-0500-0000B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9" name="Picture 2" descr="http://95.110.192.114/immagini/spazio.gif">
          <a:extLst>
            <a:ext uri="{FF2B5EF4-FFF2-40B4-BE49-F238E27FC236}">
              <a16:creationId xmlns:a16="http://schemas.microsoft.com/office/drawing/2014/main" id="{00000000-0008-0000-0500-0000B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0" name="Picture 22" descr="http://95.110.192.114/immagini/DownArtDis.gif">
          <a:extLst>
            <a:ext uri="{FF2B5EF4-FFF2-40B4-BE49-F238E27FC236}">
              <a16:creationId xmlns:a16="http://schemas.microsoft.com/office/drawing/2014/main" id="{00000000-0008-0000-0500-0000B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1" name="Picture 23" descr="http://95.110.192.114/immagini/spazio.gif">
          <a:extLst>
            <a:ext uri="{FF2B5EF4-FFF2-40B4-BE49-F238E27FC236}">
              <a16:creationId xmlns:a16="http://schemas.microsoft.com/office/drawing/2014/main" id="{00000000-0008-0000-0500-0000B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2" name="Picture 1" descr="http://95.110.192.114/immagini/DownArtDis.gif">
          <a:extLst>
            <a:ext uri="{FF2B5EF4-FFF2-40B4-BE49-F238E27FC236}">
              <a16:creationId xmlns:a16="http://schemas.microsoft.com/office/drawing/2014/main" id="{00000000-0008-0000-0500-0000B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5" name="Picture 2" descr="http://95.110.192.114/immagini/spazio.gif">
          <a:extLst>
            <a:ext uri="{FF2B5EF4-FFF2-40B4-BE49-F238E27FC236}">
              <a16:creationId xmlns:a16="http://schemas.microsoft.com/office/drawing/2014/main" id="{00000000-0008-0000-0500-0000C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6" name="Picture 1" descr="http://95.110.192.114/immagini/DownArtDis.gif">
          <a:extLst>
            <a:ext uri="{FF2B5EF4-FFF2-40B4-BE49-F238E27FC236}">
              <a16:creationId xmlns:a16="http://schemas.microsoft.com/office/drawing/2014/main" id="{00000000-0008-0000-0500-0000C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7" name="Picture 2" descr="http://95.110.192.114/immagini/spazio.gif">
          <a:extLst>
            <a:ext uri="{FF2B5EF4-FFF2-40B4-BE49-F238E27FC236}">
              <a16:creationId xmlns:a16="http://schemas.microsoft.com/office/drawing/2014/main" id="{00000000-0008-0000-0500-0000C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8" name="Picture 1" descr="http://95.110.192.114/immagini/DownArtDis.gif">
          <a:extLst>
            <a:ext uri="{FF2B5EF4-FFF2-40B4-BE49-F238E27FC236}">
              <a16:creationId xmlns:a16="http://schemas.microsoft.com/office/drawing/2014/main" id="{00000000-0008-0000-0500-0000C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9" name="Picture 2" descr="http://95.110.192.114/immagini/spazio.gif">
          <a:extLst>
            <a:ext uri="{FF2B5EF4-FFF2-40B4-BE49-F238E27FC236}">
              <a16:creationId xmlns:a16="http://schemas.microsoft.com/office/drawing/2014/main" id="{00000000-0008-0000-0500-0000C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0" name="Picture 22" descr="http://95.110.192.114/immagini/DownArtDis.gif">
          <a:extLst>
            <a:ext uri="{FF2B5EF4-FFF2-40B4-BE49-F238E27FC236}">
              <a16:creationId xmlns:a16="http://schemas.microsoft.com/office/drawing/2014/main" id="{00000000-0008-0000-0500-0000C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1" name="Picture 23" descr="http://95.110.192.114/immagini/spazio.gif">
          <a:extLst>
            <a:ext uri="{FF2B5EF4-FFF2-40B4-BE49-F238E27FC236}">
              <a16:creationId xmlns:a16="http://schemas.microsoft.com/office/drawing/2014/main" id="{00000000-0008-0000-0500-0000C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2" name="Picture 1" descr="http://95.110.192.114/immagini/DownArtDis.gif">
          <a:extLst>
            <a:ext uri="{FF2B5EF4-FFF2-40B4-BE49-F238E27FC236}">
              <a16:creationId xmlns:a16="http://schemas.microsoft.com/office/drawing/2014/main" id="{00000000-0008-0000-0500-0000C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3" name="Picture 2" descr="http://95.110.192.114/immagini/spazio.gif">
          <a:extLst>
            <a:ext uri="{FF2B5EF4-FFF2-40B4-BE49-F238E27FC236}">
              <a16:creationId xmlns:a16="http://schemas.microsoft.com/office/drawing/2014/main" id="{00000000-0008-0000-0500-0000C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4" name="Picture 1" descr="http://95.110.192.114/immagini/DownArtDis.gif">
          <a:extLst>
            <a:ext uri="{FF2B5EF4-FFF2-40B4-BE49-F238E27FC236}">
              <a16:creationId xmlns:a16="http://schemas.microsoft.com/office/drawing/2014/main" id="{00000000-0008-0000-0500-0000C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5" name="Picture 2" descr="http://95.110.192.114/immagini/spazio.gif">
          <a:extLst>
            <a:ext uri="{FF2B5EF4-FFF2-40B4-BE49-F238E27FC236}">
              <a16:creationId xmlns:a16="http://schemas.microsoft.com/office/drawing/2014/main" id="{00000000-0008-0000-0500-0000C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6" name="Picture 1" descr="http://95.110.192.114/immagini/DownArtDis.gif">
          <a:extLst>
            <a:ext uri="{FF2B5EF4-FFF2-40B4-BE49-F238E27FC236}">
              <a16:creationId xmlns:a16="http://schemas.microsoft.com/office/drawing/2014/main" id="{00000000-0008-0000-0500-0000C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7" name="Picture 2" descr="http://95.110.192.114/immagini/spazio.gif">
          <a:extLst>
            <a:ext uri="{FF2B5EF4-FFF2-40B4-BE49-F238E27FC236}">
              <a16:creationId xmlns:a16="http://schemas.microsoft.com/office/drawing/2014/main" id="{00000000-0008-0000-0500-0000C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8" name="Picture 22" descr="http://95.110.192.114/immagini/DownArtDis.gif">
          <a:extLst>
            <a:ext uri="{FF2B5EF4-FFF2-40B4-BE49-F238E27FC236}">
              <a16:creationId xmlns:a16="http://schemas.microsoft.com/office/drawing/2014/main" id="{00000000-0008-0000-0500-0000C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9" name="Picture 23" descr="http://95.110.192.114/immagini/spazio.gif">
          <a:extLst>
            <a:ext uri="{FF2B5EF4-FFF2-40B4-BE49-F238E27FC236}">
              <a16:creationId xmlns:a16="http://schemas.microsoft.com/office/drawing/2014/main" id="{00000000-0008-0000-0500-0000C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0" name="Picture 1" descr="http://95.110.192.114/immagini/DownArtDis.gif">
          <a:extLst>
            <a:ext uri="{FF2B5EF4-FFF2-40B4-BE49-F238E27FC236}">
              <a16:creationId xmlns:a16="http://schemas.microsoft.com/office/drawing/2014/main" id="{00000000-0008-0000-0500-0000D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1" name="Picture 2" descr="http://95.110.192.114/immagini/spazio.gif">
          <a:extLst>
            <a:ext uri="{FF2B5EF4-FFF2-40B4-BE49-F238E27FC236}">
              <a16:creationId xmlns:a16="http://schemas.microsoft.com/office/drawing/2014/main" id="{00000000-0008-0000-0500-0000D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2" name="Picture 1" descr="http://95.110.192.114/immagini/DownArtDis.gif">
          <a:extLst>
            <a:ext uri="{FF2B5EF4-FFF2-40B4-BE49-F238E27FC236}">
              <a16:creationId xmlns:a16="http://schemas.microsoft.com/office/drawing/2014/main" id="{00000000-0008-0000-0500-0000D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3" name="Picture 2" descr="http://95.110.192.114/immagini/spazio.gif">
          <a:extLst>
            <a:ext uri="{FF2B5EF4-FFF2-40B4-BE49-F238E27FC236}">
              <a16:creationId xmlns:a16="http://schemas.microsoft.com/office/drawing/2014/main" id="{00000000-0008-0000-0500-0000D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4" name="Picture 1" descr="http://95.110.192.114/immagini/DownArtDis.gif">
          <a:extLst>
            <a:ext uri="{FF2B5EF4-FFF2-40B4-BE49-F238E27FC236}">
              <a16:creationId xmlns:a16="http://schemas.microsoft.com/office/drawing/2014/main" id="{00000000-0008-0000-0500-0000D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5" name="Picture 2" descr="http://95.110.192.114/immagini/spazio.gif">
          <a:extLst>
            <a:ext uri="{FF2B5EF4-FFF2-40B4-BE49-F238E27FC236}">
              <a16:creationId xmlns:a16="http://schemas.microsoft.com/office/drawing/2014/main" id="{00000000-0008-0000-0500-0000D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6" name="Picture 22" descr="http://95.110.192.114/immagini/DownArtDis.gif">
          <a:extLst>
            <a:ext uri="{FF2B5EF4-FFF2-40B4-BE49-F238E27FC236}">
              <a16:creationId xmlns:a16="http://schemas.microsoft.com/office/drawing/2014/main" id="{00000000-0008-0000-0500-0000D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7" name="Picture 23" descr="http://95.110.192.114/immagini/spazio.gif">
          <a:extLst>
            <a:ext uri="{FF2B5EF4-FFF2-40B4-BE49-F238E27FC236}">
              <a16:creationId xmlns:a16="http://schemas.microsoft.com/office/drawing/2014/main" id="{00000000-0008-0000-0500-0000D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8" name="Picture 1" descr="http://95.110.192.114/immagini/DownArtDis.gif">
          <a:extLst>
            <a:ext uri="{FF2B5EF4-FFF2-40B4-BE49-F238E27FC236}">
              <a16:creationId xmlns:a16="http://schemas.microsoft.com/office/drawing/2014/main" id="{00000000-0008-0000-0500-0000D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9" name="Picture 2" descr="http://95.110.192.114/immagini/spazio.gif">
          <a:extLst>
            <a:ext uri="{FF2B5EF4-FFF2-40B4-BE49-F238E27FC236}">
              <a16:creationId xmlns:a16="http://schemas.microsoft.com/office/drawing/2014/main" id="{00000000-0008-0000-0500-0000D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0" name="Picture 1" descr="http://95.110.192.114/immagini/DownArtDis.gif">
          <a:extLst>
            <a:ext uri="{FF2B5EF4-FFF2-40B4-BE49-F238E27FC236}">
              <a16:creationId xmlns:a16="http://schemas.microsoft.com/office/drawing/2014/main" id="{00000000-0008-0000-0500-0000D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1" name="Picture 2" descr="http://95.110.192.114/immagini/spazio.gif">
          <a:extLst>
            <a:ext uri="{FF2B5EF4-FFF2-40B4-BE49-F238E27FC236}">
              <a16:creationId xmlns:a16="http://schemas.microsoft.com/office/drawing/2014/main" id="{00000000-0008-0000-0500-0000D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2" name="Picture 1" descr="http://95.110.192.114/immagini/DownArtDis.gif">
          <a:extLst>
            <a:ext uri="{FF2B5EF4-FFF2-40B4-BE49-F238E27FC236}">
              <a16:creationId xmlns:a16="http://schemas.microsoft.com/office/drawing/2014/main" id="{00000000-0008-0000-0500-0000D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3" name="Picture 2" descr="http://95.110.192.114/immagini/spazio.gif">
          <a:extLst>
            <a:ext uri="{FF2B5EF4-FFF2-40B4-BE49-F238E27FC236}">
              <a16:creationId xmlns:a16="http://schemas.microsoft.com/office/drawing/2014/main" id="{00000000-0008-0000-0500-0000D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4" name="Picture 22" descr="http://95.110.192.114/immagini/DownArtDis.gif">
          <a:extLst>
            <a:ext uri="{FF2B5EF4-FFF2-40B4-BE49-F238E27FC236}">
              <a16:creationId xmlns:a16="http://schemas.microsoft.com/office/drawing/2014/main" id="{00000000-0008-0000-0500-0000D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5" name="Picture 23" descr="http://95.110.192.114/immagini/spazio.gif">
          <a:extLst>
            <a:ext uri="{FF2B5EF4-FFF2-40B4-BE49-F238E27FC236}">
              <a16:creationId xmlns:a16="http://schemas.microsoft.com/office/drawing/2014/main" id="{00000000-0008-0000-0500-0000D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6" name="Picture 1" descr="http://95.110.192.114/immagini/DownArtDis.gif">
          <a:extLst>
            <a:ext uri="{FF2B5EF4-FFF2-40B4-BE49-F238E27FC236}">
              <a16:creationId xmlns:a16="http://schemas.microsoft.com/office/drawing/2014/main" id="{00000000-0008-0000-0500-0000E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7" name="Picture 2" descr="http://95.110.192.114/immagini/spazio.gif">
          <a:extLst>
            <a:ext uri="{FF2B5EF4-FFF2-40B4-BE49-F238E27FC236}">
              <a16:creationId xmlns:a16="http://schemas.microsoft.com/office/drawing/2014/main" id="{00000000-0008-0000-0500-0000E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8" name="Picture 1" descr="http://95.110.192.114/immagini/DownArtDis.gif">
          <a:extLst>
            <a:ext uri="{FF2B5EF4-FFF2-40B4-BE49-F238E27FC236}">
              <a16:creationId xmlns:a16="http://schemas.microsoft.com/office/drawing/2014/main" id="{00000000-0008-0000-0500-0000E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9" name="Picture 2" descr="http://95.110.192.114/immagini/spazio.gif">
          <a:extLst>
            <a:ext uri="{FF2B5EF4-FFF2-40B4-BE49-F238E27FC236}">
              <a16:creationId xmlns:a16="http://schemas.microsoft.com/office/drawing/2014/main" id="{00000000-0008-0000-0500-0000E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0" name="Picture 1" descr="http://95.110.192.114/immagini/DownArtDis.gif">
          <a:extLst>
            <a:ext uri="{FF2B5EF4-FFF2-40B4-BE49-F238E27FC236}">
              <a16:creationId xmlns:a16="http://schemas.microsoft.com/office/drawing/2014/main" id="{00000000-0008-0000-0500-0000E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1" name="Picture 2" descr="http://95.110.192.114/immagini/spazio.gif">
          <a:extLst>
            <a:ext uri="{FF2B5EF4-FFF2-40B4-BE49-F238E27FC236}">
              <a16:creationId xmlns:a16="http://schemas.microsoft.com/office/drawing/2014/main" id="{00000000-0008-0000-0500-0000E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2" name="Picture 22" descr="http://95.110.192.114/immagini/DownArtDis.gif">
          <a:extLst>
            <a:ext uri="{FF2B5EF4-FFF2-40B4-BE49-F238E27FC236}">
              <a16:creationId xmlns:a16="http://schemas.microsoft.com/office/drawing/2014/main" id="{00000000-0008-0000-0500-0000E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3" name="Picture 23" descr="http://95.110.192.114/immagini/spazio.gif">
          <a:extLst>
            <a:ext uri="{FF2B5EF4-FFF2-40B4-BE49-F238E27FC236}">
              <a16:creationId xmlns:a16="http://schemas.microsoft.com/office/drawing/2014/main" id="{00000000-0008-0000-0500-0000E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4" name="Picture 1" descr="http://95.110.192.114/immagini/DownArtDis.gif">
          <a:extLst>
            <a:ext uri="{FF2B5EF4-FFF2-40B4-BE49-F238E27FC236}">
              <a16:creationId xmlns:a16="http://schemas.microsoft.com/office/drawing/2014/main" id="{00000000-0008-0000-0500-0000E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5" name="Picture 2" descr="http://95.110.192.114/immagini/spazio.gif">
          <a:extLst>
            <a:ext uri="{FF2B5EF4-FFF2-40B4-BE49-F238E27FC236}">
              <a16:creationId xmlns:a16="http://schemas.microsoft.com/office/drawing/2014/main" id="{00000000-0008-0000-0500-0000E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6" name="Picture 1" descr="http://95.110.192.114/immagini/DownArtDis.gif">
          <a:extLst>
            <a:ext uri="{FF2B5EF4-FFF2-40B4-BE49-F238E27FC236}">
              <a16:creationId xmlns:a16="http://schemas.microsoft.com/office/drawing/2014/main" id="{00000000-0008-0000-0500-0000E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7" name="Picture 2" descr="http://95.110.192.114/immagini/spazio.gif">
          <a:extLst>
            <a:ext uri="{FF2B5EF4-FFF2-40B4-BE49-F238E27FC236}">
              <a16:creationId xmlns:a16="http://schemas.microsoft.com/office/drawing/2014/main" id="{00000000-0008-0000-0500-0000E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8" name="Picture 1" descr="http://95.110.192.114/immagini/DownArtDis.gif">
          <a:extLst>
            <a:ext uri="{FF2B5EF4-FFF2-40B4-BE49-F238E27FC236}">
              <a16:creationId xmlns:a16="http://schemas.microsoft.com/office/drawing/2014/main" id="{00000000-0008-0000-0500-0000E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9" name="Picture 2" descr="http://95.110.192.114/immagini/spazio.gif">
          <a:extLst>
            <a:ext uri="{FF2B5EF4-FFF2-40B4-BE49-F238E27FC236}">
              <a16:creationId xmlns:a16="http://schemas.microsoft.com/office/drawing/2014/main" id="{00000000-0008-0000-0500-0000E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0" name="Picture 22" descr="http://95.110.192.114/immagini/DownArtDis.gif">
          <a:extLst>
            <a:ext uri="{FF2B5EF4-FFF2-40B4-BE49-F238E27FC236}">
              <a16:creationId xmlns:a16="http://schemas.microsoft.com/office/drawing/2014/main" id="{00000000-0008-0000-0500-0000E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1" name="Picture 23" descr="http://95.110.192.114/immagini/spazio.gif">
          <a:extLst>
            <a:ext uri="{FF2B5EF4-FFF2-40B4-BE49-F238E27FC236}">
              <a16:creationId xmlns:a16="http://schemas.microsoft.com/office/drawing/2014/main" id="{00000000-0008-0000-0500-0000E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2" name="Picture 1" descr="http://95.110.192.114/immagini/DownArtDis.gif">
          <a:extLst>
            <a:ext uri="{FF2B5EF4-FFF2-40B4-BE49-F238E27FC236}">
              <a16:creationId xmlns:a16="http://schemas.microsoft.com/office/drawing/2014/main" id="{00000000-0008-0000-0500-0000F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3" name="Picture 2" descr="http://95.110.192.114/immagini/spazio.gif">
          <a:extLst>
            <a:ext uri="{FF2B5EF4-FFF2-40B4-BE49-F238E27FC236}">
              <a16:creationId xmlns:a16="http://schemas.microsoft.com/office/drawing/2014/main" id="{00000000-0008-0000-0500-0000F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4" name="Picture 1" descr="http://95.110.192.114/immagini/DownArtDis.gif">
          <a:extLst>
            <a:ext uri="{FF2B5EF4-FFF2-40B4-BE49-F238E27FC236}">
              <a16:creationId xmlns:a16="http://schemas.microsoft.com/office/drawing/2014/main" id="{00000000-0008-0000-0500-0000F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5" name="Picture 2" descr="http://95.110.192.114/immagini/spazio.gif">
          <a:extLst>
            <a:ext uri="{FF2B5EF4-FFF2-40B4-BE49-F238E27FC236}">
              <a16:creationId xmlns:a16="http://schemas.microsoft.com/office/drawing/2014/main" id="{00000000-0008-0000-0500-0000F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6" name="Picture 1" descr="http://95.110.192.114/immagini/DownArtDis.gif">
          <a:extLst>
            <a:ext uri="{FF2B5EF4-FFF2-40B4-BE49-F238E27FC236}">
              <a16:creationId xmlns:a16="http://schemas.microsoft.com/office/drawing/2014/main" id="{00000000-0008-0000-0500-0000F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7" name="Picture 2" descr="http://95.110.192.114/immagini/spazio.gif">
          <a:extLst>
            <a:ext uri="{FF2B5EF4-FFF2-40B4-BE49-F238E27FC236}">
              <a16:creationId xmlns:a16="http://schemas.microsoft.com/office/drawing/2014/main" id="{00000000-0008-0000-0500-0000F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8" name="Picture 22" descr="http://95.110.192.114/immagini/DownArtDis.gif">
          <a:extLst>
            <a:ext uri="{FF2B5EF4-FFF2-40B4-BE49-F238E27FC236}">
              <a16:creationId xmlns:a16="http://schemas.microsoft.com/office/drawing/2014/main" id="{00000000-0008-0000-0500-0000F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9" name="Picture 23" descr="http://95.110.192.114/immagini/spazio.gif">
          <a:extLst>
            <a:ext uri="{FF2B5EF4-FFF2-40B4-BE49-F238E27FC236}">
              <a16:creationId xmlns:a16="http://schemas.microsoft.com/office/drawing/2014/main" id="{00000000-0008-0000-0500-0000F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0" name="Picture 1" descr="http://95.110.192.114/immagini/DownArtDis.gif">
          <a:extLst>
            <a:ext uri="{FF2B5EF4-FFF2-40B4-BE49-F238E27FC236}">
              <a16:creationId xmlns:a16="http://schemas.microsoft.com/office/drawing/2014/main" id="{00000000-0008-0000-0500-0000F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1" name="Picture 2" descr="http://95.110.192.114/immagini/spazio.gif">
          <a:extLst>
            <a:ext uri="{FF2B5EF4-FFF2-40B4-BE49-F238E27FC236}">
              <a16:creationId xmlns:a16="http://schemas.microsoft.com/office/drawing/2014/main" id="{00000000-0008-0000-0500-0000F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2" name="Picture 1" descr="http://95.110.192.114/immagini/DownArtDis.gif">
          <a:extLst>
            <a:ext uri="{FF2B5EF4-FFF2-40B4-BE49-F238E27FC236}">
              <a16:creationId xmlns:a16="http://schemas.microsoft.com/office/drawing/2014/main" id="{00000000-0008-0000-0500-0000F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3" name="Picture 2" descr="http://95.110.192.114/immagini/spazio.gif">
          <a:extLst>
            <a:ext uri="{FF2B5EF4-FFF2-40B4-BE49-F238E27FC236}">
              <a16:creationId xmlns:a16="http://schemas.microsoft.com/office/drawing/2014/main" id="{00000000-0008-0000-0500-0000F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4" name="Picture 1" descr="http://95.110.192.114/immagini/DownArtDis.gif">
          <a:extLst>
            <a:ext uri="{FF2B5EF4-FFF2-40B4-BE49-F238E27FC236}">
              <a16:creationId xmlns:a16="http://schemas.microsoft.com/office/drawing/2014/main" id="{00000000-0008-0000-0500-0000F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5" name="Picture 2" descr="http://95.110.192.114/immagini/spazio.gif">
          <a:extLst>
            <a:ext uri="{FF2B5EF4-FFF2-40B4-BE49-F238E27FC236}">
              <a16:creationId xmlns:a16="http://schemas.microsoft.com/office/drawing/2014/main" id="{00000000-0008-0000-0500-0000F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6" name="Picture 22" descr="http://95.110.192.114/immagini/DownArtDis.gif">
          <a:extLst>
            <a:ext uri="{FF2B5EF4-FFF2-40B4-BE49-F238E27FC236}">
              <a16:creationId xmlns:a16="http://schemas.microsoft.com/office/drawing/2014/main" id="{00000000-0008-0000-0500-0000F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7" name="Picture 23" descr="http://95.110.192.114/immagini/spazio.gif">
          <a:extLst>
            <a:ext uri="{FF2B5EF4-FFF2-40B4-BE49-F238E27FC236}">
              <a16:creationId xmlns:a16="http://schemas.microsoft.com/office/drawing/2014/main" id="{00000000-0008-0000-0500-0000F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8" name="Picture 1" descr="http://95.110.192.114/immagini/DownArtDis.gif">
          <a:extLst>
            <a:ext uri="{FF2B5EF4-FFF2-40B4-BE49-F238E27FC236}">
              <a16:creationId xmlns:a16="http://schemas.microsoft.com/office/drawing/2014/main" id="{00000000-0008-0000-0500-00000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9" name="Picture 2" descr="http://95.110.192.114/immagini/spazio.gif">
          <a:extLst>
            <a:ext uri="{FF2B5EF4-FFF2-40B4-BE49-F238E27FC236}">
              <a16:creationId xmlns:a16="http://schemas.microsoft.com/office/drawing/2014/main" id="{00000000-0008-0000-0500-00000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0" name="Picture 1" descr="http://95.110.192.114/immagini/DownArtDis.gif">
          <a:extLst>
            <a:ext uri="{FF2B5EF4-FFF2-40B4-BE49-F238E27FC236}">
              <a16:creationId xmlns:a16="http://schemas.microsoft.com/office/drawing/2014/main" id="{00000000-0008-0000-0500-00000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1" name="Picture 2" descr="http://95.110.192.114/immagini/spazio.gif">
          <a:extLst>
            <a:ext uri="{FF2B5EF4-FFF2-40B4-BE49-F238E27FC236}">
              <a16:creationId xmlns:a16="http://schemas.microsoft.com/office/drawing/2014/main" id="{00000000-0008-0000-0500-00000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2" name="Picture 1" descr="http://95.110.192.114/immagini/DownArtDis.gif">
          <a:extLst>
            <a:ext uri="{FF2B5EF4-FFF2-40B4-BE49-F238E27FC236}">
              <a16:creationId xmlns:a16="http://schemas.microsoft.com/office/drawing/2014/main" id="{00000000-0008-0000-0500-00000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3" name="Picture 2" descr="http://95.110.192.114/immagini/spazio.gif">
          <a:extLst>
            <a:ext uri="{FF2B5EF4-FFF2-40B4-BE49-F238E27FC236}">
              <a16:creationId xmlns:a16="http://schemas.microsoft.com/office/drawing/2014/main" id="{00000000-0008-0000-0500-00000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4" name="Picture 22" descr="http://95.110.192.114/immagini/DownArtDis.gif">
          <a:extLst>
            <a:ext uri="{FF2B5EF4-FFF2-40B4-BE49-F238E27FC236}">
              <a16:creationId xmlns:a16="http://schemas.microsoft.com/office/drawing/2014/main" id="{00000000-0008-0000-0500-00000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5" name="Picture 23" descr="http://95.110.192.114/immagini/spazio.gif">
          <a:extLst>
            <a:ext uri="{FF2B5EF4-FFF2-40B4-BE49-F238E27FC236}">
              <a16:creationId xmlns:a16="http://schemas.microsoft.com/office/drawing/2014/main" id="{00000000-0008-0000-0500-00000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6" name="Picture 1" descr="http://95.110.192.114/immagini/DownArtDis.gif">
          <a:extLst>
            <a:ext uri="{FF2B5EF4-FFF2-40B4-BE49-F238E27FC236}">
              <a16:creationId xmlns:a16="http://schemas.microsoft.com/office/drawing/2014/main" id="{00000000-0008-0000-0500-00000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7" name="Picture 2" descr="http://95.110.192.114/immagini/spazio.gif">
          <a:extLst>
            <a:ext uri="{FF2B5EF4-FFF2-40B4-BE49-F238E27FC236}">
              <a16:creationId xmlns:a16="http://schemas.microsoft.com/office/drawing/2014/main" id="{00000000-0008-0000-0500-00000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8" name="Picture 1" descr="http://95.110.192.114/immagini/DownArtDis.gif">
          <a:extLst>
            <a:ext uri="{FF2B5EF4-FFF2-40B4-BE49-F238E27FC236}">
              <a16:creationId xmlns:a16="http://schemas.microsoft.com/office/drawing/2014/main" id="{00000000-0008-0000-0500-00000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9" name="Picture 2" descr="http://95.110.192.114/immagini/spazio.gif">
          <a:extLst>
            <a:ext uri="{FF2B5EF4-FFF2-40B4-BE49-F238E27FC236}">
              <a16:creationId xmlns:a16="http://schemas.microsoft.com/office/drawing/2014/main" id="{00000000-0008-0000-0500-00000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0" name="Picture 1" descr="http://95.110.192.114/immagini/DownArtDis.gif">
          <a:extLst>
            <a:ext uri="{FF2B5EF4-FFF2-40B4-BE49-F238E27FC236}">
              <a16:creationId xmlns:a16="http://schemas.microsoft.com/office/drawing/2014/main" id="{00000000-0008-0000-0500-00000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1" name="Picture 2" descr="http://95.110.192.114/immagini/spazio.gif">
          <a:extLst>
            <a:ext uri="{FF2B5EF4-FFF2-40B4-BE49-F238E27FC236}">
              <a16:creationId xmlns:a16="http://schemas.microsoft.com/office/drawing/2014/main" id="{00000000-0008-0000-0500-00000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2" name="Picture 22" descr="http://95.110.192.114/immagini/DownArtDis.gif">
          <a:extLst>
            <a:ext uri="{FF2B5EF4-FFF2-40B4-BE49-F238E27FC236}">
              <a16:creationId xmlns:a16="http://schemas.microsoft.com/office/drawing/2014/main" id="{00000000-0008-0000-0500-00000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3" name="Picture 23" descr="http://95.110.192.114/immagini/spazio.gif">
          <a:extLst>
            <a:ext uri="{FF2B5EF4-FFF2-40B4-BE49-F238E27FC236}">
              <a16:creationId xmlns:a16="http://schemas.microsoft.com/office/drawing/2014/main" id="{00000000-0008-0000-0500-00000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4" name="Picture 1" descr="http://95.110.192.114/immagini/DownArtDis.gif">
          <a:extLst>
            <a:ext uri="{FF2B5EF4-FFF2-40B4-BE49-F238E27FC236}">
              <a16:creationId xmlns:a16="http://schemas.microsoft.com/office/drawing/2014/main" id="{00000000-0008-0000-0500-00001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5" name="Picture 2" descr="http://95.110.192.114/immagini/spazio.gif">
          <a:extLst>
            <a:ext uri="{FF2B5EF4-FFF2-40B4-BE49-F238E27FC236}">
              <a16:creationId xmlns:a16="http://schemas.microsoft.com/office/drawing/2014/main" id="{00000000-0008-0000-0500-00001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6" name="Picture 1" descr="http://95.110.192.114/immagini/DownArtDis.gif">
          <a:extLst>
            <a:ext uri="{FF2B5EF4-FFF2-40B4-BE49-F238E27FC236}">
              <a16:creationId xmlns:a16="http://schemas.microsoft.com/office/drawing/2014/main" id="{00000000-0008-0000-0500-00001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7" name="Picture 2" descr="http://95.110.192.114/immagini/spazio.gif">
          <a:extLst>
            <a:ext uri="{FF2B5EF4-FFF2-40B4-BE49-F238E27FC236}">
              <a16:creationId xmlns:a16="http://schemas.microsoft.com/office/drawing/2014/main" id="{00000000-0008-0000-0500-00001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8" name="Picture 1" descr="http://95.110.192.114/immagini/DownArtDis.gif">
          <a:extLst>
            <a:ext uri="{FF2B5EF4-FFF2-40B4-BE49-F238E27FC236}">
              <a16:creationId xmlns:a16="http://schemas.microsoft.com/office/drawing/2014/main" id="{00000000-0008-0000-0500-00001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9" name="Picture 2" descr="http://95.110.192.114/immagini/spazio.gif">
          <a:extLst>
            <a:ext uri="{FF2B5EF4-FFF2-40B4-BE49-F238E27FC236}">
              <a16:creationId xmlns:a16="http://schemas.microsoft.com/office/drawing/2014/main" id="{00000000-0008-0000-0500-00001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0" name="Picture 22" descr="http://95.110.192.114/immagini/DownArtDis.gif">
          <a:extLst>
            <a:ext uri="{FF2B5EF4-FFF2-40B4-BE49-F238E27FC236}">
              <a16:creationId xmlns:a16="http://schemas.microsoft.com/office/drawing/2014/main" id="{00000000-0008-0000-0500-00001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1" name="Picture 23" descr="http://95.110.192.114/immagini/spazio.gif">
          <a:extLst>
            <a:ext uri="{FF2B5EF4-FFF2-40B4-BE49-F238E27FC236}">
              <a16:creationId xmlns:a16="http://schemas.microsoft.com/office/drawing/2014/main" id="{00000000-0008-0000-0500-00001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2" name="Picture 1" descr="http://95.110.192.114/immagini/DownArtDis.gif">
          <a:extLst>
            <a:ext uri="{FF2B5EF4-FFF2-40B4-BE49-F238E27FC236}">
              <a16:creationId xmlns:a16="http://schemas.microsoft.com/office/drawing/2014/main" id="{00000000-0008-0000-0500-00001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3" name="Picture 2" descr="http://95.110.192.114/immagini/spazio.gif">
          <a:extLst>
            <a:ext uri="{FF2B5EF4-FFF2-40B4-BE49-F238E27FC236}">
              <a16:creationId xmlns:a16="http://schemas.microsoft.com/office/drawing/2014/main" id="{00000000-0008-0000-0500-00001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4" name="Picture 1" descr="http://95.110.192.114/immagini/DownArtDis.gif">
          <a:extLst>
            <a:ext uri="{FF2B5EF4-FFF2-40B4-BE49-F238E27FC236}">
              <a16:creationId xmlns:a16="http://schemas.microsoft.com/office/drawing/2014/main" id="{00000000-0008-0000-0500-00001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5" name="Picture 2" descr="http://95.110.192.114/immagini/spazio.gif">
          <a:extLst>
            <a:ext uri="{FF2B5EF4-FFF2-40B4-BE49-F238E27FC236}">
              <a16:creationId xmlns:a16="http://schemas.microsoft.com/office/drawing/2014/main" id="{00000000-0008-0000-0500-00001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6" name="Picture 1" descr="http://95.110.192.114/immagini/DownArtDis.gif">
          <a:extLst>
            <a:ext uri="{FF2B5EF4-FFF2-40B4-BE49-F238E27FC236}">
              <a16:creationId xmlns:a16="http://schemas.microsoft.com/office/drawing/2014/main" id="{00000000-0008-0000-0500-00001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7" name="Picture 2" descr="http://95.110.192.114/immagini/spazio.gif">
          <a:extLst>
            <a:ext uri="{FF2B5EF4-FFF2-40B4-BE49-F238E27FC236}">
              <a16:creationId xmlns:a16="http://schemas.microsoft.com/office/drawing/2014/main" id="{00000000-0008-0000-0500-00001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8" name="Picture 22" descr="http://95.110.192.114/immagini/DownArtDis.gif">
          <a:extLst>
            <a:ext uri="{FF2B5EF4-FFF2-40B4-BE49-F238E27FC236}">
              <a16:creationId xmlns:a16="http://schemas.microsoft.com/office/drawing/2014/main" id="{00000000-0008-0000-0500-00001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9" name="Picture 23" descr="http://95.110.192.114/immagini/spazio.gif">
          <a:extLst>
            <a:ext uri="{FF2B5EF4-FFF2-40B4-BE49-F238E27FC236}">
              <a16:creationId xmlns:a16="http://schemas.microsoft.com/office/drawing/2014/main" id="{00000000-0008-0000-0500-00001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0" name="Picture 1" descr="http://95.110.192.114/immagini/DownArtDis.gif">
          <a:extLst>
            <a:ext uri="{FF2B5EF4-FFF2-40B4-BE49-F238E27FC236}">
              <a16:creationId xmlns:a16="http://schemas.microsoft.com/office/drawing/2014/main" id="{00000000-0008-0000-0500-00002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1" name="Picture 2" descr="http://95.110.192.114/immagini/spazio.gif">
          <a:extLst>
            <a:ext uri="{FF2B5EF4-FFF2-40B4-BE49-F238E27FC236}">
              <a16:creationId xmlns:a16="http://schemas.microsoft.com/office/drawing/2014/main" id="{00000000-0008-0000-0500-00002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2" name="Picture 1" descr="http://95.110.192.114/immagini/DownArtDis.gif">
          <a:extLst>
            <a:ext uri="{FF2B5EF4-FFF2-40B4-BE49-F238E27FC236}">
              <a16:creationId xmlns:a16="http://schemas.microsoft.com/office/drawing/2014/main" id="{00000000-0008-0000-0500-00002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3" name="Picture 2" descr="http://95.110.192.114/immagini/spazio.gif">
          <a:extLst>
            <a:ext uri="{FF2B5EF4-FFF2-40B4-BE49-F238E27FC236}">
              <a16:creationId xmlns:a16="http://schemas.microsoft.com/office/drawing/2014/main" id="{00000000-0008-0000-0500-00002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4" name="Picture 1" descr="http://95.110.192.114/immagini/DownArtDis.gif">
          <a:extLst>
            <a:ext uri="{FF2B5EF4-FFF2-40B4-BE49-F238E27FC236}">
              <a16:creationId xmlns:a16="http://schemas.microsoft.com/office/drawing/2014/main" id="{00000000-0008-0000-0500-00002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5" name="Picture 2" descr="http://95.110.192.114/immagini/spazio.gif">
          <a:extLst>
            <a:ext uri="{FF2B5EF4-FFF2-40B4-BE49-F238E27FC236}">
              <a16:creationId xmlns:a16="http://schemas.microsoft.com/office/drawing/2014/main" id="{00000000-0008-0000-0500-00002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6" name="Picture 22" descr="http://95.110.192.114/immagini/DownArtDis.gif">
          <a:extLst>
            <a:ext uri="{FF2B5EF4-FFF2-40B4-BE49-F238E27FC236}">
              <a16:creationId xmlns:a16="http://schemas.microsoft.com/office/drawing/2014/main" id="{00000000-0008-0000-0500-00002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7" name="Picture 23" descr="http://95.110.192.114/immagini/spazio.gif">
          <a:extLst>
            <a:ext uri="{FF2B5EF4-FFF2-40B4-BE49-F238E27FC236}">
              <a16:creationId xmlns:a16="http://schemas.microsoft.com/office/drawing/2014/main" id="{00000000-0008-0000-0500-00002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8" name="Picture 1" descr="http://95.110.192.114/immagini/DownArtDis.gif">
          <a:extLst>
            <a:ext uri="{FF2B5EF4-FFF2-40B4-BE49-F238E27FC236}">
              <a16:creationId xmlns:a16="http://schemas.microsoft.com/office/drawing/2014/main" id="{00000000-0008-0000-0500-00002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9" name="Picture 2" descr="http://95.110.192.114/immagini/spazio.gif">
          <a:extLst>
            <a:ext uri="{FF2B5EF4-FFF2-40B4-BE49-F238E27FC236}">
              <a16:creationId xmlns:a16="http://schemas.microsoft.com/office/drawing/2014/main" id="{00000000-0008-0000-0500-00002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0" name="Picture 1" descr="http://95.110.192.114/immagini/DownArtDis.gif">
          <a:extLst>
            <a:ext uri="{FF2B5EF4-FFF2-40B4-BE49-F238E27FC236}">
              <a16:creationId xmlns:a16="http://schemas.microsoft.com/office/drawing/2014/main" id="{00000000-0008-0000-0500-00002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1" name="Picture 2" descr="http://95.110.192.114/immagini/spazio.gif">
          <a:extLst>
            <a:ext uri="{FF2B5EF4-FFF2-40B4-BE49-F238E27FC236}">
              <a16:creationId xmlns:a16="http://schemas.microsoft.com/office/drawing/2014/main" id="{00000000-0008-0000-0500-00002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2" name="Picture 1" descr="http://95.110.192.114/immagini/DownArtDis.gif">
          <a:extLst>
            <a:ext uri="{FF2B5EF4-FFF2-40B4-BE49-F238E27FC236}">
              <a16:creationId xmlns:a16="http://schemas.microsoft.com/office/drawing/2014/main" id="{00000000-0008-0000-0500-00002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3" name="Picture 2" descr="http://95.110.192.114/immagini/spazio.gif">
          <a:extLst>
            <a:ext uri="{FF2B5EF4-FFF2-40B4-BE49-F238E27FC236}">
              <a16:creationId xmlns:a16="http://schemas.microsoft.com/office/drawing/2014/main" id="{00000000-0008-0000-0500-00002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4" name="Picture 22" descr="http://95.110.192.114/immagini/DownArtDis.gif">
          <a:extLst>
            <a:ext uri="{FF2B5EF4-FFF2-40B4-BE49-F238E27FC236}">
              <a16:creationId xmlns:a16="http://schemas.microsoft.com/office/drawing/2014/main" id="{00000000-0008-0000-0500-00002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5" name="Picture 23" descr="http://95.110.192.114/immagini/spazio.gif">
          <a:extLst>
            <a:ext uri="{FF2B5EF4-FFF2-40B4-BE49-F238E27FC236}">
              <a16:creationId xmlns:a16="http://schemas.microsoft.com/office/drawing/2014/main" id="{00000000-0008-0000-0500-00002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6" name="Picture 1" descr="http://95.110.192.114/immagini/DownArtDis.gif">
          <a:extLst>
            <a:ext uri="{FF2B5EF4-FFF2-40B4-BE49-F238E27FC236}">
              <a16:creationId xmlns:a16="http://schemas.microsoft.com/office/drawing/2014/main" id="{00000000-0008-0000-0500-00003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7" name="Picture 2" descr="http://95.110.192.114/immagini/spazio.gif">
          <a:extLst>
            <a:ext uri="{FF2B5EF4-FFF2-40B4-BE49-F238E27FC236}">
              <a16:creationId xmlns:a16="http://schemas.microsoft.com/office/drawing/2014/main" id="{00000000-0008-0000-0500-00003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8" name="Picture 1" descr="http://95.110.192.114/immagini/DownArtDis.gif">
          <a:extLst>
            <a:ext uri="{FF2B5EF4-FFF2-40B4-BE49-F238E27FC236}">
              <a16:creationId xmlns:a16="http://schemas.microsoft.com/office/drawing/2014/main" id="{00000000-0008-0000-0500-00003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9" name="Picture 2" descr="http://95.110.192.114/immagini/spazio.gif">
          <a:extLst>
            <a:ext uri="{FF2B5EF4-FFF2-40B4-BE49-F238E27FC236}">
              <a16:creationId xmlns:a16="http://schemas.microsoft.com/office/drawing/2014/main" id="{00000000-0008-0000-0500-00003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0" name="Picture 1" descr="http://95.110.192.114/immagini/DownArtDis.gif">
          <a:extLst>
            <a:ext uri="{FF2B5EF4-FFF2-40B4-BE49-F238E27FC236}">
              <a16:creationId xmlns:a16="http://schemas.microsoft.com/office/drawing/2014/main" id="{00000000-0008-0000-0500-00003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1" name="Picture 2" descr="http://95.110.192.114/immagini/spazio.gif">
          <a:extLst>
            <a:ext uri="{FF2B5EF4-FFF2-40B4-BE49-F238E27FC236}">
              <a16:creationId xmlns:a16="http://schemas.microsoft.com/office/drawing/2014/main" id="{00000000-0008-0000-0500-00003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2" name="Picture 22" descr="http://95.110.192.114/immagini/DownArtDis.gif">
          <a:extLst>
            <a:ext uri="{FF2B5EF4-FFF2-40B4-BE49-F238E27FC236}">
              <a16:creationId xmlns:a16="http://schemas.microsoft.com/office/drawing/2014/main" id="{00000000-0008-0000-0500-00003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3" name="Picture 23" descr="http://95.110.192.114/immagini/spazio.gif">
          <a:extLst>
            <a:ext uri="{FF2B5EF4-FFF2-40B4-BE49-F238E27FC236}">
              <a16:creationId xmlns:a16="http://schemas.microsoft.com/office/drawing/2014/main" id="{00000000-0008-0000-0500-00003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4" name="Picture 1" descr="http://95.110.192.114/immagini/DownArtDis.gif">
          <a:extLst>
            <a:ext uri="{FF2B5EF4-FFF2-40B4-BE49-F238E27FC236}">
              <a16:creationId xmlns:a16="http://schemas.microsoft.com/office/drawing/2014/main" id="{00000000-0008-0000-0500-00003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5" name="Picture 2" descr="http://95.110.192.114/immagini/spazio.gif">
          <a:extLst>
            <a:ext uri="{FF2B5EF4-FFF2-40B4-BE49-F238E27FC236}">
              <a16:creationId xmlns:a16="http://schemas.microsoft.com/office/drawing/2014/main" id="{00000000-0008-0000-0500-00003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6" name="Picture 1" descr="http://95.110.192.114/immagini/DownArtDis.gif">
          <a:extLst>
            <a:ext uri="{FF2B5EF4-FFF2-40B4-BE49-F238E27FC236}">
              <a16:creationId xmlns:a16="http://schemas.microsoft.com/office/drawing/2014/main" id="{00000000-0008-0000-0500-00003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7" name="Picture 2" descr="http://95.110.192.114/immagini/spazio.gif">
          <a:extLst>
            <a:ext uri="{FF2B5EF4-FFF2-40B4-BE49-F238E27FC236}">
              <a16:creationId xmlns:a16="http://schemas.microsoft.com/office/drawing/2014/main" id="{00000000-0008-0000-0500-00003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8" name="Picture 1" descr="http://95.110.192.114/immagini/DownArtDis.gif">
          <a:extLst>
            <a:ext uri="{FF2B5EF4-FFF2-40B4-BE49-F238E27FC236}">
              <a16:creationId xmlns:a16="http://schemas.microsoft.com/office/drawing/2014/main" id="{00000000-0008-0000-0500-00003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9" name="Picture 2" descr="http://95.110.192.114/immagini/spazio.gif">
          <a:extLst>
            <a:ext uri="{FF2B5EF4-FFF2-40B4-BE49-F238E27FC236}">
              <a16:creationId xmlns:a16="http://schemas.microsoft.com/office/drawing/2014/main" id="{00000000-0008-0000-0500-00003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0" name="Picture 22" descr="http://95.110.192.114/immagini/DownArtDis.gif">
          <a:extLst>
            <a:ext uri="{FF2B5EF4-FFF2-40B4-BE49-F238E27FC236}">
              <a16:creationId xmlns:a16="http://schemas.microsoft.com/office/drawing/2014/main" id="{00000000-0008-0000-0500-00003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1" name="Picture 23" descr="http://95.110.192.114/immagini/spazio.gif">
          <a:extLst>
            <a:ext uri="{FF2B5EF4-FFF2-40B4-BE49-F238E27FC236}">
              <a16:creationId xmlns:a16="http://schemas.microsoft.com/office/drawing/2014/main" id="{00000000-0008-0000-0500-00003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2" name="Picture 1" descr="http://95.110.192.114/immagini/DownArtDis.gif">
          <a:extLst>
            <a:ext uri="{FF2B5EF4-FFF2-40B4-BE49-F238E27FC236}">
              <a16:creationId xmlns:a16="http://schemas.microsoft.com/office/drawing/2014/main" id="{00000000-0008-0000-0500-00004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3" name="Picture 2" descr="http://95.110.192.114/immagini/spazio.gif">
          <a:extLst>
            <a:ext uri="{FF2B5EF4-FFF2-40B4-BE49-F238E27FC236}">
              <a16:creationId xmlns:a16="http://schemas.microsoft.com/office/drawing/2014/main" id="{00000000-0008-0000-0500-00004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4" name="Picture 1" descr="http://95.110.192.114/immagini/DownArtDis.gif">
          <a:extLst>
            <a:ext uri="{FF2B5EF4-FFF2-40B4-BE49-F238E27FC236}">
              <a16:creationId xmlns:a16="http://schemas.microsoft.com/office/drawing/2014/main" id="{00000000-0008-0000-0500-00004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5" name="Picture 2" descr="http://95.110.192.114/immagini/spazio.gif">
          <a:extLst>
            <a:ext uri="{FF2B5EF4-FFF2-40B4-BE49-F238E27FC236}">
              <a16:creationId xmlns:a16="http://schemas.microsoft.com/office/drawing/2014/main" id="{00000000-0008-0000-0500-00004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6" name="Picture 1" descr="http://95.110.192.114/immagini/DownArtDis.gif">
          <a:extLst>
            <a:ext uri="{FF2B5EF4-FFF2-40B4-BE49-F238E27FC236}">
              <a16:creationId xmlns:a16="http://schemas.microsoft.com/office/drawing/2014/main" id="{00000000-0008-0000-0500-00004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7" name="Picture 2" descr="http://95.110.192.114/immagini/spazio.gif">
          <a:extLst>
            <a:ext uri="{FF2B5EF4-FFF2-40B4-BE49-F238E27FC236}">
              <a16:creationId xmlns:a16="http://schemas.microsoft.com/office/drawing/2014/main" id="{00000000-0008-0000-0500-00004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8" name="Picture 22" descr="http://95.110.192.114/immagini/DownArtDis.gif">
          <a:extLst>
            <a:ext uri="{FF2B5EF4-FFF2-40B4-BE49-F238E27FC236}">
              <a16:creationId xmlns:a16="http://schemas.microsoft.com/office/drawing/2014/main" id="{00000000-0008-0000-0500-00004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9" name="Picture 23" descr="http://95.110.192.114/immagini/spazio.gif">
          <a:extLst>
            <a:ext uri="{FF2B5EF4-FFF2-40B4-BE49-F238E27FC236}">
              <a16:creationId xmlns:a16="http://schemas.microsoft.com/office/drawing/2014/main" id="{00000000-0008-0000-0500-00004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0" name="Picture 1" descr="http://95.110.192.114/immagini/DownArtDis.gif">
          <a:extLst>
            <a:ext uri="{FF2B5EF4-FFF2-40B4-BE49-F238E27FC236}">
              <a16:creationId xmlns:a16="http://schemas.microsoft.com/office/drawing/2014/main" id="{00000000-0008-0000-0500-00004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1" name="Picture 2" descr="http://95.110.192.114/immagini/spazio.gif">
          <a:extLst>
            <a:ext uri="{FF2B5EF4-FFF2-40B4-BE49-F238E27FC236}">
              <a16:creationId xmlns:a16="http://schemas.microsoft.com/office/drawing/2014/main" id="{00000000-0008-0000-0500-00004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2" name="Picture 1" descr="http://95.110.192.114/immagini/DownArtDis.gif">
          <a:extLst>
            <a:ext uri="{FF2B5EF4-FFF2-40B4-BE49-F238E27FC236}">
              <a16:creationId xmlns:a16="http://schemas.microsoft.com/office/drawing/2014/main" id="{00000000-0008-0000-0500-00004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3" name="Picture 2" descr="http://95.110.192.114/immagini/spazio.gif">
          <a:extLst>
            <a:ext uri="{FF2B5EF4-FFF2-40B4-BE49-F238E27FC236}">
              <a16:creationId xmlns:a16="http://schemas.microsoft.com/office/drawing/2014/main" id="{00000000-0008-0000-0500-00004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4" name="Picture 1" descr="http://95.110.192.114/immagini/DownArtDis.gif">
          <a:extLst>
            <a:ext uri="{FF2B5EF4-FFF2-40B4-BE49-F238E27FC236}">
              <a16:creationId xmlns:a16="http://schemas.microsoft.com/office/drawing/2014/main" id="{00000000-0008-0000-0500-00004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5" name="Picture 2" descr="http://95.110.192.114/immagini/spazio.gif">
          <a:extLst>
            <a:ext uri="{FF2B5EF4-FFF2-40B4-BE49-F238E27FC236}">
              <a16:creationId xmlns:a16="http://schemas.microsoft.com/office/drawing/2014/main" id="{00000000-0008-0000-0500-00004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6" name="Picture 22" descr="http://95.110.192.114/immagini/DownArtDis.gif">
          <a:extLst>
            <a:ext uri="{FF2B5EF4-FFF2-40B4-BE49-F238E27FC236}">
              <a16:creationId xmlns:a16="http://schemas.microsoft.com/office/drawing/2014/main" id="{00000000-0008-0000-0500-00004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7" name="Picture 23" descr="http://95.110.192.114/immagini/spazio.gif">
          <a:extLst>
            <a:ext uri="{FF2B5EF4-FFF2-40B4-BE49-F238E27FC236}">
              <a16:creationId xmlns:a16="http://schemas.microsoft.com/office/drawing/2014/main" id="{00000000-0008-0000-0500-00004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8" name="Picture 1" descr="http://95.110.192.114/immagini/DownArtDis.gif">
          <a:extLst>
            <a:ext uri="{FF2B5EF4-FFF2-40B4-BE49-F238E27FC236}">
              <a16:creationId xmlns:a16="http://schemas.microsoft.com/office/drawing/2014/main" id="{00000000-0008-0000-0500-00005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9" name="Picture 2" descr="http://95.110.192.114/immagini/spazio.gif">
          <a:extLst>
            <a:ext uri="{FF2B5EF4-FFF2-40B4-BE49-F238E27FC236}">
              <a16:creationId xmlns:a16="http://schemas.microsoft.com/office/drawing/2014/main" id="{00000000-0008-0000-0500-00005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0" name="Picture 1" descr="http://95.110.192.114/immagini/DownArtDis.gif">
          <a:extLst>
            <a:ext uri="{FF2B5EF4-FFF2-40B4-BE49-F238E27FC236}">
              <a16:creationId xmlns:a16="http://schemas.microsoft.com/office/drawing/2014/main" id="{00000000-0008-0000-0500-00005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1" name="Picture 2" descr="http://95.110.192.114/immagini/spazio.gif">
          <a:extLst>
            <a:ext uri="{FF2B5EF4-FFF2-40B4-BE49-F238E27FC236}">
              <a16:creationId xmlns:a16="http://schemas.microsoft.com/office/drawing/2014/main" id="{00000000-0008-0000-0500-00005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2" name="Picture 1" descr="http://95.110.192.114/immagini/DownArtDis.gif">
          <a:extLst>
            <a:ext uri="{FF2B5EF4-FFF2-40B4-BE49-F238E27FC236}">
              <a16:creationId xmlns:a16="http://schemas.microsoft.com/office/drawing/2014/main" id="{00000000-0008-0000-0500-00005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3" name="Picture 2" descr="http://95.110.192.114/immagini/spazio.gif">
          <a:extLst>
            <a:ext uri="{FF2B5EF4-FFF2-40B4-BE49-F238E27FC236}">
              <a16:creationId xmlns:a16="http://schemas.microsoft.com/office/drawing/2014/main" id="{00000000-0008-0000-0500-00005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4" name="Picture 22" descr="http://95.110.192.114/immagini/DownArtDis.gif">
          <a:extLst>
            <a:ext uri="{FF2B5EF4-FFF2-40B4-BE49-F238E27FC236}">
              <a16:creationId xmlns:a16="http://schemas.microsoft.com/office/drawing/2014/main" id="{00000000-0008-0000-0500-00005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5" name="Picture 23" descr="http://95.110.192.114/immagini/spazio.gif">
          <a:extLst>
            <a:ext uri="{FF2B5EF4-FFF2-40B4-BE49-F238E27FC236}">
              <a16:creationId xmlns:a16="http://schemas.microsoft.com/office/drawing/2014/main" id="{00000000-0008-0000-0500-00005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6" name="Picture 1" descr="http://95.110.192.114/immagini/DownArtDis.gif">
          <a:extLst>
            <a:ext uri="{FF2B5EF4-FFF2-40B4-BE49-F238E27FC236}">
              <a16:creationId xmlns:a16="http://schemas.microsoft.com/office/drawing/2014/main" id="{00000000-0008-0000-0500-00005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7" name="Picture 2" descr="http://95.110.192.114/immagini/spazio.gif">
          <a:extLst>
            <a:ext uri="{FF2B5EF4-FFF2-40B4-BE49-F238E27FC236}">
              <a16:creationId xmlns:a16="http://schemas.microsoft.com/office/drawing/2014/main" id="{00000000-0008-0000-0500-00005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8" name="Picture 1" descr="http://95.110.192.114/immagini/DownArtDis.gif">
          <a:extLst>
            <a:ext uri="{FF2B5EF4-FFF2-40B4-BE49-F238E27FC236}">
              <a16:creationId xmlns:a16="http://schemas.microsoft.com/office/drawing/2014/main" id="{00000000-0008-0000-0500-00005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9" name="Picture 2" descr="http://95.110.192.114/immagini/spazio.gif">
          <a:extLst>
            <a:ext uri="{FF2B5EF4-FFF2-40B4-BE49-F238E27FC236}">
              <a16:creationId xmlns:a16="http://schemas.microsoft.com/office/drawing/2014/main" id="{00000000-0008-0000-0500-00005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0" name="Picture 1" descr="http://95.110.192.114/immagini/DownArtDis.gif">
          <a:extLst>
            <a:ext uri="{FF2B5EF4-FFF2-40B4-BE49-F238E27FC236}">
              <a16:creationId xmlns:a16="http://schemas.microsoft.com/office/drawing/2014/main" id="{00000000-0008-0000-0500-00005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1" name="Picture 2" descr="http://95.110.192.114/immagini/spazio.gif">
          <a:extLst>
            <a:ext uri="{FF2B5EF4-FFF2-40B4-BE49-F238E27FC236}">
              <a16:creationId xmlns:a16="http://schemas.microsoft.com/office/drawing/2014/main" id="{00000000-0008-0000-0500-00005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2" name="Picture 22" descr="http://95.110.192.114/immagini/DownArtDis.gif">
          <a:extLst>
            <a:ext uri="{FF2B5EF4-FFF2-40B4-BE49-F238E27FC236}">
              <a16:creationId xmlns:a16="http://schemas.microsoft.com/office/drawing/2014/main" id="{00000000-0008-0000-0500-00005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3" name="Picture 23" descr="http://95.110.192.114/immagini/spazio.gif">
          <a:extLst>
            <a:ext uri="{FF2B5EF4-FFF2-40B4-BE49-F238E27FC236}">
              <a16:creationId xmlns:a16="http://schemas.microsoft.com/office/drawing/2014/main" id="{00000000-0008-0000-0500-00005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4" name="Picture 1" descr="http://95.110.192.114/immagini/DownArtDis.gif">
          <a:extLst>
            <a:ext uri="{FF2B5EF4-FFF2-40B4-BE49-F238E27FC236}">
              <a16:creationId xmlns:a16="http://schemas.microsoft.com/office/drawing/2014/main" id="{00000000-0008-0000-0500-00006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5" name="Picture 2" descr="http://95.110.192.114/immagini/spazio.gif">
          <a:extLst>
            <a:ext uri="{FF2B5EF4-FFF2-40B4-BE49-F238E27FC236}">
              <a16:creationId xmlns:a16="http://schemas.microsoft.com/office/drawing/2014/main" id="{00000000-0008-0000-0500-00006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6" name="Picture 1" descr="http://95.110.192.114/immagini/DownArtDis.gif">
          <a:extLst>
            <a:ext uri="{FF2B5EF4-FFF2-40B4-BE49-F238E27FC236}">
              <a16:creationId xmlns:a16="http://schemas.microsoft.com/office/drawing/2014/main" id="{00000000-0008-0000-0500-00006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7" name="Picture 2" descr="http://95.110.192.114/immagini/spazio.gif">
          <a:extLst>
            <a:ext uri="{FF2B5EF4-FFF2-40B4-BE49-F238E27FC236}">
              <a16:creationId xmlns:a16="http://schemas.microsoft.com/office/drawing/2014/main" id="{00000000-0008-0000-0500-00006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2710" name="Oggetto 6" hidden="1">
              <a:extLst>
                <a:ext uri="{63B3BB69-23CF-44E3-9099-C40C66FF867C}">
                  <a14:compatExt spid="_x0000_s72710"/>
                </a:ext>
                <a:ext uri="{FF2B5EF4-FFF2-40B4-BE49-F238E27FC236}">
                  <a16:creationId xmlns:a16="http://schemas.microsoft.com/office/drawing/2014/main" id="{00000000-0008-0000-0600-000006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5</xdr:row>
          <xdr:rowOff>0</xdr:rowOff>
        </xdr:to>
        <xdr:sp macro="" textlink="">
          <xdr:nvSpPr>
            <xdr:cNvPr id="274433" name="Oggetto 1" hidden="1">
              <a:extLst>
                <a:ext uri="{63B3BB69-23CF-44E3-9099-C40C66FF867C}">
                  <a14:compatExt spid="_x0000_s274433"/>
                </a:ext>
                <a:ext uri="{FF2B5EF4-FFF2-40B4-BE49-F238E27FC236}">
                  <a16:creationId xmlns:a16="http://schemas.microsoft.com/office/drawing/2014/main" id="{00000000-0008-0000-0700-0000013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4</xdr:row>
          <xdr:rowOff>30480</xdr:rowOff>
        </xdr:from>
        <xdr:to>
          <xdr:col>4</xdr:col>
          <xdr:colOff>297180</xdr:colOff>
          <xdr:row>4</xdr:row>
          <xdr:rowOff>297180</xdr:rowOff>
        </xdr:to>
        <xdr:sp macro="" textlink="">
          <xdr:nvSpPr>
            <xdr:cNvPr id="458753" name="Oggetto 14" hidden="1">
              <a:extLst>
                <a:ext uri="{63B3BB69-23CF-44E3-9099-C40C66FF867C}">
                  <a14:compatExt spid="_x0000_s458753"/>
                </a:ext>
                <a:ext uri="{FF2B5EF4-FFF2-40B4-BE49-F238E27FC236}">
                  <a16:creationId xmlns:a16="http://schemas.microsoft.com/office/drawing/2014/main" id="{00000000-0008-0000-0800-00000100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2023/g%20Luglio23/CompassSEC%20Luglio23.xls" TargetMode="External"/><Relationship Id="rId2" Type="http://schemas.openxmlformats.org/officeDocument/2006/relationships/externalLinkPath" Target="file:///S:\COMMERCIALE\LISTINI%20CLIENTI\2023\g%20Luglio23\CompassSEC%20Luglio23.xls" TargetMode="External"/><Relationship Id="rId1" Type="http://schemas.openxmlformats.org/officeDocument/2006/relationships/externalLinkPath" Target="/COMMERCIALE/LISTINI%20CLIENTI/2023/g%20Luglio23/CompassSEC%20Luglio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Documents%20and%20Settings\alberto.piccini\Desktop\listino%202008%20A\Agencavi%202006-Boz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00.200\users\Users\roberto.culotta\Documents\Agencavi%20Mar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00.200\users\Users\roberto.culotta\Documents\CompassNET%20Novembre13.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alessio.finello\AppData\Local\Microsoft\Windows\INetCache\Content.Outlook\OQSPTOPX\BTicino-Legrand%20Listino%20Acquisti_RACK%20Aprile%202026.xlsx" TargetMode="External"/><Relationship Id="rId1" Type="http://schemas.openxmlformats.org/officeDocument/2006/relationships/externalLinkPath" Target="file:///C:\Users\alessio.finello\AppData\Local\Microsoft\Windows\INetCache\Content.Outlook\OQSPTOPX\BTicino-Legrand%20Listino%20Acquisti_RACK%20Aprile%202026.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U:\2024%2004%2017%20Lista%20Articoli.xlsx" TargetMode="External"/><Relationship Id="rId1" Type="http://schemas.openxmlformats.org/officeDocument/2006/relationships/externalLinkPath" Target="file:///U:\2024%2004%2017%20Lista%20Articol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COMPASS"/>
      <sheetName val="Contatti"/>
      <sheetName val="Bosch VideoSystem"/>
      <sheetName val="Bosch Storage"/>
      <sheetName val="Bosch Intrusion"/>
      <sheetName val="Bosch Audio"/>
      <sheetName val="Bosch Access"/>
      <sheetName val="Arteco"/>
      <sheetName val="AXIS"/>
      <sheetName val="Hanwha Techwin"/>
      <sheetName val="Hikvision"/>
      <sheetName val="Honeywell"/>
      <sheetName val="Milestone"/>
      <sheetName val="AITech"/>
      <sheetName val="CSA"/>
      <sheetName val="Fiamm"/>
      <sheetName val="Videotec"/>
      <sheetName val="Cias"/>
      <sheetName val="Notifier"/>
      <sheetName val="Servizi Logistici"/>
      <sheetName val="Modulo di reso"/>
      <sheetName val="Condizioni di reso"/>
      <sheetName val="Condizioni d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LG DATA CABLE"/>
      <sheetName val="LG CAT5E"/>
      <sheetName val="LG CAT6"/>
      <sheetName val="LG 10GIGA"/>
      <sheetName val="AMP ACCESSORI"/>
      <sheetName val="AMP CAT5E"/>
      <sheetName val="AMP CAT6"/>
      <sheetName val="AMP ACO"/>
      <sheetName val="AMP 110 XConnect"/>
      <sheetName val="AMP Etherseal"/>
      <sheetName val="AMP UCS"/>
      <sheetName val="MRJ21"/>
      <sheetName val="AMP Cavi Ottici"/>
      <sheetName val="TYCO Cavi Ottici"/>
      <sheetName val="AMP Fibra Ottica"/>
      <sheetName val="AMP Bretelle Ottiche"/>
      <sheetName val="SAN Fibra"/>
      <sheetName val="RACK AMP"/>
      <sheetName val="AMP Attrezzatura"/>
      <sheetName val="RAYCHEM - FIST"/>
      <sheetName val="RAYCHEM - FOSC &amp; BOX"/>
      <sheetName val="RAYCHEM - ACCESSORI"/>
      <sheetName val="Brugg Cavi Ottici"/>
      <sheetName val="Agencavi Fibra Ottica"/>
      <sheetName val="Agencavi Fibra MPO"/>
      <sheetName val="Agencavi Fibra Attrezzatura"/>
      <sheetName val="Preassemblati e Speciali"/>
      <sheetName val="Agencavi Rame"/>
      <sheetName val="Cavi Telefonici"/>
      <sheetName val="Agencavi Accessori"/>
      <sheetName val="ARMADI a Parete TECNOSTEEL"/>
      <sheetName val="ARMADI a pavimento TECNOSTEEL"/>
      <sheetName val="ARMADI - Accessori"/>
      <sheetName val="AGILENT"/>
      <sheetName val="BRADY LABEL &amp; PRINTER"/>
      <sheetName val="TYCO ATTIVI"/>
      <sheetName val="RIELLO Line Interactive"/>
      <sheetName val="RIELLO ON Line"/>
      <sheetName val="Minicom"/>
      <sheetName val="APW"/>
      <sheetName val="APW Accessori"/>
      <sheetName val="SELEA VideoSorveglianza"/>
      <sheetName val="Servizi Logistici"/>
      <sheetName val="R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Contatti"/>
      <sheetName val="LG CABLE"/>
      <sheetName val="AMP Netconnetc"/>
      <sheetName val="Raychem"/>
      <sheetName val="Krone"/>
      <sheetName val="Brugg Cavi Ottici"/>
      <sheetName val="ORCA Copper System"/>
      <sheetName val="ORCA Fiber System"/>
      <sheetName val="ACOME"/>
      <sheetName val="Giuntatrici"/>
      <sheetName val="Fluke"/>
      <sheetName val="TS RACK TECNO"/>
      <sheetName val="TS BLADE SHELTER"/>
      <sheetName val="TS ACCESSORI"/>
      <sheetName val="TS ALIMENTAZIONE"/>
      <sheetName val="APW"/>
      <sheetName val="Bocchiotti"/>
      <sheetName val="BRADY LABEL &amp; PRINTER"/>
      <sheetName val="RIELLO UPS"/>
      <sheetName val="Cisco"/>
      <sheetName val="Ruggedcom"/>
      <sheetName val="Minicom"/>
      <sheetName val="Bosch TVCC"/>
      <sheetName val="Bosch Audio"/>
      <sheetName val="Bosch Intrusion"/>
      <sheetName val="ORCA TVCC"/>
      <sheetName val="Arteco"/>
      <sheetName val="Essentia"/>
      <sheetName val="NEC PHILIPS"/>
      <sheetName val="GN Net"/>
      <sheetName val="Servizi Logistici"/>
      <sheetName val="RESO"/>
      <sheetName val="Condizio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refreshError="1"/>
      <sheetData sheetId="1" refreshError="1"/>
      <sheetData sheetId="2" refreshError="1">
        <row r="1">
          <cell r="D1" t="str">
            <v>WWW.COMPASSTECH.IT</v>
          </cell>
        </row>
        <row r="4">
          <cell r="A4" t="str">
            <v>Cod. Compass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TICINO RACK FEB 2026"/>
      <sheetName val="Foglio1"/>
      <sheetName val="Foglio2"/>
    </sheetNames>
    <sheetDataSet>
      <sheetData sheetId="0"/>
      <sheetData sheetId="1"/>
      <sheetData sheetId="2">
        <row r="1">
          <cell r="A1" t="str">
            <v>ARTICOLO</v>
          </cell>
          <cell r="B1" t="str">
            <v>AREA</v>
          </cell>
          <cell r="C1" t="str">
            <v>DESCRIZIONE</v>
          </cell>
          <cell r="D1" t="str">
            <v>BARCODE</v>
          </cell>
          <cell r="E1" t="str">
            <v>UNITA MISURA</v>
          </cell>
          <cell r="F1" t="str">
            <v>MIN ORDINE</v>
          </cell>
          <cell r="H1" t="str">
            <v>LISTINO 2026_2</v>
          </cell>
          <cell r="I1" t="str">
            <v>SCONTO 1</v>
          </cell>
          <cell r="J1" t="str">
            <v>NETTO DEALER</v>
          </cell>
          <cell r="K1" t="str">
            <v>SCONTO 2</v>
          </cell>
          <cell r="L1" t="str">
            <v>NETTO DISTRIBUTORE</v>
          </cell>
        </row>
        <row r="2">
          <cell r="A2" t="str">
            <v>LG-310081</v>
          </cell>
          <cell r="B2" t="str">
            <v>UPS</v>
          </cell>
          <cell r="C2" t="str">
            <v>Keor Multiplug - German version 600/360</v>
          </cell>
          <cell r="D2" t="str">
            <v>3414971227248</v>
          </cell>
          <cell r="E2" t="str">
            <v>PZ</v>
          </cell>
          <cell r="F2">
            <v>1</v>
          </cell>
          <cell r="G2" t="str">
            <v>INTERACTIVE</v>
          </cell>
          <cell r="H2">
            <v>193.02</v>
          </cell>
          <cell r="I2">
            <v>0.5</v>
          </cell>
          <cell r="J2">
            <v>96.51</v>
          </cell>
          <cell r="K2">
            <v>0.15</v>
          </cell>
          <cell r="L2">
            <v>82.033500000000004</v>
          </cell>
        </row>
        <row r="3">
          <cell r="A3" t="str">
            <v>LG-310082</v>
          </cell>
          <cell r="B3" t="str">
            <v>UPS</v>
          </cell>
          <cell r="C3" t="str">
            <v>Keor Multiplug - German version 800/480</v>
          </cell>
          <cell r="D3" t="str">
            <v>3414971227255</v>
          </cell>
          <cell r="E3" t="str">
            <v>PZ</v>
          </cell>
          <cell r="F3">
            <v>1</v>
          </cell>
          <cell r="G3" t="str">
            <v>INTERACTIVE</v>
          </cell>
          <cell r="H3">
            <v>233.82</v>
          </cell>
          <cell r="I3">
            <v>0.5</v>
          </cell>
          <cell r="J3">
            <v>116.91</v>
          </cell>
          <cell r="K3">
            <v>0.15</v>
          </cell>
          <cell r="L3">
            <v>99.373499999999993</v>
          </cell>
        </row>
        <row r="4">
          <cell r="A4" t="str">
            <v>LG-310096</v>
          </cell>
          <cell r="B4" t="str">
            <v>UPS</v>
          </cell>
          <cell r="C4" t="str">
            <v>UPS Whad OnLine 2 kVA</v>
          </cell>
          <cell r="D4" t="str">
            <v>3245063100961</v>
          </cell>
          <cell r="E4" t="str">
            <v>PZ</v>
          </cell>
          <cell r="F4">
            <v>1</v>
          </cell>
          <cell r="G4" t="str">
            <v>TOWER</v>
          </cell>
          <cell r="H4">
            <v>2153.33</v>
          </cell>
          <cell r="I4">
            <v>0.5</v>
          </cell>
          <cell r="J4">
            <v>1076.665</v>
          </cell>
          <cell r="K4">
            <v>0.15</v>
          </cell>
          <cell r="L4">
            <v>915.16525000000001</v>
          </cell>
        </row>
        <row r="5">
          <cell r="A5" t="str">
            <v>LG-310097</v>
          </cell>
          <cell r="B5" t="str">
            <v>UPS</v>
          </cell>
          <cell r="C5" t="str">
            <v>UPS Whad OnLine 2,5 kVA</v>
          </cell>
          <cell r="D5" t="str">
            <v>3245063100978</v>
          </cell>
          <cell r="E5" t="str">
            <v>PZ</v>
          </cell>
          <cell r="F5">
            <v>1</v>
          </cell>
          <cell r="G5" t="str">
            <v>TOWER</v>
          </cell>
          <cell r="H5">
            <v>2497.11</v>
          </cell>
          <cell r="I5">
            <v>0.5</v>
          </cell>
          <cell r="J5">
            <v>1248.5550000000001</v>
          </cell>
          <cell r="K5">
            <v>0.15</v>
          </cell>
          <cell r="L5">
            <v>1061.2717500000001</v>
          </cell>
        </row>
        <row r="6">
          <cell r="A6" t="str">
            <v>LG-310117</v>
          </cell>
          <cell r="B6" t="str">
            <v>UPS</v>
          </cell>
          <cell r="C6" t="str">
            <v>UPS WHAD CAB 2500 VA</v>
          </cell>
          <cell r="D6" t="str">
            <v>3414970646729</v>
          </cell>
          <cell r="E6" t="str">
            <v>PZ</v>
          </cell>
          <cell r="F6">
            <v>1</v>
          </cell>
          <cell r="G6" t="str">
            <v>TOWER</v>
          </cell>
          <cell r="H6">
            <v>2327</v>
          </cell>
          <cell r="I6">
            <v>0.5</v>
          </cell>
          <cell r="J6">
            <v>1163.5</v>
          </cell>
          <cell r="K6">
            <v>0.15</v>
          </cell>
          <cell r="L6">
            <v>988.97500000000002</v>
          </cell>
        </row>
        <row r="7">
          <cell r="A7" t="str">
            <v>LG-310118</v>
          </cell>
          <cell r="B7" t="str">
            <v>UPS</v>
          </cell>
          <cell r="C7" t="str">
            <v>UPS WHAD CAB 1250 VA</v>
          </cell>
          <cell r="D7" t="str">
            <v>3414970646736</v>
          </cell>
          <cell r="E7" t="str">
            <v>PZ</v>
          </cell>
          <cell r="F7">
            <v>1</v>
          </cell>
          <cell r="G7" t="str">
            <v>TOWER</v>
          </cell>
          <cell r="H7">
            <v>1177.31</v>
          </cell>
          <cell r="I7">
            <v>0.5</v>
          </cell>
          <cell r="J7">
            <v>588.65499999999997</v>
          </cell>
          <cell r="K7">
            <v>0.15</v>
          </cell>
          <cell r="L7">
            <v>500.35674999999998</v>
          </cell>
        </row>
        <row r="8">
          <cell r="A8" t="str">
            <v>LG-310160</v>
          </cell>
          <cell r="B8" t="str">
            <v>UPS</v>
          </cell>
          <cell r="C8" t="str">
            <v>WHAD HE 800VA</v>
          </cell>
          <cell r="D8" t="str">
            <v>3414970710512</v>
          </cell>
          <cell r="E8" t="str">
            <v>PZ</v>
          </cell>
          <cell r="F8">
            <v>1</v>
          </cell>
          <cell r="G8" t="str">
            <v>TOWER</v>
          </cell>
          <cell r="H8">
            <v>924.44</v>
          </cell>
          <cell r="I8">
            <v>0.5</v>
          </cell>
          <cell r="J8">
            <v>462.22</v>
          </cell>
          <cell r="K8">
            <v>0.15</v>
          </cell>
          <cell r="L8">
            <v>392.88700000000006</v>
          </cell>
        </row>
        <row r="9">
          <cell r="A9" t="str">
            <v>LG-310161</v>
          </cell>
          <cell r="B9" t="str">
            <v>UPS</v>
          </cell>
          <cell r="C9" t="str">
            <v>WHAD HE 1000VA</v>
          </cell>
          <cell r="D9" t="str">
            <v>3414970710529</v>
          </cell>
          <cell r="E9" t="str">
            <v>PZ</v>
          </cell>
          <cell r="F9">
            <v>1</v>
          </cell>
          <cell r="G9" t="str">
            <v>TOWER</v>
          </cell>
          <cell r="H9">
            <v>1337.74</v>
          </cell>
          <cell r="I9">
            <v>0.5</v>
          </cell>
          <cell r="J9">
            <v>668.87</v>
          </cell>
          <cell r="K9">
            <v>0.15</v>
          </cell>
          <cell r="L9">
            <v>568.53949999999998</v>
          </cell>
        </row>
        <row r="10">
          <cell r="A10" t="str">
            <v>LG-310162</v>
          </cell>
          <cell r="B10" t="str">
            <v>UPS</v>
          </cell>
          <cell r="C10" t="str">
            <v>WHAD HE 1500VA</v>
          </cell>
          <cell r="D10" t="str">
            <v>3414970710536</v>
          </cell>
          <cell r="E10" t="str">
            <v>PZ</v>
          </cell>
          <cell r="F10">
            <v>1</v>
          </cell>
          <cell r="G10" t="str">
            <v>TOWER</v>
          </cell>
          <cell r="H10">
            <v>1819.99</v>
          </cell>
          <cell r="I10">
            <v>0.5</v>
          </cell>
          <cell r="J10">
            <v>909.995</v>
          </cell>
          <cell r="K10">
            <v>0.15</v>
          </cell>
          <cell r="L10">
            <v>773.49575000000004</v>
          </cell>
        </row>
        <row r="11">
          <cell r="A11" t="str">
            <v>LG-310163</v>
          </cell>
          <cell r="B11" t="str">
            <v>UPS</v>
          </cell>
          <cell r="C11" t="str">
            <v>WHAD HE 800VA NO BATT. EXT.</v>
          </cell>
          <cell r="D11" t="str">
            <v>3414970853912</v>
          </cell>
          <cell r="E11" t="str">
            <v>PZ</v>
          </cell>
          <cell r="F11">
            <v>1</v>
          </cell>
          <cell r="G11" t="str">
            <v>TOWER</v>
          </cell>
          <cell r="H11">
            <v>913.97</v>
          </cell>
          <cell r="I11">
            <v>0.5</v>
          </cell>
          <cell r="J11">
            <v>456.98500000000001</v>
          </cell>
          <cell r="K11">
            <v>0.15</v>
          </cell>
          <cell r="L11">
            <v>388.43725000000001</v>
          </cell>
        </row>
        <row r="12">
          <cell r="A12" t="str">
            <v>LG-310164</v>
          </cell>
          <cell r="B12" t="str">
            <v>UPS</v>
          </cell>
          <cell r="C12" t="str">
            <v>WHAD HE 1000VA NO BATT. EXT.</v>
          </cell>
          <cell r="D12" t="str">
            <v>3414970853929</v>
          </cell>
          <cell r="E12" t="str">
            <v>PZ</v>
          </cell>
          <cell r="F12">
            <v>1</v>
          </cell>
          <cell r="G12" t="str">
            <v>TOWER</v>
          </cell>
          <cell r="H12">
            <v>1213.96</v>
          </cell>
          <cell r="I12">
            <v>0.5</v>
          </cell>
          <cell r="J12">
            <v>606.98</v>
          </cell>
          <cell r="K12">
            <v>0.15</v>
          </cell>
          <cell r="L12">
            <v>515.93299999999999</v>
          </cell>
        </row>
        <row r="13">
          <cell r="A13" t="str">
            <v>LG-310165</v>
          </cell>
          <cell r="B13" t="str">
            <v>UPS</v>
          </cell>
          <cell r="C13" t="str">
            <v>WHAD HE 1500VA NO BATT. EXT.</v>
          </cell>
          <cell r="D13" t="str">
            <v>3414970853936</v>
          </cell>
          <cell r="E13" t="str">
            <v>PZ</v>
          </cell>
          <cell r="F13">
            <v>1</v>
          </cell>
          <cell r="G13" t="str">
            <v>TOWER</v>
          </cell>
          <cell r="H13">
            <v>1637.45</v>
          </cell>
          <cell r="I13">
            <v>0.5</v>
          </cell>
          <cell r="J13">
            <v>818.72500000000002</v>
          </cell>
          <cell r="K13">
            <v>0.15</v>
          </cell>
          <cell r="L13">
            <v>695.91624999999999</v>
          </cell>
        </row>
        <row r="14">
          <cell r="A14" t="str">
            <v>LG-310166</v>
          </cell>
          <cell r="B14" t="str">
            <v>UPS</v>
          </cell>
          <cell r="C14" t="str">
            <v>UPS WHAD HE ON-LINE 3KVA</v>
          </cell>
          <cell r="D14" t="str">
            <v>3414971085428</v>
          </cell>
          <cell r="E14" t="str">
            <v>PZ</v>
          </cell>
          <cell r="F14">
            <v>1</v>
          </cell>
          <cell r="G14" t="str">
            <v>TOWER</v>
          </cell>
          <cell r="H14">
            <v>2927.51</v>
          </cell>
          <cell r="I14">
            <v>0.5</v>
          </cell>
          <cell r="J14">
            <v>1463.7550000000001</v>
          </cell>
          <cell r="K14">
            <v>0.15</v>
          </cell>
          <cell r="L14">
            <v>1244.1917500000002</v>
          </cell>
        </row>
        <row r="15">
          <cell r="A15" t="str">
            <v>LG-310167</v>
          </cell>
          <cell r="B15" t="str">
            <v>UPS</v>
          </cell>
          <cell r="C15" t="str">
            <v>UPS WHAD HE ON-LINE 4KVA</v>
          </cell>
          <cell r="D15" t="str">
            <v>3414971085435</v>
          </cell>
          <cell r="E15" t="str">
            <v>PZ</v>
          </cell>
          <cell r="F15">
            <v>1</v>
          </cell>
          <cell r="G15" t="str">
            <v>TOWER</v>
          </cell>
          <cell r="H15">
            <v>3532.63</v>
          </cell>
          <cell r="I15">
            <v>0.5</v>
          </cell>
          <cell r="J15">
            <v>1766.3150000000001</v>
          </cell>
          <cell r="K15">
            <v>0.15</v>
          </cell>
          <cell r="L15">
            <v>1501.3677500000001</v>
          </cell>
        </row>
        <row r="16">
          <cell r="A16" t="str">
            <v>LG-310168</v>
          </cell>
          <cell r="B16" t="str">
            <v>UPS</v>
          </cell>
          <cell r="C16" t="str">
            <v>UPS WHAD HE ON-LINE 5KVA</v>
          </cell>
          <cell r="D16" t="str">
            <v>3414971085442</v>
          </cell>
          <cell r="E16" t="str">
            <v>PZ</v>
          </cell>
          <cell r="F16">
            <v>1</v>
          </cell>
          <cell r="G16" t="str">
            <v>TOWER</v>
          </cell>
          <cell r="H16">
            <v>4066.78</v>
          </cell>
          <cell r="I16">
            <v>0.5</v>
          </cell>
          <cell r="J16">
            <v>2033.39</v>
          </cell>
          <cell r="K16">
            <v>0.15</v>
          </cell>
          <cell r="L16">
            <v>1728.3815</v>
          </cell>
        </row>
        <row r="17">
          <cell r="A17" t="str">
            <v>LG-310169</v>
          </cell>
          <cell r="B17" t="str">
            <v>UPS</v>
          </cell>
          <cell r="C17" t="str">
            <v>UPS WHAD HE ON-LINE 6KVA</v>
          </cell>
          <cell r="D17" t="str">
            <v>3414971085459</v>
          </cell>
          <cell r="E17" t="str">
            <v>PZ</v>
          </cell>
          <cell r="F17">
            <v>1</v>
          </cell>
          <cell r="G17" t="str">
            <v>TOWER</v>
          </cell>
          <cell r="H17">
            <v>4441.1000000000004</v>
          </cell>
          <cell r="I17">
            <v>0.5</v>
          </cell>
          <cell r="J17">
            <v>2220.5500000000002</v>
          </cell>
          <cell r="K17">
            <v>0.15</v>
          </cell>
          <cell r="L17">
            <v>1887.4675000000002</v>
          </cell>
        </row>
        <row r="18">
          <cell r="A18" t="str">
            <v>LG-310170</v>
          </cell>
          <cell r="B18" t="str">
            <v>UPS</v>
          </cell>
          <cell r="C18" t="str">
            <v>UPS DAKER DK + 1000VA</v>
          </cell>
          <cell r="D18" t="str">
            <v>3414970826923</v>
          </cell>
          <cell r="E18" t="str">
            <v>PZ</v>
          </cell>
          <cell r="F18">
            <v>1</v>
          </cell>
          <cell r="G18" t="str">
            <v>RACK CONVERTIBLE MF</v>
          </cell>
          <cell r="H18">
            <v>1029.8499999999999</v>
          </cell>
          <cell r="I18">
            <v>0.5</v>
          </cell>
          <cell r="J18">
            <v>514.92499999999995</v>
          </cell>
          <cell r="K18">
            <v>0.15</v>
          </cell>
          <cell r="L18">
            <v>437.68624999999997</v>
          </cell>
        </row>
        <row r="19">
          <cell r="A19" t="str">
            <v>LG-310171</v>
          </cell>
          <cell r="B19" t="str">
            <v>UPS</v>
          </cell>
          <cell r="C19" t="str">
            <v>UPS DAKER DK + 2000VA</v>
          </cell>
          <cell r="D19" t="str">
            <v>3414970826930</v>
          </cell>
          <cell r="E19" t="str">
            <v>PZ</v>
          </cell>
          <cell r="F19">
            <v>1</v>
          </cell>
          <cell r="G19" t="str">
            <v>RACK CONVERTIBLE MF</v>
          </cell>
          <cell r="H19">
            <v>1847.72</v>
          </cell>
          <cell r="I19">
            <v>0.5</v>
          </cell>
          <cell r="J19">
            <v>923.86</v>
          </cell>
          <cell r="K19">
            <v>0.15</v>
          </cell>
          <cell r="L19">
            <v>785.28099999999995</v>
          </cell>
        </row>
        <row r="20">
          <cell r="A20" t="str">
            <v>LG-310172</v>
          </cell>
          <cell r="B20" t="str">
            <v>UPS</v>
          </cell>
          <cell r="C20" t="str">
            <v>UPS DAKER DK + 3000VA</v>
          </cell>
          <cell r="D20" t="str">
            <v>3414970826947</v>
          </cell>
          <cell r="E20" t="str">
            <v>PZ</v>
          </cell>
          <cell r="F20">
            <v>1</v>
          </cell>
          <cell r="G20" t="str">
            <v>RACK CONVERTIBLE MF</v>
          </cell>
          <cell r="H20">
            <v>2282.6999999999998</v>
          </cell>
          <cell r="I20">
            <v>0.5</v>
          </cell>
          <cell r="J20">
            <v>1141.3499999999999</v>
          </cell>
          <cell r="K20">
            <v>0.15</v>
          </cell>
          <cell r="L20">
            <v>970.14749999999992</v>
          </cell>
        </row>
        <row r="21">
          <cell r="A21" t="str">
            <v>LG-310173</v>
          </cell>
          <cell r="B21" t="str">
            <v>UPS</v>
          </cell>
          <cell r="C21" t="str">
            <v>UPS DAKER DK + 5000VA</v>
          </cell>
          <cell r="D21" t="str">
            <v>3414970826954</v>
          </cell>
          <cell r="E21" t="str">
            <v>PZ</v>
          </cell>
          <cell r="F21">
            <v>1</v>
          </cell>
          <cell r="G21" t="str">
            <v>RACK CONVERTIBLE MF</v>
          </cell>
          <cell r="H21">
            <v>4301.34</v>
          </cell>
          <cell r="I21">
            <v>0.5</v>
          </cell>
          <cell r="J21">
            <v>2150.67</v>
          </cell>
          <cell r="K21">
            <v>0.15</v>
          </cell>
          <cell r="L21">
            <v>1828.0695000000001</v>
          </cell>
        </row>
        <row r="22">
          <cell r="A22" t="str">
            <v>LG-310174</v>
          </cell>
          <cell r="B22" t="str">
            <v>UPS</v>
          </cell>
          <cell r="C22" t="str">
            <v>UPS DAKER DK + 6000VA</v>
          </cell>
          <cell r="D22" t="str">
            <v>3414970826961</v>
          </cell>
          <cell r="E22" t="str">
            <v>PZ</v>
          </cell>
          <cell r="F22">
            <v>1</v>
          </cell>
          <cell r="G22" t="str">
            <v>RACK CONVERTIBLE MF</v>
          </cell>
          <cell r="H22">
            <v>4786.7</v>
          </cell>
          <cell r="I22">
            <v>0.5</v>
          </cell>
          <cell r="J22">
            <v>2393.35</v>
          </cell>
          <cell r="K22">
            <v>0.15</v>
          </cell>
          <cell r="L22">
            <v>2034.3474999999999</v>
          </cell>
        </row>
        <row r="23">
          <cell r="A23" t="str">
            <v>LG-310175</v>
          </cell>
          <cell r="B23" t="str">
            <v>UPS</v>
          </cell>
          <cell r="C23" t="str">
            <v>UPS DAKER DK + 5000VA NO BATT</v>
          </cell>
          <cell r="D23" t="str">
            <v>3414970826978</v>
          </cell>
          <cell r="E23" t="str">
            <v>PZ</v>
          </cell>
          <cell r="F23">
            <v>1</v>
          </cell>
          <cell r="G23" t="str">
            <v>RACK CONVERTIBLE MF</v>
          </cell>
          <cell r="H23">
            <v>4179.7299999999996</v>
          </cell>
          <cell r="I23">
            <v>0.5</v>
          </cell>
          <cell r="J23">
            <v>2089.8649999999998</v>
          </cell>
          <cell r="K23">
            <v>0.15</v>
          </cell>
          <cell r="L23">
            <v>1776.3852499999998</v>
          </cell>
        </row>
        <row r="24">
          <cell r="A24" t="str">
            <v>LG-310176</v>
          </cell>
          <cell r="B24" t="str">
            <v>UPS</v>
          </cell>
          <cell r="C24" t="str">
            <v>UPS DAKER DK + 6000VA NO BAT</v>
          </cell>
          <cell r="D24" t="str">
            <v>3414970826985</v>
          </cell>
          <cell r="E24" t="str">
            <v>PZ</v>
          </cell>
          <cell r="F24">
            <v>1</v>
          </cell>
          <cell r="G24" t="str">
            <v>RACK CONVERTIBLE MF</v>
          </cell>
          <cell r="H24">
            <v>5224.6099999999997</v>
          </cell>
          <cell r="I24">
            <v>0.5</v>
          </cell>
          <cell r="J24">
            <v>2612.3049999999998</v>
          </cell>
          <cell r="K24">
            <v>0.15</v>
          </cell>
          <cell r="L24">
            <v>2220.4592499999999</v>
          </cell>
        </row>
        <row r="25">
          <cell r="A25" t="str">
            <v>LG-310177</v>
          </cell>
          <cell r="B25" t="str">
            <v>UPS</v>
          </cell>
          <cell r="C25" t="str">
            <v>UPS DAKER DK + 10KVA NO BAT</v>
          </cell>
          <cell r="D25" t="str">
            <v>3414970826992</v>
          </cell>
          <cell r="E25" t="str">
            <v>PZ</v>
          </cell>
          <cell r="F25">
            <v>1</v>
          </cell>
          <cell r="G25" t="str">
            <v>RACK CONVERTIBLE MF</v>
          </cell>
          <cell r="H25">
            <v>5100.22</v>
          </cell>
          <cell r="I25">
            <v>0.5</v>
          </cell>
          <cell r="J25">
            <v>2550.11</v>
          </cell>
          <cell r="K25">
            <v>0.15</v>
          </cell>
          <cell r="L25">
            <v>2167.5934999999999</v>
          </cell>
        </row>
        <row r="26">
          <cell r="A26" t="str">
            <v>LG-310178</v>
          </cell>
          <cell r="B26" t="str">
            <v>UPS</v>
          </cell>
          <cell r="C26" t="str">
            <v>UPS DAKER DK + 10KVA 3:1 NO BAT</v>
          </cell>
          <cell r="D26" t="str">
            <v>3414970827005</v>
          </cell>
          <cell r="E26" t="str">
            <v>PZ</v>
          </cell>
          <cell r="F26">
            <v>1</v>
          </cell>
          <cell r="G26" t="str">
            <v>RACK CONVERTIBLE TF</v>
          </cell>
          <cell r="H26">
            <v>5127.63</v>
          </cell>
          <cell r="I26">
            <v>0.5</v>
          </cell>
          <cell r="J26">
            <v>2563.8150000000001</v>
          </cell>
          <cell r="K26">
            <v>0.15</v>
          </cell>
          <cell r="L26">
            <v>2179.2427499999999</v>
          </cell>
        </row>
        <row r="27">
          <cell r="A27" t="str">
            <v>LG-310180</v>
          </cell>
          <cell r="B27" t="str">
            <v>UPS</v>
          </cell>
          <cell r="C27" t="str">
            <v>Keor SP - International version 600/360</v>
          </cell>
          <cell r="D27" t="str">
            <v>3414971231979</v>
          </cell>
          <cell r="E27" t="str">
            <v>PZ</v>
          </cell>
          <cell r="F27">
            <v>1</v>
          </cell>
          <cell r="G27" t="str">
            <v>INTERACTIVE</v>
          </cell>
          <cell r="H27">
            <v>148.94</v>
          </cell>
          <cell r="I27">
            <v>0.5</v>
          </cell>
          <cell r="J27">
            <v>74.47</v>
          </cell>
          <cell r="K27">
            <v>0.15</v>
          </cell>
          <cell r="L27">
            <v>63.299500000000002</v>
          </cell>
        </row>
        <row r="28">
          <cell r="A28" t="str">
            <v>LG-310181</v>
          </cell>
          <cell r="B28" t="str">
            <v>UPS</v>
          </cell>
          <cell r="C28" t="str">
            <v>Keor SP - German version 600/360</v>
          </cell>
          <cell r="D28" t="str">
            <v>3414971231986</v>
          </cell>
          <cell r="E28" t="str">
            <v>PZ</v>
          </cell>
          <cell r="F28">
            <v>1</v>
          </cell>
          <cell r="G28" t="str">
            <v>INTERACTIVE</v>
          </cell>
          <cell r="H28">
            <v>148.94</v>
          </cell>
          <cell r="I28">
            <v>0.5</v>
          </cell>
          <cell r="J28">
            <v>74.47</v>
          </cell>
          <cell r="K28">
            <v>0.15</v>
          </cell>
          <cell r="L28">
            <v>63.299500000000002</v>
          </cell>
        </row>
        <row r="29">
          <cell r="A29" t="str">
            <v>LG-310183</v>
          </cell>
          <cell r="B29" t="str">
            <v>UPS</v>
          </cell>
          <cell r="C29" t="str">
            <v>Keor SP - International version 800/480</v>
          </cell>
          <cell r="D29" t="str">
            <v>3414971232006</v>
          </cell>
          <cell r="E29" t="str">
            <v>PZ</v>
          </cell>
          <cell r="F29">
            <v>1</v>
          </cell>
          <cell r="G29" t="str">
            <v>INTERACTIVE</v>
          </cell>
          <cell r="H29">
            <v>178.42</v>
          </cell>
          <cell r="I29">
            <v>0.5</v>
          </cell>
          <cell r="J29">
            <v>89.21</v>
          </cell>
          <cell r="K29">
            <v>0.15</v>
          </cell>
          <cell r="L29">
            <v>75.828499999999991</v>
          </cell>
        </row>
        <row r="30">
          <cell r="A30" t="str">
            <v>LG-310184</v>
          </cell>
          <cell r="B30" t="str">
            <v>UPS</v>
          </cell>
          <cell r="C30" t="str">
            <v>Keor SP - German version 800/480</v>
          </cell>
          <cell r="D30" t="str">
            <v>3414971232013</v>
          </cell>
          <cell r="E30" t="str">
            <v>PZ</v>
          </cell>
          <cell r="F30">
            <v>1</v>
          </cell>
          <cell r="G30" t="str">
            <v>INTERACTIVE</v>
          </cell>
          <cell r="H30">
            <v>178.42</v>
          </cell>
          <cell r="I30">
            <v>0.5</v>
          </cell>
          <cell r="J30">
            <v>89.21</v>
          </cell>
          <cell r="K30">
            <v>0.15</v>
          </cell>
          <cell r="L30">
            <v>75.828499999999991</v>
          </cell>
        </row>
        <row r="31">
          <cell r="A31" t="str">
            <v>LG-310186</v>
          </cell>
          <cell r="B31" t="str">
            <v>UPS</v>
          </cell>
          <cell r="C31" t="str">
            <v>Keor SP - International version 1000/600</v>
          </cell>
          <cell r="D31" t="str">
            <v>3414971232037</v>
          </cell>
          <cell r="E31" t="str">
            <v>PZ</v>
          </cell>
          <cell r="F31">
            <v>1</v>
          </cell>
          <cell r="G31" t="str">
            <v>INTERACTIVE</v>
          </cell>
          <cell r="H31">
            <v>291.16000000000003</v>
          </cell>
          <cell r="I31">
            <v>0.5</v>
          </cell>
          <cell r="J31">
            <v>145.58000000000001</v>
          </cell>
          <cell r="K31">
            <v>0.15</v>
          </cell>
          <cell r="L31">
            <v>123.74300000000001</v>
          </cell>
        </row>
        <row r="32">
          <cell r="A32" t="str">
            <v>LG-310187</v>
          </cell>
          <cell r="B32" t="str">
            <v>UPS</v>
          </cell>
          <cell r="C32" t="str">
            <v>Keor SP - German version 1000/600</v>
          </cell>
          <cell r="D32" t="str">
            <v>3414971232044</v>
          </cell>
          <cell r="E32" t="str">
            <v>PZ</v>
          </cell>
          <cell r="F32">
            <v>1</v>
          </cell>
          <cell r="G32" t="str">
            <v>INTERACTIVE</v>
          </cell>
          <cell r="H32">
            <v>291.16000000000003</v>
          </cell>
          <cell r="I32">
            <v>0.5</v>
          </cell>
          <cell r="J32">
            <v>145.58000000000001</v>
          </cell>
          <cell r="K32">
            <v>0.15</v>
          </cell>
          <cell r="L32">
            <v>123.74300000000001</v>
          </cell>
        </row>
        <row r="33">
          <cell r="A33" t="str">
            <v>LG-310189</v>
          </cell>
          <cell r="B33" t="str">
            <v>UPS</v>
          </cell>
          <cell r="C33" t="str">
            <v>Keor SP - International version 1500/900</v>
          </cell>
          <cell r="D33" t="str">
            <v>3414971232068</v>
          </cell>
          <cell r="E33" t="str">
            <v>PZ</v>
          </cell>
          <cell r="F33">
            <v>1</v>
          </cell>
          <cell r="G33" t="str">
            <v>INTERACTIVE</v>
          </cell>
          <cell r="H33">
            <v>468.03</v>
          </cell>
          <cell r="I33">
            <v>0.5</v>
          </cell>
          <cell r="J33">
            <v>234.01499999999999</v>
          </cell>
          <cell r="K33">
            <v>0.15</v>
          </cell>
          <cell r="L33">
            <v>198.91274999999999</v>
          </cell>
        </row>
        <row r="34">
          <cell r="A34" t="str">
            <v>LG-310190</v>
          </cell>
          <cell r="B34" t="str">
            <v>UPS</v>
          </cell>
          <cell r="C34" t="str">
            <v>Keor SP - German version 1500/900</v>
          </cell>
          <cell r="D34" t="str">
            <v>3414971232075</v>
          </cell>
          <cell r="E34" t="str">
            <v>PZ</v>
          </cell>
          <cell r="F34">
            <v>1</v>
          </cell>
          <cell r="G34" t="str">
            <v>INTERACTIVE</v>
          </cell>
          <cell r="H34">
            <v>468.03</v>
          </cell>
          <cell r="I34">
            <v>0.5</v>
          </cell>
          <cell r="J34">
            <v>234.01499999999999</v>
          </cell>
          <cell r="K34">
            <v>0.15</v>
          </cell>
          <cell r="L34">
            <v>198.91274999999999</v>
          </cell>
        </row>
        <row r="35">
          <cell r="A35" t="str">
            <v>LG-310192</v>
          </cell>
          <cell r="B35" t="str">
            <v>UPS</v>
          </cell>
          <cell r="C35" t="str">
            <v>Keor SP - International version 2000/1200</v>
          </cell>
          <cell r="D35" t="str">
            <v>3414971232099</v>
          </cell>
          <cell r="E35" t="str">
            <v>PZ</v>
          </cell>
          <cell r="F35">
            <v>1</v>
          </cell>
          <cell r="G35" t="str">
            <v>INTERACTIVE</v>
          </cell>
          <cell r="H35">
            <v>596.67999999999995</v>
          </cell>
          <cell r="I35">
            <v>0.5</v>
          </cell>
          <cell r="J35">
            <v>298.33999999999997</v>
          </cell>
          <cell r="K35">
            <v>0.15</v>
          </cell>
          <cell r="L35">
            <v>253.58899999999997</v>
          </cell>
        </row>
        <row r="36">
          <cell r="A36" t="str">
            <v>LG-310193</v>
          </cell>
          <cell r="B36" t="str">
            <v>UPS</v>
          </cell>
          <cell r="C36" t="str">
            <v>Keor SP - German version 2000/1200</v>
          </cell>
          <cell r="D36" t="str">
            <v>3414971232105</v>
          </cell>
          <cell r="E36" t="str">
            <v>PZ</v>
          </cell>
          <cell r="F36">
            <v>1</v>
          </cell>
          <cell r="G36" t="str">
            <v>INTERACTIVE</v>
          </cell>
          <cell r="H36">
            <v>596.67999999999995</v>
          </cell>
          <cell r="I36">
            <v>0.5</v>
          </cell>
          <cell r="J36">
            <v>298.33999999999997</v>
          </cell>
          <cell r="K36">
            <v>0.15</v>
          </cell>
          <cell r="L36">
            <v>253.58899999999997</v>
          </cell>
        </row>
        <row r="37">
          <cell r="A37" t="str">
            <v>LG-310350</v>
          </cell>
          <cell r="B37" t="str">
            <v>UPS</v>
          </cell>
          <cell r="C37" t="str">
            <v>UPS Megaline OnLine 1,25 kVA</v>
          </cell>
          <cell r="D37" t="str">
            <v>3245063103504</v>
          </cell>
          <cell r="E37" t="str">
            <v>PZ</v>
          </cell>
          <cell r="F37">
            <v>1</v>
          </cell>
          <cell r="G37" t="str">
            <v>MF MODULARI TOWER</v>
          </cell>
          <cell r="H37">
            <v>3189.58</v>
          </cell>
          <cell r="I37">
            <v>0.5</v>
          </cell>
          <cell r="J37">
            <v>1594.79</v>
          </cell>
          <cell r="K37">
            <v>0.15</v>
          </cell>
          <cell r="L37">
            <v>1355.5715</v>
          </cell>
        </row>
        <row r="38">
          <cell r="A38" t="str">
            <v>LG-310352</v>
          </cell>
          <cell r="B38" t="str">
            <v>UPS</v>
          </cell>
          <cell r="C38" t="str">
            <v>UPS Megaline OnLine 2,5 kVA</v>
          </cell>
          <cell r="D38" t="str">
            <v>3245063103528</v>
          </cell>
          <cell r="E38" t="str">
            <v>PZ</v>
          </cell>
          <cell r="F38">
            <v>1</v>
          </cell>
          <cell r="G38" t="str">
            <v>MF MODULARI TOWER</v>
          </cell>
          <cell r="H38">
            <v>3784.98</v>
          </cell>
          <cell r="I38">
            <v>0.5</v>
          </cell>
          <cell r="J38">
            <v>1892.49</v>
          </cell>
          <cell r="K38">
            <v>0.15</v>
          </cell>
          <cell r="L38">
            <v>1608.6165000000001</v>
          </cell>
        </row>
        <row r="39">
          <cell r="A39" t="str">
            <v>LG-310354</v>
          </cell>
          <cell r="B39" t="str">
            <v>UPS</v>
          </cell>
          <cell r="C39" t="str">
            <v>UPS Megaline OnLine 3,75 kVA</v>
          </cell>
          <cell r="D39" t="str">
            <v>3245063103542</v>
          </cell>
          <cell r="E39" t="str">
            <v>PZ</v>
          </cell>
          <cell r="F39">
            <v>1</v>
          </cell>
          <cell r="G39" t="str">
            <v>MF MODULARI TOWER</v>
          </cell>
          <cell r="H39">
            <v>4412.26</v>
          </cell>
          <cell r="I39">
            <v>0.5</v>
          </cell>
          <cell r="J39">
            <v>2206.13</v>
          </cell>
          <cell r="K39">
            <v>0.15</v>
          </cell>
          <cell r="L39">
            <v>1875.2105000000001</v>
          </cell>
        </row>
        <row r="40">
          <cell r="A40" t="str">
            <v>LG-310356</v>
          </cell>
          <cell r="B40" t="str">
            <v>UPS</v>
          </cell>
          <cell r="C40" t="str">
            <v>UPS Megaline OnLine 5 kVA</v>
          </cell>
          <cell r="D40" t="str">
            <v>3245063103566</v>
          </cell>
          <cell r="E40" t="str">
            <v>PZ</v>
          </cell>
          <cell r="F40">
            <v>1</v>
          </cell>
          <cell r="G40" t="str">
            <v>MF MODULARI TOWER</v>
          </cell>
          <cell r="H40">
            <v>5422.33</v>
          </cell>
          <cell r="I40">
            <v>0.5</v>
          </cell>
          <cell r="J40">
            <v>2711.165</v>
          </cell>
          <cell r="K40">
            <v>0.15</v>
          </cell>
          <cell r="L40">
            <v>2304.4902499999998</v>
          </cell>
        </row>
        <row r="41">
          <cell r="A41" t="str">
            <v>LG-310360</v>
          </cell>
          <cell r="B41" t="str">
            <v>UPS</v>
          </cell>
          <cell r="C41" t="str">
            <v>UPS Megaline OnLine 5 kVA inverter</v>
          </cell>
          <cell r="D41" t="str">
            <v>3245063103603</v>
          </cell>
          <cell r="E41" t="str">
            <v>PZ</v>
          </cell>
          <cell r="F41">
            <v>1</v>
          </cell>
          <cell r="G41" t="str">
            <v>MF MODULARI TOWER</v>
          </cell>
          <cell r="H41">
            <v>4348.47</v>
          </cell>
          <cell r="I41">
            <v>0.5</v>
          </cell>
          <cell r="J41">
            <v>2174.2350000000001</v>
          </cell>
          <cell r="K41">
            <v>0.15</v>
          </cell>
          <cell r="L41">
            <v>1848.0997500000001</v>
          </cell>
        </row>
        <row r="42">
          <cell r="A42" t="str">
            <v>LG-310363</v>
          </cell>
          <cell r="B42" t="str">
            <v>UPS</v>
          </cell>
          <cell r="C42" t="str">
            <v>UPS Megaline OnLine 6,25 kVA inverter</v>
          </cell>
          <cell r="D42" t="str">
            <v>3245063103634</v>
          </cell>
          <cell r="E42" t="str">
            <v>PZ</v>
          </cell>
          <cell r="F42">
            <v>1</v>
          </cell>
          <cell r="G42" t="str">
            <v>MF MODULARI TOWER</v>
          </cell>
          <cell r="H42">
            <v>4931.1099999999997</v>
          </cell>
          <cell r="I42">
            <v>0.5</v>
          </cell>
          <cell r="J42">
            <v>2465.5549999999998</v>
          </cell>
          <cell r="K42">
            <v>0.15</v>
          </cell>
          <cell r="L42">
            <v>2095.7217499999997</v>
          </cell>
        </row>
        <row r="43">
          <cell r="A43" t="str">
            <v>LG-310366</v>
          </cell>
          <cell r="B43" t="str">
            <v>UPS</v>
          </cell>
          <cell r="C43" t="str">
            <v>UPS Megaline OnLine 7,5 kVA inverter</v>
          </cell>
          <cell r="D43" t="str">
            <v>3245063103665</v>
          </cell>
          <cell r="E43" t="str">
            <v>PZ</v>
          </cell>
          <cell r="F43">
            <v>1</v>
          </cell>
          <cell r="G43" t="str">
            <v>MF MODULARI TOWER</v>
          </cell>
          <cell r="H43">
            <v>5513.73</v>
          </cell>
          <cell r="I43">
            <v>0.5</v>
          </cell>
          <cell r="J43">
            <v>2756.8649999999998</v>
          </cell>
          <cell r="K43">
            <v>0.15</v>
          </cell>
          <cell r="L43">
            <v>2343.3352499999996</v>
          </cell>
        </row>
        <row r="44">
          <cell r="A44" t="str">
            <v>LG-310369</v>
          </cell>
          <cell r="B44" t="str">
            <v>UPS</v>
          </cell>
          <cell r="C44" t="str">
            <v>UPS Megaline OnLine 8,75 kVA inverter</v>
          </cell>
          <cell r="D44" t="str">
            <v>3245063103696</v>
          </cell>
          <cell r="E44" t="str">
            <v>PZ</v>
          </cell>
          <cell r="F44">
            <v>1</v>
          </cell>
          <cell r="G44" t="str">
            <v>MF MODULARI TOWER</v>
          </cell>
          <cell r="H44">
            <v>6096.37</v>
          </cell>
          <cell r="I44">
            <v>0.5</v>
          </cell>
          <cell r="J44">
            <v>3048.1849999999999</v>
          </cell>
          <cell r="K44">
            <v>0.15</v>
          </cell>
          <cell r="L44">
            <v>2590.9572499999999</v>
          </cell>
        </row>
        <row r="45">
          <cell r="A45" t="str">
            <v>LG-310372</v>
          </cell>
          <cell r="B45" t="str">
            <v>UPS</v>
          </cell>
          <cell r="C45" t="str">
            <v>UPS Megaline OnLine 10 kVA inverter</v>
          </cell>
          <cell r="D45" t="str">
            <v>3245063103726</v>
          </cell>
          <cell r="E45" t="str">
            <v>PZ</v>
          </cell>
          <cell r="F45">
            <v>1</v>
          </cell>
          <cell r="G45" t="str">
            <v>MF MODULARI TOWER</v>
          </cell>
          <cell r="H45">
            <v>6783.19</v>
          </cell>
          <cell r="I45">
            <v>0.5</v>
          </cell>
          <cell r="J45">
            <v>3391.5949999999998</v>
          </cell>
          <cell r="K45">
            <v>0.15</v>
          </cell>
          <cell r="L45">
            <v>2882.8557499999997</v>
          </cell>
        </row>
        <row r="46">
          <cell r="A46" t="str">
            <v>LG-310373</v>
          </cell>
          <cell r="B46" t="str">
            <v>UPS</v>
          </cell>
          <cell r="C46" t="str">
            <v>UPS Megaline OnLine 1,25 kVA 15min</v>
          </cell>
          <cell r="D46" t="str">
            <v/>
          </cell>
          <cell r="E46" t="str">
            <v>PZ</v>
          </cell>
          <cell r="F46">
            <v>1</v>
          </cell>
          <cell r="G46" t="str">
            <v>MF MODULARI TOWER</v>
          </cell>
          <cell r="H46">
            <v>3455.39</v>
          </cell>
          <cell r="I46">
            <v>0.5</v>
          </cell>
          <cell r="J46">
            <v>1727.6949999999999</v>
          </cell>
          <cell r="K46">
            <v>0.15</v>
          </cell>
          <cell r="L46">
            <v>1468.5407499999999</v>
          </cell>
        </row>
        <row r="47">
          <cell r="A47" t="str">
            <v>LG-310374</v>
          </cell>
          <cell r="B47" t="str">
            <v>UPS</v>
          </cell>
          <cell r="C47" t="str">
            <v>UPS Megaline OnLine 1,25 kVA 30min</v>
          </cell>
          <cell r="D47" t="str">
            <v/>
          </cell>
          <cell r="E47" t="str">
            <v>PZ</v>
          </cell>
          <cell r="F47">
            <v>1</v>
          </cell>
          <cell r="G47" t="str">
            <v>MF MODULARI TOWER</v>
          </cell>
          <cell r="H47">
            <v>3721.2</v>
          </cell>
          <cell r="I47">
            <v>0.5</v>
          </cell>
          <cell r="J47">
            <v>1860.6</v>
          </cell>
          <cell r="K47">
            <v>0.15</v>
          </cell>
          <cell r="L47">
            <v>1581.51</v>
          </cell>
        </row>
        <row r="48">
          <cell r="A48" t="str">
            <v>LG-310375</v>
          </cell>
          <cell r="B48" t="str">
            <v>UPS</v>
          </cell>
          <cell r="C48" t="str">
            <v>UPS Megaline OnLine 1,25 kVA 45min</v>
          </cell>
          <cell r="D48" t="str">
            <v/>
          </cell>
          <cell r="E48" t="str">
            <v>PZ</v>
          </cell>
          <cell r="F48">
            <v>1</v>
          </cell>
          <cell r="G48" t="str">
            <v>MF MODULARI TOWER</v>
          </cell>
          <cell r="H48">
            <v>3976.35</v>
          </cell>
          <cell r="I48">
            <v>0.5</v>
          </cell>
          <cell r="J48">
            <v>1988.175</v>
          </cell>
          <cell r="K48">
            <v>0.15</v>
          </cell>
          <cell r="L48">
            <v>1689.94875</v>
          </cell>
        </row>
        <row r="49">
          <cell r="A49" t="str">
            <v>LG-310376</v>
          </cell>
          <cell r="B49" t="str">
            <v>UPS</v>
          </cell>
          <cell r="C49" t="str">
            <v>UPS Megaline OnLine 2,5 kVA 15min</v>
          </cell>
          <cell r="D49" t="str">
            <v>3245063103764</v>
          </cell>
          <cell r="E49" t="str">
            <v>PZ</v>
          </cell>
          <cell r="F49">
            <v>1</v>
          </cell>
          <cell r="G49" t="str">
            <v>MF MODULARI TOWER</v>
          </cell>
          <cell r="H49">
            <v>4189</v>
          </cell>
          <cell r="I49">
            <v>0.5</v>
          </cell>
          <cell r="J49">
            <v>2094.5</v>
          </cell>
          <cell r="K49">
            <v>0.15</v>
          </cell>
          <cell r="L49">
            <v>1780.325</v>
          </cell>
        </row>
        <row r="50">
          <cell r="A50" t="str">
            <v>LG-310377</v>
          </cell>
          <cell r="B50" t="str">
            <v>UPS</v>
          </cell>
          <cell r="C50" t="str">
            <v>UPS Megaline OnLine 2,5 kVA 17min</v>
          </cell>
          <cell r="D50" t="str">
            <v/>
          </cell>
          <cell r="E50" t="str">
            <v>PZ</v>
          </cell>
          <cell r="F50">
            <v>1</v>
          </cell>
          <cell r="G50" t="str">
            <v>MF MODULARI TOWER</v>
          </cell>
          <cell r="H50">
            <v>4454.8100000000004</v>
          </cell>
          <cell r="I50">
            <v>0.5</v>
          </cell>
          <cell r="J50">
            <v>2227.4050000000002</v>
          </cell>
          <cell r="K50">
            <v>0.15</v>
          </cell>
          <cell r="L50">
            <v>1893.2942500000001</v>
          </cell>
        </row>
        <row r="51">
          <cell r="A51" t="str">
            <v>LG-310378</v>
          </cell>
          <cell r="B51" t="str">
            <v>UPS</v>
          </cell>
          <cell r="C51" t="str">
            <v>UPS Megaline OnLine 3,75 kVA 15min</v>
          </cell>
          <cell r="D51" t="str">
            <v/>
          </cell>
          <cell r="E51" t="str">
            <v>PZ</v>
          </cell>
          <cell r="F51">
            <v>1</v>
          </cell>
          <cell r="G51" t="str">
            <v>MF MODULARI TOWER</v>
          </cell>
          <cell r="H51">
            <v>4837.5600000000004</v>
          </cell>
          <cell r="I51">
            <v>0.5</v>
          </cell>
          <cell r="J51">
            <v>2418.7800000000002</v>
          </cell>
          <cell r="K51">
            <v>0.15</v>
          </cell>
          <cell r="L51">
            <v>2055.9630000000002</v>
          </cell>
        </row>
        <row r="52">
          <cell r="A52" t="str">
            <v>LG-310379</v>
          </cell>
          <cell r="B52" t="str">
            <v>UPS</v>
          </cell>
          <cell r="C52" t="str">
            <v>UPS Megaline OnLine 1,25 kVA Rack</v>
          </cell>
          <cell r="D52" t="str">
            <v>3245063103795</v>
          </cell>
          <cell r="E52" t="str">
            <v>PZ</v>
          </cell>
          <cell r="F52">
            <v>1</v>
          </cell>
          <cell r="G52" t="str">
            <v>MF MODULARI RACK</v>
          </cell>
          <cell r="H52">
            <v>3189.58</v>
          </cell>
          <cell r="I52">
            <v>0.5</v>
          </cell>
          <cell r="J52">
            <v>1594.79</v>
          </cell>
          <cell r="K52">
            <v>0.15</v>
          </cell>
          <cell r="L52">
            <v>1355.5715</v>
          </cell>
        </row>
        <row r="53">
          <cell r="A53" t="str">
            <v>LG-310381</v>
          </cell>
          <cell r="B53" t="str">
            <v>UPS</v>
          </cell>
          <cell r="C53" t="str">
            <v>UPS Megaline OnLine 2,5 kVA Rack</v>
          </cell>
          <cell r="D53" t="str">
            <v>3245063103818</v>
          </cell>
          <cell r="E53" t="str">
            <v>PZ</v>
          </cell>
          <cell r="F53">
            <v>1</v>
          </cell>
          <cell r="G53" t="str">
            <v>MF MODULARI RACK</v>
          </cell>
          <cell r="H53">
            <v>3784.98</v>
          </cell>
          <cell r="I53">
            <v>0.5</v>
          </cell>
          <cell r="J53">
            <v>1892.49</v>
          </cell>
          <cell r="K53">
            <v>0.15</v>
          </cell>
          <cell r="L53">
            <v>1608.6165000000001</v>
          </cell>
        </row>
        <row r="54">
          <cell r="A54" t="str">
            <v>LG-310383</v>
          </cell>
          <cell r="B54" t="str">
            <v>UPS</v>
          </cell>
          <cell r="C54" t="str">
            <v>UPS Megaline OnLine 3,75 kVA Rack</v>
          </cell>
          <cell r="D54" t="str">
            <v>3245063103832</v>
          </cell>
          <cell r="E54" t="str">
            <v>PZ</v>
          </cell>
          <cell r="F54">
            <v>1</v>
          </cell>
          <cell r="G54" t="str">
            <v>MF MODULARI RACK</v>
          </cell>
          <cell r="H54">
            <v>4412.26</v>
          </cell>
          <cell r="I54">
            <v>0.5</v>
          </cell>
          <cell r="J54">
            <v>2206.13</v>
          </cell>
          <cell r="K54">
            <v>0.15</v>
          </cell>
          <cell r="L54">
            <v>1875.2105000000001</v>
          </cell>
        </row>
        <row r="55">
          <cell r="A55" t="str">
            <v>LG-310385</v>
          </cell>
          <cell r="B55" t="str">
            <v>UPS</v>
          </cell>
          <cell r="C55" t="str">
            <v>UPS Megaline OnLine 5 kVA Rack</v>
          </cell>
          <cell r="D55" t="str">
            <v>3245063103856</v>
          </cell>
          <cell r="E55" t="str">
            <v>PZ</v>
          </cell>
          <cell r="F55">
            <v>1</v>
          </cell>
          <cell r="G55" t="str">
            <v>MF MODULARI RACK</v>
          </cell>
          <cell r="H55">
            <v>5422.33</v>
          </cell>
          <cell r="I55">
            <v>0.5</v>
          </cell>
          <cell r="J55">
            <v>2711.165</v>
          </cell>
          <cell r="K55">
            <v>0.15</v>
          </cell>
          <cell r="L55">
            <v>2304.4902499999998</v>
          </cell>
        </row>
        <row r="56">
          <cell r="A56" t="str">
            <v>LG-310387</v>
          </cell>
          <cell r="B56" t="str">
            <v>UPS</v>
          </cell>
          <cell r="C56" t="str">
            <v>UPS Megaline OnLine 1,25 kVA Rack 15min</v>
          </cell>
          <cell r="D56" t="str">
            <v>3245063103870</v>
          </cell>
          <cell r="E56" t="str">
            <v>PZ</v>
          </cell>
          <cell r="F56">
            <v>1</v>
          </cell>
          <cell r="G56" t="str">
            <v>MF MODULARI RACK</v>
          </cell>
          <cell r="H56">
            <v>3455.39</v>
          </cell>
          <cell r="I56">
            <v>0.5</v>
          </cell>
          <cell r="J56">
            <v>1727.6949999999999</v>
          </cell>
          <cell r="K56">
            <v>0.15</v>
          </cell>
          <cell r="L56">
            <v>1468.5407499999999</v>
          </cell>
        </row>
        <row r="57">
          <cell r="A57" t="str">
            <v>LG-310388</v>
          </cell>
          <cell r="B57" t="str">
            <v>UPS</v>
          </cell>
          <cell r="C57" t="str">
            <v>UPS Megaline OnLine 1,25 kVA Rack 30min</v>
          </cell>
          <cell r="D57" t="str">
            <v>3245063103887</v>
          </cell>
          <cell r="E57" t="str">
            <v>PZ</v>
          </cell>
          <cell r="F57">
            <v>1</v>
          </cell>
          <cell r="G57" t="str">
            <v>MF MODULARI RACK</v>
          </cell>
          <cell r="H57">
            <v>3721.2</v>
          </cell>
          <cell r="I57">
            <v>0.5</v>
          </cell>
          <cell r="J57">
            <v>1860.6</v>
          </cell>
          <cell r="K57">
            <v>0.15</v>
          </cell>
          <cell r="L57">
            <v>1581.51</v>
          </cell>
        </row>
        <row r="58">
          <cell r="A58" t="str">
            <v>LG-310389</v>
          </cell>
          <cell r="B58" t="str">
            <v>UPS</v>
          </cell>
          <cell r="C58" t="str">
            <v>UPS Megaline OnLine 1,25 kVA Rack 45min</v>
          </cell>
          <cell r="D58" t="str">
            <v>3245063103894</v>
          </cell>
          <cell r="E58" t="str">
            <v>PZ</v>
          </cell>
          <cell r="F58">
            <v>1</v>
          </cell>
          <cell r="G58" t="str">
            <v>MF MODULARI RACK</v>
          </cell>
          <cell r="H58">
            <v>3976.35</v>
          </cell>
          <cell r="I58">
            <v>0.5</v>
          </cell>
          <cell r="J58">
            <v>1988.175</v>
          </cell>
          <cell r="K58">
            <v>0.15</v>
          </cell>
          <cell r="L58">
            <v>1689.94875</v>
          </cell>
        </row>
        <row r="59">
          <cell r="A59" t="str">
            <v>LG-310390</v>
          </cell>
          <cell r="B59" t="str">
            <v>UPS</v>
          </cell>
          <cell r="C59" t="str">
            <v>UPS Megaline OnLine 2,5 kVA Rack 15min</v>
          </cell>
          <cell r="D59" t="str">
            <v>3245063103900</v>
          </cell>
          <cell r="E59" t="str">
            <v>PZ</v>
          </cell>
          <cell r="F59">
            <v>1</v>
          </cell>
          <cell r="G59" t="str">
            <v>MF MODULARI RACK</v>
          </cell>
          <cell r="H59">
            <v>4189</v>
          </cell>
          <cell r="I59">
            <v>0.5</v>
          </cell>
          <cell r="J59">
            <v>2094.5</v>
          </cell>
          <cell r="K59">
            <v>0.15</v>
          </cell>
          <cell r="L59">
            <v>1780.325</v>
          </cell>
        </row>
        <row r="60">
          <cell r="A60" t="str">
            <v>LG-310391</v>
          </cell>
          <cell r="B60" t="str">
            <v>UPS</v>
          </cell>
          <cell r="C60" t="str">
            <v>UPS Megaline OnLine 2,5 kVA Rack 17min</v>
          </cell>
          <cell r="D60" t="str">
            <v>3245063103917</v>
          </cell>
          <cell r="E60" t="str">
            <v>PZ</v>
          </cell>
          <cell r="F60">
            <v>1</v>
          </cell>
          <cell r="G60" t="str">
            <v>MF MODULARI RACK</v>
          </cell>
          <cell r="H60">
            <v>4454.8100000000004</v>
          </cell>
          <cell r="I60">
            <v>0.5</v>
          </cell>
          <cell r="J60">
            <v>2227.4050000000002</v>
          </cell>
          <cell r="K60">
            <v>0.15</v>
          </cell>
          <cell r="L60">
            <v>1893.2942500000001</v>
          </cell>
        </row>
        <row r="61">
          <cell r="A61" t="str">
            <v>LG-310392</v>
          </cell>
          <cell r="B61" t="str">
            <v>UPS</v>
          </cell>
          <cell r="C61" t="str">
            <v>UPS Megaline OnLine 3,75 kVA Rack 15min</v>
          </cell>
          <cell r="D61" t="str">
            <v>3245063103924</v>
          </cell>
          <cell r="E61" t="str">
            <v>PZ</v>
          </cell>
          <cell r="F61">
            <v>1</v>
          </cell>
          <cell r="G61" t="str">
            <v>MF MODULARI RACK</v>
          </cell>
          <cell r="H61">
            <v>4837.5600000000004</v>
          </cell>
          <cell r="I61">
            <v>0.5</v>
          </cell>
          <cell r="J61">
            <v>2418.7800000000002</v>
          </cell>
          <cell r="K61">
            <v>0.15</v>
          </cell>
          <cell r="L61">
            <v>2055.9630000000002</v>
          </cell>
        </row>
        <row r="62">
          <cell r="A62" t="str">
            <v>LG-310396</v>
          </cell>
          <cell r="B62" t="str">
            <v>UPS</v>
          </cell>
          <cell r="C62" t="str">
            <v>UPS TRIMOD ON LINE 10 KVA HE 0 MIN</v>
          </cell>
          <cell r="D62" t="str">
            <v>3414970328281</v>
          </cell>
          <cell r="E62" t="str">
            <v>PZ</v>
          </cell>
          <cell r="F62">
            <v>1</v>
          </cell>
          <cell r="G62" t="str">
            <v>TRIMOD UPS</v>
          </cell>
          <cell r="H62">
            <v>9878.64</v>
          </cell>
          <cell r="I62">
            <v>0.45</v>
          </cell>
          <cell r="J62">
            <v>5433.2519999999995</v>
          </cell>
          <cell r="K62">
            <v>0.15</v>
          </cell>
          <cell r="L62">
            <v>4618.2641999999996</v>
          </cell>
        </row>
        <row r="63">
          <cell r="A63" t="str">
            <v>LG-310397</v>
          </cell>
          <cell r="B63" t="str">
            <v>UPS</v>
          </cell>
          <cell r="C63" t="str">
            <v>UPS TRIMOD ONLINE 10 KVA HE HIGH 0MIN</v>
          </cell>
          <cell r="D63" t="str">
            <v>3245063103979</v>
          </cell>
          <cell r="E63" t="str">
            <v>PZ</v>
          </cell>
          <cell r="F63">
            <v>1</v>
          </cell>
          <cell r="G63" t="str">
            <v>TRIMOD UPS</v>
          </cell>
          <cell r="H63">
            <v>10763.27</v>
          </cell>
          <cell r="I63">
            <v>0.45</v>
          </cell>
          <cell r="J63">
            <v>5919.7984999999999</v>
          </cell>
          <cell r="K63">
            <v>0.15</v>
          </cell>
          <cell r="L63">
            <v>5031.8287250000003</v>
          </cell>
        </row>
        <row r="64">
          <cell r="A64" t="str">
            <v>LG-310402</v>
          </cell>
          <cell r="B64" t="str">
            <v>UPS</v>
          </cell>
          <cell r="C64" t="str">
            <v>UPS TRIMOD ON LINE 10 KVA HE 49min</v>
          </cell>
          <cell r="D64" t="str">
            <v>3245063104020</v>
          </cell>
          <cell r="E64" t="str">
            <v>PZ</v>
          </cell>
          <cell r="F64">
            <v>1</v>
          </cell>
          <cell r="G64" t="str">
            <v>TRIMOD UPS</v>
          </cell>
          <cell r="H64">
            <v>16022.68</v>
          </cell>
          <cell r="I64">
            <v>0.45</v>
          </cell>
          <cell r="J64">
            <v>8812.4740000000002</v>
          </cell>
          <cell r="K64">
            <v>0.15</v>
          </cell>
          <cell r="L64">
            <v>7490.6028999999999</v>
          </cell>
        </row>
        <row r="65">
          <cell r="A65" t="str">
            <v>LG-310403</v>
          </cell>
          <cell r="B65" t="str">
            <v>UPS</v>
          </cell>
          <cell r="C65" t="str">
            <v>UPS TRIMOD ON LINE 15 KVAHE HIGH 0MIN</v>
          </cell>
          <cell r="D65" t="str">
            <v>3245063104037</v>
          </cell>
          <cell r="E65" t="str">
            <v>PZ</v>
          </cell>
          <cell r="F65">
            <v>1</v>
          </cell>
          <cell r="G65" t="str">
            <v>TRIMOD UPS</v>
          </cell>
          <cell r="H65">
            <v>11477.3</v>
          </cell>
          <cell r="I65">
            <v>0.45</v>
          </cell>
          <cell r="J65">
            <v>6312.5149999999994</v>
          </cell>
          <cell r="K65">
            <v>0.15</v>
          </cell>
          <cell r="L65">
            <v>5365.6377499999999</v>
          </cell>
        </row>
        <row r="66">
          <cell r="A66" t="str">
            <v>LG-310407</v>
          </cell>
          <cell r="B66" t="str">
            <v>UPS</v>
          </cell>
          <cell r="C66" t="str">
            <v>UPS TRIMOD ON LINE 15 KVA HE 29min</v>
          </cell>
          <cell r="D66" t="str">
            <v>3245063104075</v>
          </cell>
          <cell r="E66" t="str">
            <v>PZ</v>
          </cell>
          <cell r="F66">
            <v>1</v>
          </cell>
          <cell r="G66" t="str">
            <v>TRIMOD UPS</v>
          </cell>
          <cell r="H66">
            <v>16085.11</v>
          </cell>
          <cell r="I66">
            <v>0.45</v>
          </cell>
          <cell r="J66">
            <v>8846.8104999999996</v>
          </cell>
          <cell r="K66">
            <v>0.15</v>
          </cell>
          <cell r="L66">
            <v>7519.7889249999998</v>
          </cell>
        </row>
        <row r="67">
          <cell r="A67" t="str">
            <v>LG-310408</v>
          </cell>
          <cell r="B67" t="str">
            <v>UPS</v>
          </cell>
          <cell r="C67" t="str">
            <v>UPS TRIMOD ON LINE 15 KVA HE 0 MIN</v>
          </cell>
          <cell r="D67" t="str">
            <v>3414970328410</v>
          </cell>
          <cell r="E67" t="str">
            <v>PZ</v>
          </cell>
          <cell r="F67">
            <v>1</v>
          </cell>
          <cell r="G67" t="str">
            <v>TRIMOD UPS</v>
          </cell>
          <cell r="H67">
            <v>10641.7</v>
          </cell>
          <cell r="I67">
            <v>0.45</v>
          </cell>
          <cell r="J67">
            <v>5852.9350000000004</v>
          </cell>
          <cell r="K67">
            <v>0.15</v>
          </cell>
          <cell r="L67">
            <v>4974.9947500000007</v>
          </cell>
        </row>
        <row r="68">
          <cell r="A68" t="str">
            <v>LG-310409</v>
          </cell>
          <cell r="B68" t="str">
            <v>UPS</v>
          </cell>
          <cell r="C68" t="str">
            <v>UPS TRIMOD ON LINE 20 KVA HE HIGH 0MIN</v>
          </cell>
          <cell r="D68" t="str">
            <v>3245063104099</v>
          </cell>
          <cell r="E68" t="str">
            <v>PZ</v>
          </cell>
          <cell r="F68">
            <v>1</v>
          </cell>
          <cell r="G68" t="str">
            <v>TRIMOD UPS</v>
          </cell>
          <cell r="H68">
            <v>12694.1</v>
          </cell>
          <cell r="I68">
            <v>0.45</v>
          </cell>
          <cell r="J68">
            <v>6981.7550000000001</v>
          </cell>
          <cell r="K68">
            <v>0.15</v>
          </cell>
          <cell r="L68">
            <v>5934.4917500000001</v>
          </cell>
        </row>
        <row r="69">
          <cell r="A69" t="str">
            <v>LG-310413</v>
          </cell>
          <cell r="B69" t="str">
            <v>UPS</v>
          </cell>
          <cell r="C69" t="str">
            <v>UPS TRIMOD ON LINE 20 KVA HE 20MIN</v>
          </cell>
          <cell r="D69" t="str">
            <v>3245063104136</v>
          </cell>
          <cell r="E69" t="str">
            <v>PZ</v>
          </cell>
          <cell r="F69">
            <v>1</v>
          </cell>
          <cell r="G69" t="str">
            <v>TRIMOD UPS</v>
          </cell>
          <cell r="H69">
            <v>18005.919999999998</v>
          </cell>
          <cell r="I69">
            <v>0.45</v>
          </cell>
          <cell r="J69">
            <v>9903.2559999999976</v>
          </cell>
          <cell r="K69">
            <v>0.15</v>
          </cell>
          <cell r="L69">
            <v>8417.7675999999974</v>
          </cell>
        </row>
        <row r="70">
          <cell r="A70" t="str">
            <v>LG-310414</v>
          </cell>
          <cell r="B70" t="str">
            <v>UPS</v>
          </cell>
          <cell r="C70" t="str">
            <v>UPS TRIMOD ON LINE 20 KVA HE 0 MIN</v>
          </cell>
          <cell r="D70" t="str">
            <v>3414970328427</v>
          </cell>
          <cell r="E70" t="str">
            <v>PZ</v>
          </cell>
          <cell r="F70">
            <v>1</v>
          </cell>
          <cell r="G70" t="str">
            <v>TRIMOD UPS</v>
          </cell>
          <cell r="H70">
            <v>11928.07</v>
          </cell>
          <cell r="I70">
            <v>0.45</v>
          </cell>
          <cell r="J70">
            <v>6560.4384999999993</v>
          </cell>
          <cell r="K70">
            <v>0.15</v>
          </cell>
          <cell r="L70">
            <v>5576.3727249999993</v>
          </cell>
        </row>
        <row r="71">
          <cell r="A71" t="str">
            <v>LG-310415</v>
          </cell>
          <cell r="B71" t="str">
            <v>UPS</v>
          </cell>
          <cell r="C71" t="str">
            <v>UPS TRIMOD ON LINE 30 KVA HE HIGH 0MIN</v>
          </cell>
          <cell r="D71" t="str">
            <v>3245063104150</v>
          </cell>
          <cell r="E71" t="str">
            <v>PZ</v>
          </cell>
          <cell r="F71">
            <v>1</v>
          </cell>
          <cell r="G71" t="str">
            <v>TRIMOD UPS</v>
          </cell>
          <cell r="H71">
            <v>15683.22</v>
          </cell>
          <cell r="I71">
            <v>0.45</v>
          </cell>
          <cell r="J71">
            <v>8625.7710000000006</v>
          </cell>
          <cell r="K71">
            <v>0.15</v>
          </cell>
          <cell r="L71">
            <v>7331.9053500000009</v>
          </cell>
        </row>
        <row r="72">
          <cell r="A72" t="str">
            <v>LG-310417</v>
          </cell>
          <cell r="B72" t="str">
            <v>UPS</v>
          </cell>
          <cell r="C72" t="str">
            <v>UPS TRIMOD ON LINE 30 KVA HE 8MIN</v>
          </cell>
          <cell r="D72" t="str">
            <v>3245063104174</v>
          </cell>
          <cell r="E72" t="str">
            <v>PZ</v>
          </cell>
          <cell r="F72">
            <v>1</v>
          </cell>
          <cell r="G72" t="str">
            <v>TRIMOD UPS</v>
          </cell>
          <cell r="H72">
            <v>19870.919999999998</v>
          </cell>
          <cell r="I72">
            <v>0.45</v>
          </cell>
          <cell r="J72">
            <v>10929.005999999999</v>
          </cell>
          <cell r="K72">
            <v>0.15</v>
          </cell>
          <cell r="L72">
            <v>9289.6550999999999</v>
          </cell>
        </row>
        <row r="73">
          <cell r="A73" t="str">
            <v>LG-310418</v>
          </cell>
          <cell r="B73" t="str">
            <v>UPS</v>
          </cell>
          <cell r="C73" t="str">
            <v>UPS TRIMOD ON LINE 30 KVA HE 0 MIN</v>
          </cell>
          <cell r="D73" t="str">
            <v>3414970328335</v>
          </cell>
          <cell r="E73" t="str">
            <v>PZ</v>
          </cell>
          <cell r="F73">
            <v>1</v>
          </cell>
          <cell r="G73" t="str">
            <v>TRIMOD UPS</v>
          </cell>
          <cell r="H73">
            <v>13371.88</v>
          </cell>
          <cell r="I73">
            <v>0.45</v>
          </cell>
          <cell r="J73">
            <v>7354.5339999999997</v>
          </cell>
          <cell r="K73">
            <v>0.15</v>
          </cell>
          <cell r="L73">
            <v>6251.3539000000001</v>
          </cell>
        </row>
        <row r="74">
          <cell r="A74" t="str">
            <v>LG-310419</v>
          </cell>
          <cell r="B74" t="str">
            <v>UPS</v>
          </cell>
          <cell r="C74" t="str">
            <v>UPS TRIMOD ON LINE 40 KVA HE 0 MIN</v>
          </cell>
          <cell r="D74" t="str">
            <v>3414970328380</v>
          </cell>
          <cell r="E74" t="str">
            <v>PZ</v>
          </cell>
          <cell r="F74">
            <v>1</v>
          </cell>
          <cell r="G74" t="str">
            <v>TRIMOD UPS</v>
          </cell>
          <cell r="H74">
            <v>15804.37</v>
          </cell>
          <cell r="I74">
            <v>0.45</v>
          </cell>
          <cell r="J74">
            <v>8692.4035000000003</v>
          </cell>
          <cell r="K74">
            <v>0.15</v>
          </cell>
          <cell r="L74">
            <v>7388.5429750000003</v>
          </cell>
        </row>
        <row r="75">
          <cell r="A75" t="str">
            <v>LG-310420</v>
          </cell>
          <cell r="B75" t="str">
            <v>UPS</v>
          </cell>
          <cell r="C75" t="str">
            <v>UPS TRIMOD ON LINE 60 KVA HE 0 MIN</v>
          </cell>
          <cell r="D75" t="str">
            <v>3414970328298</v>
          </cell>
          <cell r="E75" t="str">
            <v>PZ</v>
          </cell>
          <cell r="F75">
            <v>1</v>
          </cell>
          <cell r="G75" t="str">
            <v>TRIMOD UPS</v>
          </cell>
          <cell r="H75">
            <v>20071.13</v>
          </cell>
          <cell r="I75">
            <v>0.45</v>
          </cell>
          <cell r="J75">
            <v>11039.121500000001</v>
          </cell>
          <cell r="K75">
            <v>0.15</v>
          </cell>
          <cell r="L75">
            <v>9383.2532750000009</v>
          </cell>
        </row>
        <row r="76">
          <cell r="A76" t="str">
            <v>LG-310422</v>
          </cell>
          <cell r="B76" t="str">
            <v>UPS</v>
          </cell>
          <cell r="C76" t="str">
            <v>UPS TRIMOD EMPTY CABINET 3/12 HE FOR 10KVA</v>
          </cell>
          <cell r="D76" t="str">
            <v>3414970328342</v>
          </cell>
          <cell r="E76" t="str">
            <v>PZ</v>
          </cell>
          <cell r="F76">
            <v>1</v>
          </cell>
          <cell r="G76" t="str">
            <v>TRIMOD UPS</v>
          </cell>
          <cell r="H76">
            <v>5244.17</v>
          </cell>
          <cell r="I76">
            <v>0.45</v>
          </cell>
          <cell r="J76">
            <v>2884.2934999999998</v>
          </cell>
          <cell r="K76">
            <v>0.15</v>
          </cell>
          <cell r="L76">
            <v>2451.6494749999997</v>
          </cell>
        </row>
        <row r="77">
          <cell r="A77" t="str">
            <v>LG-310423</v>
          </cell>
          <cell r="B77" t="str">
            <v>UPS</v>
          </cell>
          <cell r="C77" t="str">
            <v>UPS TRIMOD EMPTY CAB 3/12 HE FOR 15-20KVA</v>
          </cell>
          <cell r="D77" t="str">
            <v>3414970328328</v>
          </cell>
          <cell r="E77" t="str">
            <v>PZ</v>
          </cell>
          <cell r="F77">
            <v>1</v>
          </cell>
          <cell r="G77" t="str">
            <v>TRIMOD UPS</v>
          </cell>
          <cell r="H77">
            <v>5609.36</v>
          </cell>
          <cell r="I77">
            <v>0.45</v>
          </cell>
          <cell r="J77">
            <v>3085.1479999999997</v>
          </cell>
          <cell r="K77">
            <v>0.15</v>
          </cell>
          <cell r="L77">
            <v>2622.3757999999998</v>
          </cell>
        </row>
        <row r="78">
          <cell r="A78" t="str">
            <v>LG-310424</v>
          </cell>
          <cell r="B78" t="str">
            <v>UPS</v>
          </cell>
          <cell r="C78" t="str">
            <v>UPS TRIMOD EMPTY CABINET 6 HE FOR 30KVA 3/3</v>
          </cell>
          <cell r="D78" t="str">
            <v>3414970328397</v>
          </cell>
          <cell r="E78" t="str">
            <v>PZ</v>
          </cell>
          <cell r="F78">
            <v>1</v>
          </cell>
          <cell r="G78" t="str">
            <v>TRIMOD UPS</v>
          </cell>
          <cell r="H78">
            <v>5582.73</v>
          </cell>
          <cell r="I78">
            <v>0.45</v>
          </cell>
          <cell r="J78">
            <v>3070.5014999999999</v>
          </cell>
          <cell r="K78">
            <v>0.15</v>
          </cell>
          <cell r="L78">
            <v>2609.9262749999998</v>
          </cell>
        </row>
        <row r="79">
          <cell r="A79" t="str">
            <v>LG-310425</v>
          </cell>
          <cell r="B79" t="str">
            <v>UPS</v>
          </cell>
          <cell r="C79" t="str">
            <v>UPS TRIMOD EMPTY CABINET 6 HE FOR 30KVA</v>
          </cell>
          <cell r="D79" t="str">
            <v>3414970328441</v>
          </cell>
          <cell r="E79" t="str">
            <v>PZ</v>
          </cell>
          <cell r="F79">
            <v>1</v>
          </cell>
          <cell r="G79" t="str">
            <v>TRIMOD UPS</v>
          </cell>
          <cell r="H79">
            <v>6783.18</v>
          </cell>
          <cell r="I79">
            <v>0.45</v>
          </cell>
          <cell r="J79">
            <v>3730.7490000000003</v>
          </cell>
          <cell r="K79">
            <v>0.15</v>
          </cell>
          <cell r="L79">
            <v>3171.1366500000004</v>
          </cell>
        </row>
        <row r="80">
          <cell r="A80" t="str">
            <v>LG-310426</v>
          </cell>
          <cell r="B80" t="str">
            <v>UPS</v>
          </cell>
          <cell r="C80" t="str">
            <v>UPS TRIMOD EMPTY CABINET 6 HE FOR 40KVA 3/3</v>
          </cell>
          <cell r="D80" t="str">
            <v>3414970328267</v>
          </cell>
          <cell r="E80" t="str">
            <v>PZ</v>
          </cell>
          <cell r="F80">
            <v>1</v>
          </cell>
          <cell r="G80" t="str">
            <v>TRIMOD UPS</v>
          </cell>
          <cell r="H80">
            <v>5929.86</v>
          </cell>
          <cell r="I80">
            <v>0.45</v>
          </cell>
          <cell r="J80">
            <v>3261.4229999999998</v>
          </cell>
          <cell r="K80">
            <v>0.15</v>
          </cell>
          <cell r="L80">
            <v>2772.2095499999996</v>
          </cell>
        </row>
        <row r="81">
          <cell r="A81" t="str">
            <v>LG-310427</v>
          </cell>
          <cell r="B81" t="str">
            <v>UPS</v>
          </cell>
          <cell r="C81" t="str">
            <v>UPS TRIMOD EMPTY CABINET 9 HE FOR 60KVA 3/3</v>
          </cell>
          <cell r="D81" t="str">
            <v>3414970328373</v>
          </cell>
          <cell r="E81" t="str">
            <v>PZ</v>
          </cell>
          <cell r="F81">
            <v>1</v>
          </cell>
          <cell r="G81" t="str">
            <v>TRIMOD UPS</v>
          </cell>
          <cell r="H81">
            <v>6963.98</v>
          </cell>
          <cell r="I81">
            <v>0.45</v>
          </cell>
          <cell r="J81">
            <v>3830.1889999999999</v>
          </cell>
          <cell r="K81">
            <v>0.15</v>
          </cell>
          <cell r="L81">
            <v>3255.6606499999998</v>
          </cell>
        </row>
        <row r="82">
          <cell r="A82" t="str">
            <v>LG-310431</v>
          </cell>
          <cell r="B82" t="str">
            <v>UPS</v>
          </cell>
          <cell r="C82" t="str">
            <v>UPS TRIMOD EMPTY CABINET 3SH  10KVA HE</v>
          </cell>
          <cell r="D82" t="str">
            <v>3245063104310</v>
          </cell>
          <cell r="E82" t="str">
            <v>PZ</v>
          </cell>
          <cell r="F82">
            <v>1</v>
          </cell>
          <cell r="G82" t="str">
            <v>TRIMOD UPS</v>
          </cell>
          <cell r="H82">
            <v>6175.75</v>
          </cell>
          <cell r="I82">
            <v>0.45</v>
          </cell>
          <cell r="J82">
            <v>3396.6624999999999</v>
          </cell>
          <cell r="K82">
            <v>0.15</v>
          </cell>
          <cell r="L82">
            <v>2887.163125</v>
          </cell>
        </row>
        <row r="83">
          <cell r="A83" t="str">
            <v>LG-310432</v>
          </cell>
          <cell r="B83" t="str">
            <v>UPS</v>
          </cell>
          <cell r="C83" t="str">
            <v>UPS TRIMOD EMPTY CABINET 6S FOR 20KVA HE</v>
          </cell>
          <cell r="D83" t="str">
            <v>3245063104327</v>
          </cell>
          <cell r="E83" t="str">
            <v>PZ</v>
          </cell>
          <cell r="F83">
            <v>1</v>
          </cell>
          <cell r="G83" t="str">
            <v>TRIMOD UPS</v>
          </cell>
          <cell r="H83">
            <v>6797.64</v>
          </cell>
          <cell r="I83">
            <v>0.45</v>
          </cell>
          <cell r="J83">
            <v>3738.7020000000002</v>
          </cell>
          <cell r="K83">
            <v>0.15</v>
          </cell>
          <cell r="L83">
            <v>3177.8967000000002</v>
          </cell>
        </row>
        <row r="84">
          <cell r="A84" t="str">
            <v>LG-310433</v>
          </cell>
          <cell r="B84" t="str">
            <v>UPS</v>
          </cell>
          <cell r="C84" t="str">
            <v>UPS TRIMOD EMPTY CABINET 3S FOR</v>
          </cell>
          <cell r="D84" t="str">
            <v>3245063104334</v>
          </cell>
          <cell r="E84" t="str">
            <v>PZ</v>
          </cell>
          <cell r="F84">
            <v>1</v>
          </cell>
          <cell r="G84" t="str">
            <v>TRIMOD UPS</v>
          </cell>
          <cell r="H84">
            <v>6175.75</v>
          </cell>
          <cell r="I84">
            <v>0.45</v>
          </cell>
          <cell r="J84">
            <v>3396.6624999999999</v>
          </cell>
          <cell r="K84">
            <v>0.15</v>
          </cell>
          <cell r="L84">
            <v>2887.163125</v>
          </cell>
        </row>
        <row r="85">
          <cell r="A85" t="str">
            <v>LG-310434</v>
          </cell>
          <cell r="B85" t="str">
            <v>UPS</v>
          </cell>
          <cell r="C85" t="str">
            <v>UPS TRIMOD EMPTY CABINET 6SH FOR 30KVA HE</v>
          </cell>
          <cell r="D85" t="str">
            <v>3245063104341</v>
          </cell>
          <cell r="E85" t="str">
            <v>PZ</v>
          </cell>
          <cell r="F85">
            <v>1</v>
          </cell>
          <cell r="G85" t="str">
            <v>TRIMOD UPS</v>
          </cell>
          <cell r="H85">
            <v>6710.85</v>
          </cell>
          <cell r="I85">
            <v>0.45</v>
          </cell>
          <cell r="J85">
            <v>3690.9675000000002</v>
          </cell>
          <cell r="K85">
            <v>0.15</v>
          </cell>
          <cell r="L85">
            <v>3137.3223750000002</v>
          </cell>
        </row>
        <row r="86">
          <cell r="A86" t="str">
            <v>LG-310442</v>
          </cell>
          <cell r="B86" t="str">
            <v>UPS</v>
          </cell>
          <cell r="C86" t="str">
            <v>UPS TRIMOD ON LINE 10 KVA HE 11 MIN</v>
          </cell>
          <cell r="D86" t="str">
            <v>3414970328274</v>
          </cell>
          <cell r="E86" t="str">
            <v>PZ</v>
          </cell>
          <cell r="F86">
            <v>1</v>
          </cell>
          <cell r="G86" t="str">
            <v>TRIMOD UPS</v>
          </cell>
          <cell r="H86">
            <v>10262.32</v>
          </cell>
          <cell r="I86">
            <v>0.45</v>
          </cell>
          <cell r="J86">
            <v>5644.2759999999998</v>
          </cell>
          <cell r="K86">
            <v>0.15</v>
          </cell>
          <cell r="L86">
            <v>4797.6345999999994</v>
          </cell>
        </row>
        <row r="87">
          <cell r="A87" t="str">
            <v>LG-310443</v>
          </cell>
          <cell r="B87" t="str">
            <v>UPS</v>
          </cell>
          <cell r="C87" t="str">
            <v>UPS TRIMOD ON LINE 10 KVA HE 17 MIN</v>
          </cell>
          <cell r="D87" t="str">
            <v>3414970328366</v>
          </cell>
          <cell r="E87" t="str">
            <v>PZ</v>
          </cell>
          <cell r="F87">
            <v>1</v>
          </cell>
          <cell r="G87" t="str">
            <v>TRIMOD UPS</v>
          </cell>
          <cell r="H87">
            <v>11453.38</v>
          </cell>
          <cell r="I87">
            <v>0.45</v>
          </cell>
          <cell r="J87">
            <v>6299.3589999999995</v>
          </cell>
          <cell r="K87">
            <v>0.15</v>
          </cell>
          <cell r="L87">
            <v>5354.4551499999998</v>
          </cell>
        </row>
        <row r="88">
          <cell r="A88" t="str">
            <v>LG-310444</v>
          </cell>
          <cell r="B88" t="str">
            <v>UPS</v>
          </cell>
          <cell r="C88" t="str">
            <v>UPS TRIMOD ON LINE 10 KVA HE 35 MIN</v>
          </cell>
          <cell r="D88" t="str">
            <v>3414970328359</v>
          </cell>
          <cell r="E88" t="str">
            <v>PZ</v>
          </cell>
          <cell r="F88">
            <v>1</v>
          </cell>
          <cell r="G88" t="str">
            <v>TRIMOD UPS</v>
          </cell>
          <cell r="H88">
            <v>13956.63</v>
          </cell>
          <cell r="I88">
            <v>0.45</v>
          </cell>
          <cell r="J88">
            <v>7676.1464999999998</v>
          </cell>
          <cell r="K88">
            <v>0.15</v>
          </cell>
          <cell r="L88">
            <v>6524.7245249999996</v>
          </cell>
        </row>
        <row r="89">
          <cell r="A89" t="str">
            <v>LG-310445</v>
          </cell>
          <cell r="B89" t="str">
            <v>UPS</v>
          </cell>
          <cell r="C89" t="str">
            <v>UPS TRIMOD ON LINE 15 KVA HE 13 MIN</v>
          </cell>
          <cell r="D89" t="str">
            <v>3414970328311</v>
          </cell>
          <cell r="E89" t="str">
            <v>PZ</v>
          </cell>
          <cell r="F89">
            <v>1</v>
          </cell>
          <cell r="G89" t="str">
            <v>TRIMOD UPS</v>
          </cell>
          <cell r="H89">
            <v>13081.96</v>
          </cell>
          <cell r="I89">
            <v>0.45</v>
          </cell>
          <cell r="J89">
            <v>7195.0779999999995</v>
          </cell>
          <cell r="K89">
            <v>0.15</v>
          </cell>
          <cell r="L89">
            <v>6115.8162999999995</v>
          </cell>
        </row>
        <row r="90">
          <cell r="A90" t="str">
            <v>LG-310446</v>
          </cell>
          <cell r="B90" t="str">
            <v>UPS</v>
          </cell>
          <cell r="C90" t="str">
            <v>UPS TRIMOD ON LINE 15 KVA HE 21 MIN</v>
          </cell>
          <cell r="D90" t="str">
            <v>3414970328403</v>
          </cell>
          <cell r="E90" t="str">
            <v>PZ</v>
          </cell>
          <cell r="F90">
            <v>1</v>
          </cell>
          <cell r="G90" t="str">
            <v>TRIMOD UPS</v>
          </cell>
          <cell r="H90">
            <v>15288.79</v>
          </cell>
          <cell r="I90">
            <v>0.45</v>
          </cell>
          <cell r="J90">
            <v>8408.8345000000008</v>
          </cell>
          <cell r="K90">
            <v>0.15</v>
          </cell>
          <cell r="L90">
            <v>7147.5093250000009</v>
          </cell>
        </row>
        <row r="91">
          <cell r="A91" t="str">
            <v>LG-310447</v>
          </cell>
          <cell r="B91" t="str">
            <v>UPS</v>
          </cell>
          <cell r="C91" t="str">
            <v>UPS TRIMOD ON LINE 20 KVA HE 9 MIN</v>
          </cell>
          <cell r="D91" t="str">
            <v>3414970328434</v>
          </cell>
          <cell r="E91" t="str">
            <v>PZ</v>
          </cell>
          <cell r="F91">
            <v>1</v>
          </cell>
          <cell r="G91" t="str">
            <v>TRIMOD UPS</v>
          </cell>
          <cell r="H91">
            <v>15037.05</v>
          </cell>
          <cell r="I91">
            <v>0.45</v>
          </cell>
          <cell r="J91">
            <v>8270.3774999999987</v>
          </cell>
          <cell r="K91">
            <v>0.15</v>
          </cell>
          <cell r="L91">
            <v>7029.8208749999994</v>
          </cell>
        </row>
        <row r="92">
          <cell r="A92" t="str">
            <v>LG-310448</v>
          </cell>
          <cell r="B92" t="str">
            <v>UPS</v>
          </cell>
          <cell r="C92" t="str">
            <v>UPS TRIMOD ON LINE 20 KVA HE 14 MIN</v>
          </cell>
          <cell r="D92" t="str">
            <v>3414970328304</v>
          </cell>
          <cell r="E92" t="str">
            <v>PZ</v>
          </cell>
          <cell r="F92">
            <v>1</v>
          </cell>
          <cell r="G92" t="str">
            <v>TRIMOD UPS</v>
          </cell>
          <cell r="H92">
            <v>16048.53</v>
          </cell>
          <cell r="I92">
            <v>0.45</v>
          </cell>
          <cell r="J92">
            <v>8826.6915000000008</v>
          </cell>
          <cell r="K92">
            <v>0.15</v>
          </cell>
          <cell r="L92">
            <v>7502.6877750000003</v>
          </cell>
        </row>
        <row r="93">
          <cell r="A93" t="str">
            <v>LG-310468</v>
          </cell>
          <cell r="B93" t="str">
            <v>UPS</v>
          </cell>
          <cell r="C93" t="str">
            <v>UPS TRIMOD EMPTY CAB 6S M IO 2CTRL 30 HE D</v>
          </cell>
          <cell r="D93" t="str">
            <v>3414970827173</v>
          </cell>
          <cell r="E93" t="str">
            <v>PZ</v>
          </cell>
          <cell r="F93">
            <v>1</v>
          </cell>
          <cell r="G93" t="str">
            <v>TRIMOD UPS</v>
          </cell>
          <cell r="H93">
            <v>7424.37</v>
          </cell>
          <cell r="I93">
            <v>0.45</v>
          </cell>
          <cell r="J93">
            <v>4083.4034999999999</v>
          </cell>
          <cell r="K93">
            <v>0.15</v>
          </cell>
          <cell r="L93">
            <v>3470.8929749999998</v>
          </cell>
        </row>
        <row r="94">
          <cell r="A94" t="str">
            <v>LG-310469</v>
          </cell>
          <cell r="B94" t="str">
            <v>UPS</v>
          </cell>
          <cell r="C94" t="str">
            <v>UPS TRIMOD EMPTY CAB 6S/12B 3/3 2C 30 HE D</v>
          </cell>
          <cell r="D94" t="str">
            <v>3414970827180</v>
          </cell>
          <cell r="E94" t="str">
            <v>PZ</v>
          </cell>
          <cell r="F94">
            <v>1</v>
          </cell>
          <cell r="G94" t="str">
            <v>TRIMOD UPS</v>
          </cell>
          <cell r="H94">
            <v>7502.49</v>
          </cell>
          <cell r="I94">
            <v>0.45</v>
          </cell>
          <cell r="J94">
            <v>4126.3694999999998</v>
          </cell>
          <cell r="K94">
            <v>0.15</v>
          </cell>
          <cell r="L94">
            <v>3507.4140749999997</v>
          </cell>
        </row>
        <row r="95">
          <cell r="A95" t="str">
            <v>LG-310470</v>
          </cell>
          <cell r="B95" t="str">
            <v>UPS</v>
          </cell>
          <cell r="C95" t="str">
            <v>BATTERY CAB LONG LIFE TRIMOD A</v>
          </cell>
          <cell r="D95" t="str">
            <v>3414971509139</v>
          </cell>
          <cell r="E95" t="str">
            <v>PZ</v>
          </cell>
          <cell r="F95">
            <v>1</v>
          </cell>
          <cell r="G95" t="str">
            <v>TRIMOD UPS</v>
          </cell>
          <cell r="H95">
            <v>17323.939999999999</v>
          </cell>
          <cell r="I95">
            <v>0.45</v>
          </cell>
          <cell r="J95">
            <v>9528.1669999999995</v>
          </cell>
          <cell r="K95">
            <v>0.15</v>
          </cell>
          <cell r="L95">
            <v>8098.9419499999995</v>
          </cell>
        </row>
        <row r="96">
          <cell r="A96" t="str">
            <v>LG-310471</v>
          </cell>
          <cell r="B96" t="str">
            <v>UPS</v>
          </cell>
          <cell r="C96" t="str">
            <v>UPS TRIMOD EMPTY CAB 6S 3/3 2C 40 HE D</v>
          </cell>
          <cell r="D96" t="str">
            <v>3414970827197</v>
          </cell>
          <cell r="E96" t="str">
            <v>PZ</v>
          </cell>
          <cell r="F96">
            <v>1</v>
          </cell>
          <cell r="G96" t="str">
            <v>TRIMOD UPS</v>
          </cell>
          <cell r="H96">
            <v>6564.71</v>
          </cell>
          <cell r="I96">
            <v>0.45</v>
          </cell>
          <cell r="J96">
            <v>3610.5904999999998</v>
          </cell>
          <cell r="K96">
            <v>0.15</v>
          </cell>
          <cell r="L96">
            <v>3069.0019249999996</v>
          </cell>
        </row>
        <row r="97">
          <cell r="A97" t="str">
            <v>LG-310472</v>
          </cell>
          <cell r="B97" t="str">
            <v>UPS</v>
          </cell>
          <cell r="C97" t="str">
            <v>UPS TRIMOD EMPTY CAB 9S 3/3 3C 60 HE D</v>
          </cell>
          <cell r="D97" t="str">
            <v>3414970827203</v>
          </cell>
          <cell r="E97" t="str">
            <v>PZ</v>
          </cell>
          <cell r="F97">
            <v>1</v>
          </cell>
          <cell r="G97" t="str">
            <v>TRIMOD UPS</v>
          </cell>
          <cell r="H97">
            <v>8244.9500000000007</v>
          </cell>
          <cell r="I97">
            <v>0.45</v>
          </cell>
          <cell r="J97">
            <v>4534.7224999999999</v>
          </cell>
          <cell r="K97">
            <v>0.15</v>
          </cell>
          <cell r="L97">
            <v>3854.5141249999997</v>
          </cell>
        </row>
        <row r="98">
          <cell r="A98" t="str">
            <v>LG-310473</v>
          </cell>
          <cell r="B98" t="str">
            <v>UPS</v>
          </cell>
          <cell r="C98" t="str">
            <v>UPS TRIMOD EMPTY CAB 12S 3/3 4C 80 HE D</v>
          </cell>
          <cell r="D98" t="str">
            <v>3414970827210</v>
          </cell>
          <cell r="E98" t="str">
            <v>PZ</v>
          </cell>
          <cell r="F98">
            <v>1</v>
          </cell>
          <cell r="G98" t="str">
            <v>TRIMOD UPS</v>
          </cell>
          <cell r="H98">
            <v>10159.64</v>
          </cell>
          <cell r="I98">
            <v>0.45</v>
          </cell>
          <cell r="J98">
            <v>5587.8019999999997</v>
          </cell>
          <cell r="K98">
            <v>0.15</v>
          </cell>
          <cell r="L98">
            <v>4749.6316999999999</v>
          </cell>
        </row>
        <row r="99">
          <cell r="A99" t="str">
            <v>LG-310478</v>
          </cell>
          <cell r="B99" t="str">
            <v>UPS</v>
          </cell>
          <cell r="C99" t="str">
            <v>BATTERY CAB LONG LIFE TRIMOD B</v>
          </cell>
          <cell r="D99" t="str">
            <v>3414971509153</v>
          </cell>
          <cell r="E99" t="str">
            <v>PZ</v>
          </cell>
          <cell r="F99">
            <v>1</v>
          </cell>
          <cell r="G99" t="str">
            <v>TRIMOD UPS</v>
          </cell>
          <cell r="H99">
            <v>18337.240000000002</v>
          </cell>
          <cell r="I99">
            <v>0.45</v>
          </cell>
          <cell r="J99">
            <v>10085.482</v>
          </cell>
          <cell r="K99">
            <v>0.15</v>
          </cell>
          <cell r="L99">
            <v>8572.6597000000002</v>
          </cell>
        </row>
        <row r="100">
          <cell r="A100" t="str">
            <v>LG-310259</v>
          </cell>
          <cell r="B100" t="str">
            <v>UPS</v>
          </cell>
          <cell r="C100" t="str">
            <v>KEOR MOD KIT DI SINCRONISMO</v>
          </cell>
          <cell r="D100" t="str">
            <v>3414972273503</v>
          </cell>
          <cell r="E100" t="str">
            <v>PZ</v>
          </cell>
          <cell r="F100">
            <v>1</v>
          </cell>
          <cell r="G100" t="str">
            <v>KEOR MOD</v>
          </cell>
          <cell r="H100">
            <v>572.92999999999995</v>
          </cell>
          <cell r="I100">
            <v>0.45</v>
          </cell>
          <cell r="J100">
            <v>315.11149999999998</v>
          </cell>
          <cell r="K100">
            <v>0.15</v>
          </cell>
          <cell r="L100">
            <v>267.84477499999997</v>
          </cell>
        </row>
        <row r="101">
          <cell r="A101" t="str">
            <v>LG-311330</v>
          </cell>
          <cell r="B101" t="str">
            <v>UPS</v>
          </cell>
          <cell r="C101" t="str">
            <v>BATTERY CAB LONG LIFE TRIMOD C</v>
          </cell>
          <cell r="D101" t="str">
            <v>3414973216189</v>
          </cell>
          <cell r="E101" t="str">
            <v>PZ</v>
          </cell>
          <cell r="F101">
            <v>1</v>
          </cell>
          <cell r="G101" t="str">
            <v>TRIMOD UPS</v>
          </cell>
          <cell r="H101">
            <v>16819.36</v>
          </cell>
          <cell r="I101">
            <v>0.45</v>
          </cell>
          <cell r="J101">
            <v>9250.648000000001</v>
          </cell>
          <cell r="K101">
            <v>0.15</v>
          </cell>
          <cell r="L101">
            <v>7863.0508000000009</v>
          </cell>
        </row>
        <row r="102">
          <cell r="A102" t="str">
            <v>LG-311331</v>
          </cell>
          <cell r="B102" t="str">
            <v>UPS</v>
          </cell>
          <cell r="C102" t="str">
            <v>BATTERY CAB LONG LIFE TRIMOD D</v>
          </cell>
          <cell r="D102" t="str">
            <v>3414973216172</v>
          </cell>
          <cell r="E102" t="str">
            <v>PZ</v>
          </cell>
          <cell r="F102">
            <v>1</v>
          </cell>
          <cell r="G102" t="str">
            <v>TRIMOD UPS</v>
          </cell>
          <cell r="H102">
            <v>17803.150000000001</v>
          </cell>
          <cell r="I102">
            <v>0.45</v>
          </cell>
          <cell r="J102">
            <v>9791.7325000000019</v>
          </cell>
          <cell r="K102">
            <v>0.15</v>
          </cell>
          <cell r="L102">
            <v>8322.9726250000022</v>
          </cell>
        </row>
        <row r="103">
          <cell r="A103" t="str">
            <v>LG-310480</v>
          </cell>
          <cell r="B103" t="str">
            <v>UPS</v>
          </cell>
          <cell r="C103" t="str">
            <v>UPS KEOR MOD CABINET VUOTO PER 125 KW</v>
          </cell>
          <cell r="D103" t="str">
            <v>3414971211384</v>
          </cell>
          <cell r="E103" t="str">
            <v>PZ</v>
          </cell>
          <cell r="F103">
            <v>1</v>
          </cell>
          <cell r="G103" t="str">
            <v>KEOR MOD</v>
          </cell>
          <cell r="H103">
            <v>22646.14</v>
          </cell>
          <cell r="I103">
            <v>0.45</v>
          </cell>
          <cell r="J103">
            <v>12455.376999999999</v>
          </cell>
          <cell r="K103">
            <v>0.15</v>
          </cell>
          <cell r="L103">
            <v>10587.070449999999</v>
          </cell>
        </row>
        <row r="104">
          <cell r="A104" t="str">
            <v>LG-310481</v>
          </cell>
          <cell r="B104" t="str">
            <v>UPS</v>
          </cell>
          <cell r="C104" t="str">
            <v>UPS KEOR MOD CABINET VUOTO PER 250 KW</v>
          </cell>
          <cell r="D104" t="str">
            <v>3414971211391</v>
          </cell>
          <cell r="E104" t="str">
            <v>PZ</v>
          </cell>
          <cell r="F104">
            <v>1</v>
          </cell>
          <cell r="G104" t="str">
            <v>KEOR MOD</v>
          </cell>
          <cell r="H104">
            <v>28209.87</v>
          </cell>
          <cell r="I104">
            <v>0.45</v>
          </cell>
          <cell r="J104">
            <v>15515.4285</v>
          </cell>
          <cell r="K104">
            <v>0.15</v>
          </cell>
          <cell r="L104">
            <v>13188.114225000001</v>
          </cell>
        </row>
        <row r="105">
          <cell r="A105" t="str">
            <v>LG-310485</v>
          </cell>
          <cell r="B105" t="str">
            <v>UPS</v>
          </cell>
          <cell r="C105" t="str">
            <v>Contratto Assistenza Trimod 10 Standard A</v>
          </cell>
          <cell r="D105" t="str">
            <v>3414970032010</v>
          </cell>
          <cell r="E105" t="str">
            <v>PZ</v>
          </cell>
          <cell r="F105">
            <v>1</v>
          </cell>
          <cell r="G105" t="str">
            <v>SERVIZI UPS CONTRATTI TRIFASE MODULARI</v>
          </cell>
          <cell r="H105">
            <v>2345.6799999999998</v>
          </cell>
          <cell r="I105">
            <v>0.1</v>
          </cell>
          <cell r="J105">
            <v>2111.1120000000001</v>
          </cell>
          <cell r="K105">
            <v>0.15</v>
          </cell>
          <cell r="L105">
            <v>1794.4452000000001</v>
          </cell>
        </row>
        <row r="106">
          <cell r="A106" t="str">
            <v>LG-310486</v>
          </cell>
          <cell r="B106" t="str">
            <v>UPS</v>
          </cell>
          <cell r="C106" t="str">
            <v>Contratto Assistenza Trimod 10 Standard B</v>
          </cell>
          <cell r="D106" t="str">
            <v>3245063104860</v>
          </cell>
          <cell r="E106" t="str">
            <v>PZ</v>
          </cell>
          <cell r="F106">
            <v>1</v>
          </cell>
          <cell r="G106" t="str">
            <v>SERVIZI UPS CONTRATTI TRIFASE MODULARI</v>
          </cell>
          <cell r="H106">
            <v>1910.06</v>
          </cell>
          <cell r="I106">
            <v>0.1</v>
          </cell>
          <cell r="J106">
            <v>1719.0539999999999</v>
          </cell>
          <cell r="K106">
            <v>0.15</v>
          </cell>
          <cell r="L106">
            <v>1461.1958999999999</v>
          </cell>
        </row>
        <row r="107">
          <cell r="A107" t="str">
            <v>LG-310487</v>
          </cell>
          <cell r="B107" t="str">
            <v>UPS</v>
          </cell>
          <cell r="C107" t="str">
            <v>Contratto Assistenza Trimod 10 Standard C</v>
          </cell>
          <cell r="D107" t="str">
            <v>3245063104877</v>
          </cell>
          <cell r="E107" t="str">
            <v>PZ</v>
          </cell>
          <cell r="F107">
            <v>1</v>
          </cell>
          <cell r="G107" t="str">
            <v>SERVIZI UPS CONTRATTI TRIFASE MODULARI</v>
          </cell>
          <cell r="H107">
            <v>1574.97</v>
          </cell>
          <cell r="I107">
            <v>0.1</v>
          </cell>
          <cell r="J107">
            <v>1417.473</v>
          </cell>
          <cell r="K107">
            <v>0.15</v>
          </cell>
          <cell r="L107">
            <v>1204.85205</v>
          </cell>
        </row>
        <row r="108">
          <cell r="A108" t="str">
            <v>LG-310488</v>
          </cell>
          <cell r="B108" t="str">
            <v>UPS</v>
          </cell>
          <cell r="C108" t="str">
            <v>Contratto Assistenza Trimod 10 Standard D</v>
          </cell>
          <cell r="D108" t="str">
            <v>3245063104884</v>
          </cell>
          <cell r="E108" t="str">
            <v>PZ</v>
          </cell>
          <cell r="F108">
            <v>1</v>
          </cell>
          <cell r="G108" t="str">
            <v>SERVIZI UPS CONTRATTI TRIFASE MODULARI</v>
          </cell>
          <cell r="H108">
            <v>1122.58</v>
          </cell>
          <cell r="I108">
            <v>0.1</v>
          </cell>
          <cell r="J108">
            <v>1010.3219999999999</v>
          </cell>
          <cell r="K108">
            <v>0.15</v>
          </cell>
          <cell r="L108">
            <v>858.77369999999996</v>
          </cell>
        </row>
        <row r="109">
          <cell r="A109" t="str">
            <v>LG-310489</v>
          </cell>
          <cell r="B109" t="str">
            <v>UPS</v>
          </cell>
          <cell r="C109" t="str">
            <v>Contratto Assistenza Trimod 10 Standard E</v>
          </cell>
          <cell r="D109" t="str">
            <v>3245063104891</v>
          </cell>
          <cell r="E109" t="str">
            <v>PZ</v>
          </cell>
          <cell r="F109">
            <v>1</v>
          </cell>
          <cell r="G109" t="str">
            <v>SERVIZI UPS CONTRATTI TRIFASE MODULARI</v>
          </cell>
          <cell r="H109">
            <v>904.77</v>
          </cell>
          <cell r="I109">
            <v>0.1</v>
          </cell>
          <cell r="J109">
            <v>814.29300000000001</v>
          </cell>
          <cell r="K109">
            <v>0.15</v>
          </cell>
          <cell r="L109">
            <v>692.14904999999999</v>
          </cell>
        </row>
        <row r="110">
          <cell r="A110" t="str">
            <v>LG-310490</v>
          </cell>
          <cell r="B110" t="str">
            <v>UPS</v>
          </cell>
          <cell r="C110" t="str">
            <v>Contratto Assistenza Trimod 15 Standard A</v>
          </cell>
          <cell r="D110" t="str">
            <v>3245063104907</v>
          </cell>
          <cell r="E110" t="str">
            <v>PZ</v>
          </cell>
          <cell r="F110">
            <v>1</v>
          </cell>
          <cell r="G110" t="str">
            <v>SERVIZI UPS CONTRATTI TRIFASE MODULARI</v>
          </cell>
          <cell r="H110">
            <v>2580.2399999999998</v>
          </cell>
          <cell r="I110">
            <v>0.1</v>
          </cell>
          <cell r="J110">
            <v>2322.2159999999999</v>
          </cell>
          <cell r="K110">
            <v>0.15</v>
          </cell>
          <cell r="L110">
            <v>1973.8835999999999</v>
          </cell>
        </row>
        <row r="111">
          <cell r="A111" t="str">
            <v>LG-310491</v>
          </cell>
          <cell r="B111" t="str">
            <v>UPS</v>
          </cell>
          <cell r="C111" t="str">
            <v>Contratto Assistenza Trimod 15 Standard B</v>
          </cell>
          <cell r="D111" t="str">
            <v>3245063104914</v>
          </cell>
          <cell r="E111" t="str">
            <v>PZ</v>
          </cell>
          <cell r="F111">
            <v>1</v>
          </cell>
          <cell r="G111" t="str">
            <v>SERVIZI UPS CONTRATTI TRIFASE MODULARI</v>
          </cell>
          <cell r="H111">
            <v>2362.44</v>
          </cell>
          <cell r="I111">
            <v>0.1</v>
          </cell>
          <cell r="J111">
            <v>2126.1959999999999</v>
          </cell>
          <cell r="K111">
            <v>0.15</v>
          </cell>
          <cell r="L111">
            <v>1807.2665999999999</v>
          </cell>
        </row>
        <row r="112">
          <cell r="A112" t="str">
            <v>LG-310492</v>
          </cell>
          <cell r="B112" t="str">
            <v>UPS</v>
          </cell>
          <cell r="C112" t="str">
            <v>Contratto Assistenza Trimod 15 Standard C</v>
          </cell>
          <cell r="D112" t="str">
            <v>3245063104921</v>
          </cell>
          <cell r="E112" t="str">
            <v>PZ</v>
          </cell>
          <cell r="F112">
            <v>1</v>
          </cell>
          <cell r="G112" t="str">
            <v>SERVIZI UPS CONTRATTI TRIFASE MODULARI</v>
          </cell>
          <cell r="H112">
            <v>1675.51</v>
          </cell>
          <cell r="I112">
            <v>0.1</v>
          </cell>
          <cell r="J112">
            <v>1507.9590000000001</v>
          </cell>
          <cell r="K112">
            <v>0.15</v>
          </cell>
          <cell r="L112">
            <v>1281.7651500000002</v>
          </cell>
        </row>
        <row r="113">
          <cell r="A113" t="str">
            <v>LG-310493</v>
          </cell>
          <cell r="B113" t="str">
            <v>UPS</v>
          </cell>
          <cell r="C113" t="str">
            <v>Contratto Assistenza Trimod 15 Standard D</v>
          </cell>
          <cell r="D113" t="str">
            <v>3245063104938</v>
          </cell>
          <cell r="E113" t="str">
            <v>PZ</v>
          </cell>
          <cell r="F113">
            <v>1</v>
          </cell>
          <cell r="G113" t="str">
            <v>SERVIZI UPS CONTRATTI TRIFASE MODULARI</v>
          </cell>
          <cell r="H113">
            <v>1239.8499999999999</v>
          </cell>
          <cell r="I113">
            <v>0.1</v>
          </cell>
          <cell r="J113">
            <v>1115.865</v>
          </cell>
          <cell r="K113">
            <v>0.15</v>
          </cell>
          <cell r="L113">
            <v>948.48524999999995</v>
          </cell>
        </row>
        <row r="114">
          <cell r="A114" t="str">
            <v>LG-310494</v>
          </cell>
          <cell r="B114" t="str">
            <v>UPS</v>
          </cell>
          <cell r="C114" t="str">
            <v>Contratto Assistenza Trimod 15 Standard E</v>
          </cell>
          <cell r="D114" t="str">
            <v>3245063104945</v>
          </cell>
          <cell r="E114" t="str">
            <v>PZ</v>
          </cell>
          <cell r="F114">
            <v>1</v>
          </cell>
          <cell r="G114" t="str">
            <v>SERVIZI UPS CONTRATTI TRIFASE MODULARI</v>
          </cell>
          <cell r="H114">
            <v>1005.3</v>
          </cell>
          <cell r="I114">
            <v>0.1</v>
          </cell>
          <cell r="J114">
            <v>904.77</v>
          </cell>
          <cell r="K114">
            <v>0.15</v>
          </cell>
          <cell r="L114">
            <v>769.05449999999996</v>
          </cell>
        </row>
        <row r="115">
          <cell r="A115" t="str">
            <v>LG-310495</v>
          </cell>
          <cell r="B115" t="str">
            <v>UPS</v>
          </cell>
          <cell r="C115" t="str">
            <v>Contratto Assistenza Trimod 20 Standard A</v>
          </cell>
          <cell r="D115" t="str">
            <v>3245063104952</v>
          </cell>
          <cell r="E115" t="str">
            <v>PZ</v>
          </cell>
          <cell r="F115">
            <v>1</v>
          </cell>
          <cell r="G115" t="str">
            <v>SERVIZI UPS CONTRATTI TRIFASE MODULARI</v>
          </cell>
          <cell r="H115">
            <v>2697.54</v>
          </cell>
          <cell r="I115">
            <v>0.1</v>
          </cell>
          <cell r="J115">
            <v>2427.7860000000001</v>
          </cell>
          <cell r="K115">
            <v>0.15</v>
          </cell>
          <cell r="L115">
            <v>2063.6181000000001</v>
          </cell>
        </row>
        <row r="116">
          <cell r="A116" t="str">
            <v>LG-310496</v>
          </cell>
          <cell r="B116" t="str">
            <v>UPS</v>
          </cell>
          <cell r="C116" t="str">
            <v>Contratto Assistenza Trimod 20 Standard B</v>
          </cell>
          <cell r="D116" t="str">
            <v>3245063104969</v>
          </cell>
          <cell r="E116" t="str">
            <v>PZ</v>
          </cell>
          <cell r="F116">
            <v>1</v>
          </cell>
          <cell r="G116" t="str">
            <v>SERVIZI UPS CONTRATTI TRIFASE MODULARI</v>
          </cell>
          <cell r="H116">
            <v>2462.96</v>
          </cell>
          <cell r="I116">
            <v>0.1</v>
          </cell>
          <cell r="J116">
            <v>2216.6640000000002</v>
          </cell>
          <cell r="K116">
            <v>0.15</v>
          </cell>
          <cell r="L116">
            <v>1884.1644000000001</v>
          </cell>
        </row>
        <row r="117">
          <cell r="A117" t="str">
            <v>LG-310497</v>
          </cell>
          <cell r="B117" t="str">
            <v>UPS</v>
          </cell>
          <cell r="C117" t="str">
            <v>Contratto Assistenza Trimod 20 Standard C</v>
          </cell>
          <cell r="D117" t="str">
            <v>3245063104976</v>
          </cell>
          <cell r="E117" t="str">
            <v>PZ</v>
          </cell>
          <cell r="F117">
            <v>1</v>
          </cell>
          <cell r="G117" t="str">
            <v>SERVIZI UPS CONTRATTI TRIFASE MODULARI</v>
          </cell>
          <cell r="H117">
            <v>1792.78</v>
          </cell>
          <cell r="I117">
            <v>0.1</v>
          </cell>
          <cell r="J117">
            <v>1613.502</v>
          </cell>
          <cell r="K117">
            <v>0.15</v>
          </cell>
          <cell r="L117">
            <v>1371.4766999999999</v>
          </cell>
        </row>
        <row r="118">
          <cell r="A118" t="str">
            <v>LG-310498</v>
          </cell>
          <cell r="B118" t="str">
            <v>UPS</v>
          </cell>
          <cell r="C118" t="str">
            <v>Contratto Assistenza Trimod 20 Standard D</v>
          </cell>
          <cell r="D118" t="str">
            <v>3245063104983</v>
          </cell>
          <cell r="E118" t="str">
            <v>PZ</v>
          </cell>
          <cell r="F118">
            <v>1</v>
          </cell>
          <cell r="G118" t="str">
            <v>SERVIZI UPS CONTRATTI TRIFASE MODULARI</v>
          </cell>
          <cell r="H118">
            <v>1340.39</v>
          </cell>
          <cell r="I118">
            <v>0.1</v>
          </cell>
          <cell r="J118">
            <v>1206.3510000000001</v>
          </cell>
          <cell r="K118">
            <v>0.15</v>
          </cell>
          <cell r="L118">
            <v>1025.3983500000002</v>
          </cell>
        </row>
        <row r="119">
          <cell r="A119" t="str">
            <v>LG-310499</v>
          </cell>
          <cell r="B119" t="str">
            <v>UPS</v>
          </cell>
          <cell r="C119" t="str">
            <v>Contratto Assistenza Trimod 20 Standard E</v>
          </cell>
          <cell r="D119" t="str">
            <v>3245063104990</v>
          </cell>
          <cell r="E119" t="str">
            <v>PZ</v>
          </cell>
          <cell r="F119">
            <v>1</v>
          </cell>
          <cell r="G119" t="str">
            <v>SERVIZI UPS CONTRATTI TRIFASE MODULARI</v>
          </cell>
          <cell r="H119">
            <v>1122.58</v>
          </cell>
          <cell r="I119">
            <v>0.1</v>
          </cell>
          <cell r="J119">
            <v>1010.3219999999999</v>
          </cell>
          <cell r="K119">
            <v>0.15</v>
          </cell>
          <cell r="L119">
            <v>858.77369999999996</v>
          </cell>
        </row>
        <row r="120">
          <cell r="A120" t="str">
            <v>LG-310500</v>
          </cell>
          <cell r="B120" t="str">
            <v>UPS</v>
          </cell>
          <cell r="C120" t="str">
            <v>Contratto Assistenza Trimod 30 Standard A</v>
          </cell>
          <cell r="D120" t="str">
            <v>3245063105003</v>
          </cell>
          <cell r="E120" t="str">
            <v>PZ</v>
          </cell>
          <cell r="F120">
            <v>1</v>
          </cell>
          <cell r="G120" t="str">
            <v>SERVIZI UPS CONTRATTI TRIFASE MODULARI</v>
          </cell>
          <cell r="H120">
            <v>3149.92</v>
          </cell>
          <cell r="I120">
            <v>0.1</v>
          </cell>
          <cell r="J120">
            <v>2834.9279999999999</v>
          </cell>
          <cell r="K120">
            <v>0.15</v>
          </cell>
          <cell r="L120">
            <v>2409.6887999999999</v>
          </cell>
        </row>
        <row r="121">
          <cell r="A121" t="str">
            <v>LG-310501</v>
          </cell>
          <cell r="B121" t="str">
            <v>UPS</v>
          </cell>
          <cell r="C121" t="str">
            <v>Contratto Assistenza Trimod 30 Standard B</v>
          </cell>
          <cell r="D121" t="str">
            <v>3414970032027</v>
          </cell>
          <cell r="E121" t="str">
            <v>PZ</v>
          </cell>
          <cell r="F121">
            <v>1</v>
          </cell>
          <cell r="G121" t="str">
            <v>SERVIZI UPS CONTRATTI TRIFASE MODULARI</v>
          </cell>
          <cell r="H121">
            <v>2462.96</v>
          </cell>
          <cell r="I121">
            <v>0.1</v>
          </cell>
          <cell r="J121">
            <v>2216.6640000000002</v>
          </cell>
          <cell r="K121">
            <v>0.15</v>
          </cell>
          <cell r="L121">
            <v>1884.1644000000001</v>
          </cell>
        </row>
        <row r="122">
          <cell r="A122" t="str">
            <v>LG-310502</v>
          </cell>
          <cell r="B122" t="str">
            <v>UPS</v>
          </cell>
          <cell r="C122" t="str">
            <v>Contratto Assistenza Trimod 30 Standard C</v>
          </cell>
          <cell r="D122" t="str">
            <v>3245063105027</v>
          </cell>
          <cell r="E122" t="str">
            <v>PZ</v>
          </cell>
          <cell r="F122">
            <v>1</v>
          </cell>
          <cell r="G122" t="str">
            <v>SERVIZI UPS CONTRATTI TRIFASE MODULARI</v>
          </cell>
          <cell r="H122">
            <v>2245.14</v>
          </cell>
          <cell r="I122">
            <v>0.1</v>
          </cell>
          <cell r="J122">
            <v>2020.6259999999997</v>
          </cell>
          <cell r="K122">
            <v>0.15</v>
          </cell>
          <cell r="L122">
            <v>1717.5320999999999</v>
          </cell>
        </row>
        <row r="123">
          <cell r="A123" t="str">
            <v>LG-310503</v>
          </cell>
          <cell r="B123" t="str">
            <v>UPS</v>
          </cell>
          <cell r="C123" t="str">
            <v>Contratto Assistenza Trimod 30 Standard D</v>
          </cell>
          <cell r="D123" t="str">
            <v>3245063105034</v>
          </cell>
          <cell r="E123" t="str">
            <v>PZ</v>
          </cell>
          <cell r="F123">
            <v>1</v>
          </cell>
          <cell r="G123" t="str">
            <v>SERVIZI UPS CONTRATTI TRIFASE MODULARI</v>
          </cell>
          <cell r="H123">
            <v>1792.78</v>
          </cell>
          <cell r="I123">
            <v>0.1</v>
          </cell>
          <cell r="J123">
            <v>1613.502</v>
          </cell>
          <cell r="K123">
            <v>0.15</v>
          </cell>
          <cell r="L123">
            <v>1371.4766999999999</v>
          </cell>
        </row>
        <row r="124">
          <cell r="A124" t="str">
            <v>LG-310504</v>
          </cell>
          <cell r="B124" t="str">
            <v>UPS</v>
          </cell>
          <cell r="C124" t="str">
            <v>Contratto Assistenza Trimod 30 Standard E</v>
          </cell>
          <cell r="D124" t="str">
            <v>3245063105041</v>
          </cell>
          <cell r="E124" t="str">
            <v>PZ</v>
          </cell>
          <cell r="F124">
            <v>1</v>
          </cell>
          <cell r="G124" t="str">
            <v>SERVIZI UPS CONTRATTI TRIFASE MODULARI</v>
          </cell>
          <cell r="H124">
            <v>1340.39</v>
          </cell>
          <cell r="I124">
            <v>0.1</v>
          </cell>
          <cell r="J124">
            <v>1206.3510000000001</v>
          </cell>
          <cell r="K124">
            <v>0.15</v>
          </cell>
          <cell r="L124">
            <v>1025.3983500000002</v>
          </cell>
        </row>
        <row r="125">
          <cell r="A125" t="str">
            <v>LG-310505</v>
          </cell>
          <cell r="B125" t="str">
            <v>UPS</v>
          </cell>
          <cell r="C125" t="str">
            <v>Contratto Assistenza Trimod 40 Standard A</v>
          </cell>
          <cell r="D125" t="str">
            <v>3245063105058</v>
          </cell>
          <cell r="E125" t="str">
            <v>PZ</v>
          </cell>
          <cell r="F125">
            <v>1</v>
          </cell>
          <cell r="G125" t="str">
            <v>SERVIZI UPS CONTRATTI TRIFASE MODULARI</v>
          </cell>
          <cell r="H125">
            <v>4272.5</v>
          </cell>
          <cell r="I125">
            <v>0.1</v>
          </cell>
          <cell r="J125">
            <v>3845.25</v>
          </cell>
          <cell r="K125">
            <v>0.15</v>
          </cell>
          <cell r="L125">
            <v>3268.4625000000001</v>
          </cell>
        </row>
        <row r="126">
          <cell r="A126" t="str">
            <v>LG-310506</v>
          </cell>
          <cell r="B126" t="str">
            <v>UPS</v>
          </cell>
          <cell r="C126" t="str">
            <v>Contratto Assistenza Trimod 40 Standard B</v>
          </cell>
          <cell r="D126" t="str">
            <v>3245063105065</v>
          </cell>
          <cell r="E126" t="str">
            <v>PZ</v>
          </cell>
          <cell r="F126">
            <v>1</v>
          </cell>
          <cell r="G126" t="str">
            <v>SERVIZI UPS CONTRATTI TRIFASE MODULARI</v>
          </cell>
          <cell r="H126">
            <v>3585.56</v>
          </cell>
          <cell r="I126">
            <v>0.1</v>
          </cell>
          <cell r="J126">
            <v>3227.0039999999999</v>
          </cell>
          <cell r="K126">
            <v>0.15</v>
          </cell>
          <cell r="L126">
            <v>2742.9533999999999</v>
          </cell>
        </row>
        <row r="127">
          <cell r="A127" t="str">
            <v>LG-310507</v>
          </cell>
          <cell r="B127" t="str">
            <v>UPS</v>
          </cell>
          <cell r="C127" t="str">
            <v>Contratto Assistenza Trimod 40 Standard C</v>
          </cell>
          <cell r="D127" t="str">
            <v>3245063105072</v>
          </cell>
          <cell r="E127" t="str">
            <v>PZ</v>
          </cell>
          <cell r="F127">
            <v>1</v>
          </cell>
          <cell r="G127" t="str">
            <v>SERVIZI UPS CONTRATTI TRIFASE MODULARI</v>
          </cell>
          <cell r="H127">
            <v>3149.92</v>
          </cell>
          <cell r="I127">
            <v>0.1</v>
          </cell>
          <cell r="J127">
            <v>2834.9279999999999</v>
          </cell>
          <cell r="K127">
            <v>0.15</v>
          </cell>
          <cell r="L127">
            <v>2409.6887999999999</v>
          </cell>
        </row>
        <row r="128">
          <cell r="A128" t="str">
            <v>LG-310508</v>
          </cell>
          <cell r="B128" t="str">
            <v>UPS</v>
          </cell>
          <cell r="C128" t="str">
            <v>Contratto Assistenza Trimod 40 Standard D</v>
          </cell>
          <cell r="D128" t="str">
            <v>3245063105089</v>
          </cell>
          <cell r="E128" t="str">
            <v>PZ</v>
          </cell>
          <cell r="F128">
            <v>1</v>
          </cell>
          <cell r="G128" t="str">
            <v>SERVIZI UPS CONTRATTI TRIFASE MODULARI</v>
          </cell>
          <cell r="H128">
            <v>2680.78</v>
          </cell>
          <cell r="I128">
            <v>0.1</v>
          </cell>
          <cell r="J128">
            <v>2412.7020000000002</v>
          </cell>
          <cell r="K128">
            <v>0.15</v>
          </cell>
          <cell r="L128">
            <v>2050.7967000000003</v>
          </cell>
        </row>
        <row r="129">
          <cell r="A129" t="str">
            <v>LG-310509</v>
          </cell>
          <cell r="B129" t="str">
            <v>UPS</v>
          </cell>
          <cell r="C129" t="str">
            <v>Contratto Assistenza Trimod 40 Standard E</v>
          </cell>
          <cell r="D129" t="str">
            <v>3245063105096</v>
          </cell>
          <cell r="E129" t="str">
            <v>PZ</v>
          </cell>
          <cell r="F129">
            <v>1</v>
          </cell>
          <cell r="G129" t="str">
            <v>SERVIZI UPS CONTRATTI TRIFASE MODULARI</v>
          </cell>
          <cell r="H129">
            <v>2010.6</v>
          </cell>
          <cell r="I129">
            <v>0.1</v>
          </cell>
          <cell r="J129">
            <v>1809.54</v>
          </cell>
          <cell r="K129">
            <v>0.15</v>
          </cell>
          <cell r="L129">
            <v>1538.1089999999999</v>
          </cell>
        </row>
        <row r="130">
          <cell r="A130" t="str">
            <v>LG-310510</v>
          </cell>
          <cell r="B130" t="str">
            <v>UPS</v>
          </cell>
          <cell r="C130" t="str">
            <v>Contratto Assistenza Trimod 60 Standard A</v>
          </cell>
          <cell r="D130" t="str">
            <v>3245063105102</v>
          </cell>
          <cell r="E130" t="str">
            <v>PZ</v>
          </cell>
          <cell r="F130">
            <v>1</v>
          </cell>
          <cell r="G130" t="str">
            <v>SERVIZI UPS CONTRATTI TRIFASE MODULARI</v>
          </cell>
          <cell r="H130">
            <v>4490.32</v>
          </cell>
          <cell r="I130">
            <v>0.1</v>
          </cell>
          <cell r="J130">
            <v>4041.2879999999996</v>
          </cell>
          <cell r="K130">
            <v>0.15</v>
          </cell>
          <cell r="L130">
            <v>3435.0947999999999</v>
          </cell>
        </row>
        <row r="131">
          <cell r="A131" t="str">
            <v>LG-310511</v>
          </cell>
          <cell r="B131" t="str">
            <v>UPS</v>
          </cell>
          <cell r="C131" t="str">
            <v>Contratto Assistenza Trimod 60 Standard B</v>
          </cell>
          <cell r="D131" t="str">
            <v>3245063105119</v>
          </cell>
          <cell r="E131" t="str">
            <v>PZ</v>
          </cell>
          <cell r="F131">
            <v>1</v>
          </cell>
          <cell r="G131" t="str">
            <v>SERVIZI UPS CONTRATTI TRIFASE MODULARI</v>
          </cell>
          <cell r="H131">
            <v>3820.11</v>
          </cell>
          <cell r="I131">
            <v>0.1</v>
          </cell>
          <cell r="J131">
            <v>3438.0990000000002</v>
          </cell>
          <cell r="K131">
            <v>0.15</v>
          </cell>
          <cell r="L131">
            <v>2922.3841500000003</v>
          </cell>
        </row>
        <row r="132">
          <cell r="A132" t="str">
            <v>LG-310512</v>
          </cell>
          <cell r="B132" t="str">
            <v>UPS</v>
          </cell>
          <cell r="C132" t="str">
            <v>Contratto Assistenza Trimod 60 Standard C</v>
          </cell>
          <cell r="D132" t="str">
            <v>3245063105126</v>
          </cell>
          <cell r="E132" t="str">
            <v>PZ</v>
          </cell>
          <cell r="F132">
            <v>1</v>
          </cell>
          <cell r="G132" t="str">
            <v>SERVIZI UPS CONTRATTI TRIFASE MODULARI</v>
          </cell>
          <cell r="H132">
            <v>3350.97</v>
          </cell>
          <cell r="I132">
            <v>0.1</v>
          </cell>
          <cell r="J132">
            <v>3015.8729999999996</v>
          </cell>
          <cell r="K132">
            <v>0.15</v>
          </cell>
          <cell r="L132">
            <v>2563.4920499999998</v>
          </cell>
        </row>
        <row r="133">
          <cell r="A133" t="str">
            <v>LG-310513</v>
          </cell>
          <cell r="B133" t="str">
            <v>UPS</v>
          </cell>
          <cell r="C133" t="str">
            <v>Contratto Assistenza Trimod 60 Standard D</v>
          </cell>
          <cell r="D133" t="str">
            <v>3245063105133</v>
          </cell>
          <cell r="E133" t="str">
            <v>PZ</v>
          </cell>
          <cell r="F133">
            <v>1</v>
          </cell>
          <cell r="G133" t="str">
            <v>SERVIZI UPS CONTRATTI TRIFASE MODULARI</v>
          </cell>
          <cell r="H133">
            <v>2915.34</v>
          </cell>
          <cell r="I133">
            <v>0.1</v>
          </cell>
          <cell r="J133">
            <v>2623.806</v>
          </cell>
          <cell r="K133">
            <v>0.15</v>
          </cell>
          <cell r="L133">
            <v>2230.2350999999999</v>
          </cell>
        </row>
        <row r="134">
          <cell r="A134" t="str">
            <v>LG-310514</v>
          </cell>
          <cell r="B134" t="str">
            <v>UPS</v>
          </cell>
          <cell r="C134" t="str">
            <v>Contratto Assistenza Trimod 60 Standard E</v>
          </cell>
          <cell r="D134" t="str">
            <v>3245063105140</v>
          </cell>
          <cell r="E134" t="str">
            <v>PZ</v>
          </cell>
          <cell r="F134">
            <v>1</v>
          </cell>
          <cell r="G134" t="str">
            <v>SERVIZI UPS CONTRATTI TRIFASE MODULARI</v>
          </cell>
          <cell r="H134">
            <v>2462.96</v>
          </cell>
          <cell r="I134">
            <v>0.1</v>
          </cell>
          <cell r="J134">
            <v>2216.6640000000002</v>
          </cell>
          <cell r="K134">
            <v>0.15</v>
          </cell>
          <cell r="L134">
            <v>1884.1644000000001</v>
          </cell>
        </row>
        <row r="135">
          <cell r="A135" t="str">
            <v>LG-310515</v>
          </cell>
          <cell r="B135" t="str">
            <v>UPS</v>
          </cell>
          <cell r="C135" t="str">
            <v>Energy Pack Exchange 1</v>
          </cell>
          <cell r="D135" t="str">
            <v>3245063105157</v>
          </cell>
          <cell r="E135" t="str">
            <v>PZ</v>
          </cell>
          <cell r="F135">
            <v>1</v>
          </cell>
          <cell r="G135" t="str">
            <v>SERVIZI UPS CONTRATTI MONOFASE</v>
          </cell>
          <cell r="H135">
            <v>72.819999999999993</v>
          </cell>
          <cell r="I135">
            <v>0.1</v>
          </cell>
          <cell r="J135">
            <v>65.537999999999997</v>
          </cell>
          <cell r="K135">
            <v>0.15</v>
          </cell>
          <cell r="L135">
            <v>55.707299999999996</v>
          </cell>
        </row>
        <row r="136">
          <cell r="A136" t="str">
            <v>LG-310516</v>
          </cell>
          <cell r="B136" t="str">
            <v>UPS</v>
          </cell>
          <cell r="C136" t="str">
            <v>Energy Pack Exchange 2</v>
          </cell>
          <cell r="D136" t="str">
            <v>3245063105164</v>
          </cell>
          <cell r="E136" t="str">
            <v>PZ</v>
          </cell>
          <cell r="F136">
            <v>1</v>
          </cell>
          <cell r="G136" t="str">
            <v>SERVIZI UPS CONTRATTI MONOFASE</v>
          </cell>
          <cell r="H136">
            <v>89.01</v>
          </cell>
          <cell r="I136">
            <v>0.1</v>
          </cell>
          <cell r="J136">
            <v>80.109000000000009</v>
          </cell>
          <cell r="K136">
            <v>0.15</v>
          </cell>
          <cell r="L136">
            <v>68.092650000000006</v>
          </cell>
        </row>
        <row r="137">
          <cell r="A137" t="str">
            <v>LG-310517</v>
          </cell>
          <cell r="B137" t="str">
            <v>UPS</v>
          </cell>
          <cell r="C137" t="str">
            <v>Energy Pack Exchange 3</v>
          </cell>
          <cell r="D137" t="str">
            <v>3245063105171</v>
          </cell>
          <cell r="E137" t="str">
            <v>PZ</v>
          </cell>
          <cell r="F137">
            <v>1</v>
          </cell>
          <cell r="G137" t="str">
            <v>SERVIZI UPS CONTRATTI MONOFASE</v>
          </cell>
          <cell r="H137">
            <v>105.18</v>
          </cell>
          <cell r="I137">
            <v>0.1</v>
          </cell>
          <cell r="J137">
            <v>94.662000000000006</v>
          </cell>
          <cell r="K137">
            <v>0.15</v>
          </cell>
          <cell r="L137">
            <v>80.462700000000012</v>
          </cell>
        </row>
        <row r="138">
          <cell r="A138" t="str">
            <v>LG-310518</v>
          </cell>
          <cell r="B138" t="str">
            <v>UPS</v>
          </cell>
          <cell r="C138" t="str">
            <v>Energy Pack Exchange 6</v>
          </cell>
          <cell r="D138" t="str">
            <v>3245063105188</v>
          </cell>
          <cell r="E138" t="str">
            <v>PZ</v>
          </cell>
          <cell r="F138">
            <v>1</v>
          </cell>
          <cell r="G138" t="str">
            <v>SERVIZI UPS CONTRATTI MONOFASE</v>
          </cell>
          <cell r="H138">
            <v>153.74</v>
          </cell>
          <cell r="I138">
            <v>0.1</v>
          </cell>
          <cell r="J138">
            <v>138.36600000000001</v>
          </cell>
          <cell r="K138">
            <v>0.15</v>
          </cell>
          <cell r="L138">
            <v>117.61110000000001</v>
          </cell>
        </row>
        <row r="139">
          <cell r="A139" t="str">
            <v>LG-310519</v>
          </cell>
          <cell r="B139" t="str">
            <v>UPS</v>
          </cell>
          <cell r="C139" t="str">
            <v>Energy Pack Exchange 7</v>
          </cell>
          <cell r="D139" t="str">
            <v>3245063105195</v>
          </cell>
          <cell r="E139" t="str">
            <v>PZ</v>
          </cell>
          <cell r="F139">
            <v>1</v>
          </cell>
          <cell r="G139" t="str">
            <v>SERVIZI UPS CONTRATTI MONOFASE</v>
          </cell>
          <cell r="H139">
            <v>299.39999999999998</v>
          </cell>
          <cell r="I139">
            <v>0.1</v>
          </cell>
          <cell r="J139">
            <v>269.45999999999998</v>
          </cell>
          <cell r="K139">
            <v>0.15</v>
          </cell>
          <cell r="L139">
            <v>229.041</v>
          </cell>
        </row>
        <row r="140">
          <cell r="A140" t="str">
            <v>LG-310520</v>
          </cell>
          <cell r="B140" t="str">
            <v>UPS</v>
          </cell>
          <cell r="C140" t="str">
            <v>Energy Pack  4</v>
          </cell>
          <cell r="D140" t="str">
            <v>3245063105201</v>
          </cell>
          <cell r="E140" t="str">
            <v>PZ</v>
          </cell>
          <cell r="F140">
            <v>1</v>
          </cell>
          <cell r="G140" t="str">
            <v>SERVIZI UPS CONTRATTI MONOFASE</v>
          </cell>
          <cell r="H140">
            <v>234.65</v>
          </cell>
          <cell r="I140">
            <v>0.1</v>
          </cell>
          <cell r="J140">
            <v>211.185</v>
          </cell>
          <cell r="K140">
            <v>0.15</v>
          </cell>
          <cell r="L140">
            <v>179.50725</v>
          </cell>
        </row>
        <row r="141">
          <cell r="A141" t="str">
            <v>LG-310521</v>
          </cell>
          <cell r="B141" t="str">
            <v>UPS</v>
          </cell>
          <cell r="C141" t="str">
            <v>Energy Pack Nex Day 1</v>
          </cell>
          <cell r="D141" t="str">
            <v>3245063105218</v>
          </cell>
          <cell r="E141" t="str">
            <v>PZ</v>
          </cell>
          <cell r="F141">
            <v>1</v>
          </cell>
          <cell r="G141" t="str">
            <v>SERVIZI UPS CONTRATTI MONOFASE</v>
          </cell>
          <cell r="H141">
            <v>315.58999999999997</v>
          </cell>
          <cell r="I141">
            <v>0.1</v>
          </cell>
          <cell r="J141">
            <v>284.03099999999995</v>
          </cell>
          <cell r="K141">
            <v>0.15</v>
          </cell>
          <cell r="L141">
            <v>241.42634999999996</v>
          </cell>
        </row>
        <row r="142">
          <cell r="A142" t="str">
            <v>LG-310522</v>
          </cell>
          <cell r="B142" t="str">
            <v>UPS</v>
          </cell>
          <cell r="C142" t="str">
            <v>Energy Pack  5</v>
          </cell>
          <cell r="D142" t="str">
            <v>3245063105225</v>
          </cell>
          <cell r="E142" t="str">
            <v>PZ</v>
          </cell>
          <cell r="F142">
            <v>1</v>
          </cell>
          <cell r="G142" t="str">
            <v>SERVIZI UPS CONTRATTI MONOFASE</v>
          </cell>
          <cell r="H142">
            <v>283.22000000000003</v>
          </cell>
          <cell r="I142">
            <v>0.1</v>
          </cell>
          <cell r="J142">
            <v>254.89800000000002</v>
          </cell>
          <cell r="K142">
            <v>0.15</v>
          </cell>
          <cell r="L142">
            <v>216.66330000000002</v>
          </cell>
        </row>
        <row r="143">
          <cell r="A143" t="str">
            <v>LG-310523</v>
          </cell>
          <cell r="B143" t="str">
            <v>UPS</v>
          </cell>
          <cell r="C143" t="str">
            <v>Energy Pack Nex Day 2</v>
          </cell>
          <cell r="D143" t="str">
            <v>3245063105232</v>
          </cell>
          <cell r="E143" t="str">
            <v>PZ</v>
          </cell>
          <cell r="F143">
            <v>1</v>
          </cell>
          <cell r="G143" t="str">
            <v>SERVIZI UPS CONTRATTI MONOFASE</v>
          </cell>
          <cell r="H143">
            <v>428.86</v>
          </cell>
          <cell r="I143">
            <v>0.1</v>
          </cell>
          <cell r="J143">
            <v>385.97399999999999</v>
          </cell>
          <cell r="K143">
            <v>0.15</v>
          </cell>
          <cell r="L143">
            <v>328.0779</v>
          </cell>
        </row>
        <row r="144">
          <cell r="A144" t="str">
            <v>LG-310524</v>
          </cell>
          <cell r="B144" t="str">
            <v>UPS</v>
          </cell>
          <cell r="C144" t="str">
            <v>Nex Day 1</v>
          </cell>
          <cell r="D144" t="str">
            <v>3245063105249</v>
          </cell>
          <cell r="E144" t="str">
            <v>PZ</v>
          </cell>
          <cell r="F144">
            <v>1</v>
          </cell>
          <cell r="G144" t="str">
            <v>SERVIZI UPS CONTRATTI MONOFASE</v>
          </cell>
          <cell r="H144">
            <v>218.48</v>
          </cell>
          <cell r="I144">
            <v>0.1</v>
          </cell>
          <cell r="J144">
            <v>196.63200000000001</v>
          </cell>
          <cell r="K144">
            <v>0.15</v>
          </cell>
          <cell r="L144">
            <v>167.13720000000001</v>
          </cell>
        </row>
        <row r="145">
          <cell r="A145" t="str">
            <v>LG-310525</v>
          </cell>
          <cell r="B145" t="str">
            <v>UPS</v>
          </cell>
          <cell r="C145" t="str">
            <v>Nex Day 2</v>
          </cell>
          <cell r="D145" t="str">
            <v>3245063105256</v>
          </cell>
          <cell r="E145" t="str">
            <v>PZ</v>
          </cell>
          <cell r="F145">
            <v>1</v>
          </cell>
          <cell r="G145" t="str">
            <v>SERVIZI UPS CONTRATTI MONOFASE</v>
          </cell>
          <cell r="H145">
            <v>307.48</v>
          </cell>
          <cell r="I145">
            <v>0.1</v>
          </cell>
          <cell r="J145">
            <v>276.73200000000003</v>
          </cell>
          <cell r="K145">
            <v>0.15</v>
          </cell>
          <cell r="L145">
            <v>235.22220000000002</v>
          </cell>
        </row>
        <row r="146">
          <cell r="A146" t="str">
            <v>LG-310527</v>
          </cell>
          <cell r="B146" t="str">
            <v>UPS</v>
          </cell>
          <cell r="C146" t="str">
            <v>MESSA IN SERVIZIO UPS TRIMOD-KEOR COMPACT</v>
          </cell>
          <cell r="D146" t="str">
            <v>3245063105270</v>
          </cell>
          <cell r="E146" t="str">
            <v>PZ</v>
          </cell>
          <cell r="F146">
            <v>1</v>
          </cell>
          <cell r="G146" t="str">
            <v>TF INSTALLAZIONI</v>
          </cell>
          <cell r="H146">
            <v>909.08</v>
          </cell>
          <cell r="I146">
            <v>0.45</v>
          </cell>
          <cell r="J146">
            <v>499.99400000000003</v>
          </cell>
          <cell r="K146">
            <v>0.15</v>
          </cell>
          <cell r="L146">
            <v>424.99490000000003</v>
          </cell>
        </row>
        <row r="147">
          <cell r="A147" t="str">
            <v>LG-310531</v>
          </cell>
          <cell r="B147" t="str">
            <v>UPS</v>
          </cell>
          <cell r="C147" t="str">
            <v>CONTR MANUTENZIONE TRIMOD/ARCHIMOD CANONE F</v>
          </cell>
          <cell r="D147" t="str">
            <v>3245063105317</v>
          </cell>
          <cell r="E147" t="str">
            <v>PZ</v>
          </cell>
          <cell r="F147">
            <v>1</v>
          </cell>
          <cell r="G147" t="str">
            <v>SERVIZI UPS CONTRATTI TRIFASE MODULARI</v>
          </cell>
          <cell r="H147">
            <v>797.86</v>
          </cell>
          <cell r="I147">
            <v>0.1</v>
          </cell>
          <cell r="J147">
            <v>718.07400000000007</v>
          </cell>
          <cell r="K147">
            <v>0.15</v>
          </cell>
          <cell r="L147">
            <v>610.36290000000008</v>
          </cell>
        </row>
        <row r="148">
          <cell r="A148" t="str">
            <v>LG-310616</v>
          </cell>
          <cell r="B148" t="str">
            <v>UPS</v>
          </cell>
          <cell r="C148" t="str">
            <v>BAT CAB TRIMOD MCS FOR 20 DRAW</v>
          </cell>
          <cell r="D148" t="str">
            <v>3414971480100</v>
          </cell>
          <cell r="E148" t="str">
            <v>PZ</v>
          </cell>
          <cell r="F148">
            <v>1</v>
          </cell>
          <cell r="G148" t="str">
            <v>TRIMOD MCS</v>
          </cell>
          <cell r="H148">
            <v>4054.84</v>
          </cell>
          <cell r="I148">
            <v>0.45</v>
          </cell>
          <cell r="J148">
            <v>2230.1620000000003</v>
          </cell>
          <cell r="K148">
            <v>0.15</v>
          </cell>
          <cell r="L148">
            <v>1895.6377000000002</v>
          </cell>
        </row>
        <row r="149">
          <cell r="A149" t="str">
            <v>LG-310618</v>
          </cell>
          <cell r="B149" t="str">
            <v>UPS</v>
          </cell>
          <cell r="C149" t="str">
            <v>BAT CAB TRIMOD MCS 3KB</v>
          </cell>
          <cell r="D149" t="str">
            <v>3414972095747</v>
          </cell>
          <cell r="E149" t="str">
            <v>PZ</v>
          </cell>
          <cell r="F149">
            <v>1</v>
          </cell>
          <cell r="G149" t="str">
            <v>TRIMOD MCS</v>
          </cell>
          <cell r="H149">
            <v>7207.46</v>
          </cell>
          <cell r="I149">
            <v>0.45</v>
          </cell>
          <cell r="J149">
            <v>3964.1030000000001</v>
          </cell>
          <cell r="K149">
            <v>0.15</v>
          </cell>
          <cell r="L149">
            <v>3369.4875499999998</v>
          </cell>
        </row>
        <row r="150">
          <cell r="A150" t="str">
            <v>LG-310619</v>
          </cell>
          <cell r="B150" t="str">
            <v>UPS</v>
          </cell>
          <cell r="C150" t="str">
            <v>BAT CAB TRIMOD MCS 5KB</v>
          </cell>
          <cell r="D150" t="str">
            <v>3414972095754</v>
          </cell>
          <cell r="E150" t="str">
            <v>PZ</v>
          </cell>
          <cell r="F150">
            <v>1</v>
          </cell>
          <cell r="G150" t="str">
            <v>TRIMOD MCS</v>
          </cell>
          <cell r="H150">
            <v>10289.77</v>
          </cell>
          <cell r="I150">
            <v>0.45</v>
          </cell>
          <cell r="J150">
            <v>5659.3734999999997</v>
          </cell>
          <cell r="K150">
            <v>0.15</v>
          </cell>
          <cell r="L150">
            <v>4810.4674749999995</v>
          </cell>
        </row>
        <row r="151">
          <cell r="A151" t="str">
            <v>LG-310660</v>
          </cell>
          <cell r="B151" t="str">
            <v>UPS</v>
          </cell>
          <cell r="C151" t="str">
            <v>BATTERY CABINET DK+ 1KVA</v>
          </cell>
          <cell r="D151" t="str">
            <v>3414970827012</v>
          </cell>
          <cell r="E151" t="str">
            <v>PZ</v>
          </cell>
          <cell r="F151">
            <v>1</v>
          </cell>
          <cell r="G151" t="str">
            <v>RACK CONVERTIBLE MF</v>
          </cell>
          <cell r="H151">
            <v>1585.11</v>
          </cell>
          <cell r="I151">
            <v>0.5</v>
          </cell>
          <cell r="J151">
            <v>792.55499999999995</v>
          </cell>
          <cell r="K151">
            <v>0.15</v>
          </cell>
          <cell r="L151">
            <v>673.67174999999997</v>
          </cell>
        </row>
        <row r="152">
          <cell r="A152" t="str">
            <v>LG-310661</v>
          </cell>
          <cell r="B152" t="str">
            <v>UPS</v>
          </cell>
          <cell r="C152" t="str">
            <v>BATTERY CABINET DK+ 2KVA</v>
          </cell>
          <cell r="D152" t="str">
            <v>3414970827029</v>
          </cell>
          <cell r="E152" t="str">
            <v>PZ</v>
          </cell>
          <cell r="F152">
            <v>1</v>
          </cell>
          <cell r="G152" t="str">
            <v>RACK CONVERTIBLE MF</v>
          </cell>
          <cell r="H152">
            <v>1585.11</v>
          </cell>
          <cell r="I152">
            <v>0.5</v>
          </cell>
          <cell r="J152">
            <v>792.55499999999995</v>
          </cell>
          <cell r="K152">
            <v>0.15</v>
          </cell>
          <cell r="L152">
            <v>673.67174999999997</v>
          </cell>
        </row>
        <row r="153">
          <cell r="A153" t="str">
            <v>LG-310662</v>
          </cell>
          <cell r="B153" t="str">
            <v>UPS</v>
          </cell>
          <cell r="C153" t="str">
            <v>BATTERY CABINET DK+ 3KVA</v>
          </cell>
          <cell r="D153" t="str">
            <v>3414970827036</v>
          </cell>
          <cell r="E153" t="str">
            <v>PZ</v>
          </cell>
          <cell r="F153">
            <v>1</v>
          </cell>
          <cell r="G153" t="str">
            <v>RACK CONVERTIBLE MF</v>
          </cell>
          <cell r="H153">
            <v>1719.37</v>
          </cell>
          <cell r="I153">
            <v>0.5</v>
          </cell>
          <cell r="J153">
            <v>859.68499999999995</v>
          </cell>
          <cell r="K153">
            <v>0.15</v>
          </cell>
          <cell r="L153">
            <v>730.73225000000002</v>
          </cell>
        </row>
        <row r="154">
          <cell r="A154" t="str">
            <v>LG-310663</v>
          </cell>
          <cell r="B154" t="str">
            <v>UPS</v>
          </cell>
          <cell r="C154" t="str">
            <v>BATTERY CABINET DK+ 5/6KVA</v>
          </cell>
          <cell r="D154" t="str">
            <v>3414970827043</v>
          </cell>
          <cell r="E154" t="str">
            <v>PZ</v>
          </cell>
          <cell r="F154">
            <v>1</v>
          </cell>
          <cell r="G154" t="str">
            <v>RACK CONVERTIBLE MF</v>
          </cell>
          <cell r="H154">
            <v>1799.53</v>
          </cell>
          <cell r="I154">
            <v>0.5</v>
          </cell>
          <cell r="J154">
            <v>899.76499999999999</v>
          </cell>
          <cell r="K154">
            <v>0.15</v>
          </cell>
          <cell r="L154">
            <v>764.80025000000001</v>
          </cell>
        </row>
        <row r="155">
          <cell r="A155" t="str">
            <v>LG-310664</v>
          </cell>
          <cell r="B155" t="str">
            <v>UPS</v>
          </cell>
          <cell r="C155" t="str">
            <v>BATTERY CABINET DK+ 10KVA</v>
          </cell>
          <cell r="D155" t="str">
            <v>3414970827050</v>
          </cell>
          <cell r="E155" t="str">
            <v>PZ</v>
          </cell>
          <cell r="F155">
            <v>1</v>
          </cell>
          <cell r="G155" t="str">
            <v>RACK CONVERTIBLE MF</v>
          </cell>
          <cell r="H155">
            <v>1975.9</v>
          </cell>
          <cell r="I155">
            <v>0.5</v>
          </cell>
          <cell r="J155">
            <v>987.95</v>
          </cell>
          <cell r="K155">
            <v>0.15</v>
          </cell>
          <cell r="L155">
            <v>839.75750000000005</v>
          </cell>
        </row>
        <row r="156">
          <cell r="A156" t="str">
            <v>LG-310675</v>
          </cell>
          <cell r="B156" t="str">
            <v>UPS</v>
          </cell>
          <cell r="C156" t="str">
            <v>POWER MODULE KEOR MOD 25 KW</v>
          </cell>
          <cell r="D156" t="str">
            <v>3414971211407</v>
          </cell>
          <cell r="E156" t="str">
            <v>PZ</v>
          </cell>
          <cell r="F156">
            <v>1</v>
          </cell>
          <cell r="G156" t="str">
            <v>KEOR MOD</v>
          </cell>
          <cell r="H156">
            <v>6741.23</v>
          </cell>
          <cell r="I156">
            <v>0.45</v>
          </cell>
          <cell r="J156">
            <v>3707.6764999999996</v>
          </cell>
          <cell r="K156">
            <v>0.15</v>
          </cell>
          <cell r="L156">
            <v>3151.5250249999999</v>
          </cell>
        </row>
        <row r="157">
          <cell r="A157" t="str">
            <v>LG-310677</v>
          </cell>
          <cell r="B157" t="str">
            <v>UPS</v>
          </cell>
          <cell r="C157" t="str">
            <v>KIT 2 BATTERY DRAWERS VUOTI PER KEOR MOD</v>
          </cell>
          <cell r="D157" t="str">
            <v>3414971430471</v>
          </cell>
          <cell r="E157" t="str">
            <v>PZ</v>
          </cell>
          <cell r="F157">
            <v>1</v>
          </cell>
          <cell r="G157" t="str">
            <v>KEOR MOD</v>
          </cell>
          <cell r="H157">
            <v>598.65</v>
          </cell>
          <cell r="I157">
            <v>0.45</v>
          </cell>
          <cell r="J157">
            <v>329.25749999999999</v>
          </cell>
          <cell r="K157">
            <v>0.15</v>
          </cell>
          <cell r="L157">
            <v>279.868875</v>
          </cell>
        </row>
        <row r="158">
          <cell r="A158" t="str">
            <v>LG-310678</v>
          </cell>
          <cell r="B158" t="str">
            <v>UPS</v>
          </cell>
          <cell r="C158" t="str">
            <v>KIT 4 BATTERY PACK 9AH KEOR MOD</v>
          </cell>
          <cell r="D158" t="str">
            <v>3414971430488</v>
          </cell>
          <cell r="E158" t="str">
            <v>PZ</v>
          </cell>
          <cell r="F158">
            <v>1</v>
          </cell>
          <cell r="G158" t="str">
            <v>KEOR MOD</v>
          </cell>
          <cell r="H158">
            <v>1903.42</v>
          </cell>
          <cell r="I158">
            <v>0.45</v>
          </cell>
          <cell r="J158">
            <v>1046.8809999999999</v>
          </cell>
          <cell r="K158">
            <v>0.15</v>
          </cell>
          <cell r="L158">
            <v>889.84884999999986</v>
          </cell>
        </row>
        <row r="159">
          <cell r="A159" t="str">
            <v>LG-310679</v>
          </cell>
          <cell r="B159" t="str">
            <v>UPS</v>
          </cell>
          <cell r="C159" t="str">
            <v>KIT 4 BATTERY PACK 11AH KEOR MOD</v>
          </cell>
          <cell r="D159" t="str">
            <v>3414971430495</v>
          </cell>
          <cell r="E159" t="str">
            <v>PZ</v>
          </cell>
          <cell r="F159">
            <v>1</v>
          </cell>
          <cell r="G159" t="str">
            <v>KEOR MOD</v>
          </cell>
          <cell r="H159">
            <v>2794.24</v>
          </cell>
          <cell r="I159">
            <v>0.45</v>
          </cell>
          <cell r="J159">
            <v>1536.8319999999999</v>
          </cell>
          <cell r="K159">
            <v>0.15</v>
          </cell>
          <cell r="L159">
            <v>1306.3072</v>
          </cell>
        </row>
        <row r="160">
          <cell r="A160" t="str">
            <v>LG-310680</v>
          </cell>
          <cell r="B160" t="str">
            <v>UPS</v>
          </cell>
          <cell r="C160" t="str">
            <v>CONTR.ASSIST.ARCHIMOD 20 CANONE A</v>
          </cell>
          <cell r="D160" t="str">
            <v>3245063106802</v>
          </cell>
          <cell r="E160" t="str">
            <v>PZ</v>
          </cell>
          <cell r="F160">
            <v>1</v>
          </cell>
          <cell r="G160" t="str">
            <v>SERVIZI UPS CONTRATTI TRIFASE MODULARI</v>
          </cell>
          <cell r="H160">
            <v>3350.97</v>
          </cell>
          <cell r="I160">
            <v>0.1</v>
          </cell>
          <cell r="J160">
            <v>3015.8729999999996</v>
          </cell>
          <cell r="K160">
            <v>0.15</v>
          </cell>
          <cell r="L160">
            <v>2563.4920499999998</v>
          </cell>
        </row>
        <row r="161">
          <cell r="A161" t="str">
            <v>LG-310681</v>
          </cell>
          <cell r="B161" t="str">
            <v>UPS</v>
          </cell>
          <cell r="C161" t="str">
            <v>CONTR.ASSIST.ARCHIMOD 20 CANONE B</v>
          </cell>
          <cell r="D161" t="str">
            <v>3245063106819</v>
          </cell>
          <cell r="E161" t="str">
            <v>PZ</v>
          </cell>
          <cell r="F161">
            <v>1</v>
          </cell>
          <cell r="G161" t="str">
            <v>SERVIZI UPS CONTRATTI TRIFASE MODULARI</v>
          </cell>
          <cell r="H161">
            <v>2814.81</v>
          </cell>
          <cell r="I161">
            <v>0.1</v>
          </cell>
          <cell r="J161">
            <v>2533.3289999999997</v>
          </cell>
          <cell r="K161">
            <v>0.15</v>
          </cell>
          <cell r="L161">
            <v>2153.3296499999997</v>
          </cell>
        </row>
        <row r="162">
          <cell r="A162" t="str">
            <v>LG-310682</v>
          </cell>
          <cell r="B162" t="str">
            <v>UPS</v>
          </cell>
          <cell r="C162" t="str">
            <v>CONTR.ASSIST.ARCHIMOD 20 CANONE C</v>
          </cell>
          <cell r="D162" t="str">
            <v>3245063106826</v>
          </cell>
          <cell r="E162" t="str">
            <v>PZ</v>
          </cell>
          <cell r="F162">
            <v>1</v>
          </cell>
          <cell r="G162" t="str">
            <v>SERVIZI UPS CONTRATTI TRIFASE MODULARI</v>
          </cell>
          <cell r="H162">
            <v>2010.6</v>
          </cell>
          <cell r="I162">
            <v>0.1</v>
          </cell>
          <cell r="J162">
            <v>1809.54</v>
          </cell>
          <cell r="K162">
            <v>0.15</v>
          </cell>
          <cell r="L162">
            <v>1538.1089999999999</v>
          </cell>
        </row>
        <row r="163">
          <cell r="A163" t="str">
            <v>LG-310683</v>
          </cell>
          <cell r="B163" t="str">
            <v>UPS</v>
          </cell>
          <cell r="C163" t="str">
            <v>CONTR.ASSIST.ARCHIMOD 20 CANONE D</v>
          </cell>
          <cell r="D163" t="str">
            <v>3245063106833</v>
          </cell>
          <cell r="E163" t="str">
            <v>PZ</v>
          </cell>
          <cell r="F163">
            <v>1</v>
          </cell>
          <cell r="G163" t="str">
            <v>SERVIZI UPS CONTRATTI TRIFASE MODULARI</v>
          </cell>
          <cell r="H163">
            <v>1675.51</v>
          </cell>
          <cell r="I163">
            <v>0.1</v>
          </cell>
          <cell r="J163">
            <v>1507.9590000000001</v>
          </cell>
          <cell r="K163">
            <v>0.15</v>
          </cell>
          <cell r="L163">
            <v>1281.7651500000002</v>
          </cell>
        </row>
        <row r="164">
          <cell r="A164" t="str">
            <v>LG-310684</v>
          </cell>
          <cell r="B164" t="str">
            <v>UPS</v>
          </cell>
          <cell r="C164" t="str">
            <v>CONTR.ASSIST.ARCHIMOD 20 CANONE E</v>
          </cell>
          <cell r="D164" t="str">
            <v>3245063106840</v>
          </cell>
          <cell r="E164" t="str">
            <v>PZ</v>
          </cell>
          <cell r="F164">
            <v>1</v>
          </cell>
          <cell r="G164" t="str">
            <v>SERVIZI UPS CONTRATTI TRIFASE MODULARI</v>
          </cell>
          <cell r="H164">
            <v>1340.39</v>
          </cell>
          <cell r="I164">
            <v>0.1</v>
          </cell>
          <cell r="J164">
            <v>1206.3510000000001</v>
          </cell>
          <cell r="K164">
            <v>0.15</v>
          </cell>
          <cell r="L164">
            <v>1025.3983500000002</v>
          </cell>
        </row>
        <row r="165">
          <cell r="A165" t="str">
            <v>LG-310685</v>
          </cell>
          <cell r="B165" t="str">
            <v>UPS</v>
          </cell>
          <cell r="C165" t="str">
            <v>CONTR.ASSIST.ARCHIMOD 40 CANONE A</v>
          </cell>
          <cell r="D165" t="str">
            <v>3245063106857</v>
          </cell>
          <cell r="E165" t="str">
            <v>PZ</v>
          </cell>
          <cell r="F165">
            <v>1</v>
          </cell>
          <cell r="G165" t="str">
            <v>SERVIZI UPS CONTRATTI TRIFASE MODULARI</v>
          </cell>
          <cell r="H165">
            <v>4356.2700000000004</v>
          </cell>
          <cell r="I165">
            <v>0.1</v>
          </cell>
          <cell r="J165">
            <v>3920.6430000000005</v>
          </cell>
          <cell r="K165">
            <v>0.15</v>
          </cell>
          <cell r="L165">
            <v>3332.5465500000005</v>
          </cell>
        </row>
        <row r="166">
          <cell r="A166" t="str">
            <v>LG-310686</v>
          </cell>
          <cell r="B166" t="str">
            <v>UPS</v>
          </cell>
          <cell r="C166" t="str">
            <v>CONTR.ASSIST.ARCHIMOD 40 CANONE B</v>
          </cell>
          <cell r="D166" t="str">
            <v>3245063106864</v>
          </cell>
          <cell r="E166" t="str">
            <v>PZ</v>
          </cell>
          <cell r="F166">
            <v>1</v>
          </cell>
          <cell r="G166" t="str">
            <v>SERVIZI UPS CONTRATTI TRIFASE MODULARI</v>
          </cell>
          <cell r="H166">
            <v>3602.32</v>
          </cell>
          <cell r="I166">
            <v>0.1</v>
          </cell>
          <cell r="J166">
            <v>3242.0880000000002</v>
          </cell>
          <cell r="K166">
            <v>0.15</v>
          </cell>
          <cell r="L166">
            <v>2755.7748000000001</v>
          </cell>
        </row>
        <row r="167">
          <cell r="A167" t="str">
            <v>LG-310687</v>
          </cell>
          <cell r="B167" t="str">
            <v>UPS</v>
          </cell>
          <cell r="C167" t="str">
            <v>CONTR ASS ARCHIMOD 40 KMOD25-50 CANONE C</v>
          </cell>
          <cell r="D167" t="str">
            <v>3245063106871</v>
          </cell>
          <cell r="E167" t="str">
            <v>PZ</v>
          </cell>
          <cell r="F167">
            <v>1</v>
          </cell>
          <cell r="G167" t="str">
            <v>SERVIZI UPS CONTRATTI TRIFASE MODULARI</v>
          </cell>
          <cell r="H167">
            <v>2814.81</v>
          </cell>
          <cell r="I167">
            <v>0.1</v>
          </cell>
          <cell r="J167">
            <v>2533.3289999999997</v>
          </cell>
          <cell r="K167">
            <v>0.15</v>
          </cell>
          <cell r="L167">
            <v>2153.3296499999997</v>
          </cell>
        </row>
        <row r="168">
          <cell r="A168" t="str">
            <v>LG-310688</v>
          </cell>
          <cell r="B168" t="str">
            <v>UPS</v>
          </cell>
          <cell r="C168" t="str">
            <v>CONTR ASS ARCHIMOD 40 KMOD25-50 CANONE D</v>
          </cell>
          <cell r="D168" t="str">
            <v>3245063106888</v>
          </cell>
          <cell r="E168" t="str">
            <v>PZ</v>
          </cell>
          <cell r="F168">
            <v>1</v>
          </cell>
          <cell r="G168" t="str">
            <v>SERVIZI UPS CONTRATTI TRIFASE MODULARI</v>
          </cell>
          <cell r="H168">
            <v>2010.6</v>
          </cell>
          <cell r="I168">
            <v>0.1</v>
          </cell>
          <cell r="J168">
            <v>1809.54</v>
          </cell>
          <cell r="K168">
            <v>0.15</v>
          </cell>
          <cell r="L168">
            <v>1538.1089999999999</v>
          </cell>
        </row>
        <row r="169">
          <cell r="A169" t="str">
            <v>LG-310689</v>
          </cell>
          <cell r="B169" t="str">
            <v>UPS</v>
          </cell>
          <cell r="C169" t="str">
            <v>CONTR ASS ARCHIMOD 40 KMOD25-50 CANONE E</v>
          </cell>
          <cell r="D169" t="str">
            <v>3245063106895</v>
          </cell>
          <cell r="E169" t="str">
            <v>PZ</v>
          </cell>
          <cell r="F169">
            <v>1</v>
          </cell>
          <cell r="G169" t="str">
            <v>SERVIZI UPS CONTRATTI TRIFASE MODULARI</v>
          </cell>
          <cell r="H169">
            <v>1574.97</v>
          </cell>
          <cell r="I169">
            <v>0.1</v>
          </cell>
          <cell r="J169">
            <v>1417.473</v>
          </cell>
          <cell r="K169">
            <v>0.15</v>
          </cell>
          <cell r="L169">
            <v>1204.85205</v>
          </cell>
        </row>
        <row r="170">
          <cell r="A170" t="str">
            <v>LG-310690</v>
          </cell>
          <cell r="B170" t="str">
            <v>UPS</v>
          </cell>
          <cell r="C170" t="str">
            <v>CONTR.ASSIST.ARCHIMOD 60 CANONE A</v>
          </cell>
          <cell r="D170" t="str">
            <v>3245063106901</v>
          </cell>
          <cell r="E170" t="str">
            <v>PZ</v>
          </cell>
          <cell r="F170">
            <v>1</v>
          </cell>
          <cell r="G170" t="str">
            <v>SERVIZI UPS CONTRATTI TRIFASE MODULARI</v>
          </cell>
          <cell r="H170">
            <v>4356.2700000000004</v>
          </cell>
          <cell r="I170">
            <v>0.1</v>
          </cell>
          <cell r="J170">
            <v>3920.6430000000005</v>
          </cell>
          <cell r="K170">
            <v>0.15</v>
          </cell>
          <cell r="L170">
            <v>3332.5465500000005</v>
          </cell>
        </row>
        <row r="171">
          <cell r="A171" t="str">
            <v>LG-310691</v>
          </cell>
          <cell r="B171" t="str">
            <v>UPS</v>
          </cell>
          <cell r="C171" t="str">
            <v>CONTR.ASSIST.ARCHIMOD 60 CANONE B</v>
          </cell>
          <cell r="D171" t="str">
            <v>3245063106918</v>
          </cell>
          <cell r="E171" t="str">
            <v>PZ</v>
          </cell>
          <cell r="F171">
            <v>1</v>
          </cell>
          <cell r="G171" t="str">
            <v>SERVIZI UPS CONTRATTI TRIFASE MODULARI</v>
          </cell>
          <cell r="H171">
            <v>3686.1</v>
          </cell>
          <cell r="I171">
            <v>0.1</v>
          </cell>
          <cell r="J171">
            <v>3317.49</v>
          </cell>
          <cell r="K171">
            <v>0.15</v>
          </cell>
          <cell r="L171">
            <v>2819.8665000000001</v>
          </cell>
        </row>
        <row r="172">
          <cell r="A172" t="str">
            <v>LG-310692</v>
          </cell>
          <cell r="B172" t="str">
            <v>UPS</v>
          </cell>
          <cell r="C172" t="str">
            <v>CONTR ASS ARCHIMOD 60 KMOD75-100 CANONE C</v>
          </cell>
          <cell r="D172" t="str">
            <v>3245063106925</v>
          </cell>
          <cell r="E172" t="str">
            <v>PZ</v>
          </cell>
          <cell r="F172">
            <v>1</v>
          </cell>
          <cell r="G172" t="str">
            <v>SERVIZI UPS CONTRATTI TRIFASE MODULARI</v>
          </cell>
          <cell r="H172">
            <v>3183.44</v>
          </cell>
          <cell r="I172">
            <v>0.1</v>
          </cell>
          <cell r="J172">
            <v>2865.096</v>
          </cell>
          <cell r="K172">
            <v>0.15</v>
          </cell>
          <cell r="L172">
            <v>2435.3316</v>
          </cell>
        </row>
        <row r="173">
          <cell r="A173" t="str">
            <v>LG-310693</v>
          </cell>
          <cell r="B173" t="str">
            <v>UPS</v>
          </cell>
          <cell r="C173" t="str">
            <v>CONTR ASS ARCHIMOD 60 KMOD75-100 CANONE D</v>
          </cell>
          <cell r="D173" t="str">
            <v>3245063106932</v>
          </cell>
          <cell r="E173" t="str">
            <v>PZ</v>
          </cell>
          <cell r="F173">
            <v>1</v>
          </cell>
          <cell r="G173" t="str">
            <v>SERVIZI UPS CONTRATTI TRIFASE MODULARI</v>
          </cell>
          <cell r="H173">
            <v>2462.96</v>
          </cell>
          <cell r="I173">
            <v>0.1</v>
          </cell>
          <cell r="J173">
            <v>2216.6640000000002</v>
          </cell>
          <cell r="K173">
            <v>0.15</v>
          </cell>
          <cell r="L173">
            <v>1884.1644000000001</v>
          </cell>
        </row>
        <row r="174">
          <cell r="A174" t="str">
            <v>LG-310694</v>
          </cell>
          <cell r="B174" t="str">
            <v>UPS</v>
          </cell>
          <cell r="C174" t="str">
            <v>CONTR ASS ARCHIMOD 60 KMOD75-100 CANONE E</v>
          </cell>
          <cell r="D174" t="str">
            <v>3245063106949</v>
          </cell>
          <cell r="E174" t="str">
            <v>PZ</v>
          </cell>
          <cell r="F174">
            <v>1</v>
          </cell>
          <cell r="G174" t="str">
            <v>SERVIZI UPS CONTRATTI TRIFASE MODULARI</v>
          </cell>
          <cell r="H174">
            <v>2010.6</v>
          </cell>
          <cell r="I174">
            <v>0.1</v>
          </cell>
          <cell r="J174">
            <v>1809.54</v>
          </cell>
          <cell r="K174">
            <v>0.15</v>
          </cell>
          <cell r="L174">
            <v>1538.1089999999999</v>
          </cell>
        </row>
        <row r="175">
          <cell r="A175" t="str">
            <v>LG-310695</v>
          </cell>
          <cell r="B175" t="str">
            <v>UPS</v>
          </cell>
          <cell r="C175" t="str">
            <v>CONTR.ASSIST.ARCHIMOD 80 CANONE A</v>
          </cell>
          <cell r="D175" t="str">
            <v>3245063106956</v>
          </cell>
          <cell r="E175" t="str">
            <v>PZ</v>
          </cell>
          <cell r="F175">
            <v>1</v>
          </cell>
          <cell r="G175" t="str">
            <v>SERVIZI UPS CONTRATTI TRIFASE MODULARI</v>
          </cell>
          <cell r="H175">
            <v>4858.91</v>
          </cell>
          <cell r="I175">
            <v>0.1</v>
          </cell>
          <cell r="J175">
            <v>4373.0190000000002</v>
          </cell>
          <cell r="K175">
            <v>0.15</v>
          </cell>
          <cell r="L175">
            <v>3717.0661500000001</v>
          </cell>
        </row>
        <row r="176">
          <cell r="A176" t="str">
            <v>LG-310696</v>
          </cell>
          <cell r="B176" t="str">
            <v>UPS</v>
          </cell>
          <cell r="C176" t="str">
            <v>CONTR.ASSIST.ARCHIMOD 80 CANONE B</v>
          </cell>
          <cell r="D176" t="str">
            <v>3245063106963</v>
          </cell>
          <cell r="E176" t="str">
            <v>PZ</v>
          </cell>
          <cell r="F176">
            <v>1</v>
          </cell>
          <cell r="G176" t="str">
            <v>SERVIZI UPS CONTRATTI TRIFASE MODULARI</v>
          </cell>
          <cell r="H176">
            <v>4188.71</v>
          </cell>
          <cell r="I176">
            <v>0.1</v>
          </cell>
          <cell r="J176">
            <v>3769.8389999999999</v>
          </cell>
          <cell r="K176">
            <v>0.15</v>
          </cell>
          <cell r="L176">
            <v>3204.3631500000001</v>
          </cell>
        </row>
        <row r="177">
          <cell r="A177" t="str">
            <v>LG-310697</v>
          </cell>
          <cell r="B177" t="str">
            <v>UPS</v>
          </cell>
          <cell r="C177" t="str">
            <v>CONTR ASS ARCHIMOD 80 KMOD125 -150 CANONE C</v>
          </cell>
          <cell r="D177" t="str">
            <v>3245063106970</v>
          </cell>
          <cell r="E177" t="str">
            <v>PZ</v>
          </cell>
          <cell r="F177">
            <v>1</v>
          </cell>
          <cell r="G177" t="str">
            <v>SERVIZI UPS CONTRATTI TRIFASE MODULARI</v>
          </cell>
          <cell r="H177">
            <v>3602.32</v>
          </cell>
          <cell r="I177">
            <v>0.1</v>
          </cell>
          <cell r="J177">
            <v>3242.0880000000002</v>
          </cell>
          <cell r="K177">
            <v>0.15</v>
          </cell>
          <cell r="L177">
            <v>2755.7748000000001</v>
          </cell>
        </row>
        <row r="178">
          <cell r="A178" t="str">
            <v>LG-310698</v>
          </cell>
          <cell r="B178" t="str">
            <v>UPS</v>
          </cell>
          <cell r="C178" t="str">
            <v>CONTR ASS ARCHIMOD 80 KMOD125 -150 CANONE D</v>
          </cell>
          <cell r="D178" t="str">
            <v>3245063106987</v>
          </cell>
          <cell r="E178" t="str">
            <v>PZ</v>
          </cell>
          <cell r="F178">
            <v>1</v>
          </cell>
          <cell r="G178" t="str">
            <v>SERVIZI UPS CONTRATTI TRIFASE MODULARI</v>
          </cell>
          <cell r="H178">
            <v>2915.34</v>
          </cell>
          <cell r="I178">
            <v>0.1</v>
          </cell>
          <cell r="J178">
            <v>2623.806</v>
          </cell>
          <cell r="K178">
            <v>0.15</v>
          </cell>
          <cell r="L178">
            <v>2230.2350999999999</v>
          </cell>
        </row>
        <row r="179">
          <cell r="A179" t="str">
            <v>LG-310699</v>
          </cell>
          <cell r="B179" t="str">
            <v>UPS</v>
          </cell>
          <cell r="C179" t="str">
            <v>CONTR ASS ARCHIMOD 80 KMOD125 -150 CANONE E</v>
          </cell>
          <cell r="D179" t="str">
            <v>3245063106994</v>
          </cell>
          <cell r="E179" t="str">
            <v>PZ</v>
          </cell>
          <cell r="F179">
            <v>1</v>
          </cell>
          <cell r="G179" t="str">
            <v>SERVIZI UPS CONTRATTI TRIFASE MODULARI</v>
          </cell>
          <cell r="H179">
            <v>2462.96</v>
          </cell>
          <cell r="I179">
            <v>0.1</v>
          </cell>
          <cell r="J179">
            <v>2216.6640000000002</v>
          </cell>
          <cell r="K179">
            <v>0.15</v>
          </cell>
          <cell r="L179">
            <v>1884.1644000000001</v>
          </cell>
        </row>
        <row r="180">
          <cell r="A180" t="str">
            <v>LG-310700</v>
          </cell>
          <cell r="B180" t="str">
            <v>UPS</v>
          </cell>
          <cell r="C180" t="str">
            <v>CONTR.ASSIST.ARCHIMOD 100 CANONE A</v>
          </cell>
          <cell r="D180" t="str">
            <v>3245063107007</v>
          </cell>
          <cell r="E180" t="str">
            <v>PZ</v>
          </cell>
          <cell r="F180">
            <v>1</v>
          </cell>
          <cell r="G180" t="str">
            <v>SERVIZI UPS CONTRATTI TRIFASE MODULARI</v>
          </cell>
          <cell r="H180">
            <v>5127</v>
          </cell>
          <cell r="I180">
            <v>0.1</v>
          </cell>
          <cell r="J180">
            <v>4614.3</v>
          </cell>
          <cell r="K180">
            <v>0.15</v>
          </cell>
          <cell r="L180">
            <v>3922.1550000000002</v>
          </cell>
        </row>
        <row r="181">
          <cell r="A181" t="str">
            <v>LG-310701</v>
          </cell>
          <cell r="B181" t="str">
            <v>UPS</v>
          </cell>
          <cell r="C181" t="str">
            <v>CONTR.ASSIST.ARCHIMOD 100 CANONE B</v>
          </cell>
          <cell r="D181" t="str">
            <v>3245063107014</v>
          </cell>
          <cell r="E181" t="str">
            <v>PZ</v>
          </cell>
          <cell r="F181">
            <v>1</v>
          </cell>
          <cell r="G181" t="str">
            <v>SERVIZI UPS CONTRATTI TRIFASE MODULARI</v>
          </cell>
          <cell r="H181">
            <v>4691.3500000000004</v>
          </cell>
          <cell r="I181">
            <v>0.1</v>
          </cell>
          <cell r="J181">
            <v>4222.2150000000001</v>
          </cell>
          <cell r="K181">
            <v>0.15</v>
          </cell>
          <cell r="L181">
            <v>3588.8827500000002</v>
          </cell>
        </row>
        <row r="182">
          <cell r="A182" t="str">
            <v>LG-310702</v>
          </cell>
          <cell r="B182" t="str">
            <v>UPS</v>
          </cell>
          <cell r="C182" t="str">
            <v>CONTR ASS ARCHIMOD100 KMOD 175-200 CANONE C</v>
          </cell>
          <cell r="D182" t="str">
            <v>3245063107021</v>
          </cell>
          <cell r="E182" t="str">
            <v>PZ</v>
          </cell>
          <cell r="F182">
            <v>1</v>
          </cell>
          <cell r="G182" t="str">
            <v>SERVIZI UPS CONTRATTI TRIFASE MODULARI</v>
          </cell>
          <cell r="H182">
            <v>4021.17</v>
          </cell>
          <cell r="I182">
            <v>0.1</v>
          </cell>
          <cell r="J182">
            <v>3619.0529999999999</v>
          </cell>
          <cell r="K182">
            <v>0.15</v>
          </cell>
          <cell r="L182">
            <v>3076.1950499999998</v>
          </cell>
        </row>
        <row r="183">
          <cell r="A183" t="str">
            <v>LG-310703</v>
          </cell>
          <cell r="B183" t="str">
            <v>UPS</v>
          </cell>
          <cell r="C183" t="str">
            <v>CONTR ASS ARCHIMOD100 KMOD175-200 CANONE D</v>
          </cell>
          <cell r="D183" t="str">
            <v>3245063107038</v>
          </cell>
          <cell r="E183" t="str">
            <v>PZ</v>
          </cell>
          <cell r="F183">
            <v>1</v>
          </cell>
          <cell r="G183" t="str">
            <v>SERVIZI UPS CONTRATTI TRIFASE MODULARI</v>
          </cell>
          <cell r="H183">
            <v>3350.97</v>
          </cell>
          <cell r="I183">
            <v>0.1</v>
          </cell>
          <cell r="J183">
            <v>3015.8729999999996</v>
          </cell>
          <cell r="K183">
            <v>0.15</v>
          </cell>
          <cell r="L183">
            <v>2563.4920499999998</v>
          </cell>
        </row>
        <row r="184">
          <cell r="A184" t="str">
            <v>LG-310704</v>
          </cell>
          <cell r="B184" t="str">
            <v>UPS</v>
          </cell>
          <cell r="C184" t="str">
            <v>CONTR ASS ARCHIMOD100 KMOD175-200 CANONE E</v>
          </cell>
          <cell r="D184" t="str">
            <v>3245063107045</v>
          </cell>
          <cell r="E184" t="str">
            <v>PZ</v>
          </cell>
          <cell r="F184">
            <v>1</v>
          </cell>
          <cell r="G184" t="str">
            <v>SERVIZI UPS CONTRATTI TRIFASE MODULARI</v>
          </cell>
          <cell r="H184">
            <v>2814.81</v>
          </cell>
          <cell r="I184">
            <v>0.1</v>
          </cell>
          <cell r="J184">
            <v>2533.3289999999997</v>
          </cell>
          <cell r="K184">
            <v>0.15</v>
          </cell>
          <cell r="L184">
            <v>2153.3296499999997</v>
          </cell>
        </row>
        <row r="185">
          <cell r="A185" t="str">
            <v>LG-310705</v>
          </cell>
          <cell r="B185" t="str">
            <v>UPS</v>
          </cell>
          <cell r="C185" t="str">
            <v>CONTR.ASSIST.ARCHIMOD 120 CANONE A</v>
          </cell>
          <cell r="D185" t="str">
            <v>3245063107052</v>
          </cell>
          <cell r="E185" t="str">
            <v>PZ</v>
          </cell>
          <cell r="F185">
            <v>1</v>
          </cell>
          <cell r="G185" t="str">
            <v>SERVIZI UPS CONTRATTI TRIFASE MODULARI</v>
          </cell>
          <cell r="H185">
            <v>5529.11</v>
          </cell>
          <cell r="I185">
            <v>0.1</v>
          </cell>
          <cell r="J185">
            <v>4976.1989999999996</v>
          </cell>
          <cell r="K185">
            <v>0.15</v>
          </cell>
          <cell r="L185">
            <v>4229.7691500000001</v>
          </cell>
        </row>
        <row r="186">
          <cell r="A186" t="str">
            <v>LG-310706</v>
          </cell>
          <cell r="B186" t="str">
            <v>UPS</v>
          </cell>
          <cell r="C186" t="str">
            <v>CONTR.ASSIST.ARCHIMOD 120 CANONE B</v>
          </cell>
          <cell r="D186" t="str">
            <v>3245063107069</v>
          </cell>
          <cell r="E186" t="str">
            <v>PZ</v>
          </cell>
          <cell r="F186">
            <v>1</v>
          </cell>
          <cell r="G186" t="str">
            <v>SERVIZI UPS CONTRATTI TRIFASE MODULARI</v>
          </cell>
          <cell r="H186">
            <v>4858.91</v>
          </cell>
          <cell r="I186">
            <v>0.1</v>
          </cell>
          <cell r="J186">
            <v>4373.0190000000002</v>
          </cell>
          <cell r="K186">
            <v>0.15</v>
          </cell>
          <cell r="L186">
            <v>3717.0661500000001</v>
          </cell>
        </row>
        <row r="187">
          <cell r="A187" t="str">
            <v>LG-310707</v>
          </cell>
          <cell r="B187" t="str">
            <v>UPS</v>
          </cell>
          <cell r="C187" t="str">
            <v>CONTR ASS ARCHIMOD120 KMOD225-250 CANONE C</v>
          </cell>
          <cell r="D187" t="str">
            <v>3245063107076</v>
          </cell>
          <cell r="E187" t="str">
            <v>PZ</v>
          </cell>
          <cell r="F187">
            <v>1</v>
          </cell>
          <cell r="G187" t="str">
            <v>SERVIZI UPS CONTRATTI TRIFASE MODULARI</v>
          </cell>
          <cell r="H187">
            <v>4356.2700000000004</v>
          </cell>
          <cell r="I187">
            <v>0.1</v>
          </cell>
          <cell r="J187">
            <v>3920.6430000000005</v>
          </cell>
          <cell r="K187">
            <v>0.15</v>
          </cell>
          <cell r="L187">
            <v>3332.5465500000005</v>
          </cell>
        </row>
        <row r="188">
          <cell r="A188" t="str">
            <v>LG-310708</v>
          </cell>
          <cell r="B188" t="str">
            <v>UPS</v>
          </cell>
          <cell r="C188" t="str">
            <v>CONTR ASS ARCHIMOD120 KMOD225-250 CANONE D</v>
          </cell>
          <cell r="D188" t="str">
            <v>3245063107083</v>
          </cell>
          <cell r="E188" t="str">
            <v>PZ</v>
          </cell>
          <cell r="F188">
            <v>1</v>
          </cell>
          <cell r="G188" t="str">
            <v>SERVIZI UPS CONTRATTI TRIFASE MODULARI</v>
          </cell>
          <cell r="H188">
            <v>4021.17</v>
          </cell>
          <cell r="I188">
            <v>0.1</v>
          </cell>
          <cell r="J188">
            <v>3619.0529999999999</v>
          </cell>
          <cell r="K188">
            <v>0.15</v>
          </cell>
          <cell r="L188">
            <v>3076.1950499999998</v>
          </cell>
        </row>
        <row r="189">
          <cell r="A189" t="str">
            <v>LG-310709</v>
          </cell>
          <cell r="B189" t="str">
            <v>UPS</v>
          </cell>
          <cell r="C189" t="str">
            <v>CONTR ASS ARCHIMOD120 KMOD225-250 CANONE E</v>
          </cell>
          <cell r="D189" t="str">
            <v>3245063107090</v>
          </cell>
          <cell r="E189" t="str">
            <v>PZ</v>
          </cell>
          <cell r="F189">
            <v>1</v>
          </cell>
          <cell r="G189" t="str">
            <v>SERVIZI UPS CONTRATTI TRIFASE MODULARI</v>
          </cell>
          <cell r="H189">
            <v>3350.97</v>
          </cell>
          <cell r="I189">
            <v>0.1</v>
          </cell>
          <cell r="J189">
            <v>3015.8729999999996</v>
          </cell>
          <cell r="K189">
            <v>0.15</v>
          </cell>
          <cell r="L189">
            <v>2563.4920499999998</v>
          </cell>
        </row>
        <row r="190">
          <cell r="A190" t="str">
            <v>LG-310760</v>
          </cell>
          <cell r="B190" t="str">
            <v>UPS</v>
          </cell>
          <cell r="C190" t="str">
            <v>Cabinet batterie Trimod 1kb 9 Ah</v>
          </cell>
          <cell r="D190" t="str">
            <v>3245063107601</v>
          </cell>
          <cell r="E190" t="str">
            <v>PZ</v>
          </cell>
          <cell r="F190">
            <v>1</v>
          </cell>
          <cell r="G190" t="str">
            <v>TRIMOD UPS</v>
          </cell>
          <cell r="H190">
            <v>4655.6499999999996</v>
          </cell>
          <cell r="I190">
            <v>0.45</v>
          </cell>
          <cell r="J190">
            <v>2560.6074999999996</v>
          </cell>
          <cell r="K190">
            <v>0.15</v>
          </cell>
          <cell r="L190">
            <v>2176.5163749999997</v>
          </cell>
        </row>
        <row r="191">
          <cell r="A191" t="str">
            <v>LG-310761</v>
          </cell>
          <cell r="B191" t="str">
            <v>UPS</v>
          </cell>
          <cell r="C191" t="str">
            <v>Cabinet batterie Trimod 2kb 9 Ah</v>
          </cell>
          <cell r="D191" t="str">
            <v>3245063107618</v>
          </cell>
          <cell r="E191" t="str">
            <v>PZ</v>
          </cell>
          <cell r="F191">
            <v>1</v>
          </cell>
          <cell r="G191" t="str">
            <v>TRIMOD UPS</v>
          </cell>
          <cell r="H191">
            <v>6273.71</v>
          </cell>
          <cell r="I191">
            <v>0.45</v>
          </cell>
          <cell r="J191">
            <v>3450.5405000000001</v>
          </cell>
          <cell r="K191">
            <v>0.15</v>
          </cell>
          <cell r="L191">
            <v>2932.959425</v>
          </cell>
        </row>
        <row r="192">
          <cell r="A192" t="str">
            <v>LG-310762</v>
          </cell>
          <cell r="B192" t="str">
            <v>UPS</v>
          </cell>
          <cell r="C192" t="str">
            <v>Cabinet batterie Trimod 3kb 9 Ah</v>
          </cell>
          <cell r="D192" t="str">
            <v>3245063107625</v>
          </cell>
          <cell r="E192" t="str">
            <v>PZ</v>
          </cell>
          <cell r="F192">
            <v>1</v>
          </cell>
          <cell r="G192" t="str">
            <v>TRIMOD UPS</v>
          </cell>
          <cell r="H192">
            <v>7818.67</v>
          </cell>
          <cell r="I192">
            <v>0.45</v>
          </cell>
          <cell r="J192">
            <v>4300.2685000000001</v>
          </cell>
          <cell r="K192">
            <v>0.15</v>
          </cell>
          <cell r="L192">
            <v>3655.2282250000003</v>
          </cell>
        </row>
        <row r="193">
          <cell r="A193" t="str">
            <v>LG-310763</v>
          </cell>
          <cell r="B193" t="str">
            <v>UPS</v>
          </cell>
          <cell r="C193" t="str">
            <v>Cabinet batterie Trimod 4kb 9 Ah</v>
          </cell>
          <cell r="D193" t="str">
            <v>3245063107632</v>
          </cell>
          <cell r="E193" t="str">
            <v>PZ</v>
          </cell>
          <cell r="F193">
            <v>1</v>
          </cell>
          <cell r="G193" t="str">
            <v>TRIMOD UPS</v>
          </cell>
          <cell r="H193">
            <v>9421.7199999999993</v>
          </cell>
          <cell r="I193">
            <v>0.45</v>
          </cell>
          <cell r="J193">
            <v>5181.9459999999999</v>
          </cell>
          <cell r="K193">
            <v>0.15</v>
          </cell>
          <cell r="L193">
            <v>4404.6540999999997</v>
          </cell>
        </row>
        <row r="194">
          <cell r="A194" t="str">
            <v>LG-310764</v>
          </cell>
          <cell r="B194" t="str">
            <v>UPS</v>
          </cell>
          <cell r="C194" t="str">
            <v>Cabinet batterie Trimod 5kb 9 Ah</v>
          </cell>
          <cell r="D194" t="str">
            <v>3245063107649</v>
          </cell>
          <cell r="E194" t="str">
            <v>PZ</v>
          </cell>
          <cell r="F194">
            <v>1</v>
          </cell>
          <cell r="G194" t="str">
            <v>TRIMOD UPS</v>
          </cell>
          <cell r="H194">
            <v>11939.45</v>
          </cell>
          <cell r="I194">
            <v>0.45</v>
          </cell>
          <cell r="J194">
            <v>6566.6975000000002</v>
          </cell>
          <cell r="K194">
            <v>0.15</v>
          </cell>
          <cell r="L194">
            <v>5581.6928750000006</v>
          </cell>
        </row>
        <row r="195">
          <cell r="A195" t="str">
            <v>LG-310774</v>
          </cell>
          <cell r="B195" t="str">
            <v>UPS</v>
          </cell>
          <cell r="C195" t="str">
            <v>Cabinet batterie Whad 0,8-1,5k</v>
          </cell>
          <cell r="D195" t="str">
            <v>3245063107748</v>
          </cell>
          <cell r="E195" t="str">
            <v>PZ</v>
          </cell>
          <cell r="F195">
            <v>1</v>
          </cell>
          <cell r="G195" t="str">
            <v>TOWER</v>
          </cell>
          <cell r="H195">
            <v>970.65</v>
          </cell>
          <cell r="I195">
            <v>0.5</v>
          </cell>
          <cell r="J195">
            <v>485.32499999999999</v>
          </cell>
          <cell r="K195">
            <v>0.15</v>
          </cell>
          <cell r="L195">
            <v>412.52625</v>
          </cell>
        </row>
        <row r="196">
          <cell r="A196" t="str">
            <v>LG-310775</v>
          </cell>
          <cell r="B196" t="str">
            <v>UPS</v>
          </cell>
          <cell r="C196" t="str">
            <v>Cabinet batterie Megaline + 1 KB</v>
          </cell>
          <cell r="D196" t="str">
            <v>3245063107755</v>
          </cell>
          <cell r="E196" t="str">
            <v>PZ</v>
          </cell>
          <cell r="F196">
            <v>1</v>
          </cell>
          <cell r="G196" t="str">
            <v>MF MODULARI BATTERY TOWER</v>
          </cell>
          <cell r="H196">
            <v>1228.3599999999999</v>
          </cell>
          <cell r="I196">
            <v>0.5</v>
          </cell>
          <cell r="J196">
            <v>614.17999999999995</v>
          </cell>
          <cell r="K196">
            <v>0.15</v>
          </cell>
          <cell r="L196">
            <v>522.053</v>
          </cell>
        </row>
        <row r="197">
          <cell r="A197" t="str">
            <v>LG-310776</v>
          </cell>
          <cell r="B197" t="str">
            <v>UPS</v>
          </cell>
          <cell r="C197" t="str">
            <v>Cabinet batterie Megaline + 2 KB</v>
          </cell>
          <cell r="D197" t="str">
            <v>3245063107762</v>
          </cell>
          <cell r="E197" t="str">
            <v>PZ</v>
          </cell>
          <cell r="F197">
            <v>1</v>
          </cell>
          <cell r="G197" t="str">
            <v>MF MODULARI BATTERY TOWER</v>
          </cell>
          <cell r="H197">
            <v>1486.4</v>
          </cell>
          <cell r="I197">
            <v>0.5</v>
          </cell>
          <cell r="J197">
            <v>743.2</v>
          </cell>
          <cell r="K197">
            <v>0.15</v>
          </cell>
          <cell r="L197">
            <v>631.72</v>
          </cell>
        </row>
        <row r="198">
          <cell r="A198" t="str">
            <v>LG-310777</v>
          </cell>
          <cell r="B198" t="str">
            <v>UPS</v>
          </cell>
          <cell r="C198" t="str">
            <v>Cabinet batterie Megaline + 3 KB</v>
          </cell>
          <cell r="D198" t="str">
            <v>3245063107779</v>
          </cell>
          <cell r="E198" t="str">
            <v>PZ</v>
          </cell>
          <cell r="F198">
            <v>1</v>
          </cell>
          <cell r="G198" t="str">
            <v>MF MODULARI BATTERY TOWER</v>
          </cell>
          <cell r="H198">
            <v>1775.43</v>
          </cell>
          <cell r="I198">
            <v>0.5</v>
          </cell>
          <cell r="J198">
            <v>887.71500000000003</v>
          </cell>
          <cell r="K198">
            <v>0.15</v>
          </cell>
          <cell r="L198">
            <v>754.55775000000006</v>
          </cell>
        </row>
        <row r="199">
          <cell r="A199" t="str">
            <v>LG-310778</v>
          </cell>
          <cell r="B199" t="str">
            <v>UPS</v>
          </cell>
          <cell r="C199" t="str">
            <v>Cabinet batterie Megaline + 4 KB</v>
          </cell>
          <cell r="D199" t="str">
            <v>3245063107786</v>
          </cell>
          <cell r="E199" t="str">
            <v>PZ</v>
          </cell>
          <cell r="F199">
            <v>1</v>
          </cell>
          <cell r="G199" t="str">
            <v>MF MODULARI BATTERY TOWER</v>
          </cell>
          <cell r="H199">
            <v>2002.53</v>
          </cell>
          <cell r="I199">
            <v>0.5</v>
          </cell>
          <cell r="J199">
            <v>1001.265</v>
          </cell>
          <cell r="K199">
            <v>0.15</v>
          </cell>
          <cell r="L199">
            <v>851.07524999999998</v>
          </cell>
        </row>
        <row r="200">
          <cell r="A200" t="str">
            <v>LG-310779</v>
          </cell>
          <cell r="B200" t="str">
            <v>UPS</v>
          </cell>
          <cell r="C200" t="str">
            <v>Cabinet batterie Megaline + 5 KB</v>
          </cell>
          <cell r="D200" t="str">
            <v>3245063107793</v>
          </cell>
          <cell r="E200" t="str">
            <v>PZ</v>
          </cell>
          <cell r="F200">
            <v>1</v>
          </cell>
          <cell r="G200" t="str">
            <v>MF MODULARI BATTERY TOWER</v>
          </cell>
          <cell r="H200">
            <v>2188.31</v>
          </cell>
          <cell r="I200">
            <v>0.5</v>
          </cell>
          <cell r="J200">
            <v>1094.155</v>
          </cell>
          <cell r="K200">
            <v>0.15</v>
          </cell>
          <cell r="L200">
            <v>930.03174999999999</v>
          </cell>
        </row>
        <row r="201">
          <cell r="A201" t="str">
            <v>LG-310780</v>
          </cell>
          <cell r="B201" t="str">
            <v>UPS</v>
          </cell>
          <cell r="C201" t="str">
            <v>Cabinet batterie Megaline + 6 KB</v>
          </cell>
          <cell r="D201" t="str">
            <v/>
          </cell>
          <cell r="E201" t="str">
            <v>PZ</v>
          </cell>
          <cell r="F201">
            <v>1</v>
          </cell>
          <cell r="G201" t="str">
            <v>MF MODULARI BATTERY TOWER</v>
          </cell>
          <cell r="H201">
            <v>2559.94</v>
          </cell>
          <cell r="I201">
            <v>0.5</v>
          </cell>
          <cell r="J201">
            <v>1279.97</v>
          </cell>
          <cell r="K201">
            <v>0.15</v>
          </cell>
          <cell r="L201">
            <v>1087.9745</v>
          </cell>
        </row>
        <row r="202">
          <cell r="A202" t="str">
            <v>LG-310781</v>
          </cell>
          <cell r="B202" t="str">
            <v>UPS</v>
          </cell>
          <cell r="C202" t="str">
            <v>Cabinet batterie Megaline + 7 KB</v>
          </cell>
          <cell r="D202" t="str">
            <v>3245063107816</v>
          </cell>
          <cell r="E202" t="str">
            <v>PZ</v>
          </cell>
          <cell r="F202">
            <v>1</v>
          </cell>
          <cell r="G202" t="str">
            <v>MF MODULARI BATTERY TOWER</v>
          </cell>
          <cell r="H202">
            <v>2745.74</v>
          </cell>
          <cell r="I202">
            <v>0.5</v>
          </cell>
          <cell r="J202">
            <v>1372.87</v>
          </cell>
          <cell r="K202">
            <v>0.15</v>
          </cell>
          <cell r="L202">
            <v>1166.9395</v>
          </cell>
        </row>
        <row r="203">
          <cell r="A203" t="str">
            <v>LG-310782</v>
          </cell>
          <cell r="B203" t="str">
            <v>UPS</v>
          </cell>
          <cell r="C203" t="str">
            <v>Cabinet batterie Megaline + 8 KB</v>
          </cell>
          <cell r="D203" t="str">
            <v>3245063107823</v>
          </cell>
          <cell r="E203" t="str">
            <v>PZ</v>
          </cell>
          <cell r="F203">
            <v>1</v>
          </cell>
          <cell r="G203" t="str">
            <v>MF MODULARI BATTERY TOWER</v>
          </cell>
          <cell r="H203">
            <v>3076.04</v>
          </cell>
          <cell r="I203">
            <v>0.5</v>
          </cell>
          <cell r="J203">
            <v>1538.02</v>
          </cell>
          <cell r="K203">
            <v>0.15</v>
          </cell>
          <cell r="L203">
            <v>1307.317</v>
          </cell>
        </row>
        <row r="204">
          <cell r="A204" t="str">
            <v>LG-310783</v>
          </cell>
          <cell r="B204" t="str">
            <v>UPS</v>
          </cell>
          <cell r="C204" t="str">
            <v>Cabinet batterie Megaline + 9 KB</v>
          </cell>
          <cell r="D204" t="str">
            <v>3245063107830</v>
          </cell>
          <cell r="E204" t="str">
            <v>PZ</v>
          </cell>
          <cell r="F204">
            <v>1</v>
          </cell>
          <cell r="G204" t="str">
            <v>MF MODULARI BATTERY TOWER</v>
          </cell>
          <cell r="H204">
            <v>3313.45</v>
          </cell>
          <cell r="I204">
            <v>0.5</v>
          </cell>
          <cell r="J204">
            <v>1656.7249999999999</v>
          </cell>
          <cell r="K204">
            <v>0.15</v>
          </cell>
          <cell r="L204">
            <v>1408.2162499999999</v>
          </cell>
        </row>
        <row r="205">
          <cell r="A205" t="str">
            <v>LG-310784</v>
          </cell>
          <cell r="B205" t="str">
            <v>UPS</v>
          </cell>
          <cell r="C205" t="str">
            <v>Cabinet batterie Megaline + 10 KB</v>
          </cell>
          <cell r="D205" t="str">
            <v/>
          </cell>
          <cell r="E205" t="str">
            <v>PZ</v>
          </cell>
          <cell r="F205">
            <v>1</v>
          </cell>
          <cell r="G205" t="str">
            <v>MF MODULARI BATTERY TOWER</v>
          </cell>
          <cell r="H205">
            <v>3571.54</v>
          </cell>
          <cell r="I205">
            <v>0.5</v>
          </cell>
          <cell r="J205">
            <v>1785.77</v>
          </cell>
          <cell r="K205">
            <v>0.15</v>
          </cell>
          <cell r="L205">
            <v>1517.9045000000001</v>
          </cell>
        </row>
        <row r="206">
          <cell r="A206" t="str">
            <v>LG-310785</v>
          </cell>
          <cell r="B206" t="str">
            <v>UPS</v>
          </cell>
          <cell r="C206" t="str">
            <v>Caricabatterie aggiuntivo Megaline</v>
          </cell>
          <cell r="D206" t="str">
            <v>3245063107854</v>
          </cell>
          <cell r="E206" t="str">
            <v>PZ</v>
          </cell>
          <cell r="F206">
            <v>1</v>
          </cell>
          <cell r="G206" t="str">
            <v>MF MODULARI ACCESSORI</v>
          </cell>
          <cell r="H206">
            <v>592.51</v>
          </cell>
          <cell r="I206">
            <v>0.5</v>
          </cell>
          <cell r="J206">
            <v>296.255</v>
          </cell>
          <cell r="K206">
            <v>0.15</v>
          </cell>
          <cell r="L206">
            <v>251.81675000000001</v>
          </cell>
        </row>
        <row r="207">
          <cell r="A207" t="str">
            <v>LG-310786</v>
          </cell>
          <cell r="B207" t="str">
            <v>UPS</v>
          </cell>
          <cell r="C207" t="str">
            <v>Cabinet batterie Megaline + 1 KB + CB</v>
          </cell>
          <cell r="D207" t="str">
            <v>3245063107861</v>
          </cell>
          <cell r="E207" t="str">
            <v>PZ</v>
          </cell>
          <cell r="F207">
            <v>1</v>
          </cell>
          <cell r="G207" t="str">
            <v>MF MODULARI BATTERY TOWER</v>
          </cell>
          <cell r="H207">
            <v>1858.02</v>
          </cell>
          <cell r="I207">
            <v>0.5</v>
          </cell>
          <cell r="J207">
            <v>929.01</v>
          </cell>
          <cell r="K207">
            <v>0.15</v>
          </cell>
          <cell r="L207">
            <v>789.6585</v>
          </cell>
        </row>
        <row r="208">
          <cell r="A208" t="str">
            <v>LG-310787</v>
          </cell>
          <cell r="B208" t="str">
            <v>UPS</v>
          </cell>
          <cell r="C208" t="str">
            <v>Cabinet batterie Megaline + 2 KB + CB</v>
          </cell>
          <cell r="D208" t="str">
            <v>3245063107878</v>
          </cell>
          <cell r="E208" t="str">
            <v>PZ</v>
          </cell>
          <cell r="F208">
            <v>1</v>
          </cell>
          <cell r="G208" t="str">
            <v>MF MODULARI BATTERY TOWER</v>
          </cell>
          <cell r="H208">
            <v>2116.08</v>
          </cell>
          <cell r="I208">
            <v>0.5</v>
          </cell>
          <cell r="J208">
            <v>1058.04</v>
          </cell>
          <cell r="K208">
            <v>0.15</v>
          </cell>
          <cell r="L208">
            <v>899.33399999999995</v>
          </cell>
        </row>
        <row r="209">
          <cell r="A209" t="str">
            <v>LG-310788</v>
          </cell>
          <cell r="B209" t="str">
            <v>UPS</v>
          </cell>
          <cell r="C209" t="str">
            <v>Cabinet batterie Megaline + 3 KB + CB</v>
          </cell>
          <cell r="D209" t="str">
            <v>3245063107885</v>
          </cell>
          <cell r="E209" t="str">
            <v>PZ</v>
          </cell>
          <cell r="F209">
            <v>1</v>
          </cell>
          <cell r="G209" t="str">
            <v>MF MODULARI BATTERY TOWER</v>
          </cell>
          <cell r="H209">
            <v>2405.1</v>
          </cell>
          <cell r="I209">
            <v>0.5</v>
          </cell>
          <cell r="J209">
            <v>1202.55</v>
          </cell>
          <cell r="K209">
            <v>0.15</v>
          </cell>
          <cell r="L209">
            <v>1022.1675</v>
          </cell>
        </row>
        <row r="210">
          <cell r="A210" t="str">
            <v>LG-310789</v>
          </cell>
          <cell r="B210" t="str">
            <v>UPS</v>
          </cell>
          <cell r="C210" t="str">
            <v>Cabinet batterie Megaline + 4 KB + CB</v>
          </cell>
          <cell r="D210" t="str">
            <v>3245063107892</v>
          </cell>
          <cell r="E210" t="str">
            <v>PZ</v>
          </cell>
          <cell r="F210">
            <v>1</v>
          </cell>
          <cell r="G210" t="str">
            <v>MF MODULARI BATTERY TOWER</v>
          </cell>
          <cell r="H210">
            <v>2632.19</v>
          </cell>
          <cell r="I210">
            <v>0.5</v>
          </cell>
          <cell r="J210">
            <v>1316.095</v>
          </cell>
          <cell r="K210">
            <v>0.15</v>
          </cell>
          <cell r="L210">
            <v>1118.68075</v>
          </cell>
        </row>
        <row r="211">
          <cell r="A211" t="str">
            <v>LG-310790</v>
          </cell>
          <cell r="B211" t="str">
            <v>UPS</v>
          </cell>
          <cell r="C211" t="str">
            <v>Cabinet batterie Megaline + 5 KB + CB</v>
          </cell>
          <cell r="D211" t="str">
            <v>3245063107908</v>
          </cell>
          <cell r="E211" t="str">
            <v>PZ</v>
          </cell>
          <cell r="F211">
            <v>1</v>
          </cell>
          <cell r="G211" t="str">
            <v>MF MODULARI BATTERY TOWER</v>
          </cell>
          <cell r="H211">
            <v>2818</v>
          </cell>
          <cell r="I211">
            <v>0.5</v>
          </cell>
          <cell r="J211">
            <v>1409</v>
          </cell>
          <cell r="K211">
            <v>0.15</v>
          </cell>
          <cell r="L211">
            <v>1197.6500000000001</v>
          </cell>
        </row>
        <row r="212">
          <cell r="A212" t="str">
            <v>LG-310791</v>
          </cell>
          <cell r="B212" t="str">
            <v>UPS</v>
          </cell>
          <cell r="C212" t="str">
            <v>Cabinet batterie Megaline + 6 KB + CB</v>
          </cell>
          <cell r="D212" t="str">
            <v>3245063107915</v>
          </cell>
          <cell r="E212" t="str">
            <v>PZ</v>
          </cell>
          <cell r="F212">
            <v>1</v>
          </cell>
          <cell r="G212" t="str">
            <v>MF MODULARI BATTERY TOWER</v>
          </cell>
          <cell r="H212">
            <v>3179.27</v>
          </cell>
          <cell r="I212">
            <v>0.5</v>
          </cell>
          <cell r="J212">
            <v>1589.635</v>
          </cell>
          <cell r="K212">
            <v>0.15</v>
          </cell>
          <cell r="L212">
            <v>1351.18975</v>
          </cell>
        </row>
        <row r="213">
          <cell r="A213" t="str">
            <v>LG-310792</v>
          </cell>
          <cell r="B213" t="str">
            <v>UPS</v>
          </cell>
          <cell r="C213" t="str">
            <v>Cabinet batterie Megaline + 7 KB + CB</v>
          </cell>
          <cell r="D213" t="str">
            <v>3245063107922</v>
          </cell>
          <cell r="E213" t="str">
            <v>PZ</v>
          </cell>
          <cell r="F213">
            <v>1</v>
          </cell>
          <cell r="G213" t="str">
            <v>MF MODULARI BATTERY TOWER</v>
          </cell>
          <cell r="H213">
            <v>3375.36</v>
          </cell>
          <cell r="I213">
            <v>0.5</v>
          </cell>
          <cell r="J213">
            <v>1687.68</v>
          </cell>
          <cell r="K213">
            <v>0.15</v>
          </cell>
          <cell r="L213">
            <v>1434.528</v>
          </cell>
        </row>
        <row r="214">
          <cell r="A214" t="str">
            <v>LG-310793</v>
          </cell>
          <cell r="B214" t="str">
            <v>UPS</v>
          </cell>
          <cell r="C214" t="str">
            <v>Cabinet batterie Megaline + 8 KB + CB</v>
          </cell>
          <cell r="D214" t="str">
            <v>3245063107939</v>
          </cell>
          <cell r="E214" t="str">
            <v>PZ</v>
          </cell>
          <cell r="F214">
            <v>1</v>
          </cell>
          <cell r="G214" t="str">
            <v>MF MODULARI BATTERY TOWER</v>
          </cell>
          <cell r="H214">
            <v>3705.7</v>
          </cell>
          <cell r="I214">
            <v>0.5</v>
          </cell>
          <cell r="J214">
            <v>1852.85</v>
          </cell>
          <cell r="K214">
            <v>0.15</v>
          </cell>
          <cell r="L214">
            <v>1574.9224999999999</v>
          </cell>
        </row>
        <row r="215">
          <cell r="A215" t="str">
            <v>LG-310794</v>
          </cell>
          <cell r="B215" t="str">
            <v>UPS</v>
          </cell>
          <cell r="C215" t="str">
            <v>Cabinet batterie Megaline + 9 KB + CB</v>
          </cell>
          <cell r="D215" t="str">
            <v>3245063107946</v>
          </cell>
          <cell r="E215" t="str">
            <v>PZ</v>
          </cell>
          <cell r="F215">
            <v>1</v>
          </cell>
          <cell r="G215" t="str">
            <v>MF MODULARI BATTERY TOWER</v>
          </cell>
          <cell r="H215">
            <v>3943.13</v>
          </cell>
          <cell r="I215">
            <v>0.5</v>
          </cell>
          <cell r="J215">
            <v>1971.5650000000001</v>
          </cell>
          <cell r="K215">
            <v>0.15</v>
          </cell>
          <cell r="L215">
            <v>1675.83025</v>
          </cell>
        </row>
        <row r="216">
          <cell r="A216" t="str">
            <v>LG-310795</v>
          </cell>
          <cell r="B216" t="str">
            <v>UPS</v>
          </cell>
          <cell r="C216" t="str">
            <v>Cabinet batterie Megaline + 10 KB + CB</v>
          </cell>
          <cell r="D216" t="str">
            <v>3245063107953</v>
          </cell>
          <cell r="E216" t="str">
            <v>PZ</v>
          </cell>
          <cell r="F216">
            <v>1</v>
          </cell>
          <cell r="G216" t="str">
            <v>MF MODULARI BATTERY TOWER</v>
          </cell>
          <cell r="H216">
            <v>4201.1499999999996</v>
          </cell>
          <cell r="I216">
            <v>0.5</v>
          </cell>
          <cell r="J216">
            <v>2100.5749999999998</v>
          </cell>
          <cell r="K216">
            <v>0.15</v>
          </cell>
          <cell r="L216">
            <v>1785.48875</v>
          </cell>
        </row>
        <row r="217">
          <cell r="A217" t="str">
            <v>LG-310796</v>
          </cell>
          <cell r="B217" t="str">
            <v>UPS</v>
          </cell>
          <cell r="C217" t="str">
            <v>Cabinet batterie Megaline Rack + 1 KB</v>
          </cell>
          <cell r="D217" t="str">
            <v>3245063107960</v>
          </cell>
          <cell r="E217" t="str">
            <v>PZ</v>
          </cell>
          <cell r="F217">
            <v>1</v>
          </cell>
          <cell r="G217" t="str">
            <v>MF MODULARI BATTERY RACK</v>
          </cell>
          <cell r="H217">
            <v>1145.76</v>
          </cell>
          <cell r="I217">
            <v>0.5</v>
          </cell>
          <cell r="J217">
            <v>572.88</v>
          </cell>
          <cell r="K217">
            <v>0.15</v>
          </cell>
          <cell r="L217">
            <v>486.94799999999998</v>
          </cell>
        </row>
        <row r="218">
          <cell r="A218" t="str">
            <v>LG-310797</v>
          </cell>
          <cell r="B218" t="str">
            <v>UPS</v>
          </cell>
          <cell r="C218" t="str">
            <v>Cabinet batterie Megaline Rack + 2 KB</v>
          </cell>
          <cell r="D218" t="str">
            <v>3245063107977</v>
          </cell>
          <cell r="E218" t="str">
            <v>PZ</v>
          </cell>
          <cell r="F218">
            <v>1</v>
          </cell>
          <cell r="G218" t="str">
            <v>MF MODULARI BATTERY RACK</v>
          </cell>
          <cell r="H218">
            <v>1414.16</v>
          </cell>
          <cell r="I218">
            <v>0.5</v>
          </cell>
          <cell r="J218">
            <v>707.08</v>
          </cell>
          <cell r="K218">
            <v>0.15</v>
          </cell>
          <cell r="L218">
            <v>601.01800000000003</v>
          </cell>
        </row>
        <row r="219">
          <cell r="A219" t="str">
            <v>LG-310798</v>
          </cell>
          <cell r="B219" t="str">
            <v>UPS</v>
          </cell>
          <cell r="C219" t="str">
            <v>Cabinet batterie Megaline Rack + 3 KB</v>
          </cell>
          <cell r="D219" t="str">
            <v>3245063107984</v>
          </cell>
          <cell r="E219" t="str">
            <v>PZ</v>
          </cell>
          <cell r="F219">
            <v>1</v>
          </cell>
          <cell r="G219" t="str">
            <v>MF MODULARI BATTERY RACK</v>
          </cell>
          <cell r="H219">
            <v>1682.53</v>
          </cell>
          <cell r="I219">
            <v>0.5</v>
          </cell>
          <cell r="J219">
            <v>841.26499999999999</v>
          </cell>
          <cell r="K219">
            <v>0.15</v>
          </cell>
          <cell r="L219">
            <v>715.07524999999998</v>
          </cell>
        </row>
        <row r="220">
          <cell r="A220" t="str">
            <v>LG-310799</v>
          </cell>
          <cell r="B220" t="str">
            <v>UPS</v>
          </cell>
          <cell r="C220" t="str">
            <v>Cabinet batterie Megaline Rack + 4 KB</v>
          </cell>
          <cell r="D220" t="str">
            <v>3245063107991</v>
          </cell>
          <cell r="E220" t="str">
            <v>PZ</v>
          </cell>
          <cell r="F220">
            <v>1</v>
          </cell>
          <cell r="G220" t="str">
            <v>MF MODULARI BATTERY RACK</v>
          </cell>
          <cell r="H220">
            <v>1930.27</v>
          </cell>
          <cell r="I220">
            <v>0.5</v>
          </cell>
          <cell r="J220">
            <v>965.13499999999999</v>
          </cell>
          <cell r="K220">
            <v>0.15</v>
          </cell>
          <cell r="L220">
            <v>820.36474999999996</v>
          </cell>
        </row>
        <row r="221">
          <cell r="A221" t="str">
            <v>LG-310800</v>
          </cell>
          <cell r="B221" t="str">
            <v>UPS</v>
          </cell>
          <cell r="C221" t="str">
            <v>Cabinet batterie Megaline rack + 1 KB + CB</v>
          </cell>
          <cell r="D221" t="str">
            <v>3245063108004</v>
          </cell>
          <cell r="E221" t="str">
            <v>PZ</v>
          </cell>
          <cell r="F221">
            <v>1</v>
          </cell>
          <cell r="G221" t="str">
            <v>MF MODULARI BATTERY RACK</v>
          </cell>
          <cell r="H221">
            <v>1775.43</v>
          </cell>
          <cell r="I221">
            <v>0.5</v>
          </cell>
          <cell r="J221">
            <v>887.71500000000003</v>
          </cell>
          <cell r="K221">
            <v>0.15</v>
          </cell>
          <cell r="L221">
            <v>754.55775000000006</v>
          </cell>
        </row>
        <row r="222">
          <cell r="A222" t="str">
            <v>LG-310801</v>
          </cell>
          <cell r="B222" t="str">
            <v>UPS</v>
          </cell>
          <cell r="C222" t="str">
            <v>Cabinet batterie Megaline rack + 2 KB + CB</v>
          </cell>
          <cell r="D222" t="str">
            <v>3245063108011</v>
          </cell>
          <cell r="E222" t="str">
            <v>PZ</v>
          </cell>
          <cell r="F222">
            <v>1</v>
          </cell>
          <cell r="G222" t="str">
            <v>MF MODULARI BATTERY RACK</v>
          </cell>
          <cell r="H222">
            <v>2033.49</v>
          </cell>
          <cell r="I222">
            <v>0.5</v>
          </cell>
          <cell r="J222">
            <v>1016.745</v>
          </cell>
          <cell r="K222">
            <v>0.15</v>
          </cell>
          <cell r="L222">
            <v>864.23325</v>
          </cell>
        </row>
        <row r="223">
          <cell r="A223" t="str">
            <v>LG-310802</v>
          </cell>
          <cell r="B223" t="str">
            <v>UPS</v>
          </cell>
          <cell r="C223" t="str">
            <v>Cabinet batterie Megaline rack + 3 KB + CB</v>
          </cell>
          <cell r="D223" t="str">
            <v>3245063108028</v>
          </cell>
          <cell r="E223" t="str">
            <v>PZ</v>
          </cell>
          <cell r="F223">
            <v>1</v>
          </cell>
          <cell r="G223" t="str">
            <v>MF MODULARI BATTERY RACK</v>
          </cell>
          <cell r="H223">
            <v>2301.86</v>
          </cell>
          <cell r="I223">
            <v>0.5</v>
          </cell>
          <cell r="J223">
            <v>1150.93</v>
          </cell>
          <cell r="K223">
            <v>0.15</v>
          </cell>
          <cell r="L223">
            <v>978.29050000000007</v>
          </cell>
        </row>
        <row r="224">
          <cell r="A224" t="str">
            <v>LG-310803</v>
          </cell>
          <cell r="B224" t="str">
            <v>UPS</v>
          </cell>
          <cell r="C224" t="str">
            <v>Cabinet batterie Megaline rack + 4 KB + CB</v>
          </cell>
          <cell r="D224" t="str">
            <v>3245063108035</v>
          </cell>
          <cell r="E224" t="str">
            <v>PZ</v>
          </cell>
          <cell r="F224">
            <v>1</v>
          </cell>
          <cell r="G224" t="str">
            <v>MF MODULARI BATTERY RACK</v>
          </cell>
          <cell r="H224">
            <v>2570.2399999999998</v>
          </cell>
          <cell r="I224">
            <v>0.5</v>
          </cell>
          <cell r="J224">
            <v>1285.1199999999999</v>
          </cell>
          <cell r="K224">
            <v>0.15</v>
          </cell>
          <cell r="L224">
            <v>1092.3519999999999</v>
          </cell>
        </row>
        <row r="225">
          <cell r="A225" t="str">
            <v>LG-310804</v>
          </cell>
          <cell r="B225" t="str">
            <v>UPS</v>
          </cell>
          <cell r="C225" t="str">
            <v>Cabinet batterie Megaline Rack vuoto</v>
          </cell>
          <cell r="D225" t="str">
            <v/>
          </cell>
          <cell r="E225" t="str">
            <v>PZ</v>
          </cell>
          <cell r="F225">
            <v>1</v>
          </cell>
          <cell r="G225" t="str">
            <v>MF MODULARI BATTERY RACK</v>
          </cell>
          <cell r="H225">
            <v>877.41</v>
          </cell>
          <cell r="I225">
            <v>0.5</v>
          </cell>
          <cell r="J225">
            <v>438.70499999999998</v>
          </cell>
          <cell r="K225">
            <v>0.15</v>
          </cell>
          <cell r="L225">
            <v>372.89924999999999</v>
          </cell>
        </row>
        <row r="226">
          <cell r="A226" t="str">
            <v>LG-310805</v>
          </cell>
          <cell r="B226" t="str">
            <v>UPS</v>
          </cell>
          <cell r="C226" t="str">
            <v>Cabinet batterie Trimod 16C vuoto</v>
          </cell>
          <cell r="D226" t="str">
            <v>3245063108059</v>
          </cell>
          <cell r="E226" t="str">
            <v>PZ</v>
          </cell>
          <cell r="F226">
            <v>1</v>
          </cell>
          <cell r="G226" t="str">
            <v>TRIMOD UPS</v>
          </cell>
          <cell r="H226">
            <v>3761.24</v>
          </cell>
          <cell r="I226">
            <v>0.45</v>
          </cell>
          <cell r="J226">
            <v>2068.6819999999998</v>
          </cell>
          <cell r="K226">
            <v>0.15</v>
          </cell>
          <cell r="L226">
            <v>1758.3797</v>
          </cell>
        </row>
        <row r="227">
          <cell r="A227" t="str">
            <v>LG-310806</v>
          </cell>
          <cell r="B227" t="str">
            <v>UPS</v>
          </cell>
          <cell r="C227" t="str">
            <v>Cabinet batterie Trimod 20C vuoto</v>
          </cell>
          <cell r="D227" t="str">
            <v>3245063108066</v>
          </cell>
          <cell r="E227" t="str">
            <v>PZ</v>
          </cell>
          <cell r="F227">
            <v>1</v>
          </cell>
          <cell r="G227" t="str">
            <v>TRIMOD UPS</v>
          </cell>
          <cell r="H227">
            <v>4844.6099999999997</v>
          </cell>
          <cell r="I227">
            <v>0.45</v>
          </cell>
          <cell r="J227">
            <v>2664.5355</v>
          </cell>
          <cell r="K227">
            <v>0.15</v>
          </cell>
          <cell r="L227">
            <v>2264.8551750000001</v>
          </cell>
        </row>
        <row r="228">
          <cell r="A228" t="str">
            <v>LG-310820</v>
          </cell>
          <cell r="B228" t="str">
            <v>UPS</v>
          </cell>
          <cell r="C228" t="str">
            <v>Cabinet batterie Whad 2-2.5k</v>
          </cell>
          <cell r="D228" t="str">
            <v>3245063108202</v>
          </cell>
          <cell r="E228" t="str">
            <v>PZ</v>
          </cell>
          <cell r="F228">
            <v>1</v>
          </cell>
          <cell r="G228" t="str">
            <v>TOWER</v>
          </cell>
          <cell r="H228">
            <v>1047.3800000000001</v>
          </cell>
          <cell r="I228">
            <v>0.5</v>
          </cell>
          <cell r="J228">
            <v>523.69000000000005</v>
          </cell>
          <cell r="K228">
            <v>0.15</v>
          </cell>
          <cell r="L228">
            <v>445.13650000000007</v>
          </cell>
        </row>
        <row r="229">
          <cell r="A229" t="str">
            <v>LG-310835</v>
          </cell>
          <cell r="B229" t="str">
            <v>UPS</v>
          </cell>
          <cell r="C229" t="str">
            <v>Modulo potenza Megaline 1250VA</v>
          </cell>
          <cell r="D229" t="str">
            <v>3245063108356</v>
          </cell>
          <cell r="E229" t="str">
            <v>PZ</v>
          </cell>
          <cell r="F229">
            <v>1</v>
          </cell>
          <cell r="G229" t="str">
            <v>MF MODULARI ACCESSORI</v>
          </cell>
          <cell r="H229">
            <v>1234.4100000000001</v>
          </cell>
          <cell r="I229">
            <v>0.5</v>
          </cell>
          <cell r="J229">
            <v>617.20500000000004</v>
          </cell>
          <cell r="K229">
            <v>0.15</v>
          </cell>
          <cell r="L229">
            <v>524.62425000000007</v>
          </cell>
        </row>
        <row r="230">
          <cell r="A230" t="str">
            <v>LG-310851</v>
          </cell>
          <cell r="B230" t="str">
            <v>UPS</v>
          </cell>
          <cell r="C230" t="str">
            <v>Caricabatt aggiuntivo Trimod</v>
          </cell>
          <cell r="D230" t="str">
            <v>3245063108516</v>
          </cell>
          <cell r="E230" t="str">
            <v>PZ</v>
          </cell>
          <cell r="F230">
            <v>1</v>
          </cell>
          <cell r="G230" t="str">
            <v>TRIMOD UPS</v>
          </cell>
          <cell r="H230">
            <v>1238.19</v>
          </cell>
          <cell r="I230">
            <v>0.45</v>
          </cell>
          <cell r="J230">
            <v>681.00450000000001</v>
          </cell>
          <cell r="K230">
            <v>0.15</v>
          </cell>
          <cell r="L230">
            <v>578.85382500000003</v>
          </cell>
        </row>
        <row r="231">
          <cell r="A231" t="str">
            <v>LG-310854</v>
          </cell>
          <cell r="B231" t="str">
            <v>UPS</v>
          </cell>
          <cell r="C231" t="str">
            <v>Kit 4 cassetti batterie Trimod vuoti</v>
          </cell>
          <cell r="D231" t="str">
            <v>3245063108547</v>
          </cell>
          <cell r="E231" t="str">
            <v>PZ</v>
          </cell>
          <cell r="F231">
            <v>1</v>
          </cell>
          <cell r="G231" t="str">
            <v>TRIMOD UPS</v>
          </cell>
          <cell r="H231">
            <v>307.77</v>
          </cell>
          <cell r="I231">
            <v>0.45</v>
          </cell>
          <cell r="J231">
            <v>169.27349999999998</v>
          </cell>
          <cell r="K231">
            <v>0.15</v>
          </cell>
          <cell r="L231">
            <v>143.882475</v>
          </cell>
        </row>
        <row r="232">
          <cell r="A232" t="str">
            <v>LG-310857</v>
          </cell>
          <cell r="B232" t="str">
            <v>UPS</v>
          </cell>
          <cell r="C232" t="str">
            <v>Kit espansione batteria Megaline 1C</v>
          </cell>
          <cell r="D232" t="str">
            <v>3245063108578</v>
          </cell>
          <cell r="E232" t="str">
            <v>PZ</v>
          </cell>
          <cell r="F232">
            <v>1</v>
          </cell>
          <cell r="G232" t="str">
            <v>MF MODULARI ACCESSORI</v>
          </cell>
          <cell r="H232">
            <v>276.36</v>
          </cell>
          <cell r="I232">
            <v>0.5</v>
          </cell>
          <cell r="J232">
            <v>138.18</v>
          </cell>
          <cell r="K232">
            <v>0.15</v>
          </cell>
          <cell r="L232">
            <v>117.453</v>
          </cell>
        </row>
        <row r="233">
          <cell r="A233" t="str">
            <v>LG-310858</v>
          </cell>
          <cell r="B233" t="str">
            <v>UPS</v>
          </cell>
          <cell r="C233" t="str">
            <v>Kit espansione batteria Megaline 2C</v>
          </cell>
          <cell r="D233" t="str">
            <v>3245063108585</v>
          </cell>
          <cell r="E233" t="str">
            <v>PZ</v>
          </cell>
          <cell r="F233">
            <v>1</v>
          </cell>
          <cell r="G233" t="str">
            <v>MF MODULARI ACCESSORI</v>
          </cell>
          <cell r="H233">
            <v>297.81</v>
          </cell>
          <cell r="I233">
            <v>0.5</v>
          </cell>
          <cell r="J233">
            <v>148.905</v>
          </cell>
          <cell r="K233">
            <v>0.15</v>
          </cell>
          <cell r="L233">
            <v>126.56925</v>
          </cell>
        </row>
        <row r="234">
          <cell r="A234" t="str">
            <v>LG-310859</v>
          </cell>
          <cell r="B234" t="str">
            <v>UPS</v>
          </cell>
          <cell r="C234" t="str">
            <v>Cabinet batterie Megaline vuoto</v>
          </cell>
          <cell r="D234" t="str">
            <v/>
          </cell>
          <cell r="E234" t="str">
            <v>PZ</v>
          </cell>
          <cell r="F234">
            <v>1</v>
          </cell>
          <cell r="G234" t="str">
            <v>MF MODULARI ACCESSORI</v>
          </cell>
          <cell r="H234">
            <v>967.19</v>
          </cell>
          <cell r="I234">
            <v>0.5</v>
          </cell>
          <cell r="J234">
            <v>483.59500000000003</v>
          </cell>
          <cell r="K234">
            <v>0.15</v>
          </cell>
          <cell r="L234">
            <v>411.05575000000005</v>
          </cell>
        </row>
        <row r="235">
          <cell r="A235" t="str">
            <v>LG-310860</v>
          </cell>
          <cell r="B235" t="str">
            <v>UPS</v>
          </cell>
          <cell r="C235" t="str">
            <v>Cavo Y cabinet aggiuntivo Megaline</v>
          </cell>
          <cell r="D235" t="str">
            <v>3245063108608</v>
          </cell>
          <cell r="E235" t="str">
            <v>PZ</v>
          </cell>
          <cell r="F235">
            <v>1</v>
          </cell>
          <cell r="G235" t="str">
            <v>MF MODULARI ACCESSORI</v>
          </cell>
          <cell r="H235">
            <v>224.97</v>
          </cell>
          <cell r="I235">
            <v>0.5</v>
          </cell>
          <cell r="J235">
            <v>112.485</v>
          </cell>
          <cell r="K235">
            <v>0.15</v>
          </cell>
          <cell r="L235">
            <v>95.612250000000003</v>
          </cell>
        </row>
        <row r="236">
          <cell r="A236" t="str">
            <v>LG-310861</v>
          </cell>
          <cell r="B236" t="str">
            <v>UPS</v>
          </cell>
          <cell r="C236" t="str">
            <v>Prolunga cabinet batterie Megaline</v>
          </cell>
          <cell r="D236" t="str">
            <v/>
          </cell>
          <cell r="E236" t="str">
            <v>PZ</v>
          </cell>
          <cell r="F236">
            <v>1</v>
          </cell>
          <cell r="G236" t="str">
            <v>MF MODULARI ACCESSORI</v>
          </cell>
          <cell r="H236">
            <v>167.11</v>
          </cell>
          <cell r="I236">
            <v>0.5</v>
          </cell>
          <cell r="J236">
            <v>83.555000000000007</v>
          </cell>
          <cell r="K236">
            <v>0.15</v>
          </cell>
          <cell r="L236">
            <v>71.021750000000011</v>
          </cell>
        </row>
        <row r="237">
          <cell r="A237" t="str">
            <v>LG-310869</v>
          </cell>
          <cell r="B237" t="str">
            <v>UPS</v>
          </cell>
          <cell r="C237" t="str">
            <v>POWER MODULE TRIMOD 3.4KVA  HE</v>
          </cell>
          <cell r="D237" t="str">
            <v>3414970328540</v>
          </cell>
          <cell r="E237" t="str">
            <v>PZ</v>
          </cell>
          <cell r="F237">
            <v>1</v>
          </cell>
          <cell r="G237" t="str">
            <v>TRIMOD UPS</v>
          </cell>
          <cell r="H237">
            <v>1730.53</v>
          </cell>
          <cell r="I237">
            <v>0.45</v>
          </cell>
          <cell r="J237">
            <v>951.79149999999993</v>
          </cell>
          <cell r="K237">
            <v>0.15</v>
          </cell>
          <cell r="L237">
            <v>809.02277499999991</v>
          </cell>
        </row>
        <row r="238">
          <cell r="A238" t="str">
            <v>LG-310871</v>
          </cell>
          <cell r="B238" t="str">
            <v>UPS</v>
          </cell>
          <cell r="C238" t="str">
            <v>POWER MODULE TRIMOD 5KVA HE</v>
          </cell>
          <cell r="D238" t="str">
            <v>3414970328533</v>
          </cell>
          <cell r="E238" t="str">
            <v>PZ</v>
          </cell>
          <cell r="F238">
            <v>1</v>
          </cell>
          <cell r="G238" t="str">
            <v>TRIMOD UPS</v>
          </cell>
          <cell r="H238">
            <v>2127.54</v>
          </cell>
          <cell r="I238">
            <v>0.45</v>
          </cell>
          <cell r="J238">
            <v>1170.1469999999999</v>
          </cell>
          <cell r="K238">
            <v>0.15</v>
          </cell>
          <cell r="L238">
            <v>994.6249499999999</v>
          </cell>
        </row>
        <row r="239">
          <cell r="A239" t="str">
            <v>LG-310873</v>
          </cell>
          <cell r="B239" t="str">
            <v>UPS</v>
          </cell>
          <cell r="C239" t="str">
            <v>POWER MODULE TRIMOD-ARCHIMOD 6.7KVA HE</v>
          </cell>
          <cell r="D239" t="str">
            <v>3414970328526</v>
          </cell>
          <cell r="E239" t="str">
            <v>PZ</v>
          </cell>
          <cell r="F239">
            <v>1</v>
          </cell>
          <cell r="G239" t="str">
            <v>TRIMOD UPS</v>
          </cell>
          <cell r="H239">
            <v>3216.37</v>
          </cell>
          <cell r="I239">
            <v>0.45</v>
          </cell>
          <cell r="J239">
            <v>1769.0034999999998</v>
          </cell>
          <cell r="K239">
            <v>0.15</v>
          </cell>
          <cell r="L239">
            <v>1503.652975</v>
          </cell>
        </row>
        <row r="240">
          <cell r="A240" t="str">
            <v>LG-310877</v>
          </cell>
          <cell r="B240" t="str">
            <v>UPS</v>
          </cell>
          <cell r="C240" t="str">
            <v>BY-PASS MANUALE ESTERNO/EPO MEGALINE 1C</v>
          </cell>
          <cell r="D240" t="str">
            <v>3414970373199</v>
          </cell>
          <cell r="E240" t="str">
            <v>PZ</v>
          </cell>
          <cell r="F240">
            <v>1</v>
          </cell>
          <cell r="G240" t="str">
            <v>MF MODULARI ACCESSORI</v>
          </cell>
          <cell r="H240">
            <v>339.01</v>
          </cell>
          <cell r="I240">
            <v>0.5</v>
          </cell>
          <cell r="J240">
            <v>169.505</v>
          </cell>
          <cell r="K240">
            <v>0.15</v>
          </cell>
          <cell r="L240">
            <v>144.07925</v>
          </cell>
        </row>
        <row r="241">
          <cell r="A241" t="str">
            <v>LG-310878</v>
          </cell>
          <cell r="B241" t="str">
            <v>UPS</v>
          </cell>
          <cell r="C241" t="str">
            <v>BY-PASS MANUALE ESTERNO/EPO MEGALINE 2C</v>
          </cell>
          <cell r="D241" t="str">
            <v>3414970373205</v>
          </cell>
          <cell r="E241" t="str">
            <v>PZ</v>
          </cell>
          <cell r="F241">
            <v>1</v>
          </cell>
          <cell r="G241" t="str">
            <v>MF MODULARI ACCESSORI</v>
          </cell>
          <cell r="H241">
            <v>537.62</v>
          </cell>
          <cell r="I241">
            <v>0.5</v>
          </cell>
          <cell r="J241">
            <v>268.81</v>
          </cell>
          <cell r="K241">
            <v>0.15</v>
          </cell>
          <cell r="L241">
            <v>228.48849999999999</v>
          </cell>
        </row>
        <row r="242">
          <cell r="A242" t="str">
            <v>LG-310897</v>
          </cell>
          <cell r="B242" t="str">
            <v>UPS</v>
          </cell>
          <cell r="C242" t="str">
            <v>SM-T-COM SENS TEMPERATURA CS121/CS121SK</v>
          </cell>
          <cell r="D242" t="str">
            <v>3245063108974</v>
          </cell>
          <cell r="E242" t="str">
            <v>PZ</v>
          </cell>
          <cell r="F242">
            <v>1</v>
          </cell>
          <cell r="G242" t="str">
            <v>UPS ACCESSORI</v>
          </cell>
          <cell r="H242">
            <v>373.7</v>
          </cell>
          <cell r="I242">
            <v>0.5</v>
          </cell>
          <cell r="J242">
            <v>186.85</v>
          </cell>
          <cell r="K242">
            <v>0.15</v>
          </cell>
          <cell r="L242">
            <v>158.82249999999999</v>
          </cell>
        </row>
        <row r="243">
          <cell r="A243" t="str">
            <v>LG-310898</v>
          </cell>
          <cell r="B243" t="str">
            <v>UPS</v>
          </cell>
          <cell r="C243" t="str">
            <v>SM-T-H-COM SENS TEMPERATURA/UMIDITA CS121</v>
          </cell>
          <cell r="D243" t="str">
            <v>3245063108981</v>
          </cell>
          <cell r="E243" t="str">
            <v>PZ</v>
          </cell>
          <cell r="F243">
            <v>1</v>
          </cell>
          <cell r="G243" t="str">
            <v>UPS ACCESSORI</v>
          </cell>
          <cell r="H243">
            <v>596.14</v>
          </cell>
          <cell r="I243">
            <v>0.5</v>
          </cell>
          <cell r="J243">
            <v>298.07</v>
          </cell>
          <cell r="K243">
            <v>0.15</v>
          </cell>
          <cell r="L243">
            <v>253.3595</v>
          </cell>
        </row>
        <row r="244">
          <cell r="A244" t="str">
            <v>LG-310899</v>
          </cell>
          <cell r="B244" t="str">
            <v>UPS</v>
          </cell>
          <cell r="C244" t="str">
            <v>SENSOR MANAGER X CS121/CS121SK + SENS SM-T</v>
          </cell>
          <cell r="D244" t="str">
            <v>3245063108998</v>
          </cell>
          <cell r="E244" t="str">
            <v>PZ</v>
          </cell>
          <cell r="F244">
            <v>1</v>
          </cell>
          <cell r="G244" t="str">
            <v>UPS ACCESSORI</v>
          </cell>
          <cell r="H244">
            <v>909.39</v>
          </cell>
          <cell r="I244">
            <v>0.5</v>
          </cell>
          <cell r="J244">
            <v>454.69499999999999</v>
          </cell>
          <cell r="K244">
            <v>0.15</v>
          </cell>
          <cell r="L244">
            <v>386.49074999999999</v>
          </cell>
        </row>
        <row r="245">
          <cell r="A245" t="str">
            <v>LG-310900</v>
          </cell>
          <cell r="B245" t="str">
            <v>UPS</v>
          </cell>
          <cell r="C245" t="str">
            <v>SM-T SENSORE TEMPERATURA X SENSOR MANAGER</v>
          </cell>
          <cell r="D245" t="str">
            <v>3245063109001</v>
          </cell>
          <cell r="E245" t="str">
            <v>PZ</v>
          </cell>
          <cell r="F245">
            <v>1</v>
          </cell>
          <cell r="G245" t="str">
            <v>UPS ACCESSORI</v>
          </cell>
          <cell r="H245">
            <v>295.95</v>
          </cell>
          <cell r="I245">
            <v>0.5</v>
          </cell>
          <cell r="J245">
            <v>147.97499999999999</v>
          </cell>
          <cell r="K245">
            <v>0.15</v>
          </cell>
          <cell r="L245">
            <v>125.77875</v>
          </cell>
        </row>
        <row r="246">
          <cell r="A246" t="str">
            <v>LG-310901</v>
          </cell>
          <cell r="B246" t="str">
            <v>UPS</v>
          </cell>
          <cell r="C246" t="str">
            <v>SM-T-H SENS TEMP/UMIDITA X SENS MANAGER</v>
          </cell>
          <cell r="D246" t="str">
            <v>3245063109018</v>
          </cell>
          <cell r="E246" t="str">
            <v>PZ</v>
          </cell>
          <cell r="F246">
            <v>1</v>
          </cell>
          <cell r="G246" t="str">
            <v>UPS ACCESSORI</v>
          </cell>
          <cell r="H246">
            <v>697.68</v>
          </cell>
          <cell r="I246">
            <v>0.5</v>
          </cell>
          <cell r="J246">
            <v>348.84</v>
          </cell>
          <cell r="K246">
            <v>0.15</v>
          </cell>
          <cell r="L246">
            <v>296.51400000000001</v>
          </cell>
        </row>
        <row r="247">
          <cell r="A247" t="str">
            <v>LG-310902</v>
          </cell>
          <cell r="B247" t="str">
            <v>UPS</v>
          </cell>
          <cell r="C247" t="str">
            <v>SENSORE APERTURA PORTE</v>
          </cell>
          <cell r="D247" t="str">
            <v>3245063109025</v>
          </cell>
          <cell r="E247" t="str">
            <v>PZ</v>
          </cell>
          <cell r="F247">
            <v>1</v>
          </cell>
          <cell r="G247" t="str">
            <v>UPS ACCESSORI</v>
          </cell>
          <cell r="H247">
            <v>180.16</v>
          </cell>
          <cell r="I247">
            <v>0.5</v>
          </cell>
          <cell r="J247">
            <v>90.08</v>
          </cell>
          <cell r="K247">
            <v>0.15</v>
          </cell>
          <cell r="L247">
            <v>76.567999999999998</v>
          </cell>
        </row>
        <row r="248">
          <cell r="A248" t="str">
            <v>LG-310903</v>
          </cell>
          <cell r="B248" t="str">
            <v>UPS</v>
          </cell>
          <cell r="C248" t="str">
            <v>SM-FLASH SEGNALAZIONE LUMINOSA</v>
          </cell>
          <cell r="D248" t="str">
            <v>3245063109032</v>
          </cell>
          <cell r="E248" t="str">
            <v>PZ</v>
          </cell>
          <cell r="F248">
            <v>1</v>
          </cell>
          <cell r="G248" t="str">
            <v>UPS ACCESSORI</v>
          </cell>
          <cell r="H248">
            <v>270.52999999999997</v>
          </cell>
          <cell r="I248">
            <v>0.5</v>
          </cell>
          <cell r="J248">
            <v>135.26499999999999</v>
          </cell>
          <cell r="K248">
            <v>0.15</v>
          </cell>
          <cell r="L248">
            <v>114.97524999999999</v>
          </cell>
        </row>
        <row r="249">
          <cell r="A249" t="str">
            <v>LG-310930</v>
          </cell>
          <cell r="B249" t="str">
            <v>UPS</v>
          </cell>
          <cell r="C249" t="str">
            <v>SNMP CS 141 SK CARD (SLOT)</v>
          </cell>
          <cell r="D249" t="str">
            <v>3414970911940</v>
          </cell>
          <cell r="E249" t="str">
            <v>PZ</v>
          </cell>
          <cell r="F249">
            <v>1</v>
          </cell>
          <cell r="G249" t="str">
            <v>UPS ACCESSORI</v>
          </cell>
          <cell r="H249">
            <v>1121.1400000000001</v>
          </cell>
          <cell r="I249">
            <v>0.5</v>
          </cell>
          <cell r="J249">
            <v>560.57000000000005</v>
          </cell>
          <cell r="K249">
            <v>0.15</v>
          </cell>
          <cell r="L249">
            <v>476.48450000000003</v>
          </cell>
        </row>
        <row r="250">
          <cell r="A250" t="str">
            <v>LG-310931</v>
          </cell>
          <cell r="B250" t="str">
            <v>UPS</v>
          </cell>
          <cell r="C250" t="str">
            <v>SNMP CS 141B SK CARD (SLOT)</v>
          </cell>
          <cell r="D250" t="str">
            <v>3414970911933</v>
          </cell>
          <cell r="E250" t="str">
            <v>PZ</v>
          </cell>
          <cell r="F250">
            <v>1</v>
          </cell>
          <cell r="G250" t="str">
            <v>UPS ACCESSORI</v>
          </cell>
          <cell r="H250">
            <v>744.05</v>
          </cell>
          <cell r="I250">
            <v>0.5</v>
          </cell>
          <cell r="J250">
            <v>372.02499999999998</v>
          </cell>
          <cell r="K250">
            <v>0.15</v>
          </cell>
          <cell r="L250">
            <v>316.22125</v>
          </cell>
        </row>
        <row r="251">
          <cell r="A251" t="str">
            <v>LG-310932</v>
          </cell>
          <cell r="B251" t="str">
            <v>UPS</v>
          </cell>
          <cell r="C251" t="str">
            <v>SMNP CS 141 (EXTERNAL)</v>
          </cell>
          <cell r="D251" t="str">
            <v>3414970911902</v>
          </cell>
          <cell r="E251" t="str">
            <v>PZ</v>
          </cell>
          <cell r="F251">
            <v>1</v>
          </cell>
          <cell r="G251" t="str">
            <v>UPS ACCESSORI</v>
          </cell>
          <cell r="H251">
            <v>1121.1400000000001</v>
          </cell>
          <cell r="I251">
            <v>0.5</v>
          </cell>
          <cell r="J251">
            <v>560.57000000000005</v>
          </cell>
          <cell r="K251">
            <v>0.15</v>
          </cell>
          <cell r="L251">
            <v>476.48450000000003</v>
          </cell>
        </row>
        <row r="252">
          <cell r="A252" t="str">
            <v>LG-310934</v>
          </cell>
          <cell r="B252" t="str">
            <v>UPS</v>
          </cell>
          <cell r="C252" t="str">
            <v>SMNP CS141M WITH RS485 MODBUS INTERFACE</v>
          </cell>
          <cell r="D252" t="str">
            <v>3414970911919</v>
          </cell>
          <cell r="E252" t="str">
            <v>PZ</v>
          </cell>
          <cell r="F252">
            <v>1</v>
          </cell>
          <cell r="G252" t="str">
            <v>UPS ACCESSORI</v>
          </cell>
          <cell r="H252">
            <v>1711.58</v>
          </cell>
          <cell r="I252">
            <v>0.5</v>
          </cell>
          <cell r="J252">
            <v>855.79</v>
          </cell>
          <cell r="K252">
            <v>0.15</v>
          </cell>
          <cell r="L252">
            <v>727.42149999999992</v>
          </cell>
        </row>
        <row r="253">
          <cell r="A253" t="str">
            <v>LG-310935</v>
          </cell>
          <cell r="B253" t="str">
            <v>UPS</v>
          </cell>
          <cell r="C253" t="str">
            <v>SNMP CS141M SK WITH RS485 MODBUS INTERFACE</v>
          </cell>
          <cell r="D253" t="str">
            <v>3414970911926</v>
          </cell>
          <cell r="E253" t="str">
            <v>PZ</v>
          </cell>
          <cell r="F253">
            <v>1</v>
          </cell>
          <cell r="G253" t="str">
            <v>UPS ACCESSORI</v>
          </cell>
          <cell r="H253">
            <v>1711.58</v>
          </cell>
          <cell r="I253">
            <v>0.5</v>
          </cell>
          <cell r="J253">
            <v>855.79</v>
          </cell>
          <cell r="K253">
            <v>0.15</v>
          </cell>
          <cell r="L253">
            <v>727.42149999999992</v>
          </cell>
        </row>
        <row r="254">
          <cell r="A254" t="str">
            <v>LG-310952</v>
          </cell>
          <cell r="B254" t="str">
            <v>UPS</v>
          </cell>
          <cell r="C254" t="str">
            <v>Kit guide supporto rack (2U)</v>
          </cell>
          <cell r="D254" t="str">
            <v>3245063109520</v>
          </cell>
          <cell r="E254" t="str">
            <v>PZ</v>
          </cell>
          <cell r="F254">
            <v>1</v>
          </cell>
          <cell r="G254" t="str">
            <v>RACK CONVERTIBLE MF</v>
          </cell>
          <cell r="H254">
            <v>110.36</v>
          </cell>
          <cell r="I254">
            <v>0.5</v>
          </cell>
          <cell r="J254">
            <v>55.18</v>
          </cell>
          <cell r="K254">
            <v>0.15</v>
          </cell>
          <cell r="L254">
            <v>46.902999999999999</v>
          </cell>
        </row>
        <row r="255">
          <cell r="A255" t="str">
            <v>LG-310953</v>
          </cell>
          <cell r="B255" t="str">
            <v>UPS</v>
          </cell>
          <cell r="C255" t="str">
            <v>Bypass manuale Dk 1,2,3k</v>
          </cell>
          <cell r="D255" t="str">
            <v>3245063109537</v>
          </cell>
          <cell r="E255" t="str">
            <v>PZ</v>
          </cell>
          <cell r="F255">
            <v>1</v>
          </cell>
          <cell r="G255" t="str">
            <v>RACK CONVERTIBLE MF</v>
          </cell>
          <cell r="H255">
            <v>538.71</v>
          </cell>
          <cell r="I255">
            <v>0.5</v>
          </cell>
          <cell r="J255">
            <v>269.35500000000002</v>
          </cell>
          <cell r="K255">
            <v>0.15</v>
          </cell>
          <cell r="L255">
            <v>228.95175</v>
          </cell>
        </row>
        <row r="256">
          <cell r="A256" t="str">
            <v>LG-310962</v>
          </cell>
          <cell r="B256" t="str">
            <v>UPS</v>
          </cell>
          <cell r="C256" t="str">
            <v>KIT 4 BATTERY PACK 9AH KEOR MOD LONG LIFE</v>
          </cell>
          <cell r="D256" t="str">
            <v>3414971430501</v>
          </cell>
          <cell r="E256" t="str">
            <v>PZ</v>
          </cell>
          <cell r="F256">
            <v>1</v>
          </cell>
          <cell r="G256" t="str">
            <v>KEOR MOD</v>
          </cell>
          <cell r="H256">
            <v>2048.8000000000002</v>
          </cell>
          <cell r="I256">
            <v>0.45</v>
          </cell>
          <cell r="J256">
            <v>1126.8400000000001</v>
          </cell>
          <cell r="K256">
            <v>0.15</v>
          </cell>
          <cell r="L256">
            <v>957.81400000000008</v>
          </cell>
        </row>
        <row r="257">
          <cell r="A257" t="str">
            <v>LG-310963</v>
          </cell>
          <cell r="B257" t="str">
            <v>UPS</v>
          </cell>
          <cell r="C257" t="str">
            <v>EXTERNAL MANUAL BYPASS DK (4,5 - 10 KVA)</v>
          </cell>
          <cell r="D257" t="str">
            <v>3414970630773</v>
          </cell>
          <cell r="E257" t="str">
            <v>PZ</v>
          </cell>
          <cell r="F257">
            <v>1</v>
          </cell>
          <cell r="G257" t="str">
            <v>RACK CONVERTIBLE MF</v>
          </cell>
          <cell r="H257">
            <v>866.45</v>
          </cell>
          <cell r="I257">
            <v>0.5</v>
          </cell>
          <cell r="J257">
            <v>433.22500000000002</v>
          </cell>
          <cell r="K257">
            <v>0.15</v>
          </cell>
          <cell r="L257">
            <v>368.24125000000004</v>
          </cell>
        </row>
        <row r="258">
          <cell r="A258" t="str">
            <v>LG-310969</v>
          </cell>
          <cell r="B258" t="str">
            <v>UPS</v>
          </cell>
          <cell r="C258" t="str">
            <v>Scheda rele Daker DK</v>
          </cell>
          <cell r="D258" t="str">
            <v/>
          </cell>
          <cell r="E258" t="str">
            <v>PZ</v>
          </cell>
          <cell r="F258">
            <v>1</v>
          </cell>
          <cell r="G258" t="str">
            <v>RACK CONVERTIBLE MF</v>
          </cell>
          <cell r="H258">
            <v>200.67</v>
          </cell>
          <cell r="I258">
            <v>0.5</v>
          </cell>
          <cell r="J258">
            <v>100.33499999999999</v>
          </cell>
          <cell r="K258">
            <v>0.15</v>
          </cell>
          <cell r="L258">
            <v>85.284750000000003</v>
          </cell>
        </row>
        <row r="259">
          <cell r="A259" t="str">
            <v>LG-310971</v>
          </cell>
          <cell r="B259" t="str">
            <v>UPS</v>
          </cell>
          <cell r="C259" t="str">
            <v>Cavo Y x battery aggiuntivo Whad</v>
          </cell>
          <cell r="D259" t="str">
            <v/>
          </cell>
          <cell r="E259" t="str">
            <v>PZ</v>
          </cell>
          <cell r="F259">
            <v>1</v>
          </cell>
          <cell r="G259" t="str">
            <v>TOWER</v>
          </cell>
          <cell r="H259">
            <v>134.49</v>
          </cell>
          <cell r="I259">
            <v>0.5</v>
          </cell>
          <cell r="J259">
            <v>67.245000000000005</v>
          </cell>
          <cell r="K259">
            <v>0.15</v>
          </cell>
          <cell r="L259">
            <v>57.158250000000002</v>
          </cell>
        </row>
        <row r="260">
          <cell r="A260" t="str">
            <v>LG-310972</v>
          </cell>
          <cell r="B260" t="str">
            <v>UPS</v>
          </cell>
          <cell r="C260" t="str">
            <v>Scheda rele x LL port</v>
          </cell>
          <cell r="D260" t="str">
            <v>3245063109728</v>
          </cell>
          <cell r="E260" t="str">
            <v>PZ</v>
          </cell>
          <cell r="F260">
            <v>1</v>
          </cell>
          <cell r="G260" t="str">
            <v>UPS ACCESSORI</v>
          </cell>
          <cell r="H260">
            <v>146.11000000000001</v>
          </cell>
          <cell r="I260">
            <v>0.5</v>
          </cell>
          <cell r="J260">
            <v>73.055000000000007</v>
          </cell>
          <cell r="K260">
            <v>0.15</v>
          </cell>
          <cell r="L260">
            <v>62.096750000000007</v>
          </cell>
        </row>
        <row r="261">
          <cell r="A261" t="str">
            <v>LG-310973</v>
          </cell>
          <cell r="B261" t="str">
            <v>UPS</v>
          </cell>
          <cell r="C261" t="str">
            <v>Kit guide rack 6U</v>
          </cell>
          <cell r="D261" t="str">
            <v>3245063109735</v>
          </cell>
          <cell r="E261" t="str">
            <v>PZ</v>
          </cell>
          <cell r="F261">
            <v>1</v>
          </cell>
          <cell r="G261" t="str">
            <v>MF MODULARI ACCESSORI</v>
          </cell>
          <cell r="H261">
            <v>440.97</v>
          </cell>
          <cell r="I261">
            <v>0.5</v>
          </cell>
          <cell r="J261">
            <v>220.48500000000001</v>
          </cell>
          <cell r="K261">
            <v>0.15</v>
          </cell>
          <cell r="L261">
            <v>187.41225000000003</v>
          </cell>
        </row>
        <row r="262">
          <cell r="A262" t="str">
            <v>LG-310975</v>
          </cell>
          <cell r="B262" t="str">
            <v>UPS</v>
          </cell>
          <cell r="C262" t="str">
            <v>KIT CAVI PARALLELO UPS KEOR MOD</v>
          </cell>
          <cell r="D262" t="str">
            <v>3414972004930</v>
          </cell>
          <cell r="E262" t="str">
            <v>PZ</v>
          </cell>
          <cell r="F262">
            <v>1</v>
          </cell>
          <cell r="G262" t="str">
            <v>KEOR MOD</v>
          </cell>
          <cell r="H262">
            <v>832.11</v>
          </cell>
          <cell r="I262">
            <v>0.45</v>
          </cell>
          <cell r="J262">
            <v>457.66050000000001</v>
          </cell>
          <cell r="K262">
            <v>0.15</v>
          </cell>
          <cell r="L262">
            <v>389.01142500000003</v>
          </cell>
        </row>
        <row r="263">
          <cell r="A263" t="str">
            <v>LG-310977</v>
          </cell>
          <cell r="B263" t="str">
            <v>UPS</v>
          </cell>
          <cell r="C263" t="str">
            <v>Bypass manuale Whad 5-6k</v>
          </cell>
          <cell r="D263" t="str">
            <v>3245063109773</v>
          </cell>
          <cell r="E263" t="str">
            <v>PZ</v>
          </cell>
          <cell r="F263">
            <v>1</v>
          </cell>
          <cell r="G263" t="str">
            <v>TOWER</v>
          </cell>
          <cell r="H263">
            <v>259.72000000000003</v>
          </cell>
          <cell r="I263">
            <v>0.5</v>
          </cell>
          <cell r="J263">
            <v>129.86000000000001</v>
          </cell>
          <cell r="K263">
            <v>0.15</v>
          </cell>
          <cell r="L263">
            <v>110.38100000000001</v>
          </cell>
        </row>
        <row r="264">
          <cell r="A264" t="str">
            <v>LG-310979</v>
          </cell>
          <cell r="B264" t="str">
            <v>UPS</v>
          </cell>
          <cell r="C264" t="str">
            <v>Kit 5 multipresa 3p standard</v>
          </cell>
          <cell r="D264" t="str">
            <v>3245063109797</v>
          </cell>
          <cell r="E264" t="str">
            <v>PZ</v>
          </cell>
          <cell r="F264">
            <v>1</v>
          </cell>
          <cell r="G264" t="str">
            <v>UPS ACCESSORI</v>
          </cell>
          <cell r="H264">
            <v>146.11000000000001</v>
          </cell>
          <cell r="I264">
            <v>0.5</v>
          </cell>
          <cell r="J264">
            <v>73.055000000000007</v>
          </cell>
          <cell r="K264">
            <v>0.15</v>
          </cell>
          <cell r="L264">
            <v>62.096750000000007</v>
          </cell>
        </row>
        <row r="265">
          <cell r="A265" t="str">
            <v>LG-310987</v>
          </cell>
          <cell r="B265" t="str">
            <v>UPS</v>
          </cell>
          <cell r="C265" t="str">
            <v>BATTERY CAB LONG LIFE KEOR T HPE A</v>
          </cell>
          <cell r="D265" t="str">
            <v>3414971509177</v>
          </cell>
          <cell r="E265" t="str">
            <v>PZ</v>
          </cell>
          <cell r="F265">
            <v>1</v>
          </cell>
          <cell r="G265" t="str">
            <v>TF BATTERY</v>
          </cell>
          <cell r="H265">
            <v>20960.07</v>
          </cell>
          <cell r="I265">
            <v>0.45</v>
          </cell>
          <cell r="J265">
            <v>11528.038499999999</v>
          </cell>
          <cell r="K265">
            <v>0.15</v>
          </cell>
          <cell r="L265">
            <v>9798.8327249999984</v>
          </cell>
        </row>
        <row r="266">
          <cell r="A266" t="str">
            <v>LG-310988</v>
          </cell>
          <cell r="B266" t="str">
            <v>UPS</v>
          </cell>
          <cell r="C266" t="str">
            <v>BATTERY CAB LONG LIFE KEOR T HPE B</v>
          </cell>
          <cell r="D266" t="str">
            <v>3414971509184</v>
          </cell>
          <cell r="E266" t="str">
            <v>PZ</v>
          </cell>
          <cell r="F266">
            <v>2</v>
          </cell>
          <cell r="G266" t="str">
            <v>TF BATTERY</v>
          </cell>
          <cell r="H266">
            <v>22640.02</v>
          </cell>
          <cell r="I266">
            <v>0.45</v>
          </cell>
          <cell r="J266">
            <v>12452.011</v>
          </cell>
          <cell r="K266">
            <v>0.15</v>
          </cell>
          <cell r="L266">
            <v>10584.209350000001</v>
          </cell>
        </row>
        <row r="267">
          <cell r="A267" t="str">
            <v>LG-310989</v>
          </cell>
          <cell r="B267" t="str">
            <v>UPS</v>
          </cell>
          <cell r="C267" t="str">
            <v>BATTERY CAB LONG LIFE KEOR MOD-HP</v>
          </cell>
          <cell r="D267" t="str">
            <v>3414971509191</v>
          </cell>
          <cell r="E267" t="str">
            <v>PZ</v>
          </cell>
          <cell r="F267">
            <v>2</v>
          </cell>
          <cell r="G267" t="str">
            <v>TF BATTERY</v>
          </cell>
          <cell r="H267">
            <v>22931.58</v>
          </cell>
          <cell r="I267">
            <v>0.45</v>
          </cell>
          <cell r="J267">
            <v>12612.369000000001</v>
          </cell>
          <cell r="K267">
            <v>0.15</v>
          </cell>
          <cell r="L267">
            <v>10720.513650000001</v>
          </cell>
        </row>
        <row r="268">
          <cell r="A268" t="str">
            <v>LG-310990</v>
          </cell>
          <cell r="B268" t="str">
            <v>UPS</v>
          </cell>
          <cell r="C268" t="str">
            <v>UPS TRIMOD MCS 1/1 3KW</v>
          </cell>
          <cell r="D268" t="str">
            <v>3414971429956</v>
          </cell>
          <cell r="E268" t="str">
            <v>PZ</v>
          </cell>
          <cell r="F268">
            <v>1</v>
          </cell>
          <cell r="G268" t="str">
            <v>TRIMOD MCS (FLUSSO)</v>
          </cell>
          <cell r="H268">
            <v>8993.4599999999991</v>
          </cell>
          <cell r="I268">
            <v>0.5</v>
          </cell>
          <cell r="J268">
            <v>4496.7299999999996</v>
          </cell>
          <cell r="K268">
            <v>0.15</v>
          </cell>
          <cell r="L268">
            <v>3822.2204999999994</v>
          </cell>
        </row>
        <row r="269">
          <cell r="A269" t="str">
            <v>LG-310991</v>
          </cell>
          <cell r="B269" t="str">
            <v>UPS</v>
          </cell>
          <cell r="C269" t="str">
            <v>UPS TRIMOD MCS 1/1 5KW</v>
          </cell>
          <cell r="D269" t="str">
            <v>3414971429963</v>
          </cell>
          <cell r="E269" t="str">
            <v>PZ</v>
          </cell>
          <cell r="F269">
            <v>1</v>
          </cell>
          <cell r="G269" t="str">
            <v>TRIMOD MCS (FLUSSO)</v>
          </cell>
          <cell r="H269">
            <v>10164.219999999999</v>
          </cell>
          <cell r="I269">
            <v>0.5</v>
          </cell>
          <cell r="J269">
            <v>5082.1099999999997</v>
          </cell>
          <cell r="K269">
            <v>0.15</v>
          </cell>
          <cell r="L269">
            <v>4319.7934999999998</v>
          </cell>
        </row>
        <row r="270">
          <cell r="A270" t="str">
            <v>LG-310992</v>
          </cell>
          <cell r="B270" t="str">
            <v>UPS</v>
          </cell>
          <cell r="C270" t="str">
            <v>UPS TRIMOD MCS 1/1 7KW</v>
          </cell>
          <cell r="D270" t="str">
            <v>3414971429970</v>
          </cell>
          <cell r="E270" t="str">
            <v>PZ</v>
          </cell>
          <cell r="F270">
            <v>1</v>
          </cell>
          <cell r="G270" t="str">
            <v>TRIMOD MCS (FLUSSO)</v>
          </cell>
          <cell r="H270">
            <v>11867.11</v>
          </cell>
          <cell r="I270">
            <v>0.5</v>
          </cell>
          <cell r="J270">
            <v>5933.5550000000003</v>
          </cell>
          <cell r="K270">
            <v>0.15</v>
          </cell>
          <cell r="L270">
            <v>5043.5217499999999</v>
          </cell>
        </row>
        <row r="271">
          <cell r="A271" t="str">
            <v>LG-310993</v>
          </cell>
          <cell r="B271" t="str">
            <v>UPS</v>
          </cell>
          <cell r="C271" t="str">
            <v>UPS TRIMOD MCS 1/1-3/3-3/1-1/3 10KW</v>
          </cell>
          <cell r="D271" t="str">
            <v>3414971429987</v>
          </cell>
          <cell r="E271" t="str">
            <v>PZ</v>
          </cell>
          <cell r="F271">
            <v>1</v>
          </cell>
          <cell r="G271" t="str">
            <v>TRIMOD MCS (FLUSSO)</v>
          </cell>
          <cell r="H271">
            <v>12878.22</v>
          </cell>
          <cell r="I271">
            <v>0.5</v>
          </cell>
          <cell r="J271">
            <v>6439.11</v>
          </cell>
          <cell r="K271">
            <v>0.15</v>
          </cell>
          <cell r="L271">
            <v>5473.2434999999996</v>
          </cell>
        </row>
        <row r="272">
          <cell r="A272" t="str">
            <v>LG-310994</v>
          </cell>
          <cell r="B272" t="str">
            <v>UPS</v>
          </cell>
          <cell r="C272" t="str">
            <v>UPS TRIMOD MCS 1/1-3/3-3/1-1/3 15KW</v>
          </cell>
          <cell r="D272" t="str">
            <v>3414971429994</v>
          </cell>
          <cell r="E272" t="str">
            <v>PZ</v>
          </cell>
          <cell r="F272">
            <v>1</v>
          </cell>
          <cell r="G272" t="str">
            <v>TRIMOD MCS</v>
          </cell>
          <cell r="H272">
            <v>17679.82</v>
          </cell>
          <cell r="I272">
            <v>0.45</v>
          </cell>
          <cell r="J272">
            <v>9723.9009999999998</v>
          </cell>
          <cell r="K272">
            <v>0.15</v>
          </cell>
          <cell r="L272">
            <v>8265.315849999999</v>
          </cell>
        </row>
        <row r="273">
          <cell r="A273" t="str">
            <v>LG-310995</v>
          </cell>
          <cell r="B273" t="str">
            <v>UPS</v>
          </cell>
          <cell r="C273" t="str">
            <v>UPS TRIMOD MCS 1/1-3/3-3/1-1/3 20KW</v>
          </cell>
          <cell r="D273" t="str">
            <v>3414971430006</v>
          </cell>
          <cell r="E273" t="str">
            <v>PZ</v>
          </cell>
          <cell r="F273">
            <v>1</v>
          </cell>
          <cell r="G273" t="str">
            <v>TRIMOD MCS</v>
          </cell>
          <cell r="H273">
            <v>11386.36</v>
          </cell>
          <cell r="I273">
            <v>0.45</v>
          </cell>
          <cell r="J273">
            <v>6262.4980000000005</v>
          </cell>
          <cell r="K273">
            <v>0.15</v>
          </cell>
          <cell r="L273">
            <v>5323.1233000000002</v>
          </cell>
        </row>
        <row r="274">
          <cell r="A274" t="str">
            <v>LG-310996</v>
          </cell>
          <cell r="B274" t="str">
            <v>UPS</v>
          </cell>
          <cell r="C274" t="str">
            <v>UPS TRIMOD MCS 1/1-3/3-3/1-1/3 30KW</v>
          </cell>
          <cell r="D274" t="str">
            <v>3414971430013</v>
          </cell>
          <cell r="E274" t="str">
            <v>PZ</v>
          </cell>
          <cell r="F274">
            <v>1</v>
          </cell>
          <cell r="G274" t="str">
            <v>TRIMOD MCS</v>
          </cell>
          <cell r="H274">
            <v>15228.16</v>
          </cell>
          <cell r="I274">
            <v>0.45</v>
          </cell>
          <cell r="J274">
            <v>8375.4879999999994</v>
          </cell>
          <cell r="K274">
            <v>0.15</v>
          </cell>
          <cell r="L274">
            <v>7119.1647999999996</v>
          </cell>
        </row>
        <row r="275">
          <cell r="A275" t="str">
            <v>LG-310997</v>
          </cell>
          <cell r="B275" t="str">
            <v>UPS</v>
          </cell>
          <cell r="C275" t="str">
            <v>UPS TRIMOD MCS 3/3 40KW</v>
          </cell>
          <cell r="D275" t="str">
            <v>3414971430020</v>
          </cell>
          <cell r="E275" t="str">
            <v>PZ</v>
          </cell>
          <cell r="F275">
            <v>1</v>
          </cell>
          <cell r="G275" t="str">
            <v>TRIMOD MCS</v>
          </cell>
          <cell r="H275">
            <v>17820.740000000002</v>
          </cell>
          <cell r="I275">
            <v>0.45</v>
          </cell>
          <cell r="J275">
            <v>9801.4070000000011</v>
          </cell>
          <cell r="K275">
            <v>0.15</v>
          </cell>
          <cell r="L275">
            <v>8331.1959500000012</v>
          </cell>
        </row>
        <row r="276">
          <cell r="A276" t="str">
            <v>LG-310998</v>
          </cell>
          <cell r="B276" t="str">
            <v>UPS</v>
          </cell>
          <cell r="C276" t="str">
            <v>UPS TRIMOD MCS 3/3 60KW</v>
          </cell>
          <cell r="D276" t="str">
            <v>3414971430037</v>
          </cell>
          <cell r="E276" t="str">
            <v>PZ</v>
          </cell>
          <cell r="F276">
            <v>1</v>
          </cell>
          <cell r="G276" t="str">
            <v>TRIMOD MCS</v>
          </cell>
          <cell r="H276">
            <v>26246.76</v>
          </cell>
          <cell r="I276">
            <v>0.45</v>
          </cell>
          <cell r="J276">
            <v>14435.717999999999</v>
          </cell>
          <cell r="K276">
            <v>0.15</v>
          </cell>
          <cell r="L276">
            <v>12270.3603</v>
          </cell>
        </row>
        <row r="277">
          <cell r="A277" t="str">
            <v>LG-310999</v>
          </cell>
          <cell r="B277" t="str">
            <v>UPS</v>
          </cell>
          <cell r="C277" t="str">
            <v>UPS TRIMOD MCS 3/3 80KW</v>
          </cell>
          <cell r="D277" t="str">
            <v>3414971430044</v>
          </cell>
          <cell r="E277" t="str">
            <v>PZ</v>
          </cell>
          <cell r="F277">
            <v>1</v>
          </cell>
          <cell r="G277" t="str">
            <v>TRIMOD MCS</v>
          </cell>
          <cell r="H277">
            <v>38348.39</v>
          </cell>
          <cell r="I277">
            <v>0.45</v>
          </cell>
          <cell r="J277">
            <v>21091.6145</v>
          </cell>
          <cell r="K277">
            <v>0.15</v>
          </cell>
          <cell r="L277">
            <v>17927.872325</v>
          </cell>
        </row>
        <row r="278">
          <cell r="A278" t="str">
            <v>LG-311000</v>
          </cell>
          <cell r="B278" t="str">
            <v>UPS</v>
          </cell>
          <cell r="C278" t="str">
            <v>UPS TRIMOD MCS EMPTY CAB 3S/12B MIO D 10KW</v>
          </cell>
          <cell r="D278" t="str">
            <v>3414971430051</v>
          </cell>
          <cell r="E278" t="str">
            <v>PZ</v>
          </cell>
          <cell r="F278">
            <v>1</v>
          </cell>
          <cell r="G278" t="str">
            <v>TRIMOD MCS</v>
          </cell>
          <cell r="H278">
            <v>5722.56</v>
          </cell>
          <cell r="I278">
            <v>0.45</v>
          </cell>
          <cell r="J278">
            <v>3147.4080000000004</v>
          </cell>
          <cell r="K278">
            <v>0.15</v>
          </cell>
          <cell r="L278">
            <v>2675.2968000000001</v>
          </cell>
        </row>
        <row r="279">
          <cell r="A279" t="str">
            <v>LG-311001</v>
          </cell>
          <cell r="B279" t="str">
            <v>UPS</v>
          </cell>
          <cell r="C279" t="str">
            <v>UPS TRIMOD MCS EMPTY CAB 3S/12B MIO D 20KW</v>
          </cell>
          <cell r="D279" t="str">
            <v>3414971430068</v>
          </cell>
          <cell r="E279" t="str">
            <v>PZ</v>
          </cell>
          <cell r="F279">
            <v>1</v>
          </cell>
          <cell r="G279" t="str">
            <v>TRIMOD MCS</v>
          </cell>
          <cell r="H279">
            <v>7045.73</v>
          </cell>
          <cell r="I279">
            <v>0.45</v>
          </cell>
          <cell r="J279">
            <v>3875.1514999999995</v>
          </cell>
          <cell r="K279">
            <v>0.15</v>
          </cell>
          <cell r="L279">
            <v>3293.8787749999997</v>
          </cell>
        </row>
        <row r="280">
          <cell r="A280" t="str">
            <v>LG-311002</v>
          </cell>
          <cell r="B280" t="str">
            <v>UPS</v>
          </cell>
          <cell r="C280" t="str">
            <v>UPS TRIMOD MCS EMPTY CAB 3S/16B MIO D 20KW</v>
          </cell>
          <cell r="D280" t="str">
            <v>3414971430075</v>
          </cell>
          <cell r="E280" t="str">
            <v>PZ</v>
          </cell>
          <cell r="F280">
            <v>1</v>
          </cell>
          <cell r="G280" t="str">
            <v>TRIMOD MCS</v>
          </cell>
          <cell r="H280">
            <v>8483.0400000000009</v>
          </cell>
          <cell r="I280">
            <v>0.45</v>
          </cell>
          <cell r="J280">
            <v>4665.6720000000005</v>
          </cell>
          <cell r="K280">
            <v>0.15</v>
          </cell>
          <cell r="L280">
            <v>3965.8212000000003</v>
          </cell>
        </row>
        <row r="281">
          <cell r="A281" t="str">
            <v>LG-311003</v>
          </cell>
          <cell r="B281" t="str">
            <v>UPS</v>
          </cell>
          <cell r="C281" t="str">
            <v>UPS TRIMOD MCS EMPTY CAB 6S MIO D 30KW</v>
          </cell>
          <cell r="D281" t="str">
            <v>3414971430082</v>
          </cell>
          <cell r="E281" t="str">
            <v>PZ</v>
          </cell>
          <cell r="F281">
            <v>1</v>
          </cell>
          <cell r="G281" t="str">
            <v>TRIMOD MCS</v>
          </cell>
          <cell r="H281">
            <v>9093.17</v>
          </cell>
          <cell r="I281">
            <v>0.45</v>
          </cell>
          <cell r="J281">
            <v>5001.2435000000005</v>
          </cell>
          <cell r="K281">
            <v>0.15</v>
          </cell>
          <cell r="L281">
            <v>4251.0569750000004</v>
          </cell>
        </row>
        <row r="282">
          <cell r="A282" t="str">
            <v>LG-311004</v>
          </cell>
          <cell r="B282" t="str">
            <v>UPS</v>
          </cell>
          <cell r="C282" t="str">
            <v>UPS TRIMOD MCS EMPTY CAB 6S 3/3 D 40KW</v>
          </cell>
          <cell r="D282" t="str">
            <v>3414971430099</v>
          </cell>
          <cell r="E282" t="str">
            <v>PZ</v>
          </cell>
          <cell r="F282">
            <v>1</v>
          </cell>
          <cell r="G282" t="str">
            <v>TRIMOD MCS</v>
          </cell>
          <cell r="H282">
            <v>8065.77</v>
          </cell>
          <cell r="I282">
            <v>0.45</v>
          </cell>
          <cell r="J282">
            <v>4436.1735000000008</v>
          </cell>
          <cell r="K282">
            <v>0.15</v>
          </cell>
          <cell r="L282">
            <v>3770.7474750000006</v>
          </cell>
        </row>
        <row r="283">
          <cell r="A283" t="str">
            <v>LG-311005</v>
          </cell>
          <cell r="B283" t="str">
            <v>UPS</v>
          </cell>
          <cell r="C283" t="str">
            <v>UPS TRIMOD MCS EMPTY CAB 9S 3/3 D 60KW</v>
          </cell>
          <cell r="D283" t="str">
            <v>3414971430105</v>
          </cell>
          <cell r="E283" t="str">
            <v>PZ</v>
          </cell>
          <cell r="F283">
            <v>1</v>
          </cell>
          <cell r="G283" t="str">
            <v>TRIMOD MCS</v>
          </cell>
          <cell r="H283">
            <v>10073.84</v>
          </cell>
          <cell r="I283">
            <v>0.45</v>
          </cell>
          <cell r="J283">
            <v>5540.6120000000001</v>
          </cell>
          <cell r="K283">
            <v>0.15</v>
          </cell>
          <cell r="L283">
            <v>4709.5201999999999</v>
          </cell>
        </row>
        <row r="284">
          <cell r="A284" t="str">
            <v>LG-311006</v>
          </cell>
          <cell r="B284" t="str">
            <v>UPS</v>
          </cell>
          <cell r="C284" t="str">
            <v>UPS TRIMOD MCS EMPTY CAB 12S 3/3 D 80KW</v>
          </cell>
          <cell r="D284" t="str">
            <v>3414971430112</v>
          </cell>
          <cell r="E284" t="str">
            <v>PZ</v>
          </cell>
          <cell r="F284">
            <v>1</v>
          </cell>
          <cell r="G284" t="str">
            <v>TRIMOD MCS</v>
          </cell>
          <cell r="H284">
            <v>12362.15</v>
          </cell>
          <cell r="I284">
            <v>0.45</v>
          </cell>
          <cell r="J284">
            <v>6799.1824999999999</v>
          </cell>
          <cell r="K284">
            <v>0.15</v>
          </cell>
          <cell r="L284">
            <v>5779.3051249999999</v>
          </cell>
        </row>
        <row r="285">
          <cell r="A285" t="str">
            <v>LG-311007</v>
          </cell>
          <cell r="B285" t="str">
            <v>UPS</v>
          </cell>
          <cell r="C285" t="str">
            <v>BAT CAB TRIMOD MCS FOR 16 DRAW</v>
          </cell>
          <cell r="D285" t="str">
            <v>3414971430167</v>
          </cell>
          <cell r="E285" t="str">
            <v>PZ</v>
          </cell>
          <cell r="F285">
            <v>1</v>
          </cell>
          <cell r="G285" t="str">
            <v>TRIMOD MCS</v>
          </cell>
          <cell r="H285">
            <v>3811.22</v>
          </cell>
          <cell r="I285">
            <v>0.45</v>
          </cell>
          <cell r="J285">
            <v>2096.1709999999998</v>
          </cell>
          <cell r="K285">
            <v>0.15</v>
          </cell>
          <cell r="L285">
            <v>1781.7453499999999</v>
          </cell>
        </row>
        <row r="286">
          <cell r="A286" t="str">
            <v>LG-311008</v>
          </cell>
          <cell r="B286" t="str">
            <v>UPS</v>
          </cell>
          <cell r="C286" t="str">
            <v>UPS TRIMOD HE 80 KVA 4CM D 0MIN</v>
          </cell>
          <cell r="D286" t="str">
            <v>3414971982192</v>
          </cell>
          <cell r="E286" t="str">
            <v>PZ</v>
          </cell>
          <cell r="F286">
            <v>1</v>
          </cell>
          <cell r="G286" t="str">
            <v>TRIMOD UPS</v>
          </cell>
          <cell r="H286">
            <v>23091.79</v>
          </cell>
          <cell r="I286">
            <v>0.45</v>
          </cell>
          <cell r="J286">
            <v>12700.4845</v>
          </cell>
          <cell r="K286">
            <v>0.15</v>
          </cell>
          <cell r="L286">
            <v>10795.411825000001</v>
          </cell>
        </row>
        <row r="287">
          <cell r="A287" t="str">
            <v>LG-311020</v>
          </cell>
          <cell r="B287" t="str">
            <v>UPS</v>
          </cell>
          <cell r="C287" t="str">
            <v>UPS KEOR T EVO 10 1345H P0</v>
          </cell>
          <cell r="D287" t="str">
            <v>3414971528727</v>
          </cell>
          <cell r="E287" t="str">
            <v>PZ</v>
          </cell>
          <cell r="F287">
            <v>1</v>
          </cell>
          <cell r="G287" t="str">
            <v>TF 10-30 KVA</v>
          </cell>
          <cell r="H287">
            <v>9066.61</v>
          </cell>
          <cell r="I287">
            <v>0.45</v>
          </cell>
          <cell r="J287">
            <v>4986.6355000000003</v>
          </cell>
          <cell r="K287">
            <v>0.15</v>
          </cell>
          <cell r="L287">
            <v>4238.6401750000005</v>
          </cell>
        </row>
        <row r="288">
          <cell r="A288" t="str">
            <v>LG-311021</v>
          </cell>
          <cell r="B288" t="str">
            <v>UPS</v>
          </cell>
          <cell r="C288" t="str">
            <v>UPS KEOR T EVO 10 1345H P1</v>
          </cell>
          <cell r="D288" t="str">
            <v>3414971528857</v>
          </cell>
          <cell r="E288" t="str">
            <v>PZ</v>
          </cell>
          <cell r="F288">
            <v>1</v>
          </cell>
          <cell r="G288" t="str">
            <v>TF 10-30 KVA</v>
          </cell>
          <cell r="H288">
            <v>12924.02</v>
          </cell>
          <cell r="I288">
            <v>0.45</v>
          </cell>
          <cell r="J288">
            <v>7108.2110000000002</v>
          </cell>
          <cell r="K288">
            <v>0.15</v>
          </cell>
          <cell r="L288">
            <v>6041.9793500000005</v>
          </cell>
        </row>
        <row r="289">
          <cell r="A289" t="str">
            <v>LG-311022</v>
          </cell>
          <cell r="B289" t="str">
            <v>UPS</v>
          </cell>
          <cell r="C289" t="str">
            <v>UPS KEOR T EVO 10 1345H P2</v>
          </cell>
          <cell r="D289" t="str">
            <v>3414971528796</v>
          </cell>
          <cell r="E289" t="str">
            <v>PZ</v>
          </cell>
          <cell r="F289">
            <v>1</v>
          </cell>
          <cell r="G289" t="str">
            <v>TF 10-30 KVA</v>
          </cell>
          <cell r="H289">
            <v>14687.89</v>
          </cell>
          <cell r="I289">
            <v>0.45</v>
          </cell>
          <cell r="J289">
            <v>8078.3394999999991</v>
          </cell>
          <cell r="K289">
            <v>0.15</v>
          </cell>
          <cell r="L289">
            <v>6866.5885749999998</v>
          </cell>
        </row>
        <row r="290">
          <cell r="A290" t="str">
            <v>LG-311023</v>
          </cell>
          <cell r="B290" t="str">
            <v>UPS</v>
          </cell>
          <cell r="C290" t="str">
            <v>UPS KEOR T EVO 10 1650H P3</v>
          </cell>
          <cell r="D290" t="str">
            <v>3414971528772</v>
          </cell>
          <cell r="E290" t="str">
            <v>PZ</v>
          </cell>
          <cell r="F290">
            <v>1</v>
          </cell>
          <cell r="G290" t="str">
            <v>TF 10-30 KVA</v>
          </cell>
          <cell r="H290">
            <v>18042.54</v>
          </cell>
          <cell r="I290">
            <v>0.45</v>
          </cell>
          <cell r="J290">
            <v>9923.3970000000008</v>
          </cell>
          <cell r="K290">
            <v>0.15</v>
          </cell>
          <cell r="L290">
            <v>8434.8874500000002</v>
          </cell>
        </row>
        <row r="291">
          <cell r="A291" t="str">
            <v>LG-311024</v>
          </cell>
          <cell r="B291" t="str">
            <v>UPS</v>
          </cell>
          <cell r="C291" t="str">
            <v>UPS KEOR T EVO 15 1345H P0</v>
          </cell>
          <cell r="D291" t="str">
            <v>3414971528611</v>
          </cell>
          <cell r="E291" t="str">
            <v>PZ</v>
          </cell>
          <cell r="F291">
            <v>1</v>
          </cell>
          <cell r="G291" t="str">
            <v>TF 10-30 KVA</v>
          </cell>
          <cell r="H291">
            <v>11539.3</v>
          </cell>
          <cell r="I291">
            <v>0.45</v>
          </cell>
          <cell r="J291">
            <v>6346.6149999999998</v>
          </cell>
          <cell r="K291">
            <v>0.15</v>
          </cell>
          <cell r="L291">
            <v>5394.6227499999995</v>
          </cell>
        </row>
        <row r="292">
          <cell r="A292" t="str">
            <v>LG-311025</v>
          </cell>
          <cell r="B292" t="str">
            <v>UPS</v>
          </cell>
          <cell r="C292" t="str">
            <v>UPS KEOR T EVO 15 1345H P1</v>
          </cell>
          <cell r="D292" t="str">
            <v>3414971528697</v>
          </cell>
          <cell r="E292" t="str">
            <v>PZ</v>
          </cell>
          <cell r="F292">
            <v>1</v>
          </cell>
          <cell r="G292" t="str">
            <v>TF 10-30 KVA</v>
          </cell>
          <cell r="H292">
            <v>15416.5</v>
          </cell>
          <cell r="I292">
            <v>0.45</v>
          </cell>
          <cell r="J292">
            <v>8479.0750000000007</v>
          </cell>
          <cell r="K292">
            <v>0.15</v>
          </cell>
          <cell r="L292">
            <v>7207.2137500000008</v>
          </cell>
        </row>
        <row r="293">
          <cell r="A293" t="str">
            <v>LG-311026</v>
          </cell>
          <cell r="B293" t="str">
            <v>UPS</v>
          </cell>
          <cell r="C293" t="str">
            <v>UPS KEOR T EVO 15 1345H P2</v>
          </cell>
          <cell r="D293" t="str">
            <v>3414971528840</v>
          </cell>
          <cell r="E293" t="str">
            <v>PZ</v>
          </cell>
          <cell r="F293">
            <v>1</v>
          </cell>
          <cell r="G293" t="str">
            <v>TF 10-30 KVA</v>
          </cell>
          <cell r="H293">
            <v>16410.54</v>
          </cell>
          <cell r="I293">
            <v>0.45</v>
          </cell>
          <cell r="J293">
            <v>9025.7970000000005</v>
          </cell>
          <cell r="K293">
            <v>0.15</v>
          </cell>
          <cell r="L293">
            <v>7671.9274500000001</v>
          </cell>
        </row>
        <row r="294">
          <cell r="A294" t="str">
            <v>LG-311027</v>
          </cell>
          <cell r="B294" t="str">
            <v>UPS</v>
          </cell>
          <cell r="C294" t="str">
            <v>UPS KEOR T EVO 15 1650H P3</v>
          </cell>
          <cell r="D294" t="str">
            <v>3414971528734</v>
          </cell>
          <cell r="E294" t="str">
            <v>PZ</v>
          </cell>
          <cell r="F294">
            <v>1</v>
          </cell>
          <cell r="G294" t="str">
            <v>TF 10-30 KVA</v>
          </cell>
          <cell r="H294">
            <v>17951.88</v>
          </cell>
          <cell r="I294">
            <v>0.45</v>
          </cell>
          <cell r="J294">
            <v>9873.5339999999997</v>
          </cell>
          <cell r="K294">
            <v>0.15</v>
          </cell>
          <cell r="L294">
            <v>8392.5038999999997</v>
          </cell>
        </row>
        <row r="295">
          <cell r="A295" t="str">
            <v>LG-311028</v>
          </cell>
          <cell r="B295" t="str">
            <v>UPS</v>
          </cell>
          <cell r="C295" t="str">
            <v>UPS KEOR T EVO 20 1345H P0</v>
          </cell>
          <cell r="D295" t="str">
            <v>3414971528789</v>
          </cell>
          <cell r="E295" t="str">
            <v>PZ</v>
          </cell>
          <cell r="F295">
            <v>1</v>
          </cell>
          <cell r="G295" t="str">
            <v>TF 10-30 KVA</v>
          </cell>
          <cell r="H295">
            <v>11621.72</v>
          </cell>
          <cell r="I295">
            <v>0.45</v>
          </cell>
          <cell r="J295">
            <v>6391.9459999999999</v>
          </cell>
          <cell r="K295">
            <v>0.15</v>
          </cell>
          <cell r="L295">
            <v>5433.1540999999997</v>
          </cell>
        </row>
        <row r="296">
          <cell r="A296" t="str">
            <v>LG-311029</v>
          </cell>
          <cell r="B296" t="str">
            <v>UPS</v>
          </cell>
          <cell r="C296" t="str">
            <v>UPS KEOR T EVO 20 1345H P1</v>
          </cell>
          <cell r="D296" t="str">
            <v>3414971528819</v>
          </cell>
          <cell r="E296" t="str">
            <v>PZ</v>
          </cell>
          <cell r="F296">
            <v>1</v>
          </cell>
          <cell r="G296" t="str">
            <v>TF 10-30 KVA</v>
          </cell>
          <cell r="H296">
            <v>16413.509999999998</v>
          </cell>
          <cell r="I296">
            <v>0.45</v>
          </cell>
          <cell r="J296">
            <v>9027.4304999999986</v>
          </cell>
          <cell r="K296">
            <v>0.15</v>
          </cell>
          <cell r="L296">
            <v>7673.315924999999</v>
          </cell>
        </row>
        <row r="297">
          <cell r="A297" t="str">
            <v>LG-311030</v>
          </cell>
          <cell r="B297" t="str">
            <v>UPS</v>
          </cell>
          <cell r="C297" t="str">
            <v>UPS KEOR T EVO 20 1345H P2</v>
          </cell>
          <cell r="D297" t="str">
            <v>3414971528680</v>
          </cell>
          <cell r="E297" t="str">
            <v>PZ</v>
          </cell>
          <cell r="F297">
            <v>1</v>
          </cell>
          <cell r="G297" t="str">
            <v>TF 10-30 KVA</v>
          </cell>
          <cell r="H297">
            <v>17697.990000000002</v>
          </cell>
          <cell r="I297">
            <v>0.45</v>
          </cell>
          <cell r="J297">
            <v>9733.8945000000003</v>
          </cell>
          <cell r="K297">
            <v>0.15</v>
          </cell>
          <cell r="L297">
            <v>8273.8103250000004</v>
          </cell>
        </row>
        <row r="298">
          <cell r="A298" t="str">
            <v>LG-311031</v>
          </cell>
          <cell r="B298" t="str">
            <v>UPS</v>
          </cell>
          <cell r="C298" t="str">
            <v>UPS KEOR T EVO 20 1650H P3</v>
          </cell>
          <cell r="D298" t="str">
            <v>3414971528666</v>
          </cell>
          <cell r="E298" t="str">
            <v>PZ</v>
          </cell>
          <cell r="F298">
            <v>1</v>
          </cell>
          <cell r="G298" t="str">
            <v>TF 10-30 KVA</v>
          </cell>
          <cell r="H298">
            <v>19765.169999999998</v>
          </cell>
          <cell r="I298">
            <v>0.45</v>
          </cell>
          <cell r="J298">
            <v>10870.843499999999</v>
          </cell>
          <cell r="K298">
            <v>0.15</v>
          </cell>
          <cell r="L298">
            <v>9240.2169749999994</v>
          </cell>
        </row>
        <row r="299">
          <cell r="A299" t="str">
            <v>LG-311032</v>
          </cell>
          <cell r="B299" t="str">
            <v>UPS</v>
          </cell>
          <cell r="C299" t="str">
            <v>UPS KEOR T EVO 30 1345H P0</v>
          </cell>
          <cell r="D299" t="str">
            <v>3414971528758</v>
          </cell>
          <cell r="E299" t="str">
            <v>PZ</v>
          </cell>
          <cell r="F299">
            <v>1</v>
          </cell>
          <cell r="G299" t="str">
            <v>TF 10-30 KVA</v>
          </cell>
          <cell r="H299">
            <v>14671.4</v>
          </cell>
          <cell r="I299">
            <v>0.45</v>
          </cell>
          <cell r="J299">
            <v>8069.2699999999995</v>
          </cell>
          <cell r="K299">
            <v>0.15</v>
          </cell>
          <cell r="L299">
            <v>6858.8794999999991</v>
          </cell>
        </row>
        <row r="300">
          <cell r="A300" t="str">
            <v>LG-311033</v>
          </cell>
          <cell r="B300" t="str">
            <v>UPS</v>
          </cell>
          <cell r="C300" t="str">
            <v>UPS KEOR T EVO 30 1345H P1</v>
          </cell>
          <cell r="D300" t="str">
            <v>3414971528628</v>
          </cell>
          <cell r="E300" t="str">
            <v>PZ</v>
          </cell>
          <cell r="F300">
            <v>1</v>
          </cell>
          <cell r="G300" t="str">
            <v>TF 10-30 KVA</v>
          </cell>
          <cell r="H300">
            <v>20770.740000000002</v>
          </cell>
          <cell r="I300">
            <v>0.45</v>
          </cell>
          <cell r="J300">
            <v>11423.907000000001</v>
          </cell>
          <cell r="K300">
            <v>0.15</v>
          </cell>
          <cell r="L300">
            <v>9710.3209500000012</v>
          </cell>
        </row>
        <row r="301">
          <cell r="A301" t="str">
            <v>LG-311034</v>
          </cell>
          <cell r="B301" t="str">
            <v>UPS</v>
          </cell>
          <cell r="C301" t="str">
            <v>UPS KEOR T EVO 30 1650H P2</v>
          </cell>
          <cell r="D301" t="str">
            <v>3414971528826</v>
          </cell>
          <cell r="E301" t="str">
            <v>PZ</v>
          </cell>
          <cell r="F301">
            <v>1</v>
          </cell>
          <cell r="G301" t="str">
            <v>TF 10-30 KVA</v>
          </cell>
          <cell r="H301">
            <v>23391.83</v>
          </cell>
          <cell r="I301">
            <v>0.45</v>
          </cell>
          <cell r="J301">
            <v>12865.506500000001</v>
          </cell>
          <cell r="K301">
            <v>0.15</v>
          </cell>
          <cell r="L301">
            <v>10935.680525000002</v>
          </cell>
        </row>
        <row r="302">
          <cell r="A302" t="str">
            <v>LG-311035</v>
          </cell>
          <cell r="B302" t="str">
            <v>UPS</v>
          </cell>
          <cell r="C302" t="str">
            <v>UPS KEOR T EVO 30 1650H P3</v>
          </cell>
          <cell r="D302" t="str">
            <v>3414971528802</v>
          </cell>
          <cell r="E302" t="str">
            <v>PZ</v>
          </cell>
          <cell r="F302">
            <v>1</v>
          </cell>
          <cell r="G302" t="str">
            <v>TF 10-30 KVA</v>
          </cell>
          <cell r="H302">
            <v>26293.13</v>
          </cell>
          <cell r="I302">
            <v>0.45</v>
          </cell>
          <cell r="J302">
            <v>14461.2215</v>
          </cell>
          <cell r="K302">
            <v>0.15</v>
          </cell>
          <cell r="L302">
            <v>12292.038274999999</v>
          </cell>
        </row>
        <row r="303">
          <cell r="A303" t="str">
            <v>LG-311036</v>
          </cell>
          <cell r="B303" t="str">
            <v>UPS</v>
          </cell>
          <cell r="C303" t="str">
            <v>UPS KEOR T EVO 40 1650H P0</v>
          </cell>
          <cell r="D303" t="str">
            <v>3414971528642</v>
          </cell>
          <cell r="E303" t="str">
            <v>PZ</v>
          </cell>
          <cell r="F303">
            <v>1</v>
          </cell>
          <cell r="G303" t="str">
            <v>TF 40-100 KVA</v>
          </cell>
          <cell r="H303">
            <v>16155.01</v>
          </cell>
          <cell r="I303">
            <v>0.45</v>
          </cell>
          <cell r="J303">
            <v>8885.2554999999993</v>
          </cell>
          <cell r="K303">
            <v>0.15</v>
          </cell>
          <cell r="L303">
            <v>7552.4671749999998</v>
          </cell>
        </row>
        <row r="304">
          <cell r="A304" t="str">
            <v>LG-311037</v>
          </cell>
          <cell r="B304" t="str">
            <v>UPS</v>
          </cell>
          <cell r="C304" t="str">
            <v>UPS KEOR T EVO 40 1650H P1</v>
          </cell>
          <cell r="D304" t="str">
            <v>3414971528864</v>
          </cell>
          <cell r="E304" t="str">
            <v>PZ</v>
          </cell>
          <cell r="F304">
            <v>1</v>
          </cell>
          <cell r="G304" t="str">
            <v>TF 40-100 KVA</v>
          </cell>
          <cell r="H304">
            <v>25109.52</v>
          </cell>
          <cell r="I304">
            <v>0.45</v>
          </cell>
          <cell r="J304">
            <v>13810.236000000001</v>
          </cell>
          <cell r="K304">
            <v>0.15</v>
          </cell>
          <cell r="L304">
            <v>11738.7006</v>
          </cell>
        </row>
        <row r="305">
          <cell r="A305" t="str">
            <v>LG-311038</v>
          </cell>
          <cell r="B305" t="str">
            <v>UPS</v>
          </cell>
          <cell r="C305" t="str">
            <v>UPS KEOR T EVO 40 1650H P2</v>
          </cell>
          <cell r="D305" t="str">
            <v>3414971528741</v>
          </cell>
          <cell r="E305" t="str">
            <v>PZ</v>
          </cell>
          <cell r="F305">
            <v>1</v>
          </cell>
          <cell r="G305" t="str">
            <v>TF 40-100 KVA</v>
          </cell>
          <cell r="H305">
            <v>27018.46</v>
          </cell>
          <cell r="I305">
            <v>0.45</v>
          </cell>
          <cell r="J305">
            <v>14860.152999999998</v>
          </cell>
          <cell r="K305">
            <v>0.15</v>
          </cell>
          <cell r="L305">
            <v>12631.13005</v>
          </cell>
        </row>
        <row r="306">
          <cell r="A306" t="str">
            <v>LG-311039</v>
          </cell>
          <cell r="B306" t="str">
            <v>UPS</v>
          </cell>
          <cell r="C306" t="str">
            <v>UPS KEOR T EVO 40 1650H P3</v>
          </cell>
          <cell r="D306" t="str">
            <v>3414971528659</v>
          </cell>
          <cell r="E306" t="str">
            <v>PZ</v>
          </cell>
          <cell r="F306">
            <v>1</v>
          </cell>
          <cell r="G306" t="str">
            <v>TF 40-100 KVA</v>
          </cell>
          <cell r="H306">
            <v>30645.11</v>
          </cell>
          <cell r="I306">
            <v>0.45</v>
          </cell>
          <cell r="J306">
            <v>16854.8105</v>
          </cell>
          <cell r="K306">
            <v>0.15</v>
          </cell>
          <cell r="L306">
            <v>14326.588925</v>
          </cell>
        </row>
        <row r="307">
          <cell r="A307" t="str">
            <v>LG-311040</v>
          </cell>
          <cell r="B307" t="str">
            <v>UPS</v>
          </cell>
          <cell r="C307" t="str">
            <v>UPS KEOR T EVO 60 1650H P0</v>
          </cell>
          <cell r="D307" t="str">
            <v>3414971528635</v>
          </cell>
          <cell r="E307" t="str">
            <v>PZ</v>
          </cell>
          <cell r="F307">
            <v>1</v>
          </cell>
          <cell r="G307" t="str">
            <v>TF 40-100 KVA</v>
          </cell>
          <cell r="H307">
            <v>19946.5</v>
          </cell>
          <cell r="I307">
            <v>0.45</v>
          </cell>
          <cell r="J307">
            <v>10970.574999999999</v>
          </cell>
          <cell r="K307">
            <v>0.15</v>
          </cell>
          <cell r="L307">
            <v>9324.9887499999986</v>
          </cell>
        </row>
        <row r="308">
          <cell r="A308" t="str">
            <v>LG-311041</v>
          </cell>
          <cell r="B308" t="str">
            <v>UPS</v>
          </cell>
          <cell r="C308" t="str">
            <v>UPS KEOR T EVO 60 1650H P1</v>
          </cell>
          <cell r="D308" t="str">
            <v>3414971528833</v>
          </cell>
          <cell r="E308" t="str">
            <v>PZ</v>
          </cell>
          <cell r="F308">
            <v>1</v>
          </cell>
          <cell r="G308" t="str">
            <v>TF 40-100 KVA</v>
          </cell>
          <cell r="H308">
            <v>34271.72</v>
          </cell>
          <cell r="I308">
            <v>0.45</v>
          </cell>
          <cell r="J308">
            <v>18849.446</v>
          </cell>
          <cell r="K308">
            <v>0.15</v>
          </cell>
          <cell r="L308">
            <v>16022.0291</v>
          </cell>
        </row>
        <row r="309">
          <cell r="A309" t="str">
            <v>LG-311042</v>
          </cell>
          <cell r="B309" t="str">
            <v>UPS</v>
          </cell>
          <cell r="C309" t="str">
            <v>UPS KEOR T EVO 60 1650H P2</v>
          </cell>
          <cell r="D309" t="str">
            <v>3414971528673</v>
          </cell>
          <cell r="E309" t="str">
            <v>PZ</v>
          </cell>
          <cell r="F309">
            <v>1</v>
          </cell>
          <cell r="G309" t="str">
            <v>TF 40-100 KVA</v>
          </cell>
          <cell r="H309">
            <v>36266.379999999997</v>
          </cell>
          <cell r="I309">
            <v>0.45</v>
          </cell>
          <cell r="J309">
            <v>19946.508999999998</v>
          </cell>
          <cell r="K309">
            <v>0.15</v>
          </cell>
          <cell r="L309">
            <v>16954.532649999997</v>
          </cell>
        </row>
        <row r="310">
          <cell r="A310" t="str">
            <v>LG-311058</v>
          </cell>
          <cell r="B310" t="str">
            <v>UPS</v>
          </cell>
          <cell r="C310" t="str">
            <v>CS102 SK - SNMP CARD</v>
          </cell>
          <cell r="D310" t="str">
            <v>3414972226646</v>
          </cell>
          <cell r="E310" t="str">
            <v>PZ</v>
          </cell>
          <cell r="F310">
            <v>1</v>
          </cell>
          <cell r="G310" t="str">
            <v>UPS ACCESSORI</v>
          </cell>
          <cell r="H310">
            <v>584.22</v>
          </cell>
          <cell r="I310">
            <v>0.5</v>
          </cell>
          <cell r="J310">
            <v>292.11</v>
          </cell>
          <cell r="K310">
            <v>0.15</v>
          </cell>
          <cell r="L310">
            <v>248.29350000000002</v>
          </cell>
        </row>
        <row r="311">
          <cell r="A311" t="str">
            <v>LG-311059</v>
          </cell>
          <cell r="B311" t="str">
            <v>UPS</v>
          </cell>
          <cell r="C311" t="str">
            <v>CS102 SK - SNMP CARD CON WI-FI DONGLE</v>
          </cell>
          <cell r="D311" t="str">
            <v>3414972227070</v>
          </cell>
          <cell r="E311" t="str">
            <v>PZ</v>
          </cell>
          <cell r="F311">
            <v>1</v>
          </cell>
          <cell r="G311" t="str">
            <v>UPS ACCESSORI</v>
          </cell>
          <cell r="H311">
            <v>649.28</v>
          </cell>
          <cell r="I311">
            <v>0.5</v>
          </cell>
          <cell r="J311">
            <v>324.64</v>
          </cell>
          <cell r="K311">
            <v>0.15</v>
          </cell>
          <cell r="L311">
            <v>275.94399999999996</v>
          </cell>
        </row>
        <row r="312">
          <cell r="A312" t="str">
            <v>LG-311060</v>
          </cell>
          <cell r="B312" t="str">
            <v>UPS</v>
          </cell>
          <cell r="C312" t="str">
            <v>UPS KEOR SPE TOWER 750VA</v>
          </cell>
          <cell r="D312" t="str">
            <v>3414972083522</v>
          </cell>
          <cell r="E312" t="str">
            <v>PZ</v>
          </cell>
          <cell r="F312">
            <v>1</v>
          </cell>
          <cell r="G312" t="str">
            <v>SINEWAVE</v>
          </cell>
          <cell r="H312">
            <v>577.54</v>
          </cell>
          <cell r="I312">
            <v>0.5</v>
          </cell>
          <cell r="J312">
            <v>288.77</v>
          </cell>
          <cell r="K312">
            <v>0.15</v>
          </cell>
          <cell r="L312">
            <v>245.4545</v>
          </cell>
        </row>
        <row r="313">
          <cell r="A313" t="str">
            <v>LG-311061</v>
          </cell>
          <cell r="B313" t="str">
            <v>UPS</v>
          </cell>
          <cell r="C313" t="str">
            <v>UPS KEOR SPE TOWER 1KVA</v>
          </cell>
          <cell r="D313" t="str">
            <v>3414972083492</v>
          </cell>
          <cell r="E313" t="str">
            <v>PZ</v>
          </cell>
          <cell r="F313">
            <v>1</v>
          </cell>
          <cell r="G313" t="str">
            <v>SINEWAVE</v>
          </cell>
          <cell r="H313">
            <v>745.04</v>
          </cell>
          <cell r="I313">
            <v>0.5</v>
          </cell>
          <cell r="J313">
            <v>372.52</v>
          </cell>
          <cell r="K313">
            <v>0.15</v>
          </cell>
          <cell r="L313">
            <v>316.642</v>
          </cell>
        </row>
        <row r="314">
          <cell r="A314" t="str">
            <v>LG-311062</v>
          </cell>
          <cell r="B314" t="str">
            <v>UPS</v>
          </cell>
          <cell r="C314" t="str">
            <v>UPS KEOR SPE TOWER 1.5KVA</v>
          </cell>
          <cell r="D314" t="str">
            <v>3414972083485</v>
          </cell>
          <cell r="E314" t="str">
            <v>PZ</v>
          </cell>
          <cell r="F314">
            <v>1</v>
          </cell>
          <cell r="G314" t="str">
            <v>SINEWAVE</v>
          </cell>
          <cell r="H314">
            <v>952.22</v>
          </cell>
          <cell r="I314">
            <v>0.5</v>
          </cell>
          <cell r="J314">
            <v>476.11</v>
          </cell>
          <cell r="K314">
            <v>0.15</v>
          </cell>
          <cell r="L314">
            <v>404.69350000000003</v>
          </cell>
        </row>
        <row r="315">
          <cell r="A315" t="str">
            <v>LG-311063</v>
          </cell>
          <cell r="B315" t="str">
            <v>UPS</v>
          </cell>
          <cell r="C315" t="str">
            <v>UPS KEOR SPE TOWER 2KVA</v>
          </cell>
          <cell r="D315" t="str">
            <v>3414972083508</v>
          </cell>
          <cell r="E315" t="str">
            <v>PZ</v>
          </cell>
          <cell r="F315">
            <v>1</v>
          </cell>
          <cell r="G315" t="str">
            <v>SINEWAVE</v>
          </cell>
          <cell r="H315">
            <v>1220.1600000000001</v>
          </cell>
          <cell r="I315">
            <v>0.5</v>
          </cell>
          <cell r="J315">
            <v>610.08000000000004</v>
          </cell>
          <cell r="K315">
            <v>0.15</v>
          </cell>
          <cell r="L315">
            <v>518.56799999999998</v>
          </cell>
        </row>
        <row r="316">
          <cell r="A316" t="str">
            <v>LG-311064</v>
          </cell>
          <cell r="B316" t="str">
            <v>UPS</v>
          </cell>
          <cell r="C316" t="str">
            <v>UPS KEOR SPE TOWER 3KVA</v>
          </cell>
          <cell r="D316" t="str">
            <v>3414972083515</v>
          </cell>
          <cell r="E316" t="str">
            <v>PZ</v>
          </cell>
          <cell r="F316">
            <v>1</v>
          </cell>
          <cell r="G316" t="str">
            <v>SINEWAVE</v>
          </cell>
          <cell r="H316">
            <v>1672.24</v>
          </cell>
          <cell r="I316">
            <v>0.5</v>
          </cell>
          <cell r="J316">
            <v>836.12</v>
          </cell>
          <cell r="K316">
            <v>0.15</v>
          </cell>
          <cell r="L316">
            <v>710.702</v>
          </cell>
        </row>
        <row r="317">
          <cell r="A317" t="str">
            <v>LG-311087</v>
          </cell>
          <cell r="B317" t="str">
            <v>UPS</v>
          </cell>
          <cell r="C317" t="str">
            <v>UPS KEOR HPE 60KW 0MIN</v>
          </cell>
          <cell r="D317" t="str">
            <v>3414971986947</v>
          </cell>
          <cell r="E317" t="str">
            <v>PZ</v>
          </cell>
          <cell r="F317">
            <v>1</v>
          </cell>
          <cell r="G317" t="str">
            <v>TF 40-100 KVA</v>
          </cell>
          <cell r="H317">
            <v>22774.080000000002</v>
          </cell>
          <cell r="I317">
            <v>0.45</v>
          </cell>
          <cell r="J317">
            <v>12525.744000000001</v>
          </cell>
          <cell r="K317">
            <v>0.15</v>
          </cell>
          <cell r="L317">
            <v>10646.8824</v>
          </cell>
        </row>
        <row r="318">
          <cell r="A318" t="str">
            <v>LG-311088</v>
          </cell>
          <cell r="B318" t="str">
            <v>UPS</v>
          </cell>
          <cell r="C318" t="str">
            <v>UPS KEOR HPE 60KW 8MIN</v>
          </cell>
          <cell r="D318" t="str">
            <v>3414971986954</v>
          </cell>
          <cell r="E318" t="str">
            <v>PZ</v>
          </cell>
          <cell r="F318">
            <v>1</v>
          </cell>
          <cell r="G318" t="str">
            <v>TF 40-100 KVA</v>
          </cell>
          <cell r="H318">
            <v>30720.39</v>
          </cell>
          <cell r="I318">
            <v>0.45</v>
          </cell>
          <cell r="J318">
            <v>16896.214500000002</v>
          </cell>
          <cell r="K318">
            <v>0.15</v>
          </cell>
          <cell r="L318">
            <v>14361.782325000002</v>
          </cell>
        </row>
        <row r="319">
          <cell r="A319" t="str">
            <v>LG-311089</v>
          </cell>
          <cell r="B319" t="str">
            <v>UPS</v>
          </cell>
          <cell r="C319" t="str">
            <v>UPS KEOR HPE 60KW 14MIN</v>
          </cell>
          <cell r="D319" t="str">
            <v>3414971986961</v>
          </cell>
          <cell r="E319" t="str">
            <v>PZ</v>
          </cell>
          <cell r="F319">
            <v>1</v>
          </cell>
          <cell r="G319" t="str">
            <v>TF 40-100 KVA</v>
          </cell>
          <cell r="H319">
            <v>35980.51</v>
          </cell>
          <cell r="I319">
            <v>0.45</v>
          </cell>
          <cell r="J319">
            <v>19789.280500000001</v>
          </cell>
          <cell r="K319">
            <v>0.15</v>
          </cell>
          <cell r="L319">
            <v>16820.888425000001</v>
          </cell>
        </row>
        <row r="320">
          <cell r="A320" t="str">
            <v>LG-311090</v>
          </cell>
          <cell r="B320" t="str">
            <v>UPS</v>
          </cell>
          <cell r="C320" t="str">
            <v>UPS KEOR HPE 80KW 0MIN</v>
          </cell>
          <cell r="D320" t="str">
            <v>3414971986978</v>
          </cell>
          <cell r="E320" t="str">
            <v>PZ</v>
          </cell>
          <cell r="F320">
            <v>1</v>
          </cell>
          <cell r="G320" t="str">
            <v>TF 40-100 KVA</v>
          </cell>
          <cell r="H320">
            <v>24227.71</v>
          </cell>
          <cell r="I320">
            <v>0.45</v>
          </cell>
          <cell r="J320">
            <v>13325.2405</v>
          </cell>
          <cell r="K320">
            <v>0.15</v>
          </cell>
          <cell r="L320">
            <v>11326.454425</v>
          </cell>
        </row>
        <row r="321">
          <cell r="A321" t="str">
            <v>LG-311091</v>
          </cell>
          <cell r="B321" t="str">
            <v>UPS</v>
          </cell>
          <cell r="C321" t="str">
            <v>UPS KEOR HPE 80KW 10MIN</v>
          </cell>
          <cell r="D321" t="str">
            <v>3414971986985</v>
          </cell>
          <cell r="E321" t="str">
            <v>PZ</v>
          </cell>
          <cell r="F321">
            <v>1</v>
          </cell>
          <cell r="G321" t="str">
            <v>TF 40-100 KVA</v>
          </cell>
          <cell r="H321">
            <v>36590.54</v>
          </cell>
          <cell r="I321">
            <v>0.45</v>
          </cell>
          <cell r="J321">
            <v>20124.796999999999</v>
          </cell>
          <cell r="K321">
            <v>0.15</v>
          </cell>
          <cell r="L321">
            <v>17106.077449999997</v>
          </cell>
        </row>
        <row r="322">
          <cell r="A322" t="str">
            <v>LG-311092</v>
          </cell>
          <cell r="B322" t="str">
            <v>UPS</v>
          </cell>
          <cell r="C322" t="str">
            <v>HP PARALLEL CARD</v>
          </cell>
          <cell r="D322" t="str">
            <v>3414971986992</v>
          </cell>
          <cell r="E322" t="str">
            <v>PZ</v>
          </cell>
          <cell r="F322">
            <v>1</v>
          </cell>
          <cell r="G322" t="str">
            <v>TF ACCESSORI HW</v>
          </cell>
          <cell r="H322">
            <v>430.43</v>
          </cell>
          <cell r="I322">
            <v>0.45</v>
          </cell>
          <cell r="J322">
            <v>236.73650000000001</v>
          </cell>
          <cell r="K322">
            <v>0.15</v>
          </cell>
          <cell r="L322">
            <v>201.22602499999999</v>
          </cell>
        </row>
        <row r="323">
          <cell r="A323" t="str">
            <v>LG-311095</v>
          </cell>
          <cell r="B323" t="str">
            <v>UPS</v>
          </cell>
          <cell r="C323" t="str">
            <v>KEOR COMPACT BATT CAB 10KVA</v>
          </cell>
          <cell r="D323" t="str">
            <v>3414972095778</v>
          </cell>
          <cell r="E323" t="str">
            <v>PZ</v>
          </cell>
          <cell r="F323">
            <v>1</v>
          </cell>
          <cell r="G323" t="str">
            <v>KEOR COMPACT</v>
          </cell>
          <cell r="H323">
            <v>6075.48</v>
          </cell>
          <cell r="I323">
            <v>0.5</v>
          </cell>
          <cell r="J323">
            <v>3037.74</v>
          </cell>
          <cell r="K323">
            <v>0.15</v>
          </cell>
          <cell r="L323">
            <v>2582.0789999999997</v>
          </cell>
        </row>
        <row r="324">
          <cell r="A324" t="str">
            <v>LG-311096</v>
          </cell>
          <cell r="B324" t="str">
            <v>UPS</v>
          </cell>
          <cell r="C324" t="str">
            <v>KEOR COMPACT BATT CAB 15KVA</v>
          </cell>
          <cell r="D324" t="str">
            <v>3414972095785</v>
          </cell>
          <cell r="E324" t="str">
            <v>PZ</v>
          </cell>
          <cell r="F324">
            <v>1</v>
          </cell>
          <cell r="G324" t="str">
            <v>KEOR COMPACT</v>
          </cell>
          <cell r="H324">
            <v>6455.2</v>
          </cell>
          <cell r="I324">
            <v>0.5</v>
          </cell>
          <cell r="J324">
            <v>3227.6</v>
          </cell>
          <cell r="K324">
            <v>0.15</v>
          </cell>
          <cell r="L324">
            <v>2743.46</v>
          </cell>
        </row>
        <row r="325">
          <cell r="A325" t="str">
            <v>LG-311097</v>
          </cell>
          <cell r="B325" t="str">
            <v>UPS</v>
          </cell>
          <cell r="C325" t="str">
            <v>KEOR COMPACT BATT CABT 20KVA</v>
          </cell>
          <cell r="D325" t="str">
            <v>3414972095792</v>
          </cell>
          <cell r="E325" t="str">
            <v>PZ</v>
          </cell>
          <cell r="F325">
            <v>1</v>
          </cell>
          <cell r="G325" t="str">
            <v>KEOR COMPACT</v>
          </cell>
          <cell r="H325">
            <v>6834.92</v>
          </cell>
          <cell r="I325">
            <v>0.5</v>
          </cell>
          <cell r="J325">
            <v>3417.46</v>
          </cell>
          <cell r="K325">
            <v>0.15</v>
          </cell>
          <cell r="L325">
            <v>2904.8409999999999</v>
          </cell>
        </row>
        <row r="326">
          <cell r="A326" t="str">
            <v>LG-311098</v>
          </cell>
          <cell r="B326" t="str">
            <v>UPS</v>
          </cell>
          <cell r="C326" t="str">
            <v>KEOR COMPACT PARALLEL KIT</v>
          </cell>
          <cell r="D326" t="str">
            <v>3414972095808</v>
          </cell>
          <cell r="E326" t="str">
            <v>PZ</v>
          </cell>
          <cell r="F326">
            <v>1</v>
          </cell>
          <cell r="G326" t="str">
            <v>KEOR COMPACT</v>
          </cell>
          <cell r="H326">
            <v>152.84</v>
          </cell>
          <cell r="I326">
            <v>0.5</v>
          </cell>
          <cell r="J326">
            <v>76.42</v>
          </cell>
          <cell r="K326">
            <v>0.15</v>
          </cell>
          <cell r="L326">
            <v>64.957000000000008</v>
          </cell>
        </row>
        <row r="327">
          <cell r="A327" t="str">
            <v>LG-311099</v>
          </cell>
          <cell r="B327" t="str">
            <v>UPS</v>
          </cell>
          <cell r="C327" t="str">
            <v>KEOR COMPACT RS485 MODBUS CARD</v>
          </cell>
          <cell r="D327" t="str">
            <v>3414972095815</v>
          </cell>
          <cell r="E327" t="str">
            <v>PZ</v>
          </cell>
          <cell r="F327">
            <v>1</v>
          </cell>
          <cell r="G327" t="str">
            <v>KEOR COMPACT</v>
          </cell>
          <cell r="H327">
            <v>272.92</v>
          </cell>
          <cell r="I327">
            <v>0.5</v>
          </cell>
          <cell r="J327">
            <v>136.46</v>
          </cell>
          <cell r="K327">
            <v>0.15</v>
          </cell>
          <cell r="L327">
            <v>115.99100000000001</v>
          </cell>
        </row>
        <row r="328">
          <cell r="A328" t="str">
            <v>LG-311100</v>
          </cell>
          <cell r="B328" t="str">
            <v>UPS</v>
          </cell>
          <cell r="C328" t="str">
            <v>UPS KEOR COMPACT 10KVA-0</v>
          </cell>
          <cell r="D328" t="str">
            <v>3414972095822</v>
          </cell>
          <cell r="E328" t="str">
            <v>PZ</v>
          </cell>
          <cell r="F328">
            <v>1</v>
          </cell>
          <cell r="G328" t="str">
            <v>KEOR COMPACT</v>
          </cell>
          <cell r="H328">
            <v>6043.62</v>
          </cell>
          <cell r="I328">
            <v>0.5</v>
          </cell>
          <cell r="J328">
            <v>3021.81</v>
          </cell>
          <cell r="K328">
            <v>0.15</v>
          </cell>
          <cell r="L328">
            <v>2568.5385000000001</v>
          </cell>
        </row>
        <row r="329">
          <cell r="A329" t="str">
            <v>LG-311101</v>
          </cell>
          <cell r="B329" t="str">
            <v>UPS</v>
          </cell>
          <cell r="C329" t="str">
            <v>UPS KEOR COMPACT 10KVA-1</v>
          </cell>
          <cell r="D329" t="str">
            <v>3414972095839</v>
          </cell>
          <cell r="E329" t="str">
            <v>PZ</v>
          </cell>
          <cell r="F329">
            <v>1</v>
          </cell>
          <cell r="G329" t="str">
            <v>KEOR COMPACT</v>
          </cell>
          <cell r="H329">
            <v>8817.58</v>
          </cell>
          <cell r="I329">
            <v>0.5</v>
          </cell>
          <cell r="J329">
            <v>4408.79</v>
          </cell>
          <cell r="K329">
            <v>0.15</v>
          </cell>
          <cell r="L329">
            <v>3747.4715000000001</v>
          </cell>
        </row>
        <row r="330">
          <cell r="A330" t="str">
            <v>LG-311102</v>
          </cell>
          <cell r="B330" t="str">
            <v>UPS</v>
          </cell>
          <cell r="C330" t="str">
            <v>UPS KEOR COMPACT 15KVA-0</v>
          </cell>
          <cell r="D330" t="str">
            <v>3414972095846</v>
          </cell>
          <cell r="E330" t="str">
            <v>PZ</v>
          </cell>
          <cell r="F330">
            <v>1</v>
          </cell>
          <cell r="G330" t="str">
            <v>KEOR COMPACT</v>
          </cell>
          <cell r="H330">
            <v>8261.27</v>
          </cell>
          <cell r="I330">
            <v>0.5</v>
          </cell>
          <cell r="J330">
            <v>4130.6350000000002</v>
          </cell>
          <cell r="K330">
            <v>0.15</v>
          </cell>
          <cell r="L330">
            <v>3511.0397500000004</v>
          </cell>
        </row>
        <row r="331">
          <cell r="A331" t="str">
            <v>LG-311103</v>
          </cell>
          <cell r="B331" t="str">
            <v>UPS</v>
          </cell>
          <cell r="C331" t="str">
            <v>UPS KEOR COMPACT 15KVA-1</v>
          </cell>
          <cell r="D331" t="str">
            <v>3414972095853</v>
          </cell>
          <cell r="E331" t="str">
            <v>PZ</v>
          </cell>
          <cell r="F331">
            <v>1</v>
          </cell>
          <cell r="G331" t="str">
            <v>KEOR COMPACT</v>
          </cell>
          <cell r="H331">
            <v>11682.49</v>
          </cell>
          <cell r="I331">
            <v>0.5</v>
          </cell>
          <cell r="J331">
            <v>5841.2449999999999</v>
          </cell>
          <cell r="K331">
            <v>0.15</v>
          </cell>
          <cell r="L331">
            <v>4965.05825</v>
          </cell>
        </row>
        <row r="332">
          <cell r="A332" t="str">
            <v>LG-311104</v>
          </cell>
          <cell r="B332" t="str">
            <v>UPS</v>
          </cell>
          <cell r="C332" t="str">
            <v>UPS KEOR COMPACT 20KVA-0</v>
          </cell>
          <cell r="D332" t="str">
            <v>3414972095860</v>
          </cell>
          <cell r="E332" t="str">
            <v>PZ</v>
          </cell>
          <cell r="F332">
            <v>1</v>
          </cell>
          <cell r="G332" t="str">
            <v>KEOR COMPACT</v>
          </cell>
          <cell r="H332">
            <v>10247.01</v>
          </cell>
          <cell r="I332">
            <v>0.5</v>
          </cell>
          <cell r="J332">
            <v>5123.5050000000001</v>
          </cell>
          <cell r="K332">
            <v>0.15</v>
          </cell>
          <cell r="L332">
            <v>4354.9792500000003</v>
          </cell>
        </row>
        <row r="333">
          <cell r="A333" t="str">
            <v>LG-311105</v>
          </cell>
          <cell r="B333" t="str">
            <v>UPS</v>
          </cell>
          <cell r="C333" t="str">
            <v>UPS KEOR COMPACT 20KVA-1</v>
          </cell>
          <cell r="D333" t="str">
            <v>3414972095877</v>
          </cell>
          <cell r="E333" t="str">
            <v>PZ</v>
          </cell>
          <cell r="F333">
            <v>1</v>
          </cell>
          <cell r="G333" t="str">
            <v>KEOR COMPACT</v>
          </cell>
          <cell r="H333">
            <v>13624.26</v>
          </cell>
          <cell r="I333">
            <v>0.5</v>
          </cell>
          <cell r="J333">
            <v>6812.13</v>
          </cell>
          <cell r="K333">
            <v>0.15</v>
          </cell>
          <cell r="L333">
            <v>5790.3105000000005</v>
          </cell>
        </row>
        <row r="334">
          <cell r="A334" t="str">
            <v>LG-311106</v>
          </cell>
          <cell r="B334" t="str">
            <v>UPS</v>
          </cell>
          <cell r="C334" t="str">
            <v>KEOR COMPACT DRY CONTACT CARD</v>
          </cell>
          <cell r="D334" t="str">
            <v>3414972095884</v>
          </cell>
          <cell r="E334" t="str">
            <v>PZ</v>
          </cell>
          <cell r="F334">
            <v>1</v>
          </cell>
          <cell r="G334" t="str">
            <v>KEOR COMPACT</v>
          </cell>
          <cell r="H334">
            <v>212.21</v>
          </cell>
          <cell r="I334">
            <v>0.5</v>
          </cell>
          <cell r="J334">
            <v>106.105</v>
          </cell>
          <cell r="K334">
            <v>0.15</v>
          </cell>
          <cell r="L334">
            <v>90.189250000000001</v>
          </cell>
        </row>
        <row r="335">
          <cell r="A335" t="str">
            <v>LG-311113</v>
          </cell>
          <cell r="B335" t="str">
            <v>UPS</v>
          </cell>
          <cell r="C335" t="str">
            <v>KIT 4 CASSETTI BATTERIA 9AH</v>
          </cell>
          <cell r="D335" t="str">
            <v>3414972358538</v>
          </cell>
          <cell r="E335" t="str">
            <v>PZ</v>
          </cell>
          <cell r="F335">
            <v>1</v>
          </cell>
          <cell r="G335" t="str">
            <v>TRIMOD UPS</v>
          </cell>
          <cell r="H335">
            <v>1762.56</v>
          </cell>
          <cell r="I335">
            <v>0.45</v>
          </cell>
          <cell r="J335">
            <v>969.4079999999999</v>
          </cell>
          <cell r="K335">
            <v>0.15</v>
          </cell>
          <cell r="L335">
            <v>823.99679999999989</v>
          </cell>
        </row>
        <row r="336">
          <cell r="A336" t="str">
            <v>LG-311114</v>
          </cell>
          <cell r="B336" t="str">
            <v>UPS</v>
          </cell>
          <cell r="C336" t="str">
            <v>KIT 4 CASSETTI BATTERIA 9AH LL</v>
          </cell>
          <cell r="D336" t="str">
            <v>3414972358545</v>
          </cell>
          <cell r="E336" t="str">
            <v>PZ</v>
          </cell>
          <cell r="F336">
            <v>1</v>
          </cell>
          <cell r="G336" t="str">
            <v>TRIMOD MCS</v>
          </cell>
          <cell r="H336">
            <v>2207.61</v>
          </cell>
          <cell r="I336">
            <v>0.45</v>
          </cell>
          <cell r="J336">
            <v>1214.1855</v>
          </cell>
          <cell r="K336">
            <v>0.15</v>
          </cell>
          <cell r="L336">
            <v>1032.057675</v>
          </cell>
        </row>
        <row r="337">
          <cell r="A337" t="str">
            <v>LG-311125</v>
          </cell>
          <cell r="B337" t="str">
            <v>UPS</v>
          </cell>
          <cell r="C337" t="str">
            <v>UPS KEOR HP 60KVA</v>
          </cell>
          <cell r="D337" t="str">
            <v>3414972405652</v>
          </cell>
          <cell r="E337" t="str">
            <v>PZ</v>
          </cell>
          <cell r="F337">
            <v>1</v>
          </cell>
          <cell r="G337" t="str">
            <v>TF 40-100 KVA</v>
          </cell>
          <cell r="H337">
            <v>42960.61</v>
          </cell>
          <cell r="I337">
            <v>0.45</v>
          </cell>
          <cell r="J337">
            <v>23628.335500000001</v>
          </cell>
          <cell r="K337">
            <v>0.15</v>
          </cell>
          <cell r="L337">
            <v>20084.085175</v>
          </cell>
        </row>
        <row r="338">
          <cell r="A338" t="str">
            <v>LG-311126</v>
          </cell>
          <cell r="B338" t="str">
            <v>UPS</v>
          </cell>
          <cell r="C338" t="str">
            <v>UPS KEOR HP 80KVA</v>
          </cell>
          <cell r="D338" t="str">
            <v>3414972405669</v>
          </cell>
          <cell r="E338" t="str">
            <v>PZ</v>
          </cell>
          <cell r="F338">
            <v>1</v>
          </cell>
          <cell r="G338" t="str">
            <v>TF 40-100 KVA</v>
          </cell>
          <cell r="H338">
            <v>44814.02</v>
          </cell>
          <cell r="I338">
            <v>0.45</v>
          </cell>
          <cell r="J338">
            <v>24647.710999999999</v>
          </cell>
          <cell r="K338">
            <v>0.15</v>
          </cell>
          <cell r="L338">
            <v>20950.554349999999</v>
          </cell>
        </row>
        <row r="339">
          <cell r="A339" t="str">
            <v>LG-311150</v>
          </cell>
          <cell r="B339" t="str">
            <v>UPS</v>
          </cell>
          <cell r="C339" t="str">
            <v>CONTR MANUTENZ KEORT KEOR COMPACT 10 STD 1</v>
          </cell>
          <cell r="D339" t="str">
            <v>3414972471114</v>
          </cell>
          <cell r="E339" t="str">
            <v>PZ</v>
          </cell>
          <cell r="F339">
            <v>1</v>
          </cell>
          <cell r="G339" t="str">
            <v>SERVIZI UPS CONTRATTI TRIFASE CONVENZIONALI</v>
          </cell>
          <cell r="H339">
            <v>849.55</v>
          </cell>
          <cell r="I339">
            <v>0.1</v>
          </cell>
          <cell r="J339">
            <v>764.59499999999991</v>
          </cell>
          <cell r="K339">
            <v>0.15</v>
          </cell>
          <cell r="L339">
            <v>649.9057499999999</v>
          </cell>
        </row>
        <row r="340">
          <cell r="A340" t="str">
            <v>LG-311151</v>
          </cell>
          <cell r="B340" t="str">
            <v>UPS</v>
          </cell>
          <cell r="C340" t="str">
            <v>CONTR MANUTENZ KEORT KEOR COMPACT 10 STD 2</v>
          </cell>
          <cell r="D340" t="str">
            <v>3414972471121</v>
          </cell>
          <cell r="E340" t="str">
            <v>PZ</v>
          </cell>
          <cell r="F340">
            <v>1</v>
          </cell>
          <cell r="G340" t="str">
            <v>SERVIZI UPS CONTRATTI TRIFASE CONVENZIONALI</v>
          </cell>
          <cell r="H340">
            <v>948.66</v>
          </cell>
          <cell r="I340">
            <v>0.1</v>
          </cell>
          <cell r="J340">
            <v>853.79399999999998</v>
          </cell>
          <cell r="K340">
            <v>0.15</v>
          </cell>
          <cell r="L340">
            <v>725.72489999999993</v>
          </cell>
        </row>
        <row r="341">
          <cell r="A341" t="str">
            <v>LG-311152</v>
          </cell>
          <cell r="B341" t="str">
            <v>UPS</v>
          </cell>
          <cell r="C341" t="str">
            <v>CONTR MANUTENZ KEORT KEOR COMPACT 15 STD 1</v>
          </cell>
          <cell r="D341" t="str">
            <v>3414972471138</v>
          </cell>
          <cell r="E341" t="str">
            <v>PZ</v>
          </cell>
          <cell r="F341">
            <v>1</v>
          </cell>
          <cell r="G341" t="str">
            <v>SERVIZI UPS CONTRATTI TRIFASE CONVENZIONALI</v>
          </cell>
          <cell r="H341">
            <v>943.95</v>
          </cell>
          <cell r="I341">
            <v>0.1</v>
          </cell>
          <cell r="J341">
            <v>849.55500000000006</v>
          </cell>
          <cell r="K341">
            <v>0.15</v>
          </cell>
          <cell r="L341">
            <v>722.12175000000002</v>
          </cell>
        </row>
        <row r="342">
          <cell r="A342" t="str">
            <v>LG-311153</v>
          </cell>
          <cell r="B342" t="str">
            <v>UPS</v>
          </cell>
          <cell r="C342" t="str">
            <v>CONTR MANUTENZ KEORT KEOR COMPACT 15 STD 2</v>
          </cell>
          <cell r="D342" t="str">
            <v>3414972471145</v>
          </cell>
          <cell r="E342" t="str">
            <v>PZ</v>
          </cell>
          <cell r="F342">
            <v>1</v>
          </cell>
          <cell r="G342" t="str">
            <v>SERVIZI UPS CONTRATTI TRIFASE CONVENZIONALI</v>
          </cell>
          <cell r="H342">
            <v>1047.76</v>
          </cell>
          <cell r="I342">
            <v>0.1</v>
          </cell>
          <cell r="J342">
            <v>942.98399999999992</v>
          </cell>
          <cell r="K342">
            <v>0.15</v>
          </cell>
          <cell r="L342">
            <v>801.53639999999996</v>
          </cell>
        </row>
        <row r="343">
          <cell r="A343" t="str">
            <v>LG-311154</v>
          </cell>
          <cell r="B343" t="str">
            <v>UPS</v>
          </cell>
          <cell r="C343" t="str">
            <v>CONTR MANUTENZ KEORT KEOR COMPACT 20 STD 1</v>
          </cell>
          <cell r="D343" t="str">
            <v>3414972471152</v>
          </cell>
          <cell r="E343" t="str">
            <v>PZ</v>
          </cell>
          <cell r="F343">
            <v>1</v>
          </cell>
          <cell r="G343" t="str">
            <v>SERVIZI UPS CONTRATTI TRIFASE CONVENZIONALI</v>
          </cell>
          <cell r="H343">
            <v>1054.06</v>
          </cell>
          <cell r="I343">
            <v>0.1</v>
          </cell>
          <cell r="J343">
            <v>948.654</v>
          </cell>
          <cell r="K343">
            <v>0.15</v>
          </cell>
          <cell r="L343">
            <v>806.35590000000002</v>
          </cell>
        </row>
        <row r="344">
          <cell r="A344" t="str">
            <v>LG-311155</v>
          </cell>
          <cell r="B344" t="str">
            <v>UPS</v>
          </cell>
          <cell r="C344" t="str">
            <v>CONTR MANUTENZ KEORT KEOR COMPACT 20 STD 2</v>
          </cell>
          <cell r="D344" t="str">
            <v>3414972471169</v>
          </cell>
          <cell r="E344" t="str">
            <v>PZ</v>
          </cell>
          <cell r="F344">
            <v>1</v>
          </cell>
          <cell r="G344" t="str">
            <v>SERVIZI UPS CONTRATTI TRIFASE CONVENZIONALI</v>
          </cell>
          <cell r="H344">
            <v>1132.72</v>
          </cell>
          <cell r="I344">
            <v>0.1</v>
          </cell>
          <cell r="J344">
            <v>1019.448</v>
          </cell>
          <cell r="K344">
            <v>0.15</v>
          </cell>
          <cell r="L344">
            <v>866.5308</v>
          </cell>
        </row>
        <row r="345">
          <cell r="A345" t="str">
            <v>LG-311156</v>
          </cell>
          <cell r="B345" t="str">
            <v>UPS</v>
          </cell>
          <cell r="C345" t="str">
            <v>CONTR MANUTENZIONE KEORT 30 STD 1</v>
          </cell>
          <cell r="D345" t="str">
            <v>3414972471176</v>
          </cell>
          <cell r="E345" t="str">
            <v>PZ</v>
          </cell>
          <cell r="F345">
            <v>1</v>
          </cell>
          <cell r="G345" t="str">
            <v>SERVIZI UPS CONTRATTI TRIFASE CONVENZIONALI</v>
          </cell>
          <cell r="H345">
            <v>1384.44</v>
          </cell>
          <cell r="I345">
            <v>0.1</v>
          </cell>
          <cell r="J345">
            <v>1245.9960000000001</v>
          </cell>
          <cell r="K345">
            <v>0.15</v>
          </cell>
          <cell r="L345">
            <v>1059.0966000000001</v>
          </cell>
        </row>
        <row r="346">
          <cell r="A346" t="str">
            <v>LG-311157</v>
          </cell>
          <cell r="B346" t="str">
            <v>UPS</v>
          </cell>
          <cell r="C346" t="str">
            <v>CONTR MANUTENZIONE KEORT 30 STD 2</v>
          </cell>
          <cell r="D346" t="str">
            <v>3414972471183</v>
          </cell>
          <cell r="E346" t="str">
            <v>PZ</v>
          </cell>
          <cell r="F346">
            <v>1</v>
          </cell>
          <cell r="G346" t="str">
            <v>SERVIZI UPS CONTRATTI TRIFASE CONVENZIONALI</v>
          </cell>
          <cell r="H346">
            <v>1683.36</v>
          </cell>
          <cell r="I346">
            <v>0.1</v>
          </cell>
          <cell r="J346">
            <v>1515.0239999999999</v>
          </cell>
          <cell r="K346">
            <v>0.15</v>
          </cell>
          <cell r="L346">
            <v>1287.7703999999999</v>
          </cell>
        </row>
        <row r="347">
          <cell r="A347" t="str">
            <v>LG-311158</v>
          </cell>
          <cell r="B347" t="str">
            <v>UPS</v>
          </cell>
          <cell r="C347" t="str">
            <v>CONTR MANUTENZIONE KEORT 40 STD 1</v>
          </cell>
          <cell r="D347" t="str">
            <v>3414972471190</v>
          </cell>
          <cell r="E347" t="str">
            <v>PZ</v>
          </cell>
          <cell r="F347">
            <v>1</v>
          </cell>
          <cell r="G347" t="str">
            <v>SERVIZI UPS CONTRATTI TRIFASE CONVENZIONALI</v>
          </cell>
          <cell r="H347">
            <v>2076.6799999999998</v>
          </cell>
          <cell r="I347">
            <v>0.1</v>
          </cell>
          <cell r="J347">
            <v>1869.0119999999997</v>
          </cell>
          <cell r="K347">
            <v>0.15</v>
          </cell>
          <cell r="L347">
            <v>1588.6601999999998</v>
          </cell>
        </row>
        <row r="348">
          <cell r="A348" t="str">
            <v>LG-311159</v>
          </cell>
          <cell r="B348" t="str">
            <v>UPS</v>
          </cell>
          <cell r="C348" t="str">
            <v>CONTR MANUTENZIONE KEORT 40 STD 2</v>
          </cell>
          <cell r="D348" t="str">
            <v>3414972471206</v>
          </cell>
          <cell r="E348" t="str">
            <v>PZ</v>
          </cell>
          <cell r="F348">
            <v>1</v>
          </cell>
          <cell r="G348" t="str">
            <v>SERVIZI UPS CONTRATTI TRIFASE CONVENZIONALI</v>
          </cell>
          <cell r="H348">
            <v>2517.17</v>
          </cell>
          <cell r="I348">
            <v>0.1</v>
          </cell>
          <cell r="J348">
            <v>2265.453</v>
          </cell>
          <cell r="K348">
            <v>0.15</v>
          </cell>
          <cell r="L348">
            <v>1925.6350499999999</v>
          </cell>
        </row>
        <row r="349">
          <cell r="A349" t="str">
            <v>LG-311160</v>
          </cell>
          <cell r="B349" t="str">
            <v>UPS</v>
          </cell>
          <cell r="C349" t="str">
            <v>CONTR MANUTENZIONE KEORT/HPE 60 STD 1</v>
          </cell>
          <cell r="D349" t="str">
            <v>3414972471213</v>
          </cell>
          <cell r="E349" t="str">
            <v>PZ</v>
          </cell>
          <cell r="F349">
            <v>1</v>
          </cell>
          <cell r="G349" t="str">
            <v>SERVIZI UPS CONTRATTI TRIFASE CONVENZIONALI</v>
          </cell>
          <cell r="H349">
            <v>2543.91</v>
          </cell>
          <cell r="I349">
            <v>0.1</v>
          </cell>
          <cell r="J349">
            <v>2289.5189999999998</v>
          </cell>
          <cell r="K349">
            <v>0.15</v>
          </cell>
          <cell r="L349">
            <v>1946.0911499999997</v>
          </cell>
        </row>
        <row r="350">
          <cell r="A350" t="str">
            <v>LG-311161</v>
          </cell>
          <cell r="B350" t="str">
            <v>UPS</v>
          </cell>
          <cell r="C350" t="str">
            <v>CONTR MANUTENZIONE KEORT/HPE 60 STD 2</v>
          </cell>
          <cell r="D350" t="str">
            <v>3414972471220</v>
          </cell>
          <cell r="E350" t="str">
            <v>PZ</v>
          </cell>
          <cell r="F350">
            <v>1</v>
          </cell>
          <cell r="G350" t="str">
            <v>SERVIZI UPS CONTRATTI TRIFASE CONVENZIONALI</v>
          </cell>
          <cell r="H350">
            <v>2737.42</v>
          </cell>
          <cell r="I350">
            <v>0.1</v>
          </cell>
          <cell r="J350">
            <v>2463.6779999999999</v>
          </cell>
          <cell r="K350">
            <v>0.15</v>
          </cell>
          <cell r="L350">
            <v>2094.1262999999999</v>
          </cell>
        </row>
        <row r="351">
          <cell r="A351" t="str">
            <v>LG-311162</v>
          </cell>
          <cell r="B351" t="str">
            <v>UPS</v>
          </cell>
          <cell r="C351" t="str">
            <v>CONTR MANUTENZIONE KEOR HPE 80 STD 1</v>
          </cell>
          <cell r="D351" t="str">
            <v>3414972471237</v>
          </cell>
          <cell r="E351" t="str">
            <v>PZ</v>
          </cell>
          <cell r="F351">
            <v>1</v>
          </cell>
          <cell r="G351" t="str">
            <v>SERVIZI UPS CONTRATTI TRIFASE CONVENZIONALI</v>
          </cell>
          <cell r="H351">
            <v>2543.91</v>
          </cell>
          <cell r="I351">
            <v>0.1</v>
          </cell>
          <cell r="J351">
            <v>2289.5189999999998</v>
          </cell>
          <cell r="K351">
            <v>0.15</v>
          </cell>
          <cell r="L351">
            <v>1946.0911499999997</v>
          </cell>
        </row>
        <row r="352">
          <cell r="A352" t="str">
            <v>LG-311163</v>
          </cell>
          <cell r="B352" t="str">
            <v>UPS</v>
          </cell>
          <cell r="C352" t="str">
            <v>CONTR MANUTENZIONE KEOR HPE 80 STD 2</v>
          </cell>
          <cell r="D352" t="str">
            <v>3414972471244</v>
          </cell>
          <cell r="E352" t="str">
            <v>PZ</v>
          </cell>
          <cell r="F352">
            <v>1</v>
          </cell>
          <cell r="G352" t="str">
            <v>SERVIZI UPS CONTRATTI TRIFASE CONVENZIONALI</v>
          </cell>
          <cell r="H352">
            <v>2737.42</v>
          </cell>
          <cell r="I352">
            <v>0.1</v>
          </cell>
          <cell r="J352">
            <v>2463.6779999999999</v>
          </cell>
          <cell r="K352">
            <v>0.15</v>
          </cell>
          <cell r="L352">
            <v>2094.1262999999999</v>
          </cell>
        </row>
        <row r="353">
          <cell r="A353" t="str">
            <v>LG-311164</v>
          </cell>
          <cell r="B353" t="str">
            <v>UPS</v>
          </cell>
          <cell r="C353" t="str">
            <v>CONTR MANUTENZIONE KEOR HPE 100 STD 1</v>
          </cell>
          <cell r="D353" t="str">
            <v>3414972471251</v>
          </cell>
          <cell r="E353" t="str">
            <v>PZ</v>
          </cell>
          <cell r="F353">
            <v>1</v>
          </cell>
          <cell r="G353" t="str">
            <v>SERVIZI UPS CONTRATTI TRIFASE CONVENZIONALI</v>
          </cell>
          <cell r="H353">
            <v>2907.33</v>
          </cell>
          <cell r="I353">
            <v>0.1</v>
          </cell>
          <cell r="J353">
            <v>2616.5969999999998</v>
          </cell>
          <cell r="K353">
            <v>0.15</v>
          </cell>
          <cell r="L353">
            <v>2224.10745</v>
          </cell>
        </row>
        <row r="354">
          <cell r="A354" t="str">
            <v>LG-311165</v>
          </cell>
          <cell r="B354" t="str">
            <v>UPS</v>
          </cell>
          <cell r="C354" t="str">
            <v>CONTR MANUTENZIONE KEOR HPE 100 STD 2</v>
          </cell>
          <cell r="D354" t="str">
            <v>3414972471268</v>
          </cell>
          <cell r="E354" t="str">
            <v>PZ</v>
          </cell>
          <cell r="F354">
            <v>1</v>
          </cell>
          <cell r="G354" t="str">
            <v>SERVIZI UPS CONTRATTI TRIFASE CONVENZIONALI</v>
          </cell>
          <cell r="H354">
            <v>3146.45</v>
          </cell>
          <cell r="I354">
            <v>0.1</v>
          </cell>
          <cell r="J354">
            <v>2831.8049999999998</v>
          </cell>
          <cell r="K354">
            <v>0.15</v>
          </cell>
          <cell r="L354">
            <v>2407.0342499999997</v>
          </cell>
        </row>
        <row r="355">
          <cell r="A355" t="str">
            <v>LG-311166</v>
          </cell>
          <cell r="B355" t="str">
            <v>UPS</v>
          </cell>
          <cell r="C355" t="str">
            <v>CONTR MANUTENZIONE KEOR HPE 125 STD 1</v>
          </cell>
          <cell r="D355" t="str">
            <v>3414972471275</v>
          </cell>
          <cell r="E355" t="str">
            <v>PZ</v>
          </cell>
          <cell r="F355">
            <v>1</v>
          </cell>
          <cell r="G355" t="str">
            <v>SERVIZI UPS CONTRATTI TRIFASE CONVENZIONALI</v>
          </cell>
          <cell r="H355">
            <v>3461.1</v>
          </cell>
          <cell r="I355">
            <v>0.1</v>
          </cell>
          <cell r="J355">
            <v>3114.99</v>
          </cell>
          <cell r="K355">
            <v>0.15</v>
          </cell>
          <cell r="L355">
            <v>2647.7415000000001</v>
          </cell>
        </row>
        <row r="356">
          <cell r="A356" t="str">
            <v>LG-311167</v>
          </cell>
          <cell r="B356" t="str">
            <v>UPS</v>
          </cell>
          <cell r="C356" t="str">
            <v>CONTR MANUTENZIONE KEOR HPE 125 STD 2</v>
          </cell>
          <cell r="D356" t="str">
            <v>3414972471282</v>
          </cell>
          <cell r="E356" t="str">
            <v>PZ</v>
          </cell>
          <cell r="F356">
            <v>1</v>
          </cell>
          <cell r="G356" t="str">
            <v>SERVIZI UPS CONTRATTI TRIFASE CONVENZIONALI</v>
          </cell>
          <cell r="H356">
            <v>3775.75</v>
          </cell>
          <cell r="I356">
            <v>0.1</v>
          </cell>
          <cell r="J356">
            <v>3398.1750000000002</v>
          </cell>
          <cell r="K356">
            <v>0.15</v>
          </cell>
          <cell r="L356">
            <v>2888.44875</v>
          </cell>
        </row>
        <row r="357">
          <cell r="A357" t="str">
            <v>LG-311168</v>
          </cell>
          <cell r="B357" t="str">
            <v>UPS</v>
          </cell>
          <cell r="C357" t="str">
            <v>CONTR MANUTENZIONE KEOR HPE 160 STD 1</v>
          </cell>
          <cell r="D357" t="str">
            <v>3414972471299</v>
          </cell>
          <cell r="E357" t="str">
            <v>PZ</v>
          </cell>
          <cell r="F357">
            <v>1</v>
          </cell>
          <cell r="G357" t="str">
            <v>SERVIZI UPS CONTRATTI TRIFASE CONVENZIONALI</v>
          </cell>
          <cell r="H357">
            <v>3980.26</v>
          </cell>
          <cell r="I357">
            <v>0.1</v>
          </cell>
          <cell r="J357">
            <v>3582.2340000000004</v>
          </cell>
          <cell r="K357">
            <v>0.15</v>
          </cell>
          <cell r="L357">
            <v>3044.8989000000001</v>
          </cell>
        </row>
        <row r="358">
          <cell r="A358" t="str">
            <v>LG-311169</v>
          </cell>
          <cell r="B358" t="str">
            <v>UPS</v>
          </cell>
          <cell r="C358" t="str">
            <v>CONTR MANUTENZIONE KEOR HPE 160 STD 2</v>
          </cell>
          <cell r="D358" t="str">
            <v>3414972471305</v>
          </cell>
          <cell r="E358" t="str">
            <v>PZ</v>
          </cell>
          <cell r="F358">
            <v>1</v>
          </cell>
          <cell r="G358" t="str">
            <v>SERVIZI UPS CONTRATTI TRIFASE CONVENZIONALI</v>
          </cell>
          <cell r="H358">
            <v>4342.1099999999997</v>
          </cell>
          <cell r="I358">
            <v>0.1</v>
          </cell>
          <cell r="J358">
            <v>3907.8989999999994</v>
          </cell>
          <cell r="K358">
            <v>0.15</v>
          </cell>
          <cell r="L358">
            <v>3321.7141499999998</v>
          </cell>
        </row>
        <row r="359">
          <cell r="A359" t="str">
            <v>LG-311170</v>
          </cell>
          <cell r="B359" t="str">
            <v>UPS</v>
          </cell>
          <cell r="C359" t="str">
            <v>CONTR MANUTENZIONE KEOR HPE 200 STD 1</v>
          </cell>
          <cell r="D359" t="str">
            <v>3414972471312</v>
          </cell>
          <cell r="E359" t="str">
            <v>PZ</v>
          </cell>
          <cell r="F359">
            <v>1</v>
          </cell>
          <cell r="G359" t="str">
            <v>SERVIZI UPS CONTRATTI TRIFASE CONVENZIONALI</v>
          </cell>
          <cell r="H359">
            <v>4577.3100000000004</v>
          </cell>
          <cell r="I359">
            <v>0.1</v>
          </cell>
          <cell r="J359">
            <v>4119.5790000000006</v>
          </cell>
          <cell r="K359">
            <v>0.15</v>
          </cell>
          <cell r="L359">
            <v>3501.6421500000006</v>
          </cell>
        </row>
        <row r="360">
          <cell r="A360" t="str">
            <v>LG-311171</v>
          </cell>
          <cell r="B360" t="str">
            <v>UPS</v>
          </cell>
          <cell r="C360" t="str">
            <v>CONTR MANUTENZIONE KEOR HPE 200 STD 2</v>
          </cell>
          <cell r="D360" t="str">
            <v>3414972471329</v>
          </cell>
          <cell r="E360" t="str">
            <v>PZ</v>
          </cell>
          <cell r="F360">
            <v>1</v>
          </cell>
          <cell r="G360" t="str">
            <v>SERVIZI UPS CONTRATTI TRIFASE CONVENZIONALI</v>
          </cell>
          <cell r="H360">
            <v>4993.41</v>
          </cell>
          <cell r="I360">
            <v>0.1</v>
          </cell>
          <cell r="J360">
            <v>4494.0689999999995</v>
          </cell>
          <cell r="K360">
            <v>0.15</v>
          </cell>
          <cell r="L360">
            <v>3819.9586499999996</v>
          </cell>
        </row>
        <row r="361">
          <cell r="A361" t="str">
            <v>LG-311172</v>
          </cell>
          <cell r="B361" t="str">
            <v>UPS</v>
          </cell>
          <cell r="C361" t="str">
            <v>MESSA IN SERVIZIO UPS KEOR HP-HPE</v>
          </cell>
          <cell r="D361" t="str">
            <v>3414972637053</v>
          </cell>
          <cell r="E361" t="str">
            <v>PZ</v>
          </cell>
          <cell r="F361">
            <v>1</v>
          </cell>
          <cell r="G361" t="str">
            <v>TF INSTALLAZIONI</v>
          </cell>
          <cell r="H361">
            <v>1846.75</v>
          </cell>
          <cell r="I361">
            <v>0.45</v>
          </cell>
          <cell r="J361">
            <v>1015.7125</v>
          </cell>
          <cell r="K361">
            <v>0.15</v>
          </cell>
          <cell r="L361">
            <v>863.35562499999992</v>
          </cell>
        </row>
        <row r="362">
          <cell r="A362" t="str">
            <v>LG-311173</v>
          </cell>
          <cell r="B362" t="str">
            <v>UPS</v>
          </cell>
          <cell r="C362" t="str">
            <v>MESSA IN SERVIZIO UPS KEOR MOD</v>
          </cell>
          <cell r="D362" t="str">
            <v>3414972637039</v>
          </cell>
          <cell r="E362" t="str">
            <v>PZ</v>
          </cell>
          <cell r="F362">
            <v>1</v>
          </cell>
          <cell r="G362" t="str">
            <v>TF INSTALLAZIONI</v>
          </cell>
          <cell r="H362">
            <v>1122.67</v>
          </cell>
          <cell r="I362">
            <v>0.45</v>
          </cell>
          <cell r="J362">
            <v>617.46849999999995</v>
          </cell>
          <cell r="K362">
            <v>0.15</v>
          </cell>
          <cell r="L362">
            <v>524.84822499999996</v>
          </cell>
        </row>
        <row r="363">
          <cell r="A363" t="str">
            <v>LG-311174</v>
          </cell>
          <cell r="B363" t="str">
            <v>UPS</v>
          </cell>
          <cell r="C363" t="str">
            <v>MESSA IN SERVIZIO UPS KEOR T-KEOR T EVO</v>
          </cell>
          <cell r="D363" t="str">
            <v>3414972637046</v>
          </cell>
          <cell r="E363" t="str">
            <v>PZ</v>
          </cell>
          <cell r="F363">
            <v>1</v>
          </cell>
          <cell r="G363" t="str">
            <v>TF INSTALLAZIONI</v>
          </cell>
          <cell r="H363">
            <v>1332.58</v>
          </cell>
          <cell r="I363">
            <v>0.45</v>
          </cell>
          <cell r="J363">
            <v>732.91899999999998</v>
          </cell>
          <cell r="K363">
            <v>0.15</v>
          </cell>
          <cell r="L363">
            <v>622.98114999999996</v>
          </cell>
        </row>
        <row r="364">
          <cell r="A364" t="str">
            <v>LG-953500</v>
          </cell>
          <cell r="B364" t="str">
            <v>UPS</v>
          </cell>
          <cell r="C364" t="str">
            <v>UPS KEOR HPE 250KW</v>
          </cell>
          <cell r="D364" t="str">
            <v>3414971660106</v>
          </cell>
          <cell r="E364" t="str">
            <v>PZ</v>
          </cell>
          <cell r="F364">
            <v>1</v>
          </cell>
          <cell r="G364" t="str">
            <v>TF &gt;120 KVA</v>
          </cell>
          <cell r="H364">
            <v>65494.63</v>
          </cell>
          <cell r="I364">
            <v>0.45</v>
          </cell>
          <cell r="J364">
            <v>36022.046499999997</v>
          </cell>
          <cell r="K364">
            <v>0.15</v>
          </cell>
          <cell r="L364">
            <v>30618.739524999997</v>
          </cell>
        </row>
        <row r="365">
          <cell r="A365" t="str">
            <v>LG-953501</v>
          </cell>
          <cell r="B365" t="str">
            <v>UPS</v>
          </cell>
          <cell r="C365" t="str">
            <v>UPS KEOR HPE 300KW</v>
          </cell>
          <cell r="D365" t="str">
            <v>3414971660113</v>
          </cell>
          <cell r="E365" t="str">
            <v>PZ</v>
          </cell>
          <cell r="F365">
            <v>1</v>
          </cell>
          <cell r="G365" t="str">
            <v>TF &gt;120 KVA</v>
          </cell>
          <cell r="H365">
            <v>71903.89</v>
          </cell>
          <cell r="I365">
            <v>0.45</v>
          </cell>
          <cell r="J365">
            <v>39547.139499999997</v>
          </cell>
          <cell r="K365">
            <v>0.15</v>
          </cell>
          <cell r="L365">
            <v>33615.068574999998</v>
          </cell>
        </row>
        <row r="366">
          <cell r="A366" t="str">
            <v>LG-953502</v>
          </cell>
          <cell r="B366" t="str">
            <v>UPS</v>
          </cell>
          <cell r="C366" t="str">
            <v>UPS KEOR HPE 400KW</v>
          </cell>
          <cell r="D366" t="str">
            <v>3414971769977</v>
          </cell>
          <cell r="E366" t="str">
            <v>PZ</v>
          </cell>
          <cell r="F366">
            <v>1</v>
          </cell>
          <cell r="G366" t="str">
            <v>TF &gt;120 KVA</v>
          </cell>
          <cell r="H366">
            <v>101747.01</v>
          </cell>
          <cell r="I366">
            <v>0.45</v>
          </cell>
          <cell r="J366">
            <v>55960.855499999998</v>
          </cell>
          <cell r="K366">
            <v>0.15</v>
          </cell>
          <cell r="L366">
            <v>47566.727175</v>
          </cell>
        </row>
        <row r="367">
          <cell r="A367" t="str">
            <v>LG-953503</v>
          </cell>
          <cell r="B367" t="str">
            <v>UPS</v>
          </cell>
          <cell r="C367" t="str">
            <v>UPS KEOR HPE 500KW</v>
          </cell>
          <cell r="D367" t="str">
            <v>3414971769984</v>
          </cell>
          <cell r="E367" t="str">
            <v>PZ</v>
          </cell>
          <cell r="F367">
            <v>1</v>
          </cell>
          <cell r="G367" t="str">
            <v>TF &gt;120 KVA</v>
          </cell>
          <cell r="H367">
            <v>125781.74</v>
          </cell>
          <cell r="I367">
            <v>0.45</v>
          </cell>
          <cell r="J367">
            <v>69179.956999999995</v>
          </cell>
          <cell r="K367">
            <v>0.15</v>
          </cell>
          <cell r="L367">
            <v>58802.963449999996</v>
          </cell>
        </row>
        <row r="368">
          <cell r="A368" t="str">
            <v>LG-953517</v>
          </cell>
          <cell r="B368" t="str">
            <v>UPS</v>
          </cell>
          <cell r="C368" t="str">
            <v>HPE MODBUS RS485 CARD</v>
          </cell>
          <cell r="D368" t="str">
            <v>3414971953277</v>
          </cell>
          <cell r="E368" t="str">
            <v>PZ</v>
          </cell>
          <cell r="F368">
            <v>1</v>
          </cell>
          <cell r="G368" t="str">
            <v>TF ACCESSORI HW</v>
          </cell>
          <cell r="H368">
            <v>204.04</v>
          </cell>
          <cell r="I368">
            <v>0.45</v>
          </cell>
          <cell r="J368">
            <v>112.22199999999999</v>
          </cell>
          <cell r="K368">
            <v>0.15</v>
          </cell>
          <cell r="L368">
            <v>95.3887</v>
          </cell>
        </row>
        <row r="369">
          <cell r="A369" t="str">
            <v>LG-960430</v>
          </cell>
          <cell r="B369" t="str">
            <v>UPS</v>
          </cell>
          <cell r="C369" t="str">
            <v>UPS KEOR HP 100kVA</v>
          </cell>
          <cell r="D369" t="str">
            <v>3414970422057</v>
          </cell>
          <cell r="E369" t="str">
            <v>PZ</v>
          </cell>
          <cell r="F369">
            <v>1</v>
          </cell>
          <cell r="G369" t="str">
            <v>TF 40-100 KVA</v>
          </cell>
          <cell r="H369">
            <v>46667.43</v>
          </cell>
          <cell r="I369">
            <v>0.45</v>
          </cell>
          <cell r="J369">
            <v>25667.086500000001</v>
          </cell>
          <cell r="K369">
            <v>0.15</v>
          </cell>
          <cell r="L369">
            <v>21817.023525000001</v>
          </cell>
        </row>
        <row r="370">
          <cell r="A370" t="str">
            <v>LG-960431</v>
          </cell>
          <cell r="B370" t="str">
            <v>UPS</v>
          </cell>
          <cell r="C370" t="str">
            <v>UPS KEOR HP 125kVA</v>
          </cell>
          <cell r="D370" t="str">
            <v>3414970420718</v>
          </cell>
          <cell r="E370" t="str">
            <v>PZ</v>
          </cell>
          <cell r="F370">
            <v>1</v>
          </cell>
          <cell r="G370" t="str">
            <v>TF &gt;120 KVA</v>
          </cell>
          <cell r="H370">
            <v>50673.21</v>
          </cell>
          <cell r="I370">
            <v>0.45</v>
          </cell>
          <cell r="J370">
            <v>27870.265499999998</v>
          </cell>
          <cell r="K370">
            <v>0.15</v>
          </cell>
          <cell r="L370">
            <v>23689.725674999998</v>
          </cell>
        </row>
        <row r="371">
          <cell r="A371" t="str">
            <v>LG-960432</v>
          </cell>
          <cell r="B371" t="str">
            <v>UPS</v>
          </cell>
          <cell r="C371" t="str">
            <v>UPS KEOR HP 160kVA</v>
          </cell>
          <cell r="D371" t="str">
            <v>3414970420725</v>
          </cell>
          <cell r="E371" t="str">
            <v>PZ</v>
          </cell>
          <cell r="F371">
            <v>1</v>
          </cell>
          <cell r="G371" t="str">
            <v>TF &gt;120 KVA</v>
          </cell>
          <cell r="H371">
            <v>55079.59</v>
          </cell>
          <cell r="I371">
            <v>0.45</v>
          </cell>
          <cell r="J371">
            <v>30293.774499999996</v>
          </cell>
          <cell r="K371">
            <v>0.15</v>
          </cell>
          <cell r="L371">
            <v>25749.708324999996</v>
          </cell>
        </row>
        <row r="372">
          <cell r="A372" t="str">
            <v>LG-960433</v>
          </cell>
          <cell r="B372" t="str">
            <v>UPS</v>
          </cell>
          <cell r="C372" t="str">
            <v>UPS KEOR HP 200kVA</v>
          </cell>
          <cell r="D372" t="str">
            <v>3414970420732</v>
          </cell>
          <cell r="E372" t="str">
            <v>PZ</v>
          </cell>
          <cell r="F372">
            <v>1</v>
          </cell>
          <cell r="G372" t="str">
            <v>TF &gt;120 KVA</v>
          </cell>
          <cell r="H372">
            <v>68699.259999999995</v>
          </cell>
          <cell r="I372">
            <v>0.45</v>
          </cell>
          <cell r="J372">
            <v>37784.592999999993</v>
          </cell>
          <cell r="K372">
            <v>0.15</v>
          </cell>
          <cell r="L372">
            <v>32116.904049999994</v>
          </cell>
        </row>
        <row r="373">
          <cell r="A373" t="str">
            <v>LG-960434</v>
          </cell>
          <cell r="B373" t="str">
            <v>UPS</v>
          </cell>
          <cell r="C373" t="str">
            <v>UPS KEOR HP 250kVA</v>
          </cell>
          <cell r="D373" t="str">
            <v>3414970420749</v>
          </cell>
          <cell r="E373" t="str">
            <v>PZ</v>
          </cell>
          <cell r="F373">
            <v>1</v>
          </cell>
          <cell r="G373" t="str">
            <v>TF &gt;120 KVA</v>
          </cell>
          <cell r="H373">
            <v>80516.33</v>
          </cell>
          <cell r="I373">
            <v>0.45</v>
          </cell>
          <cell r="J373">
            <v>44283.981500000002</v>
          </cell>
          <cell r="K373">
            <v>0.15</v>
          </cell>
          <cell r="L373">
            <v>37641.384275000004</v>
          </cell>
        </row>
        <row r="374">
          <cell r="A374" t="str">
            <v>LG-960435</v>
          </cell>
          <cell r="B374" t="str">
            <v>UPS</v>
          </cell>
          <cell r="C374" t="str">
            <v>UPS KEOR HP 300kVA</v>
          </cell>
          <cell r="D374" t="str">
            <v>3414970420756</v>
          </cell>
          <cell r="E374" t="str">
            <v>PZ</v>
          </cell>
          <cell r="F374">
            <v>1</v>
          </cell>
          <cell r="G374" t="str">
            <v>TF &gt;120 KVA</v>
          </cell>
          <cell r="H374">
            <v>83520.67</v>
          </cell>
          <cell r="I374">
            <v>0.45</v>
          </cell>
          <cell r="J374">
            <v>45936.368499999997</v>
          </cell>
          <cell r="K374">
            <v>0.15</v>
          </cell>
          <cell r="L374">
            <v>39045.913224999997</v>
          </cell>
        </row>
        <row r="375">
          <cell r="A375" t="str">
            <v>LG-960436</v>
          </cell>
          <cell r="B375" t="str">
            <v>UPS</v>
          </cell>
          <cell r="C375" t="str">
            <v>UPS KEOR HP 400kVA</v>
          </cell>
          <cell r="D375" t="str">
            <v>3414970420763</v>
          </cell>
          <cell r="E375" t="str">
            <v>PZ</v>
          </cell>
          <cell r="F375">
            <v>1</v>
          </cell>
          <cell r="G375" t="str">
            <v>TF &gt;120 KVA</v>
          </cell>
          <cell r="H375">
            <v>122176.53</v>
          </cell>
          <cell r="I375">
            <v>0.45</v>
          </cell>
          <cell r="J375">
            <v>67197.091499999995</v>
          </cell>
          <cell r="K375">
            <v>0.15</v>
          </cell>
          <cell r="L375">
            <v>57117.527774999995</v>
          </cell>
        </row>
        <row r="376">
          <cell r="A376" t="str">
            <v>LG-960437</v>
          </cell>
          <cell r="B376" t="str">
            <v>UPS</v>
          </cell>
          <cell r="C376" t="str">
            <v>UPS KEOR HP 500kVA</v>
          </cell>
          <cell r="D376" t="str">
            <v>3414970420770</v>
          </cell>
          <cell r="E376" t="str">
            <v>PZ</v>
          </cell>
          <cell r="F376">
            <v>1</v>
          </cell>
          <cell r="G376" t="str">
            <v>TF &gt;120 KVA</v>
          </cell>
          <cell r="H376">
            <v>162634.98000000001</v>
          </cell>
          <cell r="I376">
            <v>0.45</v>
          </cell>
          <cell r="J376">
            <v>89449.239000000001</v>
          </cell>
          <cell r="K376">
            <v>0.15</v>
          </cell>
          <cell r="L376">
            <v>76031.853149999995</v>
          </cell>
        </row>
        <row r="377">
          <cell r="A377" t="str">
            <v>LG-960438</v>
          </cell>
          <cell r="B377" t="str">
            <v>UPS</v>
          </cell>
          <cell r="C377" t="str">
            <v>UPS KEOR HP 600kVA</v>
          </cell>
          <cell r="D377" t="str">
            <v>3414970420787</v>
          </cell>
          <cell r="E377" t="str">
            <v>PZ</v>
          </cell>
          <cell r="F377">
            <v>1</v>
          </cell>
          <cell r="G377" t="str">
            <v>TF &gt;120 KVA</v>
          </cell>
          <cell r="H377">
            <v>177256.1</v>
          </cell>
          <cell r="I377">
            <v>0.45</v>
          </cell>
          <cell r="J377">
            <v>97490.854999999996</v>
          </cell>
          <cell r="K377">
            <v>0.15</v>
          </cell>
          <cell r="L377">
            <v>82867.226750000002</v>
          </cell>
        </row>
        <row r="378">
          <cell r="A378" t="str">
            <v>LG-960439</v>
          </cell>
          <cell r="B378" t="str">
            <v>UPS</v>
          </cell>
          <cell r="C378" t="str">
            <v>UPS KEOR HP 800kVA</v>
          </cell>
          <cell r="D378" t="str">
            <v>3414970420794</v>
          </cell>
          <cell r="E378" t="str">
            <v>PZ</v>
          </cell>
          <cell r="F378">
            <v>1</v>
          </cell>
          <cell r="G378" t="str">
            <v>TF &gt;120 KVA</v>
          </cell>
          <cell r="H378">
            <v>258974.17</v>
          </cell>
          <cell r="I378">
            <v>0.45</v>
          </cell>
          <cell r="J378">
            <v>142435.7935</v>
          </cell>
          <cell r="K378">
            <v>0.15</v>
          </cell>
          <cell r="L378">
            <v>121070.42447500001</v>
          </cell>
        </row>
        <row r="379">
          <cell r="A379" t="str">
            <v>LG-960569</v>
          </cell>
          <cell r="B379" t="str">
            <v>UPS</v>
          </cell>
          <cell r="C379" t="str">
            <v>UPS KEOR HPE 100KW</v>
          </cell>
          <cell r="D379" t="str">
            <v>3414971121591</v>
          </cell>
          <cell r="E379" t="str">
            <v>PZ</v>
          </cell>
          <cell r="F379">
            <v>1</v>
          </cell>
          <cell r="G379" t="str">
            <v>TF 40-100 KVA</v>
          </cell>
          <cell r="H379">
            <v>29260.74</v>
          </cell>
          <cell r="I379">
            <v>0.45</v>
          </cell>
          <cell r="J379">
            <v>16093.407000000001</v>
          </cell>
          <cell r="K379">
            <v>0.15</v>
          </cell>
          <cell r="L379">
            <v>13679.395950000002</v>
          </cell>
        </row>
        <row r="380">
          <cell r="A380" t="str">
            <v>LG-960570</v>
          </cell>
          <cell r="B380" t="str">
            <v>UPS</v>
          </cell>
          <cell r="C380" t="str">
            <v>UPS KEOR HPE 125KW</v>
          </cell>
          <cell r="D380" t="str">
            <v>3414971121607</v>
          </cell>
          <cell r="E380" t="str">
            <v>PZ</v>
          </cell>
          <cell r="F380">
            <v>1</v>
          </cell>
          <cell r="G380" t="str">
            <v>TF &gt;120 KVA</v>
          </cell>
          <cell r="H380">
            <v>33408.269999999997</v>
          </cell>
          <cell r="I380">
            <v>0.45</v>
          </cell>
          <cell r="J380">
            <v>18374.548499999997</v>
          </cell>
          <cell r="K380">
            <v>0.15</v>
          </cell>
          <cell r="L380">
            <v>15618.366224999998</v>
          </cell>
        </row>
        <row r="381">
          <cell r="A381" t="str">
            <v>LG-960571</v>
          </cell>
          <cell r="B381" t="str">
            <v>UPS</v>
          </cell>
          <cell r="C381" t="str">
            <v>UPS KEOR HPE 160KW</v>
          </cell>
          <cell r="D381" t="str">
            <v>3414971121614</v>
          </cell>
          <cell r="E381" t="str">
            <v>PZ</v>
          </cell>
          <cell r="F381">
            <v>1</v>
          </cell>
          <cell r="G381" t="str">
            <v>TF &gt;120 KVA</v>
          </cell>
          <cell r="H381">
            <v>39860.660000000003</v>
          </cell>
          <cell r="I381">
            <v>0.45</v>
          </cell>
          <cell r="J381">
            <v>21923.363000000001</v>
          </cell>
          <cell r="K381">
            <v>0.15</v>
          </cell>
          <cell r="L381">
            <v>18634.858550000001</v>
          </cell>
        </row>
        <row r="382">
          <cell r="A382" t="str">
            <v>LG-960572</v>
          </cell>
          <cell r="B382" t="str">
            <v>UPS</v>
          </cell>
          <cell r="C382" t="str">
            <v>UPS KEOR HPE 200KW</v>
          </cell>
          <cell r="D382" t="str">
            <v>3414971121621</v>
          </cell>
          <cell r="E382" t="str">
            <v>PZ</v>
          </cell>
          <cell r="F382">
            <v>1</v>
          </cell>
          <cell r="G382" t="str">
            <v>TF &gt;120 KVA</v>
          </cell>
          <cell r="H382">
            <v>52075.23</v>
          </cell>
          <cell r="I382">
            <v>0.45</v>
          </cell>
          <cell r="J382">
            <v>28641.376500000002</v>
          </cell>
          <cell r="K382">
            <v>0.15</v>
          </cell>
          <cell r="L382">
            <v>24345.170025000003</v>
          </cell>
        </row>
        <row r="383">
          <cell r="A383" t="str">
            <v>LG-311340</v>
          </cell>
          <cell r="B383" t="str">
            <v>UPS</v>
          </cell>
          <cell r="C383" t="str">
            <v>UPS KEOR DK 1000VA</v>
          </cell>
          <cell r="D383" t="str">
            <v>3414972944724</v>
          </cell>
          <cell r="E383" t="str">
            <v>PZ</v>
          </cell>
          <cell r="F383">
            <v>1</v>
          </cell>
          <cell r="G383" t="str">
            <v>RACK CONVERTIBLE MF</v>
          </cell>
          <cell r="H383">
            <v>921.89</v>
          </cell>
          <cell r="I383">
            <v>0.5</v>
          </cell>
          <cell r="J383">
            <v>460.94499999999999</v>
          </cell>
          <cell r="K383">
            <v>0.15</v>
          </cell>
          <cell r="L383">
            <v>391.80324999999999</v>
          </cell>
        </row>
        <row r="384">
          <cell r="A384" t="str">
            <v>LG-311341</v>
          </cell>
          <cell r="B384" t="str">
            <v>UPS</v>
          </cell>
          <cell r="C384" t="str">
            <v>UPS KEOR DK 2000VA</v>
          </cell>
          <cell r="D384" t="str">
            <v>3414972944731</v>
          </cell>
          <cell r="E384" t="str">
            <v>PZ</v>
          </cell>
          <cell r="F384">
            <v>1</v>
          </cell>
          <cell r="G384" t="str">
            <v>RACK CONVERTIBLE MF</v>
          </cell>
          <cell r="H384">
            <v>1524.62</v>
          </cell>
          <cell r="I384">
            <v>0.5</v>
          </cell>
          <cell r="J384">
            <v>762.31</v>
          </cell>
          <cell r="K384">
            <v>0.15</v>
          </cell>
          <cell r="L384">
            <v>647.96349999999995</v>
          </cell>
        </row>
        <row r="385">
          <cell r="A385" t="str">
            <v>LG-311342</v>
          </cell>
          <cell r="B385" t="str">
            <v>UPS</v>
          </cell>
          <cell r="C385" t="str">
            <v>UPS KEOR DK 3000VA</v>
          </cell>
          <cell r="D385" t="str">
            <v>3414972944748</v>
          </cell>
          <cell r="E385" t="str">
            <v>PZ</v>
          </cell>
          <cell r="F385">
            <v>1</v>
          </cell>
          <cell r="G385" t="str">
            <v>RACK CONVERTIBLE MF</v>
          </cell>
          <cell r="H385">
            <v>1748.41</v>
          </cell>
          <cell r="I385">
            <v>0.5</v>
          </cell>
          <cell r="J385">
            <v>874.20500000000004</v>
          </cell>
          <cell r="K385">
            <v>0.15</v>
          </cell>
          <cell r="L385">
            <v>743.07425000000001</v>
          </cell>
        </row>
        <row r="386">
          <cell r="A386" t="str">
            <v>LG-311348</v>
          </cell>
          <cell r="B386" t="str">
            <v>UPS</v>
          </cell>
          <cell r="C386" t="str">
            <v>UPS KEOR DK 5000VA</v>
          </cell>
          <cell r="D386" t="str">
            <v>3414972944809</v>
          </cell>
          <cell r="E386" t="str">
            <v>PZ</v>
          </cell>
          <cell r="F386">
            <v>1</v>
          </cell>
          <cell r="G386" t="str">
            <v>RACK CONVERTIBLE MF</v>
          </cell>
          <cell r="H386">
            <v>3871.95</v>
          </cell>
          <cell r="I386">
            <v>0.5</v>
          </cell>
          <cell r="J386">
            <v>1935.9749999999999</v>
          </cell>
          <cell r="K386">
            <v>0.15</v>
          </cell>
          <cell r="L386">
            <v>1645.5787499999999</v>
          </cell>
        </row>
        <row r="387">
          <cell r="A387" t="str">
            <v>LG-311349</v>
          </cell>
          <cell r="B387" t="str">
            <v>UPS</v>
          </cell>
          <cell r="C387" t="str">
            <v>UPS KEOR DK 6000VA</v>
          </cell>
          <cell r="D387" t="str">
            <v>3414972944816</v>
          </cell>
          <cell r="E387" t="str">
            <v>PZ</v>
          </cell>
          <cell r="F387">
            <v>1</v>
          </cell>
          <cell r="G387" t="str">
            <v>RACK CONVERTIBLE MF</v>
          </cell>
          <cell r="H387">
            <v>4126.26</v>
          </cell>
          <cell r="I387">
            <v>0.5</v>
          </cell>
          <cell r="J387">
            <v>2063.13</v>
          </cell>
          <cell r="K387">
            <v>0.15</v>
          </cell>
          <cell r="L387">
            <v>1753.6605000000002</v>
          </cell>
        </row>
        <row r="388">
          <cell r="A388" t="str">
            <v>LG-311350</v>
          </cell>
          <cell r="B388" t="str">
            <v>UPS</v>
          </cell>
          <cell r="C388" t="str">
            <v>UPS KEOR DK 5000VA NO BATT</v>
          </cell>
          <cell r="D388" t="str">
            <v>3414972944823</v>
          </cell>
          <cell r="E388" t="str">
            <v>PZ</v>
          </cell>
          <cell r="F388">
            <v>1</v>
          </cell>
          <cell r="G388" t="str">
            <v>RACK CONVERTIBLE MF</v>
          </cell>
          <cell r="H388">
            <v>3509.55</v>
          </cell>
          <cell r="I388">
            <v>0.5</v>
          </cell>
          <cell r="J388">
            <v>1754.7750000000001</v>
          </cell>
          <cell r="K388">
            <v>0.15</v>
          </cell>
          <cell r="L388">
            <v>1491.5587500000001</v>
          </cell>
        </row>
        <row r="389">
          <cell r="A389" t="str">
            <v>LG-311351</v>
          </cell>
          <cell r="B389" t="str">
            <v>UPS</v>
          </cell>
          <cell r="C389" t="str">
            <v>UPS KEOR DK 6000VA NO BATT</v>
          </cell>
          <cell r="D389" t="str">
            <v>3414972944830</v>
          </cell>
          <cell r="E389" t="str">
            <v>PZ</v>
          </cell>
          <cell r="F389">
            <v>1</v>
          </cell>
          <cell r="G389" t="str">
            <v>RACK CONVERTIBLE MF</v>
          </cell>
          <cell r="H389">
            <v>3763.86</v>
          </cell>
          <cell r="I389">
            <v>0.5</v>
          </cell>
          <cell r="J389">
            <v>1881.93</v>
          </cell>
          <cell r="K389">
            <v>0.15</v>
          </cell>
          <cell r="L389">
            <v>1599.6405</v>
          </cell>
        </row>
        <row r="390">
          <cell r="A390" t="str">
            <v>LG-311352</v>
          </cell>
          <cell r="B390" t="str">
            <v>UPS</v>
          </cell>
          <cell r="C390" t="str">
            <v>UPS KEOR DK 10000VA NO BATT</v>
          </cell>
          <cell r="D390" t="str">
            <v>3414972944847</v>
          </cell>
          <cell r="E390" t="str">
            <v>PZ</v>
          </cell>
          <cell r="F390">
            <v>1</v>
          </cell>
          <cell r="G390" t="str">
            <v>RACK CONVERTIBLE MF</v>
          </cell>
          <cell r="H390">
            <v>4194.92</v>
          </cell>
          <cell r="I390">
            <v>0.5</v>
          </cell>
          <cell r="J390">
            <v>2097.46</v>
          </cell>
          <cell r="K390">
            <v>0.15</v>
          </cell>
          <cell r="L390">
            <v>1782.8410000000001</v>
          </cell>
        </row>
        <row r="391">
          <cell r="A391" t="str">
            <v>LG-311360</v>
          </cell>
          <cell r="B391" t="str">
            <v>UPS</v>
          </cell>
          <cell r="C391" t="str">
            <v>CABINET BATTERIA KEOR DK 1KVA</v>
          </cell>
          <cell r="D391" t="str">
            <v>3414972944885</v>
          </cell>
          <cell r="E391" t="str">
            <v>PZ</v>
          </cell>
          <cell r="F391">
            <v>1</v>
          </cell>
          <cell r="G391" t="str">
            <v>RACK CONVERTIBLE MF</v>
          </cell>
          <cell r="H391">
            <v>1424.16</v>
          </cell>
          <cell r="I391">
            <v>0.5</v>
          </cell>
          <cell r="J391">
            <v>712.08</v>
          </cell>
          <cell r="K391">
            <v>0.15</v>
          </cell>
          <cell r="L391">
            <v>605.26800000000003</v>
          </cell>
        </row>
        <row r="392">
          <cell r="A392" t="str">
            <v>LG-311361</v>
          </cell>
          <cell r="B392" t="str">
            <v>UPS</v>
          </cell>
          <cell r="C392" t="str">
            <v>CABINET BATTERIA KEOR DK 2KVA</v>
          </cell>
          <cell r="D392" t="str">
            <v>3414972944892</v>
          </cell>
          <cell r="E392" t="str">
            <v>PZ</v>
          </cell>
          <cell r="F392">
            <v>1</v>
          </cell>
          <cell r="G392" t="str">
            <v>RACK CONVERTIBLE MF</v>
          </cell>
          <cell r="H392">
            <v>1424.16</v>
          </cell>
          <cell r="I392">
            <v>0.5</v>
          </cell>
          <cell r="J392">
            <v>712.08</v>
          </cell>
          <cell r="K392">
            <v>0.15</v>
          </cell>
          <cell r="L392">
            <v>605.26800000000003</v>
          </cell>
        </row>
        <row r="393">
          <cell r="A393" t="str">
            <v>LG-311362</v>
          </cell>
          <cell r="B393" t="str">
            <v>UPS</v>
          </cell>
          <cell r="C393" t="str">
            <v>CABINET BATTERIA KEOR DK 3KVA</v>
          </cell>
          <cell r="D393" t="str">
            <v>3414972944908</v>
          </cell>
          <cell r="E393" t="str">
            <v>PZ</v>
          </cell>
          <cell r="F393">
            <v>1</v>
          </cell>
          <cell r="G393" t="str">
            <v>RACK CONVERTIBLE MF</v>
          </cell>
          <cell r="H393">
            <v>1544.96</v>
          </cell>
          <cell r="I393">
            <v>0.5</v>
          </cell>
          <cell r="J393">
            <v>772.48</v>
          </cell>
          <cell r="K393">
            <v>0.15</v>
          </cell>
          <cell r="L393">
            <v>656.60800000000006</v>
          </cell>
        </row>
        <row r="394">
          <cell r="A394" t="str">
            <v>LG-311363</v>
          </cell>
          <cell r="B394" t="str">
            <v>UPS</v>
          </cell>
          <cell r="C394" t="str">
            <v>CABINET BATTERIA KEOR DK 5/6KVA</v>
          </cell>
          <cell r="D394" t="str">
            <v>3414972944915</v>
          </cell>
          <cell r="E394" t="str">
            <v>PZ</v>
          </cell>
          <cell r="F394">
            <v>1</v>
          </cell>
          <cell r="G394" t="str">
            <v>RACK CONVERTIBLE MF</v>
          </cell>
          <cell r="H394">
            <v>1621.26</v>
          </cell>
          <cell r="I394">
            <v>0.5</v>
          </cell>
          <cell r="J394">
            <v>810.63</v>
          </cell>
          <cell r="K394">
            <v>0.15</v>
          </cell>
          <cell r="L394">
            <v>689.03549999999996</v>
          </cell>
        </row>
        <row r="395">
          <cell r="A395" t="str">
            <v>LG-311364</v>
          </cell>
          <cell r="B395" t="str">
            <v>UPS</v>
          </cell>
          <cell r="C395" t="str">
            <v>CABINET BATTERIA KEOR DK 10KVA</v>
          </cell>
          <cell r="D395" t="str">
            <v>3414972944922</v>
          </cell>
          <cell r="E395" t="str">
            <v>PZ</v>
          </cell>
          <cell r="F395">
            <v>1</v>
          </cell>
          <cell r="G395" t="str">
            <v>RACK CONVERTIBLE MF</v>
          </cell>
          <cell r="H395">
            <v>1778.93</v>
          </cell>
          <cell r="I395">
            <v>0.5</v>
          </cell>
          <cell r="J395">
            <v>889.46500000000003</v>
          </cell>
          <cell r="K395">
            <v>0.15</v>
          </cell>
          <cell r="L395">
            <v>756.04525000000001</v>
          </cell>
        </row>
        <row r="396">
          <cell r="A396" t="str">
            <v>LG-311373</v>
          </cell>
          <cell r="B396" t="str">
            <v>UPS</v>
          </cell>
          <cell r="C396" t="str">
            <v>DRY CONTACT CARD KEOR DK 1-10KVA</v>
          </cell>
          <cell r="D396" t="str">
            <v>3414972968508</v>
          </cell>
          <cell r="E396" t="str">
            <v>PZ</v>
          </cell>
          <cell r="F396">
            <v>1</v>
          </cell>
          <cell r="G396" t="str">
            <v>RACK CONVERTIBLE MF</v>
          </cell>
          <cell r="H396">
            <v>158.94999999999999</v>
          </cell>
          <cell r="I396">
            <v>0.5</v>
          </cell>
          <cell r="J396">
            <v>79.474999999999994</v>
          </cell>
          <cell r="K396">
            <v>0.15</v>
          </cell>
          <cell r="L396">
            <v>67.553749999999994</v>
          </cell>
        </row>
        <row r="397">
          <cell r="A397" t="str">
            <v>LG-311379</v>
          </cell>
          <cell r="B397" t="str">
            <v>UPS</v>
          </cell>
          <cell r="C397" t="str">
            <v>CARICABATTERIA ESTERNO KEOR DK 1-3KVA</v>
          </cell>
          <cell r="D397" t="str">
            <v>3414972969666</v>
          </cell>
          <cell r="E397" t="str">
            <v>PZ</v>
          </cell>
          <cell r="F397">
            <v>1</v>
          </cell>
          <cell r="G397" t="str">
            <v>RACK CONVERTIBLE MF</v>
          </cell>
          <cell r="H397">
            <v>336.96</v>
          </cell>
          <cell r="I397">
            <v>0.5</v>
          </cell>
          <cell r="J397">
            <v>168.48</v>
          </cell>
          <cell r="K397">
            <v>0.15</v>
          </cell>
          <cell r="L397">
            <v>143.208</v>
          </cell>
        </row>
        <row r="398">
          <cell r="A398" t="str">
            <v>LG-311380</v>
          </cell>
          <cell r="B398" t="str">
            <v>UPS</v>
          </cell>
          <cell r="C398" t="str">
            <v>CARICABATTERIA ESTERNO KEOR DK 5-10KVA</v>
          </cell>
          <cell r="D398" t="str">
            <v>3414972969673</v>
          </cell>
          <cell r="E398" t="str">
            <v>PZ</v>
          </cell>
          <cell r="F398">
            <v>1</v>
          </cell>
          <cell r="G398" t="str">
            <v>RACK CONVERTIBLE MF</v>
          </cell>
          <cell r="H398">
            <v>553.13</v>
          </cell>
          <cell r="I398">
            <v>0.5</v>
          </cell>
          <cell r="J398">
            <v>276.565</v>
          </cell>
          <cell r="K398">
            <v>0.15</v>
          </cell>
          <cell r="L398">
            <v>235.08025000000001</v>
          </cell>
        </row>
        <row r="399">
          <cell r="A399" t="str">
            <v>LG-311353</v>
          </cell>
          <cell r="B399" t="str">
            <v>UPS</v>
          </cell>
          <cell r="C399" t="str">
            <v>UPS KEOR DK 10000VA RACK NO BATT</v>
          </cell>
          <cell r="D399" t="str">
            <v>3414972944854</v>
          </cell>
          <cell r="E399" t="str">
            <v>PZ</v>
          </cell>
          <cell r="F399">
            <v>1</v>
          </cell>
          <cell r="G399" t="str">
            <v>RACK CONVERTIBLE MF</v>
          </cell>
          <cell r="H399">
            <v>4482.3</v>
          </cell>
          <cell r="I399">
            <v>0.5</v>
          </cell>
          <cell r="J399">
            <v>2241.15</v>
          </cell>
          <cell r="K399">
            <v>0.15</v>
          </cell>
          <cell r="L399">
            <v>1904.9775</v>
          </cell>
        </row>
        <row r="400">
          <cell r="A400" t="str">
            <v>LG-311354</v>
          </cell>
          <cell r="B400" t="str">
            <v>UPS</v>
          </cell>
          <cell r="C400" t="str">
            <v>UPS KEOR DK 15000VA RACK NO BATT</v>
          </cell>
          <cell r="D400" t="str">
            <v>3414972944861</v>
          </cell>
          <cell r="E400" t="str">
            <v>PZ</v>
          </cell>
          <cell r="F400">
            <v>1</v>
          </cell>
          <cell r="G400" t="str">
            <v>RACK CONVERTIBLE MF</v>
          </cell>
          <cell r="H400">
            <v>5785.66</v>
          </cell>
          <cell r="I400">
            <v>0.5</v>
          </cell>
          <cell r="J400">
            <v>2892.83</v>
          </cell>
          <cell r="K400">
            <v>0.15</v>
          </cell>
          <cell r="L400">
            <v>2458.9054999999998</v>
          </cell>
        </row>
        <row r="401">
          <cell r="A401" t="str">
            <v>LG-311355</v>
          </cell>
          <cell r="B401" t="str">
            <v>UPS</v>
          </cell>
          <cell r="C401" t="str">
            <v>UPS KEOR DK 20000VA RACK NO BATT</v>
          </cell>
          <cell r="D401" t="str">
            <v>3414972944878</v>
          </cell>
          <cell r="E401" t="str">
            <v>PZ</v>
          </cell>
          <cell r="F401">
            <v>1</v>
          </cell>
          <cell r="G401" t="str">
            <v>RACK CONVERTIBLE MF</v>
          </cell>
          <cell r="H401">
            <v>6364.24</v>
          </cell>
          <cell r="I401">
            <v>0.5</v>
          </cell>
          <cell r="J401">
            <v>3182.12</v>
          </cell>
          <cell r="K401">
            <v>0.15</v>
          </cell>
          <cell r="L401">
            <v>2704.8019999999997</v>
          </cell>
        </row>
        <row r="402">
          <cell r="A402" t="str">
            <v>LG-311365</v>
          </cell>
          <cell r="B402" t="str">
            <v>UPS</v>
          </cell>
          <cell r="C402" t="str">
            <v>CABINET BATTERIA KEOR DK RACK 10-15-20KVA</v>
          </cell>
          <cell r="D402" t="str">
            <v>3414972944939</v>
          </cell>
          <cell r="E402" t="str">
            <v>PZ</v>
          </cell>
          <cell r="F402">
            <v>1</v>
          </cell>
          <cell r="G402" t="str">
            <v>RACK CONVERTIBLE MF</v>
          </cell>
          <cell r="H402">
            <v>2358.77</v>
          </cell>
          <cell r="I402">
            <v>0.5</v>
          </cell>
          <cell r="J402">
            <v>1179.385</v>
          </cell>
          <cell r="K402">
            <v>0.15</v>
          </cell>
          <cell r="L402">
            <v>1002.47725</v>
          </cell>
        </row>
        <row r="403">
          <cell r="A403" t="str">
            <v>LG-311374</v>
          </cell>
          <cell r="B403" t="str">
            <v>UPS</v>
          </cell>
          <cell r="C403" t="str">
            <v>DISTRIBUZIONE AGGIUNTIVA KEOR DK R 10-20K</v>
          </cell>
          <cell r="D403" t="str">
            <v>3414972968539</v>
          </cell>
          <cell r="E403" t="str">
            <v>PZ</v>
          </cell>
          <cell r="F403">
            <v>1</v>
          </cell>
          <cell r="G403" t="str">
            <v>RACK CONVERTIBLE MF</v>
          </cell>
          <cell r="H403">
            <v>1786.57</v>
          </cell>
          <cell r="I403">
            <v>0.5</v>
          </cell>
          <cell r="J403">
            <v>893.28499999999997</v>
          </cell>
          <cell r="K403">
            <v>0.15</v>
          </cell>
          <cell r="L403">
            <v>759.29224999999997</v>
          </cell>
        </row>
        <row r="404">
          <cell r="A404" t="str">
            <v>LG-311376</v>
          </cell>
          <cell r="B404" t="str">
            <v>UPS</v>
          </cell>
          <cell r="C404" t="str">
            <v>DRY CONTACT CARD KEOR DK RACK 10-20KVA</v>
          </cell>
          <cell r="D404" t="str">
            <v>3414972968515</v>
          </cell>
          <cell r="E404" t="str">
            <v>PZ</v>
          </cell>
          <cell r="F404">
            <v>1</v>
          </cell>
          <cell r="G404" t="str">
            <v>RACK CONVERTIBLE MF</v>
          </cell>
          <cell r="H404">
            <v>158.94999999999999</v>
          </cell>
          <cell r="I404">
            <v>0.5</v>
          </cell>
          <cell r="J404">
            <v>79.474999999999994</v>
          </cell>
          <cell r="K404">
            <v>0.15</v>
          </cell>
          <cell r="L404">
            <v>67.553749999999994</v>
          </cell>
        </row>
        <row r="405">
          <cell r="A405" t="str">
            <v>LG-311378</v>
          </cell>
          <cell r="B405" t="str">
            <v>UPS</v>
          </cell>
          <cell r="C405" t="str">
            <v>KIT PARALLELLO KEOR DK RACK 10-20KVA</v>
          </cell>
          <cell r="D405" t="str">
            <v>3414972968546</v>
          </cell>
          <cell r="E405" t="str">
            <v>PZ</v>
          </cell>
          <cell r="F405">
            <v>1</v>
          </cell>
          <cell r="G405" t="str">
            <v>RACK CONVERTIBLE MF</v>
          </cell>
          <cell r="H405">
            <v>418.34</v>
          </cell>
          <cell r="I405">
            <v>0.5</v>
          </cell>
          <cell r="J405">
            <v>209.17</v>
          </cell>
          <cell r="K405">
            <v>0.15</v>
          </cell>
          <cell r="L405">
            <v>177.7945</v>
          </cell>
        </row>
        <row r="406">
          <cell r="A406" t="str">
            <v>LG-311018</v>
          </cell>
          <cell r="B406" t="str">
            <v>UPS</v>
          </cell>
          <cell r="C406" t="str">
            <v>UPS KEOR PDU 800VA F/G/I IN 8 GR/IT OUT B</v>
          </cell>
          <cell r="D406" t="str">
            <v>3414971765627</v>
          </cell>
          <cell r="E406" t="str">
            <v>PZ</v>
          </cell>
          <cell r="F406">
            <v>1</v>
          </cell>
          <cell r="G406" t="str">
            <v>INTERACTIVE</v>
          </cell>
          <cell r="H406">
            <v>393.92</v>
          </cell>
          <cell r="I406">
            <v>0.5</v>
          </cell>
          <cell r="J406">
            <v>196.96</v>
          </cell>
          <cell r="K406">
            <v>0.15</v>
          </cell>
          <cell r="L406">
            <v>167.416</v>
          </cell>
        </row>
        <row r="407">
          <cell r="A407" t="str">
            <v>BT-2016NB</v>
          </cell>
          <cell r="B407" t="str">
            <v>MOBILI</v>
          </cell>
          <cell r="C407" t="str">
            <v>spine volanti - std tedesco/italiano avorio</v>
          </cell>
          <cell r="D407" t="str">
            <v>8012199112633</v>
          </cell>
          <cell r="E407" t="str">
            <v>PZ</v>
          </cell>
          <cell r="F407">
            <v>50</v>
          </cell>
          <cell r="G407" t="str">
            <v>SPINE E PRESE ALTRO</v>
          </cell>
          <cell r="H407">
            <v>13.42</v>
          </cell>
          <cell r="I407">
            <v>0.42</v>
          </cell>
          <cell r="J407">
            <v>7.7835999999999999</v>
          </cell>
          <cell r="K407">
            <v>0.15</v>
          </cell>
          <cell r="L407">
            <v>6.6160600000000001</v>
          </cell>
        </row>
        <row r="408">
          <cell r="A408" t="str">
            <v>BT-2016NG</v>
          </cell>
          <cell r="B408" t="str">
            <v>MOBILI</v>
          </cell>
          <cell r="C408" t="str">
            <v>spine volanti - 2P+T 10/16A Shuko grigia</v>
          </cell>
          <cell r="D408" t="str">
            <v>8012199112640</v>
          </cell>
          <cell r="E408" t="str">
            <v>PZ</v>
          </cell>
          <cell r="F408">
            <v>50</v>
          </cell>
          <cell r="G408" t="str">
            <v>SPINE E PRESE ALTRO</v>
          </cell>
          <cell r="H408">
            <v>13.42</v>
          </cell>
          <cell r="I408">
            <v>0.42</v>
          </cell>
          <cell r="J408">
            <v>7.7835999999999999</v>
          </cell>
          <cell r="K408">
            <v>0.15</v>
          </cell>
          <cell r="L408">
            <v>6.6160600000000001</v>
          </cell>
        </row>
        <row r="409">
          <cell r="A409" t="str">
            <v>BT-2020B</v>
          </cell>
          <cell r="B409" t="str">
            <v>MOBILI</v>
          </cell>
          <cell r="C409" t="str">
            <v>spine volanti - 2P 6A per 5020N avorio</v>
          </cell>
          <cell r="D409" t="str">
            <v>8012199112657</v>
          </cell>
          <cell r="E409" t="str">
            <v>PZ</v>
          </cell>
          <cell r="F409">
            <v>14</v>
          </cell>
          <cell r="G409" t="str">
            <v>SPINE E PRESE ALTRO</v>
          </cell>
          <cell r="H409">
            <v>7.32</v>
          </cell>
          <cell r="I409">
            <v>0.42</v>
          </cell>
          <cell r="J409">
            <v>4.2456000000000005</v>
          </cell>
          <cell r="K409">
            <v>0.15</v>
          </cell>
          <cell r="L409">
            <v>3.6087600000000002</v>
          </cell>
        </row>
        <row r="410">
          <cell r="A410" t="str">
            <v>BT-2020G</v>
          </cell>
          <cell r="B410" t="str">
            <v>MOBILI</v>
          </cell>
          <cell r="C410" t="str">
            <v>spine volanti - 2P 6A per 5020N grigia</v>
          </cell>
          <cell r="D410" t="str">
            <v>8012199112664</v>
          </cell>
          <cell r="E410" t="str">
            <v>PZ</v>
          </cell>
          <cell r="F410">
            <v>14</v>
          </cell>
          <cell r="G410" t="str">
            <v>SPINE E PRESE ALTRO</v>
          </cell>
          <cell r="H410">
            <v>7.32</v>
          </cell>
          <cell r="I410">
            <v>0.42</v>
          </cell>
          <cell r="J410">
            <v>4.2456000000000005</v>
          </cell>
          <cell r="K410">
            <v>0.15</v>
          </cell>
          <cell r="L410">
            <v>3.6087600000000002</v>
          </cell>
        </row>
        <row r="411">
          <cell r="A411" t="str">
            <v>BT-2120N</v>
          </cell>
          <cell r="B411" t="str">
            <v>MOBILI</v>
          </cell>
          <cell r="C411" t="str">
            <v>spine volanti - 2P mignon 24V 6A</v>
          </cell>
          <cell r="D411" t="str">
            <v>8012199112671</v>
          </cell>
          <cell r="E411" t="str">
            <v>PZ</v>
          </cell>
          <cell r="F411">
            <v>50</v>
          </cell>
          <cell r="G411" t="str">
            <v>SPINE E PRESE ALTRO</v>
          </cell>
          <cell r="H411">
            <v>3.56</v>
          </cell>
          <cell r="I411">
            <v>0.42</v>
          </cell>
          <cell r="J411">
            <v>2.0648</v>
          </cell>
          <cell r="K411">
            <v>0.15</v>
          </cell>
          <cell r="L411">
            <v>1.75508</v>
          </cell>
        </row>
        <row r="412">
          <cell r="A412" t="str">
            <v>BT-2124N</v>
          </cell>
          <cell r="B412" t="str">
            <v>MOBILI</v>
          </cell>
          <cell r="C412" t="str">
            <v>spine volanti - chiave per predispositori</v>
          </cell>
          <cell r="D412" t="str">
            <v>8012199112688</v>
          </cell>
          <cell r="E412" t="str">
            <v>PZ</v>
          </cell>
          <cell r="F412">
            <v>10</v>
          </cell>
          <cell r="G412" t="str">
            <v>SPINE E PRESE ALTRO</v>
          </cell>
          <cell r="H412">
            <v>3.94</v>
          </cell>
          <cell r="I412">
            <v>0.42</v>
          </cell>
          <cell r="J412">
            <v>2.2852000000000001</v>
          </cell>
          <cell r="K412">
            <v>0.15</v>
          </cell>
          <cell r="L412">
            <v>1.94242</v>
          </cell>
        </row>
        <row r="413">
          <cell r="A413" t="str">
            <v>BT-2200NA</v>
          </cell>
          <cell r="B413" t="str">
            <v>MOBILI</v>
          </cell>
          <cell r="C413" t="str">
            <v>spine volanti - 2P+T 10A irreversibile</v>
          </cell>
          <cell r="D413" t="str">
            <v>8012199112695</v>
          </cell>
          <cell r="E413" t="str">
            <v>PZ</v>
          </cell>
          <cell r="F413">
            <v>90</v>
          </cell>
          <cell r="G413" t="str">
            <v>SPINE E PRESE ALTRO</v>
          </cell>
          <cell r="H413">
            <v>9.2799999999999994</v>
          </cell>
          <cell r="I413">
            <v>0.42</v>
          </cell>
          <cell r="J413">
            <v>5.3823999999999996</v>
          </cell>
          <cell r="K413">
            <v>0.15</v>
          </cell>
          <cell r="L413">
            <v>4.5750399999999996</v>
          </cell>
        </row>
        <row r="414">
          <cell r="A414" t="str">
            <v>BT-2200NN</v>
          </cell>
          <cell r="B414" t="str">
            <v>MOBILI</v>
          </cell>
          <cell r="C414" t="str">
            <v>spine volanti - 2P+T 10A irreversibile</v>
          </cell>
          <cell r="D414" t="str">
            <v>8012199112701</v>
          </cell>
          <cell r="E414" t="str">
            <v>PZ</v>
          </cell>
          <cell r="F414">
            <v>90</v>
          </cell>
          <cell r="G414" t="str">
            <v>SPINE E PRESE ALTRO</v>
          </cell>
          <cell r="H414">
            <v>9.2799999999999994</v>
          </cell>
          <cell r="I414">
            <v>0.42</v>
          </cell>
          <cell r="J414">
            <v>5.3823999999999996</v>
          </cell>
          <cell r="K414">
            <v>0.15</v>
          </cell>
          <cell r="L414">
            <v>4.5750399999999996</v>
          </cell>
        </row>
        <row r="415">
          <cell r="A415" t="str">
            <v>BT-2300NA</v>
          </cell>
          <cell r="B415" t="str">
            <v>MOBILI</v>
          </cell>
          <cell r="C415" t="str">
            <v>spine volanti - 2P+T 16A irreversibile</v>
          </cell>
          <cell r="D415" t="str">
            <v>8012199112718</v>
          </cell>
          <cell r="E415" t="str">
            <v>PZ</v>
          </cell>
          <cell r="F415">
            <v>90</v>
          </cell>
          <cell r="G415" t="str">
            <v>SPINE E PRESE ALTRO</v>
          </cell>
          <cell r="H415">
            <v>10.66</v>
          </cell>
          <cell r="I415">
            <v>0.42</v>
          </cell>
          <cell r="J415">
            <v>6.1828000000000003</v>
          </cell>
          <cell r="K415">
            <v>0.15</v>
          </cell>
          <cell r="L415">
            <v>5.2553800000000006</v>
          </cell>
        </row>
        <row r="416">
          <cell r="A416" t="str">
            <v>BT-2300NN</v>
          </cell>
          <cell r="B416" t="str">
            <v>MOBILI</v>
          </cell>
          <cell r="C416" t="str">
            <v>spine volanti - 2P+T 16A irreversibile</v>
          </cell>
          <cell r="D416" t="str">
            <v>8012199112725</v>
          </cell>
          <cell r="E416" t="str">
            <v>PZ</v>
          </cell>
          <cell r="F416">
            <v>90</v>
          </cell>
          <cell r="G416" t="str">
            <v>SPINE E PRESE ALTRO</v>
          </cell>
          <cell r="H416">
            <v>10.66</v>
          </cell>
          <cell r="I416">
            <v>0.42</v>
          </cell>
          <cell r="J416">
            <v>6.1828000000000003</v>
          </cell>
          <cell r="K416">
            <v>0.15</v>
          </cell>
          <cell r="L416">
            <v>5.2553800000000006</v>
          </cell>
        </row>
        <row r="417">
          <cell r="A417" t="str">
            <v>BT-2528/40</v>
          </cell>
          <cell r="B417" t="str">
            <v>MOBILI</v>
          </cell>
          <cell r="C417" t="str">
            <v>kit - prolunga 2P+T 5m sp 16A/presa st tede</v>
          </cell>
          <cell r="D417" t="str">
            <v>8012199829050</v>
          </cell>
          <cell r="E417" t="str">
            <v>PZ</v>
          </cell>
          <cell r="F417">
            <v>6</v>
          </cell>
          <cell r="G417" t="str">
            <v>PROLUNGHE DOMESTICHE</v>
          </cell>
          <cell r="H417">
            <v>17.559999999999999</v>
          </cell>
          <cell r="I417">
            <v>0.42</v>
          </cell>
          <cell r="J417">
            <v>10.184799999999999</v>
          </cell>
          <cell r="K417">
            <v>0.15</v>
          </cell>
          <cell r="L417">
            <v>8.6570799999999988</v>
          </cell>
        </row>
        <row r="418">
          <cell r="A418" t="str">
            <v>BT-2528B</v>
          </cell>
          <cell r="B418" t="str">
            <v>MOBILI</v>
          </cell>
          <cell r="C418" t="str">
            <v>kit - prolunga 5m 2p+T sp.16A/pr.10/16A bia</v>
          </cell>
          <cell r="D418" t="str">
            <v>8012199808604</v>
          </cell>
          <cell r="E418" t="str">
            <v>PZ</v>
          </cell>
          <cell r="F418">
            <v>10</v>
          </cell>
          <cell r="G418" t="str">
            <v>PROLUNGHE DOMESTICHE</v>
          </cell>
          <cell r="H418">
            <v>15.87</v>
          </cell>
          <cell r="I418">
            <v>0.42</v>
          </cell>
          <cell r="J418">
            <v>9.2045999999999992</v>
          </cell>
          <cell r="K418">
            <v>0.15</v>
          </cell>
          <cell r="L418">
            <v>7.8239099999999997</v>
          </cell>
        </row>
        <row r="419">
          <cell r="A419" t="str">
            <v>BT-2528N</v>
          </cell>
          <cell r="B419" t="str">
            <v>MOBILI</v>
          </cell>
          <cell r="C419" t="str">
            <v>kit - prolunga 5m 2p+T sp16A/pr.10/16A nera</v>
          </cell>
          <cell r="D419" t="str">
            <v>8012199808611</v>
          </cell>
          <cell r="E419" t="str">
            <v>PZ</v>
          </cell>
          <cell r="F419">
            <v>10</v>
          </cell>
          <cell r="G419" t="str">
            <v>PROLUNGHE DOMESTICHE</v>
          </cell>
          <cell r="H419">
            <v>15.87</v>
          </cell>
          <cell r="I419">
            <v>0.42</v>
          </cell>
          <cell r="J419">
            <v>9.2045999999999992</v>
          </cell>
          <cell r="K419">
            <v>0.15</v>
          </cell>
          <cell r="L419">
            <v>7.8239099999999997</v>
          </cell>
        </row>
        <row r="420">
          <cell r="A420" t="str">
            <v>BT-2536B</v>
          </cell>
          <cell r="B420" t="str">
            <v>MOBILI</v>
          </cell>
          <cell r="C420" t="str">
            <v>kit - prolunga 3m 2p+T sp./pr.10A bianca</v>
          </cell>
          <cell r="D420" t="str">
            <v>8012199808628</v>
          </cell>
          <cell r="E420" t="str">
            <v>PZ</v>
          </cell>
          <cell r="F420">
            <v>10</v>
          </cell>
          <cell r="G420" t="str">
            <v>PROLUNGHE DOMESTICHE</v>
          </cell>
          <cell r="H420">
            <v>10.050000000000001</v>
          </cell>
          <cell r="I420">
            <v>0.42</v>
          </cell>
          <cell r="J420">
            <v>5.8290000000000006</v>
          </cell>
          <cell r="K420">
            <v>0.15</v>
          </cell>
          <cell r="L420">
            <v>4.9546500000000009</v>
          </cell>
        </row>
        <row r="421">
          <cell r="A421" t="str">
            <v>BT-2536N</v>
          </cell>
          <cell r="B421" t="str">
            <v>MOBILI</v>
          </cell>
          <cell r="C421" t="str">
            <v>kit - prolunga 3m 2p+T sp./pr.10A nera</v>
          </cell>
          <cell r="D421" t="str">
            <v>8012199808635</v>
          </cell>
          <cell r="E421" t="str">
            <v>PZ</v>
          </cell>
          <cell r="F421">
            <v>10</v>
          </cell>
          <cell r="G421" t="str">
            <v>PROLUNGHE DOMESTICHE</v>
          </cell>
          <cell r="H421">
            <v>10.050000000000001</v>
          </cell>
          <cell r="I421">
            <v>0.42</v>
          </cell>
          <cell r="J421">
            <v>5.8290000000000006</v>
          </cell>
          <cell r="K421">
            <v>0.15</v>
          </cell>
          <cell r="L421">
            <v>4.9546500000000009</v>
          </cell>
        </row>
        <row r="422">
          <cell r="A422" t="str">
            <v>BT-2537B</v>
          </cell>
          <cell r="B422" t="str">
            <v>MOBILI</v>
          </cell>
          <cell r="C422" t="str">
            <v>kit - prolunga 5m 2p+T sp./pr.10A bianca</v>
          </cell>
          <cell r="D422" t="str">
            <v>8012199808642</v>
          </cell>
          <cell r="E422" t="str">
            <v>PZ</v>
          </cell>
          <cell r="F422">
            <v>10</v>
          </cell>
          <cell r="G422" t="str">
            <v>PROLUNGHE DOMESTICHE</v>
          </cell>
          <cell r="H422">
            <v>12.61</v>
          </cell>
          <cell r="I422">
            <v>0.42</v>
          </cell>
          <cell r="J422">
            <v>7.3137999999999996</v>
          </cell>
          <cell r="K422">
            <v>0.15</v>
          </cell>
          <cell r="L422">
            <v>6.2167300000000001</v>
          </cell>
        </row>
        <row r="423">
          <cell r="A423" t="str">
            <v>BT-2537N</v>
          </cell>
          <cell r="B423" t="str">
            <v>MOBILI</v>
          </cell>
          <cell r="C423" t="str">
            <v>kit - prolunga 5m 2p+T sp./pr.10A nera</v>
          </cell>
          <cell r="D423" t="str">
            <v>8012199808659</v>
          </cell>
          <cell r="E423" t="str">
            <v>PZ</v>
          </cell>
          <cell r="F423">
            <v>10</v>
          </cell>
          <cell r="G423" t="str">
            <v>PROLUNGHE DOMESTICHE</v>
          </cell>
          <cell r="H423">
            <v>12.61</v>
          </cell>
          <cell r="I423">
            <v>0.42</v>
          </cell>
          <cell r="J423">
            <v>7.3137999999999996</v>
          </cell>
          <cell r="K423">
            <v>0.15</v>
          </cell>
          <cell r="L423">
            <v>6.2167300000000001</v>
          </cell>
        </row>
        <row r="424">
          <cell r="A424" t="str">
            <v>BT-3630USD</v>
          </cell>
          <cell r="B424" t="str">
            <v>MOBILI</v>
          </cell>
          <cell r="C424" t="str">
            <v>Ultraslim-Multipresa 10A bianco</v>
          </cell>
          <cell r="D424" t="str">
            <v>8005543721636</v>
          </cell>
          <cell r="E424" t="str">
            <v>PZ</v>
          </cell>
          <cell r="F424">
            <v>10</v>
          </cell>
          <cell r="G424" t="str">
            <v>MULTIPRESE SLIM</v>
          </cell>
          <cell r="H424">
            <v>10.42</v>
          </cell>
          <cell r="I424">
            <v>0.42</v>
          </cell>
          <cell r="J424">
            <v>6.0436000000000005</v>
          </cell>
          <cell r="K424">
            <v>0.15</v>
          </cell>
          <cell r="L424">
            <v>5.1370600000000008</v>
          </cell>
        </row>
        <row r="425">
          <cell r="A425" t="str">
            <v>BT-3631USD</v>
          </cell>
          <cell r="B425" t="str">
            <v>MOBILI</v>
          </cell>
          <cell r="C425" t="str">
            <v>Ultraslim-Multipresa 10/16A bianco</v>
          </cell>
          <cell r="D425" t="str">
            <v>8005543721650</v>
          </cell>
          <cell r="E425" t="str">
            <v>PZ</v>
          </cell>
          <cell r="F425">
            <v>10</v>
          </cell>
          <cell r="G425" t="str">
            <v>MULTIPRESE SLIM</v>
          </cell>
          <cell r="H425">
            <v>11.73</v>
          </cell>
          <cell r="I425">
            <v>0.42</v>
          </cell>
          <cell r="J425">
            <v>6.8034000000000008</v>
          </cell>
          <cell r="K425">
            <v>0.15</v>
          </cell>
          <cell r="L425">
            <v>5.782890000000001</v>
          </cell>
        </row>
        <row r="426">
          <cell r="A426" t="str">
            <v>BT-3631USDB</v>
          </cell>
          <cell r="B426" t="str">
            <v>MOBILI</v>
          </cell>
          <cell r="C426" t="str">
            <v>Ultraslim-Multipresa 10/16A int. Safe bia</v>
          </cell>
          <cell r="D426" t="str">
            <v>8005543721674</v>
          </cell>
          <cell r="E426" t="str">
            <v>PZ</v>
          </cell>
          <cell r="F426">
            <v>10</v>
          </cell>
          <cell r="G426" t="str">
            <v>MULTIPRESE SLIM</v>
          </cell>
          <cell r="H426">
            <v>13.06</v>
          </cell>
          <cell r="I426">
            <v>0.42</v>
          </cell>
          <cell r="J426">
            <v>7.5748000000000006</v>
          </cell>
          <cell r="K426">
            <v>0.15</v>
          </cell>
          <cell r="L426">
            <v>6.4385800000000009</v>
          </cell>
        </row>
        <row r="427">
          <cell r="A427" t="str">
            <v>BT-3631USGB</v>
          </cell>
          <cell r="B427" t="str">
            <v>MOBILI</v>
          </cell>
          <cell r="C427" t="str">
            <v>Ultraslim-Multipresa 10/16A int. Safe gri</v>
          </cell>
          <cell r="D427" t="str">
            <v>8005543721698</v>
          </cell>
          <cell r="E427" t="str">
            <v>PZ</v>
          </cell>
          <cell r="F427">
            <v>10</v>
          </cell>
          <cell r="G427" t="str">
            <v>MULTIPRESE SLIM</v>
          </cell>
          <cell r="H427">
            <v>13.06</v>
          </cell>
          <cell r="I427">
            <v>0.42</v>
          </cell>
          <cell r="J427">
            <v>7.5748000000000006</v>
          </cell>
          <cell r="K427">
            <v>0.15</v>
          </cell>
          <cell r="L427">
            <v>6.4385800000000009</v>
          </cell>
        </row>
        <row r="428">
          <cell r="A428" t="str">
            <v>BT-3632DB</v>
          </cell>
          <cell r="B428" t="str">
            <v>MOBILI</v>
          </cell>
          <cell r="C428" t="str">
            <v>prl BTRE 3m sp.10A,2 pr.bip+P30+int auto b</v>
          </cell>
          <cell r="D428" t="str">
            <v>8005543529072</v>
          </cell>
          <cell r="E428" t="str">
            <v>PZ</v>
          </cell>
          <cell r="F428">
            <v>10</v>
          </cell>
          <cell r="G428" t="str">
            <v>PROLUNGHE DOMESTICHE</v>
          </cell>
          <cell r="H428">
            <v>18.18</v>
          </cell>
          <cell r="I428">
            <v>0.42</v>
          </cell>
          <cell r="J428">
            <v>10.5444</v>
          </cell>
          <cell r="K428">
            <v>0.15</v>
          </cell>
          <cell r="L428">
            <v>8.9627400000000002</v>
          </cell>
        </row>
        <row r="429">
          <cell r="A429" t="str">
            <v>BT-3632GB</v>
          </cell>
          <cell r="B429" t="str">
            <v>MOBILI</v>
          </cell>
          <cell r="C429" t="str">
            <v>prl BTRE 3m sp.10A,2 pr.bip+P30+int auto g</v>
          </cell>
          <cell r="D429" t="str">
            <v>8005543529096</v>
          </cell>
          <cell r="E429" t="str">
            <v>PZ</v>
          </cell>
          <cell r="F429">
            <v>10</v>
          </cell>
          <cell r="G429" t="str">
            <v>PROLUNGHE DOMESTICHE</v>
          </cell>
          <cell r="H429">
            <v>18.18</v>
          </cell>
          <cell r="I429">
            <v>0.42</v>
          </cell>
          <cell r="J429">
            <v>10.5444</v>
          </cell>
          <cell r="K429">
            <v>0.15</v>
          </cell>
          <cell r="L429">
            <v>8.9627400000000002</v>
          </cell>
        </row>
        <row r="430">
          <cell r="A430" t="str">
            <v>BT-3633DB</v>
          </cell>
          <cell r="B430" t="str">
            <v>MOBILI</v>
          </cell>
          <cell r="C430" t="str">
            <v>prol BTRE 3m sp 16A,2 pr 10/16+1 P30+int bi</v>
          </cell>
          <cell r="D430" t="str">
            <v>8005543404102</v>
          </cell>
          <cell r="E430" t="str">
            <v>PZ</v>
          </cell>
          <cell r="F430">
            <v>10</v>
          </cell>
          <cell r="G430" t="str">
            <v>PROLUNGHE DOMESTICHE</v>
          </cell>
          <cell r="H430">
            <v>17.18</v>
          </cell>
          <cell r="I430">
            <v>0.42</v>
          </cell>
          <cell r="J430">
            <v>9.9644000000000013</v>
          </cell>
          <cell r="K430">
            <v>0.15</v>
          </cell>
          <cell r="L430">
            <v>8.4697400000000016</v>
          </cell>
        </row>
        <row r="431">
          <cell r="A431" t="str">
            <v>BT-3633GB</v>
          </cell>
          <cell r="B431" t="str">
            <v>MOBILI</v>
          </cell>
          <cell r="C431" t="str">
            <v>prol BTRE 3m sp 16A,2 pr 10/16+1 P30+int gr</v>
          </cell>
          <cell r="D431" t="str">
            <v>8005543404126</v>
          </cell>
          <cell r="E431" t="str">
            <v>PZ</v>
          </cell>
          <cell r="F431">
            <v>10</v>
          </cell>
          <cell r="G431" t="str">
            <v>PROLUNGHE DOMESTICHE</v>
          </cell>
          <cell r="H431">
            <v>17.18</v>
          </cell>
          <cell r="I431">
            <v>0.42</v>
          </cell>
          <cell r="J431">
            <v>9.9644000000000013</v>
          </cell>
          <cell r="K431">
            <v>0.15</v>
          </cell>
          <cell r="L431">
            <v>8.4697400000000016</v>
          </cell>
        </row>
        <row r="432">
          <cell r="A432" t="str">
            <v>BT-3635DB</v>
          </cell>
          <cell r="B432" t="str">
            <v>MOBILI</v>
          </cell>
          <cell r="C432" t="str">
            <v>prol BTRE 5m sp 16A,2 pr 10/16+1 P30+int bi</v>
          </cell>
          <cell r="D432" t="str">
            <v>8005543404140</v>
          </cell>
          <cell r="E432" t="str">
            <v>PZ</v>
          </cell>
          <cell r="F432">
            <v>10</v>
          </cell>
          <cell r="G432" t="str">
            <v>PROLUNGHE DOMESTICHE</v>
          </cell>
          <cell r="H432">
            <v>21.38</v>
          </cell>
          <cell r="I432">
            <v>0.42</v>
          </cell>
          <cell r="J432">
            <v>12.400399999999999</v>
          </cell>
          <cell r="K432">
            <v>0.15</v>
          </cell>
          <cell r="L432">
            <v>10.54034</v>
          </cell>
        </row>
        <row r="433">
          <cell r="A433" t="str">
            <v>BT-3635GB</v>
          </cell>
          <cell r="B433" t="str">
            <v>MOBILI</v>
          </cell>
          <cell r="C433" t="str">
            <v>prol BTRE 5m sp 16A,2 pr 10/16+1 P30+int gr</v>
          </cell>
          <cell r="D433" t="str">
            <v>8005543404164</v>
          </cell>
          <cell r="E433" t="str">
            <v>PZ</v>
          </cell>
          <cell r="F433">
            <v>10</v>
          </cell>
          <cell r="G433" t="str">
            <v>PROLUNGHE DOMESTICHE</v>
          </cell>
          <cell r="H433">
            <v>21.38</v>
          </cell>
          <cell r="I433">
            <v>0.42</v>
          </cell>
          <cell r="J433">
            <v>12.400399999999999</v>
          </cell>
          <cell r="K433">
            <v>0.15</v>
          </cell>
          <cell r="L433">
            <v>10.54034</v>
          </cell>
        </row>
        <row r="434">
          <cell r="A434" t="str">
            <v>BT-3636DB</v>
          </cell>
          <cell r="B434" t="str">
            <v>MOBILI</v>
          </cell>
          <cell r="C434" t="str">
            <v>SLIM6-Multipresa 10/16A int. safe bianco</v>
          </cell>
          <cell r="D434" t="str">
            <v>8005543691458</v>
          </cell>
          <cell r="E434" t="str">
            <v>PZ</v>
          </cell>
          <cell r="F434">
            <v>12</v>
          </cell>
          <cell r="G434" t="str">
            <v>MULTIPRESE SLIM</v>
          </cell>
          <cell r="H434">
            <v>18.440000000000001</v>
          </cell>
          <cell r="I434">
            <v>0.42</v>
          </cell>
          <cell r="J434">
            <v>10.6952</v>
          </cell>
          <cell r="K434">
            <v>0.15</v>
          </cell>
          <cell r="L434">
            <v>9.0909200000000006</v>
          </cell>
        </row>
        <row r="435">
          <cell r="A435" t="str">
            <v>BT-3636DBF</v>
          </cell>
          <cell r="B435" t="str">
            <v>MOBILI</v>
          </cell>
          <cell r="C435" t="str">
            <v>SLIM6-Multip 10/16A int. safe+salvaf bianco</v>
          </cell>
          <cell r="D435" t="str">
            <v>8005543691472</v>
          </cell>
          <cell r="E435" t="str">
            <v>PZ</v>
          </cell>
          <cell r="F435">
            <v>12</v>
          </cell>
          <cell r="G435" t="str">
            <v>MULTIPRESE SLIM</v>
          </cell>
          <cell r="H435">
            <v>26.69</v>
          </cell>
          <cell r="I435">
            <v>0.42</v>
          </cell>
          <cell r="J435">
            <v>15.480200000000002</v>
          </cell>
          <cell r="K435">
            <v>0.15</v>
          </cell>
          <cell r="L435">
            <v>13.158170000000002</v>
          </cell>
        </row>
        <row r="436">
          <cell r="A436" t="str">
            <v>BT-3636DBU</v>
          </cell>
          <cell r="B436" t="str">
            <v>MOBILI</v>
          </cell>
          <cell r="C436" t="str">
            <v>SLIM Multip 4 prese + 2 usb int safe bianco</v>
          </cell>
          <cell r="D436" t="str">
            <v>8005543691496</v>
          </cell>
          <cell r="E436" t="str">
            <v>PZ</v>
          </cell>
          <cell r="F436">
            <v>12</v>
          </cell>
          <cell r="G436" t="str">
            <v>MULTIPRESE SLIM</v>
          </cell>
          <cell r="H436">
            <v>20.36</v>
          </cell>
          <cell r="I436">
            <v>0.42</v>
          </cell>
          <cell r="J436">
            <v>11.8088</v>
          </cell>
          <cell r="K436">
            <v>0.15</v>
          </cell>
          <cell r="L436">
            <v>10.03748</v>
          </cell>
        </row>
        <row r="437">
          <cell r="A437" t="str">
            <v>BT-3636GB</v>
          </cell>
          <cell r="B437" t="str">
            <v>MOBILI</v>
          </cell>
          <cell r="C437" t="str">
            <v>SLIM6-Multipresa 10/16A int. safe grigio</v>
          </cell>
          <cell r="D437" t="str">
            <v>8005543691519</v>
          </cell>
          <cell r="E437" t="str">
            <v>PZ</v>
          </cell>
          <cell r="F437">
            <v>12</v>
          </cell>
          <cell r="G437" t="str">
            <v>MULTIPRESE SLIM</v>
          </cell>
          <cell r="H437">
            <v>18.440000000000001</v>
          </cell>
          <cell r="I437">
            <v>0.42</v>
          </cell>
          <cell r="J437">
            <v>10.6952</v>
          </cell>
          <cell r="K437">
            <v>0.15</v>
          </cell>
          <cell r="L437">
            <v>9.0909200000000006</v>
          </cell>
        </row>
        <row r="438">
          <cell r="A438" t="str">
            <v>BT-3636GBF</v>
          </cell>
          <cell r="B438" t="str">
            <v>MOBILI</v>
          </cell>
          <cell r="C438" t="str">
            <v>Multip SLIM 6prese+int aut+salvaf grigio</v>
          </cell>
          <cell r="D438" t="str">
            <v>8005543725863</v>
          </cell>
          <cell r="E438" t="str">
            <v>PZ</v>
          </cell>
          <cell r="F438">
            <v>12</v>
          </cell>
          <cell r="G438" t="str">
            <v>MULTIPRESE SLIM</v>
          </cell>
          <cell r="H438">
            <v>26.69</v>
          </cell>
          <cell r="I438">
            <v>0.42</v>
          </cell>
          <cell r="J438">
            <v>15.480200000000002</v>
          </cell>
          <cell r="K438">
            <v>0.15</v>
          </cell>
          <cell r="L438">
            <v>13.158170000000002</v>
          </cell>
        </row>
        <row r="439">
          <cell r="A439" t="str">
            <v>BT-3636GBU</v>
          </cell>
          <cell r="B439" t="str">
            <v>MOBILI</v>
          </cell>
          <cell r="C439" t="str">
            <v>SLIM Multip 4 prese + 2 usb int safe grigio</v>
          </cell>
          <cell r="D439" t="str">
            <v>8005543691533</v>
          </cell>
          <cell r="E439" t="str">
            <v>PZ</v>
          </cell>
          <cell r="F439">
            <v>12</v>
          </cell>
          <cell r="G439" t="str">
            <v>MULTIPRESE SLIM</v>
          </cell>
          <cell r="H439">
            <v>20.36</v>
          </cell>
          <cell r="I439">
            <v>0.42</v>
          </cell>
          <cell r="J439">
            <v>11.8088</v>
          </cell>
          <cell r="K439">
            <v>0.15</v>
          </cell>
          <cell r="L439">
            <v>10.03748</v>
          </cell>
        </row>
        <row r="440">
          <cell r="A440" t="str">
            <v>BT-3659D</v>
          </cell>
          <cell r="B440" t="str">
            <v>MOBILI</v>
          </cell>
          <cell r="C440" t="str">
            <v>SLIM6-Multipresa 10/16A senza cavo bianco</v>
          </cell>
          <cell r="D440" t="str">
            <v>8005543697207</v>
          </cell>
          <cell r="E440" t="str">
            <v>PZ</v>
          </cell>
          <cell r="F440">
            <v>12</v>
          </cell>
          <cell r="G440" t="str">
            <v>MULTIPRESE SLIM</v>
          </cell>
          <cell r="H440">
            <v>10.85</v>
          </cell>
          <cell r="I440">
            <v>0.42</v>
          </cell>
          <cell r="J440">
            <v>6.2930000000000001</v>
          </cell>
          <cell r="K440">
            <v>0.15</v>
          </cell>
          <cell r="L440">
            <v>5.3490500000000001</v>
          </cell>
        </row>
        <row r="441">
          <cell r="A441" t="str">
            <v>BT-3659G</v>
          </cell>
          <cell r="B441" t="str">
            <v>MOBILI</v>
          </cell>
          <cell r="C441" t="str">
            <v>SLIM6-Multipresa 10/16A senza cavo grigio</v>
          </cell>
          <cell r="D441" t="str">
            <v>8005543697221</v>
          </cell>
          <cell r="E441" t="str">
            <v>PZ</v>
          </cell>
          <cell r="F441">
            <v>12</v>
          </cell>
          <cell r="G441" t="str">
            <v>MULTIPRESE SLIM</v>
          </cell>
          <cell r="H441">
            <v>10.85</v>
          </cell>
          <cell r="I441">
            <v>0.42</v>
          </cell>
          <cell r="J441">
            <v>6.2930000000000001</v>
          </cell>
          <cell r="K441">
            <v>0.15</v>
          </cell>
          <cell r="L441">
            <v>5.3490500000000001</v>
          </cell>
        </row>
        <row r="442">
          <cell r="A442" t="str">
            <v>BT-3682D</v>
          </cell>
          <cell r="B442" t="str">
            <v>MOBILI</v>
          </cell>
          <cell r="C442" t="str">
            <v>Multipresa 5 schuko/bipas senza cavo bianco</v>
          </cell>
          <cell r="D442" t="str">
            <v>8005543697894</v>
          </cell>
          <cell r="E442" t="str">
            <v>PZ</v>
          </cell>
          <cell r="F442">
            <v>10</v>
          </cell>
          <cell r="G442" t="str">
            <v>MULTIPRESE POKER</v>
          </cell>
          <cell r="H442">
            <v>11.85</v>
          </cell>
          <cell r="I442">
            <v>0.42</v>
          </cell>
          <cell r="J442">
            <v>6.8730000000000002</v>
          </cell>
          <cell r="K442">
            <v>0.15</v>
          </cell>
          <cell r="L442">
            <v>5.8420500000000004</v>
          </cell>
        </row>
        <row r="443">
          <cell r="A443" t="str">
            <v>BT-3682G</v>
          </cell>
          <cell r="B443" t="str">
            <v>MOBILI</v>
          </cell>
          <cell r="C443" t="str">
            <v>Multipresa 5 schuko/bipas senza cavo grigio</v>
          </cell>
          <cell r="D443" t="str">
            <v>8005543697245</v>
          </cell>
          <cell r="E443" t="str">
            <v>PZ</v>
          </cell>
          <cell r="F443">
            <v>10</v>
          </cell>
          <cell r="G443" t="str">
            <v>MULTIPRESE POKER</v>
          </cell>
          <cell r="H443">
            <v>11.85</v>
          </cell>
          <cell r="I443">
            <v>0.42</v>
          </cell>
          <cell r="J443">
            <v>6.8730000000000002</v>
          </cell>
          <cell r="K443">
            <v>0.15</v>
          </cell>
          <cell r="L443">
            <v>5.8420500000000004</v>
          </cell>
        </row>
        <row r="444">
          <cell r="A444" t="str">
            <v>BT-3684DB</v>
          </cell>
          <cell r="B444" t="str">
            <v>MOBILI</v>
          </cell>
          <cell r="C444" t="str">
            <v>Multipresa 4 schuko/bipas+inter. bianco</v>
          </cell>
          <cell r="D444" t="str">
            <v>8005543697269</v>
          </cell>
          <cell r="E444" t="str">
            <v>PZ</v>
          </cell>
          <cell r="F444">
            <v>12</v>
          </cell>
          <cell r="G444" t="str">
            <v>MULTIPRESE POKER</v>
          </cell>
          <cell r="H444">
            <v>18.190000000000001</v>
          </cell>
          <cell r="I444">
            <v>0.42</v>
          </cell>
          <cell r="J444">
            <v>10.5502</v>
          </cell>
          <cell r="K444">
            <v>0.15</v>
          </cell>
          <cell r="L444">
            <v>8.96767</v>
          </cell>
        </row>
        <row r="445">
          <cell r="A445" t="str">
            <v>BT-3684DBF</v>
          </cell>
          <cell r="B445" t="str">
            <v>MOBILI</v>
          </cell>
          <cell r="C445" t="str">
            <v>Multipresa 4 schuko/bip+inter+salvaf bianco</v>
          </cell>
          <cell r="D445" t="str">
            <v>8005543697283</v>
          </cell>
          <cell r="E445" t="str">
            <v>PZ</v>
          </cell>
          <cell r="F445">
            <v>12</v>
          </cell>
          <cell r="G445" t="str">
            <v>MULTIPRESE POKER</v>
          </cell>
          <cell r="H445">
            <v>27.14</v>
          </cell>
          <cell r="I445">
            <v>0.42</v>
          </cell>
          <cell r="J445">
            <v>15.741200000000001</v>
          </cell>
          <cell r="K445">
            <v>0.15</v>
          </cell>
          <cell r="L445">
            <v>13.380020000000002</v>
          </cell>
        </row>
        <row r="446">
          <cell r="A446" t="str">
            <v>BT-3684DBU</v>
          </cell>
          <cell r="B446" t="str">
            <v>MOBILI</v>
          </cell>
          <cell r="C446" t="str">
            <v>Multipresa 4 schuko/bipas+inter+2usb bianco</v>
          </cell>
          <cell r="D446" t="str">
            <v>8005543697306</v>
          </cell>
          <cell r="E446" t="str">
            <v>PZ</v>
          </cell>
          <cell r="F446">
            <v>12</v>
          </cell>
          <cell r="G446" t="str">
            <v>MULTIPRESE POKER</v>
          </cell>
          <cell r="H446">
            <v>23.24</v>
          </cell>
          <cell r="I446">
            <v>0.42</v>
          </cell>
          <cell r="J446">
            <v>13.479199999999999</v>
          </cell>
          <cell r="K446">
            <v>0.15</v>
          </cell>
          <cell r="L446">
            <v>11.457319999999999</v>
          </cell>
        </row>
        <row r="447">
          <cell r="A447" t="str">
            <v>BT-3684GB</v>
          </cell>
          <cell r="B447" t="str">
            <v>MOBILI</v>
          </cell>
          <cell r="C447" t="str">
            <v>Multipresa 4 schuko/bipas+inter. grigio</v>
          </cell>
          <cell r="D447" t="str">
            <v>8005543697320</v>
          </cell>
          <cell r="E447" t="str">
            <v>PZ</v>
          </cell>
          <cell r="F447">
            <v>12</v>
          </cell>
          <cell r="G447" t="str">
            <v>MULTIPRESE POKER</v>
          </cell>
          <cell r="H447">
            <v>18.190000000000001</v>
          </cell>
          <cell r="I447">
            <v>0.42</v>
          </cell>
          <cell r="J447">
            <v>10.5502</v>
          </cell>
          <cell r="K447">
            <v>0.15</v>
          </cell>
          <cell r="L447">
            <v>8.96767</v>
          </cell>
        </row>
        <row r="448">
          <cell r="A448" t="str">
            <v>BT-3684GBF</v>
          </cell>
          <cell r="B448" t="str">
            <v>MOBILI</v>
          </cell>
          <cell r="C448" t="str">
            <v>Multip POKER 4schuko+inter+salvaf grigio</v>
          </cell>
          <cell r="D448" t="str">
            <v>8005543725887</v>
          </cell>
          <cell r="E448" t="str">
            <v>PZ</v>
          </cell>
          <cell r="F448">
            <v>12</v>
          </cell>
          <cell r="G448" t="str">
            <v>MULTIPRESE POKER</v>
          </cell>
          <cell r="H448">
            <v>27.14</v>
          </cell>
          <cell r="I448">
            <v>0.42</v>
          </cell>
          <cell r="J448">
            <v>15.741200000000001</v>
          </cell>
          <cell r="K448">
            <v>0.15</v>
          </cell>
          <cell r="L448">
            <v>13.380020000000002</v>
          </cell>
        </row>
        <row r="449">
          <cell r="A449" t="str">
            <v>BT-3684GBU</v>
          </cell>
          <cell r="B449" t="str">
            <v>MOBILI</v>
          </cell>
          <cell r="C449" t="str">
            <v>Multipresa 4 schuko/bipas+inter+2usb grigio</v>
          </cell>
          <cell r="D449" t="str">
            <v>8005543697375</v>
          </cell>
          <cell r="E449" t="str">
            <v>PZ</v>
          </cell>
          <cell r="F449">
            <v>12</v>
          </cell>
          <cell r="G449" t="str">
            <v>MULTIPRESE POKER</v>
          </cell>
          <cell r="H449">
            <v>23.24</v>
          </cell>
          <cell r="I449">
            <v>0.42</v>
          </cell>
          <cell r="J449">
            <v>13.479199999999999</v>
          </cell>
          <cell r="K449">
            <v>0.15</v>
          </cell>
          <cell r="L449">
            <v>11.457319999999999</v>
          </cell>
        </row>
        <row r="450">
          <cell r="A450" t="str">
            <v>BT-3685D</v>
          </cell>
          <cell r="B450" t="str">
            <v>MOBILI</v>
          </cell>
          <cell r="C450" t="str">
            <v>Multipresa 5 schuko/bipasso bianco</v>
          </cell>
          <cell r="D450" t="str">
            <v>8005543697399</v>
          </cell>
          <cell r="E450" t="str">
            <v>PZ</v>
          </cell>
          <cell r="F450">
            <v>12</v>
          </cell>
          <cell r="G450" t="str">
            <v>MULTIPRESE POKER</v>
          </cell>
          <cell r="H450">
            <v>15.68</v>
          </cell>
          <cell r="I450">
            <v>0.42</v>
          </cell>
          <cell r="J450">
            <v>9.0944000000000003</v>
          </cell>
          <cell r="K450">
            <v>0.15</v>
          </cell>
          <cell r="L450">
            <v>7.7302400000000002</v>
          </cell>
        </row>
        <row r="451">
          <cell r="A451" t="str">
            <v>BT-3685G</v>
          </cell>
          <cell r="B451" t="str">
            <v>MOBILI</v>
          </cell>
          <cell r="C451" t="str">
            <v>Multipresa 5 schuko/bipasso grigio</v>
          </cell>
          <cell r="D451" t="str">
            <v>8005543697344</v>
          </cell>
          <cell r="E451" t="str">
            <v>PZ</v>
          </cell>
          <cell r="F451">
            <v>12</v>
          </cell>
          <cell r="G451" t="str">
            <v>MULTIPRESE POKER</v>
          </cell>
          <cell r="H451">
            <v>15.68</v>
          </cell>
          <cell r="I451">
            <v>0.42</v>
          </cell>
          <cell r="J451">
            <v>9.0944000000000003</v>
          </cell>
          <cell r="K451">
            <v>0.15</v>
          </cell>
          <cell r="L451">
            <v>7.7302400000000002</v>
          </cell>
        </row>
        <row r="452">
          <cell r="A452" t="str">
            <v>BT-3693DB</v>
          </cell>
          <cell r="B452" t="str">
            <v>MOBILI</v>
          </cell>
          <cell r="C452" t="str">
            <v>mult-SLOT3 2+1 prese,sp.10A+int aut bianca</v>
          </cell>
          <cell r="D452" t="str">
            <v>8005543486245</v>
          </cell>
          <cell r="E452" t="str">
            <v>PZ</v>
          </cell>
          <cell r="F452">
            <v>10</v>
          </cell>
          <cell r="G452" t="str">
            <v>MULTIPRESE SLOT</v>
          </cell>
          <cell r="H452">
            <v>12.33</v>
          </cell>
          <cell r="I452">
            <v>0.42</v>
          </cell>
          <cell r="J452">
            <v>7.1514000000000006</v>
          </cell>
          <cell r="K452">
            <v>0.15</v>
          </cell>
          <cell r="L452">
            <v>6.0786900000000008</v>
          </cell>
        </row>
        <row r="453">
          <cell r="A453" t="str">
            <v>BT-3693GB</v>
          </cell>
          <cell r="B453" t="str">
            <v>MOBILI</v>
          </cell>
          <cell r="C453" t="str">
            <v>mult-SLOT3 2+1 prese,sp.10A+int aut grigia</v>
          </cell>
          <cell r="D453" t="str">
            <v>8005543486269</v>
          </cell>
          <cell r="E453" t="str">
            <v>PZ</v>
          </cell>
          <cell r="F453">
            <v>10</v>
          </cell>
          <cell r="G453" t="str">
            <v>MULTIPRESE SLOT</v>
          </cell>
          <cell r="H453">
            <v>12.33</v>
          </cell>
          <cell r="I453">
            <v>0.42</v>
          </cell>
          <cell r="J453">
            <v>7.1514000000000006</v>
          </cell>
          <cell r="K453">
            <v>0.15</v>
          </cell>
          <cell r="L453">
            <v>6.0786900000000008</v>
          </cell>
        </row>
        <row r="454">
          <cell r="A454" t="str">
            <v>BT-3695DB</v>
          </cell>
          <cell r="B454" t="str">
            <v>MOBILI</v>
          </cell>
          <cell r="C454" t="str">
            <v>mult-SLOT6 4+2 prese,sp.10A+int aut bianca</v>
          </cell>
          <cell r="D454" t="str">
            <v>8005543529034</v>
          </cell>
          <cell r="E454" t="str">
            <v>PZ</v>
          </cell>
          <cell r="F454">
            <v>12</v>
          </cell>
          <cell r="G454" t="str">
            <v>MULTIPRESE SLOT</v>
          </cell>
          <cell r="H454">
            <v>22.86</v>
          </cell>
          <cell r="I454">
            <v>0.42</v>
          </cell>
          <cell r="J454">
            <v>13.258800000000001</v>
          </cell>
          <cell r="K454">
            <v>0.15</v>
          </cell>
          <cell r="L454">
            <v>11.26998</v>
          </cell>
        </row>
        <row r="455">
          <cell r="A455" t="str">
            <v>BT-3695GB</v>
          </cell>
          <cell r="B455" t="str">
            <v>MOBILI</v>
          </cell>
          <cell r="C455" t="str">
            <v>mult-SLOT6 4+2 prese,sp.10A+int aut grigia</v>
          </cell>
          <cell r="D455" t="str">
            <v>8005543529058</v>
          </cell>
          <cell r="E455" t="str">
            <v>PZ</v>
          </cell>
          <cell r="F455">
            <v>12</v>
          </cell>
          <cell r="G455" t="str">
            <v>MULTIPRESE SLOT</v>
          </cell>
          <cell r="H455">
            <v>22.86</v>
          </cell>
          <cell r="I455">
            <v>0.42</v>
          </cell>
          <cell r="J455">
            <v>13.258800000000001</v>
          </cell>
          <cell r="K455">
            <v>0.15</v>
          </cell>
          <cell r="L455">
            <v>11.26998</v>
          </cell>
        </row>
        <row r="456">
          <cell r="A456" t="str">
            <v>BT-3696DB5</v>
          </cell>
          <cell r="B456" t="str">
            <v>MOBILI</v>
          </cell>
          <cell r="C456" t="str">
            <v>mult-SLOT6 4+2 prese,sp.16A+int,cavo5m bia</v>
          </cell>
          <cell r="D456" t="str">
            <v>8005543732533</v>
          </cell>
          <cell r="E456" t="str">
            <v>PZ</v>
          </cell>
          <cell r="F456">
            <v>10</v>
          </cell>
          <cell r="G456" t="str">
            <v>MULTIPRESE SLOT</v>
          </cell>
          <cell r="H456">
            <v>22.86</v>
          </cell>
          <cell r="I456">
            <v>0.42</v>
          </cell>
          <cell r="J456">
            <v>13.258800000000001</v>
          </cell>
          <cell r="K456">
            <v>0.15</v>
          </cell>
          <cell r="L456">
            <v>11.26998</v>
          </cell>
        </row>
        <row r="457">
          <cell r="A457" t="str">
            <v>BT-3699DB</v>
          </cell>
          <cell r="B457" t="str">
            <v>MOBILI</v>
          </cell>
          <cell r="C457" t="str">
            <v>mult-SLOT9 6+3 prese,sp.10A+int aut bianca</v>
          </cell>
          <cell r="D457" t="str">
            <v>8005543485392</v>
          </cell>
          <cell r="E457" t="str">
            <v>PZ</v>
          </cell>
          <cell r="F457">
            <v>10</v>
          </cell>
          <cell r="G457" t="str">
            <v>MULTIPRESE SLOT</v>
          </cell>
          <cell r="H457">
            <v>29.02</v>
          </cell>
          <cell r="I457">
            <v>0.42</v>
          </cell>
          <cell r="J457">
            <v>16.831600000000002</v>
          </cell>
          <cell r="K457">
            <v>0.15</v>
          </cell>
          <cell r="L457">
            <v>14.306860000000002</v>
          </cell>
        </row>
        <row r="458">
          <cell r="A458" t="str">
            <v>BT-3699DBF</v>
          </cell>
          <cell r="B458" t="str">
            <v>MOBILI</v>
          </cell>
          <cell r="C458" t="str">
            <v>mult-SLOT9 6+3 prese,sp.10A+int aut+spd bia</v>
          </cell>
          <cell r="D458" t="str">
            <v>8005543485415</v>
          </cell>
          <cell r="E458" t="str">
            <v>PZ</v>
          </cell>
          <cell r="F458">
            <v>10</v>
          </cell>
          <cell r="G458" t="str">
            <v>MULTIPRESE SLOT</v>
          </cell>
          <cell r="H458">
            <v>37.64</v>
          </cell>
          <cell r="I458">
            <v>0.42</v>
          </cell>
          <cell r="J458">
            <v>21.831200000000003</v>
          </cell>
          <cell r="K458">
            <v>0.15</v>
          </cell>
          <cell r="L458">
            <v>18.556520000000003</v>
          </cell>
        </row>
        <row r="459">
          <cell r="A459" t="str">
            <v>BT-3699GB</v>
          </cell>
          <cell r="B459" t="str">
            <v>MOBILI</v>
          </cell>
          <cell r="C459" t="str">
            <v>mult-SLOT9 6+3 prese,sp.10A+int aut grigia</v>
          </cell>
          <cell r="D459" t="str">
            <v>8005543485439</v>
          </cell>
          <cell r="E459" t="str">
            <v>PZ</v>
          </cell>
          <cell r="F459">
            <v>10</v>
          </cell>
          <cell r="G459" t="str">
            <v>MULTIPRESE SLOT</v>
          </cell>
          <cell r="H459">
            <v>29.02</v>
          </cell>
          <cell r="I459">
            <v>0.42</v>
          </cell>
          <cell r="J459">
            <v>16.831600000000002</v>
          </cell>
          <cell r="K459">
            <v>0.15</v>
          </cell>
          <cell r="L459">
            <v>14.306860000000002</v>
          </cell>
        </row>
        <row r="460">
          <cell r="A460" t="str">
            <v>BT-62B</v>
          </cell>
          <cell r="B460" t="str">
            <v>MOBILI</v>
          </cell>
          <cell r="C460" t="str">
            <v>serie 62 - interruttore volante 2A bianco</v>
          </cell>
          <cell r="D460" t="str">
            <v>8012199007304</v>
          </cell>
          <cell r="E460" t="str">
            <v>PZ</v>
          </cell>
          <cell r="F460">
            <v>55</v>
          </cell>
          <cell r="G460" t="str">
            <v>PRODOTTI MOBILI ALTRO</v>
          </cell>
          <cell r="H460">
            <v>7.62</v>
          </cell>
          <cell r="I460">
            <v>0.42</v>
          </cell>
          <cell r="J460">
            <v>4.4196</v>
          </cell>
          <cell r="K460">
            <v>0.15</v>
          </cell>
          <cell r="L460">
            <v>3.7566600000000001</v>
          </cell>
        </row>
        <row r="461">
          <cell r="A461" t="str">
            <v>BT-63B</v>
          </cell>
          <cell r="B461" t="str">
            <v>MOBILI</v>
          </cell>
          <cell r="C461" t="str">
            <v>serie 62 - deviatore volante 2A bianco</v>
          </cell>
          <cell r="D461" t="str">
            <v>8012199007311</v>
          </cell>
          <cell r="E461" t="str">
            <v>PZ</v>
          </cell>
          <cell r="F461">
            <v>55</v>
          </cell>
          <cell r="G461" t="str">
            <v>PRODOTTI MOBILI ALTRO</v>
          </cell>
          <cell r="H461">
            <v>8.83</v>
          </cell>
          <cell r="I461">
            <v>0.42</v>
          </cell>
          <cell r="J461">
            <v>5.1214000000000004</v>
          </cell>
          <cell r="K461">
            <v>0.15</v>
          </cell>
          <cell r="L461">
            <v>4.3531900000000006</v>
          </cell>
        </row>
        <row r="462">
          <cell r="A462" t="str">
            <v>BT-65B</v>
          </cell>
          <cell r="B462" t="str">
            <v>MOBILI</v>
          </cell>
          <cell r="C462" t="str">
            <v>serie 62 - pulsante volante 2A bianco</v>
          </cell>
          <cell r="D462" t="str">
            <v>8012199007328</v>
          </cell>
          <cell r="E462" t="str">
            <v>PZ</v>
          </cell>
          <cell r="F462">
            <v>55</v>
          </cell>
          <cell r="G462" t="str">
            <v>PRODOTTI MOBILI ALTRO</v>
          </cell>
          <cell r="H462">
            <v>7.89</v>
          </cell>
          <cell r="I462">
            <v>0.42</v>
          </cell>
          <cell r="J462">
            <v>4.5762</v>
          </cell>
          <cell r="K462">
            <v>0.15</v>
          </cell>
          <cell r="L462">
            <v>3.8897699999999999</v>
          </cell>
        </row>
        <row r="463">
          <cell r="A463" t="str">
            <v>BT-S147N</v>
          </cell>
          <cell r="B463" t="str">
            <v>MOBILI</v>
          </cell>
          <cell r="C463" t="str">
            <v>kit - interruttore da pavimento nero</v>
          </cell>
          <cell r="D463" t="str">
            <v>8012199784052</v>
          </cell>
          <cell r="E463" t="str">
            <v>PZ</v>
          </cell>
          <cell r="F463">
            <v>12</v>
          </cell>
          <cell r="G463" t="str">
            <v>PRODOTTI MOBILI ALTRO</v>
          </cell>
          <cell r="H463">
            <v>7.43</v>
          </cell>
          <cell r="I463">
            <v>0.42</v>
          </cell>
          <cell r="J463">
            <v>4.3094000000000001</v>
          </cell>
          <cell r="K463">
            <v>0.15</v>
          </cell>
          <cell r="L463">
            <v>3.6629900000000002</v>
          </cell>
        </row>
        <row r="464">
          <cell r="A464" t="str">
            <v>BT-S148N</v>
          </cell>
          <cell r="B464" t="str">
            <v>MOBILI</v>
          </cell>
          <cell r="C464" t="str">
            <v>kit - interruttore pavimento nero con cavo</v>
          </cell>
          <cell r="D464" t="str">
            <v>8012199784069</v>
          </cell>
          <cell r="E464" t="str">
            <v>PZ</v>
          </cell>
          <cell r="F464">
            <v>6</v>
          </cell>
          <cell r="G464" t="str">
            <v>PRODOTTI MOBILI ALTRO</v>
          </cell>
          <cell r="H464">
            <v>14.81</v>
          </cell>
          <cell r="I464">
            <v>0.42</v>
          </cell>
          <cell r="J464">
            <v>8.5898000000000003</v>
          </cell>
          <cell r="K464">
            <v>0.15</v>
          </cell>
          <cell r="L464">
            <v>7.3013300000000001</v>
          </cell>
        </row>
        <row r="465">
          <cell r="A465" t="str">
            <v>BT-S150B</v>
          </cell>
          <cell r="B465" t="str">
            <v>MOBILI</v>
          </cell>
          <cell r="C465" t="str">
            <v>kit - cavo per abat jour 2 metri bianco</v>
          </cell>
          <cell r="D465" t="str">
            <v>8012199784076</v>
          </cell>
          <cell r="E465" t="str">
            <v>PZ</v>
          </cell>
          <cell r="F465">
            <v>12</v>
          </cell>
          <cell r="G465" t="str">
            <v>PRODOTTI MOBILI ALTRO</v>
          </cell>
          <cell r="H465">
            <v>7.04</v>
          </cell>
          <cell r="I465">
            <v>0.42</v>
          </cell>
          <cell r="J465">
            <v>4.0831999999999997</v>
          </cell>
          <cell r="K465">
            <v>0.15</v>
          </cell>
          <cell r="L465">
            <v>3.47072</v>
          </cell>
        </row>
        <row r="466">
          <cell r="A466" t="str">
            <v>BT-S150N</v>
          </cell>
          <cell r="B466" t="str">
            <v>MOBILI</v>
          </cell>
          <cell r="C466" t="str">
            <v>kit - cavo per abat jour 2 metri nero</v>
          </cell>
          <cell r="D466" t="str">
            <v>8012199784083</v>
          </cell>
          <cell r="E466" t="str">
            <v>PZ</v>
          </cell>
          <cell r="F466">
            <v>12</v>
          </cell>
          <cell r="G466" t="str">
            <v>PRODOTTI MOBILI ALTRO</v>
          </cell>
          <cell r="H466">
            <v>7.04</v>
          </cell>
          <cell r="I466">
            <v>0.42</v>
          </cell>
          <cell r="J466">
            <v>4.0831999999999997</v>
          </cell>
          <cell r="K466">
            <v>0.15</v>
          </cell>
          <cell r="L466">
            <v>3.47072</v>
          </cell>
        </row>
        <row r="467">
          <cell r="A467" t="str">
            <v>BT-S2011</v>
          </cell>
          <cell r="B467" t="str">
            <v>MOBILI</v>
          </cell>
          <cell r="C467" t="str">
            <v>kit - 10 morsetti per cavi da 2,5mmq</v>
          </cell>
          <cell r="D467" t="str">
            <v>8012199427904</v>
          </cell>
          <cell r="E467" t="str">
            <v>PZ</v>
          </cell>
          <cell r="F467">
            <v>12</v>
          </cell>
          <cell r="G467" t="str">
            <v>PRODOTTI MOBILI ALTRO</v>
          </cell>
          <cell r="H467">
            <v>4.17</v>
          </cell>
          <cell r="I467">
            <v>0.42</v>
          </cell>
          <cell r="J467">
            <v>2.4186000000000001</v>
          </cell>
          <cell r="K467">
            <v>0.15</v>
          </cell>
          <cell r="L467">
            <v>2.0558100000000001</v>
          </cell>
        </row>
        <row r="468">
          <cell r="A468" t="str">
            <v>BT-S2012</v>
          </cell>
          <cell r="B468" t="str">
            <v>MOBILI</v>
          </cell>
          <cell r="C468" t="str">
            <v>kit - 10 morsetti per cavi da 6mmq</v>
          </cell>
          <cell r="D468" t="str">
            <v>8012199419268</v>
          </cell>
          <cell r="E468" t="str">
            <v>PZ</v>
          </cell>
          <cell r="F468">
            <v>12</v>
          </cell>
          <cell r="G468" t="str">
            <v>PRODOTTI MOBILI ALTRO</v>
          </cell>
          <cell r="H468">
            <v>5.04</v>
          </cell>
          <cell r="I468">
            <v>0.42</v>
          </cell>
          <cell r="J468">
            <v>2.9232</v>
          </cell>
          <cell r="K468">
            <v>0.15</v>
          </cell>
          <cell r="L468">
            <v>2.4847200000000003</v>
          </cell>
        </row>
        <row r="469">
          <cell r="A469" t="str">
            <v>BT-S2013</v>
          </cell>
          <cell r="B469" t="str">
            <v>MOBILI</v>
          </cell>
          <cell r="C469" t="str">
            <v>kit - 5 morsetti per cavi da 10mmq</v>
          </cell>
          <cell r="D469" t="str">
            <v>8012199419299</v>
          </cell>
          <cell r="E469" t="str">
            <v>PZ</v>
          </cell>
          <cell r="F469">
            <v>12</v>
          </cell>
          <cell r="G469" t="str">
            <v>PRODOTTI MOBILI ALTRO</v>
          </cell>
          <cell r="H469">
            <v>6.3</v>
          </cell>
          <cell r="I469">
            <v>0.42</v>
          </cell>
          <cell r="J469">
            <v>3.6539999999999999</v>
          </cell>
          <cell r="K469">
            <v>0.15</v>
          </cell>
          <cell r="L469">
            <v>3.1059000000000001</v>
          </cell>
        </row>
        <row r="470">
          <cell r="A470" t="str">
            <v>BT-S2016NB</v>
          </cell>
          <cell r="B470" t="str">
            <v>MOBILI</v>
          </cell>
          <cell r="C470" t="str">
            <v>kit - spina vol 2P+T 10/16A st tedesc avor</v>
          </cell>
          <cell r="D470" t="str">
            <v>8005543165362</v>
          </cell>
          <cell r="E470" t="str">
            <v>PZ</v>
          </cell>
          <cell r="F470">
            <v>12</v>
          </cell>
          <cell r="G470" t="str">
            <v>SPINE E PRESE PROFESSIONAL</v>
          </cell>
          <cell r="H470">
            <v>7.9</v>
          </cell>
          <cell r="I470">
            <v>0.42</v>
          </cell>
          <cell r="J470">
            <v>4.5820000000000007</v>
          </cell>
          <cell r="K470">
            <v>0.15</v>
          </cell>
          <cell r="L470">
            <v>3.8947000000000007</v>
          </cell>
        </row>
        <row r="471">
          <cell r="A471" t="str">
            <v>BT-S2016NBE</v>
          </cell>
          <cell r="B471" t="str">
            <v>MOBILI</v>
          </cell>
          <cell r="C471" t="str">
            <v>Kit - spina volante 2P+T st tedesc avorio</v>
          </cell>
          <cell r="D471" t="str">
            <v>8012199368498</v>
          </cell>
          <cell r="E471" t="str">
            <v>PZ</v>
          </cell>
          <cell r="F471">
            <v>40</v>
          </cell>
          <cell r="G471" t="str">
            <v>SPINE E PRESE PROFESSIONAL</v>
          </cell>
          <cell r="H471">
            <v>6.61</v>
          </cell>
          <cell r="I471">
            <v>0.42</v>
          </cell>
          <cell r="J471">
            <v>3.8338000000000001</v>
          </cell>
          <cell r="K471">
            <v>0.15</v>
          </cell>
          <cell r="L471">
            <v>3.2587299999999999</v>
          </cell>
        </row>
        <row r="472">
          <cell r="A472" t="str">
            <v>BT-S2018GE</v>
          </cell>
          <cell r="B472" t="str">
            <v>MOBILI</v>
          </cell>
          <cell r="C472" t="str">
            <v>Spina caucciu bi-materia 2P+T st. ted. IP44</v>
          </cell>
          <cell r="D472" t="str">
            <v>8005543440834</v>
          </cell>
          <cell r="E472" t="str">
            <v>PZ</v>
          </cell>
          <cell r="F472">
            <v>10</v>
          </cell>
          <cell r="G472" t="str">
            <v>SPINE E PRESE PROFESSIONAL</v>
          </cell>
          <cell r="H472">
            <v>5.4</v>
          </cell>
          <cell r="I472">
            <v>0.42</v>
          </cell>
          <cell r="J472">
            <v>3.1320000000000001</v>
          </cell>
          <cell r="K472">
            <v>0.15</v>
          </cell>
          <cell r="L472">
            <v>2.6622000000000003</v>
          </cell>
        </row>
        <row r="473">
          <cell r="A473" t="str">
            <v>BT-S2019GE</v>
          </cell>
          <cell r="B473" t="str">
            <v>MOBILI</v>
          </cell>
          <cell r="C473" t="str">
            <v>Presa caucciu bi-materia stdr ted. IP44</v>
          </cell>
          <cell r="D473" t="str">
            <v>8005543441183</v>
          </cell>
          <cell r="E473" t="str">
            <v>PZ</v>
          </cell>
          <cell r="F473">
            <v>10</v>
          </cell>
          <cell r="G473" t="str">
            <v>SPINE E PRESE PROFESSIONAL</v>
          </cell>
          <cell r="H473">
            <v>6.3</v>
          </cell>
          <cell r="I473">
            <v>0.42</v>
          </cell>
          <cell r="J473">
            <v>3.6539999999999999</v>
          </cell>
          <cell r="K473">
            <v>0.15</v>
          </cell>
          <cell r="L473">
            <v>3.1059000000000001</v>
          </cell>
        </row>
        <row r="474">
          <cell r="A474" t="str">
            <v>BT-S2020DE</v>
          </cell>
          <cell r="B474" t="str">
            <v>MOBILI</v>
          </cell>
          <cell r="C474" t="str">
            <v>Spina 2P+T st. franco/ted orient sspaz Bia</v>
          </cell>
          <cell r="D474" t="str">
            <v>8005543486122</v>
          </cell>
          <cell r="E474" t="str">
            <v>PZ</v>
          </cell>
          <cell r="F474">
            <v>12</v>
          </cell>
          <cell r="G474" t="str">
            <v>SPINE E PRESE PROFESSIONAL</v>
          </cell>
          <cell r="H474">
            <v>4.0999999999999996</v>
          </cell>
          <cell r="I474">
            <v>0.42</v>
          </cell>
          <cell r="J474">
            <v>2.3780000000000001</v>
          </cell>
          <cell r="K474">
            <v>0.15</v>
          </cell>
          <cell r="L474">
            <v>2.0213000000000001</v>
          </cell>
        </row>
        <row r="475">
          <cell r="A475" t="str">
            <v>BT-S2020GE</v>
          </cell>
          <cell r="B475" t="str">
            <v>MOBILI</v>
          </cell>
          <cell r="C475" t="str">
            <v>Spina 2P+T st. franco/ted orient sspaz Gri</v>
          </cell>
          <cell r="D475" t="str">
            <v>8005543486153</v>
          </cell>
          <cell r="E475" t="str">
            <v>PZ</v>
          </cell>
          <cell r="F475">
            <v>12</v>
          </cell>
          <cell r="G475" t="str">
            <v>SPINE E PRESE PROFESSIONAL</v>
          </cell>
          <cell r="H475">
            <v>4.0999999999999996</v>
          </cell>
          <cell r="I475">
            <v>0.42</v>
          </cell>
          <cell r="J475">
            <v>2.3780000000000001</v>
          </cell>
          <cell r="K475">
            <v>0.15</v>
          </cell>
          <cell r="L475">
            <v>2.0213000000000001</v>
          </cell>
        </row>
        <row r="476">
          <cell r="A476" t="str">
            <v>BT-S2027GE</v>
          </cell>
          <cell r="B476" t="str">
            <v>MOBILI</v>
          </cell>
          <cell r="C476" t="str">
            <v>Spina 10A IP44 Caucciu bi-materia</v>
          </cell>
          <cell r="D476" t="str">
            <v>8005543648506</v>
          </cell>
          <cell r="E476" t="str">
            <v>PZ</v>
          </cell>
          <cell r="F476">
            <v>12</v>
          </cell>
          <cell r="G476" t="str">
            <v>SPINE E PRESE PROFESSIONAL</v>
          </cell>
          <cell r="H476">
            <v>3.86</v>
          </cell>
          <cell r="I476">
            <v>0.42</v>
          </cell>
          <cell r="J476">
            <v>2.2387999999999999</v>
          </cell>
          <cell r="K476">
            <v>0.15</v>
          </cell>
          <cell r="L476">
            <v>1.9029799999999999</v>
          </cell>
        </row>
        <row r="477">
          <cell r="A477" t="str">
            <v>BT-S2028GE</v>
          </cell>
          <cell r="B477" t="str">
            <v>MOBILI</v>
          </cell>
          <cell r="C477" t="str">
            <v>Spina 16A IP44 Caucciu bi-materia</v>
          </cell>
          <cell r="D477" t="str">
            <v>8005543648537</v>
          </cell>
          <cell r="E477" t="str">
            <v>PZ</v>
          </cell>
          <cell r="F477">
            <v>12</v>
          </cell>
          <cell r="G477" t="str">
            <v>SPINE E PRESE PROFESSIONAL</v>
          </cell>
          <cell r="H477">
            <v>4.13</v>
          </cell>
          <cell r="I477">
            <v>0.42</v>
          </cell>
          <cell r="J477">
            <v>2.3954</v>
          </cell>
          <cell r="K477">
            <v>0.15</v>
          </cell>
          <cell r="L477">
            <v>2.0360900000000002</v>
          </cell>
        </row>
        <row r="478">
          <cell r="A478" t="str">
            <v>BT-S2029GE</v>
          </cell>
          <cell r="B478" t="str">
            <v>MOBILI</v>
          </cell>
          <cell r="C478" t="str">
            <v>Presa 10/16A IP44 Caucciu bi-materia</v>
          </cell>
          <cell r="D478" t="str">
            <v>8005543648568</v>
          </cell>
          <cell r="E478" t="str">
            <v>PZ</v>
          </cell>
          <cell r="F478">
            <v>12</v>
          </cell>
          <cell r="G478" t="str">
            <v>SPINE E PRESE PROFESSIONAL</v>
          </cell>
          <cell r="H478">
            <v>4.6900000000000004</v>
          </cell>
          <cell r="I478">
            <v>0.42</v>
          </cell>
          <cell r="J478">
            <v>2.7202000000000002</v>
          </cell>
          <cell r="K478">
            <v>0.15</v>
          </cell>
          <cell r="L478">
            <v>2.3121700000000001</v>
          </cell>
        </row>
        <row r="479">
          <cell r="A479" t="str">
            <v>BT-S2132/2</v>
          </cell>
          <cell r="B479" t="str">
            <v>MOBILI</v>
          </cell>
          <cell r="C479" t="str">
            <v>kit - coppia di spine TV volanti d=9,5mm</v>
          </cell>
          <cell r="D479" t="str">
            <v>8005543166185</v>
          </cell>
          <cell r="E479" t="str">
            <v>PZ</v>
          </cell>
          <cell r="F479">
            <v>12</v>
          </cell>
          <cell r="G479" t="str">
            <v>PRODOTTI MOBILI ALTRO</v>
          </cell>
          <cell r="H479">
            <v>2.94</v>
          </cell>
          <cell r="I479">
            <v>0.42</v>
          </cell>
          <cell r="J479">
            <v>1.7052</v>
          </cell>
          <cell r="K479">
            <v>0.15</v>
          </cell>
          <cell r="L479">
            <v>1.4494199999999999</v>
          </cell>
        </row>
        <row r="480">
          <cell r="A480" t="str">
            <v>BT-S2133</v>
          </cell>
          <cell r="B480" t="str">
            <v>MOBILI</v>
          </cell>
          <cell r="C480" t="str">
            <v>kit - spina + presa TV volanti d=9,5mm</v>
          </cell>
          <cell r="D480" t="str">
            <v>8005543382431</v>
          </cell>
          <cell r="E480" t="str">
            <v>PZ</v>
          </cell>
          <cell r="F480">
            <v>12</v>
          </cell>
          <cell r="G480" t="str">
            <v>PRODOTTI MOBILI ALTRO</v>
          </cell>
          <cell r="H480">
            <v>2.92</v>
          </cell>
          <cell r="I480">
            <v>0.42</v>
          </cell>
          <cell r="J480">
            <v>1.6936</v>
          </cell>
          <cell r="K480">
            <v>0.15</v>
          </cell>
          <cell r="L480">
            <v>1.43956</v>
          </cell>
        </row>
        <row r="481">
          <cell r="A481" t="str">
            <v>BT-S2135</v>
          </cell>
          <cell r="B481" t="str">
            <v>MOBILI</v>
          </cell>
          <cell r="C481" t="str">
            <v>kit - presa TV/SAT a squadra d=9,5mm</v>
          </cell>
          <cell r="D481" t="str">
            <v>8012199676562</v>
          </cell>
          <cell r="E481" t="str">
            <v>PZ</v>
          </cell>
          <cell r="F481">
            <v>12</v>
          </cell>
          <cell r="G481" t="str">
            <v>PRODOTTI MOBILI ALTRO</v>
          </cell>
          <cell r="H481">
            <v>5.51</v>
          </cell>
          <cell r="I481">
            <v>0.42</v>
          </cell>
          <cell r="J481">
            <v>3.1957999999999998</v>
          </cell>
          <cell r="K481">
            <v>0.15</v>
          </cell>
          <cell r="L481">
            <v>2.7164299999999999</v>
          </cell>
        </row>
        <row r="482">
          <cell r="A482" t="str">
            <v>BT-S2136</v>
          </cell>
          <cell r="B482" t="str">
            <v>MOBILI</v>
          </cell>
          <cell r="C482" t="str">
            <v>adattatore TV1 spina TV/2 prese d.9,5mm</v>
          </cell>
          <cell r="D482" t="str">
            <v>8005543162521</v>
          </cell>
          <cell r="E482" t="str">
            <v>PZ</v>
          </cell>
          <cell r="F482">
            <v>12</v>
          </cell>
          <cell r="G482" t="str">
            <v>PRODOTTI MOBILI ALTRO</v>
          </cell>
          <cell r="H482">
            <v>9.42</v>
          </cell>
          <cell r="I482">
            <v>0.42</v>
          </cell>
          <cell r="J482">
            <v>5.4635999999999996</v>
          </cell>
          <cell r="K482">
            <v>0.15</v>
          </cell>
          <cell r="L482">
            <v>4.6440599999999996</v>
          </cell>
        </row>
        <row r="483">
          <cell r="A483" t="str">
            <v>BT-S2137</v>
          </cell>
          <cell r="B483" t="str">
            <v>MOBILI</v>
          </cell>
          <cell r="C483" t="str">
            <v>kit - spina TV a squadra d=9,5mm schermata</v>
          </cell>
          <cell r="D483" t="str">
            <v>8012199419329</v>
          </cell>
          <cell r="E483" t="str">
            <v>PZ</v>
          </cell>
          <cell r="F483">
            <v>12</v>
          </cell>
          <cell r="G483" t="str">
            <v>PRODOTTI MOBILI ALTRO</v>
          </cell>
          <cell r="H483">
            <v>4.7300000000000004</v>
          </cell>
          <cell r="I483">
            <v>0.42</v>
          </cell>
          <cell r="J483">
            <v>2.7434000000000003</v>
          </cell>
          <cell r="K483">
            <v>0.15</v>
          </cell>
          <cell r="L483">
            <v>2.3318900000000005</v>
          </cell>
        </row>
        <row r="484">
          <cell r="A484" t="str">
            <v>BT-S2150N</v>
          </cell>
          <cell r="B484" t="str">
            <v>MOBILI</v>
          </cell>
          <cell r="C484" t="str">
            <v>kit - prolunga TV 1,5m 2 spine+adattatore</v>
          </cell>
          <cell r="D484" t="str">
            <v>8012199731780</v>
          </cell>
          <cell r="E484" t="str">
            <v>PZ</v>
          </cell>
          <cell r="F484">
            <v>10</v>
          </cell>
          <cell r="G484" t="str">
            <v>PRODOTTI MOBILI ALTRO</v>
          </cell>
          <cell r="H484">
            <v>5.79</v>
          </cell>
          <cell r="I484">
            <v>0.42</v>
          </cell>
          <cell r="J484">
            <v>3.3582000000000001</v>
          </cell>
          <cell r="K484">
            <v>0.15</v>
          </cell>
          <cell r="L484">
            <v>2.8544700000000001</v>
          </cell>
        </row>
        <row r="485">
          <cell r="A485" t="str">
            <v>BT-S2151</v>
          </cell>
          <cell r="B485" t="str">
            <v>MOBILI</v>
          </cell>
          <cell r="C485" t="str">
            <v>kit - prolunga TV 1 spina 1 presa d=9,5 2m</v>
          </cell>
          <cell r="D485" t="str">
            <v>8012199419381</v>
          </cell>
          <cell r="E485" t="str">
            <v>PZ</v>
          </cell>
          <cell r="F485">
            <v>10</v>
          </cell>
          <cell r="G485" t="str">
            <v>PRODOTTI MOBILI ALTRO</v>
          </cell>
          <cell r="H485">
            <v>6.34</v>
          </cell>
          <cell r="I485">
            <v>0.42</v>
          </cell>
          <cell r="J485">
            <v>3.6772</v>
          </cell>
          <cell r="K485">
            <v>0.15</v>
          </cell>
          <cell r="L485">
            <v>3.1256200000000001</v>
          </cell>
        </row>
        <row r="486">
          <cell r="A486" t="str">
            <v>BT-S2152</v>
          </cell>
          <cell r="B486" t="str">
            <v>MOBILI</v>
          </cell>
          <cell r="C486" t="str">
            <v>kit - prolunga SCART 21 poli 1,5m</v>
          </cell>
          <cell r="D486" t="str">
            <v>8012199419411</v>
          </cell>
          <cell r="E486" t="str">
            <v>PZ</v>
          </cell>
          <cell r="F486">
            <v>6</v>
          </cell>
          <cell r="G486" t="str">
            <v>PRODOTTI MOBILI ALTRO</v>
          </cell>
          <cell r="H486">
            <v>19.739999999999998</v>
          </cell>
          <cell r="I486">
            <v>0.42</v>
          </cell>
          <cell r="J486">
            <v>11.449199999999999</v>
          </cell>
          <cell r="K486">
            <v>0.15</v>
          </cell>
          <cell r="L486">
            <v>9.731819999999999</v>
          </cell>
        </row>
        <row r="487">
          <cell r="A487" t="str">
            <v>BT-S2154</v>
          </cell>
          <cell r="B487" t="str">
            <v>MOBILI</v>
          </cell>
          <cell r="C487" t="str">
            <v>kit - 2 connettori TV SAT tipo F d=5mm</v>
          </cell>
          <cell r="D487" t="str">
            <v>8012199419473</v>
          </cell>
          <cell r="E487" t="str">
            <v>PZ</v>
          </cell>
          <cell r="F487">
            <v>12</v>
          </cell>
          <cell r="G487" t="str">
            <v>PRODOTTI MOBILI ALTRO</v>
          </cell>
          <cell r="H487">
            <v>3.77</v>
          </cell>
          <cell r="I487">
            <v>0.42</v>
          </cell>
          <cell r="J487">
            <v>2.1866000000000003</v>
          </cell>
          <cell r="K487">
            <v>0.15</v>
          </cell>
          <cell r="L487">
            <v>1.8586100000000003</v>
          </cell>
        </row>
        <row r="488">
          <cell r="A488" t="str">
            <v>BT-S2155</v>
          </cell>
          <cell r="B488" t="str">
            <v>MOBILI</v>
          </cell>
          <cell r="C488" t="str">
            <v>kit - 2 connettori TV SAT tipo F d=7mm</v>
          </cell>
          <cell r="D488" t="str">
            <v>8012199419503</v>
          </cell>
          <cell r="E488" t="str">
            <v>PZ</v>
          </cell>
          <cell r="F488">
            <v>12</v>
          </cell>
          <cell r="G488" t="str">
            <v>PRODOTTI MOBILI ALTRO</v>
          </cell>
          <cell r="H488">
            <v>4.01</v>
          </cell>
          <cell r="I488">
            <v>0.42</v>
          </cell>
          <cell r="J488">
            <v>2.3258000000000001</v>
          </cell>
          <cell r="K488">
            <v>0.15</v>
          </cell>
          <cell r="L488">
            <v>1.9769300000000001</v>
          </cell>
        </row>
        <row r="489">
          <cell r="A489" t="str">
            <v>BT-S2156</v>
          </cell>
          <cell r="B489" t="str">
            <v>MOBILI</v>
          </cell>
          <cell r="C489" t="str">
            <v>kit - prolunga SAT/TV 2 spine F 3m nero</v>
          </cell>
          <cell r="D489" t="str">
            <v>8012199419534</v>
          </cell>
          <cell r="E489" t="str">
            <v>PZ</v>
          </cell>
          <cell r="F489">
            <v>10</v>
          </cell>
          <cell r="G489" t="str">
            <v>PRODOTTI MOBILI ALTRO</v>
          </cell>
          <cell r="H489">
            <v>7.85</v>
          </cell>
          <cell r="I489">
            <v>0.42</v>
          </cell>
          <cell r="J489">
            <v>4.5529999999999999</v>
          </cell>
          <cell r="K489">
            <v>0.15</v>
          </cell>
          <cell r="L489">
            <v>3.87005</v>
          </cell>
        </row>
        <row r="490">
          <cell r="A490" t="str">
            <v>BT-S2162</v>
          </cell>
          <cell r="B490" t="str">
            <v>MOBILI</v>
          </cell>
          <cell r="C490" t="str">
            <v>Prolunga HDMI Maschio-Maschio 2 mt</v>
          </cell>
          <cell r="D490" t="str">
            <v>8005543530627</v>
          </cell>
          <cell r="E490" t="str">
            <v>PZ</v>
          </cell>
          <cell r="F490">
            <v>10</v>
          </cell>
          <cell r="G490" t="str">
            <v>PRODOTTI MOBILI ALTRO</v>
          </cell>
          <cell r="H490">
            <v>8.89</v>
          </cell>
          <cell r="I490">
            <v>0.42</v>
          </cell>
          <cell r="J490">
            <v>5.1562000000000001</v>
          </cell>
          <cell r="K490">
            <v>0.15</v>
          </cell>
          <cell r="L490">
            <v>4.3827699999999998</v>
          </cell>
        </row>
        <row r="491">
          <cell r="A491" t="str">
            <v>BT-S2163</v>
          </cell>
          <cell r="B491" t="str">
            <v>MOBILI</v>
          </cell>
          <cell r="C491" t="str">
            <v>Prol HDMI Maschio-Maschio 3D+Ethern. 2 mt</v>
          </cell>
          <cell r="D491" t="str">
            <v>8005543530641</v>
          </cell>
          <cell r="E491" t="str">
            <v>PZ</v>
          </cell>
          <cell r="F491">
            <v>10</v>
          </cell>
          <cell r="G491" t="str">
            <v>PRODOTTI MOBILI ALTRO</v>
          </cell>
          <cell r="H491">
            <v>15.74</v>
          </cell>
          <cell r="I491">
            <v>0.42</v>
          </cell>
          <cell r="J491">
            <v>9.1292000000000009</v>
          </cell>
          <cell r="K491">
            <v>0.15</v>
          </cell>
          <cell r="L491">
            <v>7.7598200000000013</v>
          </cell>
        </row>
        <row r="492">
          <cell r="A492" t="str">
            <v>BT-S2465TA</v>
          </cell>
          <cell r="B492" t="str">
            <v>MOBILI</v>
          </cell>
          <cell r="C492" t="str">
            <v>kit - spina corner salvasp.2P+T 10A bianco</v>
          </cell>
          <cell r="D492" t="str">
            <v>8005543166499</v>
          </cell>
          <cell r="E492" t="str">
            <v>PZ</v>
          </cell>
          <cell r="F492">
            <v>18</v>
          </cell>
          <cell r="G492" t="str">
            <v>SPINE E PRESE CORNER</v>
          </cell>
          <cell r="H492">
            <v>2.38</v>
          </cell>
          <cell r="I492">
            <v>0.42</v>
          </cell>
          <cell r="J492">
            <v>1.3803999999999998</v>
          </cell>
          <cell r="K492">
            <v>0.15</v>
          </cell>
          <cell r="L492">
            <v>1.1733399999999998</v>
          </cell>
        </row>
        <row r="493">
          <cell r="A493" t="str">
            <v>BT-S2465TAE</v>
          </cell>
          <cell r="B493" t="str">
            <v>MOBILI</v>
          </cell>
          <cell r="C493" t="str">
            <v>Kit - spina corner salvasp. 2P+T 10A bianco</v>
          </cell>
          <cell r="D493" t="str">
            <v>8012199368580</v>
          </cell>
          <cell r="E493" t="str">
            <v>PZ</v>
          </cell>
          <cell r="F493">
            <v>60</v>
          </cell>
          <cell r="G493" t="str">
            <v>SPINE E PRESE CORNER</v>
          </cell>
          <cell r="H493">
            <v>2.0099999999999998</v>
          </cell>
          <cell r="I493">
            <v>0.42</v>
          </cell>
          <cell r="J493">
            <v>1.1657999999999999</v>
          </cell>
          <cell r="K493">
            <v>0.15</v>
          </cell>
          <cell r="L493">
            <v>0.99092999999999998</v>
          </cell>
        </row>
        <row r="494">
          <cell r="A494" t="str">
            <v>BT-S2465TAP</v>
          </cell>
          <cell r="B494" t="str">
            <v>MOBILI</v>
          </cell>
          <cell r="C494" t="str">
            <v>kit - spina + presa corner 2P+T 10A bianco</v>
          </cell>
          <cell r="D494" t="str">
            <v>8005543167007</v>
          </cell>
          <cell r="E494" t="str">
            <v>PZ</v>
          </cell>
          <cell r="F494">
            <v>12</v>
          </cell>
          <cell r="G494" t="str">
            <v>SPINE E PRESE CORNER</v>
          </cell>
          <cell r="H494">
            <v>5.18</v>
          </cell>
          <cell r="I494">
            <v>0.42</v>
          </cell>
          <cell r="J494">
            <v>3.0044</v>
          </cell>
          <cell r="K494">
            <v>0.15</v>
          </cell>
          <cell r="L494">
            <v>2.5537399999999999</v>
          </cell>
        </row>
        <row r="495">
          <cell r="A495" t="str">
            <v>BT-S2465TG</v>
          </cell>
          <cell r="B495" t="str">
            <v>MOBILI</v>
          </cell>
          <cell r="C495" t="str">
            <v>kit - spina corner salvasp.2P+T 10A grigio</v>
          </cell>
          <cell r="D495" t="str">
            <v>8005543166505</v>
          </cell>
          <cell r="E495" t="str">
            <v>PZ</v>
          </cell>
          <cell r="F495">
            <v>18</v>
          </cell>
          <cell r="G495" t="str">
            <v>SPINE E PRESE CORNER</v>
          </cell>
          <cell r="H495">
            <v>2.4</v>
          </cell>
          <cell r="I495">
            <v>0.42</v>
          </cell>
          <cell r="J495">
            <v>1.3919999999999999</v>
          </cell>
          <cell r="K495">
            <v>0.15</v>
          </cell>
          <cell r="L495">
            <v>1.1831999999999998</v>
          </cell>
        </row>
        <row r="496">
          <cell r="A496" t="str">
            <v>BT-S2465TGE</v>
          </cell>
          <cell r="B496" t="str">
            <v>MOBILI</v>
          </cell>
          <cell r="C496" t="str">
            <v>Kit - spina corner salvasp. 2P+T 10A grigio</v>
          </cell>
          <cell r="D496" t="str">
            <v>8012199368610</v>
          </cell>
          <cell r="E496" t="str">
            <v>PZ</v>
          </cell>
          <cell r="F496">
            <v>60</v>
          </cell>
          <cell r="G496" t="str">
            <v>SPINE E PRESE CORNER</v>
          </cell>
          <cell r="H496">
            <v>2.0099999999999998</v>
          </cell>
          <cell r="I496">
            <v>0.42</v>
          </cell>
          <cell r="J496">
            <v>1.1657999999999999</v>
          </cell>
          <cell r="K496">
            <v>0.15</v>
          </cell>
          <cell r="L496">
            <v>0.99092999999999998</v>
          </cell>
        </row>
        <row r="497">
          <cell r="A497" t="str">
            <v>BT-S2465TGP</v>
          </cell>
          <cell r="B497" t="str">
            <v>MOBILI</v>
          </cell>
          <cell r="C497" t="str">
            <v>kit - spina + presa corner 2P+T 10A grigio</v>
          </cell>
          <cell r="D497" t="str">
            <v>8005543167014</v>
          </cell>
          <cell r="E497" t="str">
            <v>PZ</v>
          </cell>
          <cell r="F497">
            <v>12</v>
          </cell>
          <cell r="G497" t="str">
            <v>SPINE E PRESE CORNER</v>
          </cell>
          <cell r="H497">
            <v>5.09</v>
          </cell>
          <cell r="I497">
            <v>0.42</v>
          </cell>
          <cell r="J497">
            <v>2.9521999999999999</v>
          </cell>
          <cell r="K497">
            <v>0.15</v>
          </cell>
          <cell r="L497">
            <v>2.5093700000000001</v>
          </cell>
        </row>
        <row r="498">
          <cell r="A498" t="str">
            <v>BT-S2466TA</v>
          </cell>
          <cell r="B498" t="str">
            <v>MOBILI</v>
          </cell>
          <cell r="C498" t="str">
            <v>kit - spina corner salvasp.2P+T 16A bianco</v>
          </cell>
          <cell r="D498" t="str">
            <v>8005543166512</v>
          </cell>
          <cell r="E498" t="str">
            <v>PZ</v>
          </cell>
          <cell r="F498">
            <v>18</v>
          </cell>
          <cell r="G498" t="str">
            <v>SPINE E PRESE CORNER</v>
          </cell>
          <cell r="H498">
            <v>2.69</v>
          </cell>
          <cell r="I498">
            <v>0.42</v>
          </cell>
          <cell r="J498">
            <v>1.5602</v>
          </cell>
          <cell r="K498">
            <v>0.15</v>
          </cell>
          <cell r="L498">
            <v>1.3261700000000001</v>
          </cell>
        </row>
        <row r="499">
          <cell r="A499" t="str">
            <v>BT-S2466TAE</v>
          </cell>
          <cell r="B499" t="str">
            <v>MOBILI</v>
          </cell>
          <cell r="C499" t="str">
            <v>Kit - spina corner salvasp. 2P+T 16A bianco</v>
          </cell>
          <cell r="D499" t="str">
            <v>8012199374406</v>
          </cell>
          <cell r="E499" t="str">
            <v>PZ</v>
          </cell>
          <cell r="F499">
            <v>60</v>
          </cell>
          <cell r="G499" t="str">
            <v>SPINE E PRESE CORNER</v>
          </cell>
          <cell r="H499">
            <v>2.25</v>
          </cell>
          <cell r="I499">
            <v>0.42</v>
          </cell>
          <cell r="J499">
            <v>1.3050000000000002</v>
          </cell>
          <cell r="K499">
            <v>0.15</v>
          </cell>
          <cell r="L499">
            <v>1.1092500000000001</v>
          </cell>
        </row>
        <row r="500">
          <cell r="A500" t="str">
            <v>BT-S2466TAP</v>
          </cell>
          <cell r="B500" t="str">
            <v>MOBILI</v>
          </cell>
          <cell r="C500" t="str">
            <v>kit - spina + presa corner 2P+T 16A bianco</v>
          </cell>
          <cell r="D500" t="str">
            <v>8005543167021</v>
          </cell>
          <cell r="E500" t="str">
            <v>PZ</v>
          </cell>
          <cell r="F500">
            <v>12</v>
          </cell>
          <cell r="G500" t="str">
            <v>SPINE E PRESE CORNER</v>
          </cell>
          <cell r="H500">
            <v>5.56</v>
          </cell>
          <cell r="I500">
            <v>0.42</v>
          </cell>
          <cell r="J500">
            <v>3.2247999999999997</v>
          </cell>
          <cell r="K500">
            <v>0.15</v>
          </cell>
          <cell r="L500">
            <v>2.7410799999999997</v>
          </cell>
        </row>
        <row r="501">
          <cell r="A501" t="str">
            <v>BT-S2466TG</v>
          </cell>
          <cell r="B501" t="str">
            <v>MOBILI</v>
          </cell>
          <cell r="C501" t="str">
            <v>kit - spina corner salvasp.2P+T 16A grigio</v>
          </cell>
          <cell r="D501" t="str">
            <v>8005543166529</v>
          </cell>
          <cell r="E501" t="str">
            <v>PZ</v>
          </cell>
          <cell r="F501">
            <v>18</v>
          </cell>
          <cell r="G501" t="str">
            <v>SPINE E PRESE CORNER</v>
          </cell>
          <cell r="H501">
            <v>2.72</v>
          </cell>
          <cell r="I501">
            <v>0.42</v>
          </cell>
          <cell r="J501">
            <v>1.5776000000000001</v>
          </cell>
          <cell r="K501">
            <v>0.15</v>
          </cell>
          <cell r="L501">
            <v>1.3409600000000002</v>
          </cell>
        </row>
        <row r="502">
          <cell r="A502" t="str">
            <v>BT-S2466TGE</v>
          </cell>
          <cell r="B502" t="str">
            <v>MOBILI</v>
          </cell>
          <cell r="C502" t="str">
            <v>Kit - spina corner salvasp. 2P+T 16A grigio</v>
          </cell>
          <cell r="D502" t="str">
            <v>8012199374437</v>
          </cell>
          <cell r="E502" t="str">
            <v>PZ</v>
          </cell>
          <cell r="F502">
            <v>60</v>
          </cell>
          <cell r="G502" t="str">
            <v>SPINE E PRESE CORNER</v>
          </cell>
          <cell r="H502">
            <v>2.25</v>
          </cell>
          <cell r="I502">
            <v>0.42</v>
          </cell>
          <cell r="J502">
            <v>1.3050000000000002</v>
          </cell>
          <cell r="K502">
            <v>0.15</v>
          </cell>
          <cell r="L502">
            <v>1.1092500000000001</v>
          </cell>
        </row>
        <row r="503">
          <cell r="A503" t="str">
            <v>BT-S2466TGP</v>
          </cell>
          <cell r="B503" t="str">
            <v>MOBILI</v>
          </cell>
          <cell r="C503" t="str">
            <v>kit - spina + presa corner 2P+T 16A grigio</v>
          </cell>
          <cell r="D503" t="str">
            <v>8005543167038</v>
          </cell>
          <cell r="E503" t="str">
            <v>PZ</v>
          </cell>
          <cell r="F503">
            <v>12</v>
          </cell>
          <cell r="G503" t="str">
            <v>SPINE E PRESE CORNER</v>
          </cell>
          <cell r="H503">
            <v>5.56</v>
          </cell>
          <cell r="I503">
            <v>0.42</v>
          </cell>
          <cell r="J503">
            <v>3.2247999999999997</v>
          </cell>
          <cell r="K503">
            <v>0.15</v>
          </cell>
          <cell r="L503">
            <v>2.7410799999999997</v>
          </cell>
        </row>
        <row r="504">
          <cell r="A504" t="str">
            <v>BT-S2467TA</v>
          </cell>
          <cell r="B504" t="str">
            <v>MOBILI</v>
          </cell>
          <cell r="C504" t="str">
            <v>kit - spina corner squadra 2P+T 10A bianco</v>
          </cell>
          <cell r="D504" t="str">
            <v>8012199452920</v>
          </cell>
          <cell r="E504" t="str">
            <v>PZ</v>
          </cell>
          <cell r="F504">
            <v>12</v>
          </cell>
          <cell r="G504" t="str">
            <v>SPINE E PRESE CORNER</v>
          </cell>
          <cell r="H504">
            <v>2.85</v>
          </cell>
          <cell r="I504">
            <v>0.42</v>
          </cell>
          <cell r="J504">
            <v>1.653</v>
          </cell>
          <cell r="K504">
            <v>0.15</v>
          </cell>
          <cell r="L504">
            <v>1.4050500000000001</v>
          </cell>
        </row>
        <row r="505">
          <cell r="A505" t="str">
            <v>BT-S2467TAE</v>
          </cell>
          <cell r="B505" t="str">
            <v>MOBILI</v>
          </cell>
          <cell r="C505" t="str">
            <v>kit - spina corner squadra 2P+T 10A bianco</v>
          </cell>
          <cell r="D505" t="str">
            <v>8012199453002</v>
          </cell>
          <cell r="E505" t="str">
            <v>PZ</v>
          </cell>
          <cell r="F505">
            <v>50</v>
          </cell>
          <cell r="G505" t="str">
            <v>SPINE E PRESE CORNER</v>
          </cell>
          <cell r="H505">
            <v>2.44</v>
          </cell>
          <cell r="I505">
            <v>0.42</v>
          </cell>
          <cell r="J505">
            <v>1.4152</v>
          </cell>
          <cell r="K505">
            <v>0.15</v>
          </cell>
          <cell r="L505">
            <v>1.20292</v>
          </cell>
        </row>
        <row r="506">
          <cell r="A506" t="str">
            <v>BT-S2467TG</v>
          </cell>
          <cell r="B506" t="str">
            <v>MOBILI</v>
          </cell>
          <cell r="C506" t="str">
            <v>kit - spina corner squadra 2P+T 10A grigio</v>
          </cell>
          <cell r="D506" t="str">
            <v>8012199452937</v>
          </cell>
          <cell r="E506" t="str">
            <v>PZ</v>
          </cell>
          <cell r="F506">
            <v>12</v>
          </cell>
          <cell r="G506" t="str">
            <v>SPINE E PRESE CORNER</v>
          </cell>
          <cell r="H506">
            <v>2.85</v>
          </cell>
          <cell r="I506">
            <v>0.42</v>
          </cell>
          <cell r="J506">
            <v>1.653</v>
          </cell>
          <cell r="K506">
            <v>0.15</v>
          </cell>
          <cell r="L506">
            <v>1.4050500000000001</v>
          </cell>
        </row>
        <row r="507">
          <cell r="A507" t="str">
            <v>BT-S2467TGE</v>
          </cell>
          <cell r="B507" t="str">
            <v>MOBILI</v>
          </cell>
          <cell r="C507" t="str">
            <v>kit - spina corner squadra 2P+T 10A grigio</v>
          </cell>
          <cell r="D507" t="str">
            <v>8012199455754</v>
          </cell>
          <cell r="E507" t="str">
            <v>PZ</v>
          </cell>
          <cell r="F507">
            <v>50</v>
          </cell>
          <cell r="G507" t="str">
            <v>SPINE E PRESE CORNER</v>
          </cell>
          <cell r="H507">
            <v>2.44</v>
          </cell>
          <cell r="I507">
            <v>0.42</v>
          </cell>
          <cell r="J507">
            <v>1.4152</v>
          </cell>
          <cell r="K507">
            <v>0.15</v>
          </cell>
          <cell r="L507">
            <v>1.20292</v>
          </cell>
        </row>
        <row r="508">
          <cell r="A508" t="str">
            <v>BT-S2468TA</v>
          </cell>
          <cell r="B508" t="str">
            <v>MOBILI</v>
          </cell>
          <cell r="C508" t="str">
            <v>kit - spina corner squadra 2P+T 16A bianco</v>
          </cell>
          <cell r="D508" t="str">
            <v>8012199452944</v>
          </cell>
          <cell r="E508" t="str">
            <v>PZ</v>
          </cell>
          <cell r="F508">
            <v>12</v>
          </cell>
          <cell r="G508" t="str">
            <v>SPINE E PRESE CORNER</v>
          </cell>
          <cell r="H508">
            <v>3.08</v>
          </cell>
          <cell r="I508">
            <v>0.42</v>
          </cell>
          <cell r="J508">
            <v>1.7864</v>
          </cell>
          <cell r="K508">
            <v>0.15</v>
          </cell>
          <cell r="L508">
            <v>1.51844</v>
          </cell>
        </row>
        <row r="509">
          <cell r="A509" t="str">
            <v>BT-S2468TAE</v>
          </cell>
          <cell r="B509" t="str">
            <v>MOBILI</v>
          </cell>
          <cell r="C509" t="str">
            <v>kit - spina corner squadra 2P+T 16A bianco</v>
          </cell>
          <cell r="D509" t="str">
            <v>8012199453019</v>
          </cell>
          <cell r="E509" t="str">
            <v>PZ</v>
          </cell>
          <cell r="F509">
            <v>50</v>
          </cell>
          <cell r="G509" t="str">
            <v>SPINE E PRESE CORNER</v>
          </cell>
          <cell r="H509">
            <v>2.68</v>
          </cell>
          <cell r="I509">
            <v>0.42</v>
          </cell>
          <cell r="J509">
            <v>1.5544000000000002</v>
          </cell>
          <cell r="K509">
            <v>0.15</v>
          </cell>
          <cell r="L509">
            <v>1.3212400000000002</v>
          </cell>
        </row>
        <row r="510">
          <cell r="A510" t="str">
            <v>BT-S2468TG</v>
          </cell>
          <cell r="B510" t="str">
            <v>MOBILI</v>
          </cell>
          <cell r="C510" t="str">
            <v>kit - spina corner squadra 2P+T 16A grigio</v>
          </cell>
          <cell r="D510" t="str">
            <v>8012199452951</v>
          </cell>
          <cell r="E510" t="str">
            <v>PZ</v>
          </cell>
          <cell r="F510">
            <v>12</v>
          </cell>
          <cell r="G510" t="str">
            <v>SPINE E PRESE CORNER</v>
          </cell>
          <cell r="H510">
            <v>3.08</v>
          </cell>
          <cell r="I510">
            <v>0.42</v>
          </cell>
          <cell r="J510">
            <v>1.7864</v>
          </cell>
          <cell r="K510">
            <v>0.15</v>
          </cell>
          <cell r="L510">
            <v>1.51844</v>
          </cell>
        </row>
        <row r="511">
          <cell r="A511" t="str">
            <v>BT-S2468TGE</v>
          </cell>
          <cell r="B511" t="str">
            <v>MOBILI</v>
          </cell>
          <cell r="C511" t="str">
            <v>kit - spina corner squadra 2P+T 16A grigio</v>
          </cell>
          <cell r="D511" t="str">
            <v>8012199453026</v>
          </cell>
          <cell r="E511" t="str">
            <v>PZ</v>
          </cell>
          <cell r="F511">
            <v>50</v>
          </cell>
          <cell r="G511" t="str">
            <v>SPINE E PRESE CORNER</v>
          </cell>
          <cell r="H511">
            <v>2.68</v>
          </cell>
          <cell r="I511">
            <v>0.42</v>
          </cell>
          <cell r="J511">
            <v>1.5544000000000002</v>
          </cell>
          <cell r="K511">
            <v>0.15</v>
          </cell>
          <cell r="L511">
            <v>1.3212400000000002</v>
          </cell>
        </row>
        <row r="512">
          <cell r="A512" t="str">
            <v>BT-S2468TJE</v>
          </cell>
          <cell r="B512" t="str">
            <v>MOBILI</v>
          </cell>
          <cell r="C512" t="str">
            <v>kit - spina corner squadra 2P+T 16A arancio</v>
          </cell>
          <cell r="D512" t="str">
            <v>8005543490518</v>
          </cell>
          <cell r="E512" t="str">
            <v>PZ</v>
          </cell>
          <cell r="F512">
            <v>50</v>
          </cell>
          <cell r="G512" t="str">
            <v>SPINE E PRESE CORNER</v>
          </cell>
          <cell r="H512">
            <v>2.89</v>
          </cell>
          <cell r="I512">
            <v>0.42</v>
          </cell>
          <cell r="J512">
            <v>1.6762000000000001</v>
          </cell>
          <cell r="K512">
            <v>0.15</v>
          </cell>
          <cell r="L512">
            <v>1.4247700000000001</v>
          </cell>
        </row>
        <row r="513">
          <cell r="A513" t="str">
            <v>BT-S2492AE</v>
          </cell>
          <cell r="B513" t="str">
            <v>MOBILI</v>
          </cell>
          <cell r="C513" t="str">
            <v>kit - spina volante 2P 10A avorio</v>
          </cell>
          <cell r="D513" t="str">
            <v>8012199364094</v>
          </cell>
          <cell r="E513" t="str">
            <v>PZ</v>
          </cell>
          <cell r="F513">
            <v>50</v>
          </cell>
          <cell r="G513" t="str">
            <v>SPINE E PRESE PROFESSIONAL</v>
          </cell>
          <cell r="H513">
            <v>2.1800000000000002</v>
          </cell>
          <cell r="I513">
            <v>0.42</v>
          </cell>
          <cell r="J513">
            <v>1.2644000000000002</v>
          </cell>
          <cell r="K513">
            <v>0.15</v>
          </cell>
          <cell r="L513">
            <v>1.0747400000000003</v>
          </cell>
        </row>
        <row r="514">
          <cell r="A514" t="str">
            <v>BT-S2492GE</v>
          </cell>
          <cell r="B514" t="str">
            <v>MOBILI</v>
          </cell>
          <cell r="C514" t="str">
            <v>kit - spina volante 2P 10A grigia</v>
          </cell>
          <cell r="D514" t="str">
            <v>8012199364124</v>
          </cell>
          <cell r="E514" t="str">
            <v>PZ</v>
          </cell>
          <cell r="F514">
            <v>50</v>
          </cell>
          <cell r="G514" t="str">
            <v>SPINE E PRESE PROFESSIONAL</v>
          </cell>
          <cell r="H514">
            <v>2.1800000000000002</v>
          </cell>
          <cell r="I514">
            <v>0.42</v>
          </cell>
          <cell r="J514">
            <v>1.2644000000000002</v>
          </cell>
          <cell r="K514">
            <v>0.15</v>
          </cell>
          <cell r="L514">
            <v>1.0747400000000003</v>
          </cell>
        </row>
        <row r="515">
          <cell r="A515" t="str">
            <v>BT-S2495TA</v>
          </cell>
          <cell r="B515" t="str">
            <v>MOBILI</v>
          </cell>
          <cell r="C515" t="str">
            <v>kit - spina salvaspazio 2P+T 10A avorio</v>
          </cell>
          <cell r="D515" t="str">
            <v>8005543120088</v>
          </cell>
          <cell r="E515" t="str">
            <v>PZ</v>
          </cell>
          <cell r="F515">
            <v>12</v>
          </cell>
          <cell r="G515" t="str">
            <v>SPINE E PRESE PROFESSIONAL</v>
          </cell>
          <cell r="H515">
            <v>3.39</v>
          </cell>
          <cell r="I515">
            <v>0.42</v>
          </cell>
          <cell r="J515">
            <v>1.9662000000000002</v>
          </cell>
          <cell r="K515">
            <v>0.15</v>
          </cell>
          <cell r="L515">
            <v>1.6712700000000003</v>
          </cell>
        </row>
        <row r="516">
          <cell r="A516" t="str">
            <v>BT-S2495TAE</v>
          </cell>
          <cell r="B516" t="str">
            <v>MOBILI</v>
          </cell>
          <cell r="C516" t="str">
            <v>kit - spina salvaspazio 2P+T 10A avorio</v>
          </cell>
          <cell r="D516" t="str">
            <v>8012199365862</v>
          </cell>
          <cell r="E516" t="str">
            <v>PZ</v>
          </cell>
          <cell r="F516">
            <v>50</v>
          </cell>
          <cell r="G516" t="str">
            <v>SPINE E PRESE PROFESSIONAL</v>
          </cell>
          <cell r="H516">
            <v>2.72</v>
          </cell>
          <cell r="I516">
            <v>0.42</v>
          </cell>
          <cell r="J516">
            <v>1.5776000000000001</v>
          </cell>
          <cell r="K516">
            <v>0.15</v>
          </cell>
          <cell r="L516">
            <v>1.3409600000000002</v>
          </cell>
        </row>
        <row r="517">
          <cell r="A517" t="str">
            <v>BT-S2495TG</v>
          </cell>
          <cell r="B517" t="str">
            <v>MOBILI</v>
          </cell>
          <cell r="C517" t="str">
            <v>kit - spina salvaspazio 2P+T 10A grigia</v>
          </cell>
          <cell r="D517" t="str">
            <v>8005543120071</v>
          </cell>
          <cell r="E517" t="str">
            <v>PZ</v>
          </cell>
          <cell r="F517">
            <v>12</v>
          </cell>
          <cell r="G517" t="str">
            <v>SPINE E PRESE PROFESSIONAL</v>
          </cell>
          <cell r="H517">
            <v>3.39</v>
          </cell>
          <cell r="I517">
            <v>0.42</v>
          </cell>
          <cell r="J517">
            <v>1.9662000000000002</v>
          </cell>
          <cell r="K517">
            <v>0.15</v>
          </cell>
          <cell r="L517">
            <v>1.6712700000000003</v>
          </cell>
        </row>
        <row r="518">
          <cell r="A518" t="str">
            <v>BT-S2495TGE</v>
          </cell>
          <cell r="B518" t="str">
            <v>MOBILI</v>
          </cell>
          <cell r="C518" t="str">
            <v>kit - spina salvaspazio 2P+T 10A grigio</v>
          </cell>
          <cell r="D518" t="str">
            <v>8012199365893</v>
          </cell>
          <cell r="E518" t="str">
            <v>PZ</v>
          </cell>
          <cell r="F518">
            <v>50</v>
          </cell>
          <cell r="G518" t="str">
            <v>SPINE E PRESE PROFESSIONAL</v>
          </cell>
          <cell r="H518">
            <v>2.72</v>
          </cell>
          <cell r="I518">
            <v>0.42</v>
          </cell>
          <cell r="J518">
            <v>1.5776000000000001</v>
          </cell>
          <cell r="K518">
            <v>0.15</v>
          </cell>
          <cell r="L518">
            <v>1.3409600000000002</v>
          </cell>
        </row>
        <row r="519">
          <cell r="A519" t="str">
            <v>BT-S2496TA</v>
          </cell>
          <cell r="B519" t="str">
            <v>MOBILI</v>
          </cell>
          <cell r="C519" t="str">
            <v>kit - spina salvaspazio 2P+T 16A avorio</v>
          </cell>
          <cell r="D519" t="str">
            <v>8005543120101</v>
          </cell>
          <cell r="E519" t="str">
            <v>PZ</v>
          </cell>
          <cell r="F519">
            <v>12</v>
          </cell>
          <cell r="G519" t="str">
            <v>SPINE E PRESE PROFESSIONAL</v>
          </cell>
          <cell r="H519">
            <v>4.04</v>
          </cell>
          <cell r="I519">
            <v>0.42</v>
          </cell>
          <cell r="J519">
            <v>2.3432000000000004</v>
          </cell>
          <cell r="K519">
            <v>0.15</v>
          </cell>
          <cell r="L519">
            <v>1.9917200000000004</v>
          </cell>
        </row>
        <row r="520">
          <cell r="A520" t="str">
            <v>BT-S2496TAE</v>
          </cell>
          <cell r="B520" t="str">
            <v>MOBILI</v>
          </cell>
          <cell r="C520" t="str">
            <v>kit - spina salvaspazio 2P+T 16A avorio</v>
          </cell>
          <cell r="D520" t="str">
            <v>8012199365923</v>
          </cell>
          <cell r="E520" t="str">
            <v>PZ</v>
          </cell>
          <cell r="F520">
            <v>40</v>
          </cell>
          <cell r="G520" t="str">
            <v>SPINE E PRESE PROFESSIONAL</v>
          </cell>
          <cell r="H520">
            <v>3.21</v>
          </cell>
          <cell r="I520">
            <v>0.42</v>
          </cell>
          <cell r="J520">
            <v>1.8618000000000001</v>
          </cell>
          <cell r="K520">
            <v>0.15</v>
          </cell>
          <cell r="L520">
            <v>1.5825300000000002</v>
          </cell>
        </row>
        <row r="521">
          <cell r="A521" t="str">
            <v>BT-S2496TG</v>
          </cell>
          <cell r="B521" t="str">
            <v>MOBILI</v>
          </cell>
          <cell r="C521" t="str">
            <v>kit - spina salvaspazio 2P+T 16A grigio</v>
          </cell>
          <cell r="D521" t="str">
            <v>8005543120095</v>
          </cell>
          <cell r="E521" t="str">
            <v>PZ</v>
          </cell>
          <cell r="F521">
            <v>12</v>
          </cell>
          <cell r="G521" t="str">
            <v>SPINE E PRESE PROFESSIONAL</v>
          </cell>
          <cell r="H521">
            <v>4.04</v>
          </cell>
          <cell r="I521">
            <v>0.42</v>
          </cell>
          <cell r="J521">
            <v>2.3432000000000004</v>
          </cell>
          <cell r="K521">
            <v>0.15</v>
          </cell>
          <cell r="L521">
            <v>1.9917200000000004</v>
          </cell>
        </row>
        <row r="522">
          <cell r="A522" t="str">
            <v>BT-S2496TGE</v>
          </cell>
          <cell r="B522" t="str">
            <v>MOBILI</v>
          </cell>
          <cell r="C522" t="str">
            <v>kit - spina salvaspazio 2P+T 16A grigio</v>
          </cell>
          <cell r="D522" t="str">
            <v>8012199365954</v>
          </cell>
          <cell r="E522" t="str">
            <v>PZ</v>
          </cell>
          <cell r="F522">
            <v>40</v>
          </cell>
          <cell r="G522" t="str">
            <v>SPINE E PRESE PROFESSIONAL</v>
          </cell>
          <cell r="H522">
            <v>3.21</v>
          </cell>
          <cell r="I522">
            <v>0.42</v>
          </cell>
          <cell r="J522">
            <v>1.8618000000000001</v>
          </cell>
          <cell r="K522">
            <v>0.15</v>
          </cell>
          <cell r="L522">
            <v>1.5825300000000002</v>
          </cell>
        </row>
        <row r="523">
          <cell r="A523" t="str">
            <v>BT-S2515N</v>
          </cell>
          <cell r="B523" t="str">
            <v>MOBILI</v>
          </cell>
          <cell r="C523" t="str">
            <v>kit - avvolgicavo 3x1,5 15m 4 pr. Plurist</v>
          </cell>
          <cell r="D523" t="str">
            <v>8005543599990</v>
          </cell>
          <cell r="E523" t="str">
            <v>PZ</v>
          </cell>
          <cell r="F523">
            <v>1</v>
          </cell>
          <cell r="G523" t="str">
            <v>AVVOLGICAVI</v>
          </cell>
          <cell r="H523">
            <v>41.29</v>
          </cell>
          <cell r="I523">
            <v>0.42</v>
          </cell>
          <cell r="J523">
            <v>23.9482</v>
          </cell>
          <cell r="K523">
            <v>0.15</v>
          </cell>
          <cell r="L523">
            <v>20.355969999999999</v>
          </cell>
        </row>
        <row r="524">
          <cell r="A524" t="str">
            <v>BT-S2515X40</v>
          </cell>
          <cell r="B524" t="str">
            <v>MOBILI</v>
          </cell>
          <cell r="C524" t="str">
            <v>kit-prolunga 2P+T 15m sp.16A/pr. st tedes</v>
          </cell>
          <cell r="D524" t="str">
            <v>8005543404225</v>
          </cell>
          <cell r="E524" t="str">
            <v>PZ</v>
          </cell>
          <cell r="F524">
            <v>3</v>
          </cell>
          <cell r="G524" t="str">
            <v>PROLUNGHE GARDEN</v>
          </cell>
          <cell r="H524">
            <v>34.11</v>
          </cell>
          <cell r="I524">
            <v>0.42</v>
          </cell>
          <cell r="J524">
            <v>19.783799999999999</v>
          </cell>
          <cell r="K524">
            <v>0.15</v>
          </cell>
          <cell r="L524">
            <v>16.816230000000001</v>
          </cell>
        </row>
        <row r="525">
          <cell r="A525" t="str">
            <v>BT-S2525N</v>
          </cell>
          <cell r="B525" t="str">
            <v>MOBILI</v>
          </cell>
          <cell r="C525" t="str">
            <v>kit - avvolgicavo 3x1,5 25m 4 pr. Plurist</v>
          </cell>
          <cell r="D525" t="str">
            <v>8005543600009</v>
          </cell>
          <cell r="E525" t="str">
            <v>PZ</v>
          </cell>
          <cell r="F525">
            <v>1</v>
          </cell>
          <cell r="G525" t="str">
            <v>AVVOLGICAVI</v>
          </cell>
          <cell r="H525">
            <v>59.34</v>
          </cell>
          <cell r="I525">
            <v>0.42</v>
          </cell>
          <cell r="J525">
            <v>34.417200000000001</v>
          </cell>
          <cell r="K525">
            <v>0.15</v>
          </cell>
          <cell r="L525">
            <v>29.254620000000003</v>
          </cell>
        </row>
        <row r="526">
          <cell r="A526" t="str">
            <v>BT-S2529N</v>
          </cell>
          <cell r="B526" t="str">
            <v>MOBILI</v>
          </cell>
          <cell r="C526" t="str">
            <v>kit - prolunga TV 3m 2 spine+adattatore</v>
          </cell>
          <cell r="D526" t="str">
            <v>8012199731797</v>
          </cell>
          <cell r="E526" t="str">
            <v>PZ</v>
          </cell>
          <cell r="F526">
            <v>10</v>
          </cell>
          <cell r="G526" t="str">
            <v>PRODOTTI MOBILI ALTRO</v>
          </cell>
          <cell r="H526">
            <v>10.75</v>
          </cell>
          <cell r="I526">
            <v>0.42</v>
          </cell>
          <cell r="J526">
            <v>6.2350000000000003</v>
          </cell>
          <cell r="K526">
            <v>0.15</v>
          </cell>
          <cell r="L526">
            <v>5.2997500000000004</v>
          </cell>
        </row>
        <row r="527">
          <cell r="A527" t="str">
            <v>BT-S2533/40</v>
          </cell>
          <cell r="B527" t="str">
            <v>MOBILI</v>
          </cell>
          <cell r="C527" t="str">
            <v>kit - prolunga 2P+T 25m sp.16A/pr. st tedes</v>
          </cell>
          <cell r="D527" t="str">
            <v>8012199374468</v>
          </cell>
          <cell r="E527" t="str">
            <v>PZ</v>
          </cell>
          <cell r="F527">
            <v>2</v>
          </cell>
          <cell r="G527" t="str">
            <v>PROLUNGHE GARDEN</v>
          </cell>
          <cell r="H527">
            <v>49.05</v>
          </cell>
          <cell r="I527">
            <v>0.42</v>
          </cell>
          <cell r="J527">
            <v>28.448999999999998</v>
          </cell>
          <cell r="K527">
            <v>0.15</v>
          </cell>
          <cell r="L527">
            <v>24.181649999999998</v>
          </cell>
        </row>
        <row r="528">
          <cell r="A528" t="str">
            <v>BT-S2587B</v>
          </cell>
          <cell r="B528" t="str">
            <v>MOBILI</v>
          </cell>
          <cell r="C528" t="str">
            <v>kit - cavo spirale 2 plug 4/4 2,5m bianco</v>
          </cell>
          <cell r="D528" t="str">
            <v>8012199419718</v>
          </cell>
          <cell r="E528" t="str">
            <v>PZ</v>
          </cell>
          <cell r="F528">
            <v>6</v>
          </cell>
          <cell r="G528" t="str">
            <v>PRODOTTI MOBILI ALTRO</v>
          </cell>
          <cell r="H528">
            <v>6.73</v>
          </cell>
          <cell r="I528">
            <v>0.42</v>
          </cell>
          <cell r="J528">
            <v>3.9034000000000004</v>
          </cell>
          <cell r="K528">
            <v>0.15</v>
          </cell>
          <cell r="L528">
            <v>3.3178900000000002</v>
          </cell>
        </row>
        <row r="529">
          <cell r="A529" t="str">
            <v>BT-S2587N</v>
          </cell>
          <cell r="B529" t="str">
            <v>MOBILI</v>
          </cell>
          <cell r="C529" t="str">
            <v>kit - cavo spirale 2 plug 4/4 2,5m nero</v>
          </cell>
          <cell r="D529" t="str">
            <v>8012199419770</v>
          </cell>
          <cell r="E529" t="str">
            <v>PZ</v>
          </cell>
          <cell r="F529">
            <v>6</v>
          </cell>
          <cell r="G529" t="str">
            <v>PRODOTTI MOBILI ALTRO</v>
          </cell>
          <cell r="H529">
            <v>6.8</v>
          </cell>
          <cell r="I529">
            <v>0.42</v>
          </cell>
          <cell r="J529">
            <v>3.944</v>
          </cell>
          <cell r="K529">
            <v>0.15</v>
          </cell>
          <cell r="L529">
            <v>3.3523999999999998</v>
          </cell>
        </row>
        <row r="530">
          <cell r="A530" t="str">
            <v>BT-S2588N</v>
          </cell>
          <cell r="B530" t="str">
            <v>MOBILI</v>
          </cell>
          <cell r="C530" t="str">
            <v>kit - prolunga telefon 2 RJ11 2,5m nero</v>
          </cell>
          <cell r="D530" t="str">
            <v>8012199419831</v>
          </cell>
          <cell r="E530" t="str">
            <v>PZ</v>
          </cell>
          <cell r="F530">
            <v>6</v>
          </cell>
          <cell r="G530" t="str">
            <v>PRODOTTI MOBILI ALTRO</v>
          </cell>
          <cell r="H530">
            <v>6.55</v>
          </cell>
          <cell r="I530">
            <v>0.42</v>
          </cell>
          <cell r="J530">
            <v>3.7989999999999999</v>
          </cell>
          <cell r="K530">
            <v>0.15</v>
          </cell>
          <cell r="L530">
            <v>3.2291499999999997</v>
          </cell>
        </row>
        <row r="531">
          <cell r="A531" t="str">
            <v>BT-S2595</v>
          </cell>
          <cell r="B531" t="str">
            <v>MOBILI</v>
          </cell>
          <cell r="C531" t="str">
            <v>kit - prolunga telef 1spina 2prese RJ11 5m</v>
          </cell>
          <cell r="D531" t="str">
            <v>8012199420042</v>
          </cell>
          <cell r="E531" t="str">
            <v>PZ</v>
          </cell>
          <cell r="F531">
            <v>6</v>
          </cell>
          <cell r="G531" t="str">
            <v>PRODOTTI MOBILI ALTRO</v>
          </cell>
          <cell r="H531">
            <v>9.74</v>
          </cell>
          <cell r="I531">
            <v>0.42</v>
          </cell>
          <cell r="J531">
            <v>5.6492000000000004</v>
          </cell>
          <cell r="K531">
            <v>0.15</v>
          </cell>
          <cell r="L531">
            <v>4.8018200000000002</v>
          </cell>
        </row>
        <row r="532">
          <cell r="A532" t="str">
            <v>BT-S2603D</v>
          </cell>
          <cell r="B532" t="str">
            <v>MOBILI</v>
          </cell>
          <cell r="C532" t="str">
            <v>kit - connettore Jack Jack 3.5mm</v>
          </cell>
          <cell r="D532" t="str">
            <v>8005543545096</v>
          </cell>
          <cell r="E532" t="str">
            <v>PZ</v>
          </cell>
          <cell r="F532">
            <v>12</v>
          </cell>
          <cell r="G532" t="str">
            <v>PRODOTTI MOBILI ALTRO</v>
          </cell>
          <cell r="H532">
            <v>14.24</v>
          </cell>
          <cell r="I532">
            <v>0.42</v>
          </cell>
          <cell r="J532">
            <v>8.2591999999999999</v>
          </cell>
          <cell r="K532">
            <v>0.15</v>
          </cell>
          <cell r="L532">
            <v>7.0203199999999999</v>
          </cell>
        </row>
        <row r="533">
          <cell r="A533" t="str">
            <v>BT-S2615</v>
          </cell>
          <cell r="B533" t="str">
            <v>MOBILI</v>
          </cell>
          <cell r="C533" t="str">
            <v>Avvolgicavo 15m, 4 pr. Plurist, 1 sp. 16A</v>
          </cell>
          <cell r="D533" t="str">
            <v>8005543769553</v>
          </cell>
          <cell r="E533" t="str">
            <v>PZ</v>
          </cell>
          <cell r="F533">
            <v>1</v>
          </cell>
          <cell r="G533" t="str">
            <v>AVVOLGICAVI</v>
          </cell>
          <cell r="H533">
            <v>43.77</v>
          </cell>
          <cell r="I533">
            <v>0.42</v>
          </cell>
          <cell r="J533">
            <v>25.386600000000001</v>
          </cell>
          <cell r="K533">
            <v>0.15</v>
          </cell>
          <cell r="L533">
            <v>21.578610000000001</v>
          </cell>
        </row>
        <row r="534">
          <cell r="A534" t="str">
            <v>BT-S2620</v>
          </cell>
          <cell r="B534" t="str">
            <v>MOBILI</v>
          </cell>
          <cell r="C534" t="str">
            <v>Avvolgicavo 20m, 4 pr. Plurist, 1 sp. 16A</v>
          </cell>
          <cell r="D534" t="str">
            <v>8005543769560</v>
          </cell>
          <cell r="E534" t="str">
            <v>PZ</v>
          </cell>
          <cell r="F534">
            <v>1</v>
          </cell>
          <cell r="G534" t="str">
            <v>AVVOLGICAVI</v>
          </cell>
          <cell r="H534">
            <v>54.34</v>
          </cell>
          <cell r="I534">
            <v>0.42</v>
          </cell>
          <cell r="J534">
            <v>31.517200000000003</v>
          </cell>
          <cell r="K534">
            <v>0.15</v>
          </cell>
          <cell r="L534">
            <v>26.789620000000003</v>
          </cell>
        </row>
        <row r="535">
          <cell r="A535" t="str">
            <v>BT-S2625</v>
          </cell>
          <cell r="B535" t="str">
            <v>MOBILI</v>
          </cell>
          <cell r="C535" t="str">
            <v>Avvolgicavo 25m, 4 pr. Plurist, 1 sp. 16A</v>
          </cell>
          <cell r="D535" t="str">
            <v>8005543769577</v>
          </cell>
          <cell r="E535" t="str">
            <v>PZ</v>
          </cell>
          <cell r="F535">
            <v>1</v>
          </cell>
          <cell r="G535" t="str">
            <v>AVVOLGICAVI</v>
          </cell>
          <cell r="H535">
            <v>62.9</v>
          </cell>
          <cell r="I535">
            <v>0.42</v>
          </cell>
          <cell r="J535">
            <v>36.481999999999999</v>
          </cell>
          <cell r="K535">
            <v>0.15</v>
          </cell>
          <cell r="L535">
            <v>31.009699999999999</v>
          </cell>
        </row>
        <row r="536">
          <cell r="A536" t="str">
            <v>BT-S2630</v>
          </cell>
          <cell r="B536" t="str">
            <v>MOBILI</v>
          </cell>
          <cell r="C536" t="str">
            <v>Avvolgicavo 30m, 4 pr. Plurist, 1 sp. 16A</v>
          </cell>
          <cell r="D536" t="str">
            <v>8005543769584</v>
          </cell>
          <cell r="E536" t="str">
            <v>PZ</v>
          </cell>
          <cell r="F536">
            <v>1</v>
          </cell>
          <cell r="G536" t="str">
            <v>AVVOLGICAVI</v>
          </cell>
          <cell r="H536">
            <v>69.45</v>
          </cell>
          <cell r="I536">
            <v>0.42</v>
          </cell>
          <cell r="J536">
            <v>40.281000000000006</v>
          </cell>
          <cell r="K536">
            <v>0.15</v>
          </cell>
          <cell r="L536">
            <v>34.238850000000006</v>
          </cell>
        </row>
        <row r="537">
          <cell r="A537" t="str">
            <v>BT-S2611</v>
          </cell>
          <cell r="B537" t="str">
            <v>MOBILI</v>
          </cell>
          <cell r="C537" t="str">
            <v>kit - Adattatore Type-C/Usb OTG</v>
          </cell>
          <cell r="D537" t="str">
            <v>8005543627082</v>
          </cell>
          <cell r="E537" t="str">
            <v>PZ</v>
          </cell>
          <cell r="F537">
            <v>12</v>
          </cell>
          <cell r="G537" t="str">
            <v>PRODOTTI MOBILI ALTRO</v>
          </cell>
          <cell r="H537">
            <v>9.34</v>
          </cell>
          <cell r="I537">
            <v>0.42</v>
          </cell>
          <cell r="J537">
            <v>5.4172000000000002</v>
          </cell>
          <cell r="K537">
            <v>0.15</v>
          </cell>
          <cell r="L537">
            <v>4.6046200000000006</v>
          </cell>
        </row>
        <row r="538">
          <cell r="A538" t="str">
            <v>BT-S2612D</v>
          </cell>
          <cell r="B538" t="str">
            <v>MOBILI</v>
          </cell>
          <cell r="C538" t="str">
            <v>kit - USB connettori 3 in 1</v>
          </cell>
          <cell r="D538" t="str">
            <v>8005543482759</v>
          </cell>
          <cell r="E538" t="str">
            <v>PZ</v>
          </cell>
          <cell r="F538">
            <v>12</v>
          </cell>
          <cell r="G538" t="str">
            <v>PRODOTTI MOBILI ALTRO</v>
          </cell>
          <cell r="H538">
            <v>13.36</v>
          </cell>
          <cell r="I538">
            <v>0.42</v>
          </cell>
          <cell r="J538">
            <v>7.7488000000000001</v>
          </cell>
          <cell r="K538">
            <v>0.15</v>
          </cell>
          <cell r="L538">
            <v>6.5864799999999999</v>
          </cell>
        </row>
        <row r="539">
          <cell r="A539" t="str">
            <v>BT-S2614G</v>
          </cell>
          <cell r="B539" t="str">
            <v>MOBILI</v>
          </cell>
          <cell r="C539" t="str">
            <v>kit - 2 pr. USB car charger 12V-2.1A max</v>
          </cell>
          <cell r="D539" t="str">
            <v>8005543510049</v>
          </cell>
          <cell r="E539" t="str">
            <v>PZ</v>
          </cell>
          <cell r="F539">
            <v>12</v>
          </cell>
          <cell r="G539" t="str">
            <v>PRODOTTI MOBILI ALTRO</v>
          </cell>
          <cell r="H539">
            <v>13.26</v>
          </cell>
          <cell r="I539">
            <v>0.42</v>
          </cell>
          <cell r="J539">
            <v>7.6908000000000003</v>
          </cell>
          <cell r="K539">
            <v>0.15</v>
          </cell>
          <cell r="L539">
            <v>6.5371800000000002</v>
          </cell>
        </row>
        <row r="540">
          <cell r="A540" t="str">
            <v>BT-S2616D</v>
          </cell>
          <cell r="B540" t="str">
            <v>MOBILI</v>
          </cell>
          <cell r="C540" t="str">
            <v>kit - USB connettore 1 for All</v>
          </cell>
          <cell r="D540" t="str">
            <v>8005543545058</v>
          </cell>
          <cell r="E540" t="str">
            <v>PZ</v>
          </cell>
          <cell r="F540">
            <v>12</v>
          </cell>
          <cell r="G540" t="str">
            <v>PRODOTTI MOBILI ALTRO</v>
          </cell>
          <cell r="H540">
            <v>26.04</v>
          </cell>
          <cell r="I540">
            <v>0.42</v>
          </cell>
          <cell r="J540">
            <v>15.103199999999999</v>
          </cell>
          <cell r="K540">
            <v>0.15</v>
          </cell>
          <cell r="L540">
            <v>12.837719999999999</v>
          </cell>
        </row>
        <row r="541">
          <cell r="A541" t="str">
            <v>BT-S2617DL</v>
          </cell>
          <cell r="B541" t="str">
            <v>MOBILI</v>
          </cell>
          <cell r="C541" t="str">
            <v>kit - Usb Power Bank + luce</v>
          </cell>
          <cell r="D541" t="str">
            <v>8005543570005</v>
          </cell>
          <cell r="E541" t="str">
            <v>PZ</v>
          </cell>
          <cell r="F541">
            <v>12</v>
          </cell>
          <cell r="G541" t="str">
            <v>PRODOTTI MOBILI ALTRO</v>
          </cell>
          <cell r="H541">
            <v>34.19</v>
          </cell>
          <cell r="I541">
            <v>0.42</v>
          </cell>
          <cell r="J541">
            <v>19.830199999999998</v>
          </cell>
          <cell r="K541">
            <v>0.15</v>
          </cell>
          <cell r="L541">
            <v>16.855669999999996</v>
          </cell>
        </row>
        <row r="542">
          <cell r="A542" t="str">
            <v>BT-S2618D</v>
          </cell>
          <cell r="B542" t="str">
            <v>MOBILI</v>
          </cell>
          <cell r="C542" t="str">
            <v>USB Travel Kit con pochette</v>
          </cell>
          <cell r="D542" t="str">
            <v>8005543560976</v>
          </cell>
          <cell r="E542" t="str">
            <v>PZ</v>
          </cell>
          <cell r="F542">
            <v>12</v>
          </cell>
          <cell r="G542" t="str">
            <v>PRODOTTI MOBILI ALTRO</v>
          </cell>
          <cell r="H542">
            <v>55.94</v>
          </cell>
          <cell r="I542">
            <v>0.42</v>
          </cell>
          <cell r="J542">
            <v>32.4452</v>
          </cell>
          <cell r="K542">
            <v>0.15</v>
          </cell>
          <cell r="L542">
            <v>27.578420000000001</v>
          </cell>
        </row>
        <row r="543">
          <cell r="A543" t="str">
            <v>BT-S2619D</v>
          </cell>
          <cell r="B543" t="str">
            <v>MOBILI</v>
          </cell>
          <cell r="C543" t="str">
            <v>kit - USB connettore Type C</v>
          </cell>
          <cell r="D543" t="str">
            <v>8005543595985</v>
          </cell>
          <cell r="E543" t="str">
            <v>PZ</v>
          </cell>
          <cell r="F543">
            <v>12</v>
          </cell>
          <cell r="G543" t="str">
            <v>PRODOTTI MOBILI ALTRO</v>
          </cell>
          <cell r="H543">
            <v>11.95</v>
          </cell>
          <cell r="I543">
            <v>0.42</v>
          </cell>
          <cell r="J543">
            <v>6.931</v>
          </cell>
          <cell r="K543">
            <v>0.15</v>
          </cell>
          <cell r="L543">
            <v>5.8913500000000001</v>
          </cell>
        </row>
        <row r="544">
          <cell r="A544" t="str">
            <v>BT-S2620W</v>
          </cell>
          <cell r="B544" t="str">
            <v>MOBILI</v>
          </cell>
          <cell r="C544" t="str">
            <v>kit - Caricabatterie Wireless Standard QI</v>
          </cell>
          <cell r="D544" t="str">
            <v>8005543627105</v>
          </cell>
          <cell r="E544" t="str">
            <v>PZ</v>
          </cell>
          <cell r="F544">
            <v>12</v>
          </cell>
          <cell r="G544" t="str">
            <v>PRODOTTI MOBILI ALTRO</v>
          </cell>
          <cell r="H544">
            <v>33.39</v>
          </cell>
          <cell r="I544">
            <v>0.42</v>
          </cell>
          <cell r="J544">
            <v>19.366199999999999</v>
          </cell>
          <cell r="K544">
            <v>0.15</v>
          </cell>
          <cell r="L544">
            <v>16.461269999999999</v>
          </cell>
        </row>
        <row r="545">
          <cell r="A545" t="str">
            <v>BT-S2670TA</v>
          </cell>
          <cell r="B545" t="str">
            <v>MOBILI</v>
          </cell>
          <cell r="C545" t="str">
            <v>kit - presa volante 2P+T 10/16A bianca</v>
          </cell>
          <cell r="D545" t="str">
            <v>8012199780375</v>
          </cell>
          <cell r="E545" t="str">
            <v>PZ</v>
          </cell>
          <cell r="F545">
            <v>18</v>
          </cell>
          <cell r="G545" t="str">
            <v>SPINE E PRESE CORNER</v>
          </cell>
          <cell r="H545">
            <v>3.41</v>
          </cell>
          <cell r="I545">
            <v>0.42</v>
          </cell>
          <cell r="J545">
            <v>1.9778000000000002</v>
          </cell>
          <cell r="K545">
            <v>0.15</v>
          </cell>
          <cell r="L545">
            <v>1.6811300000000002</v>
          </cell>
        </row>
        <row r="546">
          <cell r="A546" t="str">
            <v>BT-S2670TAE</v>
          </cell>
          <cell r="B546" t="str">
            <v>MOBILI</v>
          </cell>
          <cell r="C546" t="str">
            <v>kit - presa volante 2P+T 10/16A bianca</v>
          </cell>
          <cell r="D546" t="str">
            <v>8012199780412</v>
          </cell>
          <cell r="E546" t="str">
            <v>PZ</v>
          </cell>
          <cell r="F546">
            <v>40</v>
          </cell>
          <cell r="G546" t="str">
            <v>SPINE E PRESE CORNER</v>
          </cell>
          <cell r="H546">
            <v>2.97</v>
          </cell>
          <cell r="I546">
            <v>0.42</v>
          </cell>
          <cell r="J546">
            <v>1.7226000000000001</v>
          </cell>
          <cell r="K546">
            <v>0.15</v>
          </cell>
          <cell r="L546">
            <v>1.46421</v>
          </cell>
        </row>
        <row r="547">
          <cell r="A547" t="str">
            <v>BT-S2670TG</v>
          </cell>
          <cell r="B547" t="str">
            <v>MOBILI</v>
          </cell>
          <cell r="C547" t="str">
            <v>kit - presa volante 2P+T 10/16A grigia</v>
          </cell>
          <cell r="D547" t="str">
            <v>8012199780382</v>
          </cell>
          <cell r="E547" t="str">
            <v>PZ</v>
          </cell>
          <cell r="F547">
            <v>18</v>
          </cell>
          <cell r="G547" t="str">
            <v>SPINE E PRESE CORNER</v>
          </cell>
          <cell r="H547">
            <v>3.47</v>
          </cell>
          <cell r="I547">
            <v>0.42</v>
          </cell>
          <cell r="J547">
            <v>2.0125999999999999</v>
          </cell>
          <cell r="K547">
            <v>0.15</v>
          </cell>
          <cell r="L547">
            <v>1.71071</v>
          </cell>
        </row>
        <row r="548">
          <cell r="A548" t="str">
            <v>BT-S2670TGE</v>
          </cell>
          <cell r="B548" t="str">
            <v>MOBILI</v>
          </cell>
          <cell r="C548" t="str">
            <v>kit - presa volante 2P+T 10/16A grigia</v>
          </cell>
          <cell r="D548" t="str">
            <v>8012199780429</v>
          </cell>
          <cell r="E548" t="str">
            <v>PZ</v>
          </cell>
          <cell r="F548">
            <v>40</v>
          </cell>
          <cell r="G548" t="str">
            <v>SPINE E PRESE CORNER</v>
          </cell>
          <cell r="H548">
            <v>2.94</v>
          </cell>
          <cell r="I548">
            <v>0.42</v>
          </cell>
          <cell r="J548">
            <v>1.7052</v>
          </cell>
          <cell r="K548">
            <v>0.15</v>
          </cell>
          <cell r="L548">
            <v>1.4494199999999999</v>
          </cell>
        </row>
        <row r="549">
          <cell r="A549" t="str">
            <v>BT-S2672TAE</v>
          </cell>
          <cell r="B549" t="str">
            <v>MOBILI</v>
          </cell>
          <cell r="C549" t="str">
            <v>kit - presa volante 2P+T 10A bianca</v>
          </cell>
          <cell r="D549" t="str">
            <v>8012199780436</v>
          </cell>
          <cell r="E549" t="str">
            <v>PZ</v>
          </cell>
          <cell r="F549">
            <v>40</v>
          </cell>
          <cell r="G549" t="str">
            <v>SPINE E PRESE CORNER</v>
          </cell>
          <cell r="H549">
            <v>2.7</v>
          </cell>
          <cell r="I549">
            <v>0.42</v>
          </cell>
          <cell r="J549">
            <v>1.5660000000000001</v>
          </cell>
          <cell r="K549">
            <v>0.15</v>
          </cell>
          <cell r="L549">
            <v>1.3311000000000002</v>
          </cell>
        </row>
        <row r="550">
          <cell r="A550" t="str">
            <v>BT-S2672TGE</v>
          </cell>
          <cell r="B550" t="str">
            <v>MOBILI</v>
          </cell>
          <cell r="C550" t="str">
            <v>kit - presa volante 2P+T 10A grigia</v>
          </cell>
          <cell r="D550" t="str">
            <v>8012199780443</v>
          </cell>
          <cell r="E550" t="str">
            <v>PZ</v>
          </cell>
          <cell r="F550">
            <v>40</v>
          </cell>
          <cell r="G550" t="str">
            <v>SPINE E PRESE CORNER</v>
          </cell>
          <cell r="H550">
            <v>2.7</v>
          </cell>
          <cell r="I550">
            <v>0.42</v>
          </cell>
          <cell r="J550">
            <v>1.5660000000000001</v>
          </cell>
          <cell r="K550">
            <v>0.15</v>
          </cell>
          <cell r="L550">
            <v>1.3311000000000002</v>
          </cell>
        </row>
        <row r="551">
          <cell r="A551" t="str">
            <v>BT-S2674TAE</v>
          </cell>
          <cell r="B551" t="str">
            <v>MOBILI</v>
          </cell>
          <cell r="C551" t="str">
            <v>Presa volante tipo P30 2P+T bianca</v>
          </cell>
          <cell r="D551" t="str">
            <v>8005543465103</v>
          </cell>
          <cell r="E551" t="str">
            <v>PZ</v>
          </cell>
          <cell r="F551">
            <v>12</v>
          </cell>
          <cell r="G551" t="str">
            <v>SPINE E PRESE CORNER</v>
          </cell>
          <cell r="H551">
            <v>4.38</v>
          </cell>
          <cell r="I551">
            <v>0.42</v>
          </cell>
          <cell r="J551">
            <v>2.5404</v>
          </cell>
          <cell r="K551">
            <v>0.15</v>
          </cell>
          <cell r="L551">
            <v>2.1593399999999998</v>
          </cell>
        </row>
        <row r="552">
          <cell r="A552" t="str">
            <v>BT-S2674TGE</v>
          </cell>
          <cell r="B552" t="str">
            <v>MOBILI</v>
          </cell>
          <cell r="C552" t="str">
            <v>Presa volante tipo P30 2P+T grigia</v>
          </cell>
          <cell r="D552" t="str">
            <v>8005543465134</v>
          </cell>
          <cell r="E552" t="str">
            <v>PZ</v>
          </cell>
          <cell r="F552">
            <v>12</v>
          </cell>
          <cell r="G552" t="str">
            <v>SPINE E PRESE CORNER</v>
          </cell>
          <cell r="H552">
            <v>4.38</v>
          </cell>
          <cell r="I552">
            <v>0.42</v>
          </cell>
          <cell r="J552">
            <v>2.5404</v>
          </cell>
          <cell r="K552">
            <v>0.15</v>
          </cell>
          <cell r="L552">
            <v>2.1593399999999998</v>
          </cell>
        </row>
        <row r="553">
          <cell r="A553" t="str">
            <v>BT-S2676TAE</v>
          </cell>
          <cell r="B553" t="str">
            <v>MOBILI</v>
          </cell>
          <cell r="C553" t="str">
            <v>Presa std tedesco bipas 10/16A 2P+T bianca</v>
          </cell>
          <cell r="D553" t="str">
            <v>8005543465165</v>
          </cell>
          <cell r="E553" t="str">
            <v>PZ</v>
          </cell>
          <cell r="F553">
            <v>12</v>
          </cell>
          <cell r="G553" t="str">
            <v>SPINE E PRESE CORNER</v>
          </cell>
          <cell r="H553">
            <v>5.07</v>
          </cell>
          <cell r="I553">
            <v>0.42</v>
          </cell>
          <cell r="J553">
            <v>2.9406000000000003</v>
          </cell>
          <cell r="K553">
            <v>0.15</v>
          </cell>
          <cell r="L553">
            <v>2.4995100000000003</v>
          </cell>
        </row>
        <row r="554">
          <cell r="A554" t="str">
            <v>BT-S2676TGE</v>
          </cell>
          <cell r="B554" t="str">
            <v>MOBILI</v>
          </cell>
          <cell r="C554" t="str">
            <v>Presa std tedesco bipas 10/16A 2P+T grigia</v>
          </cell>
          <cell r="D554" t="str">
            <v>8005543465196</v>
          </cell>
          <cell r="E554" t="str">
            <v>PZ</v>
          </cell>
          <cell r="F554">
            <v>12</v>
          </cell>
          <cell r="G554" t="str">
            <v>SPINE E PRESE CORNER</v>
          </cell>
          <cell r="H554">
            <v>5.07</v>
          </cell>
          <cell r="I554">
            <v>0.42</v>
          </cell>
          <cell r="J554">
            <v>2.9406000000000003</v>
          </cell>
          <cell r="K554">
            <v>0.15</v>
          </cell>
          <cell r="L554">
            <v>2.4995100000000003</v>
          </cell>
        </row>
        <row r="555">
          <cell r="A555" t="str">
            <v>BT-S2676TJE</v>
          </cell>
          <cell r="B555" t="str">
            <v>MOBILI</v>
          </cell>
          <cell r="C555" t="str">
            <v>presa stdr tedesco/bipas 10/16A 2P+T aran</v>
          </cell>
          <cell r="D555" t="str">
            <v>8005543482858</v>
          </cell>
          <cell r="E555" t="str">
            <v>PZ</v>
          </cell>
          <cell r="F555">
            <v>12</v>
          </cell>
          <cell r="G555" t="str">
            <v>SPINE E PRESE CORNER</v>
          </cell>
          <cell r="H555">
            <v>5.33</v>
          </cell>
          <cell r="I555">
            <v>0.42</v>
          </cell>
          <cell r="J555">
            <v>3.0914000000000001</v>
          </cell>
          <cell r="K555">
            <v>0.15</v>
          </cell>
          <cell r="L555">
            <v>2.6276900000000003</v>
          </cell>
        </row>
        <row r="556">
          <cell r="A556" t="str">
            <v>BT-S3603D</v>
          </cell>
          <cell r="B556" t="str">
            <v>MOBILI</v>
          </cell>
          <cell r="C556" t="str">
            <v>kit - adattatore Tris 3 prese 10A sp 10A</v>
          </cell>
          <cell r="D556" t="str">
            <v>8012199417158</v>
          </cell>
          <cell r="E556" t="str">
            <v>PZ</v>
          </cell>
          <cell r="F556">
            <v>12</v>
          </cell>
          <cell r="G556" t="str">
            <v>ADATTATORI STANDARD</v>
          </cell>
          <cell r="H556">
            <v>4.18</v>
          </cell>
          <cell r="I556">
            <v>0.42</v>
          </cell>
          <cell r="J556">
            <v>2.4243999999999999</v>
          </cell>
          <cell r="K556">
            <v>0.15</v>
          </cell>
          <cell r="L556">
            <v>2.06074</v>
          </cell>
        </row>
        <row r="557">
          <cell r="A557" t="str">
            <v>BT-S3603DE</v>
          </cell>
          <cell r="B557" t="str">
            <v>MOBILI</v>
          </cell>
          <cell r="C557" t="str">
            <v>kit - adattatore Tris 3 sp 10A bco</v>
          </cell>
          <cell r="D557" t="str">
            <v>8012199474861</v>
          </cell>
          <cell r="E557" t="str">
            <v>PZ</v>
          </cell>
          <cell r="F557">
            <v>40</v>
          </cell>
          <cell r="G557" t="str">
            <v>ADATTATORI STANDARD</v>
          </cell>
          <cell r="H557">
            <v>3.8</v>
          </cell>
          <cell r="I557">
            <v>0.42</v>
          </cell>
          <cell r="J557">
            <v>2.2039999999999997</v>
          </cell>
          <cell r="K557">
            <v>0.15</v>
          </cell>
          <cell r="L557">
            <v>1.8733999999999997</v>
          </cell>
        </row>
        <row r="558">
          <cell r="A558" t="str">
            <v>BT-S3603G</v>
          </cell>
          <cell r="B558" t="str">
            <v>MOBILI</v>
          </cell>
          <cell r="C558" t="str">
            <v>kit - adattatore Tris 3 prese 10A sp 10A</v>
          </cell>
          <cell r="D558" t="str">
            <v>8012199417189</v>
          </cell>
          <cell r="E558" t="str">
            <v>PZ</v>
          </cell>
          <cell r="F558">
            <v>12</v>
          </cell>
          <cell r="G558" t="str">
            <v>ADATTATORI STANDARD</v>
          </cell>
          <cell r="H558">
            <v>4.18</v>
          </cell>
          <cell r="I558">
            <v>0.42</v>
          </cell>
          <cell r="J558">
            <v>2.4243999999999999</v>
          </cell>
          <cell r="K558">
            <v>0.15</v>
          </cell>
          <cell r="L558">
            <v>2.06074</v>
          </cell>
        </row>
        <row r="559">
          <cell r="A559" t="str">
            <v>BT-S3603GE</v>
          </cell>
          <cell r="B559" t="str">
            <v>MOBILI</v>
          </cell>
          <cell r="C559" t="str">
            <v>kit - adattatore Tris 3 sp 10A gr.</v>
          </cell>
          <cell r="D559" t="str">
            <v>8012199474878</v>
          </cell>
          <cell r="E559" t="str">
            <v>PZ</v>
          </cell>
          <cell r="F559">
            <v>40</v>
          </cell>
          <cell r="G559" t="str">
            <v>ADATTATORI STANDARD</v>
          </cell>
          <cell r="H559">
            <v>3.8</v>
          </cell>
          <cell r="I559">
            <v>0.42</v>
          </cell>
          <cell r="J559">
            <v>2.2039999999999997</v>
          </cell>
          <cell r="K559">
            <v>0.15</v>
          </cell>
          <cell r="L559">
            <v>1.8733999999999997</v>
          </cell>
        </row>
        <row r="560">
          <cell r="A560" t="str">
            <v>BT-S3604D</v>
          </cell>
          <cell r="B560" t="str">
            <v>MOBILI</v>
          </cell>
          <cell r="C560" t="str">
            <v>kit - adattatore Tris 3 bipasso 16A bco</v>
          </cell>
          <cell r="D560" t="str">
            <v>8012199417219</v>
          </cell>
          <cell r="E560" t="str">
            <v>PZ</v>
          </cell>
          <cell r="F560">
            <v>12</v>
          </cell>
          <cell r="G560" t="str">
            <v>ADATTATORI STANDARD</v>
          </cell>
          <cell r="H560">
            <v>4.7</v>
          </cell>
          <cell r="I560">
            <v>0.42</v>
          </cell>
          <cell r="J560">
            <v>2.726</v>
          </cell>
          <cell r="K560">
            <v>0.15</v>
          </cell>
          <cell r="L560">
            <v>2.3170999999999999</v>
          </cell>
        </row>
        <row r="561">
          <cell r="A561" t="str">
            <v>BT-S3604DE</v>
          </cell>
          <cell r="B561" t="str">
            <v>MOBILI</v>
          </cell>
          <cell r="C561" t="str">
            <v>kit - adattatore Tris 3 bipasso sp 16A bco</v>
          </cell>
          <cell r="D561" t="str">
            <v>8012199474885</v>
          </cell>
          <cell r="E561" t="str">
            <v>PZ</v>
          </cell>
          <cell r="F561">
            <v>40</v>
          </cell>
          <cell r="G561" t="str">
            <v>ADATTATORI STANDARD</v>
          </cell>
          <cell r="H561">
            <v>4.2</v>
          </cell>
          <cell r="I561">
            <v>0.42</v>
          </cell>
          <cell r="J561">
            <v>2.4359999999999999</v>
          </cell>
          <cell r="K561">
            <v>0.15</v>
          </cell>
          <cell r="L561">
            <v>2.0705999999999998</v>
          </cell>
        </row>
        <row r="562">
          <cell r="A562" t="str">
            <v>BT-S3604G</v>
          </cell>
          <cell r="B562" t="str">
            <v>MOBILI</v>
          </cell>
          <cell r="C562" t="str">
            <v>kit - adattatore Tris 3 bipasso 16A grig</v>
          </cell>
          <cell r="D562" t="str">
            <v>8012199417240</v>
          </cell>
          <cell r="E562" t="str">
            <v>PZ</v>
          </cell>
          <cell r="F562">
            <v>12</v>
          </cell>
          <cell r="G562" t="str">
            <v>ADATTATORI STANDARD</v>
          </cell>
          <cell r="H562">
            <v>4.7</v>
          </cell>
          <cell r="I562">
            <v>0.42</v>
          </cell>
          <cell r="J562">
            <v>2.726</v>
          </cell>
          <cell r="K562">
            <v>0.15</v>
          </cell>
          <cell r="L562">
            <v>2.3170999999999999</v>
          </cell>
        </row>
        <row r="563">
          <cell r="A563" t="str">
            <v>BT-S3604GE</v>
          </cell>
          <cell r="B563" t="str">
            <v>MOBILI</v>
          </cell>
          <cell r="C563" t="str">
            <v>kit - adattatore Tris 3 bipasso sp 16A gr.</v>
          </cell>
          <cell r="D563" t="str">
            <v>8012199474892</v>
          </cell>
          <cell r="E563" t="str">
            <v>PZ</v>
          </cell>
          <cell r="F563">
            <v>40</v>
          </cell>
          <cell r="G563" t="str">
            <v>ADATTATORI STANDARD</v>
          </cell>
          <cell r="H563">
            <v>4.2</v>
          </cell>
          <cell r="I563">
            <v>0.42</v>
          </cell>
          <cell r="J563">
            <v>2.4359999999999999</v>
          </cell>
          <cell r="K563">
            <v>0.15</v>
          </cell>
          <cell r="L563">
            <v>2.0705999999999998</v>
          </cell>
        </row>
        <row r="564">
          <cell r="A564" t="str">
            <v>BT-S3605DE</v>
          </cell>
          <cell r="B564" t="str">
            <v>MOBILI</v>
          </cell>
          <cell r="C564" t="str">
            <v>kit - adattatore Corner 3 pr 10A sp 10A bco</v>
          </cell>
          <cell r="D564" t="str">
            <v>8012199474908</v>
          </cell>
          <cell r="E564" t="str">
            <v>PZ</v>
          </cell>
          <cell r="F564">
            <v>12</v>
          </cell>
          <cell r="G564" t="str">
            <v>ADATTATORI COMFORT E ADVANCED</v>
          </cell>
          <cell r="H564">
            <v>6.7</v>
          </cell>
          <cell r="I564">
            <v>0.42</v>
          </cell>
          <cell r="J564">
            <v>3.8860000000000001</v>
          </cell>
          <cell r="K564">
            <v>0.15</v>
          </cell>
          <cell r="L564">
            <v>3.3031000000000001</v>
          </cell>
        </row>
        <row r="565">
          <cell r="A565" t="str">
            <v>BT-S3605GE</v>
          </cell>
          <cell r="B565" t="str">
            <v>MOBILI</v>
          </cell>
          <cell r="C565" t="str">
            <v>kit - adattatore Corner 3 pr 10A sp 10A gr</v>
          </cell>
          <cell r="D565" t="str">
            <v>8012199474915</v>
          </cell>
          <cell r="E565" t="str">
            <v>PZ</v>
          </cell>
          <cell r="F565">
            <v>12</v>
          </cell>
          <cell r="G565" t="str">
            <v>ADATTATORI COMFORT E ADVANCED</v>
          </cell>
          <cell r="H565">
            <v>6.71</v>
          </cell>
          <cell r="I565">
            <v>0.42</v>
          </cell>
          <cell r="J565">
            <v>3.8917999999999999</v>
          </cell>
          <cell r="K565">
            <v>0.15</v>
          </cell>
          <cell r="L565">
            <v>3.30803</v>
          </cell>
        </row>
        <row r="566">
          <cell r="A566" t="str">
            <v>BT-S3606DE</v>
          </cell>
          <cell r="B566" t="str">
            <v>MOBILI</v>
          </cell>
          <cell r="C566" t="str">
            <v>kit - adattat.Corner 3 bipasso sp 16A bco</v>
          </cell>
          <cell r="D566" t="str">
            <v>8012199474922</v>
          </cell>
          <cell r="E566" t="str">
            <v>PZ</v>
          </cell>
          <cell r="F566">
            <v>12</v>
          </cell>
          <cell r="G566" t="str">
            <v>ADATTATORI COMFORT E ADVANCED</v>
          </cell>
          <cell r="H566">
            <v>6.87</v>
          </cell>
          <cell r="I566">
            <v>0.42</v>
          </cell>
          <cell r="J566">
            <v>3.9846000000000004</v>
          </cell>
          <cell r="K566">
            <v>0.15</v>
          </cell>
          <cell r="L566">
            <v>3.3869100000000003</v>
          </cell>
        </row>
        <row r="567">
          <cell r="A567" t="str">
            <v>BT-S3606GE</v>
          </cell>
          <cell r="B567" t="str">
            <v>MOBILI</v>
          </cell>
          <cell r="C567" t="str">
            <v>kit - adattat.Corner 3 bipasso sp 16A gr</v>
          </cell>
          <cell r="D567" t="str">
            <v>8012199474939</v>
          </cell>
          <cell r="E567" t="str">
            <v>PZ</v>
          </cell>
          <cell r="F567">
            <v>12</v>
          </cell>
          <cell r="G567" t="str">
            <v>ADATTATORI COMFORT E ADVANCED</v>
          </cell>
          <cell r="H567">
            <v>6.84</v>
          </cell>
          <cell r="I567">
            <v>0.42</v>
          </cell>
          <cell r="J567">
            <v>3.9672000000000001</v>
          </cell>
          <cell r="K567">
            <v>0.15</v>
          </cell>
          <cell r="L567">
            <v>3.3721200000000002</v>
          </cell>
        </row>
        <row r="568">
          <cell r="A568" t="str">
            <v>BT-S3610D</v>
          </cell>
          <cell r="B568" t="str">
            <v>MOBILI</v>
          </cell>
          <cell r="C568" t="str">
            <v>kit - adatt. Tris 1st tedes 2pres 10A bco</v>
          </cell>
          <cell r="D568" t="str">
            <v>8012199524689</v>
          </cell>
          <cell r="E568" t="str">
            <v>PZ</v>
          </cell>
          <cell r="F568">
            <v>12</v>
          </cell>
          <cell r="G568" t="str">
            <v>ADATTATORI STANDARD</v>
          </cell>
          <cell r="H568">
            <v>5.32</v>
          </cell>
          <cell r="I568">
            <v>0.42</v>
          </cell>
          <cell r="J568">
            <v>3.0856000000000003</v>
          </cell>
          <cell r="K568">
            <v>0.15</v>
          </cell>
          <cell r="L568">
            <v>2.6227600000000004</v>
          </cell>
        </row>
        <row r="569">
          <cell r="A569" t="str">
            <v>BT-S3610DB</v>
          </cell>
          <cell r="B569" t="str">
            <v>MOBILI</v>
          </cell>
          <cell r="C569" t="str">
            <v>kit - adat Safe 1 pr. st ted+2 10A+INT Bi</v>
          </cell>
          <cell r="D569" t="str">
            <v>8005543511084</v>
          </cell>
          <cell r="E569" t="str">
            <v>PZ</v>
          </cell>
          <cell r="F569">
            <v>12</v>
          </cell>
          <cell r="G569" t="str">
            <v>ADATTATORI COMFORT E ADVANCED</v>
          </cell>
          <cell r="H569">
            <v>8.36</v>
          </cell>
          <cell r="I569">
            <v>0.42</v>
          </cell>
          <cell r="J569">
            <v>4.8487999999999998</v>
          </cell>
          <cell r="K569">
            <v>0.15</v>
          </cell>
          <cell r="L569">
            <v>4.12148</v>
          </cell>
        </row>
        <row r="570">
          <cell r="A570" t="str">
            <v>BT-S3610DBOX</v>
          </cell>
          <cell r="B570" t="str">
            <v>MOBILI</v>
          </cell>
          <cell r="C570" t="str">
            <v>Esp - adat. Tris 1st tedes 2pres 10A bco</v>
          </cell>
          <cell r="D570" t="str">
            <v>8005543546482</v>
          </cell>
          <cell r="E570" t="str">
            <v>PZ</v>
          </cell>
          <cell r="F570">
            <v>120</v>
          </cell>
          <cell r="G570" t="str">
            <v>ADATTATORI STANDARD</v>
          </cell>
          <cell r="H570">
            <v>4.25</v>
          </cell>
          <cell r="I570">
            <v>0.42</v>
          </cell>
          <cell r="J570">
            <v>2.4649999999999999</v>
          </cell>
          <cell r="K570">
            <v>0.15</v>
          </cell>
          <cell r="L570">
            <v>2.0952500000000001</v>
          </cell>
        </row>
        <row r="571">
          <cell r="A571" t="str">
            <v>BT-S3610DE</v>
          </cell>
          <cell r="B571" t="str">
            <v>MOBILI</v>
          </cell>
          <cell r="C571" t="str">
            <v>kit - adatt. Tris 1st tedes 2pres 10A bco</v>
          </cell>
          <cell r="D571" t="str">
            <v>8012199524726</v>
          </cell>
          <cell r="E571" t="str">
            <v>PZ</v>
          </cell>
          <cell r="F571">
            <v>40</v>
          </cell>
          <cell r="G571" t="str">
            <v>ADATTATORI STANDARD</v>
          </cell>
          <cell r="H571">
            <v>4.6500000000000004</v>
          </cell>
          <cell r="I571">
            <v>0.42</v>
          </cell>
          <cell r="J571">
            <v>2.6970000000000001</v>
          </cell>
          <cell r="K571">
            <v>0.15</v>
          </cell>
          <cell r="L571">
            <v>2.2924500000000001</v>
          </cell>
        </row>
        <row r="572">
          <cell r="A572" t="str">
            <v>BT-S3610DF</v>
          </cell>
          <cell r="B572" t="str">
            <v>MOBILI</v>
          </cell>
          <cell r="C572" t="str">
            <v>kit - adat sp10A 1p P30+ 2p10A+salvaf bia</v>
          </cell>
          <cell r="D572" t="str">
            <v>8005543667132</v>
          </cell>
          <cell r="E572" t="str">
            <v>PZ</v>
          </cell>
          <cell r="F572">
            <v>12</v>
          </cell>
          <cell r="G572" t="str">
            <v>ADATTATORI COMFORT E ADVANCED</v>
          </cell>
          <cell r="H572">
            <v>13.16</v>
          </cell>
          <cell r="I572">
            <v>0.42</v>
          </cell>
          <cell r="J572">
            <v>7.6328000000000005</v>
          </cell>
          <cell r="K572">
            <v>0.15</v>
          </cell>
          <cell r="L572">
            <v>6.4878800000000005</v>
          </cell>
        </row>
        <row r="573">
          <cell r="A573" t="str">
            <v>BT-S3610G</v>
          </cell>
          <cell r="B573" t="str">
            <v>MOBILI</v>
          </cell>
          <cell r="C573" t="str">
            <v>kit - adattat. Tris 1st tedesc 2pres 10A gr</v>
          </cell>
          <cell r="D573" t="str">
            <v>8012199524696</v>
          </cell>
          <cell r="E573" t="str">
            <v>PZ</v>
          </cell>
          <cell r="F573">
            <v>12</v>
          </cell>
          <cell r="G573" t="str">
            <v>ADATTATORI STANDARD</v>
          </cell>
          <cell r="H573">
            <v>5.31</v>
          </cell>
          <cell r="I573">
            <v>0.42</v>
          </cell>
          <cell r="J573">
            <v>3.0797999999999996</v>
          </cell>
          <cell r="K573">
            <v>0.15</v>
          </cell>
          <cell r="L573">
            <v>2.6178299999999997</v>
          </cell>
        </row>
        <row r="574">
          <cell r="A574" t="str">
            <v>BT-S3610GB</v>
          </cell>
          <cell r="B574" t="str">
            <v>MOBILI</v>
          </cell>
          <cell r="C574" t="str">
            <v>kit - adat Safe 1 pr. st ted+2 10A+INT Gr</v>
          </cell>
          <cell r="D574" t="str">
            <v>8005543511107</v>
          </cell>
          <cell r="E574" t="str">
            <v>PZ</v>
          </cell>
          <cell r="F574">
            <v>12</v>
          </cell>
          <cell r="G574" t="str">
            <v>ADATTATORI COMFORT E ADVANCED</v>
          </cell>
          <cell r="H574">
            <v>8.36</v>
          </cell>
          <cell r="I574">
            <v>0.42</v>
          </cell>
          <cell r="J574">
            <v>4.8487999999999998</v>
          </cell>
          <cell r="K574">
            <v>0.15</v>
          </cell>
          <cell r="L574">
            <v>4.12148</v>
          </cell>
        </row>
        <row r="575">
          <cell r="A575" t="str">
            <v>BT-S3610GE</v>
          </cell>
          <cell r="B575" t="str">
            <v>MOBILI</v>
          </cell>
          <cell r="C575" t="str">
            <v>kit - adatt. Tris 1st tedesc 2pres 10A gr</v>
          </cell>
          <cell r="D575" t="str">
            <v>8012199524733</v>
          </cell>
          <cell r="E575" t="str">
            <v>PZ</v>
          </cell>
          <cell r="F575">
            <v>40</v>
          </cell>
          <cell r="G575" t="str">
            <v>ADATTATORI STANDARD</v>
          </cell>
          <cell r="H575">
            <v>4.6500000000000004</v>
          </cell>
          <cell r="I575">
            <v>0.42</v>
          </cell>
          <cell r="J575">
            <v>2.6970000000000001</v>
          </cell>
          <cell r="K575">
            <v>0.15</v>
          </cell>
          <cell r="L575">
            <v>2.2924500000000001</v>
          </cell>
        </row>
        <row r="576">
          <cell r="A576" t="str">
            <v>BT-S3611D</v>
          </cell>
          <cell r="B576" t="str">
            <v>MOBILI</v>
          </cell>
          <cell r="C576" t="str">
            <v>kit - adattat. Tris 1 st tedes 2bipasso bco</v>
          </cell>
          <cell r="D576" t="str">
            <v>8012199524702</v>
          </cell>
          <cell r="E576" t="str">
            <v>PZ</v>
          </cell>
          <cell r="F576">
            <v>12</v>
          </cell>
          <cell r="G576" t="str">
            <v>ADATTATORI STANDARD</v>
          </cell>
          <cell r="H576">
            <v>5.54</v>
          </cell>
          <cell r="I576">
            <v>0.42</v>
          </cell>
          <cell r="J576">
            <v>3.2132000000000001</v>
          </cell>
          <cell r="K576">
            <v>0.15</v>
          </cell>
          <cell r="L576">
            <v>2.73122</v>
          </cell>
        </row>
        <row r="577">
          <cell r="A577" t="str">
            <v>BT-S3611DBOX</v>
          </cell>
          <cell r="B577" t="str">
            <v>MOBILI</v>
          </cell>
          <cell r="C577" t="str">
            <v>Esp - adat. Tris 1 st tedes 2bipasso bco</v>
          </cell>
          <cell r="D577" t="str">
            <v>8005543546505</v>
          </cell>
          <cell r="E577" t="str">
            <v>PZ</v>
          </cell>
          <cell r="F577">
            <v>120</v>
          </cell>
          <cell r="G577" t="str">
            <v>ADATTATORI STANDARD</v>
          </cell>
          <cell r="H577">
            <v>4.46</v>
          </cell>
          <cell r="I577">
            <v>0.42</v>
          </cell>
          <cell r="J577">
            <v>2.5868000000000002</v>
          </cell>
          <cell r="K577">
            <v>0.15</v>
          </cell>
          <cell r="L577">
            <v>2.1987800000000002</v>
          </cell>
        </row>
        <row r="578">
          <cell r="A578" t="str">
            <v>BT-S3611DE</v>
          </cell>
          <cell r="B578" t="str">
            <v>MOBILI</v>
          </cell>
          <cell r="C578" t="str">
            <v>kit - adatt. Tris 1 st tedes 2bipasso bco</v>
          </cell>
          <cell r="D578" t="str">
            <v>8012199524740</v>
          </cell>
          <cell r="E578" t="str">
            <v>PZ</v>
          </cell>
          <cell r="F578">
            <v>40</v>
          </cell>
          <cell r="G578" t="str">
            <v>ADATTATORI STANDARD</v>
          </cell>
          <cell r="H578">
            <v>4.91</v>
          </cell>
          <cell r="I578">
            <v>0.42</v>
          </cell>
          <cell r="J578">
            <v>2.8478000000000003</v>
          </cell>
          <cell r="K578">
            <v>0.15</v>
          </cell>
          <cell r="L578">
            <v>2.4206300000000001</v>
          </cell>
        </row>
        <row r="579">
          <cell r="A579" t="str">
            <v>BT-S3611G</v>
          </cell>
          <cell r="B579" t="str">
            <v>MOBILI</v>
          </cell>
          <cell r="C579" t="str">
            <v>kit - adatt. Tris 1 st tedesc 2bipasso gr</v>
          </cell>
          <cell r="D579" t="str">
            <v>8012199524719</v>
          </cell>
          <cell r="E579" t="str">
            <v>PZ</v>
          </cell>
          <cell r="F579">
            <v>12</v>
          </cell>
          <cell r="G579" t="str">
            <v>ADATTATORI STANDARD</v>
          </cell>
          <cell r="H579">
            <v>5.54</v>
          </cell>
          <cell r="I579">
            <v>0.42</v>
          </cell>
          <cell r="J579">
            <v>3.2132000000000001</v>
          </cell>
          <cell r="K579">
            <v>0.15</v>
          </cell>
          <cell r="L579">
            <v>2.73122</v>
          </cell>
        </row>
        <row r="580">
          <cell r="A580" t="str">
            <v>BT-S3611GE</v>
          </cell>
          <cell r="B580" t="str">
            <v>MOBILI</v>
          </cell>
          <cell r="C580" t="str">
            <v>kit - adattat.Tris 1 st tedesc 2bipasso gr</v>
          </cell>
          <cell r="D580" t="str">
            <v>8012199524757</v>
          </cell>
          <cell r="E580" t="str">
            <v>PZ</v>
          </cell>
          <cell r="F580">
            <v>40</v>
          </cell>
          <cell r="G580" t="str">
            <v>ADATTATORI STANDARD</v>
          </cell>
          <cell r="H580">
            <v>4.91</v>
          </cell>
          <cell r="I580">
            <v>0.42</v>
          </cell>
          <cell r="J580">
            <v>2.8478000000000003</v>
          </cell>
          <cell r="K580">
            <v>0.15</v>
          </cell>
          <cell r="L580">
            <v>2.4206300000000001</v>
          </cell>
        </row>
        <row r="581">
          <cell r="A581" t="str">
            <v>BT-S3613DAC</v>
          </cell>
          <cell r="B581" t="str">
            <v>MOBILI</v>
          </cell>
          <cell r="C581" t="str">
            <v>Adatt. B3 1 pr. st ted+2 10A+USB bianco</v>
          </cell>
          <cell r="D581" t="str">
            <v>8005543758700</v>
          </cell>
          <cell r="E581" t="str">
            <v>PZ</v>
          </cell>
          <cell r="F581">
            <v>12</v>
          </cell>
          <cell r="G581" t="str">
            <v>ADATTATORI COMFORT E ADVANCED</v>
          </cell>
          <cell r="H581">
            <v>19.25</v>
          </cell>
          <cell r="I581">
            <v>0.42</v>
          </cell>
          <cell r="J581">
            <v>11.165000000000001</v>
          </cell>
          <cell r="K581">
            <v>0.15</v>
          </cell>
          <cell r="L581">
            <v>9.4902500000000014</v>
          </cell>
        </row>
        <row r="582">
          <cell r="A582" t="str">
            <v>BT-S3613GAC</v>
          </cell>
          <cell r="B582" t="str">
            <v>MOBILI</v>
          </cell>
          <cell r="C582" t="str">
            <v>Adatt. B3 1 pr. st ted+2 10A+USB grigio</v>
          </cell>
          <cell r="D582" t="str">
            <v>8005543758717</v>
          </cell>
          <cell r="E582" t="str">
            <v>PZ</v>
          </cell>
          <cell r="F582">
            <v>12</v>
          </cell>
          <cell r="G582" t="str">
            <v>ADATTATORI COMFORT E ADVANCED</v>
          </cell>
          <cell r="H582">
            <v>19.25</v>
          </cell>
          <cell r="I582">
            <v>0.42</v>
          </cell>
          <cell r="J582">
            <v>11.165000000000001</v>
          </cell>
          <cell r="K582">
            <v>0.15</v>
          </cell>
          <cell r="L582">
            <v>9.4902500000000014</v>
          </cell>
        </row>
        <row r="583">
          <cell r="A583" t="str">
            <v>BT-S3614D</v>
          </cell>
          <cell r="B583" t="str">
            <v>MOBILI</v>
          </cell>
          <cell r="C583" t="str">
            <v>kit - adatt. B4 2 pr. st ted+2 bip bco</v>
          </cell>
          <cell r="D583" t="str">
            <v>8005543440391</v>
          </cell>
          <cell r="E583" t="str">
            <v>PZ</v>
          </cell>
          <cell r="F583">
            <v>20</v>
          </cell>
          <cell r="G583" t="str">
            <v>ADATTATORI COMFORT E ADVANCED</v>
          </cell>
          <cell r="H583">
            <v>11.11</v>
          </cell>
          <cell r="I583">
            <v>0.42</v>
          </cell>
          <cell r="J583">
            <v>6.4437999999999995</v>
          </cell>
          <cell r="K583">
            <v>0.15</v>
          </cell>
          <cell r="L583">
            <v>5.4772299999999996</v>
          </cell>
        </row>
        <row r="584">
          <cell r="A584" t="str">
            <v>BT-S3614G</v>
          </cell>
          <cell r="B584" t="str">
            <v>MOBILI</v>
          </cell>
          <cell r="C584" t="str">
            <v>kit - adatt. B4 2 pr. st ted+2 bip gri</v>
          </cell>
          <cell r="D584" t="str">
            <v>8005543440414</v>
          </cell>
          <cell r="E584" t="str">
            <v>PZ</v>
          </cell>
          <cell r="F584">
            <v>20</v>
          </cell>
          <cell r="G584" t="str">
            <v>ADATTATORI COMFORT E ADVANCED</v>
          </cell>
          <cell r="H584">
            <v>11.11</v>
          </cell>
          <cell r="I584">
            <v>0.42</v>
          </cell>
          <cell r="J584">
            <v>6.4437999999999995</v>
          </cell>
          <cell r="K584">
            <v>0.15</v>
          </cell>
          <cell r="L584">
            <v>5.4772299999999996</v>
          </cell>
        </row>
        <row r="585">
          <cell r="A585" t="str">
            <v>BT-S3615DE</v>
          </cell>
          <cell r="B585" t="str">
            <v>MOBILI</v>
          </cell>
          <cell r="C585" t="str">
            <v>kit - adatt Corner 2 pr 10A+1 pr. P30 bia</v>
          </cell>
          <cell r="D585" t="str">
            <v>8005543488133</v>
          </cell>
          <cell r="E585" t="str">
            <v>PZ</v>
          </cell>
          <cell r="F585">
            <v>12</v>
          </cell>
          <cell r="G585" t="str">
            <v>ADATTATORI COMFORT E ADVANCED</v>
          </cell>
          <cell r="H585">
            <v>8.5500000000000007</v>
          </cell>
          <cell r="I585">
            <v>0.42</v>
          </cell>
          <cell r="J585">
            <v>4.9590000000000005</v>
          </cell>
          <cell r="K585">
            <v>0.15</v>
          </cell>
          <cell r="L585">
            <v>4.2151500000000004</v>
          </cell>
        </row>
        <row r="586">
          <cell r="A586" t="str">
            <v>BT-S3615GE</v>
          </cell>
          <cell r="B586" t="str">
            <v>MOBILI</v>
          </cell>
          <cell r="C586" t="str">
            <v>kit - adatt Corner 2 pr 10A+1 pr. P30 gri</v>
          </cell>
          <cell r="D586" t="str">
            <v>8005543488157</v>
          </cell>
          <cell r="E586" t="str">
            <v>PZ</v>
          </cell>
          <cell r="F586">
            <v>12</v>
          </cell>
          <cell r="G586" t="str">
            <v>ADATTATORI COMFORT E ADVANCED</v>
          </cell>
          <cell r="H586">
            <v>8.5500000000000007</v>
          </cell>
          <cell r="I586">
            <v>0.42</v>
          </cell>
          <cell r="J586">
            <v>4.9590000000000005</v>
          </cell>
          <cell r="K586">
            <v>0.15</v>
          </cell>
          <cell r="L586">
            <v>4.2151500000000004</v>
          </cell>
        </row>
        <row r="587">
          <cell r="A587" t="str">
            <v>BT-S3616DE</v>
          </cell>
          <cell r="B587" t="str">
            <v>MOBILI</v>
          </cell>
          <cell r="C587" t="str">
            <v>kit - adatt Corner 2 pr bip+1 pr. P30 bia</v>
          </cell>
          <cell r="D587" t="str">
            <v>8005543488171</v>
          </cell>
          <cell r="E587" t="str">
            <v>PZ</v>
          </cell>
          <cell r="F587">
            <v>12</v>
          </cell>
          <cell r="G587" t="str">
            <v>ADATTATORI COMFORT E ADVANCED</v>
          </cell>
          <cell r="H587">
            <v>8.76</v>
          </cell>
          <cell r="I587">
            <v>0.42</v>
          </cell>
          <cell r="J587">
            <v>5.0808</v>
          </cell>
          <cell r="K587">
            <v>0.15</v>
          </cell>
          <cell r="L587">
            <v>4.3186799999999996</v>
          </cell>
        </row>
        <row r="588">
          <cell r="A588" t="str">
            <v>BT-S3616GE</v>
          </cell>
          <cell r="B588" t="str">
            <v>MOBILI</v>
          </cell>
          <cell r="C588" t="str">
            <v>kit - adatt Corner 2 pr bip+1 pr. P30 gri</v>
          </cell>
          <cell r="D588" t="str">
            <v>8005543488195</v>
          </cell>
          <cell r="E588" t="str">
            <v>PZ</v>
          </cell>
          <cell r="F588">
            <v>12</v>
          </cell>
          <cell r="G588" t="str">
            <v>ADATTATORI COMFORT E ADVANCED</v>
          </cell>
          <cell r="H588">
            <v>8.76</v>
          </cell>
          <cell r="I588">
            <v>0.42</v>
          </cell>
          <cell r="J588">
            <v>5.0808</v>
          </cell>
          <cell r="K588">
            <v>0.15</v>
          </cell>
          <cell r="L588">
            <v>4.3186799999999996</v>
          </cell>
        </row>
        <row r="589">
          <cell r="A589" t="str">
            <v>BT-S3623D</v>
          </cell>
          <cell r="B589" t="str">
            <v>MOBILI</v>
          </cell>
          <cell r="C589" t="str">
            <v>kit - adattatore spina 10A/presa P30 bco</v>
          </cell>
          <cell r="D589" t="str">
            <v>8012199652481</v>
          </cell>
          <cell r="E589" t="str">
            <v>PZ</v>
          </cell>
          <cell r="F589">
            <v>12</v>
          </cell>
          <cell r="G589" t="str">
            <v>ADATTATORI STANDARD</v>
          </cell>
          <cell r="H589">
            <v>3.57</v>
          </cell>
          <cell r="I589">
            <v>0.42</v>
          </cell>
          <cell r="J589">
            <v>2.0705999999999998</v>
          </cell>
          <cell r="K589">
            <v>0.15</v>
          </cell>
          <cell r="L589">
            <v>1.7600099999999999</v>
          </cell>
        </row>
        <row r="590">
          <cell r="A590" t="str">
            <v>BT-S3623DBOX</v>
          </cell>
          <cell r="B590" t="str">
            <v>MOBILI</v>
          </cell>
          <cell r="C590" t="str">
            <v>Esp - adattat. spina 10A/presa P30 bco</v>
          </cell>
          <cell r="D590" t="str">
            <v>8005543546499</v>
          </cell>
          <cell r="E590" t="str">
            <v>PZ</v>
          </cell>
          <cell r="F590">
            <v>160</v>
          </cell>
          <cell r="G590" t="str">
            <v>ADATTATORI STANDARD</v>
          </cell>
          <cell r="H590">
            <v>2.89</v>
          </cell>
          <cell r="I590">
            <v>0.42</v>
          </cell>
          <cell r="J590">
            <v>1.6762000000000001</v>
          </cell>
          <cell r="K590">
            <v>0.15</v>
          </cell>
          <cell r="L590">
            <v>1.4247700000000001</v>
          </cell>
        </row>
        <row r="591">
          <cell r="A591" t="str">
            <v>BT-S3623DE</v>
          </cell>
          <cell r="B591" t="str">
            <v>MOBILI</v>
          </cell>
          <cell r="C591" t="str">
            <v>kit - adattatore spina 10A/presa P30 bco</v>
          </cell>
          <cell r="D591" t="str">
            <v>8012199652528</v>
          </cell>
          <cell r="E591" t="str">
            <v>PZ</v>
          </cell>
          <cell r="F591">
            <v>40</v>
          </cell>
          <cell r="G591" t="str">
            <v>ADATTATORI STANDARD</v>
          </cell>
          <cell r="H591">
            <v>3.19</v>
          </cell>
          <cell r="I591">
            <v>0.42</v>
          </cell>
          <cell r="J591">
            <v>1.8502000000000001</v>
          </cell>
          <cell r="K591">
            <v>0.15</v>
          </cell>
          <cell r="L591">
            <v>1.57267</v>
          </cell>
        </row>
        <row r="592">
          <cell r="A592" t="str">
            <v>BT-S3623G</v>
          </cell>
          <cell r="B592" t="str">
            <v>MOBILI</v>
          </cell>
          <cell r="C592" t="str">
            <v>kit - adattatore spina 10A/presa P30 grigio</v>
          </cell>
          <cell r="D592" t="str">
            <v>8012199652498</v>
          </cell>
          <cell r="E592" t="str">
            <v>PZ</v>
          </cell>
          <cell r="F592">
            <v>12</v>
          </cell>
          <cell r="G592" t="str">
            <v>ADATTATORI STANDARD</v>
          </cell>
          <cell r="H592">
            <v>3.57</v>
          </cell>
          <cell r="I592">
            <v>0.42</v>
          </cell>
          <cell r="J592">
            <v>2.0705999999999998</v>
          </cell>
          <cell r="K592">
            <v>0.15</v>
          </cell>
          <cell r="L592">
            <v>1.7600099999999999</v>
          </cell>
        </row>
        <row r="593">
          <cell r="A593" t="str">
            <v>BT-S3623GE</v>
          </cell>
          <cell r="B593" t="str">
            <v>MOBILI</v>
          </cell>
          <cell r="C593" t="str">
            <v>kit - adattatore spina 10A/presa P30 grigio</v>
          </cell>
          <cell r="D593" t="str">
            <v>8012199652535</v>
          </cell>
          <cell r="E593" t="str">
            <v>PZ</v>
          </cell>
          <cell r="F593">
            <v>40</v>
          </cell>
          <cell r="G593" t="str">
            <v>ADATTATORI STANDARD</v>
          </cell>
          <cell r="H593">
            <v>3.19</v>
          </cell>
          <cell r="I593">
            <v>0.42</v>
          </cell>
          <cell r="J593">
            <v>1.8502000000000001</v>
          </cell>
          <cell r="K593">
            <v>0.15</v>
          </cell>
          <cell r="L593">
            <v>1.57267</v>
          </cell>
        </row>
        <row r="594">
          <cell r="A594" t="str">
            <v>BT-S3624D</v>
          </cell>
          <cell r="B594" t="str">
            <v>MOBILI</v>
          </cell>
          <cell r="C594" t="str">
            <v>kit - adattatore spina 16A/presa P30 bco</v>
          </cell>
          <cell r="D594" t="str">
            <v>8012199652504</v>
          </cell>
          <cell r="E594" t="str">
            <v>PZ</v>
          </cell>
          <cell r="F594">
            <v>12</v>
          </cell>
          <cell r="G594" t="str">
            <v>ADATTATORI STANDARD</v>
          </cell>
          <cell r="H594">
            <v>3.84</v>
          </cell>
          <cell r="I594">
            <v>0.42</v>
          </cell>
          <cell r="J594">
            <v>2.2271999999999998</v>
          </cell>
          <cell r="K594">
            <v>0.15</v>
          </cell>
          <cell r="L594">
            <v>1.8931199999999999</v>
          </cell>
        </row>
        <row r="595">
          <cell r="A595" t="str">
            <v>BT-S3624DBOX</v>
          </cell>
          <cell r="B595" t="str">
            <v>MOBILI</v>
          </cell>
          <cell r="C595" t="str">
            <v>Esp - adattat. spina 16A/presa P30 bco</v>
          </cell>
          <cell r="D595" t="str">
            <v>8005543546512</v>
          </cell>
          <cell r="E595" t="str">
            <v>PZ</v>
          </cell>
          <cell r="F595">
            <v>160</v>
          </cell>
          <cell r="G595" t="str">
            <v>ADATTATORI STANDARD</v>
          </cell>
          <cell r="H595">
            <v>3.11</v>
          </cell>
          <cell r="I595">
            <v>0.42</v>
          </cell>
          <cell r="J595">
            <v>1.8038000000000001</v>
          </cell>
          <cell r="K595">
            <v>0.15</v>
          </cell>
          <cell r="L595">
            <v>1.5332300000000001</v>
          </cell>
        </row>
        <row r="596">
          <cell r="A596" t="str">
            <v>BT-S3624DE</v>
          </cell>
          <cell r="B596" t="str">
            <v>MOBILI</v>
          </cell>
          <cell r="C596" t="str">
            <v>kit - adattatore spina 16A/presa P30 bco</v>
          </cell>
          <cell r="D596" t="str">
            <v>8012199652542</v>
          </cell>
          <cell r="E596" t="str">
            <v>PZ</v>
          </cell>
          <cell r="F596">
            <v>40</v>
          </cell>
          <cell r="G596" t="str">
            <v>ADATTATORI STANDARD</v>
          </cell>
          <cell r="H596">
            <v>3.36</v>
          </cell>
          <cell r="I596">
            <v>0.42</v>
          </cell>
          <cell r="J596">
            <v>1.9488000000000001</v>
          </cell>
          <cell r="K596">
            <v>0.15</v>
          </cell>
          <cell r="L596">
            <v>1.6564800000000002</v>
          </cell>
        </row>
        <row r="597">
          <cell r="A597" t="str">
            <v>BT-S3624G</v>
          </cell>
          <cell r="B597" t="str">
            <v>MOBILI</v>
          </cell>
          <cell r="C597" t="str">
            <v>kit - adattatore spina 16A/presa P30 grigio</v>
          </cell>
          <cell r="D597" t="str">
            <v>8012199652511</v>
          </cell>
          <cell r="E597" t="str">
            <v>PZ</v>
          </cell>
          <cell r="F597">
            <v>12</v>
          </cell>
          <cell r="G597" t="str">
            <v>ADATTATORI STANDARD</v>
          </cell>
          <cell r="H597">
            <v>3.84</v>
          </cell>
          <cell r="I597">
            <v>0.42</v>
          </cell>
          <cell r="J597">
            <v>2.2271999999999998</v>
          </cell>
          <cell r="K597">
            <v>0.15</v>
          </cell>
          <cell r="L597">
            <v>1.8931199999999999</v>
          </cell>
        </row>
        <row r="598">
          <cell r="A598" t="str">
            <v>BT-S3624GE</v>
          </cell>
          <cell r="B598" t="str">
            <v>MOBILI</v>
          </cell>
          <cell r="C598" t="str">
            <v>kit - adattatore spina 16A/presa P30 grigio</v>
          </cell>
          <cell r="D598" t="str">
            <v>8012199652559</v>
          </cell>
          <cell r="E598" t="str">
            <v>PZ</v>
          </cell>
          <cell r="F598">
            <v>40</v>
          </cell>
          <cell r="G598" t="str">
            <v>ADATTATORI STANDARD</v>
          </cell>
          <cell r="H598">
            <v>3.36</v>
          </cell>
          <cell r="I598">
            <v>0.42</v>
          </cell>
          <cell r="J598">
            <v>1.9488000000000001</v>
          </cell>
          <cell r="K598">
            <v>0.15</v>
          </cell>
          <cell r="L598">
            <v>1.6564800000000002</v>
          </cell>
        </row>
        <row r="599">
          <cell r="A599" t="str">
            <v>BT-S3625D</v>
          </cell>
          <cell r="B599" t="str">
            <v>MOBILI</v>
          </cell>
          <cell r="C599" t="str">
            <v>kit - adattat. spinast tede/presa bip bia</v>
          </cell>
          <cell r="D599" t="str">
            <v>8012199822655</v>
          </cell>
          <cell r="E599" t="str">
            <v>PZ</v>
          </cell>
          <cell r="F599">
            <v>12</v>
          </cell>
          <cell r="G599" t="str">
            <v>ADATTATORI STANDARD</v>
          </cell>
          <cell r="H599">
            <v>5.58</v>
          </cell>
          <cell r="I599">
            <v>0.42</v>
          </cell>
          <cell r="J599">
            <v>3.2364000000000002</v>
          </cell>
          <cell r="K599">
            <v>0.15</v>
          </cell>
          <cell r="L599">
            <v>2.7509399999999999</v>
          </cell>
        </row>
        <row r="600">
          <cell r="A600" t="str">
            <v>BT-S3625DA</v>
          </cell>
          <cell r="B600" t="str">
            <v>MOBILI</v>
          </cell>
          <cell r="C600" t="str">
            <v>kit - adat sp Std Ted+Crepusc Dimmer Bi</v>
          </cell>
          <cell r="D600" t="str">
            <v>8005543515754</v>
          </cell>
          <cell r="E600" t="str">
            <v>PZ</v>
          </cell>
          <cell r="F600">
            <v>12</v>
          </cell>
          <cell r="G600" t="str">
            <v>ADATTATORI COMFORT E ADVANCED</v>
          </cell>
          <cell r="H600">
            <v>18.59</v>
          </cell>
          <cell r="I600">
            <v>0.42</v>
          </cell>
          <cell r="J600">
            <v>10.7822</v>
          </cell>
          <cell r="K600">
            <v>0.15</v>
          </cell>
          <cell r="L600">
            <v>9.1648700000000005</v>
          </cell>
        </row>
        <row r="601">
          <cell r="A601" t="str">
            <v>BT-S3625DE</v>
          </cell>
          <cell r="B601" t="str">
            <v>MOBILI</v>
          </cell>
          <cell r="C601" t="str">
            <v>kit - adattat. spina st tedes/presa bip bia</v>
          </cell>
          <cell r="D601" t="str">
            <v>8012199822693</v>
          </cell>
          <cell r="E601" t="str">
            <v>PZ</v>
          </cell>
          <cell r="F601">
            <v>40</v>
          </cell>
          <cell r="G601" t="str">
            <v>ADATTATORI STANDARD</v>
          </cell>
          <cell r="H601">
            <v>5</v>
          </cell>
          <cell r="I601">
            <v>0.42</v>
          </cell>
          <cell r="J601">
            <v>2.9</v>
          </cell>
          <cell r="K601">
            <v>0.15</v>
          </cell>
          <cell r="L601">
            <v>2.4649999999999999</v>
          </cell>
        </row>
        <row r="602">
          <cell r="A602" t="str">
            <v>BT-S3625DL</v>
          </cell>
          <cell r="B602" t="str">
            <v>MOBILI</v>
          </cell>
          <cell r="C602" t="str">
            <v>kit - adat sp Std Ted +luce emergenza Bi</v>
          </cell>
          <cell r="D602" t="str">
            <v>8005543515778</v>
          </cell>
          <cell r="E602" t="str">
            <v>PZ</v>
          </cell>
          <cell r="F602">
            <v>12</v>
          </cell>
          <cell r="G602" t="str">
            <v>ADATTATORI COMFORT E ADVANCED</v>
          </cell>
          <cell r="H602">
            <v>26.13</v>
          </cell>
          <cell r="I602">
            <v>0.42</v>
          </cell>
          <cell r="J602">
            <v>15.1554</v>
          </cell>
          <cell r="K602">
            <v>0.15</v>
          </cell>
          <cell r="L602">
            <v>12.88209</v>
          </cell>
        </row>
        <row r="603">
          <cell r="A603" t="str">
            <v>BT-S3625DU</v>
          </cell>
          <cell r="B603" t="str">
            <v>MOBILI</v>
          </cell>
          <cell r="C603" t="str">
            <v>kit - adatt sp. Std Ted presa USB 1,5A Bi</v>
          </cell>
          <cell r="D603" t="str">
            <v>8005543515792</v>
          </cell>
          <cell r="E603" t="str">
            <v>PZ</v>
          </cell>
          <cell r="F603">
            <v>12</v>
          </cell>
          <cell r="G603" t="str">
            <v>ADATTATORI COMFORT E ADVANCED</v>
          </cell>
          <cell r="H603">
            <v>17.3</v>
          </cell>
          <cell r="I603">
            <v>0.42</v>
          </cell>
          <cell r="J603">
            <v>10.034000000000001</v>
          </cell>
          <cell r="K603">
            <v>0.15</v>
          </cell>
          <cell r="L603">
            <v>8.5289000000000001</v>
          </cell>
        </row>
        <row r="604">
          <cell r="A604" t="str">
            <v>BT-S3625G</v>
          </cell>
          <cell r="B604" t="str">
            <v>MOBILI</v>
          </cell>
          <cell r="C604" t="str">
            <v>kit - adattat. spina st tedesc/presa bip ne</v>
          </cell>
          <cell r="D604" t="str">
            <v>8012199822679</v>
          </cell>
          <cell r="E604" t="str">
            <v>PZ</v>
          </cell>
          <cell r="F604">
            <v>12</v>
          </cell>
          <cell r="G604" t="str">
            <v>ADATTATORI STANDARD</v>
          </cell>
          <cell r="H604">
            <v>5.58</v>
          </cell>
          <cell r="I604">
            <v>0.42</v>
          </cell>
          <cell r="J604">
            <v>3.2364000000000002</v>
          </cell>
          <cell r="K604">
            <v>0.15</v>
          </cell>
          <cell r="L604">
            <v>2.7509399999999999</v>
          </cell>
        </row>
        <row r="605">
          <cell r="A605" t="str">
            <v>BT-S3625GA</v>
          </cell>
          <cell r="B605" t="str">
            <v>MOBILI</v>
          </cell>
          <cell r="C605" t="str">
            <v>kit - adat sp Std Ted +Crepusc Dimmer Gr</v>
          </cell>
          <cell r="D605" t="str">
            <v>8005543515815</v>
          </cell>
          <cell r="E605" t="str">
            <v>PZ</v>
          </cell>
          <cell r="F605">
            <v>12</v>
          </cell>
          <cell r="G605" t="str">
            <v>ADATTATORI COMFORT E ADVANCED</v>
          </cell>
          <cell r="H605">
            <v>18.59</v>
          </cell>
          <cell r="I605">
            <v>0.42</v>
          </cell>
          <cell r="J605">
            <v>10.7822</v>
          </cell>
          <cell r="K605">
            <v>0.15</v>
          </cell>
          <cell r="L605">
            <v>9.1648700000000005</v>
          </cell>
        </row>
        <row r="606">
          <cell r="A606" t="str">
            <v>BT-S3625GE</v>
          </cell>
          <cell r="B606" t="str">
            <v>MOBILI</v>
          </cell>
          <cell r="C606" t="str">
            <v>kit - adattat. spina st tedesc/presa bip ne</v>
          </cell>
          <cell r="D606" t="str">
            <v>8012199822716</v>
          </cell>
          <cell r="E606" t="str">
            <v>PZ</v>
          </cell>
          <cell r="F606">
            <v>40</v>
          </cell>
          <cell r="G606" t="str">
            <v>ADATTATORI STANDARD</v>
          </cell>
          <cell r="H606">
            <v>4.9400000000000004</v>
          </cell>
          <cell r="I606">
            <v>0.42</v>
          </cell>
          <cell r="J606">
            <v>2.8652000000000002</v>
          </cell>
          <cell r="K606">
            <v>0.15</v>
          </cell>
          <cell r="L606">
            <v>2.4354200000000001</v>
          </cell>
        </row>
        <row r="607">
          <cell r="A607" t="str">
            <v>BT-S3625GL</v>
          </cell>
          <cell r="B607" t="str">
            <v>MOBILI</v>
          </cell>
          <cell r="C607" t="str">
            <v>kit - adat sp Std Ted +luce emergenza Gr</v>
          </cell>
          <cell r="D607" t="str">
            <v>8005543515839</v>
          </cell>
          <cell r="E607" t="str">
            <v>PZ</v>
          </cell>
          <cell r="F607">
            <v>12</v>
          </cell>
          <cell r="G607" t="str">
            <v>ADATTATORI COMFORT E ADVANCED</v>
          </cell>
          <cell r="H607">
            <v>26.13</v>
          </cell>
          <cell r="I607">
            <v>0.42</v>
          </cell>
          <cell r="J607">
            <v>15.1554</v>
          </cell>
          <cell r="K607">
            <v>0.15</v>
          </cell>
          <cell r="L607">
            <v>12.88209</v>
          </cell>
        </row>
        <row r="608">
          <cell r="A608" t="str">
            <v>BT-S3625GU</v>
          </cell>
          <cell r="B608" t="str">
            <v>MOBILI</v>
          </cell>
          <cell r="C608" t="str">
            <v>kit - adatt sp. Std Ted presa USB 1,5A Gr</v>
          </cell>
          <cell r="D608" t="str">
            <v>8005543515853</v>
          </cell>
          <cell r="E608" t="str">
            <v>PZ</v>
          </cell>
          <cell r="F608">
            <v>12</v>
          </cell>
          <cell r="G608" t="str">
            <v>ADATTATORI COMFORT E ADVANCED</v>
          </cell>
          <cell r="H608">
            <v>17.3</v>
          </cell>
          <cell r="I608">
            <v>0.42</v>
          </cell>
          <cell r="J608">
            <v>10.034000000000001</v>
          </cell>
          <cell r="K608">
            <v>0.15</v>
          </cell>
          <cell r="L608">
            <v>8.5289000000000001</v>
          </cell>
        </row>
        <row r="609">
          <cell r="A609" t="str">
            <v>BT-S3626D</v>
          </cell>
          <cell r="B609" t="str">
            <v>MOBILI</v>
          </cell>
          <cell r="C609" t="str">
            <v>Adat tris pr std ted, sp std ted bco</v>
          </cell>
          <cell r="D609" t="str">
            <v>8005543759936</v>
          </cell>
          <cell r="E609" t="str">
            <v>PZ</v>
          </cell>
          <cell r="F609">
            <v>10</v>
          </cell>
          <cell r="G609" t="str">
            <v>ADATTATORI COMFORT E ADVANCED</v>
          </cell>
          <cell r="H609">
            <v>6.09</v>
          </cell>
          <cell r="I609">
            <v>0.42</v>
          </cell>
          <cell r="J609">
            <v>3.5322</v>
          </cell>
          <cell r="K609">
            <v>0.15</v>
          </cell>
          <cell r="L609">
            <v>3.00237</v>
          </cell>
        </row>
        <row r="610">
          <cell r="A610" t="str">
            <v>BT-S3626DR</v>
          </cell>
          <cell r="B610" t="str">
            <v>MOBILI</v>
          </cell>
          <cell r="C610" t="str">
            <v>Adat tris pr std ted, sp std ted bco rotat</v>
          </cell>
          <cell r="D610" t="str">
            <v>8005543759912</v>
          </cell>
          <cell r="E610" t="str">
            <v>PZ</v>
          </cell>
          <cell r="F610">
            <v>10</v>
          </cell>
          <cell r="G610" t="str">
            <v>ADATTATORI COMFORT E ADVANCED</v>
          </cell>
          <cell r="H610">
            <v>8.89</v>
          </cell>
          <cell r="I610">
            <v>0.42</v>
          </cell>
          <cell r="J610">
            <v>5.1562000000000001</v>
          </cell>
          <cell r="K610">
            <v>0.15</v>
          </cell>
          <cell r="L610">
            <v>4.3827699999999998</v>
          </cell>
        </row>
        <row r="611">
          <cell r="A611" t="str">
            <v>BT-S3626DRAC</v>
          </cell>
          <cell r="B611" t="str">
            <v>MOBILI</v>
          </cell>
          <cell r="C611" t="str">
            <v>Adat tris pr std ted, sp std ted bco, USB</v>
          </cell>
          <cell r="D611" t="str">
            <v>8005543759929</v>
          </cell>
          <cell r="E611" t="str">
            <v>PZ</v>
          </cell>
          <cell r="F611">
            <v>10</v>
          </cell>
          <cell r="G611" t="str">
            <v>ADATTATORI COMFORT E ADVANCED</v>
          </cell>
          <cell r="H611">
            <v>18.829999999999998</v>
          </cell>
          <cell r="I611">
            <v>0.42</v>
          </cell>
          <cell r="J611">
            <v>10.921399999999998</v>
          </cell>
          <cell r="K611">
            <v>0.15</v>
          </cell>
          <cell r="L611">
            <v>9.2831899999999994</v>
          </cell>
        </row>
        <row r="612">
          <cell r="A612" t="str">
            <v>BT-S370B</v>
          </cell>
          <cell r="B612" t="str">
            <v>MOBILI</v>
          </cell>
          <cell r="C612" t="str">
            <v>kit - morsettiera nylon 12 morsetti 2,5mmq</v>
          </cell>
          <cell r="D612" t="str">
            <v>8005543161630</v>
          </cell>
          <cell r="E612" t="str">
            <v>PZ</v>
          </cell>
          <cell r="F612">
            <v>12</v>
          </cell>
          <cell r="G612" t="str">
            <v>PRODOTTI MOBILI ALTRO</v>
          </cell>
          <cell r="H612">
            <v>5.23</v>
          </cell>
          <cell r="I612">
            <v>0.42</v>
          </cell>
          <cell r="J612">
            <v>3.0334000000000003</v>
          </cell>
          <cell r="K612">
            <v>0.15</v>
          </cell>
          <cell r="L612">
            <v>2.5783900000000002</v>
          </cell>
        </row>
        <row r="613">
          <cell r="A613" t="str">
            <v>BT-S3711DBU</v>
          </cell>
          <cell r="B613" t="str">
            <v>MOBILI</v>
          </cell>
          <cell r="C613" t="str">
            <v>MdS.2pr10/16+1prP30+2usb+sp10A+int bia</v>
          </cell>
          <cell r="D613" t="str">
            <v>8005543708408</v>
          </cell>
          <cell r="E613" t="str">
            <v>PZ</v>
          </cell>
          <cell r="F613">
            <v>4</v>
          </cell>
          <cell r="G613" t="str">
            <v>MULTIPRESE SCRIVANIA</v>
          </cell>
          <cell r="H613">
            <v>37.14</v>
          </cell>
          <cell r="I613">
            <v>0.42</v>
          </cell>
          <cell r="J613">
            <v>21.541200000000003</v>
          </cell>
          <cell r="K613">
            <v>0.15</v>
          </cell>
          <cell r="L613">
            <v>18.310020000000002</v>
          </cell>
        </row>
        <row r="614">
          <cell r="A614" t="str">
            <v>BT-S3711GBU</v>
          </cell>
          <cell r="B614" t="str">
            <v>MOBILI</v>
          </cell>
          <cell r="C614" t="str">
            <v>MdS.2pr10/16+1prP30+2usb+sp10A+int gri</v>
          </cell>
          <cell r="D614" t="str">
            <v>8005543708422</v>
          </cell>
          <cell r="E614" t="str">
            <v>PZ</v>
          </cell>
          <cell r="F614">
            <v>4</v>
          </cell>
          <cell r="G614" t="str">
            <v>MULTIPRESE SCRIVANIA</v>
          </cell>
          <cell r="H614">
            <v>37.14</v>
          </cell>
          <cell r="I614">
            <v>0.42</v>
          </cell>
          <cell r="J614">
            <v>21.541200000000003</v>
          </cell>
          <cell r="K614">
            <v>0.15</v>
          </cell>
          <cell r="L614">
            <v>18.310020000000002</v>
          </cell>
        </row>
        <row r="615">
          <cell r="A615" t="str">
            <v>BT-S3713DBU</v>
          </cell>
          <cell r="B615" t="str">
            <v>MOBILI</v>
          </cell>
          <cell r="C615" t="str">
            <v>Multip scriv.2m sp10A 3pr P30+2 USB+int bi</v>
          </cell>
          <cell r="D615" t="str">
            <v>8005543594063</v>
          </cell>
          <cell r="E615" t="str">
            <v>PZ</v>
          </cell>
          <cell r="F615">
            <v>3</v>
          </cell>
          <cell r="G615" t="str">
            <v>MULTIPRESE SCRIVANIA</v>
          </cell>
          <cell r="H615">
            <v>51.52</v>
          </cell>
          <cell r="I615">
            <v>0.42</v>
          </cell>
          <cell r="J615">
            <v>29.881600000000002</v>
          </cell>
          <cell r="K615">
            <v>0.15</v>
          </cell>
          <cell r="L615">
            <v>25.399360000000001</v>
          </cell>
        </row>
        <row r="616">
          <cell r="A616" t="str">
            <v>BT-S3713GBU</v>
          </cell>
          <cell r="B616" t="str">
            <v>MOBILI</v>
          </cell>
          <cell r="C616" t="str">
            <v>Multip scriv.2m sp10A 3pr P30+2 USB+int gr</v>
          </cell>
          <cell r="D616" t="str">
            <v>8005543594087</v>
          </cell>
          <cell r="E616" t="str">
            <v>PZ</v>
          </cell>
          <cell r="F616">
            <v>3</v>
          </cell>
          <cell r="G616" t="str">
            <v>MULTIPRESE SCRIVANIA</v>
          </cell>
          <cell r="H616">
            <v>51.52</v>
          </cell>
          <cell r="I616">
            <v>0.42</v>
          </cell>
          <cell r="J616">
            <v>29.881600000000002</v>
          </cell>
          <cell r="K616">
            <v>0.15</v>
          </cell>
          <cell r="L616">
            <v>25.399360000000001</v>
          </cell>
        </row>
        <row r="617">
          <cell r="A617" t="str">
            <v>BT-S371B</v>
          </cell>
          <cell r="B617" t="str">
            <v>MOBILI</v>
          </cell>
          <cell r="C617" t="str">
            <v>kit - morsettiera nylon 12 morsetti 4mmq</v>
          </cell>
          <cell r="D617" t="str">
            <v>8005543161647</v>
          </cell>
          <cell r="E617" t="str">
            <v>PZ</v>
          </cell>
          <cell r="F617">
            <v>12</v>
          </cell>
          <cell r="G617" t="str">
            <v>PRODOTTI MOBILI ALTRO</v>
          </cell>
          <cell r="H617">
            <v>6.19</v>
          </cell>
          <cell r="I617">
            <v>0.42</v>
          </cell>
          <cell r="J617">
            <v>3.5902000000000003</v>
          </cell>
          <cell r="K617">
            <v>0.15</v>
          </cell>
          <cell r="L617">
            <v>3.0516700000000001</v>
          </cell>
        </row>
        <row r="618">
          <cell r="A618" t="str">
            <v>BT-S391</v>
          </cell>
          <cell r="B618" t="str">
            <v>MOBILI</v>
          </cell>
          <cell r="C618" t="str">
            <v>kit - 30 graffette per cavi piatti 2x1mm</v>
          </cell>
          <cell r="D618" t="str">
            <v>8005543382394</v>
          </cell>
          <cell r="E618" t="str">
            <v>PZ</v>
          </cell>
          <cell r="F618">
            <v>12</v>
          </cell>
          <cell r="G618" t="str">
            <v>PRODOTTI MOBILI ALTRO</v>
          </cell>
          <cell r="H618">
            <v>3.34</v>
          </cell>
          <cell r="I618">
            <v>0.42</v>
          </cell>
          <cell r="J618">
            <v>1.9372</v>
          </cell>
          <cell r="K618">
            <v>0.15</v>
          </cell>
          <cell r="L618">
            <v>1.64662</v>
          </cell>
        </row>
        <row r="619">
          <cell r="A619" t="str">
            <v>BT-S392</v>
          </cell>
          <cell r="B619" t="str">
            <v>MOBILI</v>
          </cell>
          <cell r="C619" t="str">
            <v>kit - 30 graffette per cavi tondi d=5mm</v>
          </cell>
          <cell r="D619" t="str">
            <v>8005543382400</v>
          </cell>
          <cell r="E619" t="str">
            <v>PZ</v>
          </cell>
          <cell r="F619">
            <v>12</v>
          </cell>
          <cell r="G619" t="str">
            <v>PRODOTTI MOBILI ALTRO</v>
          </cell>
          <cell r="H619">
            <v>3.23</v>
          </cell>
          <cell r="I619">
            <v>0.42</v>
          </cell>
          <cell r="J619">
            <v>1.8734</v>
          </cell>
          <cell r="K619">
            <v>0.15</v>
          </cell>
          <cell r="L619">
            <v>1.59239</v>
          </cell>
        </row>
        <row r="620">
          <cell r="A620" t="str">
            <v>BT-S393</v>
          </cell>
          <cell r="B620" t="str">
            <v>MOBILI</v>
          </cell>
          <cell r="C620" t="str">
            <v>kit - 30 graffette per cavi tondi d=7mm</v>
          </cell>
          <cell r="D620" t="str">
            <v>8005543382417</v>
          </cell>
          <cell r="E620" t="str">
            <v>PZ</v>
          </cell>
          <cell r="F620">
            <v>12</v>
          </cell>
          <cell r="G620" t="str">
            <v>PRODOTTI MOBILI ALTRO</v>
          </cell>
          <cell r="H620">
            <v>3.42</v>
          </cell>
          <cell r="I620">
            <v>0.42</v>
          </cell>
          <cell r="J620">
            <v>1.9836</v>
          </cell>
          <cell r="K620">
            <v>0.15</v>
          </cell>
          <cell r="L620">
            <v>1.6860600000000001</v>
          </cell>
        </row>
        <row r="621">
          <cell r="A621" t="str">
            <v>BT-S393B</v>
          </cell>
          <cell r="B621" t="str">
            <v>MOBILI</v>
          </cell>
          <cell r="C621" t="str">
            <v>kit - morsettiera nylon 12 morsetti 6mmq</v>
          </cell>
          <cell r="D621" t="str">
            <v>8012199676579</v>
          </cell>
          <cell r="E621" t="str">
            <v>PZ</v>
          </cell>
          <cell r="F621">
            <v>12</v>
          </cell>
          <cell r="G621" t="str">
            <v>PRODOTTI MOBILI ALTRO</v>
          </cell>
          <cell r="H621">
            <v>6.9</v>
          </cell>
          <cell r="I621">
            <v>0.42</v>
          </cell>
          <cell r="J621">
            <v>4.0020000000000007</v>
          </cell>
          <cell r="K621">
            <v>0.15</v>
          </cell>
          <cell r="L621">
            <v>3.4017000000000008</v>
          </cell>
        </row>
        <row r="622">
          <cell r="A622" t="str">
            <v>BT-S394</v>
          </cell>
          <cell r="B622" t="str">
            <v>MOBILI</v>
          </cell>
          <cell r="C622" t="str">
            <v>kit - 30 graffette per cavi tondi d=9mm</v>
          </cell>
          <cell r="D622" t="str">
            <v>8005543382424</v>
          </cell>
          <cell r="E622" t="str">
            <v>PZ</v>
          </cell>
          <cell r="F622">
            <v>12</v>
          </cell>
          <cell r="G622" t="str">
            <v>PRODOTTI MOBILI ALTRO</v>
          </cell>
          <cell r="H622">
            <v>3.43</v>
          </cell>
          <cell r="I622">
            <v>0.42</v>
          </cell>
          <cell r="J622">
            <v>1.9894000000000001</v>
          </cell>
          <cell r="K622">
            <v>0.15</v>
          </cell>
          <cell r="L622">
            <v>1.69099</v>
          </cell>
        </row>
        <row r="623">
          <cell r="A623" t="str">
            <v>BT-S62B</v>
          </cell>
          <cell r="B623" t="str">
            <v>MOBILI</v>
          </cell>
          <cell r="C623" t="str">
            <v>kit - interruttore volante serie 62 2A</v>
          </cell>
          <cell r="D623" t="str">
            <v>8005543165591</v>
          </cell>
          <cell r="E623" t="str">
            <v>PZ</v>
          </cell>
          <cell r="F623">
            <v>12</v>
          </cell>
          <cell r="G623" t="str">
            <v>PRODOTTI MOBILI ALTRO</v>
          </cell>
          <cell r="H623">
            <v>8.0500000000000007</v>
          </cell>
          <cell r="I623">
            <v>0.42</v>
          </cell>
          <cell r="J623">
            <v>4.6690000000000005</v>
          </cell>
          <cell r="K623">
            <v>0.15</v>
          </cell>
          <cell r="L623">
            <v>3.9686500000000002</v>
          </cell>
        </row>
        <row r="624">
          <cell r="A624" t="str">
            <v>BT-S63B</v>
          </cell>
          <cell r="B624" t="str">
            <v>MOBILI</v>
          </cell>
          <cell r="C624" t="str">
            <v>kit - deviatore volante serie 62 2A</v>
          </cell>
          <cell r="D624" t="str">
            <v>8005543165614</v>
          </cell>
          <cell r="E624" t="str">
            <v>PZ</v>
          </cell>
          <cell r="F624">
            <v>12</v>
          </cell>
          <cell r="G624" t="str">
            <v>PRODOTTI MOBILI ALTRO</v>
          </cell>
          <cell r="H624">
            <v>9.33</v>
          </cell>
          <cell r="I624">
            <v>0.42</v>
          </cell>
          <cell r="J624">
            <v>5.4114000000000004</v>
          </cell>
          <cell r="K624">
            <v>0.15</v>
          </cell>
          <cell r="L624">
            <v>4.5996900000000007</v>
          </cell>
        </row>
        <row r="625">
          <cell r="A625" t="str">
            <v>BT-S65B</v>
          </cell>
          <cell r="B625" t="str">
            <v>MOBILI</v>
          </cell>
          <cell r="C625" t="str">
            <v>kit - pulsante volante serie 62 2A</v>
          </cell>
          <cell r="D625" t="str">
            <v>8005543165621</v>
          </cell>
          <cell r="E625" t="str">
            <v>PZ</v>
          </cell>
          <cell r="F625">
            <v>12</v>
          </cell>
          <cell r="G625" t="str">
            <v>PRODOTTI MOBILI ALTRO</v>
          </cell>
          <cell r="H625">
            <v>8.2799999999999994</v>
          </cell>
          <cell r="I625">
            <v>0.42</v>
          </cell>
          <cell r="J625">
            <v>4.8023999999999996</v>
          </cell>
          <cell r="K625">
            <v>0.15</v>
          </cell>
          <cell r="L625">
            <v>4.0820399999999992</v>
          </cell>
        </row>
        <row r="626">
          <cell r="A626" t="str">
            <v>BT-S700B</v>
          </cell>
          <cell r="B626" t="str">
            <v>MOBILI</v>
          </cell>
          <cell r="C626" t="str">
            <v>kit - 2 portalampade mignon bianco</v>
          </cell>
          <cell r="D626" t="str">
            <v>8005543140895</v>
          </cell>
          <cell r="E626" t="str">
            <v>PZ</v>
          </cell>
          <cell r="F626">
            <v>12</v>
          </cell>
          <cell r="G626" t="str">
            <v>PRODOTTI MOBILI ALTRO</v>
          </cell>
          <cell r="H626">
            <v>5.0999999999999996</v>
          </cell>
          <cell r="I626">
            <v>0.42</v>
          </cell>
          <cell r="J626">
            <v>2.9579999999999997</v>
          </cell>
          <cell r="K626">
            <v>0.15</v>
          </cell>
          <cell r="L626">
            <v>2.5143</v>
          </cell>
        </row>
        <row r="627">
          <cell r="A627" t="str">
            <v>BT-S700N</v>
          </cell>
          <cell r="B627" t="str">
            <v>MOBILI</v>
          </cell>
          <cell r="C627" t="str">
            <v>kit - 2 portalampade mignon nero</v>
          </cell>
          <cell r="D627" t="str">
            <v>8005543140901</v>
          </cell>
          <cell r="E627" t="str">
            <v>PZ</v>
          </cell>
          <cell r="F627">
            <v>12</v>
          </cell>
          <cell r="G627" t="str">
            <v>PRODOTTI MOBILI ALTRO</v>
          </cell>
          <cell r="H627">
            <v>4.51</v>
          </cell>
          <cell r="I627">
            <v>0.42</v>
          </cell>
          <cell r="J627">
            <v>2.6158000000000001</v>
          </cell>
          <cell r="K627">
            <v>0.15</v>
          </cell>
          <cell r="L627">
            <v>2.22343</v>
          </cell>
        </row>
        <row r="628">
          <cell r="A628" t="str">
            <v>BT-S701B</v>
          </cell>
          <cell r="B628" t="str">
            <v>MOBILI</v>
          </cell>
          <cell r="C628" t="str">
            <v>kit - 2 portalampade mignon filett.bianco</v>
          </cell>
          <cell r="D628" t="str">
            <v>8005543140918</v>
          </cell>
          <cell r="E628" t="str">
            <v>PZ</v>
          </cell>
          <cell r="F628">
            <v>6</v>
          </cell>
          <cell r="G628" t="str">
            <v>PRODOTTI MOBILI ALTRO</v>
          </cell>
          <cell r="H628">
            <v>6.38</v>
          </cell>
          <cell r="I628">
            <v>0.42</v>
          </cell>
          <cell r="J628">
            <v>3.7004000000000001</v>
          </cell>
          <cell r="K628">
            <v>0.15</v>
          </cell>
          <cell r="L628">
            <v>3.14534</v>
          </cell>
        </row>
        <row r="629">
          <cell r="A629" t="str">
            <v>BT-S701N</v>
          </cell>
          <cell r="B629" t="str">
            <v>MOBILI</v>
          </cell>
          <cell r="C629" t="str">
            <v>kit - 2 portalampade mignon filettati nero</v>
          </cell>
          <cell r="D629" t="str">
            <v>8005543140925</v>
          </cell>
          <cell r="E629" t="str">
            <v>PZ</v>
          </cell>
          <cell r="F629">
            <v>6</v>
          </cell>
          <cell r="G629" t="str">
            <v>PRODOTTI MOBILI ALTRO</v>
          </cell>
          <cell r="H629">
            <v>5.36</v>
          </cell>
          <cell r="I629">
            <v>0.42</v>
          </cell>
          <cell r="J629">
            <v>3.1088000000000005</v>
          </cell>
          <cell r="K629">
            <v>0.15</v>
          </cell>
          <cell r="L629">
            <v>2.6424800000000004</v>
          </cell>
        </row>
        <row r="630">
          <cell r="A630" t="str">
            <v>BT-S760B</v>
          </cell>
          <cell r="B630" t="str">
            <v>MOBILI</v>
          </cell>
          <cell r="C630" t="str">
            <v>kit - 2 portalampade Edison bianco</v>
          </cell>
          <cell r="D630" t="str">
            <v>8005543140932</v>
          </cell>
          <cell r="E630" t="str">
            <v>PZ</v>
          </cell>
          <cell r="F630">
            <v>6</v>
          </cell>
          <cell r="G630" t="str">
            <v>PRODOTTI MOBILI ALTRO</v>
          </cell>
          <cell r="H630">
            <v>5.95</v>
          </cell>
          <cell r="I630">
            <v>0.42</v>
          </cell>
          <cell r="J630">
            <v>3.4510000000000001</v>
          </cell>
          <cell r="K630">
            <v>0.15</v>
          </cell>
          <cell r="L630">
            <v>2.9333499999999999</v>
          </cell>
        </row>
        <row r="631">
          <cell r="A631" t="str">
            <v>BT-S760N</v>
          </cell>
          <cell r="B631" t="str">
            <v>MOBILI</v>
          </cell>
          <cell r="C631" t="str">
            <v>kit - 2 portalampade Edison nero</v>
          </cell>
          <cell r="D631" t="str">
            <v>8005543140949</v>
          </cell>
          <cell r="E631" t="str">
            <v>PZ</v>
          </cell>
          <cell r="F631">
            <v>6</v>
          </cell>
          <cell r="G631" t="str">
            <v>PRODOTTI MOBILI ALTRO</v>
          </cell>
          <cell r="H631">
            <v>5.34</v>
          </cell>
          <cell r="I631">
            <v>0.42</v>
          </cell>
          <cell r="J631">
            <v>3.0972</v>
          </cell>
          <cell r="K631">
            <v>0.15</v>
          </cell>
          <cell r="L631">
            <v>2.6326200000000002</v>
          </cell>
        </row>
        <row r="632">
          <cell r="A632" t="str">
            <v>BT-S761B</v>
          </cell>
          <cell r="B632" t="str">
            <v>MOBILI</v>
          </cell>
          <cell r="C632" t="str">
            <v>kit - 2 portalampade Edison filett.bianco</v>
          </cell>
          <cell r="D632" t="str">
            <v>8005543140956</v>
          </cell>
          <cell r="E632" t="str">
            <v>PZ</v>
          </cell>
          <cell r="F632">
            <v>6</v>
          </cell>
          <cell r="G632" t="str">
            <v>PRODOTTI MOBILI ALTRO</v>
          </cell>
          <cell r="H632">
            <v>8.18</v>
          </cell>
          <cell r="I632">
            <v>0.42</v>
          </cell>
          <cell r="J632">
            <v>4.7444000000000006</v>
          </cell>
          <cell r="K632">
            <v>0.15</v>
          </cell>
          <cell r="L632">
            <v>4.0327400000000004</v>
          </cell>
        </row>
        <row r="633">
          <cell r="A633" t="str">
            <v>BT-S761N</v>
          </cell>
          <cell r="B633" t="str">
            <v>MOBILI</v>
          </cell>
          <cell r="C633" t="str">
            <v>kit - 2 portalampade Edison filettati nero</v>
          </cell>
          <cell r="D633" t="str">
            <v>8005543140963</v>
          </cell>
          <cell r="E633" t="str">
            <v>PZ</v>
          </cell>
          <cell r="F633">
            <v>6</v>
          </cell>
          <cell r="G633" t="str">
            <v>PRODOTTI MOBILI ALTRO</v>
          </cell>
          <cell r="H633">
            <v>6.87</v>
          </cell>
          <cell r="I633">
            <v>0.42</v>
          </cell>
          <cell r="J633">
            <v>3.9846000000000004</v>
          </cell>
          <cell r="K633">
            <v>0.15</v>
          </cell>
          <cell r="L633">
            <v>3.3869100000000003</v>
          </cell>
        </row>
        <row r="634">
          <cell r="A634" t="str">
            <v>BT-S769B</v>
          </cell>
          <cell r="B634" t="str">
            <v>MOBILI</v>
          </cell>
          <cell r="C634" t="str">
            <v>kit - portalampada a soffitto bianco</v>
          </cell>
          <cell r="D634" t="str">
            <v>8005543140970</v>
          </cell>
          <cell r="E634" t="str">
            <v>PZ</v>
          </cell>
          <cell r="F634">
            <v>12</v>
          </cell>
          <cell r="G634" t="str">
            <v>PRODOTTI MOBILI ALTRO</v>
          </cell>
          <cell r="H634">
            <v>6.71</v>
          </cell>
          <cell r="I634">
            <v>0.42</v>
          </cell>
          <cell r="J634">
            <v>3.8917999999999999</v>
          </cell>
          <cell r="K634">
            <v>0.15</v>
          </cell>
          <cell r="L634">
            <v>3.30803</v>
          </cell>
        </row>
        <row r="635">
          <cell r="A635" t="str">
            <v>BT-S784D</v>
          </cell>
          <cell r="B635" t="str">
            <v>MOBILI</v>
          </cell>
          <cell r="C635" t="str">
            <v>kit - portalampada E27 da soffitto bianco</v>
          </cell>
          <cell r="D635" t="str">
            <v>8005543478394</v>
          </cell>
          <cell r="E635" t="str">
            <v>PZ</v>
          </cell>
          <cell r="F635">
            <v>12</v>
          </cell>
          <cell r="G635" t="str">
            <v>PRODOTTI MOBILI ALTRO</v>
          </cell>
          <cell r="H635">
            <v>3.51</v>
          </cell>
          <cell r="I635">
            <v>0.42</v>
          </cell>
          <cell r="J635">
            <v>2.0358000000000001</v>
          </cell>
          <cell r="K635">
            <v>0.15</v>
          </cell>
          <cell r="L635">
            <v>1.7304300000000001</v>
          </cell>
        </row>
        <row r="636">
          <cell r="A636" t="str">
            <v>BT-S784G</v>
          </cell>
          <cell r="B636" t="str">
            <v>MOBILI</v>
          </cell>
          <cell r="C636" t="str">
            <v>kit - portalampada E27 da soffitto nero</v>
          </cell>
          <cell r="D636" t="str">
            <v>8005543478417</v>
          </cell>
          <cell r="E636" t="str">
            <v>PZ</v>
          </cell>
          <cell r="F636">
            <v>12</v>
          </cell>
          <cell r="G636" t="str">
            <v>PRODOTTI MOBILI ALTRO</v>
          </cell>
          <cell r="H636">
            <v>3.51</v>
          </cell>
          <cell r="I636">
            <v>0.42</v>
          </cell>
          <cell r="J636">
            <v>2.0358000000000001</v>
          </cell>
          <cell r="K636">
            <v>0.15</v>
          </cell>
          <cell r="L636">
            <v>1.7304300000000001</v>
          </cell>
        </row>
        <row r="637">
          <cell r="A637" t="str">
            <v>BT-S785D</v>
          </cell>
          <cell r="B637" t="str">
            <v>MOBILI</v>
          </cell>
          <cell r="C637" t="str">
            <v>kit - portalampada E27 da parete bianco</v>
          </cell>
          <cell r="D637" t="str">
            <v>8005543478431</v>
          </cell>
          <cell r="E637" t="str">
            <v>PZ</v>
          </cell>
          <cell r="F637">
            <v>12</v>
          </cell>
          <cell r="G637" t="str">
            <v>PRODOTTI MOBILI ALTRO</v>
          </cell>
          <cell r="H637">
            <v>3.51</v>
          </cell>
          <cell r="I637">
            <v>0.42</v>
          </cell>
          <cell r="J637">
            <v>2.0358000000000001</v>
          </cell>
          <cell r="K637">
            <v>0.15</v>
          </cell>
          <cell r="L637">
            <v>1.7304300000000001</v>
          </cell>
        </row>
        <row r="638">
          <cell r="A638" t="str">
            <v>BT-S785G</v>
          </cell>
          <cell r="B638" t="str">
            <v>MOBILI</v>
          </cell>
          <cell r="C638" t="str">
            <v>kit - portalampada E27 da parete nero</v>
          </cell>
          <cell r="D638" t="str">
            <v>8005543478455</v>
          </cell>
          <cell r="E638" t="str">
            <v>PZ</v>
          </cell>
          <cell r="F638">
            <v>12</v>
          </cell>
          <cell r="G638" t="str">
            <v>PRODOTTI MOBILI ALTRO</v>
          </cell>
          <cell r="H638">
            <v>3.51</v>
          </cell>
          <cell r="I638">
            <v>0.42</v>
          </cell>
          <cell r="J638">
            <v>2.0358000000000001</v>
          </cell>
          <cell r="K638">
            <v>0.15</v>
          </cell>
          <cell r="L638">
            <v>1.7304300000000001</v>
          </cell>
        </row>
        <row r="639">
          <cell r="A639" t="str">
            <v>BT-S790D</v>
          </cell>
          <cell r="B639" t="str">
            <v>MOBILI</v>
          </cell>
          <cell r="C639" t="str">
            <v>kit - Portalampada E27 parete/soffitto PIR</v>
          </cell>
          <cell r="D639" t="str">
            <v>8005543504543</v>
          </cell>
          <cell r="E639" t="str">
            <v>PZ</v>
          </cell>
          <cell r="F639">
            <v>4</v>
          </cell>
          <cell r="G639" t="str">
            <v>PRODOTTI MOBILI ALTRO</v>
          </cell>
          <cell r="H639">
            <v>46.27</v>
          </cell>
          <cell r="I639">
            <v>0.42</v>
          </cell>
          <cell r="J639">
            <v>26.836600000000004</v>
          </cell>
          <cell r="K639">
            <v>0.15</v>
          </cell>
          <cell r="L639">
            <v>22.811110000000003</v>
          </cell>
        </row>
        <row r="640">
          <cell r="A640" t="str">
            <v>BT-SN2019B</v>
          </cell>
          <cell r="B640" t="str">
            <v>MOBILI</v>
          </cell>
          <cell r="C640" t="str">
            <v>Nastro Isolante 19mm x 20m Bianco</v>
          </cell>
          <cell r="D640" t="str">
            <v>8005543668801</v>
          </cell>
          <cell r="E640" t="str">
            <v>PZ</v>
          </cell>
          <cell r="F640">
            <v>100</v>
          </cell>
          <cell r="G640" t="str">
            <v>NASTRI ISOLANTI</v>
          </cell>
          <cell r="H640">
            <v>1.33</v>
          </cell>
          <cell r="I640">
            <v>0.42</v>
          </cell>
          <cell r="J640">
            <v>0.77140000000000009</v>
          </cell>
          <cell r="K640">
            <v>0.15</v>
          </cell>
          <cell r="L640">
            <v>0.65569000000000011</v>
          </cell>
        </row>
        <row r="641">
          <cell r="A641" t="str">
            <v>BT-SN2019N</v>
          </cell>
          <cell r="B641" t="str">
            <v>MOBILI</v>
          </cell>
          <cell r="C641" t="str">
            <v>Nastro Isolante 19mm x 20m Nero</v>
          </cell>
          <cell r="D641" t="str">
            <v>8005543668825</v>
          </cell>
          <cell r="E641" t="str">
            <v>PZ</v>
          </cell>
          <cell r="F641">
            <v>100</v>
          </cell>
          <cell r="G641" t="str">
            <v>NASTRI ISOLANTI</v>
          </cell>
          <cell r="H641">
            <v>1.33</v>
          </cell>
          <cell r="I641">
            <v>0.42</v>
          </cell>
          <cell r="J641">
            <v>0.77140000000000009</v>
          </cell>
          <cell r="K641">
            <v>0.15</v>
          </cell>
          <cell r="L641">
            <v>0.65569000000000011</v>
          </cell>
        </row>
        <row r="642">
          <cell r="A642" t="str">
            <v>BT-SN2025B</v>
          </cell>
          <cell r="B642" t="str">
            <v>MOBILI</v>
          </cell>
          <cell r="C642" t="str">
            <v>Nastro Isolante 25mm x 20m Bianco</v>
          </cell>
          <cell r="D642" t="str">
            <v>8005543668788</v>
          </cell>
          <cell r="E642" t="str">
            <v>PZ</v>
          </cell>
          <cell r="F642">
            <v>80</v>
          </cell>
          <cell r="G642" t="str">
            <v>NASTRI ISOLANTI</v>
          </cell>
          <cell r="H642">
            <v>1.74</v>
          </cell>
          <cell r="I642">
            <v>0.42</v>
          </cell>
          <cell r="J642">
            <v>1.0091999999999999</v>
          </cell>
          <cell r="K642">
            <v>0.15</v>
          </cell>
          <cell r="L642">
            <v>0.85781999999999992</v>
          </cell>
        </row>
        <row r="643">
          <cell r="A643" t="str">
            <v>BT-SN2025N</v>
          </cell>
          <cell r="B643" t="str">
            <v>MOBILI</v>
          </cell>
          <cell r="C643" t="str">
            <v>Nastro Isolante 25mm x 20m Nero</v>
          </cell>
          <cell r="D643" t="str">
            <v>8005543668764</v>
          </cell>
          <cell r="E643" t="str">
            <v>PZ</v>
          </cell>
          <cell r="F643">
            <v>80</v>
          </cell>
          <cell r="G643" t="str">
            <v>NASTRI ISOLANTI</v>
          </cell>
          <cell r="H643">
            <v>1.74</v>
          </cell>
          <cell r="I643">
            <v>0.42</v>
          </cell>
          <cell r="J643">
            <v>1.0091999999999999</v>
          </cell>
          <cell r="K643">
            <v>0.15</v>
          </cell>
          <cell r="L643">
            <v>0.85781999999999992</v>
          </cell>
        </row>
        <row r="644">
          <cell r="A644" t="str">
            <v>LG-031524</v>
          </cell>
          <cell r="B644" t="str">
            <v>MOBILI</v>
          </cell>
          <cell r="C644" t="str">
            <v>GAFFETTE-Fixfor grigio cavo mm. 5</v>
          </cell>
          <cell r="D644" t="str">
            <v>3414970010728</v>
          </cell>
          <cell r="E644" t="str">
            <v>PZ</v>
          </cell>
          <cell r="F644">
            <v>2000</v>
          </cell>
          <cell r="G644" t="str">
            <v>FISSAGGIO E ILLUMINAZIONE</v>
          </cell>
          <cell r="H644">
            <v>8.57</v>
          </cell>
          <cell r="I644">
            <v>0.42</v>
          </cell>
          <cell r="J644">
            <v>4.9706000000000001</v>
          </cell>
          <cell r="K644">
            <v>0.15</v>
          </cell>
          <cell r="L644">
            <v>4.2250100000000002</v>
          </cell>
        </row>
        <row r="645">
          <cell r="A645" t="str">
            <v>LG-031525</v>
          </cell>
          <cell r="B645" t="str">
            <v>MOBILI</v>
          </cell>
          <cell r="C645" t="str">
            <v>GAFFETTE-Fixfor grigio cavo mm. 6</v>
          </cell>
          <cell r="D645" t="str">
            <v>3414970010780</v>
          </cell>
          <cell r="E645" t="str">
            <v>PZ</v>
          </cell>
          <cell r="F645">
            <v>1000</v>
          </cell>
          <cell r="G645" t="str">
            <v>FISSAGGIO E ILLUMINAZIONE</v>
          </cell>
          <cell r="H645">
            <v>8.99</v>
          </cell>
          <cell r="I645">
            <v>0.42</v>
          </cell>
          <cell r="J645">
            <v>5.2141999999999999</v>
          </cell>
          <cell r="K645">
            <v>0.15</v>
          </cell>
          <cell r="L645">
            <v>4.4320699999999995</v>
          </cell>
        </row>
        <row r="646">
          <cell r="A646" t="str">
            <v>LG-031526</v>
          </cell>
          <cell r="B646" t="str">
            <v>MOBILI</v>
          </cell>
          <cell r="C646" t="str">
            <v>GAFFETTE-Fixfor grigio cavo mm. 7</v>
          </cell>
          <cell r="D646" t="str">
            <v>3414970010902</v>
          </cell>
          <cell r="E646" t="str">
            <v>PZ</v>
          </cell>
          <cell r="F646">
            <v>1000</v>
          </cell>
          <cell r="G646" t="str">
            <v>FISSAGGIO E ILLUMINAZIONE</v>
          </cell>
          <cell r="H646">
            <v>11.63</v>
          </cell>
          <cell r="I646">
            <v>0.42</v>
          </cell>
          <cell r="J646">
            <v>6.745400000000001</v>
          </cell>
          <cell r="K646">
            <v>0.15</v>
          </cell>
          <cell r="L646">
            <v>5.7335900000000013</v>
          </cell>
        </row>
        <row r="647">
          <cell r="A647" t="str">
            <v>LG-031527</v>
          </cell>
          <cell r="B647" t="str">
            <v>MOBILI</v>
          </cell>
          <cell r="C647" t="str">
            <v>GAFFETTE-Fixfor grigio cavo mm. 8</v>
          </cell>
          <cell r="D647" t="str">
            <v>3414970010810</v>
          </cell>
          <cell r="E647" t="str">
            <v>PZ</v>
          </cell>
          <cell r="F647">
            <v>1000</v>
          </cell>
          <cell r="G647" t="str">
            <v>FISSAGGIO E ILLUMINAZIONE</v>
          </cell>
          <cell r="H647">
            <v>9.6199999999999992</v>
          </cell>
          <cell r="I647">
            <v>0.42</v>
          </cell>
          <cell r="J647">
            <v>5.5796000000000001</v>
          </cell>
          <cell r="K647">
            <v>0.15</v>
          </cell>
          <cell r="L647">
            <v>4.7426599999999999</v>
          </cell>
        </row>
        <row r="648">
          <cell r="A648" t="str">
            <v>LG-031528</v>
          </cell>
          <cell r="B648" t="str">
            <v>MOBILI</v>
          </cell>
          <cell r="C648" t="str">
            <v>GAFFETTE-Fixfor grigio cavo mm. 9</v>
          </cell>
          <cell r="D648" t="str">
            <v>3414970010742</v>
          </cell>
          <cell r="E648" t="str">
            <v>PZ</v>
          </cell>
          <cell r="F648">
            <v>1000</v>
          </cell>
          <cell r="G648" t="str">
            <v>FISSAGGIO E ILLUMINAZIONE</v>
          </cell>
          <cell r="H648">
            <v>12.08</v>
          </cell>
          <cell r="I648">
            <v>0.42</v>
          </cell>
          <cell r="J648">
            <v>7.0064000000000002</v>
          </cell>
          <cell r="K648">
            <v>0.15</v>
          </cell>
          <cell r="L648">
            <v>5.9554400000000003</v>
          </cell>
        </row>
        <row r="649">
          <cell r="A649" t="str">
            <v>LG-031529</v>
          </cell>
          <cell r="B649" t="str">
            <v>MOBILI</v>
          </cell>
          <cell r="C649" t="str">
            <v>GAFFETTE-Fixfor grigio cavo mm. 10</v>
          </cell>
          <cell r="D649" t="str">
            <v>3245060315290</v>
          </cell>
          <cell r="E649" t="str">
            <v>PZ</v>
          </cell>
          <cell r="F649">
            <v>100</v>
          </cell>
          <cell r="G649" t="str">
            <v>FISSAGGIO E ILLUMINAZIONE</v>
          </cell>
          <cell r="H649">
            <v>13.96</v>
          </cell>
          <cell r="I649">
            <v>0.42</v>
          </cell>
          <cell r="J649">
            <v>8.0968000000000018</v>
          </cell>
          <cell r="K649">
            <v>0.15</v>
          </cell>
          <cell r="L649">
            <v>6.8822800000000015</v>
          </cell>
        </row>
        <row r="650">
          <cell r="A650" t="str">
            <v>LG-031530</v>
          </cell>
          <cell r="B650" t="str">
            <v>MOBILI</v>
          </cell>
          <cell r="C650" t="str">
            <v>GAFFETTE-Fixfor grigio cavo mm. 12</v>
          </cell>
          <cell r="D650" t="str">
            <v>3245060315306</v>
          </cell>
          <cell r="E650" t="str">
            <v>PZ</v>
          </cell>
          <cell r="F650">
            <v>100</v>
          </cell>
          <cell r="G650" t="str">
            <v>FISSAGGIO E ILLUMINAZIONE</v>
          </cell>
          <cell r="H650">
            <v>17.559999999999999</v>
          </cell>
          <cell r="I650">
            <v>0.42</v>
          </cell>
          <cell r="J650">
            <v>10.184799999999999</v>
          </cell>
          <cell r="K650">
            <v>0.15</v>
          </cell>
          <cell r="L650">
            <v>8.6570799999999988</v>
          </cell>
        </row>
        <row r="651">
          <cell r="A651" t="str">
            <v>LG-031531</v>
          </cell>
          <cell r="B651" t="str">
            <v>MOBILI</v>
          </cell>
          <cell r="C651" t="str">
            <v>GAFFETTE-Fixfor grigio cavo mm. 14</v>
          </cell>
          <cell r="D651" t="str">
            <v>3245060315313</v>
          </cell>
          <cell r="E651" t="str">
            <v>PZ</v>
          </cell>
          <cell r="F651">
            <v>100</v>
          </cell>
          <cell r="G651" t="str">
            <v>FISSAGGIO E ILLUMINAZIONE</v>
          </cell>
          <cell r="H651">
            <v>25.1</v>
          </cell>
          <cell r="I651">
            <v>0.42</v>
          </cell>
          <cell r="J651">
            <v>14.558000000000002</v>
          </cell>
          <cell r="K651">
            <v>0.15</v>
          </cell>
          <cell r="L651">
            <v>12.374300000000002</v>
          </cell>
        </row>
        <row r="652">
          <cell r="A652" t="str">
            <v>LG-031532</v>
          </cell>
          <cell r="B652" t="str">
            <v>MOBILI</v>
          </cell>
          <cell r="C652" t="str">
            <v>GAFFETTE-Fixfor grigio cavo mm. 16</v>
          </cell>
          <cell r="D652" t="str">
            <v>3245060315320</v>
          </cell>
          <cell r="E652" t="str">
            <v>PZ</v>
          </cell>
          <cell r="F652">
            <v>100</v>
          </cell>
          <cell r="G652" t="str">
            <v>FISSAGGIO E ILLUMINAZIONE</v>
          </cell>
          <cell r="H652">
            <v>26.68</v>
          </cell>
          <cell r="I652">
            <v>0.42</v>
          </cell>
          <cell r="J652">
            <v>15.474400000000001</v>
          </cell>
          <cell r="K652">
            <v>0.15</v>
          </cell>
          <cell r="L652">
            <v>13.15324</v>
          </cell>
        </row>
        <row r="653">
          <cell r="A653" t="str">
            <v>LG-031534</v>
          </cell>
          <cell r="B653" t="str">
            <v>MOBILI</v>
          </cell>
          <cell r="C653" t="str">
            <v>GAFFETTE-Fixfor grigio cavo mm. 19</v>
          </cell>
          <cell r="D653" t="str">
            <v>3245060315344</v>
          </cell>
          <cell r="E653" t="str">
            <v>PZ</v>
          </cell>
          <cell r="F653">
            <v>60</v>
          </cell>
          <cell r="G653" t="str">
            <v>FISSAGGIO E ILLUMINAZIONE</v>
          </cell>
          <cell r="H653">
            <v>28.06</v>
          </cell>
          <cell r="I653">
            <v>0.42</v>
          </cell>
          <cell r="J653">
            <v>16.274799999999999</v>
          </cell>
          <cell r="K653">
            <v>0.15</v>
          </cell>
          <cell r="L653">
            <v>13.83358</v>
          </cell>
        </row>
        <row r="654">
          <cell r="A654" t="str">
            <v>LG-031535</v>
          </cell>
          <cell r="B654" t="str">
            <v>MOBILI</v>
          </cell>
          <cell r="C654" t="str">
            <v>GAFFETTE-Fixfor grigio cavo mm. 22</v>
          </cell>
          <cell r="D654" t="str">
            <v>3245060315351</v>
          </cell>
          <cell r="E654" t="str">
            <v>PZ</v>
          </cell>
          <cell r="F654">
            <v>40</v>
          </cell>
          <cell r="G654" t="str">
            <v>FISSAGGIO E ILLUMINAZIONE</v>
          </cell>
          <cell r="H654">
            <v>52.75</v>
          </cell>
          <cell r="I654">
            <v>0.42</v>
          </cell>
          <cell r="J654">
            <v>30.595000000000002</v>
          </cell>
          <cell r="K654">
            <v>0.15</v>
          </cell>
          <cell r="L654">
            <v>26.005750000000003</v>
          </cell>
        </row>
        <row r="655">
          <cell r="A655" t="str">
            <v>LG-031536</v>
          </cell>
          <cell r="B655" t="str">
            <v>MOBILI</v>
          </cell>
          <cell r="C655" t="str">
            <v>GAFFETTE-Fixfor grigio cavo mm. 29</v>
          </cell>
          <cell r="D655" t="str">
            <v>3245060315368</v>
          </cell>
          <cell r="E655" t="str">
            <v>PZ</v>
          </cell>
          <cell r="F655">
            <v>20</v>
          </cell>
          <cell r="G655" t="str">
            <v>FISSAGGIO E ILLUMINAZIONE</v>
          </cell>
          <cell r="H655">
            <v>100.23</v>
          </cell>
          <cell r="I655">
            <v>0.42</v>
          </cell>
          <cell r="J655">
            <v>58.133400000000002</v>
          </cell>
          <cell r="K655">
            <v>0.15</v>
          </cell>
          <cell r="L655">
            <v>49.41339</v>
          </cell>
        </row>
        <row r="656">
          <cell r="A656" t="str">
            <v>LG-031550</v>
          </cell>
          <cell r="B656" t="str">
            <v>MOBILI</v>
          </cell>
          <cell r="C656" t="str">
            <v>GAFFETTE-Fixfor bianco piattina 2X0,75</v>
          </cell>
          <cell r="D656" t="str">
            <v>3414970010872</v>
          </cell>
          <cell r="E656" t="str">
            <v>PZ</v>
          </cell>
          <cell r="F656">
            <v>2000</v>
          </cell>
          <cell r="G656" t="str">
            <v>FISSAGGIO E ILLUMINAZIONE</v>
          </cell>
          <cell r="H656">
            <v>7.77</v>
          </cell>
          <cell r="I656">
            <v>0.42</v>
          </cell>
          <cell r="J656">
            <v>4.5065999999999997</v>
          </cell>
          <cell r="K656">
            <v>0.15</v>
          </cell>
          <cell r="L656">
            <v>3.8306099999999996</v>
          </cell>
        </row>
        <row r="657">
          <cell r="A657" t="str">
            <v>LG-031551</v>
          </cell>
          <cell r="B657" t="str">
            <v>MOBILI</v>
          </cell>
          <cell r="C657" t="str">
            <v>GAFFETTE-Fixfor bianco piattina 2 X 1</v>
          </cell>
          <cell r="D657" t="str">
            <v>3414970010827</v>
          </cell>
          <cell r="E657" t="str">
            <v>PZ</v>
          </cell>
          <cell r="F657">
            <v>2000</v>
          </cell>
          <cell r="G657" t="str">
            <v>FISSAGGIO E ILLUMINAZIONE</v>
          </cell>
          <cell r="H657">
            <v>11.81</v>
          </cell>
          <cell r="I657">
            <v>0.42</v>
          </cell>
          <cell r="J657">
            <v>6.8498000000000001</v>
          </cell>
          <cell r="K657">
            <v>0.15</v>
          </cell>
          <cell r="L657">
            <v>5.82233</v>
          </cell>
        </row>
        <row r="658">
          <cell r="A658" t="str">
            <v>LG-031554</v>
          </cell>
          <cell r="B658" t="str">
            <v>MOBILI</v>
          </cell>
          <cell r="C658" t="str">
            <v>GAFFETTE-Fixfor bianco cavo mm. 5</v>
          </cell>
          <cell r="D658" t="str">
            <v>3414970010704</v>
          </cell>
          <cell r="E658" t="str">
            <v>PZ</v>
          </cell>
          <cell r="F658">
            <v>2000</v>
          </cell>
          <cell r="G658" t="str">
            <v>FISSAGGIO E ILLUMINAZIONE</v>
          </cell>
          <cell r="H658">
            <v>8.57</v>
          </cell>
          <cell r="I658">
            <v>0.42</v>
          </cell>
          <cell r="J658">
            <v>4.9706000000000001</v>
          </cell>
          <cell r="K658">
            <v>0.15</v>
          </cell>
          <cell r="L658">
            <v>4.2250100000000002</v>
          </cell>
        </row>
        <row r="659">
          <cell r="A659" t="str">
            <v>LG-031555</v>
          </cell>
          <cell r="B659" t="str">
            <v>MOBILI</v>
          </cell>
          <cell r="C659" t="str">
            <v>GAFFETTE-Fixfor bianco cavo mm. 6</v>
          </cell>
          <cell r="D659" t="str">
            <v>3414970010865</v>
          </cell>
          <cell r="E659" t="str">
            <v>PZ</v>
          </cell>
          <cell r="F659">
            <v>1000</v>
          </cell>
          <cell r="G659" t="str">
            <v>FISSAGGIO E ILLUMINAZIONE</v>
          </cell>
          <cell r="H659">
            <v>10.53</v>
          </cell>
          <cell r="I659">
            <v>0.42</v>
          </cell>
          <cell r="J659">
            <v>6.1074000000000002</v>
          </cell>
          <cell r="K659">
            <v>0.15</v>
          </cell>
          <cell r="L659">
            <v>5.1912900000000004</v>
          </cell>
        </row>
        <row r="660">
          <cell r="A660" t="str">
            <v>LG-031556</v>
          </cell>
          <cell r="B660" t="str">
            <v>MOBILI</v>
          </cell>
          <cell r="C660" t="str">
            <v>GAFFETTE-Fixfor bianco cavo mm. 7</v>
          </cell>
          <cell r="D660" t="str">
            <v>3414970010803</v>
          </cell>
          <cell r="E660" t="str">
            <v>PZ</v>
          </cell>
          <cell r="F660">
            <v>1000</v>
          </cell>
          <cell r="G660" t="str">
            <v>FISSAGGIO E ILLUMINAZIONE</v>
          </cell>
          <cell r="H660">
            <v>9.6199999999999992</v>
          </cell>
          <cell r="I660">
            <v>0.42</v>
          </cell>
          <cell r="J660">
            <v>5.5796000000000001</v>
          </cell>
          <cell r="K660">
            <v>0.15</v>
          </cell>
          <cell r="L660">
            <v>4.7426599999999999</v>
          </cell>
        </row>
        <row r="661">
          <cell r="A661" t="str">
            <v>LG-031557</v>
          </cell>
          <cell r="B661" t="str">
            <v>MOBILI</v>
          </cell>
          <cell r="C661" t="str">
            <v>GAFFETTE-Fixfor bianco cavo mm. 8</v>
          </cell>
          <cell r="D661" t="str">
            <v>3414970010735</v>
          </cell>
          <cell r="E661" t="str">
            <v>PZ</v>
          </cell>
          <cell r="F661">
            <v>1000</v>
          </cell>
          <cell r="G661" t="str">
            <v>FISSAGGIO E ILLUMINAZIONE</v>
          </cell>
          <cell r="H661">
            <v>9.51</v>
          </cell>
          <cell r="I661">
            <v>0.42</v>
          </cell>
          <cell r="J661">
            <v>5.5158000000000005</v>
          </cell>
          <cell r="K661">
            <v>0.15</v>
          </cell>
          <cell r="L661">
            <v>4.6884300000000003</v>
          </cell>
        </row>
        <row r="662">
          <cell r="A662" t="str">
            <v>LG-031558</v>
          </cell>
          <cell r="B662" t="str">
            <v>MOBILI</v>
          </cell>
          <cell r="C662" t="str">
            <v>GAFFETTE-Fixfor bianco cavo mm. 9</v>
          </cell>
          <cell r="D662" t="str">
            <v>3414970010889</v>
          </cell>
          <cell r="E662" t="str">
            <v>PZ</v>
          </cell>
          <cell r="F662">
            <v>1000</v>
          </cell>
          <cell r="G662" t="str">
            <v>FISSAGGIO E ILLUMINAZIONE</v>
          </cell>
          <cell r="H662">
            <v>12.42</v>
          </cell>
          <cell r="I662">
            <v>0.42</v>
          </cell>
          <cell r="J662">
            <v>7.2035999999999998</v>
          </cell>
          <cell r="K662">
            <v>0.15</v>
          </cell>
          <cell r="L662">
            <v>6.1230599999999997</v>
          </cell>
        </row>
        <row r="663">
          <cell r="A663" t="str">
            <v>LG-031559</v>
          </cell>
          <cell r="B663" t="str">
            <v>MOBILI</v>
          </cell>
          <cell r="C663" t="str">
            <v>GAFFETTE-Fixfor bianco cavo mm. 10</v>
          </cell>
          <cell r="D663" t="str">
            <v>3245060315597</v>
          </cell>
          <cell r="E663" t="str">
            <v>PZ</v>
          </cell>
          <cell r="F663">
            <v>100</v>
          </cell>
          <cell r="G663" t="str">
            <v>FISSAGGIO E ILLUMINAZIONE</v>
          </cell>
          <cell r="H663">
            <v>17.64</v>
          </cell>
          <cell r="I663">
            <v>0.42</v>
          </cell>
          <cell r="J663">
            <v>10.231200000000001</v>
          </cell>
          <cell r="K663">
            <v>0.15</v>
          </cell>
          <cell r="L663">
            <v>8.6965200000000014</v>
          </cell>
        </row>
        <row r="664">
          <cell r="A664" t="str">
            <v>LG-031576</v>
          </cell>
          <cell r="B664" t="str">
            <v>MOBILI</v>
          </cell>
          <cell r="C664" t="str">
            <v>GAFFETTE-Multifix grigio da 5 A 7</v>
          </cell>
          <cell r="D664" t="str">
            <v>3414970010773</v>
          </cell>
          <cell r="E664" t="str">
            <v>PZ</v>
          </cell>
          <cell r="F664">
            <v>2000</v>
          </cell>
          <cell r="G664" t="str">
            <v>FISSAGGIO E ILLUMINAZIONE</v>
          </cell>
          <cell r="H664">
            <v>15.53</v>
          </cell>
          <cell r="I664">
            <v>0.42</v>
          </cell>
          <cell r="J664">
            <v>9.0074000000000005</v>
          </cell>
          <cell r="K664">
            <v>0.15</v>
          </cell>
          <cell r="L664">
            <v>7.6562900000000003</v>
          </cell>
        </row>
        <row r="665">
          <cell r="A665" t="str">
            <v>LG-031577</v>
          </cell>
          <cell r="B665" t="str">
            <v>MOBILI</v>
          </cell>
          <cell r="C665" t="str">
            <v>GAFFETTE-Multifix grigio da 7 A 10</v>
          </cell>
          <cell r="D665" t="str">
            <v>3414970010841</v>
          </cell>
          <cell r="E665" t="str">
            <v>PZ</v>
          </cell>
          <cell r="F665">
            <v>1000</v>
          </cell>
          <cell r="G665" t="str">
            <v>FISSAGGIO E ILLUMINAZIONE</v>
          </cell>
          <cell r="H665">
            <v>17.14</v>
          </cell>
          <cell r="I665">
            <v>0.42</v>
          </cell>
          <cell r="J665">
            <v>9.9412000000000003</v>
          </cell>
          <cell r="K665">
            <v>0.15</v>
          </cell>
          <cell r="L665">
            <v>8.4500200000000003</v>
          </cell>
        </row>
        <row r="666">
          <cell r="A666" t="str">
            <v>LG-031578</v>
          </cell>
          <cell r="B666" t="str">
            <v>MOBILI</v>
          </cell>
          <cell r="C666" t="str">
            <v>GAFFETTE-Multifix grigio da 10 A 14</v>
          </cell>
          <cell r="D666" t="str">
            <v>3245060315788</v>
          </cell>
          <cell r="E666" t="str">
            <v>PZ</v>
          </cell>
          <cell r="F666">
            <v>100</v>
          </cell>
          <cell r="G666" t="str">
            <v>FISSAGGIO E ILLUMINAZIONE</v>
          </cell>
          <cell r="H666">
            <v>27.19</v>
          </cell>
          <cell r="I666">
            <v>0.42</v>
          </cell>
          <cell r="J666">
            <v>15.770200000000001</v>
          </cell>
          <cell r="K666">
            <v>0.15</v>
          </cell>
          <cell r="L666">
            <v>13.404670000000001</v>
          </cell>
        </row>
        <row r="667">
          <cell r="A667" t="str">
            <v>LG-031579</v>
          </cell>
          <cell r="B667" t="str">
            <v>MOBILI</v>
          </cell>
          <cell r="C667" t="str">
            <v>GAFFETTE-Multifix grigio da 14 A 20</v>
          </cell>
          <cell r="D667" t="str">
            <v>3245060315795</v>
          </cell>
          <cell r="E667" t="str">
            <v>PZ</v>
          </cell>
          <cell r="F667">
            <v>100</v>
          </cell>
          <cell r="G667" t="str">
            <v>FISSAGGIO E ILLUMINAZIONE</v>
          </cell>
          <cell r="H667">
            <v>45.7</v>
          </cell>
          <cell r="I667">
            <v>0.42</v>
          </cell>
          <cell r="J667">
            <v>26.506000000000004</v>
          </cell>
          <cell r="K667">
            <v>0.15</v>
          </cell>
          <cell r="L667">
            <v>22.530100000000004</v>
          </cell>
        </row>
        <row r="668">
          <cell r="A668" t="str">
            <v>LG-034000</v>
          </cell>
          <cell r="B668" t="str">
            <v>MOBILI</v>
          </cell>
          <cell r="C668" t="str">
            <v>MORSETTI A MANTELLO-Lista da 10 2x6mmq</v>
          </cell>
          <cell r="D668" t="str">
            <v/>
          </cell>
          <cell r="E668" t="str">
            <v>PZ</v>
          </cell>
          <cell r="F668">
            <v>10</v>
          </cell>
          <cell r="G668" t="str">
            <v>FISSAGGIO E ILLUMINAZIONE</v>
          </cell>
          <cell r="H668">
            <v>29.39</v>
          </cell>
          <cell r="I668">
            <v>0.42</v>
          </cell>
          <cell r="J668">
            <v>17.046199999999999</v>
          </cell>
          <cell r="K668">
            <v>0.15</v>
          </cell>
          <cell r="L668">
            <v>14.489269999999999</v>
          </cell>
        </row>
        <row r="669">
          <cell r="A669" t="str">
            <v>LG-034001</v>
          </cell>
          <cell r="B669" t="str">
            <v>MOBILI</v>
          </cell>
          <cell r="C669" t="str">
            <v>MORSETTI A MANTELLO-Lista da 10 2x10mmq</v>
          </cell>
          <cell r="D669" t="str">
            <v>3245060340018</v>
          </cell>
          <cell r="E669" t="str">
            <v>PZ</v>
          </cell>
          <cell r="F669">
            <v>10</v>
          </cell>
          <cell r="G669" t="str">
            <v>FISSAGGIO E ILLUMINAZIONE</v>
          </cell>
          <cell r="H669">
            <v>36.159999999999997</v>
          </cell>
          <cell r="I669">
            <v>0.42</v>
          </cell>
          <cell r="J669">
            <v>20.972799999999999</v>
          </cell>
          <cell r="K669">
            <v>0.15</v>
          </cell>
          <cell r="L669">
            <v>17.826879999999999</v>
          </cell>
        </row>
        <row r="670">
          <cell r="A670" t="str">
            <v>LG-034002</v>
          </cell>
          <cell r="B670" t="str">
            <v>MOBILI</v>
          </cell>
          <cell r="C670" t="str">
            <v>MORSETTI A MANTELLO-Lista da 10 2x16mmq</v>
          </cell>
          <cell r="D670" t="str">
            <v>3245060340025</v>
          </cell>
          <cell r="E670" t="str">
            <v>PZ</v>
          </cell>
          <cell r="F670">
            <v>10</v>
          </cell>
          <cell r="G670" t="str">
            <v>FISSAGGIO E ILLUMINAZIONE</v>
          </cell>
          <cell r="H670">
            <v>37.32</v>
          </cell>
          <cell r="I670">
            <v>0.42</v>
          </cell>
          <cell r="J670">
            <v>21.645600000000002</v>
          </cell>
          <cell r="K670">
            <v>0.15</v>
          </cell>
          <cell r="L670">
            <v>18.398760000000003</v>
          </cell>
        </row>
        <row r="671">
          <cell r="A671" t="str">
            <v>LG-034003</v>
          </cell>
          <cell r="B671" t="str">
            <v>MOBILI</v>
          </cell>
          <cell r="C671" t="str">
            <v>MORSETTI A MANTELLO-Lista da 10 2x25mmq</v>
          </cell>
          <cell r="D671" t="str">
            <v>3245060340032</v>
          </cell>
          <cell r="E671" t="str">
            <v>PZ</v>
          </cell>
          <cell r="F671">
            <v>10</v>
          </cell>
          <cell r="G671" t="str">
            <v>FISSAGGIO E ILLUMINAZIONE</v>
          </cell>
          <cell r="H671">
            <v>55.69</v>
          </cell>
          <cell r="I671">
            <v>0.42</v>
          </cell>
          <cell r="J671">
            <v>32.300200000000004</v>
          </cell>
          <cell r="K671">
            <v>0.15</v>
          </cell>
          <cell r="L671">
            <v>27.455170000000003</v>
          </cell>
        </row>
        <row r="672">
          <cell r="A672" t="str">
            <v>LG-034004</v>
          </cell>
          <cell r="B672" t="str">
            <v>MOBILI</v>
          </cell>
          <cell r="C672" t="str">
            <v>MORSETTI A MANTELLO-Lista da 10 2x35mmq</v>
          </cell>
          <cell r="D672" t="str">
            <v>3245060340049</v>
          </cell>
          <cell r="E672" t="str">
            <v>PZ</v>
          </cell>
          <cell r="F672">
            <v>10</v>
          </cell>
          <cell r="G672" t="str">
            <v>FISSAGGIO E ILLUMINAZIONE</v>
          </cell>
          <cell r="H672">
            <v>69.59</v>
          </cell>
          <cell r="I672">
            <v>0.42</v>
          </cell>
          <cell r="J672">
            <v>40.362200000000001</v>
          </cell>
          <cell r="K672">
            <v>0.15</v>
          </cell>
          <cell r="L672">
            <v>34.307870000000001</v>
          </cell>
        </row>
        <row r="673">
          <cell r="A673" t="str">
            <v>LG-034030</v>
          </cell>
          <cell r="B673" t="str">
            <v>MOBILI</v>
          </cell>
          <cell r="C673" t="str">
            <v>MORSETTI ANTITRANCIATURA-Volante 2x6mmq</v>
          </cell>
          <cell r="D673" t="str">
            <v>3245060340308</v>
          </cell>
          <cell r="E673" t="str">
            <v>PZ</v>
          </cell>
          <cell r="F673">
            <v>20</v>
          </cell>
          <cell r="G673" t="str">
            <v>FISSAGGIO E ILLUMINAZIONE</v>
          </cell>
          <cell r="H673">
            <v>11.21</v>
          </cell>
          <cell r="I673">
            <v>0.42</v>
          </cell>
          <cell r="J673">
            <v>6.5018000000000002</v>
          </cell>
          <cell r="K673">
            <v>0.15</v>
          </cell>
          <cell r="L673">
            <v>5.5265300000000002</v>
          </cell>
        </row>
        <row r="674">
          <cell r="A674" t="str">
            <v>LG-034031</v>
          </cell>
          <cell r="B674" t="str">
            <v>MOBILI</v>
          </cell>
          <cell r="C674" t="str">
            <v>MORSETTI ANTITRANCIATURA-Volante 2x10mmq</v>
          </cell>
          <cell r="D674" t="str">
            <v>3245060340315</v>
          </cell>
          <cell r="E674" t="str">
            <v>PZ</v>
          </cell>
          <cell r="F674">
            <v>20</v>
          </cell>
          <cell r="G674" t="str">
            <v>FISSAGGIO E ILLUMINAZIONE</v>
          </cell>
          <cell r="H674">
            <v>10.93</v>
          </cell>
          <cell r="I674">
            <v>0.42</v>
          </cell>
          <cell r="J674">
            <v>6.3394000000000004</v>
          </cell>
          <cell r="K674">
            <v>0.15</v>
          </cell>
          <cell r="L674">
            <v>5.38849</v>
          </cell>
        </row>
        <row r="675">
          <cell r="A675" t="str">
            <v>LG-034032</v>
          </cell>
          <cell r="B675" t="str">
            <v>MOBILI</v>
          </cell>
          <cell r="C675" t="str">
            <v>MORSETTI ANTITRANCIATURA-Volante 2x18mmq</v>
          </cell>
          <cell r="D675" t="str">
            <v>3245060340322</v>
          </cell>
          <cell r="E675" t="str">
            <v>PZ</v>
          </cell>
          <cell r="F675">
            <v>20</v>
          </cell>
          <cell r="G675" t="str">
            <v>FISSAGGIO E ILLUMINAZIONE</v>
          </cell>
          <cell r="H675">
            <v>12.08</v>
          </cell>
          <cell r="I675">
            <v>0.42</v>
          </cell>
          <cell r="J675">
            <v>7.0064000000000002</v>
          </cell>
          <cell r="K675">
            <v>0.15</v>
          </cell>
          <cell r="L675">
            <v>5.9554400000000003</v>
          </cell>
        </row>
        <row r="676">
          <cell r="A676" t="str">
            <v>LG-034033</v>
          </cell>
          <cell r="B676" t="str">
            <v>MOBILI</v>
          </cell>
          <cell r="C676" t="str">
            <v>MORSETTI ANTITRANCIATURA-Volante 2x30mmq</v>
          </cell>
          <cell r="D676" t="str">
            <v>3245060340339</v>
          </cell>
          <cell r="E676" t="str">
            <v>PZ</v>
          </cell>
          <cell r="F676">
            <v>20</v>
          </cell>
          <cell r="G676" t="str">
            <v>FISSAGGIO E ILLUMINAZIONE</v>
          </cell>
          <cell r="H676">
            <v>15.71</v>
          </cell>
          <cell r="I676">
            <v>0.42</v>
          </cell>
          <cell r="J676">
            <v>9.1118000000000006</v>
          </cell>
          <cell r="K676">
            <v>0.15</v>
          </cell>
          <cell r="L676">
            <v>7.7450300000000007</v>
          </cell>
        </row>
        <row r="677">
          <cell r="A677" t="str">
            <v>LG-034034</v>
          </cell>
          <cell r="B677" t="str">
            <v>MOBILI</v>
          </cell>
          <cell r="C677" t="str">
            <v>MORSETTI ANTITRANCIATURA-Volante 2x50mmq</v>
          </cell>
          <cell r="D677" t="str">
            <v>3245060340346</v>
          </cell>
          <cell r="E677" t="str">
            <v>PZ</v>
          </cell>
          <cell r="F677">
            <v>10</v>
          </cell>
          <cell r="G677" t="str">
            <v>FISSAGGIO E ILLUMINAZIONE</v>
          </cell>
          <cell r="H677">
            <v>26.36</v>
          </cell>
          <cell r="I677">
            <v>0.42</v>
          </cell>
          <cell r="J677">
            <v>15.2888</v>
          </cell>
          <cell r="K677">
            <v>0.15</v>
          </cell>
          <cell r="L677">
            <v>12.995480000000001</v>
          </cell>
        </row>
        <row r="678">
          <cell r="A678" t="str">
            <v>LG-034042</v>
          </cell>
          <cell r="B678" t="str">
            <v>MOBILI</v>
          </cell>
          <cell r="C678" t="str">
            <v>MORSETTI ANTITRANCIATURA-Fisso 2x18mmq</v>
          </cell>
          <cell r="D678" t="str">
            <v>3245060340421</v>
          </cell>
          <cell r="E678" t="str">
            <v>PZ</v>
          </cell>
          <cell r="F678">
            <v>20</v>
          </cell>
          <cell r="G678" t="str">
            <v>FISSAGGIO E ILLUMINAZIONE</v>
          </cell>
          <cell r="H678">
            <v>12.34</v>
          </cell>
          <cell r="I678">
            <v>0.42</v>
          </cell>
          <cell r="J678">
            <v>7.1572000000000005</v>
          </cell>
          <cell r="K678">
            <v>0.15</v>
          </cell>
          <cell r="L678">
            <v>6.0836200000000007</v>
          </cell>
        </row>
        <row r="679">
          <cell r="A679" t="str">
            <v>LG-034043</v>
          </cell>
          <cell r="B679" t="str">
            <v>MOBILI</v>
          </cell>
          <cell r="C679" t="str">
            <v>MORSETTI ANTITRANCIATURA-Fisso 2x30mmq</v>
          </cell>
          <cell r="D679" t="str">
            <v>3245060340438</v>
          </cell>
          <cell r="E679" t="str">
            <v>PZ</v>
          </cell>
          <cell r="F679">
            <v>20</v>
          </cell>
          <cell r="G679" t="str">
            <v>FISSAGGIO E ILLUMINAZIONE</v>
          </cell>
          <cell r="H679">
            <v>15.94</v>
          </cell>
          <cell r="I679">
            <v>0.42</v>
          </cell>
          <cell r="J679">
            <v>9.2452000000000005</v>
          </cell>
          <cell r="K679">
            <v>0.15</v>
          </cell>
          <cell r="L679">
            <v>7.8584200000000006</v>
          </cell>
        </row>
        <row r="680">
          <cell r="A680" t="str">
            <v>LG-034044</v>
          </cell>
          <cell r="B680" t="str">
            <v>MOBILI</v>
          </cell>
          <cell r="C680" t="str">
            <v>MORSETTI ANTITRANCIATURA-Fisso 2x50mmq</v>
          </cell>
          <cell r="D680" t="str">
            <v>3245060340445</v>
          </cell>
          <cell r="E680" t="str">
            <v>PZ</v>
          </cell>
          <cell r="F680">
            <v>10</v>
          </cell>
          <cell r="G680" t="str">
            <v>FISSAGGIO E ILLUMINAZIONE</v>
          </cell>
          <cell r="H680">
            <v>27.04</v>
          </cell>
          <cell r="I680">
            <v>0.42</v>
          </cell>
          <cell r="J680">
            <v>15.683199999999999</v>
          </cell>
          <cell r="K680">
            <v>0.15</v>
          </cell>
          <cell r="L680">
            <v>13.330719999999999</v>
          </cell>
        </row>
        <row r="681">
          <cell r="A681" t="str">
            <v>LG-034045</v>
          </cell>
          <cell r="B681" t="str">
            <v>MOBILI</v>
          </cell>
          <cell r="C681" t="str">
            <v>MORSETTI ANTITRANCIATURA-Fisso 2x75mmq</v>
          </cell>
          <cell r="D681" t="str">
            <v>3245060340452</v>
          </cell>
          <cell r="E681" t="str">
            <v>PZ</v>
          </cell>
          <cell r="F681">
            <v>10</v>
          </cell>
          <cell r="G681" t="str">
            <v>FISSAGGIO E ILLUMINAZIONE</v>
          </cell>
          <cell r="H681">
            <v>43.61</v>
          </cell>
          <cell r="I681">
            <v>0.42</v>
          </cell>
          <cell r="J681">
            <v>25.293800000000001</v>
          </cell>
          <cell r="K681">
            <v>0.15</v>
          </cell>
          <cell r="L681">
            <v>21.49973</v>
          </cell>
        </row>
        <row r="682">
          <cell r="A682" t="str">
            <v>LG-034388</v>
          </cell>
          <cell r="B682" t="str">
            <v>MOBILI</v>
          </cell>
          <cell r="C682" t="str">
            <v>Barretta di Sezionamento Alta 150x45mm</v>
          </cell>
          <cell r="D682" t="str">
            <v>3245060343880</v>
          </cell>
          <cell r="E682" t="str">
            <v>PZ</v>
          </cell>
          <cell r="F682">
            <v>5</v>
          </cell>
          <cell r="G682" t="str">
            <v>FISSAGGIO E ILLUMINAZIONE</v>
          </cell>
          <cell r="H682">
            <v>49.77</v>
          </cell>
          <cell r="I682">
            <v>0.42</v>
          </cell>
          <cell r="J682">
            <v>28.866600000000002</v>
          </cell>
          <cell r="K682">
            <v>0.15</v>
          </cell>
          <cell r="L682">
            <v>24.536610000000003</v>
          </cell>
        </row>
        <row r="683">
          <cell r="A683" t="str">
            <v>LG-034389</v>
          </cell>
          <cell r="B683" t="str">
            <v>MOBILI</v>
          </cell>
          <cell r="C683" t="str">
            <v>Barretta di Sezionamento Bassa 95x20mm</v>
          </cell>
          <cell r="D683" t="str">
            <v>3245060343897</v>
          </cell>
          <cell r="E683" t="str">
            <v>PZ</v>
          </cell>
          <cell r="F683">
            <v>10</v>
          </cell>
          <cell r="G683" t="str">
            <v>FISSAGGIO E ILLUMINAZIONE</v>
          </cell>
          <cell r="H683">
            <v>33.81</v>
          </cell>
          <cell r="I683">
            <v>0.42</v>
          </cell>
          <cell r="J683">
            <v>19.6098</v>
          </cell>
          <cell r="K683">
            <v>0.15</v>
          </cell>
          <cell r="L683">
            <v>16.668330000000001</v>
          </cell>
        </row>
        <row r="684">
          <cell r="A684" t="str">
            <v>LG-049282</v>
          </cell>
          <cell r="B684" t="str">
            <v>MOBILI</v>
          </cell>
          <cell r="C684" t="str">
            <v>INT. ORARI-Crepuscolare LUNA 220V</v>
          </cell>
          <cell r="D684" t="str">
            <v>3245060492823</v>
          </cell>
          <cell r="E684" t="str">
            <v>PZ</v>
          </cell>
          <cell r="F684">
            <v>1</v>
          </cell>
          <cell r="G684" t="str">
            <v>FISSAGGIO E ILLUMINAZIONE</v>
          </cell>
          <cell r="H684">
            <v>69.599999999999994</v>
          </cell>
          <cell r="I684">
            <v>0.42</v>
          </cell>
          <cell r="J684">
            <v>40.367999999999995</v>
          </cell>
          <cell r="K684">
            <v>0.15</v>
          </cell>
          <cell r="L684">
            <v>34.312799999999996</v>
          </cell>
        </row>
        <row r="685">
          <cell r="A685" t="str">
            <v>LG-049783</v>
          </cell>
          <cell r="B685" t="str">
            <v>MOBILI</v>
          </cell>
          <cell r="C685" t="str">
            <v>INT. ORARI-Temporizzatore da parete</v>
          </cell>
          <cell r="D685" t="str">
            <v>4010957497835</v>
          </cell>
          <cell r="E685" t="str">
            <v>PZ</v>
          </cell>
          <cell r="F685">
            <v>1</v>
          </cell>
          <cell r="G685" t="str">
            <v>FISSAGGIO E ILLUMINAZIONE</v>
          </cell>
          <cell r="H685">
            <v>65.27</v>
          </cell>
          <cell r="I685">
            <v>0.42</v>
          </cell>
          <cell r="J685">
            <v>37.8566</v>
          </cell>
          <cell r="K685">
            <v>0.15</v>
          </cell>
          <cell r="L685">
            <v>32.178110000000004</v>
          </cell>
        </row>
        <row r="686">
          <cell r="A686" t="str">
            <v>LG-091911</v>
          </cell>
          <cell r="B686" t="str">
            <v>MOBILI</v>
          </cell>
          <cell r="C686" t="str">
            <v>PASSACAVO D=4-25mm per scat fino a 105x105</v>
          </cell>
          <cell r="D686" t="str">
            <v>3245060919115</v>
          </cell>
          <cell r="E686" t="str">
            <v>PZ</v>
          </cell>
          <cell r="F686">
            <v>50</v>
          </cell>
          <cell r="G686" t="str">
            <v>FISSAGGIO E ILLUMINAZIONE</v>
          </cell>
          <cell r="H686">
            <v>0.97</v>
          </cell>
          <cell r="I686">
            <v>0.42</v>
          </cell>
          <cell r="J686">
            <v>0.56259999999999999</v>
          </cell>
          <cell r="K686">
            <v>0.15</v>
          </cell>
          <cell r="L686">
            <v>0.47821000000000002</v>
          </cell>
        </row>
        <row r="687">
          <cell r="A687" t="str">
            <v>LG-091914</v>
          </cell>
          <cell r="B687" t="str">
            <v>MOBILI</v>
          </cell>
          <cell r="C687" t="str">
            <v>PASSACAVO Dmax=20mm x scatola fino 155X110</v>
          </cell>
          <cell r="D687" t="str">
            <v>3245060919146</v>
          </cell>
          <cell r="E687" t="str">
            <v>PZ</v>
          </cell>
          <cell r="F687">
            <v>50</v>
          </cell>
          <cell r="G687" t="str">
            <v>FISSAGGIO E ILLUMINAZIONE</v>
          </cell>
          <cell r="H687">
            <v>0.49</v>
          </cell>
          <cell r="I687">
            <v>0.42</v>
          </cell>
          <cell r="J687">
            <v>0.28420000000000001</v>
          </cell>
          <cell r="K687">
            <v>0.15</v>
          </cell>
          <cell r="L687">
            <v>0.24157000000000001</v>
          </cell>
        </row>
        <row r="688">
          <cell r="A688" t="str">
            <v>LG-091915</v>
          </cell>
          <cell r="B688" t="str">
            <v>MOBILI</v>
          </cell>
          <cell r="C688" t="str">
            <v>PASSACAVO Dmax=25mm x scatola fino 220X170</v>
          </cell>
          <cell r="D688" t="str">
            <v/>
          </cell>
          <cell r="E688" t="str">
            <v>PZ</v>
          </cell>
          <cell r="F688">
            <v>50</v>
          </cell>
          <cell r="G688" t="str">
            <v>FISSAGGIO E ILLUMINAZIONE</v>
          </cell>
          <cell r="H688">
            <v>0.53</v>
          </cell>
          <cell r="I688">
            <v>0.42</v>
          </cell>
          <cell r="J688">
            <v>0.30740000000000001</v>
          </cell>
          <cell r="K688">
            <v>0.15</v>
          </cell>
          <cell r="L688">
            <v>0.26129000000000002</v>
          </cell>
        </row>
        <row r="689">
          <cell r="A689" t="str">
            <v>LG-091916</v>
          </cell>
          <cell r="B689" t="str">
            <v>MOBILI</v>
          </cell>
          <cell r="C689" t="str">
            <v>PASSACAVO Dmax=32mm x scatola fino 360X270</v>
          </cell>
          <cell r="D689" t="str">
            <v>3245060919160</v>
          </cell>
          <cell r="E689" t="str">
            <v>PZ</v>
          </cell>
          <cell r="F689">
            <v>50</v>
          </cell>
          <cell r="G689" t="str">
            <v>FISSAGGIO E ILLUMINAZIONE</v>
          </cell>
          <cell r="H689">
            <v>1.1399999999999999</v>
          </cell>
          <cell r="I689">
            <v>0.42</v>
          </cell>
          <cell r="J689">
            <v>0.66120000000000001</v>
          </cell>
          <cell r="K689">
            <v>0.15</v>
          </cell>
          <cell r="L689">
            <v>0.56201999999999996</v>
          </cell>
        </row>
        <row r="690">
          <cell r="A690" t="str">
            <v>LG-092001</v>
          </cell>
          <cell r="B690" t="str">
            <v>MOBILI</v>
          </cell>
          <cell r="C690" t="str">
            <v>Plexo-Scat IP.55 D=60mm P=40mm 4 Passacavi</v>
          </cell>
          <cell r="D690" t="str">
            <v>3245060920012</v>
          </cell>
          <cell r="E690" t="str">
            <v>PZ</v>
          </cell>
          <cell r="F690">
            <v>5</v>
          </cell>
          <cell r="G690" t="str">
            <v>FISSAGGIO E ILLUMINAZIONE</v>
          </cell>
          <cell r="H690">
            <v>2.33</v>
          </cell>
          <cell r="I690">
            <v>0.42</v>
          </cell>
          <cell r="J690">
            <v>1.3513999999999999</v>
          </cell>
          <cell r="K690">
            <v>0.15</v>
          </cell>
          <cell r="L690">
            <v>1.14869</v>
          </cell>
        </row>
        <row r="691">
          <cell r="A691" t="str">
            <v>LG-092002</v>
          </cell>
          <cell r="B691" t="str">
            <v>MOBILI</v>
          </cell>
          <cell r="C691" t="str">
            <v>PLEXO-SCATOLA DI DERIVAZIONE D70MM IP55 GRI</v>
          </cell>
          <cell r="D691" t="str">
            <v>3245060920029</v>
          </cell>
          <cell r="E691" t="str">
            <v>PZ</v>
          </cell>
          <cell r="F691">
            <v>5</v>
          </cell>
          <cell r="G691" t="str">
            <v>FISSAGGIO E ILLUMINAZIONE</v>
          </cell>
          <cell r="H691">
            <v>2.4900000000000002</v>
          </cell>
          <cell r="I691">
            <v>0.42</v>
          </cell>
          <cell r="J691">
            <v>1.4442000000000002</v>
          </cell>
          <cell r="K691">
            <v>0.15</v>
          </cell>
          <cell r="L691">
            <v>1.2275700000000001</v>
          </cell>
        </row>
        <row r="692">
          <cell r="A692" t="str">
            <v>LG-092005</v>
          </cell>
          <cell r="B692" t="str">
            <v>MOBILI</v>
          </cell>
          <cell r="C692" t="str">
            <v>Plexo-Scat IP.55 65x65x40mm 7 Passacavi</v>
          </cell>
          <cell r="D692" t="str">
            <v>3245060920050</v>
          </cell>
          <cell r="E692" t="str">
            <v>PZ</v>
          </cell>
          <cell r="F692">
            <v>5</v>
          </cell>
          <cell r="G692" t="str">
            <v>FISSAGGIO E ILLUMINAZIONE</v>
          </cell>
          <cell r="H692">
            <v>2.9</v>
          </cell>
          <cell r="I692">
            <v>0.42</v>
          </cell>
          <cell r="J692">
            <v>1.6819999999999999</v>
          </cell>
          <cell r="K692">
            <v>0.15</v>
          </cell>
          <cell r="L692">
            <v>1.4297</v>
          </cell>
        </row>
        <row r="693">
          <cell r="A693" t="str">
            <v>LG-092011</v>
          </cell>
          <cell r="B693" t="str">
            <v>MOBILI</v>
          </cell>
          <cell r="C693" t="str">
            <v>Plexo-Scat IP.55 80x80x45mm Non forata</v>
          </cell>
          <cell r="D693" t="str">
            <v>3245060920111</v>
          </cell>
          <cell r="E693" t="str">
            <v>PZ</v>
          </cell>
          <cell r="F693">
            <v>5</v>
          </cell>
          <cell r="G693" t="str">
            <v>FISSAGGIO E ILLUMINAZIONE</v>
          </cell>
          <cell r="H693">
            <v>3.11</v>
          </cell>
          <cell r="I693">
            <v>0.42</v>
          </cell>
          <cell r="J693">
            <v>1.8038000000000001</v>
          </cell>
          <cell r="K693">
            <v>0.15</v>
          </cell>
          <cell r="L693">
            <v>1.5332300000000001</v>
          </cell>
        </row>
        <row r="694">
          <cell r="A694" t="str">
            <v>LG-092012</v>
          </cell>
          <cell r="B694" t="str">
            <v>MOBILI</v>
          </cell>
          <cell r="C694" t="str">
            <v>PLEXO-SCATOLA DI DERIVAZIONE 80X80X45 G</v>
          </cell>
          <cell r="D694" t="str">
            <v>3245060920128</v>
          </cell>
          <cell r="E694" t="str">
            <v>PZ</v>
          </cell>
          <cell r="F694">
            <v>5</v>
          </cell>
          <cell r="G694" t="str">
            <v>FISSAGGIO E ILLUMINAZIONE</v>
          </cell>
          <cell r="H694">
            <v>3.44</v>
          </cell>
          <cell r="I694">
            <v>0.42</v>
          </cell>
          <cell r="J694">
            <v>1.9952000000000001</v>
          </cell>
          <cell r="K694">
            <v>0.15</v>
          </cell>
          <cell r="L694">
            <v>1.6959200000000001</v>
          </cell>
        </row>
        <row r="695">
          <cell r="A695" t="str">
            <v>LG-092014</v>
          </cell>
          <cell r="B695" t="str">
            <v>MOBILI</v>
          </cell>
          <cell r="C695" t="str">
            <v>Plexo-Scat IP.55 80x80x45mm 7 Prefatture</v>
          </cell>
          <cell r="D695" t="str">
            <v>3245060920142</v>
          </cell>
          <cell r="E695" t="str">
            <v>PZ</v>
          </cell>
          <cell r="F695">
            <v>5</v>
          </cell>
          <cell r="G695" t="str">
            <v>FISSAGGIO E ILLUMINAZIONE</v>
          </cell>
          <cell r="H695">
            <v>3.11</v>
          </cell>
          <cell r="I695">
            <v>0.42</v>
          </cell>
          <cell r="J695">
            <v>1.8038000000000001</v>
          </cell>
          <cell r="K695">
            <v>0.15</v>
          </cell>
          <cell r="L695">
            <v>1.5332300000000001</v>
          </cell>
        </row>
        <row r="696">
          <cell r="A696" t="str">
            <v>LG-092020</v>
          </cell>
          <cell r="B696" t="str">
            <v>MOBILI</v>
          </cell>
          <cell r="C696" t="str">
            <v>Plexo-Scat IP.55 105x105x55mm Non forata</v>
          </cell>
          <cell r="D696" t="str">
            <v>3245060920203</v>
          </cell>
          <cell r="E696" t="str">
            <v>PZ</v>
          </cell>
          <cell r="F696">
            <v>5</v>
          </cell>
          <cell r="G696" t="str">
            <v>FISSAGGIO E ILLUMINAZIONE</v>
          </cell>
          <cell r="H696">
            <v>6.01</v>
          </cell>
          <cell r="I696">
            <v>0.42</v>
          </cell>
          <cell r="J696">
            <v>3.4857999999999998</v>
          </cell>
          <cell r="K696">
            <v>0.15</v>
          </cell>
          <cell r="L696">
            <v>2.9629300000000001</v>
          </cell>
        </row>
        <row r="697">
          <cell r="A697" t="str">
            <v>LG-092022</v>
          </cell>
          <cell r="B697" t="str">
            <v>MOBILI</v>
          </cell>
          <cell r="C697" t="str">
            <v>PLEXO SCATOLA DERIVAZION</v>
          </cell>
          <cell r="D697" t="str">
            <v>3245060920227</v>
          </cell>
          <cell r="E697" t="str">
            <v>PZ</v>
          </cell>
          <cell r="F697">
            <v>5</v>
          </cell>
          <cell r="G697" t="str">
            <v>FISSAGGIO E ILLUMINAZIONE</v>
          </cell>
          <cell r="H697">
            <v>6.42</v>
          </cell>
          <cell r="I697">
            <v>0.42</v>
          </cell>
          <cell r="J697">
            <v>3.7236000000000002</v>
          </cell>
          <cell r="K697">
            <v>0.15</v>
          </cell>
          <cell r="L697">
            <v>3.1650600000000004</v>
          </cell>
        </row>
        <row r="698">
          <cell r="A698" t="str">
            <v>LG-092024</v>
          </cell>
          <cell r="B698" t="str">
            <v>MOBILI</v>
          </cell>
          <cell r="C698" t="str">
            <v>Plexo-Scat IP.55 105x105x55mm 7 Prefatture</v>
          </cell>
          <cell r="D698" t="str">
            <v>3245060920241</v>
          </cell>
          <cell r="E698" t="str">
            <v>PZ</v>
          </cell>
          <cell r="F698">
            <v>5</v>
          </cell>
          <cell r="G698" t="str">
            <v>FISSAGGIO E ILLUMINAZIONE</v>
          </cell>
          <cell r="H698">
            <v>6.01</v>
          </cell>
          <cell r="I698">
            <v>0.42</v>
          </cell>
          <cell r="J698">
            <v>3.4857999999999998</v>
          </cell>
          <cell r="K698">
            <v>0.15</v>
          </cell>
          <cell r="L698">
            <v>2.9629300000000001</v>
          </cell>
        </row>
        <row r="699">
          <cell r="A699" t="str">
            <v>LG-092156</v>
          </cell>
          <cell r="B699" t="str">
            <v>MOBILI</v>
          </cell>
          <cell r="C699" t="str">
            <v>PLEXO Scat.130X130X74 10 passacavi IP55</v>
          </cell>
          <cell r="D699" t="str">
            <v>3245060921569</v>
          </cell>
          <cell r="E699" t="str">
            <v>PZ</v>
          </cell>
          <cell r="F699">
            <v>1</v>
          </cell>
          <cell r="G699" t="str">
            <v>FISSAGGIO E ILLUMINAZIONE</v>
          </cell>
          <cell r="H699">
            <v>10.87</v>
          </cell>
          <cell r="I699">
            <v>0.42</v>
          </cell>
          <cell r="J699">
            <v>6.3045999999999998</v>
          </cell>
          <cell r="K699">
            <v>0.15</v>
          </cell>
          <cell r="L699">
            <v>5.3589099999999998</v>
          </cell>
        </row>
        <row r="700">
          <cell r="A700" t="str">
            <v>LG-092166</v>
          </cell>
          <cell r="B700" t="str">
            <v>MOBILI</v>
          </cell>
          <cell r="C700" t="str">
            <v>PLEXO Scat.155X110X74 10 passacavi IP55</v>
          </cell>
          <cell r="D700" t="str">
            <v>3245060921668</v>
          </cell>
          <cell r="E700" t="str">
            <v>PZ</v>
          </cell>
          <cell r="F700">
            <v>1</v>
          </cell>
          <cell r="G700" t="str">
            <v>FISSAGGIO E ILLUMINAZIONE</v>
          </cell>
          <cell r="H700">
            <v>10.87</v>
          </cell>
          <cell r="I700">
            <v>0.42</v>
          </cell>
          <cell r="J700">
            <v>6.3045999999999998</v>
          </cell>
          <cell r="K700">
            <v>0.15</v>
          </cell>
          <cell r="L700">
            <v>5.3589099999999998</v>
          </cell>
        </row>
        <row r="701">
          <cell r="A701" t="str">
            <v>LG-092176</v>
          </cell>
          <cell r="B701" t="str">
            <v>MOBILI</v>
          </cell>
          <cell r="C701" t="str">
            <v>PLEXO Scat.180X140X86 10 passacavi IP55</v>
          </cell>
          <cell r="D701" t="str">
            <v>3245060921767</v>
          </cell>
          <cell r="E701" t="str">
            <v>PZ</v>
          </cell>
          <cell r="F701">
            <v>1</v>
          </cell>
          <cell r="G701" t="str">
            <v>FISSAGGIO E ILLUMINAZIONE</v>
          </cell>
          <cell r="H701">
            <v>20.51</v>
          </cell>
          <cell r="I701">
            <v>0.42</v>
          </cell>
          <cell r="J701">
            <v>11.895800000000001</v>
          </cell>
          <cell r="K701">
            <v>0.15</v>
          </cell>
          <cell r="L701">
            <v>10.11143</v>
          </cell>
        </row>
        <row r="702">
          <cell r="A702" t="str">
            <v>LG-092186</v>
          </cell>
          <cell r="B702" t="str">
            <v>MOBILI</v>
          </cell>
          <cell r="C702" t="str">
            <v>PLEXO Scat.220X170X86 14 passacavi IP55</v>
          </cell>
          <cell r="D702" t="str">
            <v>3245060921866</v>
          </cell>
          <cell r="E702" t="str">
            <v>PZ</v>
          </cell>
          <cell r="F702">
            <v>1</v>
          </cell>
          <cell r="G702" t="str">
            <v>FISSAGGIO E ILLUMINAZIONE</v>
          </cell>
          <cell r="H702">
            <v>32.32</v>
          </cell>
          <cell r="I702">
            <v>0.42</v>
          </cell>
          <cell r="J702">
            <v>18.745600000000003</v>
          </cell>
          <cell r="K702">
            <v>0.15</v>
          </cell>
          <cell r="L702">
            <v>15.933760000000003</v>
          </cell>
        </row>
        <row r="703">
          <cell r="A703" t="str">
            <v>LG-092196</v>
          </cell>
          <cell r="B703" t="str">
            <v>MOBILI</v>
          </cell>
          <cell r="C703" t="str">
            <v>PLEXO Scat.310X240X124 24 passacavi IP55</v>
          </cell>
          <cell r="D703" t="str">
            <v>3245060921965</v>
          </cell>
          <cell r="E703" t="str">
            <v>PZ</v>
          </cell>
          <cell r="F703">
            <v>1</v>
          </cell>
          <cell r="G703" t="str">
            <v>FISSAGGIO E ILLUMINAZIONE</v>
          </cell>
          <cell r="H703">
            <v>73.72</v>
          </cell>
          <cell r="I703">
            <v>0.42</v>
          </cell>
          <cell r="J703">
            <v>42.757599999999996</v>
          </cell>
          <cell r="K703">
            <v>0.15</v>
          </cell>
          <cell r="L703">
            <v>36.343959999999996</v>
          </cell>
        </row>
        <row r="704">
          <cell r="A704" t="str">
            <v>LG-032260</v>
          </cell>
          <cell r="B704" t="str">
            <v>VDI</v>
          </cell>
          <cell r="C704" t="str">
            <v>btnet - cordone SC/SC fibra 50/125 OM4 1m</v>
          </cell>
          <cell r="D704" t="str">
            <v>3414972057929</v>
          </cell>
          <cell r="E704" t="str">
            <v>PZ</v>
          </cell>
          <cell r="F704">
            <v>5</v>
          </cell>
          <cell r="G704" t="str">
            <v>CONNESSIONI OTTICHE E PIGTAIL</v>
          </cell>
          <cell r="H704">
            <v>82.7</v>
          </cell>
          <cell r="I704">
            <v>0.42</v>
          </cell>
          <cell r="J704">
            <v>47.966000000000001</v>
          </cell>
          <cell r="K704">
            <v>0.15</v>
          </cell>
          <cell r="L704">
            <v>40.771100000000004</v>
          </cell>
        </row>
        <row r="705">
          <cell r="A705" t="str">
            <v>LG-032261</v>
          </cell>
          <cell r="B705" t="str">
            <v>VDI</v>
          </cell>
          <cell r="C705" t="str">
            <v>btnet - cordone SC/SC fibra 50/125 OM4 2m</v>
          </cell>
          <cell r="D705" t="str">
            <v>3414972057950</v>
          </cell>
          <cell r="E705" t="str">
            <v>PZ</v>
          </cell>
          <cell r="F705">
            <v>5</v>
          </cell>
          <cell r="G705" t="str">
            <v>CONNESSIONI OTTICHE E PIGTAIL</v>
          </cell>
          <cell r="H705">
            <v>89.29</v>
          </cell>
          <cell r="I705">
            <v>0.42</v>
          </cell>
          <cell r="J705">
            <v>51.788200000000003</v>
          </cell>
          <cell r="K705">
            <v>0.15</v>
          </cell>
          <cell r="L705">
            <v>44.019970000000001</v>
          </cell>
        </row>
        <row r="706">
          <cell r="A706" t="str">
            <v>LG-032263</v>
          </cell>
          <cell r="B706" t="str">
            <v>VDI</v>
          </cell>
          <cell r="C706" t="str">
            <v>btnet - cordone SC/LC fibra 50/125 OM4 1m</v>
          </cell>
          <cell r="D706" t="str">
            <v>3414972058018</v>
          </cell>
          <cell r="E706" t="str">
            <v>PZ</v>
          </cell>
          <cell r="F706">
            <v>5</v>
          </cell>
          <cell r="G706" t="str">
            <v>CONNESSIONI OTTICHE E PIGTAIL</v>
          </cell>
          <cell r="H706">
            <v>82.7</v>
          </cell>
          <cell r="I706">
            <v>0.42</v>
          </cell>
          <cell r="J706">
            <v>47.966000000000001</v>
          </cell>
          <cell r="K706">
            <v>0.15</v>
          </cell>
          <cell r="L706">
            <v>40.771100000000004</v>
          </cell>
        </row>
        <row r="707">
          <cell r="A707" t="str">
            <v>LG-032264</v>
          </cell>
          <cell r="B707" t="str">
            <v>VDI</v>
          </cell>
          <cell r="C707" t="str">
            <v>btnet - cordone SC/LC fibra 50/125 OM4 2m</v>
          </cell>
          <cell r="D707" t="str">
            <v>3414972058049</v>
          </cell>
          <cell r="E707" t="str">
            <v>PZ</v>
          </cell>
          <cell r="F707">
            <v>5</v>
          </cell>
          <cell r="G707" t="str">
            <v>CONNESSIONI OTTICHE E PIGTAIL</v>
          </cell>
          <cell r="H707">
            <v>89.29</v>
          </cell>
          <cell r="I707">
            <v>0.42</v>
          </cell>
          <cell r="J707">
            <v>51.788200000000003</v>
          </cell>
          <cell r="K707">
            <v>0.15</v>
          </cell>
          <cell r="L707">
            <v>44.019970000000001</v>
          </cell>
        </row>
        <row r="708">
          <cell r="A708" t="str">
            <v>LG-032266</v>
          </cell>
          <cell r="B708" t="str">
            <v>VDI</v>
          </cell>
          <cell r="C708" t="str">
            <v>btnet - cordone LC/LC fibra 50/125 OM4 1m</v>
          </cell>
          <cell r="D708" t="str">
            <v>3414972058100</v>
          </cell>
          <cell r="E708" t="str">
            <v>PZ</v>
          </cell>
          <cell r="F708">
            <v>5</v>
          </cell>
          <cell r="G708" t="str">
            <v>CONNESSIONI OTTICHE E PIGTAIL</v>
          </cell>
          <cell r="H708">
            <v>85.63</v>
          </cell>
          <cell r="I708">
            <v>0.42</v>
          </cell>
          <cell r="J708">
            <v>49.665399999999998</v>
          </cell>
          <cell r="K708">
            <v>0.15</v>
          </cell>
          <cell r="L708">
            <v>42.215589999999999</v>
          </cell>
        </row>
        <row r="709">
          <cell r="A709" t="str">
            <v>LG-032267</v>
          </cell>
          <cell r="B709" t="str">
            <v>VDI</v>
          </cell>
          <cell r="C709" t="str">
            <v>btnet - cordone LC/LC fibra 50/125 OM4 2m</v>
          </cell>
          <cell r="D709" t="str">
            <v>3414972058131</v>
          </cell>
          <cell r="E709" t="str">
            <v>PZ</v>
          </cell>
          <cell r="F709">
            <v>5</v>
          </cell>
          <cell r="G709" t="str">
            <v>CONNESSIONI OTTICHE E PIGTAIL</v>
          </cell>
          <cell r="H709">
            <v>92.55</v>
          </cell>
          <cell r="I709">
            <v>0.42</v>
          </cell>
          <cell r="J709">
            <v>53.679000000000002</v>
          </cell>
          <cell r="K709">
            <v>0.15</v>
          </cell>
          <cell r="L709">
            <v>45.62715</v>
          </cell>
        </row>
        <row r="710">
          <cell r="A710" t="str">
            <v>LG-032502</v>
          </cell>
          <cell r="B710" t="str">
            <v>VDI</v>
          </cell>
          <cell r="C710" t="str">
            <v>cavo 4 fibre loose OS2</v>
          </cell>
          <cell r="D710" t="str">
            <v>3414970964892</v>
          </cell>
          <cell r="E710" t="str">
            <v>MT</v>
          </cell>
          <cell r="F710">
            <v>2000</v>
          </cell>
          <cell r="G710" t="str">
            <v>LAN LG OTTICO</v>
          </cell>
          <cell r="H710">
            <v>2.34</v>
          </cell>
          <cell r="I710">
            <v>0.42</v>
          </cell>
          <cell r="J710">
            <v>1.3572</v>
          </cell>
          <cell r="K710">
            <v>0.15</v>
          </cell>
          <cell r="L710">
            <v>1.1536200000000001</v>
          </cell>
        </row>
        <row r="711">
          <cell r="A711" t="str">
            <v>LG-032503</v>
          </cell>
          <cell r="B711" t="str">
            <v>VDI</v>
          </cell>
          <cell r="C711" t="str">
            <v>cavo 8 fibre loose OS2</v>
          </cell>
          <cell r="D711" t="str">
            <v>3414970964915</v>
          </cell>
          <cell r="E711" t="str">
            <v>MT</v>
          </cell>
          <cell r="F711">
            <v>2000</v>
          </cell>
          <cell r="G711" t="str">
            <v>LAN LG OTTICO</v>
          </cell>
          <cell r="H711">
            <v>2.85</v>
          </cell>
          <cell r="I711">
            <v>0.42</v>
          </cell>
          <cell r="J711">
            <v>1.653</v>
          </cell>
          <cell r="K711">
            <v>0.15</v>
          </cell>
          <cell r="L711">
            <v>1.4050500000000001</v>
          </cell>
        </row>
        <row r="712">
          <cell r="A712" t="str">
            <v>LG-032523</v>
          </cell>
          <cell r="B712" t="str">
            <v>VDI</v>
          </cell>
          <cell r="C712" t="str">
            <v>cavo 4 fibre loose OS2  corrugato a</v>
          </cell>
          <cell r="D712" t="str">
            <v>3414970964939</v>
          </cell>
          <cell r="E712" t="str">
            <v>MT</v>
          </cell>
          <cell r="F712">
            <v>2000</v>
          </cell>
          <cell r="G712" t="str">
            <v>LAN LG OTTICO</v>
          </cell>
          <cell r="H712">
            <v>3.1</v>
          </cell>
          <cell r="I712">
            <v>0.42</v>
          </cell>
          <cell r="J712">
            <v>1.798</v>
          </cell>
          <cell r="K712">
            <v>0.15</v>
          </cell>
          <cell r="L712">
            <v>1.5283</v>
          </cell>
        </row>
        <row r="713">
          <cell r="A713" t="str">
            <v>LG-032524</v>
          </cell>
          <cell r="B713" t="str">
            <v>VDI</v>
          </cell>
          <cell r="C713" t="str">
            <v>cavo 8 fibre loose OS2 corrugato ac</v>
          </cell>
          <cell r="D713" t="str">
            <v>3414970964953</v>
          </cell>
          <cell r="E713" t="str">
            <v>MT</v>
          </cell>
          <cell r="F713">
            <v>2000</v>
          </cell>
          <cell r="G713" t="str">
            <v>LAN LG OTTICO</v>
          </cell>
          <cell r="H713">
            <v>3.57</v>
          </cell>
          <cell r="I713">
            <v>0.42</v>
          </cell>
          <cell r="J713">
            <v>2.0705999999999998</v>
          </cell>
          <cell r="K713">
            <v>0.15</v>
          </cell>
          <cell r="L713">
            <v>1.7600099999999999</v>
          </cell>
        </row>
        <row r="714">
          <cell r="A714" t="str">
            <v>LG-032537</v>
          </cell>
          <cell r="B714" t="str">
            <v>VDI</v>
          </cell>
          <cell r="C714" t="str">
            <v>cavo 4 fibre loose OM3</v>
          </cell>
          <cell r="D714" t="str">
            <v>3414970964991</v>
          </cell>
          <cell r="E714" t="str">
            <v>MT</v>
          </cell>
          <cell r="F714">
            <v>2000</v>
          </cell>
          <cell r="G714" t="str">
            <v>LAN LG OTTICO</v>
          </cell>
          <cell r="H714">
            <v>1.95</v>
          </cell>
          <cell r="I714">
            <v>0.42</v>
          </cell>
          <cell r="J714">
            <v>1.131</v>
          </cell>
          <cell r="K714">
            <v>0.15</v>
          </cell>
          <cell r="L714">
            <v>0.96135000000000004</v>
          </cell>
        </row>
        <row r="715">
          <cell r="A715" t="str">
            <v>LG-032538</v>
          </cell>
          <cell r="B715" t="str">
            <v>VDI</v>
          </cell>
          <cell r="C715" t="str">
            <v>cavo 8 fibre loose OM3</v>
          </cell>
          <cell r="D715" t="str">
            <v>3414970965011</v>
          </cell>
          <cell r="E715" t="str">
            <v>MT</v>
          </cell>
          <cell r="F715">
            <v>2000</v>
          </cell>
          <cell r="G715" t="str">
            <v>LAN LG OTTICO</v>
          </cell>
          <cell r="H715">
            <v>3.1</v>
          </cell>
          <cell r="I715">
            <v>0.42</v>
          </cell>
          <cell r="J715">
            <v>1.798</v>
          </cell>
          <cell r="K715">
            <v>0.15</v>
          </cell>
          <cell r="L715">
            <v>1.5283</v>
          </cell>
        </row>
        <row r="716">
          <cell r="A716" t="str">
            <v>LG-032539</v>
          </cell>
          <cell r="B716" t="str">
            <v>VDI</v>
          </cell>
          <cell r="C716" t="str">
            <v>cavo 12 fibre loose OM3</v>
          </cell>
          <cell r="D716" t="str">
            <v>3414970965035</v>
          </cell>
          <cell r="E716" t="str">
            <v>MT</v>
          </cell>
          <cell r="F716">
            <v>2000</v>
          </cell>
          <cell r="G716" t="str">
            <v>LAN LG OTTICO</v>
          </cell>
          <cell r="H716">
            <v>4.22</v>
          </cell>
          <cell r="I716">
            <v>0.42</v>
          </cell>
          <cell r="J716">
            <v>2.4476</v>
          </cell>
          <cell r="K716">
            <v>0.15</v>
          </cell>
          <cell r="L716">
            <v>2.08046</v>
          </cell>
        </row>
        <row r="717">
          <cell r="A717" t="str">
            <v>LG-032540</v>
          </cell>
          <cell r="B717" t="str">
            <v>VDI</v>
          </cell>
          <cell r="C717" t="str">
            <v>cavo 8 fibre loose OM3 corrugato ac</v>
          </cell>
          <cell r="D717" t="str">
            <v>3414970965059</v>
          </cell>
          <cell r="E717" t="str">
            <v>MT</v>
          </cell>
          <cell r="F717">
            <v>2000</v>
          </cell>
          <cell r="G717" t="str">
            <v>LAN LG OTTICO</v>
          </cell>
          <cell r="H717">
            <v>4.24</v>
          </cell>
          <cell r="I717">
            <v>0.42</v>
          </cell>
          <cell r="J717">
            <v>2.4592000000000001</v>
          </cell>
          <cell r="K717">
            <v>0.15</v>
          </cell>
          <cell r="L717">
            <v>2.0903200000000002</v>
          </cell>
        </row>
        <row r="718">
          <cell r="A718" t="str">
            <v>LG-032541</v>
          </cell>
          <cell r="B718" t="str">
            <v>VDI</v>
          </cell>
          <cell r="C718" t="str">
            <v>cavo 12 fibre loose OM3 corrugato a</v>
          </cell>
          <cell r="D718" t="str">
            <v>3414970965073</v>
          </cell>
          <cell r="E718" t="str">
            <v>MT</v>
          </cell>
          <cell r="F718">
            <v>2000</v>
          </cell>
          <cell r="G718" t="str">
            <v>LAN LG OTTICO</v>
          </cell>
          <cell r="H718">
            <v>5.36</v>
          </cell>
          <cell r="I718">
            <v>0.42</v>
          </cell>
          <cell r="J718">
            <v>3.1088000000000005</v>
          </cell>
          <cell r="K718">
            <v>0.15</v>
          </cell>
          <cell r="L718">
            <v>2.6424800000000004</v>
          </cell>
        </row>
        <row r="719">
          <cell r="A719" t="str">
            <v>LG-032543</v>
          </cell>
          <cell r="B719" t="str">
            <v>VDI</v>
          </cell>
          <cell r="C719" t="str">
            <v>cavo 4 fibre loose OM4</v>
          </cell>
          <cell r="D719" t="str">
            <v>3414970965110</v>
          </cell>
          <cell r="E719" t="str">
            <v>MT</v>
          </cell>
          <cell r="F719">
            <v>2000</v>
          </cell>
          <cell r="G719" t="str">
            <v>LAN LG OTTICO</v>
          </cell>
          <cell r="H719">
            <v>3.03</v>
          </cell>
          <cell r="I719">
            <v>0.42</v>
          </cell>
          <cell r="J719">
            <v>1.7573999999999999</v>
          </cell>
          <cell r="K719">
            <v>0.15</v>
          </cell>
          <cell r="L719">
            <v>1.49379</v>
          </cell>
        </row>
        <row r="720">
          <cell r="A720" t="str">
            <v>LG-032544</v>
          </cell>
          <cell r="B720" t="str">
            <v>VDI</v>
          </cell>
          <cell r="C720" t="str">
            <v>cavo 8 fibre loose OM4</v>
          </cell>
          <cell r="D720" t="str">
            <v>3414970965134</v>
          </cell>
          <cell r="E720" t="str">
            <v>MT</v>
          </cell>
          <cell r="F720">
            <v>2000</v>
          </cell>
          <cell r="G720" t="str">
            <v>LAN LG OTTICO</v>
          </cell>
          <cell r="H720">
            <v>5.22</v>
          </cell>
          <cell r="I720">
            <v>0.42</v>
          </cell>
          <cell r="J720">
            <v>3.0276000000000001</v>
          </cell>
          <cell r="K720">
            <v>0.15</v>
          </cell>
          <cell r="L720">
            <v>2.5734599999999999</v>
          </cell>
        </row>
        <row r="721">
          <cell r="A721" t="str">
            <v>LG-032545</v>
          </cell>
          <cell r="B721" t="str">
            <v>VDI</v>
          </cell>
          <cell r="C721" t="str">
            <v>cavo 12 fibre loose OM4</v>
          </cell>
          <cell r="D721" t="str">
            <v>3414970965158</v>
          </cell>
          <cell r="E721" t="str">
            <v>MT</v>
          </cell>
          <cell r="F721">
            <v>2000</v>
          </cell>
          <cell r="G721" t="str">
            <v>LAN LG OTTICO</v>
          </cell>
          <cell r="H721">
            <v>7.44</v>
          </cell>
          <cell r="I721">
            <v>0.42</v>
          </cell>
          <cell r="J721">
            <v>4.3152000000000008</v>
          </cell>
          <cell r="K721">
            <v>0.15</v>
          </cell>
          <cell r="L721">
            <v>3.6679200000000005</v>
          </cell>
        </row>
        <row r="722">
          <cell r="A722" t="str">
            <v>LG-032547</v>
          </cell>
          <cell r="B722" t="str">
            <v>VDI</v>
          </cell>
          <cell r="C722" t="str">
            <v>cavo 8 fibre loose OM4 corrugato ac</v>
          </cell>
          <cell r="D722" t="str">
            <v>3414970965196</v>
          </cell>
          <cell r="E722" t="str">
            <v>MT</v>
          </cell>
          <cell r="F722">
            <v>2000</v>
          </cell>
          <cell r="G722" t="str">
            <v>LAN LG OTTICO</v>
          </cell>
          <cell r="H722">
            <v>6.93</v>
          </cell>
          <cell r="I722">
            <v>0.42</v>
          </cell>
          <cell r="J722">
            <v>4.0194000000000001</v>
          </cell>
          <cell r="K722">
            <v>0.15</v>
          </cell>
          <cell r="L722">
            <v>3.41649</v>
          </cell>
        </row>
        <row r="723">
          <cell r="A723" t="str">
            <v>LG-032548</v>
          </cell>
          <cell r="B723" t="str">
            <v>VDI</v>
          </cell>
          <cell r="C723" t="str">
            <v>cavo 12 fibre loose OM4 corrugato a</v>
          </cell>
          <cell r="D723" t="str">
            <v>3414970965219</v>
          </cell>
          <cell r="E723" t="str">
            <v>MT</v>
          </cell>
          <cell r="F723">
            <v>2000</v>
          </cell>
          <cell r="G723" t="str">
            <v>LAN LG OTTICO</v>
          </cell>
          <cell r="H723">
            <v>9.08</v>
          </cell>
          <cell r="I723">
            <v>0.42</v>
          </cell>
          <cell r="J723">
            <v>5.2664</v>
          </cell>
          <cell r="K723">
            <v>0.15</v>
          </cell>
          <cell r="L723">
            <v>4.4764400000000002</v>
          </cell>
        </row>
        <row r="724">
          <cell r="A724" t="str">
            <v>LG-032549</v>
          </cell>
          <cell r="B724" t="str">
            <v>VDI</v>
          </cell>
          <cell r="C724" t="str">
            <v>Cavo 12 fibre loose OM4 Cca</v>
          </cell>
          <cell r="D724" t="str">
            <v>3414971744707</v>
          </cell>
          <cell r="E724" t="str">
            <v>MT</v>
          </cell>
          <cell r="F724">
            <v>2000</v>
          </cell>
          <cell r="G724" t="str">
            <v>LAN LG OTTICO</v>
          </cell>
          <cell r="H724">
            <v>11.18</v>
          </cell>
          <cell r="I724">
            <v>0.42</v>
          </cell>
          <cell r="J724">
            <v>6.4843999999999999</v>
          </cell>
          <cell r="K724">
            <v>0.15</v>
          </cell>
          <cell r="L724">
            <v>5.5117399999999996</v>
          </cell>
        </row>
        <row r="725">
          <cell r="A725" t="str">
            <v>LG-032600</v>
          </cell>
          <cell r="B725" t="str">
            <v>VDI</v>
          </cell>
          <cell r="C725" t="str">
            <v>btnet - cordone SC/SC  fibra 9/125 OS2 1m</v>
          </cell>
          <cell r="D725" t="str">
            <v>3245060326005</v>
          </cell>
          <cell r="E725" t="str">
            <v>PZ</v>
          </cell>
          <cell r="F725">
            <v>5</v>
          </cell>
          <cell r="G725" t="str">
            <v>CONNESSIONI OTTICHE E PIGTAIL</v>
          </cell>
          <cell r="H725">
            <v>73.540000000000006</v>
          </cell>
          <cell r="I725">
            <v>0.42</v>
          </cell>
          <cell r="J725">
            <v>42.653200000000005</v>
          </cell>
          <cell r="K725">
            <v>0.15</v>
          </cell>
          <cell r="L725">
            <v>36.255220000000008</v>
          </cell>
        </row>
        <row r="726">
          <cell r="A726" t="str">
            <v>LG-032601</v>
          </cell>
          <cell r="B726" t="str">
            <v>VDI</v>
          </cell>
          <cell r="C726" t="str">
            <v>btnet - cordone SC/SC  fibra 9/125 OS2 2m</v>
          </cell>
          <cell r="D726" t="str">
            <v>3245060326012</v>
          </cell>
          <cell r="E726" t="str">
            <v>PZ</v>
          </cell>
          <cell r="F726">
            <v>5</v>
          </cell>
          <cell r="G726" t="str">
            <v>CONNESSIONI OTTICHE E PIGTAIL</v>
          </cell>
          <cell r="H726">
            <v>94.46</v>
          </cell>
          <cell r="I726">
            <v>0.42</v>
          </cell>
          <cell r="J726">
            <v>54.786799999999999</v>
          </cell>
          <cell r="K726">
            <v>0.15</v>
          </cell>
          <cell r="L726">
            <v>46.568780000000004</v>
          </cell>
        </row>
        <row r="727">
          <cell r="A727" t="str">
            <v>LG-032603</v>
          </cell>
          <cell r="B727" t="str">
            <v>VDI</v>
          </cell>
          <cell r="C727" t="str">
            <v>btnet - cordone SC/LC  fibra 9/125 OS2 1m</v>
          </cell>
          <cell r="D727" t="str">
            <v>3245060326036</v>
          </cell>
          <cell r="E727" t="str">
            <v>PZ</v>
          </cell>
          <cell r="F727">
            <v>5</v>
          </cell>
          <cell r="G727" t="str">
            <v>CONNESSIONI OTTICHE E PIGTAIL</v>
          </cell>
          <cell r="H727">
            <v>85.3</v>
          </cell>
          <cell r="I727">
            <v>0.42</v>
          </cell>
          <cell r="J727">
            <v>49.473999999999997</v>
          </cell>
          <cell r="K727">
            <v>0.15</v>
          </cell>
          <cell r="L727">
            <v>42.052899999999994</v>
          </cell>
        </row>
        <row r="728">
          <cell r="A728" t="str">
            <v>LG-032604</v>
          </cell>
          <cell r="B728" t="str">
            <v>VDI</v>
          </cell>
          <cell r="C728" t="str">
            <v>btnet - cordone SC/LC  fibra 9/125 OS2 2m</v>
          </cell>
          <cell r="D728" t="str">
            <v>3245060326043</v>
          </cell>
          <cell r="E728" t="str">
            <v>PZ</v>
          </cell>
          <cell r="F728">
            <v>5</v>
          </cell>
          <cell r="G728" t="str">
            <v>CONNESSIONI OTTICHE E PIGTAIL</v>
          </cell>
          <cell r="H728">
            <v>96</v>
          </cell>
          <cell r="I728">
            <v>0.42</v>
          </cell>
          <cell r="J728">
            <v>55.68</v>
          </cell>
          <cell r="K728">
            <v>0.15</v>
          </cell>
          <cell r="L728">
            <v>47.328000000000003</v>
          </cell>
        </row>
        <row r="729">
          <cell r="A729" t="str">
            <v>LG-032606</v>
          </cell>
          <cell r="B729" t="str">
            <v>VDI</v>
          </cell>
          <cell r="C729" t="str">
            <v>btnet - cordone LC/LC  fibra 9/125 OS2 1m</v>
          </cell>
          <cell r="D729" t="str">
            <v>3245060326067</v>
          </cell>
          <cell r="E729" t="str">
            <v>PZ</v>
          </cell>
          <cell r="F729">
            <v>5</v>
          </cell>
          <cell r="G729" t="str">
            <v>CONNESSIONI OTTICHE E PIGTAIL</v>
          </cell>
          <cell r="H729">
            <v>87.69</v>
          </cell>
          <cell r="I729">
            <v>0.42</v>
          </cell>
          <cell r="J729">
            <v>50.860199999999999</v>
          </cell>
          <cell r="K729">
            <v>0.15</v>
          </cell>
          <cell r="L729">
            <v>43.231169999999999</v>
          </cell>
        </row>
        <row r="730">
          <cell r="A730" t="str">
            <v>LG-032607</v>
          </cell>
          <cell r="B730" t="str">
            <v>VDI</v>
          </cell>
          <cell r="C730" t="str">
            <v>btnet - cordone LC/LC  fibra 9/125 OS2 2m</v>
          </cell>
          <cell r="D730" t="str">
            <v>3245060326074</v>
          </cell>
          <cell r="E730" t="str">
            <v>PZ</v>
          </cell>
          <cell r="F730">
            <v>5</v>
          </cell>
          <cell r="G730" t="str">
            <v>CONNESSIONI OTTICHE E PIGTAIL</v>
          </cell>
          <cell r="H730">
            <v>96</v>
          </cell>
          <cell r="I730">
            <v>0.42</v>
          </cell>
          <cell r="J730">
            <v>55.68</v>
          </cell>
          <cell r="K730">
            <v>0.15</v>
          </cell>
          <cell r="L730">
            <v>47.328000000000003</v>
          </cell>
        </row>
        <row r="731">
          <cell r="A731" t="str">
            <v>LG-032609</v>
          </cell>
          <cell r="B731" t="str">
            <v>VDI</v>
          </cell>
          <cell r="C731" t="str">
            <v>btnet - cordone SC/SC  fibra 50/125 OM3 1m</v>
          </cell>
          <cell r="D731" t="str">
            <v>3245060326098</v>
          </cell>
          <cell r="E731" t="str">
            <v>PZ</v>
          </cell>
          <cell r="F731">
            <v>5</v>
          </cell>
          <cell r="G731" t="str">
            <v>CONNESSIONI OTTICHE E PIGTAIL</v>
          </cell>
          <cell r="H731">
            <v>64.02</v>
          </cell>
          <cell r="I731">
            <v>0.42</v>
          </cell>
          <cell r="J731">
            <v>37.131599999999999</v>
          </cell>
          <cell r="K731">
            <v>0.15</v>
          </cell>
          <cell r="L731">
            <v>31.561859999999999</v>
          </cell>
        </row>
        <row r="732">
          <cell r="A732" t="str">
            <v>LG-032610</v>
          </cell>
          <cell r="B732" t="str">
            <v>VDI</v>
          </cell>
          <cell r="C732" t="str">
            <v>btnet - cordone SC/SC  fibra 50/125 OM3 2m</v>
          </cell>
          <cell r="D732" t="str">
            <v>3245060326104</v>
          </cell>
          <cell r="E732" t="str">
            <v>PZ</v>
          </cell>
          <cell r="F732">
            <v>5</v>
          </cell>
          <cell r="G732" t="str">
            <v>CONNESSIONI OTTICHE E PIGTAIL</v>
          </cell>
          <cell r="H732">
            <v>73.36</v>
          </cell>
          <cell r="I732">
            <v>0.42</v>
          </cell>
          <cell r="J732">
            <v>42.5488</v>
          </cell>
          <cell r="K732">
            <v>0.15</v>
          </cell>
          <cell r="L732">
            <v>36.16648</v>
          </cell>
        </row>
        <row r="733">
          <cell r="A733" t="str">
            <v>LG-032612</v>
          </cell>
          <cell r="B733" t="str">
            <v>VDI</v>
          </cell>
          <cell r="C733" t="str">
            <v>btnet - cordone SC/LC  fibra 50/125 OM3 1m</v>
          </cell>
          <cell r="D733" t="str">
            <v>3245060326128</v>
          </cell>
          <cell r="E733" t="str">
            <v>PZ</v>
          </cell>
          <cell r="F733">
            <v>5</v>
          </cell>
          <cell r="G733" t="str">
            <v>CONNESSIONI OTTICHE E PIGTAIL</v>
          </cell>
          <cell r="H733">
            <v>64.02</v>
          </cell>
          <cell r="I733">
            <v>0.42</v>
          </cell>
          <cell r="J733">
            <v>37.131599999999999</v>
          </cell>
          <cell r="K733">
            <v>0.15</v>
          </cell>
          <cell r="L733">
            <v>31.561859999999999</v>
          </cell>
        </row>
        <row r="734">
          <cell r="A734" t="str">
            <v>LG-032613</v>
          </cell>
          <cell r="B734" t="str">
            <v>VDI</v>
          </cell>
          <cell r="C734" t="str">
            <v>btnet - cordone SC/LC  fibra 50/125 OM3 2m</v>
          </cell>
          <cell r="D734" t="str">
            <v>3245060326135</v>
          </cell>
          <cell r="E734" t="str">
            <v>PZ</v>
          </cell>
          <cell r="F734">
            <v>5</v>
          </cell>
          <cell r="G734" t="str">
            <v>CONNESSIONI OTTICHE E PIGTAIL</v>
          </cell>
          <cell r="H734">
            <v>70.17</v>
          </cell>
          <cell r="I734">
            <v>0.42</v>
          </cell>
          <cell r="J734">
            <v>40.698599999999999</v>
          </cell>
          <cell r="K734">
            <v>0.15</v>
          </cell>
          <cell r="L734">
            <v>34.593809999999998</v>
          </cell>
        </row>
        <row r="735">
          <cell r="A735" t="str">
            <v>LG-032615</v>
          </cell>
          <cell r="B735" t="str">
            <v>VDI</v>
          </cell>
          <cell r="C735" t="str">
            <v>btnet - cordone LC/LC  fibra 50/125 OM3 1m</v>
          </cell>
          <cell r="D735" t="str">
            <v>3245060326159</v>
          </cell>
          <cell r="E735" t="str">
            <v>PZ</v>
          </cell>
          <cell r="F735">
            <v>5</v>
          </cell>
          <cell r="G735" t="str">
            <v>CONNESSIONI OTTICHE E PIGTAIL</v>
          </cell>
          <cell r="H735">
            <v>71.900000000000006</v>
          </cell>
          <cell r="I735">
            <v>0.42</v>
          </cell>
          <cell r="J735">
            <v>41.702000000000005</v>
          </cell>
          <cell r="K735">
            <v>0.15</v>
          </cell>
          <cell r="L735">
            <v>35.446700000000007</v>
          </cell>
        </row>
        <row r="736">
          <cell r="A736" t="str">
            <v>LG-032616</v>
          </cell>
          <cell r="B736" t="str">
            <v>VDI</v>
          </cell>
          <cell r="C736" t="str">
            <v>btnet - cordone LC/LC  fibra 50/125 OM3 2m</v>
          </cell>
          <cell r="D736" t="str">
            <v>3245060326166</v>
          </cell>
          <cell r="E736" t="str">
            <v>PZ</v>
          </cell>
          <cell r="F736">
            <v>5</v>
          </cell>
          <cell r="G736" t="str">
            <v>CONNESSIONI OTTICHE E PIGTAIL</v>
          </cell>
          <cell r="H736">
            <v>82.67</v>
          </cell>
          <cell r="I736">
            <v>0.42</v>
          </cell>
          <cell r="J736">
            <v>47.948599999999999</v>
          </cell>
          <cell r="K736">
            <v>0.15</v>
          </cell>
          <cell r="L736">
            <v>40.756309999999999</v>
          </cell>
        </row>
        <row r="737">
          <cell r="A737" t="str">
            <v>LG-046491</v>
          </cell>
          <cell r="B737" t="str">
            <v>VDI</v>
          </cell>
          <cell r="C737" t="str">
            <v>Kit luce 19</v>
          </cell>
          <cell r="D737" t="str">
            <v>3414970968494</v>
          </cell>
          <cell r="E737" t="str">
            <v>PZ</v>
          </cell>
          <cell r="F737">
            <v>1</v>
          </cell>
          <cell r="G737" t="str">
            <v>RACK SERVER</v>
          </cell>
          <cell r="H737">
            <v>151.85</v>
          </cell>
          <cell r="I737">
            <v>0.42</v>
          </cell>
          <cell r="J737">
            <v>88.073000000000008</v>
          </cell>
          <cell r="K737">
            <v>0.15</v>
          </cell>
          <cell r="L737">
            <v>74.862050000000011</v>
          </cell>
        </row>
        <row r="738">
          <cell r="A738" t="str">
            <v>LG-046532</v>
          </cell>
          <cell r="B738" t="str">
            <v>VDI</v>
          </cell>
          <cell r="C738" t="str">
            <v>Pannelli ciechi 19</v>
          </cell>
          <cell r="D738" t="str">
            <v>3245060465322</v>
          </cell>
          <cell r="E738" t="str">
            <v>PZ</v>
          </cell>
          <cell r="F738">
            <v>1</v>
          </cell>
          <cell r="G738" t="str">
            <v>RACK SERVER</v>
          </cell>
          <cell r="H738">
            <v>11.78</v>
          </cell>
          <cell r="I738">
            <v>0.42</v>
          </cell>
          <cell r="J738">
            <v>6.8323999999999998</v>
          </cell>
          <cell r="K738">
            <v>0.15</v>
          </cell>
          <cell r="L738">
            <v>5.8075399999999995</v>
          </cell>
        </row>
        <row r="739">
          <cell r="A739" t="str">
            <v>LG-046533</v>
          </cell>
          <cell r="B739" t="str">
            <v>VDI</v>
          </cell>
          <cell r="C739" t="str">
            <v>Pannelli ciechi 19</v>
          </cell>
          <cell r="D739" t="str">
            <v>3245060465339</v>
          </cell>
          <cell r="E739" t="str">
            <v>PZ</v>
          </cell>
          <cell r="F739">
            <v>1</v>
          </cell>
          <cell r="G739" t="str">
            <v>RACK SERVER</v>
          </cell>
          <cell r="H739">
            <v>36.51</v>
          </cell>
          <cell r="I739">
            <v>0.42</v>
          </cell>
          <cell r="J739">
            <v>21.175799999999999</v>
          </cell>
          <cell r="K739">
            <v>0.15</v>
          </cell>
          <cell r="L739">
            <v>17.99943</v>
          </cell>
        </row>
        <row r="740">
          <cell r="A740" t="str">
            <v>LG-413111</v>
          </cell>
          <cell r="B740" t="str">
            <v>VDI</v>
          </cell>
          <cell r="C740" t="str">
            <v>Switch Gigabit 5 porte con 4 porte PoE</v>
          </cell>
          <cell r="D740" t="str">
            <v>3414972326971</v>
          </cell>
          <cell r="E740" t="str">
            <v>PZ</v>
          </cell>
          <cell r="F740">
            <v>1</v>
          </cell>
          <cell r="G740" t="str">
            <v>FTTH E CABLAGGIO RESIDENZIALE</v>
          </cell>
          <cell r="H740">
            <v>161.05000000000001</v>
          </cell>
          <cell r="I740">
            <v>0.42</v>
          </cell>
          <cell r="J740">
            <v>93.409000000000006</v>
          </cell>
          <cell r="K740">
            <v>0.15</v>
          </cell>
          <cell r="L740">
            <v>79.397649999999999</v>
          </cell>
        </row>
        <row r="741">
          <cell r="A741" t="str">
            <v>LG-446800</v>
          </cell>
          <cell r="B741" t="str">
            <v>VDI</v>
          </cell>
          <cell r="C741" t="str">
            <v>Armadio Server 42U 42U 600 X1000 RAL 9005 c</v>
          </cell>
          <cell r="D741" t="str">
            <v>3414972027243</v>
          </cell>
          <cell r="E741" t="str">
            <v>PZ</v>
          </cell>
          <cell r="F741">
            <v>1</v>
          </cell>
          <cell r="G741" t="str">
            <v>RACK SERVER</v>
          </cell>
          <cell r="H741">
            <v>1925.68</v>
          </cell>
          <cell r="I741">
            <v>0.42</v>
          </cell>
          <cell r="J741">
            <v>1116.8944000000001</v>
          </cell>
          <cell r="K741">
            <v>0.15</v>
          </cell>
          <cell r="L741">
            <v>949.36024000000009</v>
          </cell>
        </row>
        <row r="742">
          <cell r="A742" t="str">
            <v>LG-446801</v>
          </cell>
          <cell r="B742" t="str">
            <v>VDI</v>
          </cell>
          <cell r="C742" t="str">
            <v>Armadio Server 42U 42U 600 X1200 RAL 9005 c</v>
          </cell>
          <cell r="D742" t="str">
            <v>3414972027250</v>
          </cell>
          <cell r="E742" t="str">
            <v>PZ</v>
          </cell>
          <cell r="F742">
            <v>1</v>
          </cell>
          <cell r="G742" t="str">
            <v>RACK SERVER</v>
          </cell>
          <cell r="H742">
            <v>2515.83</v>
          </cell>
          <cell r="I742">
            <v>0.42</v>
          </cell>
          <cell r="J742">
            <v>1459.1813999999999</v>
          </cell>
          <cell r="K742">
            <v>0.15</v>
          </cell>
          <cell r="L742">
            <v>1240.3041899999998</v>
          </cell>
        </row>
        <row r="743">
          <cell r="A743" t="str">
            <v>LG-446802</v>
          </cell>
          <cell r="B743" t="str">
            <v>VDI</v>
          </cell>
          <cell r="C743" t="str">
            <v>Armadio Server 42U 42U 800 X1000 RAL 9005 c</v>
          </cell>
          <cell r="D743" t="str">
            <v>3414972027267</v>
          </cell>
          <cell r="E743" t="str">
            <v>PZ</v>
          </cell>
          <cell r="F743">
            <v>1</v>
          </cell>
          <cell r="G743" t="str">
            <v>RACK SERVER</v>
          </cell>
          <cell r="H743">
            <v>2102.87</v>
          </cell>
          <cell r="I743">
            <v>0.42</v>
          </cell>
          <cell r="J743">
            <v>1219.6646000000001</v>
          </cell>
          <cell r="K743">
            <v>0.15</v>
          </cell>
          <cell r="L743">
            <v>1036.7149100000001</v>
          </cell>
        </row>
        <row r="744">
          <cell r="A744" t="str">
            <v>LG-446803</v>
          </cell>
          <cell r="B744" t="str">
            <v>VDI</v>
          </cell>
          <cell r="C744" t="str">
            <v>Armadio Server 42U 42U 800 X1200 RAL 9005 c</v>
          </cell>
          <cell r="D744" t="str">
            <v>3414972027274</v>
          </cell>
          <cell r="E744" t="str">
            <v>PZ</v>
          </cell>
          <cell r="F744">
            <v>1</v>
          </cell>
          <cell r="G744" t="str">
            <v>RACK SERVER</v>
          </cell>
          <cell r="H744">
            <v>2407.2199999999998</v>
          </cell>
          <cell r="I744">
            <v>0.42</v>
          </cell>
          <cell r="J744">
            <v>1396.1876</v>
          </cell>
          <cell r="K744">
            <v>0.15</v>
          </cell>
          <cell r="L744">
            <v>1186.75946</v>
          </cell>
        </row>
        <row r="745">
          <cell r="A745" t="str">
            <v>LG-446804</v>
          </cell>
          <cell r="B745" t="str">
            <v>VDI</v>
          </cell>
          <cell r="C745" t="str">
            <v>Armadio Server 47U 42U 600 X1000 RAL 9005 c</v>
          </cell>
          <cell r="D745" t="str">
            <v>3414972027281</v>
          </cell>
          <cell r="E745" t="str">
            <v>PZ</v>
          </cell>
          <cell r="F745">
            <v>1</v>
          </cell>
          <cell r="G745" t="str">
            <v>RACK SERVER</v>
          </cell>
          <cell r="H745">
            <v>2462.5500000000002</v>
          </cell>
          <cell r="I745">
            <v>0.42</v>
          </cell>
          <cell r="J745">
            <v>1428.2790000000002</v>
          </cell>
          <cell r="K745">
            <v>0.15</v>
          </cell>
          <cell r="L745">
            <v>1214.0371500000001</v>
          </cell>
        </row>
        <row r="746">
          <cell r="A746" t="str">
            <v>LG-446805</v>
          </cell>
          <cell r="B746" t="str">
            <v>VDI</v>
          </cell>
          <cell r="C746" t="str">
            <v>Armadio Server 47U 42U 600 X1200 RAL 9005 c</v>
          </cell>
          <cell r="D746" t="str">
            <v>3414972027298</v>
          </cell>
          <cell r="E746" t="str">
            <v>PZ</v>
          </cell>
          <cell r="F746">
            <v>1</v>
          </cell>
          <cell r="G746" t="str">
            <v>RACK SERVER</v>
          </cell>
          <cell r="H746">
            <v>2697.22</v>
          </cell>
          <cell r="I746">
            <v>0.42</v>
          </cell>
          <cell r="J746">
            <v>1564.3876</v>
          </cell>
          <cell r="K746">
            <v>0.15</v>
          </cell>
          <cell r="L746">
            <v>1329.72946</v>
          </cell>
        </row>
        <row r="747">
          <cell r="A747" t="str">
            <v>LG-446806</v>
          </cell>
          <cell r="B747" t="str">
            <v>VDI</v>
          </cell>
          <cell r="C747" t="str">
            <v>Armadio Server 47U 42U 800 X1000 RAL 9005 c</v>
          </cell>
          <cell r="D747" t="str">
            <v>3414972027304</v>
          </cell>
          <cell r="E747" t="str">
            <v>PZ</v>
          </cell>
          <cell r="F747">
            <v>1</v>
          </cell>
          <cell r="G747" t="str">
            <v>RACK SERVER</v>
          </cell>
          <cell r="H747">
            <v>2720.84</v>
          </cell>
          <cell r="I747">
            <v>0.42</v>
          </cell>
          <cell r="J747">
            <v>1578.0872000000002</v>
          </cell>
          <cell r="K747">
            <v>0.15</v>
          </cell>
          <cell r="L747">
            <v>1341.3741200000002</v>
          </cell>
        </row>
        <row r="748">
          <cell r="A748" t="str">
            <v>LG-446807</v>
          </cell>
          <cell r="B748" t="str">
            <v>VDI</v>
          </cell>
          <cell r="C748" t="str">
            <v>Armadio Server 47U 42U 800 X1000 RAL 9005 c</v>
          </cell>
          <cell r="D748" t="str">
            <v>3414972027311</v>
          </cell>
          <cell r="E748" t="str">
            <v>PZ</v>
          </cell>
          <cell r="F748">
            <v>1</v>
          </cell>
          <cell r="G748" t="str">
            <v>RACK SERVER</v>
          </cell>
          <cell r="H748">
            <v>3308.05</v>
          </cell>
          <cell r="I748">
            <v>0.42</v>
          </cell>
          <cell r="J748">
            <v>1918.6690000000001</v>
          </cell>
          <cell r="K748">
            <v>0.15</v>
          </cell>
          <cell r="L748">
            <v>1630.8686500000001</v>
          </cell>
        </row>
        <row r="749">
          <cell r="A749" t="str">
            <v>LG-446820</v>
          </cell>
          <cell r="B749" t="str">
            <v>VDI</v>
          </cell>
          <cell r="C749" t="str">
            <v>LINKEO 42U 600X1000 RAL 9005</v>
          </cell>
          <cell r="D749" t="str">
            <v>3414972027328</v>
          </cell>
          <cell r="E749" t="str">
            <v>PZ</v>
          </cell>
          <cell r="F749">
            <v>1</v>
          </cell>
          <cell r="G749" t="str">
            <v>RACK SERVER</v>
          </cell>
          <cell r="H749">
            <v>838.96</v>
          </cell>
          <cell r="I749">
            <v>0.42</v>
          </cell>
          <cell r="J749">
            <v>486.59680000000003</v>
          </cell>
          <cell r="K749">
            <v>0.15</v>
          </cell>
          <cell r="L749">
            <v>413.60728000000006</v>
          </cell>
        </row>
        <row r="750">
          <cell r="A750" t="str">
            <v>LG-446821</v>
          </cell>
          <cell r="B750" t="str">
            <v>VDI</v>
          </cell>
          <cell r="C750" t="str">
            <v>LINKEO 42U 600X1200 RAL 9005</v>
          </cell>
          <cell r="D750" t="str">
            <v>3414972027335</v>
          </cell>
          <cell r="E750" t="str">
            <v>PZ</v>
          </cell>
          <cell r="F750">
            <v>1</v>
          </cell>
          <cell r="G750" t="str">
            <v>RACK SERVER</v>
          </cell>
          <cell r="H750">
            <v>937.54</v>
          </cell>
          <cell r="I750">
            <v>0.42</v>
          </cell>
          <cell r="J750">
            <v>543.77319999999997</v>
          </cell>
          <cell r="K750">
            <v>0.15</v>
          </cell>
          <cell r="L750">
            <v>462.20722000000001</v>
          </cell>
        </row>
        <row r="751">
          <cell r="A751" t="str">
            <v>LG-446822</v>
          </cell>
          <cell r="B751" t="str">
            <v>VDI</v>
          </cell>
          <cell r="C751" t="str">
            <v>LINKEO 42U 800X1000 RAL 9005</v>
          </cell>
          <cell r="D751" t="str">
            <v>3414972027342</v>
          </cell>
          <cell r="E751" t="str">
            <v>PZ</v>
          </cell>
          <cell r="F751">
            <v>1</v>
          </cell>
          <cell r="G751" t="str">
            <v>RACK SERVER</v>
          </cell>
          <cell r="H751">
            <v>984.68</v>
          </cell>
          <cell r="I751">
            <v>0.42</v>
          </cell>
          <cell r="J751">
            <v>571.11439999999993</v>
          </cell>
          <cell r="K751">
            <v>0.15</v>
          </cell>
          <cell r="L751">
            <v>485.44723999999997</v>
          </cell>
        </row>
        <row r="752">
          <cell r="A752" t="str">
            <v>LG-446823</v>
          </cell>
          <cell r="B752" t="str">
            <v>VDI</v>
          </cell>
          <cell r="C752" t="str">
            <v>LINKEO 42U 800X1200 RAL 9005</v>
          </cell>
          <cell r="D752" t="str">
            <v>3414972027359</v>
          </cell>
          <cell r="E752" t="str">
            <v>PZ</v>
          </cell>
          <cell r="F752">
            <v>1</v>
          </cell>
          <cell r="G752" t="str">
            <v>RACK SERVER</v>
          </cell>
          <cell r="H752">
            <v>1052.78</v>
          </cell>
          <cell r="I752">
            <v>0.42</v>
          </cell>
          <cell r="J752">
            <v>610.61239999999998</v>
          </cell>
          <cell r="K752">
            <v>0.15</v>
          </cell>
          <cell r="L752">
            <v>519.02053999999998</v>
          </cell>
        </row>
        <row r="753">
          <cell r="A753" t="str">
            <v>LG-446840</v>
          </cell>
          <cell r="B753" t="str">
            <v>VDI</v>
          </cell>
          <cell r="C753" t="str">
            <v>LINKEO 42U 600MM 80% PERF PORTA SINGOLA</v>
          </cell>
          <cell r="D753" t="str">
            <v>3414972027403</v>
          </cell>
          <cell r="E753" t="str">
            <v>PZ</v>
          </cell>
          <cell r="F753">
            <v>1</v>
          </cell>
          <cell r="G753" t="str">
            <v>RACK SERVER</v>
          </cell>
          <cell r="H753">
            <v>271.05</v>
          </cell>
          <cell r="I753">
            <v>0.42</v>
          </cell>
          <cell r="J753">
            <v>157.209</v>
          </cell>
          <cell r="K753">
            <v>0.15</v>
          </cell>
          <cell r="L753">
            <v>133.62765000000002</v>
          </cell>
        </row>
        <row r="754">
          <cell r="A754" t="str">
            <v>LG-446841</v>
          </cell>
          <cell r="B754" t="str">
            <v>VDI</v>
          </cell>
          <cell r="C754" t="str">
            <v>LINKEO 42U 800MM 80% PERF PORTA SINGOLA</v>
          </cell>
          <cell r="D754" t="str">
            <v>3414972027410</v>
          </cell>
          <cell r="E754" t="str">
            <v>PZ</v>
          </cell>
          <cell r="F754">
            <v>1</v>
          </cell>
          <cell r="G754" t="str">
            <v>RACK SERVER</v>
          </cell>
          <cell r="H754">
            <v>301.08999999999997</v>
          </cell>
          <cell r="I754">
            <v>0.42</v>
          </cell>
          <cell r="J754">
            <v>174.63219999999998</v>
          </cell>
          <cell r="K754">
            <v>0.15</v>
          </cell>
          <cell r="L754">
            <v>148.43736999999999</v>
          </cell>
        </row>
        <row r="755">
          <cell r="A755" t="str">
            <v>LG-446850</v>
          </cell>
          <cell r="B755" t="str">
            <v>VDI</v>
          </cell>
          <cell r="C755" t="str">
            <v>LINKEO 42U 600MM 80% PERF PORTA DOPPIA</v>
          </cell>
          <cell r="D755" t="str">
            <v>3414972027441</v>
          </cell>
          <cell r="E755" t="str">
            <v>PZ</v>
          </cell>
          <cell r="F755">
            <v>1</v>
          </cell>
          <cell r="G755" t="str">
            <v>RACK SERVER</v>
          </cell>
          <cell r="H755">
            <v>328.09</v>
          </cell>
          <cell r="I755">
            <v>0.42</v>
          </cell>
          <cell r="J755">
            <v>190.29219999999998</v>
          </cell>
          <cell r="K755">
            <v>0.15</v>
          </cell>
          <cell r="L755">
            <v>161.74836999999999</v>
          </cell>
        </row>
        <row r="756">
          <cell r="A756" t="str">
            <v>LG-446851</v>
          </cell>
          <cell r="B756" t="str">
            <v>VDI</v>
          </cell>
          <cell r="C756" t="str">
            <v>LINKEO 42U 800MM 80% PERF PORTA DOPPIA</v>
          </cell>
          <cell r="D756" t="str">
            <v>3414972027458</v>
          </cell>
          <cell r="E756" t="str">
            <v>PZ</v>
          </cell>
          <cell r="F756">
            <v>1</v>
          </cell>
          <cell r="G756" t="str">
            <v>RACK SERVER</v>
          </cell>
          <cell r="H756">
            <v>361.93</v>
          </cell>
          <cell r="I756">
            <v>0.42</v>
          </cell>
          <cell r="J756">
            <v>209.9194</v>
          </cell>
          <cell r="K756">
            <v>0.15</v>
          </cell>
          <cell r="L756">
            <v>178.43149</v>
          </cell>
        </row>
        <row r="757">
          <cell r="A757" t="str">
            <v>LG-446860</v>
          </cell>
          <cell r="B757" t="str">
            <v>VDI</v>
          </cell>
          <cell r="C757" t="str">
            <v>LINKEO 42U 1000MM 2 PANNELLI LATERALI+SERR</v>
          </cell>
          <cell r="D757" t="str">
            <v>3414972027489</v>
          </cell>
          <cell r="E757" t="str">
            <v>PZ</v>
          </cell>
          <cell r="F757">
            <v>1</v>
          </cell>
          <cell r="G757" t="str">
            <v>RACK SERVER</v>
          </cell>
          <cell r="H757">
            <v>317.95999999999998</v>
          </cell>
          <cell r="I757">
            <v>0.42</v>
          </cell>
          <cell r="J757">
            <v>184.41679999999999</v>
          </cell>
          <cell r="K757">
            <v>0.15</v>
          </cell>
          <cell r="L757">
            <v>156.75427999999999</v>
          </cell>
        </row>
        <row r="758">
          <cell r="A758" t="str">
            <v>LG-446861</v>
          </cell>
          <cell r="B758" t="str">
            <v>VDI</v>
          </cell>
          <cell r="C758" t="str">
            <v>LINKEO 42U 1200MM 2 PANNELLI LATERALI+SERR</v>
          </cell>
          <cell r="D758" t="str">
            <v>3414972027496</v>
          </cell>
          <cell r="E758" t="str">
            <v>PZ</v>
          </cell>
          <cell r="F758">
            <v>1</v>
          </cell>
          <cell r="G758" t="str">
            <v>RACK SERVER</v>
          </cell>
          <cell r="H758">
            <v>500.73</v>
          </cell>
          <cell r="I758">
            <v>0.42</v>
          </cell>
          <cell r="J758">
            <v>290.42340000000002</v>
          </cell>
          <cell r="K758">
            <v>0.15</v>
          </cell>
          <cell r="L758">
            <v>246.85989000000001</v>
          </cell>
        </row>
        <row r="759">
          <cell r="A759" t="str">
            <v>LG-446870</v>
          </cell>
          <cell r="B759" t="str">
            <v>VDI</v>
          </cell>
          <cell r="C759" t="str">
            <v>Zoccolo per armadi larg. 600mm prof. 1000mm</v>
          </cell>
          <cell r="D759" t="str">
            <v>3414972027526</v>
          </cell>
          <cell r="E759" t="str">
            <v>PZ</v>
          </cell>
          <cell r="F759">
            <v>1</v>
          </cell>
          <cell r="G759" t="str">
            <v>RACK SERVER</v>
          </cell>
          <cell r="H759">
            <v>418.39</v>
          </cell>
          <cell r="I759">
            <v>0.42</v>
          </cell>
          <cell r="J759">
            <v>242.6662</v>
          </cell>
          <cell r="K759">
            <v>0.15</v>
          </cell>
          <cell r="L759">
            <v>206.26627000000002</v>
          </cell>
        </row>
        <row r="760">
          <cell r="A760" t="str">
            <v>LG-446871</v>
          </cell>
          <cell r="B760" t="str">
            <v>VDI</v>
          </cell>
          <cell r="C760" t="str">
            <v>Zoccolo per armadi larg. 600mm prof. 1200mm</v>
          </cell>
          <cell r="D760" t="str">
            <v>3414972027533</v>
          </cell>
          <cell r="E760" t="str">
            <v>PZ</v>
          </cell>
          <cell r="F760">
            <v>1</v>
          </cell>
          <cell r="G760" t="str">
            <v>RACK SERVER</v>
          </cell>
          <cell r="H760">
            <v>492.81</v>
          </cell>
          <cell r="I760">
            <v>0.42</v>
          </cell>
          <cell r="J760">
            <v>285.82979999999998</v>
          </cell>
          <cell r="K760">
            <v>0.15</v>
          </cell>
          <cell r="L760">
            <v>242.95532999999998</v>
          </cell>
        </row>
        <row r="761">
          <cell r="A761" t="str">
            <v>LG-446872</v>
          </cell>
          <cell r="B761" t="str">
            <v>VDI</v>
          </cell>
          <cell r="C761" t="str">
            <v>Zoccolo per armadi larg. 800mm prof. 1000mm</v>
          </cell>
          <cell r="D761" t="str">
            <v>3414972027540</v>
          </cell>
          <cell r="E761" t="str">
            <v>PZ</v>
          </cell>
          <cell r="F761">
            <v>1</v>
          </cell>
          <cell r="G761" t="str">
            <v>RACK SERVER</v>
          </cell>
          <cell r="H761">
            <v>440.09</v>
          </cell>
          <cell r="I761">
            <v>0.42</v>
          </cell>
          <cell r="J761">
            <v>255.25219999999999</v>
          </cell>
          <cell r="K761">
            <v>0.15</v>
          </cell>
          <cell r="L761">
            <v>216.96436999999997</v>
          </cell>
        </row>
        <row r="762">
          <cell r="A762" t="str">
            <v>LG-446873</v>
          </cell>
          <cell r="B762" t="str">
            <v>VDI</v>
          </cell>
          <cell r="C762" t="str">
            <v>Zoccolo per armadi larg. 800mm prof. 1200mm</v>
          </cell>
          <cell r="D762" t="str">
            <v>3414972027557</v>
          </cell>
          <cell r="E762" t="str">
            <v>PZ</v>
          </cell>
          <cell r="F762">
            <v>1</v>
          </cell>
          <cell r="G762" t="str">
            <v>RACK SERVER</v>
          </cell>
          <cell r="H762">
            <v>505.19</v>
          </cell>
          <cell r="I762">
            <v>0.42</v>
          </cell>
          <cell r="J762">
            <v>293.0102</v>
          </cell>
          <cell r="K762">
            <v>0.15</v>
          </cell>
          <cell r="L762">
            <v>249.05867000000001</v>
          </cell>
        </row>
        <row r="763">
          <cell r="A763" t="str">
            <v>LG-446880</v>
          </cell>
          <cell r="B763" t="str">
            <v>VDI</v>
          </cell>
          <cell r="C763" t="str">
            <v>Kit 4 ruote (2 frontali bloccabili)</v>
          </cell>
          <cell r="D763" t="str">
            <v>3414972027564</v>
          </cell>
          <cell r="E763" t="str">
            <v>PZ</v>
          </cell>
          <cell r="F763">
            <v>1</v>
          </cell>
          <cell r="G763" t="str">
            <v>RACK SERVER</v>
          </cell>
          <cell r="H763">
            <v>57.41</v>
          </cell>
          <cell r="I763">
            <v>0.42</v>
          </cell>
          <cell r="J763">
            <v>33.297799999999995</v>
          </cell>
          <cell r="K763">
            <v>0.15</v>
          </cell>
          <cell r="L763">
            <v>28.303129999999996</v>
          </cell>
        </row>
        <row r="764">
          <cell r="A764" t="str">
            <v>LG-446881</v>
          </cell>
          <cell r="B764" t="str">
            <v>VDI</v>
          </cell>
          <cell r="C764" t="str">
            <v>PIEDINI DI SOLLEVAMENTO M10X70 (1set=4 pezz</v>
          </cell>
          <cell r="D764" t="str">
            <v>3414972027571</v>
          </cell>
          <cell r="E764" t="str">
            <v>PZ</v>
          </cell>
          <cell r="F764">
            <v>1</v>
          </cell>
          <cell r="G764" t="str">
            <v>RACK SERVER</v>
          </cell>
          <cell r="H764">
            <v>19.63</v>
          </cell>
          <cell r="I764">
            <v>0.42</v>
          </cell>
          <cell r="J764">
            <v>11.385399999999999</v>
          </cell>
          <cell r="K764">
            <v>0.15</v>
          </cell>
          <cell r="L764">
            <v>9.6775899999999986</v>
          </cell>
        </row>
        <row r="765">
          <cell r="A765" t="str">
            <v>LG-446886</v>
          </cell>
          <cell r="B765" t="str">
            <v>VDI</v>
          </cell>
          <cell r="C765" t="str">
            <v>Barre anti-ribaltamento</v>
          </cell>
          <cell r="D765" t="str">
            <v>3414972027601</v>
          </cell>
          <cell r="E765" t="str">
            <v>PZ</v>
          </cell>
          <cell r="F765">
            <v>1</v>
          </cell>
          <cell r="G765" t="str">
            <v>RACK SERVER</v>
          </cell>
          <cell r="H765">
            <v>90.57</v>
          </cell>
          <cell r="I765">
            <v>0.42</v>
          </cell>
          <cell r="J765">
            <v>52.5306</v>
          </cell>
          <cell r="K765">
            <v>0.15</v>
          </cell>
          <cell r="L765">
            <v>44.651009999999999</v>
          </cell>
        </row>
        <row r="766">
          <cell r="A766" t="str">
            <v>LG-446887</v>
          </cell>
          <cell r="B766" t="str">
            <v>VDI</v>
          </cell>
          <cell r="C766" t="str">
            <v>Kit fissaggio armadio al pavimento</v>
          </cell>
          <cell r="D766" t="str">
            <v>3414972027618</v>
          </cell>
          <cell r="E766" t="str">
            <v>PZ</v>
          </cell>
          <cell r="F766">
            <v>2</v>
          </cell>
          <cell r="G766" t="str">
            <v>RACK SERVER</v>
          </cell>
          <cell r="H766">
            <v>33.35</v>
          </cell>
          <cell r="I766">
            <v>0.42</v>
          </cell>
          <cell r="J766">
            <v>19.343000000000004</v>
          </cell>
          <cell r="K766">
            <v>0.15</v>
          </cell>
          <cell r="L766">
            <v>16.441550000000003</v>
          </cell>
        </row>
        <row r="767">
          <cell r="A767" t="str">
            <v>LG-446891</v>
          </cell>
          <cell r="B767" t="str">
            <v>VDI</v>
          </cell>
          <cell r="C767" t="str">
            <v>Gestione cavi verticale a pettine 42U (kit</v>
          </cell>
          <cell r="D767" t="str">
            <v>3414972027625</v>
          </cell>
          <cell r="E767" t="str">
            <v>PZ</v>
          </cell>
          <cell r="F767">
            <v>1</v>
          </cell>
          <cell r="G767" t="str">
            <v>RACK SERVER</v>
          </cell>
          <cell r="H767">
            <v>501.85</v>
          </cell>
          <cell r="I767">
            <v>0.42</v>
          </cell>
          <cell r="J767">
            <v>291.07299999999998</v>
          </cell>
          <cell r="K767">
            <v>0.15</v>
          </cell>
          <cell r="L767">
            <v>247.41204999999999</v>
          </cell>
        </row>
        <row r="768">
          <cell r="A768" t="str">
            <v>LG-446892</v>
          </cell>
          <cell r="B768" t="str">
            <v>VDI</v>
          </cell>
          <cell r="C768" t="str">
            <v>Gestione cavi verticale a pettine 47U (kit</v>
          </cell>
          <cell r="D768" t="str">
            <v>3414972027632</v>
          </cell>
          <cell r="E768" t="str">
            <v>PZ</v>
          </cell>
          <cell r="F768">
            <v>1</v>
          </cell>
          <cell r="G768" t="str">
            <v>RACK SERVER</v>
          </cell>
          <cell r="H768">
            <v>591.95000000000005</v>
          </cell>
          <cell r="I768">
            <v>0.42</v>
          </cell>
          <cell r="J768">
            <v>343.33100000000002</v>
          </cell>
          <cell r="K768">
            <v>0.15</v>
          </cell>
          <cell r="L768">
            <v>291.83135000000004</v>
          </cell>
        </row>
        <row r="769">
          <cell r="A769" t="str">
            <v>LG-446893</v>
          </cell>
          <cell r="B769" t="str">
            <v>VDI</v>
          </cell>
          <cell r="C769" t="str">
            <v>Gestione cavi vertical 42U metallo (kit di</v>
          </cell>
          <cell r="D769" t="str">
            <v>3414972027649</v>
          </cell>
          <cell r="E769" t="str">
            <v>PZ</v>
          </cell>
          <cell r="F769">
            <v>1</v>
          </cell>
          <cell r="G769" t="str">
            <v>RACK SERVER</v>
          </cell>
          <cell r="H769">
            <v>314.7</v>
          </cell>
          <cell r="I769">
            <v>0.42</v>
          </cell>
          <cell r="J769">
            <v>182.52600000000001</v>
          </cell>
          <cell r="K769">
            <v>0.15</v>
          </cell>
          <cell r="L769">
            <v>155.14710000000002</v>
          </cell>
        </row>
        <row r="770">
          <cell r="A770" t="str">
            <v>LG-446894</v>
          </cell>
          <cell r="B770" t="str">
            <v>VDI</v>
          </cell>
          <cell r="C770" t="str">
            <v>Gestione cavi vertical 47U metallo (kit di</v>
          </cell>
          <cell r="D770" t="str">
            <v>3414972027656</v>
          </cell>
          <cell r="E770" t="str">
            <v>PZ</v>
          </cell>
          <cell r="F770">
            <v>1</v>
          </cell>
          <cell r="G770" t="str">
            <v>RACK SERVER</v>
          </cell>
          <cell r="H770">
            <v>343.88</v>
          </cell>
          <cell r="I770">
            <v>0.42</v>
          </cell>
          <cell r="J770">
            <v>199.4504</v>
          </cell>
          <cell r="K770">
            <v>0.15</v>
          </cell>
          <cell r="L770">
            <v>169.53283999999999</v>
          </cell>
        </row>
        <row r="771">
          <cell r="A771" t="str">
            <v>LG-446895</v>
          </cell>
          <cell r="B771" t="str">
            <v>VDI</v>
          </cell>
          <cell r="C771" t="str">
            <v>Griglia passacavi verticale larg.100mm 42U</v>
          </cell>
          <cell r="D771" t="str">
            <v>3414972027663</v>
          </cell>
          <cell r="E771" t="str">
            <v>PZ</v>
          </cell>
          <cell r="F771">
            <v>1</v>
          </cell>
          <cell r="G771" t="str">
            <v>RACK SERVER</v>
          </cell>
          <cell r="H771">
            <v>43.08</v>
          </cell>
          <cell r="I771">
            <v>0.42</v>
          </cell>
          <cell r="J771">
            <v>24.9864</v>
          </cell>
          <cell r="K771">
            <v>0.15</v>
          </cell>
          <cell r="L771">
            <v>21.238440000000001</v>
          </cell>
        </row>
        <row r="772">
          <cell r="A772" t="str">
            <v>LG-446896</v>
          </cell>
          <cell r="B772" t="str">
            <v>VDI</v>
          </cell>
          <cell r="C772" t="str">
            <v>Griglia passacavi verticale larg.100mm 47U</v>
          </cell>
          <cell r="D772" t="str">
            <v>3414972027670</v>
          </cell>
          <cell r="E772" t="str">
            <v>PZ</v>
          </cell>
          <cell r="F772">
            <v>1</v>
          </cell>
          <cell r="G772" t="str">
            <v>RACK SERVER</v>
          </cell>
          <cell r="H772">
            <v>55.61</v>
          </cell>
          <cell r="I772">
            <v>0.42</v>
          </cell>
          <cell r="J772">
            <v>32.253799999999998</v>
          </cell>
          <cell r="K772">
            <v>0.15</v>
          </cell>
          <cell r="L772">
            <v>27.41573</v>
          </cell>
        </row>
        <row r="773">
          <cell r="A773" t="str">
            <v>LG-446897</v>
          </cell>
          <cell r="B773" t="str">
            <v>VDI</v>
          </cell>
          <cell r="C773" t="str">
            <v>Staffe per PDU (2 pezzi)</v>
          </cell>
          <cell r="D773" t="str">
            <v>3414972027687</v>
          </cell>
          <cell r="E773" t="str">
            <v>PZ</v>
          </cell>
          <cell r="F773">
            <v>2</v>
          </cell>
          <cell r="G773" t="str">
            <v>RACK SERVER</v>
          </cell>
          <cell r="H773">
            <v>50.67</v>
          </cell>
          <cell r="I773">
            <v>0.42</v>
          </cell>
          <cell r="J773">
            <v>29.3886</v>
          </cell>
          <cell r="K773">
            <v>0.15</v>
          </cell>
          <cell r="L773">
            <v>24.980309999999999</v>
          </cell>
        </row>
        <row r="774">
          <cell r="A774" t="str">
            <v>LG-446898</v>
          </cell>
          <cell r="B774" t="str">
            <v>VDI</v>
          </cell>
          <cell r="C774" t="str">
            <v>Kit di messa a terra con barra</v>
          </cell>
          <cell r="D774" t="str">
            <v>3414972027694</v>
          </cell>
          <cell r="E774" t="str">
            <v>PZ</v>
          </cell>
          <cell r="F774">
            <v>1</v>
          </cell>
          <cell r="G774" t="str">
            <v>RACK SERVER</v>
          </cell>
          <cell r="H774">
            <v>15.4</v>
          </cell>
          <cell r="I774">
            <v>0.42</v>
          </cell>
          <cell r="J774">
            <v>8.9320000000000004</v>
          </cell>
          <cell r="K774">
            <v>0.15</v>
          </cell>
          <cell r="L774">
            <v>7.5922000000000001</v>
          </cell>
        </row>
        <row r="775">
          <cell r="A775" t="str">
            <v>LG-446901</v>
          </cell>
          <cell r="B775" t="str">
            <v>VDI</v>
          </cell>
          <cell r="C775" t="str">
            <v>4 FAN+TERMOSTATO, 2P+T FRANCO BELG SCHUKO</v>
          </cell>
          <cell r="D775" t="str">
            <v>3414972027700</v>
          </cell>
          <cell r="E775" t="str">
            <v>PZ</v>
          </cell>
          <cell r="F775">
            <v>1</v>
          </cell>
          <cell r="G775" t="str">
            <v>RACK SERVER</v>
          </cell>
          <cell r="H775">
            <v>234.05</v>
          </cell>
          <cell r="I775">
            <v>0.42</v>
          </cell>
          <cell r="J775">
            <v>135.74900000000002</v>
          </cell>
          <cell r="K775">
            <v>0.15</v>
          </cell>
          <cell r="L775">
            <v>115.38665000000002</v>
          </cell>
        </row>
        <row r="776">
          <cell r="A776" t="str">
            <v>LG-446903</v>
          </cell>
          <cell r="B776" t="str">
            <v>VDI</v>
          </cell>
          <cell r="C776" t="str">
            <v>Kit 6 ventole per tetto con termostato, pre</v>
          </cell>
          <cell r="D776" t="str">
            <v>3414972027724</v>
          </cell>
          <cell r="E776" t="str">
            <v>PZ</v>
          </cell>
          <cell r="F776">
            <v>1</v>
          </cell>
          <cell r="G776" t="str">
            <v>RACK SERVER</v>
          </cell>
          <cell r="H776">
            <v>375.39</v>
          </cell>
          <cell r="I776">
            <v>0.42</v>
          </cell>
          <cell r="J776">
            <v>217.72620000000001</v>
          </cell>
          <cell r="K776">
            <v>0.15</v>
          </cell>
          <cell r="L776">
            <v>185.06727000000001</v>
          </cell>
        </row>
        <row r="777">
          <cell r="A777" t="str">
            <v>LG-446943</v>
          </cell>
          <cell r="B777" t="str">
            <v>VDI</v>
          </cell>
          <cell r="C777" t="str">
            <v>Canale sul tetto armadio 600mm H120mm (1 fi</v>
          </cell>
          <cell r="D777" t="str">
            <v>3414972027861</v>
          </cell>
          <cell r="E777" t="str">
            <v>PZ</v>
          </cell>
          <cell r="F777">
            <v>1</v>
          </cell>
          <cell r="G777" t="str">
            <v>RACK SERVER</v>
          </cell>
          <cell r="H777">
            <v>40.840000000000003</v>
          </cell>
          <cell r="I777">
            <v>0.42</v>
          </cell>
          <cell r="J777">
            <v>23.687200000000004</v>
          </cell>
          <cell r="K777">
            <v>0.15</v>
          </cell>
          <cell r="L777">
            <v>20.134120000000003</v>
          </cell>
        </row>
        <row r="778">
          <cell r="A778" t="str">
            <v>LG-446944</v>
          </cell>
          <cell r="B778" t="str">
            <v>VDI</v>
          </cell>
          <cell r="C778" t="str">
            <v>Canale sul tetto armadio 800mm H120mm (1 fi</v>
          </cell>
          <cell r="D778" t="str">
            <v>3414972027878</v>
          </cell>
          <cell r="E778" t="str">
            <v>PZ</v>
          </cell>
          <cell r="F778">
            <v>1</v>
          </cell>
          <cell r="G778" t="str">
            <v>RACK SERVER</v>
          </cell>
          <cell r="H778">
            <v>70.400000000000006</v>
          </cell>
          <cell r="I778">
            <v>0.42</v>
          </cell>
          <cell r="J778">
            <v>40.832000000000008</v>
          </cell>
          <cell r="K778">
            <v>0.15</v>
          </cell>
          <cell r="L778">
            <v>34.707200000000007</v>
          </cell>
        </row>
        <row r="779">
          <cell r="A779" t="str">
            <v>LG-446947</v>
          </cell>
          <cell r="B779" t="str">
            <v>VDI</v>
          </cell>
          <cell r="C779" t="str">
            <v>Kit accoppiamento armadi (2 pezzi)</v>
          </cell>
          <cell r="D779" t="str">
            <v>3414972027908</v>
          </cell>
          <cell r="E779" t="str">
            <v>PZ</v>
          </cell>
          <cell r="F779">
            <v>2</v>
          </cell>
          <cell r="G779" t="str">
            <v>RACK SERVER</v>
          </cell>
          <cell r="H779">
            <v>28.01</v>
          </cell>
          <cell r="I779">
            <v>0.42</v>
          </cell>
          <cell r="J779">
            <v>16.245800000000003</v>
          </cell>
          <cell r="K779">
            <v>0.15</v>
          </cell>
          <cell r="L779">
            <v>13.808930000000002</v>
          </cell>
        </row>
        <row r="780">
          <cell r="A780" t="str">
            <v>LG-446950</v>
          </cell>
          <cell r="B780" t="str">
            <v>VDI</v>
          </cell>
          <cell r="C780" t="str">
            <v>Pannelli gestione flussi d'aria chiusura so</v>
          </cell>
          <cell r="D780" t="str">
            <v>3414972027915</v>
          </cell>
          <cell r="E780" t="str">
            <v>PZ</v>
          </cell>
          <cell r="F780">
            <v>1</v>
          </cell>
          <cell r="G780" t="str">
            <v>RACK SERVER</v>
          </cell>
          <cell r="H780">
            <v>50.01</v>
          </cell>
          <cell r="I780">
            <v>0.42</v>
          </cell>
          <cell r="J780">
            <v>29.005800000000001</v>
          </cell>
          <cell r="K780">
            <v>0.15</v>
          </cell>
          <cell r="L780">
            <v>24.65493</v>
          </cell>
        </row>
        <row r="781">
          <cell r="A781" t="str">
            <v>LG-446951</v>
          </cell>
          <cell r="B781" t="str">
            <v>VDI</v>
          </cell>
          <cell r="C781" t="str">
            <v>Pannelli gestione flussi d'aria chiusura so</v>
          </cell>
          <cell r="D781" t="str">
            <v>3414972027922</v>
          </cell>
          <cell r="E781" t="str">
            <v>PZ</v>
          </cell>
          <cell r="F781">
            <v>1</v>
          </cell>
          <cell r="G781" t="str">
            <v>RACK SERVER</v>
          </cell>
          <cell r="H781">
            <v>62.64</v>
          </cell>
          <cell r="I781">
            <v>0.42</v>
          </cell>
          <cell r="J781">
            <v>36.331200000000003</v>
          </cell>
          <cell r="K781">
            <v>0.15</v>
          </cell>
          <cell r="L781">
            <v>30.881520000000002</v>
          </cell>
        </row>
        <row r="782">
          <cell r="A782" t="str">
            <v>LG-446952</v>
          </cell>
          <cell r="B782" t="str">
            <v>VDI</v>
          </cell>
          <cell r="C782" t="str">
            <v>Gole laterali gestione flusso aria per arma</v>
          </cell>
          <cell r="D782" t="str">
            <v>3414972027939</v>
          </cell>
          <cell r="E782" t="str">
            <v>PZ</v>
          </cell>
          <cell r="F782">
            <v>1</v>
          </cell>
          <cell r="G782" t="str">
            <v>RACK SERVER</v>
          </cell>
          <cell r="H782">
            <v>76.44</v>
          </cell>
          <cell r="I782">
            <v>0.42</v>
          </cell>
          <cell r="J782">
            <v>44.3352</v>
          </cell>
          <cell r="K782">
            <v>0.15</v>
          </cell>
          <cell r="L782">
            <v>37.684919999999998</v>
          </cell>
        </row>
        <row r="783">
          <cell r="A783" t="str">
            <v>LG-446953</v>
          </cell>
          <cell r="B783" t="str">
            <v>VDI</v>
          </cell>
          <cell r="C783" t="str">
            <v>Gole laterali gestione flusso aria per arma</v>
          </cell>
          <cell r="D783" t="str">
            <v>3414972027946</v>
          </cell>
          <cell r="E783" t="str">
            <v>PZ</v>
          </cell>
          <cell r="F783">
            <v>1</v>
          </cell>
          <cell r="G783" t="str">
            <v>RACK SERVER</v>
          </cell>
          <cell r="H783">
            <v>106.45</v>
          </cell>
          <cell r="I783">
            <v>0.42</v>
          </cell>
          <cell r="J783">
            <v>61.741000000000007</v>
          </cell>
          <cell r="K783">
            <v>0.15</v>
          </cell>
          <cell r="L783">
            <v>52.479850000000006</v>
          </cell>
        </row>
        <row r="784">
          <cell r="A784" t="str">
            <v>LG-446954</v>
          </cell>
          <cell r="B784" t="str">
            <v>VDI</v>
          </cell>
          <cell r="C784" t="str">
            <v>Gole laterali gestione flusso aria per arma</v>
          </cell>
          <cell r="D784" t="str">
            <v>3414972027953</v>
          </cell>
          <cell r="E784" t="str">
            <v>PZ</v>
          </cell>
          <cell r="F784">
            <v>1</v>
          </cell>
          <cell r="G784" t="str">
            <v>RACK SERVER</v>
          </cell>
          <cell r="H784">
            <v>82.86</v>
          </cell>
          <cell r="I784">
            <v>0.42</v>
          </cell>
          <cell r="J784">
            <v>48.058799999999998</v>
          </cell>
          <cell r="K784">
            <v>0.15</v>
          </cell>
          <cell r="L784">
            <v>40.849980000000002</v>
          </cell>
        </row>
        <row r="785">
          <cell r="A785" t="str">
            <v>LG-446955</v>
          </cell>
          <cell r="B785" t="str">
            <v>VDI</v>
          </cell>
          <cell r="C785" t="str">
            <v>Gole laterali gestione flusso aria per arma</v>
          </cell>
          <cell r="D785" t="str">
            <v>3414972027960</v>
          </cell>
          <cell r="E785" t="str">
            <v>PZ</v>
          </cell>
          <cell r="F785">
            <v>1</v>
          </cell>
          <cell r="G785" t="str">
            <v>RACK SERVER</v>
          </cell>
          <cell r="H785">
            <v>105.04</v>
          </cell>
          <cell r="I785">
            <v>0.42</v>
          </cell>
          <cell r="J785">
            <v>60.923200000000008</v>
          </cell>
          <cell r="K785">
            <v>0.15</v>
          </cell>
          <cell r="L785">
            <v>51.784720000000007</v>
          </cell>
        </row>
        <row r="786">
          <cell r="A786" t="str">
            <v>LG-646501</v>
          </cell>
          <cell r="B786" t="str">
            <v>VDI</v>
          </cell>
          <cell r="C786" t="str">
            <v>mensola fissa 200mm</v>
          </cell>
          <cell r="D786" t="str">
            <v>3245066465012</v>
          </cell>
          <cell r="E786" t="str">
            <v>PZ</v>
          </cell>
          <cell r="F786">
            <v>1</v>
          </cell>
          <cell r="G786" t="str">
            <v>LAN LG RACK</v>
          </cell>
          <cell r="H786">
            <v>64.739999999999995</v>
          </cell>
          <cell r="I786">
            <v>0.42</v>
          </cell>
          <cell r="J786">
            <v>37.549199999999999</v>
          </cell>
          <cell r="K786">
            <v>0.15</v>
          </cell>
          <cell r="L786">
            <v>31.916820000000001</v>
          </cell>
        </row>
        <row r="787">
          <cell r="A787" t="str">
            <v>LG-646502</v>
          </cell>
          <cell r="B787" t="str">
            <v>VDI</v>
          </cell>
          <cell r="C787" t="str">
            <v>mensola fissa 360mm</v>
          </cell>
          <cell r="D787" t="str">
            <v>3245066465029</v>
          </cell>
          <cell r="E787" t="str">
            <v>PZ</v>
          </cell>
          <cell r="F787">
            <v>1</v>
          </cell>
          <cell r="G787" t="str">
            <v>LAN LG RACK</v>
          </cell>
          <cell r="H787">
            <v>92.14</v>
          </cell>
          <cell r="I787">
            <v>0.42</v>
          </cell>
          <cell r="J787">
            <v>53.441200000000002</v>
          </cell>
          <cell r="K787">
            <v>0.15</v>
          </cell>
          <cell r="L787">
            <v>45.425020000000004</v>
          </cell>
        </row>
        <row r="788">
          <cell r="A788" t="str">
            <v>LG-646505</v>
          </cell>
          <cell r="B788" t="str">
            <v>VDI</v>
          </cell>
          <cell r="C788" t="str">
            <v>legrand - mensola fissa p600 armadio</v>
          </cell>
          <cell r="D788" t="str">
            <v>3245066465050</v>
          </cell>
          <cell r="E788" t="str">
            <v>PZ</v>
          </cell>
          <cell r="F788">
            <v>1</v>
          </cell>
          <cell r="G788" t="str">
            <v>LAN LG RACK</v>
          </cell>
          <cell r="H788">
            <v>107.8</v>
          </cell>
          <cell r="I788">
            <v>0.42</v>
          </cell>
          <cell r="J788">
            <v>62.524000000000001</v>
          </cell>
          <cell r="K788">
            <v>0.15</v>
          </cell>
          <cell r="L788">
            <v>53.145400000000002</v>
          </cell>
        </row>
        <row r="789">
          <cell r="A789" t="str">
            <v>LG-646506</v>
          </cell>
          <cell r="B789" t="str">
            <v>VDI</v>
          </cell>
          <cell r="C789" t="str">
            <v>legrand - mensola fissa p800 armadio</v>
          </cell>
          <cell r="D789" t="str">
            <v>3245066465067</v>
          </cell>
          <cell r="E789" t="str">
            <v>PZ</v>
          </cell>
          <cell r="F789">
            <v>1</v>
          </cell>
          <cell r="G789" t="str">
            <v>LAN LG RACK</v>
          </cell>
          <cell r="H789">
            <v>123.9</v>
          </cell>
          <cell r="I789">
            <v>0.42</v>
          </cell>
          <cell r="J789">
            <v>71.861999999999995</v>
          </cell>
          <cell r="K789">
            <v>0.15</v>
          </cell>
          <cell r="L789">
            <v>61.082699999999996</v>
          </cell>
        </row>
        <row r="790">
          <cell r="A790" t="str">
            <v>LG-646507</v>
          </cell>
          <cell r="B790" t="str">
            <v>VDI</v>
          </cell>
          <cell r="C790" t="str">
            <v>mensola fissa 1000mm</v>
          </cell>
          <cell r="D790" t="str">
            <v>3245066465074</v>
          </cell>
          <cell r="E790" t="str">
            <v>PZ</v>
          </cell>
          <cell r="F790">
            <v>1</v>
          </cell>
          <cell r="G790" t="str">
            <v>LAN LG RACK</v>
          </cell>
          <cell r="H790">
            <v>142.13999999999999</v>
          </cell>
          <cell r="I790">
            <v>0.42</v>
          </cell>
          <cell r="J790">
            <v>82.441199999999995</v>
          </cell>
          <cell r="K790">
            <v>0.15</v>
          </cell>
          <cell r="L790">
            <v>70.075019999999995</v>
          </cell>
        </row>
        <row r="791">
          <cell r="A791" t="str">
            <v>LG-646508</v>
          </cell>
          <cell r="B791" t="str">
            <v>VDI</v>
          </cell>
          <cell r="C791" t="str">
            <v>legrand - mensola estraibile p600</v>
          </cell>
          <cell r="D791" t="str">
            <v>3245066465081</v>
          </cell>
          <cell r="E791" t="str">
            <v>PZ</v>
          </cell>
          <cell r="F791">
            <v>1</v>
          </cell>
          <cell r="G791" t="str">
            <v>LAN LG RACK</v>
          </cell>
          <cell r="H791">
            <v>144.43</v>
          </cell>
          <cell r="I791">
            <v>0.42</v>
          </cell>
          <cell r="J791">
            <v>83.769400000000005</v>
          </cell>
          <cell r="K791">
            <v>0.15</v>
          </cell>
          <cell r="L791">
            <v>71.203990000000005</v>
          </cell>
        </row>
        <row r="792">
          <cell r="A792" t="str">
            <v>LG-646509</v>
          </cell>
          <cell r="B792" t="str">
            <v>VDI</v>
          </cell>
          <cell r="C792" t="str">
            <v>legrand - mensola estraibile p800</v>
          </cell>
          <cell r="D792" t="str">
            <v>3245066465098</v>
          </cell>
          <cell r="E792" t="str">
            <v>PZ</v>
          </cell>
          <cell r="F792">
            <v>1</v>
          </cell>
          <cell r="G792" t="str">
            <v>LAN LG RACK</v>
          </cell>
          <cell r="H792">
            <v>168.5</v>
          </cell>
          <cell r="I792">
            <v>0.42</v>
          </cell>
          <cell r="J792">
            <v>97.73</v>
          </cell>
          <cell r="K792">
            <v>0.15</v>
          </cell>
          <cell r="L792">
            <v>83.07050000000001</v>
          </cell>
        </row>
        <row r="793">
          <cell r="A793" t="str">
            <v>LG-646510</v>
          </cell>
          <cell r="B793" t="str">
            <v>VDI</v>
          </cell>
          <cell r="C793" t="str">
            <v>legrand - mensola estraibile p1000</v>
          </cell>
          <cell r="D793" t="str">
            <v>3245066465104</v>
          </cell>
          <cell r="E793" t="str">
            <v>PZ</v>
          </cell>
          <cell r="F793">
            <v>1</v>
          </cell>
          <cell r="G793" t="str">
            <v>LAN LG RACK</v>
          </cell>
          <cell r="H793">
            <v>233.68</v>
          </cell>
          <cell r="I793">
            <v>0.42</v>
          </cell>
          <cell r="J793">
            <v>135.53440000000001</v>
          </cell>
          <cell r="K793">
            <v>0.15</v>
          </cell>
          <cell r="L793">
            <v>115.20424</v>
          </cell>
        </row>
        <row r="794">
          <cell r="A794" t="str">
            <v>LG-646520</v>
          </cell>
          <cell r="B794" t="str">
            <v>VDI</v>
          </cell>
          <cell r="C794" t="str">
            <v>legrand - pannello gestione cavi 1U</v>
          </cell>
          <cell r="D794" t="str">
            <v>3245066465203</v>
          </cell>
          <cell r="E794" t="str">
            <v>PZ</v>
          </cell>
          <cell r="F794">
            <v>1</v>
          </cell>
          <cell r="G794" t="str">
            <v>LAN LG RACK</v>
          </cell>
          <cell r="H794">
            <v>26.07</v>
          </cell>
          <cell r="I794">
            <v>0.42</v>
          </cell>
          <cell r="J794">
            <v>15.120600000000001</v>
          </cell>
          <cell r="K794">
            <v>0.15</v>
          </cell>
          <cell r="L794">
            <v>12.852510000000002</v>
          </cell>
        </row>
        <row r="795">
          <cell r="A795" t="str">
            <v>LG-646521</v>
          </cell>
          <cell r="B795" t="str">
            <v>VDI</v>
          </cell>
          <cell r="C795" t="str">
            <v>legrand - pannello gestione cavi 2U</v>
          </cell>
          <cell r="D795" t="str">
            <v>3245066465210</v>
          </cell>
          <cell r="E795" t="str">
            <v>PZ</v>
          </cell>
          <cell r="F795">
            <v>1</v>
          </cell>
          <cell r="G795" t="str">
            <v>LAN LG RACK</v>
          </cell>
          <cell r="H795">
            <v>29.79</v>
          </cell>
          <cell r="I795">
            <v>0.42</v>
          </cell>
          <cell r="J795">
            <v>17.278199999999998</v>
          </cell>
          <cell r="K795">
            <v>0.15</v>
          </cell>
          <cell r="L795">
            <v>14.686469999999998</v>
          </cell>
        </row>
        <row r="796">
          <cell r="A796" t="str">
            <v>LG-646815</v>
          </cell>
          <cell r="B796" t="str">
            <v>VDI</v>
          </cell>
          <cell r="C796" t="str">
            <v>legrand-PDU 19P 12 prese C13</v>
          </cell>
          <cell r="D796" t="str">
            <v>3414970765383</v>
          </cell>
          <cell r="E796" t="str">
            <v>PZ</v>
          </cell>
          <cell r="F796">
            <v>1</v>
          </cell>
          <cell r="G796" t="str">
            <v>LAN LG PDU</v>
          </cell>
          <cell r="H796">
            <v>87.26</v>
          </cell>
          <cell r="I796">
            <v>0.42</v>
          </cell>
          <cell r="J796">
            <v>50.610800000000005</v>
          </cell>
          <cell r="K796">
            <v>0.15</v>
          </cell>
          <cell r="L796">
            <v>43.019180000000006</v>
          </cell>
        </row>
        <row r="797">
          <cell r="A797" t="str">
            <v>LG-646857</v>
          </cell>
          <cell r="B797" t="str">
            <v>VDI</v>
          </cell>
          <cell r="C797" t="str">
            <v>PDU 24 prese C13 + DISJ + CORD</v>
          </cell>
          <cell r="D797" t="str">
            <v>3414970765765</v>
          </cell>
          <cell r="E797" t="str">
            <v>PZ</v>
          </cell>
          <cell r="F797">
            <v>1</v>
          </cell>
          <cell r="G797" t="str">
            <v>DATACENTER PDU</v>
          </cell>
          <cell r="H797">
            <v>469.82</v>
          </cell>
          <cell r="I797">
            <v>0.42</v>
          </cell>
          <cell r="J797">
            <v>272.49559999999997</v>
          </cell>
          <cell r="K797">
            <v>0.15</v>
          </cell>
          <cell r="L797">
            <v>231.62125999999998</v>
          </cell>
        </row>
        <row r="798">
          <cell r="A798" t="str">
            <v>LG-646859</v>
          </cell>
          <cell r="B798" t="str">
            <v>VDI</v>
          </cell>
          <cell r="C798" t="str">
            <v>legrand-PDU verticale 12+12 prese  con magn</v>
          </cell>
          <cell r="D798" t="str">
            <v>3414971012554</v>
          </cell>
          <cell r="E798" t="str">
            <v>PZ</v>
          </cell>
          <cell r="F798">
            <v>1</v>
          </cell>
          <cell r="G798" t="str">
            <v>DATACENTER PDU</v>
          </cell>
          <cell r="H798">
            <v>483.38</v>
          </cell>
          <cell r="I798">
            <v>0.42</v>
          </cell>
          <cell r="J798">
            <v>280.36040000000003</v>
          </cell>
          <cell r="K798">
            <v>0.15</v>
          </cell>
          <cell r="L798">
            <v>238.30634000000003</v>
          </cell>
        </row>
        <row r="799">
          <cell r="A799" t="str">
            <v>LG-646861</v>
          </cell>
          <cell r="B799" t="str">
            <v>VDI</v>
          </cell>
          <cell r="C799" t="str">
            <v>PDU 20+4 outlet (C13+C19)+MCB</v>
          </cell>
          <cell r="D799" t="str">
            <v>3414970765789</v>
          </cell>
          <cell r="E799" t="str">
            <v>PZ</v>
          </cell>
          <cell r="F799">
            <v>1</v>
          </cell>
          <cell r="G799" t="str">
            <v>DATACENTER PDU</v>
          </cell>
          <cell r="H799">
            <v>503.81</v>
          </cell>
          <cell r="I799">
            <v>0.42</v>
          </cell>
          <cell r="J799">
            <v>292.20979999999997</v>
          </cell>
          <cell r="K799">
            <v>0.15</v>
          </cell>
          <cell r="L799">
            <v>248.37832999999998</v>
          </cell>
        </row>
        <row r="800">
          <cell r="A800" t="str">
            <v>LG-646870</v>
          </cell>
          <cell r="B800" t="str">
            <v>VDI</v>
          </cell>
          <cell r="C800" t="str">
            <v>PDU Vertical 18+6 outlets</v>
          </cell>
          <cell r="D800" t="str">
            <v>3414970765802</v>
          </cell>
          <cell r="E800" t="str">
            <v>PZ</v>
          </cell>
          <cell r="F800">
            <v>1</v>
          </cell>
          <cell r="G800" t="str">
            <v>DATACENTER PDU</v>
          </cell>
          <cell r="H800">
            <v>727.08</v>
          </cell>
          <cell r="I800">
            <v>0.42</v>
          </cell>
          <cell r="J800">
            <v>421.70640000000003</v>
          </cell>
          <cell r="K800">
            <v>0.15</v>
          </cell>
          <cell r="L800">
            <v>358.45044000000001</v>
          </cell>
        </row>
        <row r="801">
          <cell r="A801" t="str">
            <v>LG-981091</v>
          </cell>
          <cell r="B801" t="str">
            <v>VDI</v>
          </cell>
          <cell r="C801" t="str">
            <v>btnet - porta rack 24U 600X600 linkeo</v>
          </cell>
          <cell r="D801" t="str">
            <v>3414971302563</v>
          </cell>
          <cell r="E801" t="str">
            <v>PZ</v>
          </cell>
          <cell r="F801">
            <v>1</v>
          </cell>
          <cell r="G801" t="str">
            <v>RACK ACCESSORI</v>
          </cell>
          <cell r="H801">
            <v>514.26</v>
          </cell>
          <cell r="I801">
            <v>0.42</v>
          </cell>
          <cell r="J801">
            <v>298.27080000000001</v>
          </cell>
          <cell r="K801">
            <v>0.15</v>
          </cell>
          <cell r="L801">
            <v>253.53018</v>
          </cell>
        </row>
        <row r="802">
          <cell r="A802" t="str">
            <v>LG-981092</v>
          </cell>
          <cell r="B802" t="str">
            <v>VDI</v>
          </cell>
          <cell r="C802" t="str">
            <v>btnet - porta rack 24U 800X800 linkeo</v>
          </cell>
          <cell r="D802" t="str">
            <v>3414971302570</v>
          </cell>
          <cell r="E802" t="str">
            <v>PZ</v>
          </cell>
          <cell r="F802">
            <v>1</v>
          </cell>
          <cell r="G802" t="str">
            <v>RACK ACCESSORI</v>
          </cell>
          <cell r="H802">
            <v>513.52</v>
          </cell>
          <cell r="I802">
            <v>0.42</v>
          </cell>
          <cell r="J802">
            <v>297.84159999999997</v>
          </cell>
          <cell r="K802">
            <v>0.15</v>
          </cell>
          <cell r="L802">
            <v>253.16535999999996</v>
          </cell>
        </row>
        <row r="803">
          <cell r="A803" t="str">
            <v>LG-981093</v>
          </cell>
          <cell r="B803" t="str">
            <v>VDI</v>
          </cell>
          <cell r="C803" t="str">
            <v>btnet - porta rack 33U 600X600 linkeo</v>
          </cell>
          <cell r="D803" t="str">
            <v>3414971302587</v>
          </cell>
          <cell r="E803" t="str">
            <v>PZ</v>
          </cell>
          <cell r="F803">
            <v>1</v>
          </cell>
          <cell r="G803" t="str">
            <v>RACK ACCESSORI</v>
          </cell>
          <cell r="H803">
            <v>531.98</v>
          </cell>
          <cell r="I803">
            <v>0.42</v>
          </cell>
          <cell r="J803">
            <v>308.54840000000002</v>
          </cell>
          <cell r="K803">
            <v>0.15</v>
          </cell>
          <cell r="L803">
            <v>262.26614000000001</v>
          </cell>
        </row>
        <row r="804">
          <cell r="A804" t="str">
            <v>LG-981094</v>
          </cell>
          <cell r="B804" t="str">
            <v>VDI</v>
          </cell>
          <cell r="C804" t="str">
            <v>btnet - porta rack 33U 800X800 linkeo</v>
          </cell>
          <cell r="D804" t="str">
            <v>3414971302594</v>
          </cell>
          <cell r="E804" t="str">
            <v>PZ</v>
          </cell>
          <cell r="F804">
            <v>1</v>
          </cell>
          <cell r="G804" t="str">
            <v>RACK ACCESSORI</v>
          </cell>
          <cell r="H804">
            <v>521.54999999999995</v>
          </cell>
          <cell r="I804">
            <v>0.42</v>
          </cell>
          <cell r="J804">
            <v>302.49900000000002</v>
          </cell>
          <cell r="K804">
            <v>0.15</v>
          </cell>
          <cell r="L804">
            <v>257.12415000000004</v>
          </cell>
        </row>
        <row r="805">
          <cell r="A805" t="str">
            <v>LG-981095</v>
          </cell>
          <cell r="B805" t="str">
            <v>VDI</v>
          </cell>
          <cell r="C805" t="str">
            <v>btnet - porta rack 42U 600 linkeo</v>
          </cell>
          <cell r="D805" t="str">
            <v>3414971302600</v>
          </cell>
          <cell r="E805" t="str">
            <v>PZ</v>
          </cell>
          <cell r="F805">
            <v>1</v>
          </cell>
          <cell r="G805" t="str">
            <v>RACK ACCESSORI</v>
          </cell>
          <cell r="H805">
            <v>562.37</v>
          </cell>
          <cell r="I805">
            <v>0.42</v>
          </cell>
          <cell r="J805">
            <v>326.1746</v>
          </cell>
          <cell r="K805">
            <v>0.15</v>
          </cell>
          <cell r="L805">
            <v>277.24840999999998</v>
          </cell>
        </row>
        <row r="806">
          <cell r="A806" t="str">
            <v>LG-981096</v>
          </cell>
          <cell r="B806" t="str">
            <v>VDI</v>
          </cell>
          <cell r="C806" t="str">
            <v>btnet - porta rack 42U 800 linkeo</v>
          </cell>
          <cell r="D806" t="str">
            <v>3414971302617</v>
          </cell>
          <cell r="E806" t="str">
            <v>PZ</v>
          </cell>
          <cell r="F806">
            <v>1</v>
          </cell>
          <cell r="G806" t="str">
            <v>RACK ACCESSORI</v>
          </cell>
          <cell r="H806">
            <v>595.29999999999995</v>
          </cell>
          <cell r="I806">
            <v>0.42</v>
          </cell>
          <cell r="J806">
            <v>345.274</v>
          </cell>
          <cell r="K806">
            <v>0.15</v>
          </cell>
          <cell r="L806">
            <v>293.48289999999997</v>
          </cell>
        </row>
        <row r="807">
          <cell r="A807" t="str">
            <v>LG-981097</v>
          </cell>
          <cell r="B807" t="str">
            <v>VDI</v>
          </cell>
          <cell r="C807" t="str">
            <v>btnet - porta rack 47U 800 linkeo</v>
          </cell>
          <cell r="D807" t="str">
            <v>3414971302624</v>
          </cell>
          <cell r="E807" t="str">
            <v>PZ</v>
          </cell>
          <cell r="F807">
            <v>1</v>
          </cell>
          <cell r="G807" t="str">
            <v>RACK ACCESSORI</v>
          </cell>
          <cell r="H807">
            <v>609.6</v>
          </cell>
          <cell r="I807">
            <v>0.42</v>
          </cell>
          <cell r="J807">
            <v>353.56800000000004</v>
          </cell>
          <cell r="K807">
            <v>0.15</v>
          </cell>
          <cell r="L807">
            <v>300.53280000000007</v>
          </cell>
        </row>
        <row r="808">
          <cell r="A808" t="str">
            <v>LG-646995</v>
          </cell>
          <cell r="B808" t="str">
            <v>VDI</v>
          </cell>
          <cell r="C808" t="str">
            <v>BASIC PDU, 19 INCHES 1PHASE 16A, 6 P40</v>
          </cell>
          <cell r="D808" t="str">
            <v>3414972652711</v>
          </cell>
          <cell r="E808" t="str">
            <v>PZ</v>
          </cell>
          <cell r="F808">
            <v>1</v>
          </cell>
          <cell r="G808" t="str">
            <v>LAN LG PDU</v>
          </cell>
          <cell r="H808">
            <v>72.150000000000006</v>
          </cell>
          <cell r="I808">
            <v>0.42</v>
          </cell>
          <cell r="J808">
            <v>41.847000000000008</v>
          </cell>
          <cell r="K808">
            <v>0.15</v>
          </cell>
          <cell r="L808">
            <v>35.569950000000006</v>
          </cell>
        </row>
        <row r="809">
          <cell r="A809" t="str">
            <v>LG-646996</v>
          </cell>
          <cell r="B809" t="str">
            <v>VDI</v>
          </cell>
          <cell r="C809" t="str">
            <v>BASIC PDU, 19 INCHES 1PHASE 16A, 6 P40+L+S</v>
          </cell>
          <cell r="D809" t="str">
            <v>3414972652728</v>
          </cell>
          <cell r="E809" t="str">
            <v>PZ</v>
          </cell>
          <cell r="F809">
            <v>1</v>
          </cell>
          <cell r="G809" t="str">
            <v>LAN LG PDU</v>
          </cell>
          <cell r="H809">
            <v>76.59</v>
          </cell>
          <cell r="I809">
            <v>0.42</v>
          </cell>
          <cell r="J809">
            <v>44.422200000000004</v>
          </cell>
          <cell r="K809">
            <v>0.15</v>
          </cell>
          <cell r="L809">
            <v>37.758870000000002</v>
          </cell>
        </row>
        <row r="810">
          <cell r="A810" t="str">
            <v>LG-646997</v>
          </cell>
          <cell r="B810" t="str">
            <v>VDI</v>
          </cell>
          <cell r="C810" t="str">
            <v>BASIC PDU, 19 INCHES 1P 16A, 6 P40 OUT +MCB</v>
          </cell>
          <cell r="D810" t="str">
            <v>3414972652735</v>
          </cell>
          <cell r="E810" t="str">
            <v>PZ</v>
          </cell>
          <cell r="F810">
            <v>1</v>
          </cell>
          <cell r="G810" t="str">
            <v>LAN LG PDU</v>
          </cell>
          <cell r="H810">
            <v>82.14</v>
          </cell>
          <cell r="I810">
            <v>0.42</v>
          </cell>
          <cell r="J810">
            <v>47.641200000000005</v>
          </cell>
          <cell r="K810">
            <v>0.15</v>
          </cell>
          <cell r="L810">
            <v>40.495020000000004</v>
          </cell>
        </row>
        <row r="811">
          <cell r="A811" t="str">
            <v>LG-646998</v>
          </cell>
          <cell r="B811" t="str">
            <v>VDI</v>
          </cell>
          <cell r="C811" t="str">
            <v>BASIC PDU, 19 INCHES 1PHASE 16A, 8 P40 + LS</v>
          </cell>
          <cell r="D811" t="str">
            <v>3414972652742</v>
          </cell>
          <cell r="E811" t="str">
            <v>PZ</v>
          </cell>
          <cell r="F811">
            <v>1</v>
          </cell>
          <cell r="G811" t="str">
            <v>LAN LG PDU</v>
          </cell>
          <cell r="H811">
            <v>79.92</v>
          </cell>
          <cell r="I811">
            <v>0.42</v>
          </cell>
          <cell r="J811">
            <v>46.3536</v>
          </cell>
          <cell r="K811">
            <v>0.15</v>
          </cell>
          <cell r="L811">
            <v>39.400559999999999</v>
          </cell>
        </row>
        <row r="812">
          <cell r="A812" t="str">
            <v>LG-646999</v>
          </cell>
          <cell r="B812" t="str">
            <v>VDI</v>
          </cell>
          <cell r="C812" t="str">
            <v>BASIC PDU, 19 INCHES 1PHASE 16A, 9 P40 OUT</v>
          </cell>
          <cell r="D812" t="str">
            <v>3414972652759</v>
          </cell>
          <cell r="E812" t="str">
            <v>PZ</v>
          </cell>
          <cell r="F812">
            <v>1</v>
          </cell>
          <cell r="G812" t="str">
            <v>LAN LG PDU</v>
          </cell>
          <cell r="H812">
            <v>79.92</v>
          </cell>
          <cell r="I812">
            <v>0.42</v>
          </cell>
          <cell r="J812">
            <v>46.3536</v>
          </cell>
          <cell r="K812">
            <v>0.15</v>
          </cell>
          <cell r="L812">
            <v>39.400559999999999</v>
          </cell>
        </row>
        <row r="813">
          <cell r="A813" t="str">
            <v>LG-032130</v>
          </cell>
          <cell r="B813" t="str">
            <v>VDI</v>
          </cell>
          <cell r="C813" t="str">
            <v>portagiunti</v>
          </cell>
          <cell r="D813" t="str">
            <v>3414970961983</v>
          </cell>
          <cell r="E813" t="str">
            <v>PZ</v>
          </cell>
          <cell r="F813">
            <v>1</v>
          </cell>
          <cell r="G813" t="str">
            <v>LAN LG OTTICO</v>
          </cell>
          <cell r="H813">
            <v>33.57</v>
          </cell>
          <cell r="I813">
            <v>0.42</v>
          </cell>
          <cell r="J813">
            <v>19.470600000000001</v>
          </cell>
          <cell r="K813">
            <v>0.15</v>
          </cell>
          <cell r="L813">
            <v>16.55001</v>
          </cell>
        </row>
        <row r="814">
          <cell r="A814" t="str">
            <v>LG-032161</v>
          </cell>
          <cell r="B814" t="str">
            <v>VDI</v>
          </cell>
          <cell r="C814" t="str">
            <v>pannello ottico completo 24 FIBRE SC MM</v>
          </cell>
          <cell r="D814" t="str">
            <v>3414970958280</v>
          </cell>
          <cell r="E814" t="str">
            <v>PZ</v>
          </cell>
          <cell r="F814">
            <v>1</v>
          </cell>
          <cell r="G814" t="str">
            <v>LAN LG OTTICO</v>
          </cell>
          <cell r="H814">
            <v>172.56</v>
          </cell>
          <cell r="I814">
            <v>0.42</v>
          </cell>
          <cell r="J814">
            <v>100.0848</v>
          </cell>
          <cell r="K814">
            <v>0.15</v>
          </cell>
          <cell r="L814">
            <v>85.07208</v>
          </cell>
        </row>
        <row r="815">
          <cell r="A815" t="str">
            <v>LG-032162</v>
          </cell>
          <cell r="B815" t="str">
            <v>VDI</v>
          </cell>
          <cell r="C815" t="str">
            <v>pannello ottico completo 48 FIBRE LC MM</v>
          </cell>
          <cell r="D815" t="str">
            <v>3414970958303</v>
          </cell>
          <cell r="E815" t="str">
            <v>PZ</v>
          </cell>
          <cell r="F815">
            <v>1</v>
          </cell>
          <cell r="G815" t="str">
            <v>LAN LG OTTICO</v>
          </cell>
          <cell r="H815">
            <v>233.08</v>
          </cell>
          <cell r="I815">
            <v>0.42</v>
          </cell>
          <cell r="J815">
            <v>135.18639999999999</v>
          </cell>
          <cell r="K815">
            <v>0.15</v>
          </cell>
          <cell r="L815">
            <v>114.90844</v>
          </cell>
        </row>
        <row r="816">
          <cell r="A816" t="str">
            <v>LG-032164</v>
          </cell>
          <cell r="B816" t="str">
            <v>VDI</v>
          </cell>
          <cell r="C816" t="str">
            <v>pannello ottico completo  24 fibre SC  SM</v>
          </cell>
          <cell r="D816" t="str">
            <v>3414970958341</v>
          </cell>
          <cell r="E816" t="str">
            <v>PZ</v>
          </cell>
          <cell r="F816">
            <v>1</v>
          </cell>
          <cell r="G816" t="str">
            <v>LAN LG OTTICO</v>
          </cell>
          <cell r="H816">
            <v>214.79</v>
          </cell>
          <cell r="I816">
            <v>0.42</v>
          </cell>
          <cell r="J816">
            <v>124.5782</v>
          </cell>
          <cell r="K816">
            <v>0.15</v>
          </cell>
          <cell r="L816">
            <v>105.89147</v>
          </cell>
        </row>
        <row r="817">
          <cell r="A817" t="str">
            <v>LG-032165</v>
          </cell>
          <cell r="B817" t="str">
            <v>VDI</v>
          </cell>
          <cell r="C817" t="str">
            <v>pannello ottico completo  24 fibre LC  SM</v>
          </cell>
          <cell r="D817" t="str">
            <v>3414970958365</v>
          </cell>
          <cell r="E817" t="str">
            <v>PZ</v>
          </cell>
          <cell r="F817">
            <v>1</v>
          </cell>
          <cell r="G817" t="str">
            <v>LAN LG OTTICO</v>
          </cell>
          <cell r="H817">
            <v>181.22</v>
          </cell>
          <cell r="I817">
            <v>0.42</v>
          </cell>
          <cell r="J817">
            <v>105.10760000000001</v>
          </cell>
          <cell r="K817">
            <v>0.15</v>
          </cell>
          <cell r="L817">
            <v>89.341460000000012</v>
          </cell>
        </row>
        <row r="818">
          <cell r="A818" t="str">
            <v>LG-032166</v>
          </cell>
          <cell r="B818" t="str">
            <v>VDI</v>
          </cell>
          <cell r="C818" t="str">
            <v>pannello ottico completo  24 fibre SC APC S</v>
          </cell>
          <cell r="D818" t="str">
            <v>3414970958389</v>
          </cell>
          <cell r="E818" t="str">
            <v>PZ</v>
          </cell>
          <cell r="F818">
            <v>1</v>
          </cell>
          <cell r="G818" t="str">
            <v>LAN LG OTTICO</v>
          </cell>
          <cell r="H818">
            <v>187.93</v>
          </cell>
          <cell r="I818">
            <v>0.42</v>
          </cell>
          <cell r="J818">
            <v>108.99940000000001</v>
          </cell>
          <cell r="K818">
            <v>0.15</v>
          </cell>
          <cell r="L818">
            <v>92.649490000000014</v>
          </cell>
        </row>
        <row r="819">
          <cell r="A819" t="str">
            <v>LG-032220</v>
          </cell>
          <cell r="B819" t="str">
            <v>VDI</v>
          </cell>
          <cell r="C819" t="str">
            <v>OM3/OM2  1 mt SC MM -pacco da 10</v>
          </cell>
          <cell r="D819" t="str">
            <v>3414970962751</v>
          </cell>
          <cell r="E819" t="str">
            <v>PZ</v>
          </cell>
          <cell r="F819">
            <v>10</v>
          </cell>
          <cell r="G819" t="str">
            <v>LAN LG OTTICO</v>
          </cell>
          <cell r="H819">
            <v>6.36</v>
          </cell>
          <cell r="I819">
            <v>0.42</v>
          </cell>
          <cell r="J819">
            <v>3.6888000000000001</v>
          </cell>
          <cell r="K819">
            <v>0.15</v>
          </cell>
          <cell r="L819">
            <v>3.1354800000000003</v>
          </cell>
        </row>
        <row r="820">
          <cell r="A820" t="str">
            <v>LG-032221</v>
          </cell>
          <cell r="B820" t="str">
            <v>VDI</v>
          </cell>
          <cell r="C820" t="str">
            <v>OM3/OM2  1 mt LC MM -pacco da 10</v>
          </cell>
          <cell r="D820" t="str">
            <v>3414970962782</v>
          </cell>
          <cell r="E820" t="str">
            <v>PZ</v>
          </cell>
          <cell r="F820">
            <v>10</v>
          </cell>
          <cell r="G820" t="str">
            <v>LAN LG OTTICO</v>
          </cell>
          <cell r="H820">
            <v>6.36</v>
          </cell>
          <cell r="I820">
            <v>0.42</v>
          </cell>
          <cell r="J820">
            <v>3.6888000000000001</v>
          </cell>
          <cell r="K820">
            <v>0.15</v>
          </cell>
          <cell r="L820">
            <v>3.1354800000000003</v>
          </cell>
        </row>
        <row r="821">
          <cell r="A821" t="str">
            <v>LG-032223</v>
          </cell>
          <cell r="B821" t="str">
            <v>VDI</v>
          </cell>
          <cell r="C821" t="str">
            <v>OM3/OM2  2 mt SC MM -pacco da 10</v>
          </cell>
          <cell r="D821" t="str">
            <v>3414970962843</v>
          </cell>
          <cell r="E821" t="str">
            <v>PZ</v>
          </cell>
          <cell r="F821">
            <v>10</v>
          </cell>
          <cell r="G821" t="str">
            <v>LAN LG OTTICO</v>
          </cell>
          <cell r="H821">
            <v>7.39</v>
          </cell>
          <cell r="I821">
            <v>0.42</v>
          </cell>
          <cell r="J821">
            <v>4.2862</v>
          </cell>
          <cell r="K821">
            <v>0.15</v>
          </cell>
          <cell r="L821">
            <v>3.6432700000000002</v>
          </cell>
        </row>
        <row r="822">
          <cell r="A822" t="str">
            <v>LG-032224</v>
          </cell>
          <cell r="B822" t="str">
            <v>VDI</v>
          </cell>
          <cell r="C822" t="str">
            <v>OM3/OM2  2 mt LC MM- pacco da 10</v>
          </cell>
          <cell r="D822" t="str">
            <v>3414970962874</v>
          </cell>
          <cell r="E822" t="str">
            <v>PZ</v>
          </cell>
          <cell r="F822">
            <v>10</v>
          </cell>
          <cell r="G822" t="str">
            <v>LAN LG OTTICO</v>
          </cell>
          <cell r="H822">
            <v>7.39</v>
          </cell>
          <cell r="I822">
            <v>0.42</v>
          </cell>
          <cell r="J822">
            <v>4.2862</v>
          </cell>
          <cell r="K822">
            <v>0.15</v>
          </cell>
          <cell r="L822">
            <v>3.6432700000000002</v>
          </cell>
        </row>
        <row r="823">
          <cell r="A823" t="str">
            <v>LG-032233</v>
          </cell>
          <cell r="B823" t="str">
            <v>VDI</v>
          </cell>
          <cell r="C823" t="str">
            <v>OM4   2 mt SC MM- pacco da 10</v>
          </cell>
          <cell r="D823" t="str">
            <v>3414970963147</v>
          </cell>
          <cell r="E823" t="str">
            <v>PZ</v>
          </cell>
          <cell r="F823">
            <v>10</v>
          </cell>
          <cell r="G823" t="str">
            <v>LAN LG OTTICO</v>
          </cell>
          <cell r="H823">
            <v>9.92</v>
          </cell>
          <cell r="I823">
            <v>0.42</v>
          </cell>
          <cell r="J823">
            <v>5.7536000000000005</v>
          </cell>
          <cell r="K823">
            <v>0.15</v>
          </cell>
          <cell r="L823">
            <v>4.8905600000000007</v>
          </cell>
        </row>
        <row r="824">
          <cell r="A824" t="str">
            <v>LG-032234</v>
          </cell>
          <cell r="B824" t="str">
            <v>VDI</v>
          </cell>
          <cell r="C824" t="str">
            <v>OM4  2 mt LC MM- pacco da 10</v>
          </cell>
          <cell r="D824" t="str">
            <v>3414970963178</v>
          </cell>
          <cell r="E824" t="str">
            <v>PZ</v>
          </cell>
          <cell r="F824">
            <v>10</v>
          </cell>
          <cell r="G824" t="str">
            <v>LAN LG OTTICO</v>
          </cell>
          <cell r="H824">
            <v>9.92</v>
          </cell>
          <cell r="I824">
            <v>0.42</v>
          </cell>
          <cell r="J824">
            <v>5.7536000000000005</v>
          </cell>
          <cell r="K824">
            <v>0.15</v>
          </cell>
          <cell r="L824">
            <v>4.8905600000000007</v>
          </cell>
        </row>
        <row r="825">
          <cell r="A825" t="str">
            <v>LG-033049</v>
          </cell>
          <cell r="B825" t="str">
            <v>VDI</v>
          </cell>
          <cell r="C825" t="str">
            <v>kit break out 12</v>
          </cell>
          <cell r="D825" t="str">
            <v>3245060330491</v>
          </cell>
          <cell r="E825" t="str">
            <v>PZ</v>
          </cell>
          <cell r="F825">
            <v>1</v>
          </cell>
          <cell r="G825" t="str">
            <v>LAN LG OTTICO</v>
          </cell>
          <cell r="H825">
            <v>124.45</v>
          </cell>
          <cell r="I825">
            <v>0.42</v>
          </cell>
          <cell r="J825">
            <v>72.181000000000012</v>
          </cell>
          <cell r="K825">
            <v>0.15</v>
          </cell>
          <cell r="L825">
            <v>61.353850000000008</v>
          </cell>
        </row>
        <row r="826">
          <cell r="A826" t="str">
            <v>LG-033154</v>
          </cell>
          <cell r="B826" t="str">
            <v>VDI</v>
          </cell>
          <cell r="C826" t="str">
            <v>STP cat6A keystone connettore</v>
          </cell>
          <cell r="D826" t="str">
            <v>3245060331542</v>
          </cell>
          <cell r="E826" t="str">
            <v>PZ</v>
          </cell>
          <cell r="F826">
            <v>10</v>
          </cell>
          <cell r="G826" t="str">
            <v>LAN LG CONNETTORI DA PDL</v>
          </cell>
          <cell r="H826">
            <v>14.49</v>
          </cell>
          <cell r="I826">
            <v>0.42</v>
          </cell>
          <cell r="J826">
            <v>8.4041999999999994</v>
          </cell>
          <cell r="K826">
            <v>0.15</v>
          </cell>
          <cell r="L826">
            <v>7.1435699999999995</v>
          </cell>
        </row>
        <row r="827">
          <cell r="A827" t="str">
            <v>LG-033155</v>
          </cell>
          <cell r="B827" t="str">
            <v>VDI</v>
          </cell>
          <cell r="C827" t="str">
            <v>UTP cat6A keystone connettore</v>
          </cell>
          <cell r="D827" t="str">
            <v>3245060331559</v>
          </cell>
          <cell r="E827" t="str">
            <v>PZ</v>
          </cell>
          <cell r="F827">
            <v>10</v>
          </cell>
          <cell r="G827" t="str">
            <v>LAN LG CONNETTORI DA PDL</v>
          </cell>
          <cell r="H827">
            <v>11.68</v>
          </cell>
          <cell r="I827">
            <v>0.42</v>
          </cell>
          <cell r="J827">
            <v>6.7744</v>
          </cell>
          <cell r="K827">
            <v>0.15</v>
          </cell>
          <cell r="L827">
            <v>5.7582399999999998</v>
          </cell>
        </row>
        <row r="828">
          <cell r="A828" t="str">
            <v>LG-033161</v>
          </cell>
          <cell r="B828" t="str">
            <v>VDI</v>
          </cell>
          <cell r="C828" t="str">
            <v>btnet - CONNETTORE RJ45 LCS2 CAT6 KST BR</v>
          </cell>
          <cell r="D828" t="str">
            <v>3245060331610</v>
          </cell>
          <cell r="E828" t="str">
            <v>PZ</v>
          </cell>
          <cell r="F828">
            <v>10</v>
          </cell>
          <cell r="G828" t="str">
            <v>LAN LG CONNETTORI DA PDL</v>
          </cell>
          <cell r="H828">
            <v>8.56</v>
          </cell>
          <cell r="I828">
            <v>0.42</v>
          </cell>
          <cell r="J828">
            <v>4.9648000000000003</v>
          </cell>
          <cell r="K828">
            <v>0.15</v>
          </cell>
          <cell r="L828">
            <v>4.2200800000000003</v>
          </cell>
        </row>
        <row r="829">
          <cell r="A829" t="str">
            <v>LG-033181</v>
          </cell>
          <cell r="B829" t="str">
            <v>VDI</v>
          </cell>
          <cell r="C829" t="str">
            <v>UTP cat6 keystone connettore</v>
          </cell>
          <cell r="D829" t="str">
            <v>3245060331818</v>
          </cell>
          <cell r="E829" t="str">
            <v>PZ</v>
          </cell>
          <cell r="F829">
            <v>10</v>
          </cell>
          <cell r="G829" t="str">
            <v>LAN LG CONNETTORI DA PDL</v>
          </cell>
          <cell r="H829">
            <v>8.56</v>
          </cell>
          <cell r="I829">
            <v>0.42</v>
          </cell>
          <cell r="J829">
            <v>4.9648000000000003</v>
          </cell>
          <cell r="K829">
            <v>0.15</v>
          </cell>
          <cell r="L829">
            <v>4.2200800000000003</v>
          </cell>
        </row>
        <row r="830">
          <cell r="A830" t="str">
            <v>LG-033262</v>
          </cell>
          <cell r="B830" t="str">
            <v>VDI</v>
          </cell>
          <cell r="C830" t="str">
            <v>VDI- 4-pair strip tool</v>
          </cell>
          <cell r="D830" t="str">
            <v>3245060332624</v>
          </cell>
          <cell r="E830" t="str">
            <v>PZ</v>
          </cell>
          <cell r="F830">
            <v>1</v>
          </cell>
          <cell r="G830" t="str">
            <v>LAN LG PANNELLI E PATCH CORD</v>
          </cell>
          <cell r="H830">
            <v>54.59</v>
          </cell>
          <cell r="I830">
            <v>0.42</v>
          </cell>
          <cell r="J830">
            <v>31.662200000000002</v>
          </cell>
          <cell r="K830">
            <v>0.15</v>
          </cell>
          <cell r="L830">
            <v>26.912870000000002</v>
          </cell>
        </row>
        <row r="831">
          <cell r="A831" t="str">
            <v>LG-033755</v>
          </cell>
          <cell r="B831" t="str">
            <v>VDI</v>
          </cell>
          <cell r="C831" t="str">
            <v>blocco falso polo</v>
          </cell>
          <cell r="D831" t="str">
            <v>3414970870407</v>
          </cell>
          <cell r="E831" t="str">
            <v>PZ</v>
          </cell>
          <cell r="F831">
            <v>1</v>
          </cell>
          <cell r="G831" t="str">
            <v>CABLING HD</v>
          </cell>
          <cell r="H831">
            <v>9.49</v>
          </cell>
          <cell r="I831">
            <v>0.42</v>
          </cell>
          <cell r="J831">
            <v>5.5042000000000009</v>
          </cell>
          <cell r="K831">
            <v>0.15</v>
          </cell>
          <cell r="L831">
            <v>4.6785700000000006</v>
          </cell>
        </row>
        <row r="832">
          <cell r="A832" t="str">
            <v>LG-033760</v>
          </cell>
          <cell r="B832" t="str">
            <v>VDI</v>
          </cell>
          <cell r="C832" t="str">
            <v>pannello 24 RJ45 CAT 6 UTP 1U</v>
          </cell>
          <cell r="D832" t="str">
            <v>3414970870537</v>
          </cell>
          <cell r="E832" t="str">
            <v>PZ</v>
          </cell>
          <cell r="F832">
            <v>1</v>
          </cell>
          <cell r="G832" t="str">
            <v>LAN LG PANNELLI E PATCH CORD</v>
          </cell>
          <cell r="H832">
            <v>249.49</v>
          </cell>
          <cell r="I832">
            <v>0.42</v>
          </cell>
          <cell r="J832">
            <v>144.70420000000001</v>
          </cell>
          <cell r="K832">
            <v>0.15</v>
          </cell>
          <cell r="L832">
            <v>122.99857000000002</v>
          </cell>
        </row>
        <row r="833">
          <cell r="A833" t="str">
            <v>LG-033762</v>
          </cell>
          <cell r="B833" t="str">
            <v>VDI</v>
          </cell>
          <cell r="C833" t="str">
            <v>pannello 24 RJ45 CAT 6 STP 1U</v>
          </cell>
          <cell r="D833" t="str">
            <v>3414970870575</v>
          </cell>
          <cell r="E833" t="str">
            <v>PZ</v>
          </cell>
          <cell r="F833">
            <v>1</v>
          </cell>
          <cell r="G833" t="str">
            <v>LAN LG PANNELLI E PATCH CORD</v>
          </cell>
          <cell r="H833">
            <v>364.01</v>
          </cell>
          <cell r="I833">
            <v>0.42</v>
          </cell>
          <cell r="J833">
            <v>211.1258</v>
          </cell>
          <cell r="K833">
            <v>0.15</v>
          </cell>
          <cell r="L833">
            <v>179.45693</v>
          </cell>
        </row>
        <row r="834">
          <cell r="A834" t="str">
            <v>LG-033763</v>
          </cell>
          <cell r="B834" t="str">
            <v>VDI</v>
          </cell>
          <cell r="C834" t="str">
            <v>6 connettori RJ45 cat6 UTP da cassetto</v>
          </cell>
          <cell r="D834" t="str">
            <v>3414971522268</v>
          </cell>
          <cell r="E834" t="str">
            <v>PZ</v>
          </cell>
          <cell r="F834">
            <v>1</v>
          </cell>
          <cell r="G834" t="str">
            <v>LAN LG PANNELLI E PATCH CORD</v>
          </cell>
          <cell r="H834">
            <v>53.46</v>
          </cell>
          <cell r="I834">
            <v>0.42</v>
          </cell>
          <cell r="J834">
            <v>31.006800000000002</v>
          </cell>
          <cell r="K834">
            <v>0.15</v>
          </cell>
          <cell r="L834">
            <v>26.355780000000003</v>
          </cell>
        </row>
        <row r="835">
          <cell r="A835" t="str">
            <v>LG-033765</v>
          </cell>
          <cell r="B835" t="str">
            <v>VDI</v>
          </cell>
          <cell r="C835" t="str">
            <v>6 connettori RJ45 cat6 STP da cassett</v>
          </cell>
          <cell r="D835" t="str">
            <v>3414970870650</v>
          </cell>
          <cell r="E835" t="str">
            <v>PZ</v>
          </cell>
          <cell r="F835">
            <v>1</v>
          </cell>
          <cell r="G835" t="str">
            <v>LAN LG PANNELLI E PATCH CORD</v>
          </cell>
          <cell r="H835">
            <v>97.21</v>
          </cell>
          <cell r="I835">
            <v>0.42</v>
          </cell>
          <cell r="J835">
            <v>56.381799999999998</v>
          </cell>
          <cell r="K835">
            <v>0.15</v>
          </cell>
          <cell r="L835">
            <v>47.924529999999997</v>
          </cell>
        </row>
        <row r="836">
          <cell r="A836" t="str">
            <v>LG-033770</v>
          </cell>
          <cell r="B836" t="str">
            <v>VDI</v>
          </cell>
          <cell r="C836" t="str">
            <v>pannello 24 RJ45 CAT 6A UTP 1U</v>
          </cell>
          <cell r="D836" t="str">
            <v>3414970870681</v>
          </cell>
          <cell r="E836" t="str">
            <v>PZ</v>
          </cell>
          <cell r="F836">
            <v>1</v>
          </cell>
          <cell r="G836" t="str">
            <v>LAN LG PANNELLI E PATCH CORD</v>
          </cell>
          <cell r="H836">
            <v>327.31</v>
          </cell>
          <cell r="I836">
            <v>0.42</v>
          </cell>
          <cell r="J836">
            <v>189.8398</v>
          </cell>
          <cell r="K836">
            <v>0.15</v>
          </cell>
          <cell r="L836">
            <v>161.36383000000001</v>
          </cell>
        </row>
        <row r="837">
          <cell r="A837" t="str">
            <v>LG-033772</v>
          </cell>
          <cell r="B837" t="str">
            <v>VDI</v>
          </cell>
          <cell r="C837" t="str">
            <v>pannello 24 RJ45 CAT 6A STP 1U</v>
          </cell>
          <cell r="D837" t="str">
            <v>3414970870704</v>
          </cell>
          <cell r="E837" t="str">
            <v>PZ</v>
          </cell>
          <cell r="F837">
            <v>1</v>
          </cell>
          <cell r="G837" t="str">
            <v>LAN LG PANNELLI E PATCH CORD</v>
          </cell>
          <cell r="H837">
            <v>381.88</v>
          </cell>
          <cell r="I837">
            <v>0.42</v>
          </cell>
          <cell r="J837">
            <v>221.49039999999999</v>
          </cell>
          <cell r="K837">
            <v>0.15</v>
          </cell>
          <cell r="L837">
            <v>188.26684</v>
          </cell>
        </row>
        <row r="838">
          <cell r="A838" t="str">
            <v>LG-033773</v>
          </cell>
          <cell r="B838" t="str">
            <v>VDI</v>
          </cell>
          <cell r="C838" t="str">
            <v>6 connettori RJ45 cat6A UTP da cassetto</v>
          </cell>
          <cell r="D838" t="str">
            <v>3414971522367</v>
          </cell>
          <cell r="E838" t="str">
            <v>PZ</v>
          </cell>
          <cell r="F838">
            <v>1</v>
          </cell>
          <cell r="G838" t="str">
            <v>LAN LG PANNELLI E PATCH CORD</v>
          </cell>
          <cell r="H838">
            <v>87.5</v>
          </cell>
          <cell r="I838">
            <v>0.42</v>
          </cell>
          <cell r="J838">
            <v>50.75</v>
          </cell>
          <cell r="K838">
            <v>0.15</v>
          </cell>
          <cell r="L838">
            <v>43.137500000000003</v>
          </cell>
        </row>
        <row r="839">
          <cell r="A839" t="str">
            <v>LG-033775</v>
          </cell>
          <cell r="B839" t="str">
            <v>VDI</v>
          </cell>
          <cell r="C839" t="str">
            <v>6 connettori RJ45 cat6A STP da cassetto</v>
          </cell>
          <cell r="D839" t="str">
            <v>3414971522381</v>
          </cell>
          <cell r="E839" t="str">
            <v>PZ</v>
          </cell>
          <cell r="F839">
            <v>1</v>
          </cell>
          <cell r="G839" t="str">
            <v>LAN LG PANNELLI E PATCH CORD</v>
          </cell>
          <cell r="H839">
            <v>109.38</v>
          </cell>
          <cell r="I839">
            <v>0.42</v>
          </cell>
          <cell r="J839">
            <v>63.440399999999997</v>
          </cell>
          <cell r="K839">
            <v>0.15</v>
          </cell>
          <cell r="L839">
            <v>53.924340000000001</v>
          </cell>
        </row>
        <row r="840">
          <cell r="A840" t="str">
            <v>LG-033790</v>
          </cell>
          <cell r="B840" t="str">
            <v>VDI</v>
          </cell>
          <cell r="C840" t="str">
            <v>pannello vuoto a cassetti</v>
          </cell>
          <cell r="D840" t="str">
            <v>3414970870780</v>
          </cell>
          <cell r="E840" t="str">
            <v>PZ</v>
          </cell>
          <cell r="F840">
            <v>1</v>
          </cell>
          <cell r="G840" t="str">
            <v>CABLING HD</v>
          </cell>
          <cell r="H840">
            <v>105.07</v>
          </cell>
          <cell r="I840">
            <v>0.42</v>
          </cell>
          <cell r="J840">
            <v>60.940599999999996</v>
          </cell>
          <cell r="K840">
            <v>0.15</v>
          </cell>
          <cell r="L840">
            <v>51.799509999999998</v>
          </cell>
        </row>
        <row r="841">
          <cell r="A841" t="str">
            <v>LG-033793</v>
          </cell>
          <cell r="B841" t="str">
            <v>VDI</v>
          </cell>
          <cell r="C841" t="str">
            <v>pannello alta densit? da equipaggiare 48Rj4</v>
          </cell>
          <cell r="D841" t="str">
            <v>3414970870841</v>
          </cell>
          <cell r="E841" t="str">
            <v>PZ</v>
          </cell>
          <cell r="F841">
            <v>1</v>
          </cell>
          <cell r="G841" t="str">
            <v>CABLING HD</v>
          </cell>
          <cell r="H841">
            <v>142.33000000000001</v>
          </cell>
          <cell r="I841">
            <v>0.42</v>
          </cell>
          <cell r="J841">
            <v>82.551400000000001</v>
          </cell>
          <cell r="K841">
            <v>0.15</v>
          </cell>
          <cell r="L841">
            <v>70.168689999999998</v>
          </cell>
        </row>
        <row r="842">
          <cell r="A842" t="str">
            <v>LG-033794</v>
          </cell>
          <cell r="B842" t="str">
            <v>VDI</v>
          </cell>
          <cell r="C842" t="str">
            <v>pannello angolare alta densit? da equipaggi</v>
          </cell>
          <cell r="D842" t="str">
            <v>3414970870865</v>
          </cell>
          <cell r="E842" t="str">
            <v>PZ</v>
          </cell>
          <cell r="F842">
            <v>1</v>
          </cell>
          <cell r="G842" t="str">
            <v>CABLING HD</v>
          </cell>
          <cell r="H842">
            <v>163.69</v>
          </cell>
          <cell r="I842">
            <v>0.42</v>
          </cell>
          <cell r="J842">
            <v>94.940200000000004</v>
          </cell>
          <cell r="K842">
            <v>0.15</v>
          </cell>
          <cell r="L842">
            <v>80.699170000000009</v>
          </cell>
        </row>
        <row r="843">
          <cell r="A843" t="str">
            <v>LG-046227</v>
          </cell>
          <cell r="B843" t="str">
            <v>VDI</v>
          </cell>
          <cell r="C843" t="str">
            <v>TELAIO RACK 6U</v>
          </cell>
          <cell r="D843" t="str">
            <v>3245060462277</v>
          </cell>
          <cell r="E843" t="str">
            <v>PZ</v>
          </cell>
          <cell r="F843">
            <v>1</v>
          </cell>
          <cell r="G843" t="str">
            <v>LAN LG RACK</v>
          </cell>
          <cell r="H843">
            <v>231.04</v>
          </cell>
          <cell r="I843">
            <v>0.42</v>
          </cell>
          <cell r="J843">
            <v>134.00319999999999</v>
          </cell>
          <cell r="K843">
            <v>0.15</v>
          </cell>
          <cell r="L843">
            <v>113.90271999999999</v>
          </cell>
        </row>
        <row r="844">
          <cell r="A844" t="str">
            <v>LG-046228</v>
          </cell>
          <cell r="B844" t="str">
            <v>VDI</v>
          </cell>
          <cell r="C844" t="str">
            <v>TELAIO RACK 12U</v>
          </cell>
          <cell r="D844" t="str">
            <v>3245060462284</v>
          </cell>
          <cell r="E844" t="str">
            <v>PZ</v>
          </cell>
          <cell r="F844">
            <v>1</v>
          </cell>
          <cell r="G844" t="str">
            <v>LAN LG RACK</v>
          </cell>
          <cell r="H844">
            <v>276.37</v>
          </cell>
          <cell r="I844">
            <v>0.42</v>
          </cell>
          <cell r="J844">
            <v>160.2946</v>
          </cell>
          <cell r="K844">
            <v>0.15</v>
          </cell>
          <cell r="L844">
            <v>136.25040999999999</v>
          </cell>
        </row>
        <row r="845">
          <cell r="A845" t="str">
            <v>LG-046229</v>
          </cell>
          <cell r="B845" t="str">
            <v>VDI</v>
          </cell>
          <cell r="C845" t="str">
            <v>TELAIO RACK 16U</v>
          </cell>
          <cell r="D845" t="str">
            <v>3245060462291</v>
          </cell>
          <cell r="E845" t="str">
            <v>PZ</v>
          </cell>
          <cell r="F845">
            <v>1</v>
          </cell>
          <cell r="G845" t="str">
            <v>LAN LG RACK</v>
          </cell>
          <cell r="H845">
            <v>308.54000000000002</v>
          </cell>
          <cell r="I845">
            <v>0.42</v>
          </cell>
          <cell r="J845">
            <v>178.95320000000001</v>
          </cell>
          <cell r="K845">
            <v>0.15</v>
          </cell>
          <cell r="L845">
            <v>152.11022</v>
          </cell>
        </row>
        <row r="846">
          <cell r="A846" t="str">
            <v>LG-046482</v>
          </cell>
          <cell r="B846" t="str">
            <v>VDI</v>
          </cell>
          <cell r="C846" t="str">
            <v>legrand - kit ruote quadri e armadi</v>
          </cell>
          <cell r="D846" t="str">
            <v>3245060464820</v>
          </cell>
          <cell r="E846" t="str">
            <v>PZ</v>
          </cell>
          <cell r="F846">
            <v>1</v>
          </cell>
          <cell r="G846" t="str">
            <v>LAN LG RACK</v>
          </cell>
          <cell r="H846">
            <v>82.74</v>
          </cell>
          <cell r="I846">
            <v>0.42</v>
          </cell>
          <cell r="J846">
            <v>47.989199999999997</v>
          </cell>
          <cell r="K846">
            <v>0.15</v>
          </cell>
          <cell r="L846">
            <v>40.790819999999997</v>
          </cell>
        </row>
        <row r="847">
          <cell r="A847" t="str">
            <v>LG-051762</v>
          </cell>
          <cell r="B847" t="str">
            <v>VDI</v>
          </cell>
          <cell r="C847" t="str">
            <v>VDI-Cordone RJ45 cat 6  FTP 100 Ohm 1m</v>
          </cell>
          <cell r="D847" t="str">
            <v/>
          </cell>
          <cell r="E847" t="str">
            <v>PZ</v>
          </cell>
          <cell r="F847">
            <v>5</v>
          </cell>
          <cell r="G847" t="str">
            <v>LAN LG PANNELLI E PATCH CORD</v>
          </cell>
          <cell r="H847">
            <v>16.71</v>
          </cell>
          <cell r="I847">
            <v>0.42</v>
          </cell>
          <cell r="J847">
            <v>9.6918000000000006</v>
          </cell>
          <cell r="K847">
            <v>0.15</v>
          </cell>
          <cell r="L847">
            <v>8.2380300000000002</v>
          </cell>
        </row>
        <row r="848">
          <cell r="A848" t="str">
            <v>LG-051763</v>
          </cell>
          <cell r="B848" t="str">
            <v>VDI</v>
          </cell>
          <cell r="C848" t="str">
            <v>VDI-Cordone RJ45 cat 6  FTP 100 Ohm 2m</v>
          </cell>
          <cell r="D848" t="str">
            <v>3245060517632</v>
          </cell>
          <cell r="E848" t="str">
            <v>PZ</v>
          </cell>
          <cell r="F848">
            <v>1</v>
          </cell>
          <cell r="G848" t="str">
            <v>LAN LG PANNELLI E PATCH CORD</v>
          </cell>
          <cell r="H848">
            <v>20.92</v>
          </cell>
          <cell r="I848">
            <v>0.42</v>
          </cell>
          <cell r="J848">
            <v>12.133600000000001</v>
          </cell>
          <cell r="K848">
            <v>0.15</v>
          </cell>
          <cell r="L848">
            <v>10.313560000000001</v>
          </cell>
        </row>
        <row r="849">
          <cell r="A849" t="str">
            <v>LG-051764</v>
          </cell>
          <cell r="B849" t="str">
            <v>VDI</v>
          </cell>
          <cell r="C849" t="str">
            <v>VDI-Cordone RJ45 cat 6  FTP 100 Ohm 3m</v>
          </cell>
          <cell r="D849" t="str">
            <v/>
          </cell>
          <cell r="E849" t="str">
            <v>PZ</v>
          </cell>
          <cell r="F849">
            <v>10</v>
          </cell>
          <cell r="G849" t="str">
            <v>LAN LG PANNELLI E PATCH CORD</v>
          </cell>
          <cell r="H849">
            <v>27.04</v>
          </cell>
          <cell r="I849">
            <v>0.42</v>
          </cell>
          <cell r="J849">
            <v>15.683199999999999</v>
          </cell>
          <cell r="K849">
            <v>0.15</v>
          </cell>
          <cell r="L849">
            <v>13.330719999999999</v>
          </cell>
        </row>
        <row r="850">
          <cell r="A850" t="str">
            <v>LG-051772</v>
          </cell>
          <cell r="B850" t="str">
            <v>VDI</v>
          </cell>
          <cell r="C850" t="str">
            <v>VDI-Cordone RJ45 cat 6  UTP 100 Ohm 1m</v>
          </cell>
          <cell r="D850" t="str">
            <v>3245060517724</v>
          </cell>
          <cell r="E850" t="str">
            <v>PZ</v>
          </cell>
          <cell r="F850">
            <v>20</v>
          </cell>
          <cell r="G850" t="str">
            <v>LAN LG PANNELLI E PATCH CORD</v>
          </cell>
          <cell r="H850">
            <v>7.19</v>
          </cell>
          <cell r="I850">
            <v>0.42</v>
          </cell>
          <cell r="J850">
            <v>4.1702000000000004</v>
          </cell>
          <cell r="K850">
            <v>0.15</v>
          </cell>
          <cell r="L850">
            <v>3.5446700000000004</v>
          </cell>
        </row>
        <row r="851">
          <cell r="A851" t="str">
            <v>LG-051773</v>
          </cell>
          <cell r="B851" t="str">
            <v>VDI</v>
          </cell>
          <cell r="C851" t="str">
            <v>VDI-Cordone RJ45 cat 6  UTP 100 Ohm 2m</v>
          </cell>
          <cell r="D851" t="str">
            <v>3245060517731</v>
          </cell>
          <cell r="E851" t="str">
            <v>PZ</v>
          </cell>
          <cell r="F851">
            <v>1</v>
          </cell>
          <cell r="G851" t="str">
            <v>LAN LG PANNELLI E PATCH CORD</v>
          </cell>
          <cell r="H851">
            <v>7.31</v>
          </cell>
          <cell r="I851">
            <v>0.42</v>
          </cell>
          <cell r="J851">
            <v>4.2397999999999998</v>
          </cell>
          <cell r="K851">
            <v>0.15</v>
          </cell>
          <cell r="L851">
            <v>3.6038299999999999</v>
          </cell>
        </row>
        <row r="852">
          <cell r="A852" t="str">
            <v>LG-051774</v>
          </cell>
          <cell r="B852" t="str">
            <v>VDI</v>
          </cell>
          <cell r="C852" t="str">
            <v>VDI-Cordone RJ45 cat 6  UTP 100 Ohm 3m</v>
          </cell>
          <cell r="D852" t="str">
            <v>3245060517748</v>
          </cell>
          <cell r="E852" t="str">
            <v>PZ</v>
          </cell>
          <cell r="F852">
            <v>10</v>
          </cell>
          <cell r="G852" t="str">
            <v>LAN LG PANNELLI E PATCH CORD</v>
          </cell>
          <cell r="H852">
            <v>8.6999999999999993</v>
          </cell>
          <cell r="I852">
            <v>0.42</v>
          </cell>
          <cell r="J852">
            <v>5.0459999999999994</v>
          </cell>
          <cell r="K852">
            <v>0.15</v>
          </cell>
          <cell r="L852">
            <v>4.2890999999999995</v>
          </cell>
        </row>
        <row r="853">
          <cell r="A853" t="str">
            <v>LG-051775</v>
          </cell>
          <cell r="B853" t="str">
            <v>VDI</v>
          </cell>
          <cell r="C853" t="str">
            <v>cordone 5m cat 6 UTP</v>
          </cell>
          <cell r="D853" t="str">
            <v>3245060517755</v>
          </cell>
          <cell r="E853" t="str">
            <v>PZ</v>
          </cell>
          <cell r="F853">
            <v>1</v>
          </cell>
          <cell r="G853" t="str">
            <v>LAN LG PANNELLI E PATCH CORD</v>
          </cell>
          <cell r="H853">
            <v>11.27</v>
          </cell>
          <cell r="I853">
            <v>0.42</v>
          </cell>
          <cell r="J853">
            <v>6.5366</v>
          </cell>
          <cell r="K853">
            <v>0.15</v>
          </cell>
          <cell r="L853">
            <v>5.5561100000000003</v>
          </cell>
        </row>
        <row r="854">
          <cell r="A854" t="str">
            <v>LG-051780</v>
          </cell>
          <cell r="B854" t="str">
            <v>VDI</v>
          </cell>
          <cell r="C854" t="str">
            <v>cordone 1m cat 6 A S/FTP</v>
          </cell>
          <cell r="D854" t="str">
            <v>3245060517809</v>
          </cell>
          <cell r="E854" t="str">
            <v>PZ</v>
          </cell>
          <cell r="F854">
            <v>1</v>
          </cell>
          <cell r="G854" t="str">
            <v>LAN LG PANNELLI E PATCH CORD</v>
          </cell>
          <cell r="H854">
            <v>9.1199999999999992</v>
          </cell>
          <cell r="I854">
            <v>0.42</v>
          </cell>
          <cell r="J854">
            <v>5.2896000000000001</v>
          </cell>
          <cell r="K854">
            <v>0.15</v>
          </cell>
          <cell r="L854">
            <v>4.4961599999999997</v>
          </cell>
        </row>
        <row r="855">
          <cell r="A855" t="str">
            <v>LG-051781</v>
          </cell>
          <cell r="B855" t="str">
            <v>VDI</v>
          </cell>
          <cell r="C855" t="str">
            <v>cordone 2m cat 6A S/FTP</v>
          </cell>
          <cell r="D855" t="str">
            <v>3245060517816</v>
          </cell>
          <cell r="E855" t="str">
            <v>PZ</v>
          </cell>
          <cell r="F855">
            <v>1</v>
          </cell>
          <cell r="G855" t="str">
            <v>LAN LG PANNELLI E PATCH CORD</v>
          </cell>
          <cell r="H855">
            <v>10.33</v>
          </cell>
          <cell r="I855">
            <v>0.42</v>
          </cell>
          <cell r="J855">
            <v>5.9914000000000005</v>
          </cell>
          <cell r="K855">
            <v>0.15</v>
          </cell>
          <cell r="L855">
            <v>5.0926900000000002</v>
          </cell>
        </row>
        <row r="856">
          <cell r="A856" t="str">
            <v>LG-051782</v>
          </cell>
          <cell r="B856" t="str">
            <v>VDI</v>
          </cell>
          <cell r="C856" t="str">
            <v>cordone 3m cat 6A S/FTP</v>
          </cell>
          <cell r="D856" t="str">
            <v>3245060517823</v>
          </cell>
          <cell r="E856" t="str">
            <v>PZ</v>
          </cell>
          <cell r="F856">
            <v>1</v>
          </cell>
          <cell r="G856" t="str">
            <v>LAN LG PANNELLI E PATCH CORD</v>
          </cell>
          <cell r="H856">
            <v>12.15</v>
          </cell>
          <cell r="I856">
            <v>0.42</v>
          </cell>
          <cell r="J856">
            <v>7.0470000000000006</v>
          </cell>
          <cell r="K856">
            <v>0.15</v>
          </cell>
          <cell r="L856">
            <v>5.9899500000000003</v>
          </cell>
        </row>
        <row r="857">
          <cell r="A857" t="str">
            <v>LG-051850</v>
          </cell>
          <cell r="B857" t="str">
            <v>VDI</v>
          </cell>
          <cell r="C857" t="str">
            <v>cordone 1m cat 6 FTP LSZH verde</v>
          </cell>
          <cell r="D857" t="str">
            <v>3245060518509</v>
          </cell>
          <cell r="E857" t="str">
            <v>PZ</v>
          </cell>
          <cell r="F857">
            <v>1</v>
          </cell>
          <cell r="G857" t="str">
            <v>LAN LG PANNELLI E PATCH CORD</v>
          </cell>
          <cell r="H857">
            <v>16.71</v>
          </cell>
          <cell r="I857">
            <v>0.42</v>
          </cell>
          <cell r="J857">
            <v>9.6918000000000006</v>
          </cell>
          <cell r="K857">
            <v>0.15</v>
          </cell>
          <cell r="L857">
            <v>8.2380300000000002</v>
          </cell>
        </row>
        <row r="858">
          <cell r="A858" t="str">
            <v>LG-051851</v>
          </cell>
          <cell r="B858" t="str">
            <v>VDI</v>
          </cell>
          <cell r="C858" t="str">
            <v>cordone 2m cat 6 FTP LSZH verde</v>
          </cell>
          <cell r="D858" t="str">
            <v>3245060518516</v>
          </cell>
          <cell r="E858" t="str">
            <v>PZ</v>
          </cell>
          <cell r="F858">
            <v>1</v>
          </cell>
          <cell r="G858" t="str">
            <v>LAN LG PANNELLI E PATCH CORD</v>
          </cell>
          <cell r="H858">
            <v>20.92</v>
          </cell>
          <cell r="I858">
            <v>0.42</v>
          </cell>
          <cell r="J858">
            <v>12.133600000000001</v>
          </cell>
          <cell r="K858">
            <v>0.15</v>
          </cell>
          <cell r="L858">
            <v>10.313560000000001</v>
          </cell>
        </row>
        <row r="859">
          <cell r="A859" t="str">
            <v>LG-051852</v>
          </cell>
          <cell r="B859" t="str">
            <v>VDI</v>
          </cell>
          <cell r="C859" t="str">
            <v>cordone 3m cat 6 FTP LSZH verde</v>
          </cell>
          <cell r="D859" t="str">
            <v>3245060518523</v>
          </cell>
          <cell r="E859" t="str">
            <v>PZ</v>
          </cell>
          <cell r="F859">
            <v>1</v>
          </cell>
          <cell r="G859" t="str">
            <v>LAN LG PANNELLI E PATCH CORD</v>
          </cell>
          <cell r="H859">
            <v>27.04</v>
          </cell>
          <cell r="I859">
            <v>0.42</v>
          </cell>
          <cell r="J859">
            <v>15.683199999999999</v>
          </cell>
          <cell r="K859">
            <v>0.15</v>
          </cell>
          <cell r="L859">
            <v>13.330719999999999</v>
          </cell>
        </row>
        <row r="860">
          <cell r="A860" t="str">
            <v>LG-051854</v>
          </cell>
          <cell r="B860" t="str">
            <v>VDI</v>
          </cell>
          <cell r="C860" t="str">
            <v>cordone 1m cat 6 FTP LSZH rosso</v>
          </cell>
          <cell r="D860" t="str">
            <v>3245060518547</v>
          </cell>
          <cell r="E860" t="str">
            <v>PZ</v>
          </cell>
          <cell r="F860">
            <v>1</v>
          </cell>
          <cell r="G860" t="str">
            <v>LAN LG PANNELLI E PATCH CORD</v>
          </cell>
          <cell r="H860">
            <v>16.71</v>
          </cell>
          <cell r="I860">
            <v>0.42</v>
          </cell>
          <cell r="J860">
            <v>9.6918000000000006</v>
          </cell>
          <cell r="K860">
            <v>0.15</v>
          </cell>
          <cell r="L860">
            <v>8.2380300000000002</v>
          </cell>
        </row>
        <row r="861">
          <cell r="A861" t="str">
            <v>LG-051855</v>
          </cell>
          <cell r="B861" t="str">
            <v>VDI</v>
          </cell>
          <cell r="C861" t="str">
            <v>cordone 2m cat 6 FTP LSZH rosso</v>
          </cell>
          <cell r="D861" t="str">
            <v>3245060518554</v>
          </cell>
          <cell r="E861" t="str">
            <v>PZ</v>
          </cell>
          <cell r="F861">
            <v>1</v>
          </cell>
          <cell r="G861" t="str">
            <v>LAN LG PANNELLI E PATCH CORD</v>
          </cell>
          <cell r="H861">
            <v>20.92</v>
          </cell>
          <cell r="I861">
            <v>0.42</v>
          </cell>
          <cell r="J861">
            <v>12.133600000000001</v>
          </cell>
          <cell r="K861">
            <v>0.15</v>
          </cell>
          <cell r="L861">
            <v>10.313560000000001</v>
          </cell>
        </row>
        <row r="862">
          <cell r="A862" t="str">
            <v>LG-051856</v>
          </cell>
          <cell r="B862" t="str">
            <v>VDI</v>
          </cell>
          <cell r="C862" t="str">
            <v>cordone 3m cat 6 FTP LSZH rosso</v>
          </cell>
          <cell r="D862" t="str">
            <v>3245060518561</v>
          </cell>
          <cell r="E862" t="str">
            <v>PZ</v>
          </cell>
          <cell r="F862">
            <v>1</v>
          </cell>
          <cell r="G862" t="str">
            <v>LAN LG PANNELLI E PATCH CORD</v>
          </cell>
          <cell r="H862">
            <v>27.04</v>
          </cell>
          <cell r="I862">
            <v>0.42</v>
          </cell>
          <cell r="J862">
            <v>15.683199999999999</v>
          </cell>
          <cell r="K862">
            <v>0.15</v>
          </cell>
          <cell r="L862">
            <v>13.330719999999999</v>
          </cell>
        </row>
        <row r="863">
          <cell r="A863" t="str">
            <v>LG-051858</v>
          </cell>
          <cell r="B863" t="str">
            <v>VDI</v>
          </cell>
          <cell r="C863" t="str">
            <v>cordone 1m cat 6 UTP verde</v>
          </cell>
          <cell r="D863" t="str">
            <v>3245060518585</v>
          </cell>
          <cell r="E863" t="str">
            <v>PZ</v>
          </cell>
          <cell r="F863">
            <v>1</v>
          </cell>
          <cell r="G863" t="str">
            <v>LAN LG PANNELLI E PATCH CORD</v>
          </cell>
          <cell r="H863">
            <v>5.55</v>
          </cell>
          <cell r="I863">
            <v>0.42</v>
          </cell>
          <cell r="J863">
            <v>3.2189999999999999</v>
          </cell>
          <cell r="K863">
            <v>0.15</v>
          </cell>
          <cell r="L863">
            <v>2.7361499999999999</v>
          </cell>
        </row>
        <row r="864">
          <cell r="A864" t="str">
            <v>LG-051859</v>
          </cell>
          <cell r="B864" t="str">
            <v>VDI</v>
          </cell>
          <cell r="C864" t="str">
            <v>cordone 2m cat 6 UTP verde</v>
          </cell>
          <cell r="D864" t="str">
            <v>3245060518592</v>
          </cell>
          <cell r="E864" t="str">
            <v>PZ</v>
          </cell>
          <cell r="F864">
            <v>1</v>
          </cell>
          <cell r="G864" t="str">
            <v>LAN LG PANNELLI E PATCH CORD</v>
          </cell>
          <cell r="H864">
            <v>6.24</v>
          </cell>
          <cell r="I864">
            <v>0.42</v>
          </cell>
          <cell r="J864">
            <v>3.6192000000000002</v>
          </cell>
          <cell r="K864">
            <v>0.15</v>
          </cell>
          <cell r="L864">
            <v>3.0763199999999999</v>
          </cell>
        </row>
        <row r="865">
          <cell r="A865" t="str">
            <v>LG-051860</v>
          </cell>
          <cell r="B865" t="str">
            <v>VDI</v>
          </cell>
          <cell r="C865" t="str">
            <v>cordone 3m cat 6 UTP verde</v>
          </cell>
          <cell r="D865" t="str">
            <v>3245060518608</v>
          </cell>
          <cell r="E865" t="str">
            <v>PZ</v>
          </cell>
          <cell r="F865">
            <v>1</v>
          </cell>
          <cell r="G865" t="str">
            <v>LAN LG PANNELLI E PATCH CORD</v>
          </cell>
          <cell r="H865">
            <v>7.4</v>
          </cell>
          <cell r="I865">
            <v>0.42</v>
          </cell>
          <cell r="J865">
            <v>4.2919999999999998</v>
          </cell>
          <cell r="K865">
            <v>0.15</v>
          </cell>
          <cell r="L865">
            <v>3.6482000000000001</v>
          </cell>
        </row>
        <row r="866">
          <cell r="A866" t="str">
            <v>LG-051861</v>
          </cell>
          <cell r="B866" t="str">
            <v>VDI</v>
          </cell>
          <cell r="C866" t="str">
            <v>cordone 5m cat 6 UTP verde</v>
          </cell>
          <cell r="D866" t="str">
            <v>3245060518615</v>
          </cell>
          <cell r="E866" t="str">
            <v>PZ</v>
          </cell>
          <cell r="F866">
            <v>1</v>
          </cell>
          <cell r="G866" t="str">
            <v>LAN LG PANNELLI E PATCH CORD</v>
          </cell>
          <cell r="H866">
            <v>9.58</v>
          </cell>
          <cell r="I866">
            <v>0.42</v>
          </cell>
          <cell r="J866">
            <v>5.5564</v>
          </cell>
          <cell r="K866">
            <v>0.15</v>
          </cell>
          <cell r="L866">
            <v>4.7229400000000004</v>
          </cell>
        </row>
        <row r="867">
          <cell r="A867" t="str">
            <v>LG-051862</v>
          </cell>
          <cell r="B867" t="str">
            <v>VDI</v>
          </cell>
          <cell r="C867" t="str">
            <v>cordone 1m cat 6 UTP rosso</v>
          </cell>
          <cell r="D867" t="str">
            <v>3245060518622</v>
          </cell>
          <cell r="E867" t="str">
            <v>PZ</v>
          </cell>
          <cell r="F867">
            <v>1</v>
          </cell>
          <cell r="G867" t="str">
            <v>LAN LG PANNELLI E PATCH CORD</v>
          </cell>
          <cell r="H867">
            <v>5.55</v>
          </cell>
          <cell r="I867">
            <v>0.42</v>
          </cell>
          <cell r="J867">
            <v>3.2189999999999999</v>
          </cell>
          <cell r="K867">
            <v>0.15</v>
          </cell>
          <cell r="L867">
            <v>2.7361499999999999</v>
          </cell>
        </row>
        <row r="868">
          <cell r="A868" t="str">
            <v>LG-051863</v>
          </cell>
          <cell r="B868" t="str">
            <v>VDI</v>
          </cell>
          <cell r="C868" t="str">
            <v>cordone 2m cat 6 UTP rosso</v>
          </cell>
          <cell r="D868" t="str">
            <v>3245060518639</v>
          </cell>
          <cell r="E868" t="str">
            <v>PZ</v>
          </cell>
          <cell r="F868">
            <v>1</v>
          </cell>
          <cell r="G868" t="str">
            <v>LAN LG PANNELLI E PATCH CORD</v>
          </cell>
          <cell r="H868">
            <v>6.24</v>
          </cell>
          <cell r="I868">
            <v>0.42</v>
          </cell>
          <cell r="J868">
            <v>3.6192000000000002</v>
          </cell>
          <cell r="K868">
            <v>0.15</v>
          </cell>
          <cell r="L868">
            <v>3.0763199999999999</v>
          </cell>
        </row>
        <row r="869">
          <cell r="A869" t="str">
            <v>LG-051864</v>
          </cell>
          <cell r="B869" t="str">
            <v>VDI</v>
          </cell>
          <cell r="C869" t="str">
            <v>cordone 3m cat 6 UTP rosso</v>
          </cell>
          <cell r="D869" t="str">
            <v>3245060518646</v>
          </cell>
          <cell r="E869" t="str">
            <v>PZ</v>
          </cell>
          <cell r="F869">
            <v>1</v>
          </cell>
          <cell r="G869" t="str">
            <v>LAN LG PANNELLI E PATCH CORD</v>
          </cell>
          <cell r="H869">
            <v>7.4</v>
          </cell>
          <cell r="I869">
            <v>0.42</v>
          </cell>
          <cell r="J869">
            <v>4.2919999999999998</v>
          </cell>
          <cell r="K869">
            <v>0.15</v>
          </cell>
          <cell r="L869">
            <v>3.6482000000000001</v>
          </cell>
        </row>
        <row r="870">
          <cell r="A870" t="str">
            <v>LG-051865</v>
          </cell>
          <cell r="B870" t="str">
            <v>VDI</v>
          </cell>
          <cell r="C870" t="str">
            <v>cordone 5m cat 6 UTP rosso</v>
          </cell>
          <cell r="D870" t="str">
            <v>3245060518653</v>
          </cell>
          <cell r="E870" t="str">
            <v>PZ</v>
          </cell>
          <cell r="F870">
            <v>1</v>
          </cell>
          <cell r="G870" t="str">
            <v>LAN LG PANNELLI E PATCH CORD</v>
          </cell>
          <cell r="H870">
            <v>9.58</v>
          </cell>
          <cell r="I870">
            <v>0.42</v>
          </cell>
          <cell r="J870">
            <v>5.5564</v>
          </cell>
          <cell r="K870">
            <v>0.15</v>
          </cell>
          <cell r="L870">
            <v>4.7229400000000004</v>
          </cell>
        </row>
        <row r="871">
          <cell r="A871" t="str">
            <v>LG-051866</v>
          </cell>
          <cell r="B871" t="str">
            <v>VDI</v>
          </cell>
          <cell r="C871" t="str">
            <v>cordone 1m cat 6 A S/FTP verde</v>
          </cell>
          <cell r="D871" t="str">
            <v>3245060518660</v>
          </cell>
          <cell r="E871" t="str">
            <v>PZ</v>
          </cell>
          <cell r="F871">
            <v>1</v>
          </cell>
          <cell r="G871" t="str">
            <v>LAN LG PANNELLI E PATCH CORD</v>
          </cell>
          <cell r="H871">
            <v>9.1199999999999992</v>
          </cell>
          <cell r="I871">
            <v>0.42</v>
          </cell>
          <cell r="J871">
            <v>5.2896000000000001</v>
          </cell>
          <cell r="K871">
            <v>0.15</v>
          </cell>
          <cell r="L871">
            <v>4.4961599999999997</v>
          </cell>
        </row>
        <row r="872">
          <cell r="A872" t="str">
            <v>LG-051867</v>
          </cell>
          <cell r="B872" t="str">
            <v>VDI</v>
          </cell>
          <cell r="C872" t="str">
            <v>cordone 2m cat 6A S/FTP verde</v>
          </cell>
          <cell r="D872" t="str">
            <v>3245060518677</v>
          </cell>
          <cell r="E872" t="str">
            <v>PZ</v>
          </cell>
          <cell r="F872">
            <v>1</v>
          </cell>
          <cell r="G872" t="str">
            <v>LAN LG PANNELLI E PATCH CORD</v>
          </cell>
          <cell r="H872">
            <v>10.33</v>
          </cell>
          <cell r="I872">
            <v>0.42</v>
          </cell>
          <cell r="J872">
            <v>5.9914000000000005</v>
          </cell>
          <cell r="K872">
            <v>0.15</v>
          </cell>
          <cell r="L872">
            <v>5.0926900000000002</v>
          </cell>
        </row>
        <row r="873">
          <cell r="A873" t="str">
            <v>LG-051868</v>
          </cell>
          <cell r="B873" t="str">
            <v>VDI</v>
          </cell>
          <cell r="C873" t="str">
            <v>cordone 3m cat 6A S/FTP verde</v>
          </cell>
          <cell r="D873" t="str">
            <v>3245060518684</v>
          </cell>
          <cell r="E873" t="str">
            <v>PZ</v>
          </cell>
          <cell r="F873">
            <v>1</v>
          </cell>
          <cell r="G873" t="str">
            <v>LAN LG PANNELLI E PATCH CORD</v>
          </cell>
          <cell r="H873">
            <v>12.15</v>
          </cell>
          <cell r="I873">
            <v>0.42</v>
          </cell>
          <cell r="J873">
            <v>7.0470000000000006</v>
          </cell>
          <cell r="K873">
            <v>0.15</v>
          </cell>
          <cell r="L873">
            <v>5.9899500000000003</v>
          </cell>
        </row>
        <row r="874">
          <cell r="A874" t="str">
            <v>LG-051870</v>
          </cell>
          <cell r="B874" t="str">
            <v>VDI</v>
          </cell>
          <cell r="C874" t="str">
            <v>cordone 1m cat 6 A S/FTP rosso</v>
          </cell>
          <cell r="D874" t="str">
            <v>3245060518707</v>
          </cell>
          <cell r="E874" t="str">
            <v>PZ</v>
          </cell>
          <cell r="F874">
            <v>1</v>
          </cell>
          <cell r="G874" t="str">
            <v>LAN LG PANNELLI E PATCH CORD</v>
          </cell>
          <cell r="H874">
            <v>12.15</v>
          </cell>
          <cell r="I874">
            <v>0.42</v>
          </cell>
          <cell r="J874">
            <v>7.0470000000000006</v>
          </cell>
          <cell r="K874">
            <v>0.15</v>
          </cell>
          <cell r="L874">
            <v>5.9899500000000003</v>
          </cell>
        </row>
        <row r="875">
          <cell r="A875" t="str">
            <v>LG-051871</v>
          </cell>
          <cell r="B875" t="str">
            <v>VDI</v>
          </cell>
          <cell r="C875" t="str">
            <v>cordone 2m cat 6A S/FTP rosso</v>
          </cell>
          <cell r="D875" t="str">
            <v>3245060518714</v>
          </cell>
          <cell r="E875" t="str">
            <v>PZ</v>
          </cell>
          <cell r="F875">
            <v>1</v>
          </cell>
          <cell r="G875" t="str">
            <v>LAN LG PANNELLI E PATCH CORD</v>
          </cell>
          <cell r="H875">
            <v>12.15</v>
          </cell>
          <cell r="I875">
            <v>0.42</v>
          </cell>
          <cell r="J875">
            <v>7.0470000000000006</v>
          </cell>
          <cell r="K875">
            <v>0.15</v>
          </cell>
          <cell r="L875">
            <v>5.9899500000000003</v>
          </cell>
        </row>
        <row r="876">
          <cell r="A876" t="str">
            <v>LG-051872</v>
          </cell>
          <cell r="B876" t="str">
            <v>VDI</v>
          </cell>
          <cell r="C876" t="str">
            <v>cordone 3m cat 6A S/FTP rosso</v>
          </cell>
          <cell r="D876" t="str">
            <v>3245060518721</v>
          </cell>
          <cell r="E876" t="str">
            <v>PZ</v>
          </cell>
          <cell r="F876">
            <v>1</v>
          </cell>
          <cell r="G876" t="str">
            <v>LAN LG PANNELLI E PATCH CORD</v>
          </cell>
          <cell r="H876">
            <v>12.15</v>
          </cell>
          <cell r="I876">
            <v>0.42</v>
          </cell>
          <cell r="J876">
            <v>7.0470000000000006</v>
          </cell>
          <cell r="K876">
            <v>0.15</v>
          </cell>
          <cell r="L876">
            <v>5.9899500000000003</v>
          </cell>
        </row>
        <row r="877">
          <cell r="A877" t="str">
            <v>LG-632850</v>
          </cell>
          <cell r="B877" t="str">
            <v>VDI</v>
          </cell>
          <cell r="C877" t="str">
            <v>LCS-Pannello 24 RJ45 KS da attrezzare</v>
          </cell>
          <cell r="D877" t="str">
            <v>3414972185509</v>
          </cell>
          <cell r="E877" t="str">
            <v>PZ</v>
          </cell>
          <cell r="F877">
            <v>1</v>
          </cell>
          <cell r="G877" t="str">
            <v>LAN LG PANNELLI E PATCH CORD</v>
          </cell>
          <cell r="H877">
            <v>101.29</v>
          </cell>
          <cell r="I877">
            <v>0.42</v>
          </cell>
          <cell r="J877">
            <v>58.748200000000004</v>
          </cell>
          <cell r="K877">
            <v>0.15</v>
          </cell>
          <cell r="L877">
            <v>49.935970000000005</v>
          </cell>
        </row>
        <row r="878">
          <cell r="A878" t="str">
            <v>LG-632905</v>
          </cell>
          <cell r="B878" t="str">
            <v>VDI</v>
          </cell>
          <cell r="C878" t="str">
            <v>LCS-RJ45 CAT 6A STP KEYSTONE /X24</v>
          </cell>
          <cell r="D878" t="str">
            <v>3414972227216</v>
          </cell>
          <cell r="E878" t="str">
            <v>PZ</v>
          </cell>
          <cell r="F878">
            <v>1</v>
          </cell>
          <cell r="G878" t="str">
            <v>LAN LG CONNETTORI DA PDL</v>
          </cell>
          <cell r="H878">
            <v>347.65</v>
          </cell>
          <cell r="I878">
            <v>0.42</v>
          </cell>
          <cell r="J878">
            <v>201.637</v>
          </cell>
          <cell r="K878">
            <v>0.15</v>
          </cell>
          <cell r="L878">
            <v>171.39144999999999</v>
          </cell>
        </row>
        <row r="879">
          <cell r="A879" t="str">
            <v>LG-632906</v>
          </cell>
          <cell r="B879" t="str">
            <v>VDI</v>
          </cell>
          <cell r="C879" t="str">
            <v>LCS-RJ45 CAT 6A UTP KEYSTONE /X24</v>
          </cell>
          <cell r="D879" t="str">
            <v>3414972227230</v>
          </cell>
          <cell r="E879" t="str">
            <v>PZ</v>
          </cell>
          <cell r="F879">
            <v>1</v>
          </cell>
          <cell r="G879" t="str">
            <v>LAN LG CONNETTORI DA PDL</v>
          </cell>
          <cell r="H879">
            <v>280.02</v>
          </cell>
          <cell r="I879">
            <v>0.42</v>
          </cell>
          <cell r="J879">
            <v>162.41159999999999</v>
          </cell>
          <cell r="K879">
            <v>0.15</v>
          </cell>
          <cell r="L879">
            <v>138.04986</v>
          </cell>
        </row>
        <row r="880">
          <cell r="A880" t="str">
            <v>LG-632907</v>
          </cell>
          <cell r="B880" t="str">
            <v>VDI</v>
          </cell>
          <cell r="C880" t="str">
            <v>LCS-RJ45 CAT 6 STP KEYSTONE /X24</v>
          </cell>
          <cell r="D880" t="str">
            <v>3414972227254</v>
          </cell>
          <cell r="E880" t="str">
            <v>PZ</v>
          </cell>
          <cell r="F880">
            <v>1</v>
          </cell>
          <cell r="G880" t="str">
            <v>LAN LG CONNETTORI DA PDL</v>
          </cell>
          <cell r="H880">
            <v>260.66000000000003</v>
          </cell>
          <cell r="I880">
            <v>0.42</v>
          </cell>
          <cell r="J880">
            <v>151.18280000000001</v>
          </cell>
          <cell r="K880">
            <v>0.15</v>
          </cell>
          <cell r="L880">
            <v>128.50538</v>
          </cell>
        </row>
        <row r="881">
          <cell r="A881" t="str">
            <v>LG-632909</v>
          </cell>
          <cell r="B881" t="str">
            <v>VDI</v>
          </cell>
          <cell r="C881" t="str">
            <v>LCS-RJ45 CAT 6 UTP KEYSTONE /X24</v>
          </cell>
          <cell r="D881" t="str">
            <v>3414972227292</v>
          </cell>
          <cell r="E881" t="str">
            <v>PZ</v>
          </cell>
          <cell r="F881">
            <v>1</v>
          </cell>
          <cell r="G881" t="str">
            <v>LAN LG CONNETTORI DA PDL</v>
          </cell>
          <cell r="H881">
            <v>205.55</v>
          </cell>
          <cell r="I881">
            <v>0.42</v>
          </cell>
          <cell r="J881">
            <v>119.21900000000001</v>
          </cell>
          <cell r="K881">
            <v>0.15</v>
          </cell>
          <cell r="L881">
            <v>101.33615</v>
          </cell>
        </row>
        <row r="882">
          <cell r="A882" t="str">
            <v>LG-646200</v>
          </cell>
          <cell r="B882" t="str">
            <v>VDI</v>
          </cell>
          <cell r="C882" t="str">
            <v>legrand - quadro 6U  prof 450</v>
          </cell>
          <cell r="D882" t="str">
            <v>3414970967770</v>
          </cell>
          <cell r="E882" t="str">
            <v>PZ</v>
          </cell>
          <cell r="F882">
            <v>1</v>
          </cell>
          <cell r="G882" t="str">
            <v>LAN LG RACK</v>
          </cell>
          <cell r="H882">
            <v>205.42</v>
          </cell>
          <cell r="I882">
            <v>0.42</v>
          </cell>
          <cell r="J882">
            <v>119.14359999999999</v>
          </cell>
          <cell r="K882">
            <v>0.15</v>
          </cell>
          <cell r="L882">
            <v>101.27206</v>
          </cell>
        </row>
        <row r="883">
          <cell r="A883" t="str">
            <v>LG-646201</v>
          </cell>
          <cell r="B883" t="str">
            <v>VDI</v>
          </cell>
          <cell r="C883" t="str">
            <v>legrand - quadro 9U  prof 450</v>
          </cell>
          <cell r="D883" t="str">
            <v>3414970967787</v>
          </cell>
          <cell r="E883" t="str">
            <v>PZ</v>
          </cell>
          <cell r="F883">
            <v>1</v>
          </cell>
          <cell r="G883" t="str">
            <v>LAN LG RACK</v>
          </cell>
          <cell r="H883">
            <v>226.94</v>
          </cell>
          <cell r="I883">
            <v>0.42</v>
          </cell>
          <cell r="J883">
            <v>131.62520000000001</v>
          </cell>
          <cell r="K883">
            <v>0.15</v>
          </cell>
          <cell r="L883">
            <v>111.88142000000001</v>
          </cell>
        </row>
        <row r="884">
          <cell r="A884" t="str">
            <v>LG-646202</v>
          </cell>
          <cell r="B884" t="str">
            <v>VDI</v>
          </cell>
          <cell r="C884" t="str">
            <v>legrand - quadro 12U  prof 450</v>
          </cell>
          <cell r="D884" t="str">
            <v>3414970967794</v>
          </cell>
          <cell r="E884" t="str">
            <v>PZ</v>
          </cell>
          <cell r="F884">
            <v>1</v>
          </cell>
          <cell r="G884" t="str">
            <v>LAN LG RACK</v>
          </cell>
          <cell r="H884">
            <v>279.68</v>
          </cell>
          <cell r="I884">
            <v>0.42</v>
          </cell>
          <cell r="J884">
            <v>162.21440000000001</v>
          </cell>
          <cell r="K884">
            <v>0.15</v>
          </cell>
          <cell r="L884">
            <v>137.88224000000002</v>
          </cell>
        </row>
        <row r="885">
          <cell r="A885" t="str">
            <v>LG-646203</v>
          </cell>
          <cell r="B885" t="str">
            <v>VDI</v>
          </cell>
          <cell r="C885" t="str">
            <v>legrand - quadro 15U  prof 450</v>
          </cell>
          <cell r="D885" t="str">
            <v>3414970967800</v>
          </cell>
          <cell r="E885" t="str">
            <v>PZ</v>
          </cell>
          <cell r="F885">
            <v>1</v>
          </cell>
          <cell r="G885" t="str">
            <v>LAN LG RACK</v>
          </cell>
          <cell r="H885">
            <v>312.77999999999997</v>
          </cell>
          <cell r="I885">
            <v>0.42</v>
          </cell>
          <cell r="J885">
            <v>181.41239999999999</v>
          </cell>
          <cell r="K885">
            <v>0.15</v>
          </cell>
          <cell r="L885">
            <v>154.20053999999999</v>
          </cell>
        </row>
        <row r="886">
          <cell r="A886" t="str">
            <v>LG-646212</v>
          </cell>
          <cell r="B886" t="str">
            <v>VDI</v>
          </cell>
          <cell r="C886" t="str">
            <v>legrand - quadro 12U  prof 600</v>
          </cell>
          <cell r="D886" t="str">
            <v>3414970967855</v>
          </cell>
          <cell r="E886" t="str">
            <v>PZ</v>
          </cell>
          <cell r="F886">
            <v>1</v>
          </cell>
          <cell r="G886" t="str">
            <v>LAN LG RACK</v>
          </cell>
          <cell r="H886">
            <v>319.89999999999998</v>
          </cell>
          <cell r="I886">
            <v>0.42</v>
          </cell>
          <cell r="J886">
            <v>185.542</v>
          </cell>
          <cell r="K886">
            <v>0.15</v>
          </cell>
          <cell r="L886">
            <v>157.7107</v>
          </cell>
        </row>
        <row r="887">
          <cell r="A887" t="str">
            <v>LG-646213</v>
          </cell>
          <cell r="B887" t="str">
            <v>VDI</v>
          </cell>
          <cell r="C887" t="str">
            <v>legrand - quadro 15U  prof 600</v>
          </cell>
          <cell r="D887" t="str">
            <v>3414970967862</v>
          </cell>
          <cell r="E887" t="str">
            <v>PZ</v>
          </cell>
          <cell r="F887">
            <v>1</v>
          </cell>
          <cell r="G887" t="str">
            <v>LAN LG RACK</v>
          </cell>
          <cell r="H887">
            <v>355.8</v>
          </cell>
          <cell r="I887">
            <v>0.42</v>
          </cell>
          <cell r="J887">
            <v>206.364</v>
          </cell>
          <cell r="K887">
            <v>0.15</v>
          </cell>
          <cell r="L887">
            <v>175.40940000000001</v>
          </cell>
        </row>
        <row r="888">
          <cell r="A888" t="str">
            <v>LG-646214</v>
          </cell>
          <cell r="B888" t="str">
            <v>VDI</v>
          </cell>
          <cell r="C888" t="str">
            <v>legrand - quadro 18U  prof 600</v>
          </cell>
          <cell r="D888" t="str">
            <v>3414970967879</v>
          </cell>
          <cell r="E888" t="str">
            <v>PZ</v>
          </cell>
          <cell r="F888">
            <v>1</v>
          </cell>
          <cell r="G888" t="str">
            <v>LAN LG RACK</v>
          </cell>
          <cell r="H888">
            <v>497.21</v>
          </cell>
          <cell r="I888">
            <v>0.42</v>
          </cell>
          <cell r="J888">
            <v>288.3818</v>
          </cell>
          <cell r="K888">
            <v>0.15</v>
          </cell>
          <cell r="L888">
            <v>245.12452999999999</v>
          </cell>
        </row>
        <row r="889">
          <cell r="A889" t="str">
            <v>LG-646215</v>
          </cell>
          <cell r="B889" t="str">
            <v>VDI</v>
          </cell>
          <cell r="C889" t="str">
            <v>legrand - quadro 21U  prof 600</v>
          </cell>
          <cell r="D889" t="str">
            <v>3414970967886</v>
          </cell>
          <cell r="E889" t="str">
            <v>PZ</v>
          </cell>
          <cell r="F889">
            <v>1</v>
          </cell>
          <cell r="G889" t="str">
            <v>LAN LG RACK</v>
          </cell>
          <cell r="H889">
            <v>687.11</v>
          </cell>
          <cell r="I889">
            <v>0.42</v>
          </cell>
          <cell r="J889">
            <v>398.52379999999999</v>
          </cell>
          <cell r="K889">
            <v>0.15</v>
          </cell>
          <cell r="L889">
            <v>338.74522999999999</v>
          </cell>
        </row>
        <row r="890">
          <cell r="A890" t="str">
            <v>LG-646221</v>
          </cell>
          <cell r="B890" t="str">
            <v>VDI</v>
          </cell>
          <cell r="C890" t="str">
            <v>legrand - quadro 9U  pivoting</v>
          </cell>
          <cell r="D890" t="str">
            <v>3414970967893</v>
          </cell>
          <cell r="E890" t="str">
            <v>PZ</v>
          </cell>
          <cell r="F890">
            <v>1</v>
          </cell>
          <cell r="G890" t="str">
            <v>LAN LG RACK</v>
          </cell>
          <cell r="H890">
            <v>506.02</v>
          </cell>
          <cell r="I890">
            <v>0.42</v>
          </cell>
          <cell r="J890">
            <v>293.49160000000001</v>
          </cell>
          <cell r="K890">
            <v>0.15</v>
          </cell>
          <cell r="L890">
            <v>249.46786</v>
          </cell>
        </row>
        <row r="891">
          <cell r="A891" t="str">
            <v>LG-646223</v>
          </cell>
          <cell r="B891" t="str">
            <v>VDI</v>
          </cell>
          <cell r="C891" t="str">
            <v>legrand - quadro 15U  pivoting</v>
          </cell>
          <cell r="D891" t="str">
            <v>3414970967916</v>
          </cell>
          <cell r="E891" t="str">
            <v>PZ</v>
          </cell>
          <cell r="F891">
            <v>1</v>
          </cell>
          <cell r="G891" t="str">
            <v>LAN LG RACK</v>
          </cell>
          <cell r="H891">
            <v>556.91999999999996</v>
          </cell>
          <cell r="I891">
            <v>0.42</v>
          </cell>
          <cell r="J891">
            <v>323.0136</v>
          </cell>
          <cell r="K891">
            <v>0.15</v>
          </cell>
          <cell r="L891">
            <v>274.56155999999999</v>
          </cell>
        </row>
        <row r="892">
          <cell r="A892" t="str">
            <v>LG-646238</v>
          </cell>
          <cell r="B892" t="str">
            <v>VDI</v>
          </cell>
          <cell r="C892" t="str">
            <v>legrand - ventole 230V per armadio</v>
          </cell>
          <cell r="D892" t="str">
            <v>3414970967954</v>
          </cell>
          <cell r="E892" t="str">
            <v>PZ</v>
          </cell>
          <cell r="F892">
            <v>1</v>
          </cell>
          <cell r="G892" t="str">
            <v>LAN LG RACK</v>
          </cell>
          <cell r="H892">
            <v>167.81</v>
          </cell>
          <cell r="I892">
            <v>0.42</v>
          </cell>
          <cell r="J892">
            <v>97.329800000000006</v>
          </cell>
          <cell r="K892">
            <v>0.15</v>
          </cell>
          <cell r="L892">
            <v>82.730330000000009</v>
          </cell>
        </row>
        <row r="893">
          <cell r="A893" t="str">
            <v>LG-646240</v>
          </cell>
          <cell r="B893" t="str">
            <v>VDI</v>
          </cell>
          <cell r="C893" t="str">
            <v>LINKEO 19'' ARMADIO -Minibox 569x538x158 3U</v>
          </cell>
          <cell r="D893" t="str">
            <v>3414971599123</v>
          </cell>
          <cell r="E893" t="str">
            <v>PZ</v>
          </cell>
          <cell r="F893">
            <v>1</v>
          </cell>
          <cell r="G893" t="str">
            <v>LAN LG RACK</v>
          </cell>
          <cell r="H893">
            <v>219.98</v>
          </cell>
          <cell r="I893">
            <v>0.42</v>
          </cell>
          <cell r="J893">
            <v>127.58839999999999</v>
          </cell>
          <cell r="K893">
            <v>0.15</v>
          </cell>
          <cell r="L893">
            <v>108.45013999999999</v>
          </cell>
        </row>
        <row r="894">
          <cell r="A894" t="str">
            <v>LG-646242</v>
          </cell>
          <cell r="B894" t="str">
            <v>VDI</v>
          </cell>
          <cell r="C894" t="str">
            <v>legrand - 2 montanti  per armadio 12U</v>
          </cell>
          <cell r="D894" t="str">
            <v>3414970967961</v>
          </cell>
          <cell r="E894" t="str">
            <v>PZ</v>
          </cell>
          <cell r="F894">
            <v>1</v>
          </cell>
          <cell r="G894" t="str">
            <v>LAN LG RACK</v>
          </cell>
          <cell r="H894">
            <v>37.090000000000003</v>
          </cell>
          <cell r="I894">
            <v>0.42</v>
          </cell>
          <cell r="J894">
            <v>21.5122</v>
          </cell>
          <cell r="K894">
            <v>0.15</v>
          </cell>
          <cell r="L894">
            <v>18.28537</v>
          </cell>
        </row>
        <row r="895">
          <cell r="A895" t="str">
            <v>LG-646243</v>
          </cell>
          <cell r="B895" t="str">
            <v>VDI</v>
          </cell>
          <cell r="C895" t="str">
            <v>legrand - 2 montanti  per armadio 15U</v>
          </cell>
          <cell r="D895" t="str">
            <v>3414970967978</v>
          </cell>
          <cell r="E895" t="str">
            <v>PZ</v>
          </cell>
          <cell r="F895">
            <v>1</v>
          </cell>
          <cell r="G895" t="str">
            <v>LAN LG RACK</v>
          </cell>
          <cell r="H895">
            <v>39.450000000000003</v>
          </cell>
          <cell r="I895">
            <v>0.42</v>
          </cell>
          <cell r="J895">
            <v>22.881000000000004</v>
          </cell>
          <cell r="K895">
            <v>0.15</v>
          </cell>
          <cell r="L895">
            <v>19.448850000000004</v>
          </cell>
        </row>
        <row r="896">
          <cell r="A896" t="str">
            <v>LG-646244</v>
          </cell>
          <cell r="B896" t="str">
            <v>VDI</v>
          </cell>
          <cell r="C896" t="str">
            <v>legrand - 2 montanti  per armadio 18U</v>
          </cell>
          <cell r="D896" t="str">
            <v>3414970967985</v>
          </cell>
          <cell r="E896" t="str">
            <v>PZ</v>
          </cell>
          <cell r="F896">
            <v>1</v>
          </cell>
          <cell r="G896" t="str">
            <v>LAN LG RACK</v>
          </cell>
          <cell r="H896">
            <v>51.76</v>
          </cell>
          <cell r="I896">
            <v>0.42</v>
          </cell>
          <cell r="J896">
            <v>30.020800000000001</v>
          </cell>
          <cell r="K896">
            <v>0.15</v>
          </cell>
          <cell r="L896">
            <v>25.517680000000002</v>
          </cell>
        </row>
        <row r="897">
          <cell r="A897" t="str">
            <v>LG-646245</v>
          </cell>
          <cell r="B897" t="str">
            <v>VDI</v>
          </cell>
          <cell r="C897" t="str">
            <v>legrand - 2 montanti  per armadio 21U</v>
          </cell>
          <cell r="D897" t="str">
            <v>3414970967992</v>
          </cell>
          <cell r="E897" t="str">
            <v>PZ</v>
          </cell>
          <cell r="F897">
            <v>1</v>
          </cell>
          <cell r="G897" t="str">
            <v>LAN LG RACK</v>
          </cell>
          <cell r="H897">
            <v>59.44</v>
          </cell>
          <cell r="I897">
            <v>0.42</v>
          </cell>
          <cell r="J897">
            <v>34.475200000000001</v>
          </cell>
          <cell r="K897">
            <v>0.15</v>
          </cell>
          <cell r="L897">
            <v>29.303920000000002</v>
          </cell>
        </row>
        <row r="898">
          <cell r="A898" t="str">
            <v>LG-646337</v>
          </cell>
          <cell r="B898" t="str">
            <v>VDI</v>
          </cell>
          <cell r="C898" t="str">
            <v>legrand - set accoppiamento armadio</v>
          </cell>
          <cell r="D898" t="str">
            <v>3245066463377</v>
          </cell>
          <cell r="E898" t="str">
            <v>PZ</v>
          </cell>
          <cell r="F898">
            <v>1</v>
          </cell>
          <cell r="G898" t="str">
            <v>LAN LG RACK</v>
          </cell>
          <cell r="H898">
            <v>83.98</v>
          </cell>
          <cell r="I898">
            <v>0.42</v>
          </cell>
          <cell r="J898">
            <v>48.708400000000005</v>
          </cell>
          <cell r="K898">
            <v>0.15</v>
          </cell>
          <cell r="L898">
            <v>41.402140000000003</v>
          </cell>
        </row>
        <row r="899">
          <cell r="A899" t="str">
            <v>LG-646340</v>
          </cell>
          <cell r="B899" t="str">
            <v>VDI</v>
          </cell>
          <cell r="C899" t="str">
            <v>coppia di montanti 24U</v>
          </cell>
          <cell r="D899" t="str">
            <v>3245066463407</v>
          </cell>
          <cell r="E899" t="str">
            <v>PZ</v>
          </cell>
          <cell r="F899">
            <v>1</v>
          </cell>
          <cell r="G899" t="str">
            <v>LAN LG RACK</v>
          </cell>
          <cell r="H899">
            <v>37.22</v>
          </cell>
          <cell r="I899">
            <v>0.42</v>
          </cell>
          <cell r="J899">
            <v>21.587600000000002</v>
          </cell>
          <cell r="K899">
            <v>0.15</v>
          </cell>
          <cell r="L899">
            <v>18.349460000000001</v>
          </cell>
        </row>
        <row r="900">
          <cell r="A900" t="str">
            <v>LG-646341</v>
          </cell>
          <cell r="B900" t="str">
            <v>VDI</v>
          </cell>
          <cell r="C900" t="str">
            <v>legrand - 2 montanti  per armadio 33U</v>
          </cell>
          <cell r="D900" t="str">
            <v>3245066463414</v>
          </cell>
          <cell r="E900" t="str">
            <v>PZ</v>
          </cell>
          <cell r="F900">
            <v>1</v>
          </cell>
          <cell r="G900" t="str">
            <v>LAN LG RACK</v>
          </cell>
          <cell r="H900">
            <v>38.020000000000003</v>
          </cell>
          <cell r="I900">
            <v>0.42</v>
          </cell>
          <cell r="J900">
            <v>22.051600000000001</v>
          </cell>
          <cell r="K900">
            <v>0.15</v>
          </cell>
          <cell r="L900">
            <v>18.743860000000002</v>
          </cell>
        </row>
        <row r="901">
          <cell r="A901" t="str">
            <v>LG-646342</v>
          </cell>
          <cell r="B901" t="str">
            <v>VDI</v>
          </cell>
          <cell r="C901" t="str">
            <v>coppia di montanti 42U</v>
          </cell>
          <cell r="D901" t="str">
            <v>3245066463421</v>
          </cell>
          <cell r="E901" t="str">
            <v>PZ</v>
          </cell>
          <cell r="F901">
            <v>1</v>
          </cell>
          <cell r="G901" t="str">
            <v>LAN LG RACK</v>
          </cell>
          <cell r="H901">
            <v>54.5</v>
          </cell>
          <cell r="I901">
            <v>0.42</v>
          </cell>
          <cell r="J901">
            <v>31.61</v>
          </cell>
          <cell r="K901">
            <v>0.15</v>
          </cell>
          <cell r="L901">
            <v>26.868500000000001</v>
          </cell>
        </row>
        <row r="902">
          <cell r="A902" t="str">
            <v>LG-646343</v>
          </cell>
          <cell r="B902" t="str">
            <v>VDI</v>
          </cell>
          <cell r="C902" t="str">
            <v>legrand - 2 montanti  per armadio 47U</v>
          </cell>
          <cell r="D902" t="str">
            <v>3414970968203</v>
          </cell>
          <cell r="E902" t="str">
            <v>PZ</v>
          </cell>
          <cell r="F902">
            <v>1</v>
          </cell>
          <cell r="G902" t="str">
            <v>LAN LG RACK</v>
          </cell>
          <cell r="H902">
            <v>67.19</v>
          </cell>
          <cell r="I902">
            <v>0.42</v>
          </cell>
          <cell r="J902">
            <v>38.970199999999998</v>
          </cell>
          <cell r="K902">
            <v>0.15</v>
          </cell>
          <cell r="L902">
            <v>33.124670000000002</v>
          </cell>
        </row>
        <row r="903">
          <cell r="A903" t="str">
            <v>LG-646400</v>
          </cell>
          <cell r="B903" t="str">
            <v>VDI</v>
          </cell>
          <cell r="C903" t="str">
            <v>legrand - zoccolo per armadio 600x600</v>
          </cell>
          <cell r="D903" t="str">
            <v>3245066464008</v>
          </cell>
          <cell r="E903" t="str">
            <v>PZ</v>
          </cell>
          <cell r="F903">
            <v>1</v>
          </cell>
          <cell r="G903" t="str">
            <v>LAN LG RACK</v>
          </cell>
          <cell r="H903">
            <v>170.35</v>
          </cell>
          <cell r="I903">
            <v>0.42</v>
          </cell>
          <cell r="J903">
            <v>98.802999999999997</v>
          </cell>
          <cell r="K903">
            <v>0.15</v>
          </cell>
          <cell r="L903">
            <v>83.982550000000003</v>
          </cell>
        </row>
        <row r="904">
          <cell r="A904" t="str">
            <v>LG-646401</v>
          </cell>
          <cell r="B904" t="str">
            <v>VDI</v>
          </cell>
          <cell r="C904" t="str">
            <v>legrand - zoccolo per armadio 600x800</v>
          </cell>
          <cell r="D904" t="str">
            <v>3245066464015</v>
          </cell>
          <cell r="E904" t="str">
            <v>PZ</v>
          </cell>
          <cell r="F904">
            <v>1</v>
          </cell>
          <cell r="G904" t="str">
            <v>LAN LG RACK</v>
          </cell>
          <cell r="H904">
            <v>187.89</v>
          </cell>
          <cell r="I904">
            <v>0.42</v>
          </cell>
          <cell r="J904">
            <v>108.97619999999999</v>
          </cell>
          <cell r="K904">
            <v>0.15</v>
          </cell>
          <cell r="L904">
            <v>92.629769999999994</v>
          </cell>
        </row>
        <row r="905">
          <cell r="A905" t="str">
            <v>LG-646402</v>
          </cell>
          <cell r="B905" t="str">
            <v>VDI</v>
          </cell>
          <cell r="C905" t="str">
            <v>legrand - zoccolo per armadio 600x1000</v>
          </cell>
          <cell r="D905" t="str">
            <v>3245066464022</v>
          </cell>
          <cell r="E905" t="str">
            <v>PZ</v>
          </cell>
          <cell r="F905">
            <v>1</v>
          </cell>
          <cell r="G905" t="str">
            <v>LAN LG RACK</v>
          </cell>
          <cell r="H905">
            <v>205.45</v>
          </cell>
          <cell r="I905">
            <v>0.42</v>
          </cell>
          <cell r="J905">
            <v>119.161</v>
          </cell>
          <cell r="K905">
            <v>0.15</v>
          </cell>
          <cell r="L905">
            <v>101.28685</v>
          </cell>
        </row>
        <row r="906">
          <cell r="A906" t="str">
            <v>LG-646403</v>
          </cell>
          <cell r="B906" t="str">
            <v>VDI</v>
          </cell>
          <cell r="C906" t="str">
            <v>legrand - zoccolo per armadio 800x800</v>
          </cell>
          <cell r="D906" t="str">
            <v>3245066464039</v>
          </cell>
          <cell r="E906" t="str">
            <v>PZ</v>
          </cell>
          <cell r="F906">
            <v>1</v>
          </cell>
          <cell r="G906" t="str">
            <v>LAN LG RACK</v>
          </cell>
          <cell r="H906">
            <v>205.45</v>
          </cell>
          <cell r="I906">
            <v>0.42</v>
          </cell>
          <cell r="J906">
            <v>119.161</v>
          </cell>
          <cell r="K906">
            <v>0.15</v>
          </cell>
          <cell r="L906">
            <v>101.28685</v>
          </cell>
        </row>
        <row r="907">
          <cell r="A907" t="str">
            <v>LG-646404</v>
          </cell>
          <cell r="B907" t="str">
            <v>VDI</v>
          </cell>
          <cell r="C907" t="str">
            <v>legrand - zoccolo armadio 800x1000</v>
          </cell>
          <cell r="D907" t="str">
            <v>3245066464046</v>
          </cell>
          <cell r="E907" t="str">
            <v>PZ</v>
          </cell>
          <cell r="F907">
            <v>1</v>
          </cell>
          <cell r="G907" t="str">
            <v>LAN LG RACK</v>
          </cell>
          <cell r="H907">
            <v>223.04</v>
          </cell>
          <cell r="I907">
            <v>0.42</v>
          </cell>
          <cell r="J907">
            <v>129.36320000000001</v>
          </cell>
          <cell r="K907">
            <v>0.15</v>
          </cell>
          <cell r="L907">
            <v>109.95872</v>
          </cell>
        </row>
        <row r="908">
          <cell r="A908" t="str">
            <v>LG-646415</v>
          </cell>
          <cell r="B908" t="str">
            <v>VDI</v>
          </cell>
          <cell r="C908" t="str">
            <v>legrand - supporto per pdu armadio 42U</v>
          </cell>
          <cell r="D908" t="str">
            <v>3414970968234</v>
          </cell>
          <cell r="E908" t="str">
            <v>PZ</v>
          </cell>
          <cell r="F908">
            <v>1</v>
          </cell>
          <cell r="G908" t="str">
            <v>LAN LG RACK</v>
          </cell>
          <cell r="H908">
            <v>85.84</v>
          </cell>
          <cell r="I908">
            <v>0.42</v>
          </cell>
          <cell r="J908">
            <v>49.787200000000006</v>
          </cell>
          <cell r="K908">
            <v>0.15</v>
          </cell>
          <cell r="L908">
            <v>42.319120000000005</v>
          </cell>
        </row>
        <row r="909">
          <cell r="A909" t="str">
            <v>LG-646416</v>
          </cell>
          <cell r="B909" t="str">
            <v>VDI</v>
          </cell>
          <cell r="C909" t="str">
            <v>legrand - supporto per pdu armadio 47U</v>
          </cell>
          <cell r="D909" t="str">
            <v>3414970968241</v>
          </cell>
          <cell r="E909" t="str">
            <v>PZ</v>
          </cell>
          <cell r="F909">
            <v>1</v>
          </cell>
          <cell r="G909" t="str">
            <v>LAN LG RACK</v>
          </cell>
          <cell r="H909">
            <v>109.01</v>
          </cell>
          <cell r="I909">
            <v>0.42</v>
          </cell>
          <cell r="J909">
            <v>63.225800000000007</v>
          </cell>
          <cell r="K909">
            <v>0.15</v>
          </cell>
          <cell r="L909">
            <v>53.741930000000004</v>
          </cell>
        </row>
        <row r="910">
          <cell r="A910" t="str">
            <v>LG-646420</v>
          </cell>
          <cell r="B910" t="str">
            <v>VDI</v>
          </cell>
          <cell r="C910" t="str">
            <v>legrand - passerella cavi armadio 33U</v>
          </cell>
          <cell r="D910" t="str">
            <v>3245066464206</v>
          </cell>
          <cell r="E910" t="str">
            <v>PZ</v>
          </cell>
          <cell r="F910">
            <v>1</v>
          </cell>
          <cell r="G910" t="str">
            <v>LAN LG RACK</v>
          </cell>
          <cell r="H910">
            <v>90.32</v>
          </cell>
          <cell r="I910">
            <v>0.42</v>
          </cell>
          <cell r="J910">
            <v>52.385599999999997</v>
          </cell>
          <cell r="K910">
            <v>0.15</v>
          </cell>
          <cell r="L910">
            <v>44.527760000000001</v>
          </cell>
        </row>
        <row r="911">
          <cell r="A911" t="str">
            <v>LG-646421</v>
          </cell>
          <cell r="B911" t="str">
            <v>VDI</v>
          </cell>
          <cell r="C911" t="str">
            <v>legrand - passerella cavi armadio 42U</v>
          </cell>
          <cell r="D911" t="str">
            <v>3245066464213</v>
          </cell>
          <cell r="E911" t="str">
            <v>PZ</v>
          </cell>
          <cell r="F911">
            <v>1</v>
          </cell>
          <cell r="G911" t="str">
            <v>LAN LG RACK</v>
          </cell>
          <cell r="H911">
            <v>93.72</v>
          </cell>
          <cell r="I911">
            <v>0.42</v>
          </cell>
          <cell r="J911">
            <v>54.357599999999998</v>
          </cell>
          <cell r="K911">
            <v>0.15</v>
          </cell>
          <cell r="L911">
            <v>46.203959999999995</v>
          </cell>
        </row>
        <row r="912">
          <cell r="A912" t="str">
            <v>LG-646422</v>
          </cell>
          <cell r="B912" t="str">
            <v>VDI</v>
          </cell>
          <cell r="C912" t="str">
            <v>legrand - passerella cavi armadio 47U</v>
          </cell>
          <cell r="D912" t="str">
            <v>3414970968265</v>
          </cell>
          <cell r="E912" t="str">
            <v>PZ</v>
          </cell>
          <cell r="F912">
            <v>1</v>
          </cell>
          <cell r="G912" t="str">
            <v>LAN LG RACK</v>
          </cell>
          <cell r="H912">
            <v>107.11</v>
          </cell>
          <cell r="I912">
            <v>0.42</v>
          </cell>
          <cell r="J912">
            <v>62.123800000000003</v>
          </cell>
          <cell r="K912">
            <v>0.15</v>
          </cell>
          <cell r="L912">
            <v>52.805230000000002</v>
          </cell>
        </row>
        <row r="913">
          <cell r="A913" t="str">
            <v>LG-646425</v>
          </cell>
          <cell r="B913" t="str">
            <v>VDI</v>
          </cell>
          <cell r="C913" t="str">
            <v>legrand - set di 6 anelli armadio</v>
          </cell>
          <cell r="D913" t="str">
            <v>3245066464251</v>
          </cell>
          <cell r="E913" t="str">
            <v>PZ</v>
          </cell>
          <cell r="F913">
            <v>1</v>
          </cell>
          <cell r="G913" t="str">
            <v>LAN LG RACK</v>
          </cell>
          <cell r="H913">
            <v>44.3</v>
          </cell>
          <cell r="I913">
            <v>0.42</v>
          </cell>
          <cell r="J913">
            <v>25.693999999999999</v>
          </cell>
          <cell r="K913">
            <v>0.15</v>
          </cell>
          <cell r="L913">
            <v>21.8399</v>
          </cell>
        </row>
        <row r="914">
          <cell r="A914" t="str">
            <v>LG-646426</v>
          </cell>
          <cell r="B914" t="str">
            <v>VDI</v>
          </cell>
          <cell r="C914" t="str">
            <v>legrand - set di 2 passacavi laterali42 800</v>
          </cell>
          <cell r="D914" t="str">
            <v>3414970968272</v>
          </cell>
          <cell r="E914" t="str">
            <v>PZ</v>
          </cell>
          <cell r="F914">
            <v>1</v>
          </cell>
          <cell r="G914" t="str">
            <v>LAN LG RACK</v>
          </cell>
          <cell r="H914">
            <v>272.44</v>
          </cell>
          <cell r="I914">
            <v>0.42</v>
          </cell>
          <cell r="J914">
            <v>158.01519999999999</v>
          </cell>
          <cell r="K914">
            <v>0.15</v>
          </cell>
          <cell r="L914">
            <v>134.31291999999999</v>
          </cell>
        </row>
        <row r="915">
          <cell r="A915" t="str">
            <v>LG-646427</v>
          </cell>
          <cell r="B915" t="str">
            <v>VDI</v>
          </cell>
          <cell r="C915" t="str">
            <v>legrand - set di 2 passacavi laterali 47U</v>
          </cell>
          <cell r="D915" t="str">
            <v>3414970968289</v>
          </cell>
          <cell r="E915" t="str">
            <v>PZ</v>
          </cell>
          <cell r="F915">
            <v>1</v>
          </cell>
          <cell r="G915" t="str">
            <v>LAN LG RACK</v>
          </cell>
          <cell r="H915">
            <v>295.39999999999998</v>
          </cell>
          <cell r="I915">
            <v>0.42</v>
          </cell>
          <cell r="J915">
            <v>171.33199999999999</v>
          </cell>
          <cell r="K915">
            <v>0.15</v>
          </cell>
          <cell r="L915">
            <v>145.63219999999998</v>
          </cell>
        </row>
        <row r="916">
          <cell r="A916" t="str">
            <v>LG-646428</v>
          </cell>
          <cell r="B916" t="str">
            <v>VDI</v>
          </cell>
          <cell r="C916" t="str">
            <v>legrand - spazzole di ricambio</v>
          </cell>
          <cell r="D916" t="str">
            <v>3414970515568</v>
          </cell>
          <cell r="E916" t="str">
            <v>PZ</v>
          </cell>
          <cell r="F916">
            <v>1</v>
          </cell>
          <cell r="G916" t="str">
            <v>LAN LG RACK</v>
          </cell>
          <cell r="H916">
            <v>44.66</v>
          </cell>
          <cell r="I916">
            <v>0.42</v>
          </cell>
          <cell r="J916">
            <v>25.902799999999999</v>
          </cell>
          <cell r="K916">
            <v>0.15</v>
          </cell>
          <cell r="L916">
            <v>22.017379999999999</v>
          </cell>
        </row>
        <row r="917">
          <cell r="A917" t="str">
            <v>LG-646430</v>
          </cell>
          <cell r="B917" t="str">
            <v>VDI</v>
          </cell>
          <cell r="C917" t="str">
            <v>legrand - kit 2 ventole armadio</v>
          </cell>
          <cell r="D917" t="str">
            <v>3245066464305</v>
          </cell>
          <cell r="E917" t="str">
            <v>PZ</v>
          </cell>
          <cell r="F917">
            <v>1</v>
          </cell>
          <cell r="G917" t="str">
            <v>LAN LG RACK</v>
          </cell>
          <cell r="H917">
            <v>182.03</v>
          </cell>
          <cell r="I917">
            <v>0.42</v>
          </cell>
          <cell r="J917">
            <v>105.5774</v>
          </cell>
          <cell r="K917">
            <v>0.15</v>
          </cell>
          <cell r="L917">
            <v>89.740790000000004</v>
          </cell>
        </row>
        <row r="918">
          <cell r="A918" t="str">
            <v>LG-646431</v>
          </cell>
          <cell r="B918" t="str">
            <v>VDI</v>
          </cell>
          <cell r="C918" t="str">
            <v>legrand - kit 4 ventole armadio</v>
          </cell>
          <cell r="D918" t="str">
            <v>3245066464312</v>
          </cell>
          <cell r="E918" t="str">
            <v>PZ</v>
          </cell>
          <cell r="F918">
            <v>1</v>
          </cell>
          <cell r="G918" t="str">
            <v>LAN LG RACK</v>
          </cell>
          <cell r="H918">
            <v>224.16</v>
          </cell>
          <cell r="I918">
            <v>0.42</v>
          </cell>
          <cell r="J918">
            <v>130.0128</v>
          </cell>
          <cell r="K918">
            <v>0.15</v>
          </cell>
          <cell r="L918">
            <v>110.51088</v>
          </cell>
        </row>
        <row r="919">
          <cell r="A919" t="str">
            <v>LG-646750</v>
          </cell>
          <cell r="B919" t="str">
            <v>VDI</v>
          </cell>
          <cell r="C919" t="str">
            <v>legrand - armadio 24U 600X600</v>
          </cell>
          <cell r="D919" t="str">
            <v>3414971001503</v>
          </cell>
          <cell r="E919" t="str">
            <v>PZ</v>
          </cell>
          <cell r="F919">
            <v>1</v>
          </cell>
          <cell r="G919" t="str">
            <v>LAN LG RACK</v>
          </cell>
          <cell r="H919">
            <v>998.06</v>
          </cell>
          <cell r="I919">
            <v>0.42</v>
          </cell>
          <cell r="J919">
            <v>578.87480000000005</v>
          </cell>
          <cell r="K919">
            <v>0.15</v>
          </cell>
          <cell r="L919">
            <v>492.04358000000002</v>
          </cell>
        </row>
        <row r="920">
          <cell r="A920" t="str">
            <v>LG-646751</v>
          </cell>
          <cell r="B920" t="str">
            <v>VDI</v>
          </cell>
          <cell r="C920" t="str">
            <v>legrand - armadio 24U 800X800</v>
          </cell>
          <cell r="D920" t="str">
            <v>3414971001510</v>
          </cell>
          <cell r="E920" t="str">
            <v>PZ</v>
          </cell>
          <cell r="F920">
            <v>1</v>
          </cell>
          <cell r="G920" t="str">
            <v>LAN LG RACK</v>
          </cell>
          <cell r="H920">
            <v>1208.99</v>
          </cell>
          <cell r="I920">
            <v>0.42</v>
          </cell>
          <cell r="J920">
            <v>701.21420000000001</v>
          </cell>
          <cell r="K920">
            <v>0.15</v>
          </cell>
          <cell r="L920">
            <v>596.03206999999998</v>
          </cell>
        </row>
        <row r="921">
          <cell r="A921" t="str">
            <v>LG-646755</v>
          </cell>
          <cell r="B921" t="str">
            <v>VDI</v>
          </cell>
          <cell r="C921" t="str">
            <v>legrand - armadio 33U 600X600</v>
          </cell>
          <cell r="D921" t="str">
            <v>3414971001527</v>
          </cell>
          <cell r="E921" t="str">
            <v>PZ</v>
          </cell>
          <cell r="F921">
            <v>1</v>
          </cell>
          <cell r="G921" t="str">
            <v>LAN LG RACK</v>
          </cell>
          <cell r="H921">
            <v>1083.44</v>
          </cell>
          <cell r="I921">
            <v>0.42</v>
          </cell>
          <cell r="J921">
            <v>628.39520000000005</v>
          </cell>
          <cell r="K921">
            <v>0.15</v>
          </cell>
          <cell r="L921">
            <v>534.13592000000006</v>
          </cell>
        </row>
        <row r="922">
          <cell r="A922" t="str">
            <v>LG-646756</v>
          </cell>
          <cell r="B922" t="str">
            <v>VDI</v>
          </cell>
          <cell r="C922" t="str">
            <v>legrand - armadio 33U 800X800</v>
          </cell>
          <cell r="D922" t="str">
            <v>3414971001534</v>
          </cell>
          <cell r="E922" t="str">
            <v>PZ</v>
          </cell>
          <cell r="F922">
            <v>1</v>
          </cell>
          <cell r="G922" t="str">
            <v>LAN LG RACK</v>
          </cell>
          <cell r="H922">
            <v>1300.22</v>
          </cell>
          <cell r="I922">
            <v>0.42</v>
          </cell>
          <cell r="J922">
            <v>754.12760000000003</v>
          </cell>
          <cell r="K922">
            <v>0.15</v>
          </cell>
          <cell r="L922">
            <v>641.00846000000001</v>
          </cell>
        </row>
        <row r="923">
          <cell r="A923" t="str">
            <v>LG-646760</v>
          </cell>
          <cell r="B923" t="str">
            <v>VDI</v>
          </cell>
          <cell r="C923" t="str">
            <v>legrand - armadio 42U 600X600</v>
          </cell>
          <cell r="D923" t="str">
            <v>3414971001541</v>
          </cell>
          <cell r="E923" t="str">
            <v>PZ</v>
          </cell>
          <cell r="F923">
            <v>1</v>
          </cell>
          <cell r="G923" t="str">
            <v>LAN LG RACK</v>
          </cell>
          <cell r="H923">
            <v>1157.55</v>
          </cell>
          <cell r="I923">
            <v>0.42</v>
          </cell>
          <cell r="J923">
            <v>671.37900000000002</v>
          </cell>
          <cell r="K923">
            <v>0.15</v>
          </cell>
          <cell r="L923">
            <v>570.67214999999999</v>
          </cell>
        </row>
        <row r="924">
          <cell r="A924" t="str">
            <v>LG-646761</v>
          </cell>
          <cell r="B924" t="str">
            <v>VDI</v>
          </cell>
          <cell r="C924" t="str">
            <v>legrand - armadio 42U 600X800</v>
          </cell>
          <cell r="D924" t="str">
            <v>3414971001558</v>
          </cell>
          <cell r="E924" t="str">
            <v>PZ</v>
          </cell>
          <cell r="F924">
            <v>1</v>
          </cell>
          <cell r="G924" t="str">
            <v>LAN LG RACK</v>
          </cell>
          <cell r="H924">
            <v>1369.8</v>
          </cell>
          <cell r="I924">
            <v>0.42</v>
          </cell>
          <cell r="J924">
            <v>794.48400000000004</v>
          </cell>
          <cell r="K924">
            <v>0.15</v>
          </cell>
          <cell r="L924">
            <v>675.31140000000005</v>
          </cell>
        </row>
        <row r="925">
          <cell r="A925" t="str">
            <v>LG-646762</v>
          </cell>
          <cell r="B925" t="str">
            <v>VDI</v>
          </cell>
          <cell r="C925" t="str">
            <v>legrand - armadio 42U 600X1000</v>
          </cell>
          <cell r="D925" t="str">
            <v>3414971001565</v>
          </cell>
          <cell r="E925" t="str">
            <v>PZ</v>
          </cell>
          <cell r="F925">
            <v>1</v>
          </cell>
          <cell r="G925" t="str">
            <v>LAN LG RACK</v>
          </cell>
          <cell r="H925">
            <v>1571.49</v>
          </cell>
          <cell r="I925">
            <v>0.42</v>
          </cell>
          <cell r="J925">
            <v>911.46420000000001</v>
          </cell>
          <cell r="K925">
            <v>0.15</v>
          </cell>
          <cell r="L925">
            <v>774.74457000000007</v>
          </cell>
        </row>
        <row r="926">
          <cell r="A926" t="str">
            <v>LG-646763</v>
          </cell>
          <cell r="B926" t="str">
            <v>VDI</v>
          </cell>
          <cell r="C926" t="str">
            <v>legrand - armadio 42U 800X600</v>
          </cell>
          <cell r="D926" t="str">
            <v>3414971001572</v>
          </cell>
          <cell r="E926" t="str">
            <v>PZ</v>
          </cell>
          <cell r="F926">
            <v>1</v>
          </cell>
          <cell r="G926" t="str">
            <v>LAN LG RACK</v>
          </cell>
          <cell r="H926">
            <v>1378.79</v>
          </cell>
          <cell r="I926">
            <v>0.42</v>
          </cell>
          <cell r="J926">
            <v>799.69820000000004</v>
          </cell>
          <cell r="K926">
            <v>0.15</v>
          </cell>
          <cell r="L926">
            <v>679.74347</v>
          </cell>
        </row>
        <row r="927">
          <cell r="A927" t="str">
            <v>LG-646764</v>
          </cell>
          <cell r="B927" t="str">
            <v>VDI</v>
          </cell>
          <cell r="C927" t="str">
            <v>legrand - armadio 42U 800X800</v>
          </cell>
          <cell r="D927" t="str">
            <v>3414971001589</v>
          </cell>
          <cell r="E927" t="str">
            <v>PZ</v>
          </cell>
          <cell r="F927">
            <v>1</v>
          </cell>
          <cell r="G927" t="str">
            <v>LAN LG RACK</v>
          </cell>
          <cell r="H927">
            <v>1527.74</v>
          </cell>
          <cell r="I927">
            <v>0.42</v>
          </cell>
          <cell r="J927">
            <v>886.08920000000001</v>
          </cell>
          <cell r="K927">
            <v>0.15</v>
          </cell>
          <cell r="L927">
            <v>753.17582000000004</v>
          </cell>
        </row>
        <row r="928">
          <cell r="A928" t="str">
            <v>LG-646765</v>
          </cell>
          <cell r="B928" t="str">
            <v>VDI</v>
          </cell>
          <cell r="C928" t="str">
            <v>legrand - armadio 42U 800X1000</v>
          </cell>
          <cell r="D928" t="str">
            <v>3414971001596</v>
          </cell>
          <cell r="E928" t="str">
            <v>PZ</v>
          </cell>
          <cell r="F928">
            <v>1</v>
          </cell>
          <cell r="G928" t="str">
            <v>LAN LG RACK</v>
          </cell>
          <cell r="H928">
            <v>1627.13</v>
          </cell>
          <cell r="I928">
            <v>0.42</v>
          </cell>
          <cell r="J928">
            <v>943.73540000000014</v>
          </cell>
          <cell r="K928">
            <v>0.15</v>
          </cell>
          <cell r="L928">
            <v>802.17509000000018</v>
          </cell>
        </row>
        <row r="929">
          <cell r="A929" t="str">
            <v>LG-646773</v>
          </cell>
          <cell r="B929" t="str">
            <v>VDI</v>
          </cell>
          <cell r="C929" t="str">
            <v>legrand - armadio 47U 800X800</v>
          </cell>
          <cell r="D929" t="str">
            <v>3414971001640</v>
          </cell>
          <cell r="E929" t="str">
            <v>PZ</v>
          </cell>
          <cell r="F929">
            <v>1</v>
          </cell>
          <cell r="G929" t="str">
            <v>LAN LG RACK</v>
          </cell>
          <cell r="H929">
            <v>1626.05</v>
          </cell>
          <cell r="I929">
            <v>0.42</v>
          </cell>
          <cell r="J929">
            <v>943.10900000000004</v>
          </cell>
          <cell r="K929">
            <v>0.15</v>
          </cell>
          <cell r="L929">
            <v>801.64265</v>
          </cell>
        </row>
        <row r="930">
          <cell r="A930" t="str">
            <v>LG-646774</v>
          </cell>
          <cell r="B930" t="str">
            <v>VDI</v>
          </cell>
          <cell r="C930" t="str">
            <v>legrand - armadio 47U 800X1000</v>
          </cell>
          <cell r="D930" t="str">
            <v>3414971001657</v>
          </cell>
          <cell r="E930" t="str">
            <v>PZ</v>
          </cell>
          <cell r="F930">
            <v>1</v>
          </cell>
          <cell r="G930" t="str">
            <v>LAN LG RACK</v>
          </cell>
          <cell r="H930">
            <v>2053.04</v>
          </cell>
          <cell r="I930">
            <v>0.42</v>
          </cell>
          <cell r="J930">
            <v>1190.7631999999999</v>
          </cell>
          <cell r="K930">
            <v>0.15</v>
          </cell>
          <cell r="L930">
            <v>1012.1487199999999</v>
          </cell>
        </row>
        <row r="931">
          <cell r="A931" t="str">
            <v>LG-646806</v>
          </cell>
          <cell r="B931" t="str">
            <v>VDI</v>
          </cell>
          <cell r="C931" t="str">
            <v>legrand-PDU 19</v>
          </cell>
          <cell r="D931" t="str">
            <v>3414970765222</v>
          </cell>
          <cell r="E931" t="str">
            <v>PZ</v>
          </cell>
          <cell r="F931">
            <v>1</v>
          </cell>
          <cell r="G931" t="str">
            <v>LAN LG PDU</v>
          </cell>
          <cell r="H931">
            <v>74.78</v>
          </cell>
          <cell r="I931">
            <v>0.42</v>
          </cell>
          <cell r="J931">
            <v>43.372399999999999</v>
          </cell>
          <cell r="K931">
            <v>0.15</v>
          </cell>
          <cell r="L931">
            <v>36.866540000000001</v>
          </cell>
        </row>
        <row r="932">
          <cell r="A932" t="str">
            <v>LG-646807</v>
          </cell>
          <cell r="B932" t="str">
            <v>VDI</v>
          </cell>
          <cell r="C932" t="str">
            <v>legrand-PDU 19'' 6 prese C19</v>
          </cell>
          <cell r="D932" t="str">
            <v>3414970765246</v>
          </cell>
          <cell r="E932" t="str">
            <v>PZ</v>
          </cell>
          <cell r="F932">
            <v>1</v>
          </cell>
          <cell r="G932" t="str">
            <v>LAN LG PDU</v>
          </cell>
          <cell r="H932">
            <v>75.650000000000006</v>
          </cell>
          <cell r="I932">
            <v>0.42</v>
          </cell>
          <cell r="J932">
            <v>43.87700000000001</v>
          </cell>
          <cell r="K932">
            <v>0.15</v>
          </cell>
          <cell r="L932">
            <v>37.29545000000001</v>
          </cell>
        </row>
        <row r="933">
          <cell r="A933" t="str">
            <v>LG-646812</v>
          </cell>
          <cell r="B933" t="str">
            <v>VDI</v>
          </cell>
          <cell r="C933" t="str">
            <v>legrand-PDU 19" 9 prese</v>
          </cell>
          <cell r="D933" t="str">
            <v>3414970765321</v>
          </cell>
          <cell r="E933" t="str">
            <v>PZ</v>
          </cell>
          <cell r="F933">
            <v>1</v>
          </cell>
          <cell r="G933" t="str">
            <v>LAN LG PDU</v>
          </cell>
          <cell r="H933">
            <v>75.650000000000006</v>
          </cell>
          <cell r="I933">
            <v>0.42</v>
          </cell>
          <cell r="J933">
            <v>43.87700000000001</v>
          </cell>
          <cell r="K933">
            <v>0.15</v>
          </cell>
          <cell r="L933">
            <v>37.29545000000001</v>
          </cell>
        </row>
        <row r="934">
          <cell r="A934" t="str">
            <v>LG-646814</v>
          </cell>
          <cell r="B934" t="str">
            <v>VDI</v>
          </cell>
          <cell r="C934" t="str">
            <v>legrand-PDU 19'' 10 prese C13</v>
          </cell>
          <cell r="D934" t="str">
            <v>3414970765369</v>
          </cell>
          <cell r="E934" t="str">
            <v>PZ</v>
          </cell>
          <cell r="F934">
            <v>1</v>
          </cell>
          <cell r="G934" t="str">
            <v>LAN LG PDU</v>
          </cell>
          <cell r="H934">
            <v>73.27</v>
          </cell>
          <cell r="I934">
            <v>0.42</v>
          </cell>
          <cell r="J934">
            <v>42.496600000000001</v>
          </cell>
          <cell r="K934">
            <v>0.15</v>
          </cell>
          <cell r="L934">
            <v>36.122109999999999</v>
          </cell>
        </row>
        <row r="935">
          <cell r="A935" t="str">
            <v>LG-646823</v>
          </cell>
          <cell r="B935" t="str">
            <v>VDI</v>
          </cell>
          <cell r="C935" t="str">
            <v>legrand-PDU 19" 8 prese con interruttore lu</v>
          </cell>
          <cell r="D935" t="str">
            <v>3414970765468</v>
          </cell>
          <cell r="E935" t="str">
            <v>PZ</v>
          </cell>
          <cell r="F935">
            <v>1</v>
          </cell>
          <cell r="G935" t="str">
            <v>LAN LG PDU</v>
          </cell>
          <cell r="H935">
            <v>79.44</v>
          </cell>
          <cell r="I935">
            <v>0.42</v>
          </cell>
          <cell r="J935">
            <v>46.075200000000002</v>
          </cell>
          <cell r="K935">
            <v>0.15</v>
          </cell>
          <cell r="L935">
            <v>39.163920000000005</v>
          </cell>
        </row>
        <row r="936">
          <cell r="A936" t="str">
            <v>LG-646831</v>
          </cell>
          <cell r="B936" t="str">
            <v>VDI</v>
          </cell>
          <cell r="C936" t="str">
            <v>legrand-PDU 19" 6 prese con magnetotermico</v>
          </cell>
          <cell r="D936" t="str">
            <v>3414970765529</v>
          </cell>
          <cell r="E936" t="str">
            <v>PZ</v>
          </cell>
          <cell r="F936">
            <v>1</v>
          </cell>
          <cell r="G936" t="str">
            <v>LAN LG PDU</v>
          </cell>
          <cell r="H936">
            <v>83.95</v>
          </cell>
          <cell r="I936">
            <v>0.42</v>
          </cell>
          <cell r="J936">
            <v>48.691000000000003</v>
          </cell>
          <cell r="K936">
            <v>0.15</v>
          </cell>
          <cell r="L936">
            <v>41.387350000000005</v>
          </cell>
        </row>
        <row r="937">
          <cell r="A937" t="str">
            <v>LG-646836</v>
          </cell>
          <cell r="B937" t="str">
            <v>VDI</v>
          </cell>
          <cell r="C937" t="str">
            <v>legrand-PDU 19" 6 prese con interruttore e</v>
          </cell>
          <cell r="D937" t="str">
            <v>3414970765581</v>
          </cell>
          <cell r="E937" t="str">
            <v>PZ</v>
          </cell>
          <cell r="F937">
            <v>1</v>
          </cell>
          <cell r="G937" t="str">
            <v>LAN LG PDU</v>
          </cell>
          <cell r="H937">
            <v>79.44</v>
          </cell>
          <cell r="I937">
            <v>0.42</v>
          </cell>
          <cell r="J937">
            <v>46.075200000000002</v>
          </cell>
          <cell r="K937">
            <v>0.15</v>
          </cell>
          <cell r="L937">
            <v>39.163920000000005</v>
          </cell>
        </row>
        <row r="938">
          <cell r="A938" t="str">
            <v>LG-646890</v>
          </cell>
          <cell r="B938" t="str">
            <v>VDI</v>
          </cell>
          <cell r="C938" t="str">
            <v>legrand-Set 6 protezioni per prese</v>
          </cell>
          <cell r="D938" t="str">
            <v>3414970765826</v>
          </cell>
          <cell r="E938" t="str">
            <v>PZ</v>
          </cell>
          <cell r="F938">
            <v>5</v>
          </cell>
          <cell r="G938" t="str">
            <v>LAN LG PDU</v>
          </cell>
          <cell r="H938">
            <v>12.74</v>
          </cell>
          <cell r="I938">
            <v>0.42</v>
          </cell>
          <cell r="J938">
            <v>7.3892000000000007</v>
          </cell>
          <cell r="K938">
            <v>0.15</v>
          </cell>
          <cell r="L938">
            <v>6.2808200000000003</v>
          </cell>
        </row>
        <row r="939">
          <cell r="A939" t="str">
            <v>LG-646897</v>
          </cell>
          <cell r="B939" t="str">
            <v>VDI</v>
          </cell>
          <cell r="C939" t="str">
            <v>legrand-modulo ricambio per pdu</v>
          </cell>
          <cell r="D939" t="str">
            <v>3414970765970</v>
          </cell>
          <cell r="E939" t="str">
            <v>PZ</v>
          </cell>
          <cell r="F939">
            <v>1</v>
          </cell>
          <cell r="G939" t="str">
            <v>LAN LG PDU</v>
          </cell>
          <cell r="H939">
            <v>52.01</v>
          </cell>
          <cell r="I939">
            <v>0.42</v>
          </cell>
          <cell r="J939">
            <v>30.165800000000001</v>
          </cell>
          <cell r="K939">
            <v>0.15</v>
          </cell>
          <cell r="L939">
            <v>25.640930000000001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GENDA"/>
      <sheetName val="2N-15-4"/>
      <sheetName val="CO-15-4"/>
      <sheetName val="RL-15-4"/>
      <sheetName val="SN-15-4"/>
      <sheetName val="VB-15-4"/>
      <sheetName val="BT-15-4"/>
      <sheetName val="GN-15-4"/>
      <sheetName val="VE-15-4"/>
      <sheetName val="GP-15-4"/>
      <sheetName val="3C-15-4"/>
      <sheetName val="CB-15-4"/>
      <sheetName val="AT-15-4"/>
    </sheetNames>
    <sheetDataSet>
      <sheetData sheetId="0" refreshError="1"/>
      <sheetData sheetId="1" refreshError="1"/>
      <sheetData sheetId="2" refreshError="1"/>
      <sheetData sheetId="3" refreshError="1"/>
      <sheetData sheetId="4" refreshError="1"/>
      <sheetData sheetId="5" refreshError="1"/>
      <sheetData sheetId="6" refreshError="1">
        <row r="1">
          <cell r="B1" t="str">
            <v>Articolo</v>
          </cell>
          <cell r="C1" t="str">
            <v>Cod-logistica</v>
          </cell>
          <cell r="D1" t="str">
            <v>Categoria Prodotto</v>
          </cell>
          <cell r="E1" t="str">
            <v>Descrizione</v>
          </cell>
          <cell r="F1" t="str">
            <v>Rag Soc For</v>
          </cell>
          <cell r="G1" t="str">
            <v>PesoNetto</v>
          </cell>
          <cell r="H1" t="str">
            <v>PesoNetto Intra</v>
          </cell>
          <cell r="I1" t="str">
            <v>Taric</v>
          </cell>
          <cell r="J1" t="str">
            <v>Codice ISO</v>
          </cell>
          <cell r="K1" t="str">
            <v>Provincia di Origine</v>
          </cell>
          <cell r="L1" t="str">
            <v>Natura</v>
          </cell>
          <cell r="M1" t="str">
            <v>Inserito il:</v>
          </cell>
          <cell r="N1" t="str">
            <v>Disabilitato = 1 Abilitato = 0</v>
          </cell>
          <cell r="O1" t="str">
            <v>In Compilazione</v>
          </cell>
          <cell r="P1" t="str">
            <v>Scorta Min.</v>
          </cell>
          <cell r="Q1" t="str">
            <v>Reparto</v>
          </cell>
          <cell r="R1" t="str">
            <v>Ultimo Scarico</v>
          </cell>
          <cell r="S1" t="str">
            <v>Ultimo Carico</v>
          </cell>
          <cell r="T1" t="str">
            <v>For</v>
          </cell>
          <cell r="U1" t="str">
            <v>Cod. Vendor</v>
          </cell>
        </row>
        <row r="2">
          <cell r="B2" t="str">
            <v>BT-20OFK23599-5</v>
          </cell>
          <cell r="C2" t="str">
            <v>00000000000077216</v>
          </cell>
          <cell r="D2" t="str">
            <v>M</v>
          </cell>
          <cell r="E2" t="str">
            <v>BTICINO - 3 isole col. nero FSC Minkels 7200mm, con doppie porte scorr fronte e retro, tetto Dropaway, pann. 600x1200, ill LED</v>
          </cell>
          <cell r="F2" t="str">
            <v>BTICINO S.P.A.</v>
          </cell>
          <cell r="G2">
            <v>0</v>
          </cell>
          <cell r="H2">
            <v>0</v>
          </cell>
          <cell r="K2" t="str">
            <v>TO</v>
          </cell>
          <cell r="L2" t="str">
            <v>Acquisto</v>
          </cell>
          <cell r="M2" t="str">
            <v>28/07/2022 17:20</v>
          </cell>
          <cell r="N2" t="str">
            <v>No</v>
          </cell>
          <cell r="O2" t="str">
            <v>No</v>
          </cell>
          <cell r="P2">
            <v>0</v>
          </cell>
          <cell r="Q2" t="str">
            <v>X</v>
          </cell>
          <cell r="R2" t="str">
            <v>04/10/2022</v>
          </cell>
          <cell r="S2" t="str">
            <v>04/10/2022</v>
          </cell>
          <cell r="T2" t="str">
            <v>00959</v>
          </cell>
          <cell r="U2" t="str">
            <v>20OFK23599-5</v>
          </cell>
        </row>
        <row r="3">
          <cell r="B3" t="str">
            <v>BT-21AN0498-2</v>
          </cell>
          <cell r="C3" t="str">
            <v>00000000000073328</v>
          </cell>
          <cell r="D3" t="str">
            <v>M</v>
          </cell>
          <cell r="E3" t="str">
            <v>BTICINO - Corridoio Modulan Sospeso, comprensiva di spazzole ed accessori di tamponamento+ sidepanel for aisle door</v>
          </cell>
          <cell r="F3" t="str">
            <v>BTICINO S.P.A.</v>
          </cell>
          <cell r="G3">
            <v>0</v>
          </cell>
          <cell r="H3">
            <v>0</v>
          </cell>
          <cell r="K3" t="str">
            <v>TO</v>
          </cell>
          <cell r="L3" t="str">
            <v>Acquisto</v>
          </cell>
          <cell r="M3" t="str">
            <v>20/10/2021 16:22</v>
          </cell>
          <cell r="N3" t="str">
            <v>No</v>
          </cell>
          <cell r="O3" t="str">
            <v>No</v>
          </cell>
          <cell r="P3">
            <v>0</v>
          </cell>
          <cell r="Q3" t="str">
            <v>X</v>
          </cell>
          <cell r="R3" t="str">
            <v>04/01/2022</v>
          </cell>
          <cell r="S3" t="str">
            <v>04/01/2022</v>
          </cell>
          <cell r="T3" t="str">
            <v>00959</v>
          </cell>
          <cell r="U3" t="str">
            <v>21AN0498-2</v>
          </cell>
        </row>
        <row r="4">
          <cell r="B4" t="str">
            <v>BT-21AN0605-2</v>
          </cell>
          <cell r="C4" t="str">
            <v>00000000000073325</v>
          </cell>
          <cell r="D4" t="str">
            <v>M</v>
          </cell>
          <cell r="E4" t="str">
            <v>BTICINO - Corridoio Modulan Sospeso, comprensivo di spazzole ed accessori di tamponamento+ sidepanel for aisle door</v>
          </cell>
          <cell r="F4" t="str">
            <v>BTICINO S.P.A.</v>
          </cell>
          <cell r="G4">
            <v>0</v>
          </cell>
          <cell r="H4">
            <v>0</v>
          </cell>
          <cell r="K4" t="str">
            <v>TO</v>
          </cell>
          <cell r="L4" t="str">
            <v>Acquisto</v>
          </cell>
          <cell r="M4" t="str">
            <v>20/10/2021 14:58</v>
          </cell>
          <cell r="N4" t="str">
            <v>No</v>
          </cell>
          <cell r="O4" t="str">
            <v>No</v>
          </cell>
          <cell r="P4">
            <v>0</v>
          </cell>
          <cell r="Q4" t="str">
            <v>X</v>
          </cell>
          <cell r="R4" t="str">
            <v>15/02/2022</v>
          </cell>
          <cell r="S4" t="str">
            <v>15/02/2022</v>
          </cell>
          <cell r="T4" t="str">
            <v>00959</v>
          </cell>
          <cell r="U4" t="str">
            <v>21AN0605-2</v>
          </cell>
        </row>
        <row r="5">
          <cell r="B5" t="str">
            <v>BT-21AN0642-1</v>
          </cell>
          <cell r="C5" t="str">
            <v>00000000000072687</v>
          </cell>
          <cell r="D5" t="str">
            <v>M</v>
          </cell>
          <cell r="E5" t="str">
            <v>BTICINO - Compartimentazione Modulan, isola 2400mm, doppie porte scorrevoli da un lato e parete con fondo, come da Disegno</v>
          </cell>
          <cell r="F5" t="str">
            <v>BTICINO S.P.A.</v>
          </cell>
          <cell r="G5">
            <v>0</v>
          </cell>
          <cell r="H5">
            <v>0</v>
          </cell>
          <cell r="K5" t="str">
            <v>TO</v>
          </cell>
          <cell r="L5" t="str">
            <v>Acquisto</v>
          </cell>
          <cell r="M5" t="str">
            <v>05/08/2021 12:01</v>
          </cell>
          <cell r="N5" t="str">
            <v>Si</v>
          </cell>
          <cell r="O5" t="str">
            <v>No</v>
          </cell>
          <cell r="P5">
            <v>0</v>
          </cell>
          <cell r="Q5" t="str">
            <v>X</v>
          </cell>
          <cell r="R5" t="str">
            <v>15/10/2021</v>
          </cell>
          <cell r="S5" t="str">
            <v>15/10/2021</v>
          </cell>
          <cell r="T5" t="str">
            <v>00959</v>
          </cell>
          <cell r="U5" t="str">
            <v>21AN0642-1</v>
          </cell>
        </row>
        <row r="6">
          <cell r="B6" t="str">
            <v>BT-21AN0869-1</v>
          </cell>
          <cell r="C6" t="str">
            <v>00000000000073329</v>
          </cell>
          <cell r="D6" t="str">
            <v>M</v>
          </cell>
          <cell r="E6" t="str">
            <v>BTICINO - Portale - double sliding door set - 1200 aisle width - 2200mm heigh +scan 3D</v>
          </cell>
          <cell r="F6" t="str">
            <v>BTICINO S.P.A.</v>
          </cell>
          <cell r="G6">
            <v>0</v>
          </cell>
          <cell r="H6">
            <v>0</v>
          </cell>
          <cell r="K6" t="str">
            <v>TO</v>
          </cell>
          <cell r="L6" t="str">
            <v>Acquisto</v>
          </cell>
          <cell r="M6" t="str">
            <v>20/10/2021 16:28</v>
          </cell>
          <cell r="N6" t="str">
            <v>No</v>
          </cell>
          <cell r="O6" t="str">
            <v>No</v>
          </cell>
          <cell r="P6">
            <v>0</v>
          </cell>
          <cell r="Q6" t="str">
            <v>X</v>
          </cell>
          <cell r="R6" t="str">
            <v>28/03/2022</v>
          </cell>
          <cell r="S6" t="str">
            <v>28/03/2022</v>
          </cell>
          <cell r="T6" t="str">
            <v>00959</v>
          </cell>
          <cell r="U6" t="str">
            <v>21AN0869-1</v>
          </cell>
        </row>
        <row r="7">
          <cell r="B7" t="str">
            <v>BT-21AN0916-1</v>
          </cell>
          <cell r="C7" t="str">
            <v>00000000000073330</v>
          </cell>
          <cell r="D7" t="str">
            <v>M</v>
          </cell>
          <cell r="E7" t="str">
            <v>BTICINO - Panel for containment, 710 width, gasket, surcharge for self- standing panels</v>
          </cell>
          <cell r="F7" t="str">
            <v>BTICINO S.P.A.</v>
          </cell>
          <cell r="G7">
            <v>0</v>
          </cell>
          <cell r="H7">
            <v>0</v>
          </cell>
          <cell r="K7" t="str">
            <v>TO</v>
          </cell>
          <cell r="L7" t="str">
            <v>Acquisto</v>
          </cell>
          <cell r="M7" t="str">
            <v>20/10/2021 16:30</v>
          </cell>
          <cell r="N7" t="str">
            <v>No</v>
          </cell>
          <cell r="O7" t="str">
            <v>No</v>
          </cell>
          <cell r="P7">
            <v>0</v>
          </cell>
          <cell r="Q7" t="str">
            <v>X</v>
          </cell>
          <cell r="R7" t="str">
            <v>23/02/2022</v>
          </cell>
          <cell r="S7" t="str">
            <v>23/02/2022</v>
          </cell>
          <cell r="T7" t="str">
            <v>00959</v>
          </cell>
          <cell r="U7" t="str">
            <v>21AN0916-1</v>
          </cell>
        </row>
        <row r="8">
          <cell r="B8" t="str">
            <v>BT-21AN0918-1</v>
          </cell>
          <cell r="C8" t="str">
            <v>00000000000073327</v>
          </cell>
          <cell r="D8" t="str">
            <v>M</v>
          </cell>
          <cell r="E8" t="str">
            <v>BTICINO - Panel for containment, 710 width, gasket, surcharge for self- standing panels</v>
          </cell>
          <cell r="F8" t="str">
            <v>BTICINO S.P.A.</v>
          </cell>
          <cell r="G8">
            <v>0</v>
          </cell>
          <cell r="H8">
            <v>0</v>
          </cell>
          <cell r="K8" t="str">
            <v>TO</v>
          </cell>
          <cell r="L8" t="str">
            <v>Acquisto</v>
          </cell>
          <cell r="M8" t="str">
            <v>20/10/2021 15:04</v>
          </cell>
          <cell r="N8" t="str">
            <v>No</v>
          </cell>
          <cell r="O8" t="str">
            <v>No</v>
          </cell>
          <cell r="P8">
            <v>0</v>
          </cell>
          <cell r="Q8" t="str">
            <v>X</v>
          </cell>
          <cell r="R8" t="str">
            <v>23/03/2022</v>
          </cell>
          <cell r="S8" t="str">
            <v>23/03/2022</v>
          </cell>
          <cell r="T8" t="str">
            <v>00959</v>
          </cell>
          <cell r="U8" t="str">
            <v>21AN0918-1</v>
          </cell>
        </row>
        <row r="9">
          <cell r="B9" t="str">
            <v>BT-21AN0920-1</v>
          </cell>
          <cell r="C9" t="str">
            <v>00000000000073326</v>
          </cell>
          <cell r="D9" t="str">
            <v>M</v>
          </cell>
          <cell r="E9" t="str">
            <v>BTICINO - Portale - double sliding door set - 1200 aisle width - 2200mm heigh +scan 3D+sidepanel for aisle door</v>
          </cell>
          <cell r="F9" t="str">
            <v>BTICINO S.P.A.</v>
          </cell>
          <cell r="G9">
            <v>0</v>
          </cell>
          <cell r="H9">
            <v>0</v>
          </cell>
          <cell r="K9" t="str">
            <v>TO</v>
          </cell>
          <cell r="L9" t="str">
            <v>Acquisto</v>
          </cell>
          <cell r="M9" t="str">
            <v>20/10/2021 15:01</v>
          </cell>
          <cell r="N9" t="str">
            <v>No</v>
          </cell>
          <cell r="O9" t="str">
            <v>No</v>
          </cell>
          <cell r="P9">
            <v>0</v>
          </cell>
          <cell r="Q9" t="str">
            <v>X</v>
          </cell>
          <cell r="R9" t="str">
            <v>07/03/2022</v>
          </cell>
          <cell r="S9" t="str">
            <v>07/03/2022</v>
          </cell>
          <cell r="T9" t="str">
            <v>00959</v>
          </cell>
          <cell r="U9" t="str">
            <v>21AN0920-1</v>
          </cell>
        </row>
        <row r="10">
          <cell r="B10" t="str">
            <v>BT-22AN0123-3</v>
          </cell>
          <cell r="C10" t="str">
            <v>00000000000076006</v>
          </cell>
          <cell r="D10" t="str">
            <v>M</v>
          </cell>
          <cell r="E10" t="str">
            <v>BTICINO - Forn e mont. di compartim. "ALTA" per 14 isole lunghe 6600mm, con doppia porta scorr., 12 pann self standing 600mm</v>
          </cell>
          <cell r="F10" t="str">
            <v>BTICINO S.P.A.</v>
          </cell>
          <cell r="G10">
            <v>0</v>
          </cell>
          <cell r="H10">
            <v>0</v>
          </cell>
          <cell r="K10" t="str">
            <v>TO</v>
          </cell>
          <cell r="L10" t="str">
            <v>Acquisto</v>
          </cell>
          <cell r="M10" t="str">
            <v>15/04/2022 16:42</v>
          </cell>
          <cell r="N10" t="str">
            <v>No</v>
          </cell>
          <cell r="O10" t="str">
            <v>No</v>
          </cell>
          <cell r="P10">
            <v>0</v>
          </cell>
          <cell r="Q10" t="str">
            <v>X</v>
          </cell>
          <cell r="R10" t="str">
            <v>31/08/2022</v>
          </cell>
          <cell r="S10" t="str">
            <v>31/08/2022</v>
          </cell>
          <cell r="T10" t="str">
            <v>00959</v>
          </cell>
          <cell r="U10" t="str">
            <v>22AN0123-3</v>
          </cell>
        </row>
        <row r="11">
          <cell r="B11" t="str">
            <v>BT-22AN0124-1</v>
          </cell>
          <cell r="C11" t="str">
            <v>00000000000077450</v>
          </cell>
          <cell r="D11" t="str">
            <v>M</v>
          </cell>
          <cell r="E11" t="str">
            <v>BTICINO - Profilo custom per chiusura nuove aree in corridoio Noovle</v>
          </cell>
          <cell r="F11" t="str">
            <v>BTICINO S.P.A.</v>
          </cell>
          <cell r="G11">
            <v>0</v>
          </cell>
          <cell r="H11">
            <v>0</v>
          </cell>
          <cell r="K11" t="str">
            <v>TO</v>
          </cell>
          <cell r="L11" t="str">
            <v>Acquisto</v>
          </cell>
          <cell r="M11" t="str">
            <v>06/09/2022 14:51</v>
          </cell>
          <cell r="N11" t="str">
            <v>No</v>
          </cell>
          <cell r="O11" t="str">
            <v>No</v>
          </cell>
          <cell r="P11">
            <v>0</v>
          </cell>
          <cell r="Q11" t="str">
            <v>X</v>
          </cell>
          <cell r="R11" t="str">
            <v>18/10/2022</v>
          </cell>
          <cell r="S11" t="str">
            <v>18/10/2022</v>
          </cell>
          <cell r="T11" t="str">
            <v>00959</v>
          </cell>
          <cell r="U11" t="str">
            <v>22AN0124-1</v>
          </cell>
        </row>
        <row r="12">
          <cell r="B12" t="str">
            <v>BT-22AN0445-3</v>
          </cell>
          <cell r="C12" t="str">
            <v>00000000000076360</v>
          </cell>
          <cell r="D12" t="str">
            <v>M</v>
          </cell>
          <cell r="E12" t="str">
            <v>BTICINO - Fornitura pannelli Self Standing 600mm + 80mm guarnizione in gomma entrambi i lati completi di 4 piedini sospensione</v>
          </cell>
          <cell r="F12" t="str">
            <v>BTICINO S.P.A.</v>
          </cell>
          <cell r="G12">
            <v>0</v>
          </cell>
          <cell r="H12">
            <v>0</v>
          </cell>
          <cell r="K12" t="str">
            <v>TO</v>
          </cell>
          <cell r="L12" t="str">
            <v>Acquisto</v>
          </cell>
          <cell r="M12" t="str">
            <v>07/06/2022 18:11</v>
          </cell>
          <cell r="N12" t="str">
            <v>No</v>
          </cell>
          <cell r="O12" t="str">
            <v>No</v>
          </cell>
          <cell r="P12">
            <v>0</v>
          </cell>
          <cell r="Q12" t="str">
            <v>X</v>
          </cell>
          <cell r="T12" t="str">
            <v>00959</v>
          </cell>
          <cell r="U12" t="str">
            <v>22AN0445-3</v>
          </cell>
        </row>
        <row r="13">
          <cell r="B13" t="str">
            <v>BT-22AN0445-4</v>
          </cell>
          <cell r="C13" t="str">
            <v>00000000000076547</v>
          </cell>
          <cell r="D13" t="str">
            <v>M</v>
          </cell>
          <cell r="E13" t="str">
            <v>BTICINO - Pannelli Self Standing 600mm più doppia guarnizione 80mm</v>
          </cell>
          <cell r="F13" t="str">
            <v>BTICINO S.P.A.</v>
          </cell>
          <cell r="G13">
            <v>0</v>
          </cell>
          <cell r="H13">
            <v>0</v>
          </cell>
          <cell r="K13" t="str">
            <v>TO</v>
          </cell>
          <cell r="L13" t="str">
            <v>Acquisto</v>
          </cell>
          <cell r="M13" t="str">
            <v>15/06/2022 11:34</v>
          </cell>
          <cell r="N13" t="str">
            <v>No</v>
          </cell>
          <cell r="O13" t="str">
            <v>No</v>
          </cell>
          <cell r="P13">
            <v>0</v>
          </cell>
          <cell r="Q13" t="str">
            <v>X</v>
          </cell>
          <cell r="R13" t="str">
            <v>18/10/2022</v>
          </cell>
          <cell r="S13" t="str">
            <v>18/10/2022</v>
          </cell>
          <cell r="T13" t="str">
            <v>00959</v>
          </cell>
          <cell r="U13" t="str">
            <v>22AN0445-4</v>
          </cell>
        </row>
        <row r="14">
          <cell r="B14" t="str">
            <v>BT-22AN0672-1</v>
          </cell>
          <cell r="C14" t="str">
            <v>00000000000077174</v>
          </cell>
          <cell r="D14" t="str">
            <v>M</v>
          </cell>
          <cell r="E14" t="str">
            <v>BTICINO - 30 Pannelli Modulan Self Standing 600x2200 mm più guarnizioni amboi lati</v>
          </cell>
          <cell r="F14" t="str">
            <v>BTICINO S.P.A.</v>
          </cell>
          <cell r="G14">
            <v>0</v>
          </cell>
          <cell r="H14">
            <v>0</v>
          </cell>
          <cell r="K14" t="str">
            <v>TO</v>
          </cell>
          <cell r="L14" t="str">
            <v>Acquisto</v>
          </cell>
          <cell r="M14" t="str">
            <v>19/07/2022 15:03</v>
          </cell>
          <cell r="N14" t="str">
            <v>No</v>
          </cell>
          <cell r="O14" t="str">
            <v>No</v>
          </cell>
          <cell r="P14">
            <v>0</v>
          </cell>
          <cell r="Q14" t="str">
            <v>X</v>
          </cell>
          <cell r="R14" t="str">
            <v>27/10/2022</v>
          </cell>
          <cell r="S14" t="str">
            <v>27/10/2022</v>
          </cell>
          <cell r="T14" t="str">
            <v>00959</v>
          </cell>
          <cell r="U14" t="str">
            <v>22AN0672-1</v>
          </cell>
        </row>
        <row r="15">
          <cell r="B15" t="str">
            <v>BT-22AN0687-2</v>
          </cell>
          <cell r="C15" t="str">
            <v>00000000000077199</v>
          </cell>
          <cell r="D15" t="str">
            <v>M</v>
          </cell>
          <cell r="E15" t="str">
            <v>BTICINO - 55 Pannelli Modulan Self Standing 600x2200 mm più guarnizioni ambo i lati da 80mm</v>
          </cell>
          <cell r="F15" t="str">
            <v>BTICINO S.P.A.</v>
          </cell>
          <cell r="G15">
            <v>0</v>
          </cell>
          <cell r="H15">
            <v>0</v>
          </cell>
          <cell r="K15" t="str">
            <v>TO</v>
          </cell>
          <cell r="L15" t="str">
            <v>Acquisto</v>
          </cell>
          <cell r="M15" t="str">
            <v>25/07/2022 10:57</v>
          </cell>
          <cell r="N15" t="str">
            <v>No</v>
          </cell>
          <cell r="O15" t="str">
            <v>No</v>
          </cell>
          <cell r="P15">
            <v>0</v>
          </cell>
          <cell r="Q15" t="str">
            <v>X</v>
          </cell>
          <cell r="R15" t="str">
            <v>30/09/2022</v>
          </cell>
          <cell r="S15" t="str">
            <v>30/09/2022</v>
          </cell>
          <cell r="T15" t="str">
            <v>00959</v>
          </cell>
          <cell r="U15" t="str">
            <v>22AN0687-2</v>
          </cell>
        </row>
        <row r="16">
          <cell r="B16" t="str">
            <v>BT-22AN0692-1</v>
          </cell>
          <cell r="C16" t="str">
            <v>00000000000077198</v>
          </cell>
          <cell r="D16" t="str">
            <v>M</v>
          </cell>
          <cell r="E16" t="str">
            <v>BTICINO - 45 Pannelli Modulan Self Standing 600x2200 mm più guarnizioni ambo i lati da 80mm</v>
          </cell>
          <cell r="F16" t="str">
            <v>BTICINO S.P.A.</v>
          </cell>
          <cell r="G16">
            <v>0</v>
          </cell>
          <cell r="H16">
            <v>0</v>
          </cell>
          <cell r="K16" t="str">
            <v>TO</v>
          </cell>
          <cell r="L16" t="str">
            <v>Acquisto</v>
          </cell>
          <cell r="M16" t="str">
            <v>25/07/2022 10:55</v>
          </cell>
          <cell r="N16" t="str">
            <v>No</v>
          </cell>
          <cell r="O16" t="str">
            <v>No</v>
          </cell>
          <cell r="P16">
            <v>0</v>
          </cell>
          <cell r="Q16" t="str">
            <v>X</v>
          </cell>
          <cell r="R16" t="str">
            <v>18/10/2022</v>
          </cell>
          <cell r="S16" t="str">
            <v>18/10/2022</v>
          </cell>
          <cell r="T16" t="str">
            <v>00959</v>
          </cell>
          <cell r="U16" t="str">
            <v>22AN0692-1</v>
          </cell>
        </row>
        <row r="17">
          <cell r="B17" t="str">
            <v>BT-22AN0730-1</v>
          </cell>
          <cell r="C17" t="str">
            <v>00000000000077381</v>
          </cell>
          <cell r="D17" t="str">
            <v>M</v>
          </cell>
          <cell r="E17" t="str">
            <v>BTICINO - Fornitura e montaggio corridoi Modulan lungh 7800mm, largh presunta 3400mm pannelli laterali pendenti soffitto</v>
          </cell>
          <cell r="F17" t="str">
            <v>BTICINO S.P.A.</v>
          </cell>
          <cell r="G17">
            <v>0</v>
          </cell>
          <cell r="H17">
            <v>0</v>
          </cell>
          <cell r="K17" t="str">
            <v>TO</v>
          </cell>
          <cell r="L17" t="str">
            <v>Acquisto</v>
          </cell>
          <cell r="M17" t="str">
            <v>09/08/2022 09:43</v>
          </cell>
          <cell r="N17" t="str">
            <v>No</v>
          </cell>
          <cell r="O17" t="str">
            <v>No</v>
          </cell>
          <cell r="P17">
            <v>0</v>
          </cell>
          <cell r="Q17" t="str">
            <v>X</v>
          </cell>
          <cell r="R17" t="str">
            <v>20/10/2022</v>
          </cell>
          <cell r="S17" t="str">
            <v>20/10/2022</v>
          </cell>
          <cell r="T17" t="str">
            <v>00959</v>
          </cell>
          <cell r="U17" t="str">
            <v>22AN0730-1 V/Modulan</v>
          </cell>
        </row>
        <row r="18">
          <cell r="B18" t="str">
            <v>BT-22AN0876-X</v>
          </cell>
          <cell r="C18" t="str">
            <v>00000000000077571</v>
          </cell>
          <cell r="D18" t="str">
            <v>M</v>
          </cell>
          <cell r="E18" t="str">
            <v>BTICINO - Fornitura e mont. 2 corr. Modulan x S.S.Tic. L= 7800mm, largh 1200mm, pann lat pendenti, porta ingresso sing, chius pos</v>
          </cell>
          <cell r="F18" t="str">
            <v>BTICINO S.P.A.</v>
          </cell>
          <cell r="G18">
            <v>0</v>
          </cell>
          <cell r="H18">
            <v>0</v>
          </cell>
          <cell r="K18" t="str">
            <v>TO</v>
          </cell>
          <cell r="L18" t="str">
            <v>Acquisto</v>
          </cell>
          <cell r="M18" t="str">
            <v>03/10/2022 09:41</v>
          </cell>
          <cell r="N18" t="str">
            <v>No</v>
          </cell>
          <cell r="O18" t="str">
            <v>No</v>
          </cell>
          <cell r="P18">
            <v>0</v>
          </cell>
          <cell r="Q18" t="str">
            <v>X</v>
          </cell>
          <cell r="R18" t="str">
            <v>04/11/2022</v>
          </cell>
          <cell r="S18" t="str">
            <v>04/11/2022</v>
          </cell>
          <cell r="T18" t="str">
            <v>00959</v>
          </cell>
          <cell r="U18" t="str">
            <v>22AN0876-X</v>
          </cell>
        </row>
        <row r="19">
          <cell r="B19" t="str">
            <v>BT-23AN0611-1</v>
          </cell>
          <cell r="C19" t="str">
            <v>00000000000082926</v>
          </cell>
          <cell r="D19" t="str">
            <v>M</v>
          </cell>
          <cell r="E19" t="str">
            <v>BTICINO - BT-23AN0611-1 Compartimentazione MODULAN per due isole (5+5 e 5+4 racks) da 3metriciascuna</v>
          </cell>
          <cell r="F19" t="str">
            <v>BTICINO S.P.A.</v>
          </cell>
          <cell r="G19">
            <v>0</v>
          </cell>
          <cell r="L19" t="str">
            <v>Acquisto</v>
          </cell>
          <cell r="M19" t="str">
            <v>11/01/2024 11:47</v>
          </cell>
          <cell r="N19" t="str">
            <v>No</v>
          </cell>
          <cell r="O19" t="str">
            <v>No</v>
          </cell>
          <cell r="P19">
            <v>0</v>
          </cell>
          <cell r="Q19" t="str">
            <v>X</v>
          </cell>
          <cell r="T19" t="str">
            <v>00959</v>
          </cell>
          <cell r="U19" t="str">
            <v>23AN0611-1</v>
          </cell>
        </row>
        <row r="20">
          <cell r="B20" t="str">
            <v>BT-23AN0611-2</v>
          </cell>
          <cell r="C20" t="str">
            <v>00000000000082945</v>
          </cell>
          <cell r="D20" t="str">
            <v>M</v>
          </cell>
          <cell r="E20" t="str">
            <v>BTICINO - BT-23AN0611-2 Compartimentazione MODULAN per due isole (5+5 e 5+4 racks) da 3mt.ciascuna</v>
          </cell>
          <cell r="F20" t="str">
            <v>BTICINO S.P.A.</v>
          </cell>
          <cell r="G20">
            <v>0</v>
          </cell>
          <cell r="L20" t="str">
            <v>Acquisto</v>
          </cell>
          <cell r="M20" t="str">
            <v>15/01/2024 12:03</v>
          </cell>
          <cell r="N20" t="str">
            <v>No</v>
          </cell>
          <cell r="O20" t="str">
            <v>No</v>
          </cell>
          <cell r="P20">
            <v>0</v>
          </cell>
          <cell r="Q20" t="str">
            <v>X</v>
          </cell>
          <cell r="R20" t="str">
            <v>05/03/2024</v>
          </cell>
          <cell r="S20" t="str">
            <v>05/03/2024</v>
          </cell>
          <cell r="T20" t="str">
            <v>00959</v>
          </cell>
          <cell r="U20" t="str">
            <v>23AN0611-2</v>
          </cell>
        </row>
        <row r="21">
          <cell r="B21" t="str">
            <v>BT-23AN0968-3</v>
          </cell>
          <cell r="C21" t="str">
            <v>00000000000082437</v>
          </cell>
          <cell r="D21" t="str">
            <v>M</v>
          </cell>
          <cell r="E21" t="str">
            <v>BTICINO - Pannello free standing (progetto Moose Expansion)</v>
          </cell>
          <cell r="F21" t="str">
            <v>BTICINO S.P.A.</v>
          </cell>
          <cell r="G21">
            <v>0</v>
          </cell>
          <cell r="L21" t="str">
            <v>Acquisto</v>
          </cell>
          <cell r="M21" t="str">
            <v>26/10/2023 15:47</v>
          </cell>
          <cell r="N21" t="str">
            <v>No</v>
          </cell>
          <cell r="O21" t="str">
            <v>No</v>
          </cell>
          <cell r="P21">
            <v>0</v>
          </cell>
          <cell r="Q21" t="str">
            <v>X</v>
          </cell>
          <cell r="R21" t="str">
            <v>13/12/2023</v>
          </cell>
          <cell r="S21" t="str">
            <v>31/12/2023</v>
          </cell>
          <cell r="T21" t="str">
            <v>00959</v>
          </cell>
          <cell r="U21" t="str">
            <v>23AN0968-3</v>
          </cell>
        </row>
        <row r="22">
          <cell r="B22" t="str">
            <v>BT-2400004100</v>
          </cell>
          <cell r="C22" t="str">
            <v>00000000000080677</v>
          </cell>
          <cell r="D22" t="str">
            <v>M</v>
          </cell>
          <cell r="E22" t="str">
            <v>BTICINO - Batteria 12V 5 Ah</v>
          </cell>
          <cell r="F22" t="str">
            <v>BTICINO S.P.A.</v>
          </cell>
          <cell r="G22">
            <v>0</v>
          </cell>
          <cell r="L22" t="str">
            <v>Acquisto</v>
          </cell>
          <cell r="M22" t="str">
            <v>11/05/2023 09:49</v>
          </cell>
          <cell r="N22" t="str">
            <v>No</v>
          </cell>
          <cell r="O22" t="str">
            <v>No</v>
          </cell>
          <cell r="P22">
            <v>0</v>
          </cell>
          <cell r="Q22" t="str">
            <v>X</v>
          </cell>
          <cell r="R22" t="str">
            <v>24/05/2023</v>
          </cell>
          <cell r="S22" t="str">
            <v>23/05/2023</v>
          </cell>
          <cell r="T22" t="str">
            <v>00959</v>
          </cell>
          <cell r="U22" t="str">
            <v>2400004100</v>
          </cell>
        </row>
        <row r="23">
          <cell r="B23" t="str">
            <v>BT-24AN0037-2</v>
          </cell>
          <cell r="C23" t="str">
            <v>00000000000083682</v>
          </cell>
          <cell r="D23" t="str">
            <v>M</v>
          </cell>
          <cell r="E23" t="str">
            <v>BTICINO - BT-24AN0037-2 - V/Contaiment</v>
          </cell>
          <cell r="F23" t="str">
            <v>BTICINO S.P.A.</v>
          </cell>
          <cell r="G23">
            <v>0</v>
          </cell>
          <cell r="L23" t="str">
            <v>Acquisto</v>
          </cell>
          <cell r="M23" t="str">
            <v>03/04/2024 17:32</v>
          </cell>
          <cell r="N23" t="str">
            <v>No</v>
          </cell>
          <cell r="O23" t="str">
            <v>No</v>
          </cell>
          <cell r="P23">
            <v>0</v>
          </cell>
          <cell r="Q23" t="str">
            <v>X</v>
          </cell>
          <cell r="R23" t="str">
            <v>05/03/2024</v>
          </cell>
          <cell r="S23" t="str">
            <v>05/03/2024</v>
          </cell>
          <cell r="T23" t="str">
            <v>00959</v>
          </cell>
          <cell r="U23" t="str">
            <v>BT-24AN0037-2</v>
          </cell>
        </row>
        <row r="24">
          <cell r="B24" t="str">
            <v>BT-24AN0037-2-1</v>
          </cell>
          <cell r="C24" t="str">
            <v>00000000000083160</v>
          </cell>
          <cell r="D24" t="str">
            <v>M</v>
          </cell>
          <cell r="E24" t="str">
            <v>BTICINO - BT-24AN0037-2 - Corridoi Modulan sospesi x S. StefanoTicino, largh 1200mm, tetto policarbonato chiusura sopra i rack..</v>
          </cell>
          <cell r="F24" t="str">
            <v>BTICINO S.P.A.</v>
          </cell>
          <cell r="G24">
            <v>0</v>
          </cell>
          <cell r="L24" t="str">
            <v>Acquisto</v>
          </cell>
          <cell r="M24" t="str">
            <v>23/01/2024 14:53</v>
          </cell>
          <cell r="N24" t="str">
            <v>No</v>
          </cell>
          <cell r="O24" t="str">
            <v>No</v>
          </cell>
          <cell r="P24">
            <v>0</v>
          </cell>
          <cell r="Q24" t="str">
            <v>X</v>
          </cell>
          <cell r="T24" t="str">
            <v>00959</v>
          </cell>
          <cell r="U24" t="str">
            <v>24AN0037-2-1</v>
          </cell>
        </row>
        <row r="25">
          <cell r="B25" t="str">
            <v>BT-24AN0037-2-2</v>
          </cell>
          <cell r="C25" t="str">
            <v>00000000000083162</v>
          </cell>
          <cell r="D25" t="str">
            <v>M</v>
          </cell>
          <cell r="E25" t="str">
            <v>BTICINO - BT-24AN0037-2 - 24mt spazzole 300mm per vecchia isola PSN e sostituzione diquelle esistenti</v>
          </cell>
          <cell r="F25" t="str">
            <v>BTICINO S.P.A.</v>
          </cell>
          <cell r="G25">
            <v>0</v>
          </cell>
          <cell r="L25" t="str">
            <v>Acquisto</v>
          </cell>
          <cell r="M25" t="str">
            <v>23/01/2024 15:00</v>
          </cell>
          <cell r="N25" t="str">
            <v>No</v>
          </cell>
          <cell r="O25" t="str">
            <v>No</v>
          </cell>
          <cell r="P25">
            <v>0</v>
          </cell>
          <cell r="Q25" t="str">
            <v>X</v>
          </cell>
          <cell r="T25" t="str">
            <v>00959</v>
          </cell>
          <cell r="U25" t="str">
            <v>24AN0037-2-2</v>
          </cell>
        </row>
        <row r="26">
          <cell r="B26" t="str">
            <v>BT-24AN0037-2-3</v>
          </cell>
          <cell r="C26" t="str">
            <v>00000000000083163</v>
          </cell>
          <cell r="D26" t="str">
            <v>M</v>
          </cell>
          <cell r="E26" t="str">
            <v>BTICINO - BT-24AN0037-2 - 1 Single Portal - Cold Corridor - Portal - double sliding door set - 1200aisle width - 2200mm</v>
          </cell>
          <cell r="F26" t="str">
            <v>BTICINO S.P.A.</v>
          </cell>
          <cell r="G26">
            <v>0</v>
          </cell>
          <cell r="L26" t="str">
            <v>Acquisto</v>
          </cell>
          <cell r="M26" t="str">
            <v>23/01/2024 15:15</v>
          </cell>
          <cell r="N26" t="str">
            <v>No</v>
          </cell>
          <cell r="O26" t="str">
            <v>No</v>
          </cell>
          <cell r="P26">
            <v>0</v>
          </cell>
          <cell r="Q26" t="str">
            <v>X</v>
          </cell>
          <cell r="T26" t="str">
            <v>00959</v>
          </cell>
          <cell r="U26" t="str">
            <v>24AN0037-2-3</v>
          </cell>
        </row>
        <row r="27">
          <cell r="B27" t="str">
            <v>BT-24AN0037-2-4</v>
          </cell>
          <cell r="C27" t="str">
            <v>00000000000083164</v>
          </cell>
          <cell r="D27" t="str">
            <v>M</v>
          </cell>
          <cell r="E27" t="str">
            <v>BTICINO - BT-24AN0037-2 - EH-FSS/500 sidepanel for aisle door - pannilli di tamponamento postrack</v>
          </cell>
          <cell r="F27" t="str">
            <v>BTICINO S.P.A.</v>
          </cell>
          <cell r="G27">
            <v>0</v>
          </cell>
          <cell r="L27" t="str">
            <v>Acquisto</v>
          </cell>
          <cell r="M27" t="str">
            <v>23/01/2024 15:18</v>
          </cell>
          <cell r="N27" t="str">
            <v>No</v>
          </cell>
          <cell r="O27" t="str">
            <v>No</v>
          </cell>
          <cell r="P27">
            <v>0</v>
          </cell>
          <cell r="Q27" t="str">
            <v>X</v>
          </cell>
          <cell r="T27" t="str">
            <v>00959</v>
          </cell>
          <cell r="U27" t="str">
            <v>24AN0037-2-4</v>
          </cell>
        </row>
        <row r="28">
          <cell r="B28" t="str">
            <v>BT-2AN0730-1</v>
          </cell>
          <cell r="C28" t="str">
            <v>00000000000077380</v>
          </cell>
          <cell r="D28" t="str">
            <v>M</v>
          </cell>
          <cell r="E28" t="str">
            <v>BTICINO - Fornitura e montaggio corridoi Modulan lungh 7800mm, largh presunta 3400mm pannelli laterali pendenti soffitto</v>
          </cell>
          <cell r="F28" t="str">
            <v>BTICINO S.P.A.</v>
          </cell>
          <cell r="G28">
            <v>0</v>
          </cell>
          <cell r="H28">
            <v>0</v>
          </cell>
          <cell r="K28" t="str">
            <v>TO</v>
          </cell>
          <cell r="L28" t="str">
            <v>Acquisto</v>
          </cell>
          <cell r="M28" t="str">
            <v>09/08/2022 09:36</v>
          </cell>
          <cell r="N28" t="str">
            <v>Si</v>
          </cell>
          <cell r="O28" t="str">
            <v>No</v>
          </cell>
          <cell r="P28">
            <v>0</v>
          </cell>
          <cell r="Q28" t="str">
            <v>X</v>
          </cell>
          <cell r="T28" t="str">
            <v>00959</v>
          </cell>
          <cell r="U28" t="str">
            <v>22AN0730-1 V/Modulan</v>
          </cell>
        </row>
        <row r="29">
          <cell r="B29" t="str">
            <v>BT-69561</v>
          </cell>
          <cell r="C29" t="str">
            <v>00000000000076078</v>
          </cell>
          <cell r="D29" t="str">
            <v>M</v>
          </cell>
          <cell r="E29" t="str">
            <v>BTICINO - RJ 45 socket Plexo - category 6 FTP - IP55 - IK07 - grey/white</v>
          </cell>
          <cell r="F29" t="str">
            <v>BTICINO S.P.A.</v>
          </cell>
          <cell r="G29">
            <v>0</v>
          </cell>
          <cell r="H29">
            <v>0</v>
          </cell>
          <cell r="K29" t="str">
            <v>TO</v>
          </cell>
          <cell r="L29" t="str">
            <v>Acquisto</v>
          </cell>
          <cell r="M29" t="str">
            <v>28/04/2022 17:59</v>
          </cell>
          <cell r="N29" t="str">
            <v>No</v>
          </cell>
          <cell r="O29" t="str">
            <v>No</v>
          </cell>
          <cell r="P29">
            <v>0</v>
          </cell>
          <cell r="Q29" t="str">
            <v>X</v>
          </cell>
          <cell r="R29" t="str">
            <v>22/12/2023</v>
          </cell>
          <cell r="S29" t="str">
            <v>20/05/2022</v>
          </cell>
          <cell r="T29" t="str">
            <v>00959</v>
          </cell>
          <cell r="U29" t="str">
            <v>69561</v>
          </cell>
        </row>
        <row r="30">
          <cell r="B30" t="str">
            <v>BT-70741</v>
          </cell>
          <cell r="C30" t="str">
            <v>00000000000076080</v>
          </cell>
          <cell r="D30" t="str">
            <v>M</v>
          </cell>
          <cell r="E30" t="str">
            <v>BTICINO - Box with glands Plexo IP55 antibacterial-1 gang-modular-Artic white</v>
          </cell>
          <cell r="F30" t="str">
            <v>BTICINO S.P.A.</v>
          </cell>
          <cell r="G30">
            <v>0</v>
          </cell>
          <cell r="H30">
            <v>0</v>
          </cell>
          <cell r="K30" t="str">
            <v>TO</v>
          </cell>
          <cell r="L30" t="str">
            <v>Acquisto</v>
          </cell>
          <cell r="M30" t="str">
            <v>28/04/2022 18:02</v>
          </cell>
          <cell r="N30" t="str">
            <v>No</v>
          </cell>
          <cell r="O30" t="str">
            <v>No</v>
          </cell>
          <cell r="P30">
            <v>0</v>
          </cell>
          <cell r="Q30" t="str">
            <v>X</v>
          </cell>
          <cell r="R30" t="str">
            <v>22/12/2023</v>
          </cell>
          <cell r="S30" t="str">
            <v>26/07/2022</v>
          </cell>
          <cell r="T30" t="str">
            <v>00959</v>
          </cell>
          <cell r="U30" t="str">
            <v>70741</v>
          </cell>
        </row>
        <row r="31">
          <cell r="B31" t="str">
            <v>BT-A0006-000003-000-1</v>
          </cell>
          <cell r="C31" t="str">
            <v>00000000000077582</v>
          </cell>
          <cell r="D31" t="str">
            <v>M</v>
          </cell>
          <cell r="E31" t="str">
            <v>BTICINO - Cilindro europeo</v>
          </cell>
          <cell r="F31" t="str">
            <v>BTICINO S.P.A.</v>
          </cell>
          <cell r="G31">
            <v>0</v>
          </cell>
          <cell r="H31">
            <v>0</v>
          </cell>
          <cell r="K31" t="str">
            <v>TO</v>
          </cell>
          <cell r="L31" t="str">
            <v>Acquisto</v>
          </cell>
          <cell r="M31" t="str">
            <v>03/10/2022 19:27</v>
          </cell>
          <cell r="N31" t="str">
            <v>No</v>
          </cell>
          <cell r="O31" t="str">
            <v>No</v>
          </cell>
          <cell r="P31">
            <v>0</v>
          </cell>
          <cell r="Q31" t="str">
            <v>X</v>
          </cell>
          <cell r="R31" t="str">
            <v>24/11/2022</v>
          </cell>
          <cell r="S31" t="str">
            <v>24/11/2022</v>
          </cell>
          <cell r="T31" t="str">
            <v>00959</v>
          </cell>
          <cell r="U31" t="str">
            <v>A0006-000003-000-1</v>
          </cell>
        </row>
        <row r="32">
          <cell r="B32" t="str">
            <v>BT-A0007-000002-000</v>
          </cell>
          <cell r="C32" t="str">
            <v>00000000000078075</v>
          </cell>
          <cell r="D32" t="str">
            <v>M</v>
          </cell>
          <cell r="E32" t="str">
            <v>BTICINO - Cabinet Roof Components - Roof Brush, D200</v>
          </cell>
          <cell r="F32" t="str">
            <v>BTICINO S.P.A.</v>
          </cell>
          <cell r="G32">
            <v>0</v>
          </cell>
          <cell r="H32">
            <v>0</v>
          </cell>
          <cell r="K32" t="str">
            <v>TO</v>
          </cell>
          <cell r="L32" t="str">
            <v>Acquisto</v>
          </cell>
          <cell r="M32" t="str">
            <v>07/11/2022 11:01</v>
          </cell>
          <cell r="N32" t="str">
            <v>No</v>
          </cell>
          <cell r="O32" t="str">
            <v>No</v>
          </cell>
          <cell r="P32">
            <v>0</v>
          </cell>
          <cell r="Q32" t="str">
            <v>X</v>
          </cell>
          <cell r="R32" t="str">
            <v>13/01/2023</v>
          </cell>
          <cell r="S32" t="str">
            <v>13/01/2023</v>
          </cell>
          <cell r="T32" t="str">
            <v>00959</v>
          </cell>
          <cell r="U32" t="str">
            <v>A0007-000002-000</v>
          </cell>
        </row>
        <row r="33">
          <cell r="B33" t="str">
            <v>BT-A000B-000001-900</v>
          </cell>
          <cell r="C33" t="str">
            <v>00000000000077581</v>
          </cell>
          <cell r="D33" t="str">
            <v>M</v>
          </cell>
          <cell r="E33" t="str">
            <v>BTICINO - 4 ruote</v>
          </cell>
          <cell r="F33" t="str">
            <v>BTICINO S.P.A.</v>
          </cell>
          <cell r="G33">
            <v>0</v>
          </cell>
          <cell r="H33">
            <v>0</v>
          </cell>
          <cell r="K33" t="str">
            <v>TO</v>
          </cell>
          <cell r="L33" t="str">
            <v>Acquisto</v>
          </cell>
          <cell r="M33" t="str">
            <v>03/10/2022 19:25</v>
          </cell>
          <cell r="N33" t="str">
            <v>No</v>
          </cell>
          <cell r="O33" t="str">
            <v>No</v>
          </cell>
          <cell r="P33">
            <v>0</v>
          </cell>
          <cell r="Q33" t="str">
            <v>X</v>
          </cell>
          <cell r="R33" t="str">
            <v>24/11/2022</v>
          </cell>
          <cell r="S33" t="str">
            <v>24/11/2022</v>
          </cell>
          <cell r="T33" t="str">
            <v>00959</v>
          </cell>
          <cell r="U33" t="str">
            <v>A000B-000001-900</v>
          </cell>
        </row>
        <row r="34">
          <cell r="B34" t="str">
            <v>BT-A000W-000001-000-1</v>
          </cell>
          <cell r="C34" t="str">
            <v>00000000000070409</v>
          </cell>
          <cell r="D34" t="str">
            <v>M</v>
          </cell>
          <cell r="E34" t="str">
            <v>BTICINO - V/MINKELS - Front Panel plastic 1U (25 pieces)</v>
          </cell>
          <cell r="F34" t="str">
            <v>BTICINO S.P.A.</v>
          </cell>
          <cell r="G34">
            <v>0</v>
          </cell>
          <cell r="H34">
            <v>0</v>
          </cell>
          <cell r="K34" t="str">
            <v>TO</v>
          </cell>
          <cell r="L34" t="str">
            <v>Acquisto</v>
          </cell>
          <cell r="M34" t="str">
            <v>10/12/2020 11:28</v>
          </cell>
          <cell r="N34" t="str">
            <v>No</v>
          </cell>
          <cell r="O34" t="str">
            <v>No</v>
          </cell>
          <cell r="P34">
            <v>0</v>
          </cell>
          <cell r="Q34" t="str">
            <v>X</v>
          </cell>
          <cell r="R34" t="str">
            <v>23/11/2023</v>
          </cell>
          <cell r="S34" t="str">
            <v>23/11/2023</v>
          </cell>
          <cell r="T34" t="str">
            <v>00959</v>
          </cell>
          <cell r="U34" t="str">
            <v>A000W-000001-000-1</v>
          </cell>
        </row>
        <row r="35">
          <cell r="B35" t="str">
            <v>BT-A0011-030000-400</v>
          </cell>
          <cell r="C35" t="str">
            <v>00000000000080909</v>
          </cell>
          <cell r="D35" t="str">
            <v>M</v>
          </cell>
          <cell r="E35" t="str">
            <v>BTICINO - Roof Divider Panels, W300, White</v>
          </cell>
          <cell r="F35" t="str">
            <v>BTICINO S.P.A.</v>
          </cell>
          <cell r="G35">
            <v>0</v>
          </cell>
          <cell r="L35" t="str">
            <v>Acquisto</v>
          </cell>
          <cell r="M35" t="str">
            <v>09/05/2023 16:36</v>
          </cell>
          <cell r="N35" t="str">
            <v>No</v>
          </cell>
          <cell r="O35" t="str">
            <v>No</v>
          </cell>
          <cell r="P35">
            <v>0</v>
          </cell>
          <cell r="Q35" t="str">
            <v>X</v>
          </cell>
          <cell r="R35" t="str">
            <v>14/07/2023</v>
          </cell>
          <cell r="S35" t="str">
            <v>14/07/2023</v>
          </cell>
          <cell r="T35" t="str">
            <v>00959</v>
          </cell>
          <cell r="U35" t="str">
            <v>A0011-030000-400</v>
          </cell>
        </row>
        <row r="36">
          <cell r="B36" t="str">
            <v>BT-A0011-060000-400</v>
          </cell>
          <cell r="C36" t="str">
            <v>00000000000080908</v>
          </cell>
          <cell r="D36" t="str">
            <v>M</v>
          </cell>
          <cell r="E36" t="str">
            <v>BTICINO - Roof Divider Panels, W600, White</v>
          </cell>
          <cell r="F36" t="str">
            <v>BTICINO S.P.A.</v>
          </cell>
          <cell r="G36">
            <v>0</v>
          </cell>
          <cell r="L36" t="str">
            <v>Acquisto</v>
          </cell>
          <cell r="M36" t="str">
            <v>09/05/2023 16:34</v>
          </cell>
          <cell r="N36" t="str">
            <v>No</v>
          </cell>
          <cell r="O36" t="str">
            <v>No</v>
          </cell>
          <cell r="P36">
            <v>0</v>
          </cell>
          <cell r="Q36" t="str">
            <v>X</v>
          </cell>
          <cell r="R36" t="str">
            <v>14/07/2023</v>
          </cell>
          <cell r="S36" t="str">
            <v>14/07/2023</v>
          </cell>
          <cell r="T36" t="str">
            <v>00959</v>
          </cell>
          <cell r="U36" t="str">
            <v>A0011-060000-400</v>
          </cell>
        </row>
        <row r="37">
          <cell r="B37" t="str">
            <v>BT-A0011-080000-400</v>
          </cell>
          <cell r="C37" t="str">
            <v>00000000000080907</v>
          </cell>
          <cell r="D37" t="str">
            <v>M</v>
          </cell>
          <cell r="E37" t="str">
            <v>BTICINO - Roof Divider Panels, W800, White</v>
          </cell>
          <cell r="F37" t="str">
            <v>BTICINO S.P.A.</v>
          </cell>
          <cell r="G37">
            <v>0</v>
          </cell>
          <cell r="L37" t="str">
            <v>Acquisto</v>
          </cell>
          <cell r="M37" t="str">
            <v>09/05/2023 16:32</v>
          </cell>
          <cell r="N37" t="str">
            <v>No</v>
          </cell>
          <cell r="O37" t="str">
            <v>No</v>
          </cell>
          <cell r="P37">
            <v>0</v>
          </cell>
          <cell r="Q37" t="str">
            <v>X</v>
          </cell>
          <cell r="R37" t="str">
            <v>14/07/2023</v>
          </cell>
          <cell r="S37" t="str">
            <v>14/07/2023</v>
          </cell>
          <cell r="T37" t="str">
            <v>00959</v>
          </cell>
          <cell r="U37" t="str">
            <v>A0011-080000-400</v>
          </cell>
        </row>
        <row r="38">
          <cell r="B38" t="str">
            <v>BT-A0017-000038-400</v>
          </cell>
          <cell r="C38" t="str">
            <v>00000000000081332</v>
          </cell>
          <cell r="D38" t="str">
            <v>M</v>
          </cell>
          <cell r="E38" t="str">
            <v>BTICINO - V/MINKELS - Cable Tray, W300-H38(U), White</v>
          </cell>
          <cell r="F38" t="str">
            <v>BTICINO S.P.A.</v>
          </cell>
          <cell r="G38">
            <v>0</v>
          </cell>
          <cell r="L38" t="str">
            <v>Acquisto</v>
          </cell>
          <cell r="M38" t="str">
            <v>06/06/2023 09:09</v>
          </cell>
          <cell r="N38" t="str">
            <v>No</v>
          </cell>
          <cell r="O38" t="str">
            <v>No</v>
          </cell>
          <cell r="P38">
            <v>0</v>
          </cell>
          <cell r="Q38" t="str">
            <v>X</v>
          </cell>
          <cell r="R38" t="str">
            <v>27/07/2023</v>
          </cell>
          <cell r="S38" t="str">
            <v>27/07/2023</v>
          </cell>
          <cell r="T38" t="str">
            <v>00959</v>
          </cell>
          <cell r="U38" t="str">
            <v>A0017-000038-400</v>
          </cell>
        </row>
        <row r="39">
          <cell r="B39" t="str">
            <v>BT-A0017-000042-400</v>
          </cell>
          <cell r="C39" t="str">
            <v>00000000000081912</v>
          </cell>
          <cell r="D39" t="str">
            <v>M</v>
          </cell>
          <cell r="E39" t="str">
            <v>BTICINO - V/MINKELS - Cable Tray, W300-H42(U), White</v>
          </cell>
          <cell r="F39" t="str">
            <v>BTICINO S.P.A.</v>
          </cell>
          <cell r="G39">
            <v>0</v>
          </cell>
          <cell r="L39" t="str">
            <v>Acquisto</v>
          </cell>
          <cell r="M39" t="str">
            <v>26/07/2023 16:09</v>
          </cell>
          <cell r="N39" t="str">
            <v>No</v>
          </cell>
          <cell r="O39" t="str">
            <v>No</v>
          </cell>
          <cell r="P39">
            <v>0</v>
          </cell>
          <cell r="Q39" t="str">
            <v>X</v>
          </cell>
          <cell r="R39" t="str">
            <v>21/09/2023</v>
          </cell>
          <cell r="S39" t="str">
            <v>21/09/2023</v>
          </cell>
          <cell r="T39" t="str">
            <v>00959</v>
          </cell>
          <cell r="U39" t="str">
            <v>A0017-000042-400</v>
          </cell>
        </row>
        <row r="40">
          <cell r="B40" t="str">
            <v>BT-A001H-001242-900</v>
          </cell>
          <cell r="C40" t="str">
            <v>00000000000077580</v>
          </cell>
          <cell r="D40" t="str">
            <v>M</v>
          </cell>
          <cell r="E40" t="str">
            <v>BTICINO - KIT 2  slide in side panels</v>
          </cell>
          <cell r="F40" t="str">
            <v>BTICINO S.P.A.</v>
          </cell>
          <cell r="G40">
            <v>0</v>
          </cell>
          <cell r="H40">
            <v>0</v>
          </cell>
          <cell r="K40" t="str">
            <v>TO</v>
          </cell>
          <cell r="L40" t="str">
            <v>Acquisto</v>
          </cell>
          <cell r="M40" t="str">
            <v>03/10/2022 19:23</v>
          </cell>
          <cell r="N40" t="str">
            <v>No</v>
          </cell>
          <cell r="O40" t="str">
            <v>No</v>
          </cell>
          <cell r="P40">
            <v>0</v>
          </cell>
          <cell r="Q40" t="str">
            <v>X</v>
          </cell>
          <cell r="T40" t="str">
            <v>00959</v>
          </cell>
          <cell r="U40" t="str">
            <v>A001H-001242-900</v>
          </cell>
        </row>
        <row r="41">
          <cell r="B41" t="str">
            <v>BT-A001H-001247-900</v>
          </cell>
          <cell r="C41" t="str">
            <v>00000000000077979</v>
          </cell>
          <cell r="D41" t="str">
            <v>M</v>
          </cell>
          <cell r="E41" t="str">
            <v>BTICINO - KIT 2  slide in side panels</v>
          </cell>
          <cell r="F41" t="str">
            <v>BTICINO S.P.A.</v>
          </cell>
          <cell r="G41">
            <v>0</v>
          </cell>
          <cell r="H41">
            <v>0</v>
          </cell>
          <cell r="K41" t="str">
            <v>TO</v>
          </cell>
          <cell r="L41" t="str">
            <v>Acquisto</v>
          </cell>
          <cell r="M41" t="str">
            <v>25/10/2022 12:09</v>
          </cell>
          <cell r="N41" t="str">
            <v>No</v>
          </cell>
          <cell r="O41" t="str">
            <v>No</v>
          </cell>
          <cell r="P41">
            <v>0</v>
          </cell>
          <cell r="Q41" t="str">
            <v>X</v>
          </cell>
          <cell r="T41" t="str">
            <v>00959</v>
          </cell>
          <cell r="U41" t="str">
            <v>A001H-001247-900</v>
          </cell>
        </row>
        <row r="42">
          <cell r="B42" t="str">
            <v>BT-A0020-000002-400</v>
          </cell>
          <cell r="C42" t="str">
            <v>00000000000080910</v>
          </cell>
          <cell r="D42" t="str">
            <v>M</v>
          </cell>
          <cell r="E42" t="str">
            <v>BTICINO - Roof Divider Panels End cover, D200, White</v>
          </cell>
          <cell r="F42" t="str">
            <v>BTICINO S.P.A.</v>
          </cell>
          <cell r="G42">
            <v>0</v>
          </cell>
          <cell r="L42" t="str">
            <v>Acquisto</v>
          </cell>
          <cell r="M42" t="str">
            <v>09/05/2023 16:39</v>
          </cell>
          <cell r="N42" t="str">
            <v>No</v>
          </cell>
          <cell r="O42" t="str">
            <v>No</v>
          </cell>
          <cell r="P42">
            <v>0</v>
          </cell>
          <cell r="Q42" t="str">
            <v>X</v>
          </cell>
          <cell r="R42" t="str">
            <v>14/07/2023</v>
          </cell>
          <cell r="S42" t="str">
            <v>14/07/2023</v>
          </cell>
          <cell r="T42" t="str">
            <v>00959</v>
          </cell>
          <cell r="U42" t="str">
            <v>A0020-000002-400</v>
          </cell>
        </row>
        <row r="43">
          <cell r="B43" t="str">
            <v>BT-A0020-000004-900-1</v>
          </cell>
          <cell r="C43" t="str">
            <v>00000000000076199</v>
          </cell>
          <cell r="D43" t="str">
            <v>M</v>
          </cell>
          <cell r="E43" t="str">
            <v>BTICINO - Roof divider panels end cover, D400, Black</v>
          </cell>
          <cell r="F43" t="str">
            <v>BTICINO S.P.A.</v>
          </cell>
          <cell r="G43">
            <v>0</v>
          </cell>
          <cell r="H43">
            <v>0</v>
          </cell>
          <cell r="K43" t="str">
            <v>TO</v>
          </cell>
          <cell r="L43" t="str">
            <v>Acquisto</v>
          </cell>
          <cell r="M43" t="str">
            <v>11/05/2022 11:36</v>
          </cell>
          <cell r="N43" t="str">
            <v>No</v>
          </cell>
          <cell r="O43" t="str">
            <v>No</v>
          </cell>
          <cell r="P43">
            <v>0</v>
          </cell>
          <cell r="Q43" t="str">
            <v>X</v>
          </cell>
          <cell r="R43" t="str">
            <v>17/10/2023</v>
          </cell>
          <cell r="S43" t="str">
            <v>17/10/2023</v>
          </cell>
          <cell r="T43" t="str">
            <v>00959</v>
          </cell>
          <cell r="U43" t="str">
            <v>A0020-000004-900-1</v>
          </cell>
        </row>
        <row r="44">
          <cell r="B44" t="str">
            <v>BT-A0026-000001-000-1</v>
          </cell>
          <cell r="C44" t="str">
            <v>00000000000076200</v>
          </cell>
          <cell r="D44" t="str">
            <v>M</v>
          </cell>
          <cell r="E44" t="str">
            <v>BTICINO - Set of 2 Frame PDU-bracket (1), 1-FOLD</v>
          </cell>
          <cell r="F44" t="str">
            <v>BTICINO S.P.A.</v>
          </cell>
          <cell r="G44">
            <v>0</v>
          </cell>
          <cell r="H44">
            <v>0</v>
          </cell>
          <cell r="K44" t="str">
            <v>TO</v>
          </cell>
          <cell r="L44" t="str">
            <v>Acquisto</v>
          </cell>
          <cell r="M44" t="str">
            <v>11/05/2022 11:38</v>
          </cell>
          <cell r="N44" t="str">
            <v>No</v>
          </cell>
          <cell r="O44" t="str">
            <v>No</v>
          </cell>
          <cell r="P44">
            <v>0</v>
          </cell>
          <cell r="Q44" t="str">
            <v>X</v>
          </cell>
          <cell r="R44" t="str">
            <v>17/10/2023</v>
          </cell>
          <cell r="S44" t="str">
            <v>17/10/2023</v>
          </cell>
          <cell r="T44" t="str">
            <v>00959</v>
          </cell>
          <cell r="U44" t="str">
            <v>A0026-000001-000-1</v>
          </cell>
        </row>
        <row r="45">
          <cell r="B45" t="str">
            <v>BT-A002H-080000-900-1</v>
          </cell>
          <cell r="C45" t="str">
            <v>00000000000076198</v>
          </cell>
          <cell r="D45" t="str">
            <v>M</v>
          </cell>
          <cell r="E45" t="str">
            <v>BTICINO - Roof Divider Panels, W800-2PCS, Black</v>
          </cell>
          <cell r="F45" t="str">
            <v>BTICINO S.P.A.</v>
          </cell>
          <cell r="G45">
            <v>0</v>
          </cell>
          <cell r="H45">
            <v>0</v>
          </cell>
          <cell r="K45" t="str">
            <v>TO</v>
          </cell>
          <cell r="L45" t="str">
            <v>Acquisto</v>
          </cell>
          <cell r="M45" t="str">
            <v>11/05/2022 11:35</v>
          </cell>
          <cell r="N45" t="str">
            <v>No</v>
          </cell>
          <cell r="O45" t="str">
            <v>No</v>
          </cell>
          <cell r="P45">
            <v>0</v>
          </cell>
          <cell r="Q45" t="str">
            <v>X</v>
          </cell>
          <cell r="R45" t="str">
            <v>17/10/2023</v>
          </cell>
          <cell r="S45" t="str">
            <v>17/10/2023</v>
          </cell>
          <cell r="T45" t="str">
            <v>00959</v>
          </cell>
          <cell r="U45" t="str">
            <v>A002H-080000-900-1</v>
          </cell>
        </row>
        <row r="46">
          <cell r="B46" t="str">
            <v>BT-A002K-000001-000-1</v>
          </cell>
          <cell r="C46" t="str">
            <v>00000000000078077</v>
          </cell>
          <cell r="D46" t="str">
            <v>M</v>
          </cell>
          <cell r="E46" t="str">
            <v>BTICINO - Cable Management - In-Rack Cable Guiding Accessoires - Cable Ring, 10PCS</v>
          </cell>
          <cell r="F46" t="str">
            <v>BTICINO S.P.A.</v>
          </cell>
          <cell r="G46">
            <v>0</v>
          </cell>
          <cell r="H46">
            <v>0</v>
          </cell>
          <cell r="K46" t="str">
            <v>TO</v>
          </cell>
          <cell r="L46" t="str">
            <v>Acquisto</v>
          </cell>
          <cell r="M46" t="str">
            <v>07/11/2022 11:04</v>
          </cell>
          <cell r="N46" t="str">
            <v>No</v>
          </cell>
          <cell r="O46" t="str">
            <v>No</v>
          </cell>
          <cell r="P46">
            <v>0</v>
          </cell>
          <cell r="Q46" t="str">
            <v>X</v>
          </cell>
          <cell r="R46" t="str">
            <v>23/11/2023</v>
          </cell>
          <cell r="S46" t="str">
            <v>23/11/2023</v>
          </cell>
          <cell r="T46" t="str">
            <v>00959</v>
          </cell>
          <cell r="U46" t="str">
            <v>A002K-000001-000-1</v>
          </cell>
        </row>
        <row r="47">
          <cell r="B47" t="str">
            <v>BT-A002Y-080000-000</v>
          </cell>
          <cell r="C47" t="str">
            <v>00000000000078069</v>
          </cell>
          <cell r="D47" t="str">
            <v>M</v>
          </cell>
          <cell r="E47" t="str">
            <v>BTICINO - Nexpand Cabinets, Airtight Side - Skirts &amp; Accessoires - Sideskirt brush, D200</v>
          </cell>
          <cell r="F47" t="str">
            <v>BTICINO S.P.A.</v>
          </cell>
          <cell r="G47">
            <v>0</v>
          </cell>
          <cell r="H47">
            <v>0</v>
          </cell>
          <cell r="K47" t="str">
            <v>TO</v>
          </cell>
          <cell r="L47" t="str">
            <v>Acquisto</v>
          </cell>
          <cell r="M47" t="str">
            <v>07/11/2022 10:53</v>
          </cell>
          <cell r="N47" t="str">
            <v>No</v>
          </cell>
          <cell r="O47" t="str">
            <v>No</v>
          </cell>
          <cell r="P47">
            <v>0</v>
          </cell>
          <cell r="Q47" t="str">
            <v>X</v>
          </cell>
          <cell r="R47" t="str">
            <v>14/07/2023</v>
          </cell>
          <cell r="S47" t="str">
            <v>14/07/2023</v>
          </cell>
          <cell r="T47" t="str">
            <v>00959</v>
          </cell>
          <cell r="U47" t="str">
            <v>A002Y-080000-000</v>
          </cell>
        </row>
        <row r="48">
          <cell r="B48" t="str">
            <v>BT-A003B-000001-400</v>
          </cell>
          <cell r="C48" t="str">
            <v>00000000000080905</v>
          </cell>
          <cell r="D48" t="str">
            <v>M</v>
          </cell>
          <cell r="E48" t="str">
            <v>BTICINO - Plinth in combination with Levelling Feet, W600 - H 0-25 mm, White</v>
          </cell>
          <cell r="F48" t="str">
            <v>BTICINO S.P.A.</v>
          </cell>
          <cell r="G48">
            <v>0</v>
          </cell>
          <cell r="L48" t="str">
            <v>Acquisto</v>
          </cell>
          <cell r="M48" t="str">
            <v>09/05/2023 16:23</v>
          </cell>
          <cell r="N48" t="str">
            <v>No</v>
          </cell>
          <cell r="O48" t="str">
            <v>No</v>
          </cell>
          <cell r="P48">
            <v>0</v>
          </cell>
          <cell r="Q48" t="str">
            <v>X</v>
          </cell>
          <cell r="R48" t="str">
            <v>14/07/2023</v>
          </cell>
          <cell r="S48" t="str">
            <v>14/07/2023</v>
          </cell>
          <cell r="T48" t="str">
            <v>00959</v>
          </cell>
          <cell r="U48" t="str">
            <v>A003B-000001-400</v>
          </cell>
        </row>
        <row r="49">
          <cell r="B49" t="str">
            <v>BT-A003B-000002-400</v>
          </cell>
          <cell r="C49" t="str">
            <v>00000000000080906</v>
          </cell>
          <cell r="D49" t="str">
            <v>M</v>
          </cell>
          <cell r="E49" t="str">
            <v>BTICINO - Plinth in combination with Levelling Feet, W800 - H 0-25 mm, White</v>
          </cell>
          <cell r="F49" t="str">
            <v>BTICINO S.P.A.</v>
          </cell>
          <cell r="G49">
            <v>0</v>
          </cell>
          <cell r="L49" t="str">
            <v>Acquisto</v>
          </cell>
          <cell r="M49" t="str">
            <v>09/05/2023 16:29</v>
          </cell>
          <cell r="N49" t="str">
            <v>No</v>
          </cell>
          <cell r="O49" t="str">
            <v>No</v>
          </cell>
          <cell r="P49">
            <v>0</v>
          </cell>
          <cell r="Q49" t="str">
            <v>X</v>
          </cell>
          <cell r="R49" t="str">
            <v>14/07/2023</v>
          </cell>
          <cell r="S49" t="str">
            <v>14/07/2023</v>
          </cell>
          <cell r="T49" t="str">
            <v>00959</v>
          </cell>
          <cell r="U49" t="str">
            <v>A003B-000002-400</v>
          </cell>
        </row>
        <row r="50">
          <cell r="B50" t="str">
            <v>BT-A003W-000002-000</v>
          </cell>
          <cell r="C50" t="str">
            <v>00000000000083513</v>
          </cell>
          <cell r="D50" t="str">
            <v>M</v>
          </cell>
          <cell r="E50" t="str">
            <v>BTICINO - Minkels Free Standing Corridor - Side skirt seal kit - foam - UL94, 48-52U, No coating</v>
          </cell>
          <cell r="F50" t="str">
            <v>BTICINO S.P.A.</v>
          </cell>
          <cell r="G50">
            <v>0</v>
          </cell>
          <cell r="L50" t="str">
            <v>Acquisto</v>
          </cell>
          <cell r="M50" t="str">
            <v>11/03/2024 10:37</v>
          </cell>
          <cell r="N50" t="str">
            <v>No</v>
          </cell>
          <cell r="O50" t="str">
            <v>No</v>
          </cell>
          <cell r="P50">
            <v>0</v>
          </cell>
          <cell r="Q50" t="str">
            <v>X</v>
          </cell>
          <cell r="T50" t="str">
            <v>00959</v>
          </cell>
          <cell r="U50" t="str">
            <v>A003W-000002-000</v>
          </cell>
        </row>
        <row r="51">
          <cell r="B51" t="str">
            <v>BT-A0051-000001-000</v>
          </cell>
          <cell r="C51" t="str">
            <v>00000000000080904</v>
          </cell>
          <cell r="D51" t="str">
            <v>M</v>
          </cell>
          <cell r="E51" t="str">
            <v>BTICINO - Hinge left (2 pieces), &lt;=47 - L 2 PCS, No coating</v>
          </cell>
          <cell r="F51" t="str">
            <v>BTICINO S.P.A.</v>
          </cell>
          <cell r="G51">
            <v>0</v>
          </cell>
          <cell r="L51" t="str">
            <v>Acquisto</v>
          </cell>
          <cell r="M51" t="str">
            <v>09/05/2023 16:20</v>
          </cell>
          <cell r="N51" t="str">
            <v>No</v>
          </cell>
          <cell r="O51" t="str">
            <v>No</v>
          </cell>
          <cell r="P51">
            <v>0</v>
          </cell>
          <cell r="Q51" t="str">
            <v>X</v>
          </cell>
          <cell r="R51" t="str">
            <v>14/07/2023</v>
          </cell>
          <cell r="S51" t="str">
            <v>14/07/2023</v>
          </cell>
          <cell r="T51" t="str">
            <v>00959</v>
          </cell>
          <cell r="U51" t="str">
            <v>A0051-000001-000</v>
          </cell>
        </row>
        <row r="52">
          <cell r="B52" t="str">
            <v>BT-A006K-000001-400</v>
          </cell>
          <cell r="C52" t="str">
            <v>00000000000080911</v>
          </cell>
          <cell r="D52" t="str">
            <v>M</v>
          </cell>
          <cell r="E52" t="str">
            <v>BTICINO - Roof divider panels coupler set, 10PCS, White</v>
          </cell>
          <cell r="F52" t="str">
            <v>BTICINO S.P.A.</v>
          </cell>
          <cell r="G52">
            <v>0</v>
          </cell>
          <cell r="L52" t="str">
            <v>Acquisto</v>
          </cell>
          <cell r="M52" t="str">
            <v>09/05/2023 16:41</v>
          </cell>
          <cell r="N52" t="str">
            <v>No</v>
          </cell>
          <cell r="O52" t="str">
            <v>No</v>
          </cell>
          <cell r="P52">
            <v>0</v>
          </cell>
          <cell r="Q52" t="str">
            <v>X</v>
          </cell>
          <cell r="R52" t="str">
            <v>14/07/2023</v>
          </cell>
          <cell r="S52" t="str">
            <v>14/07/2023</v>
          </cell>
          <cell r="T52" t="str">
            <v>00959</v>
          </cell>
          <cell r="U52" t="str">
            <v>A006K-000001-400</v>
          </cell>
        </row>
        <row r="53">
          <cell r="B53" t="str">
            <v>BT-A0091-000002-900</v>
          </cell>
          <cell r="C53" t="str">
            <v>00000000000083514</v>
          </cell>
          <cell r="D53" t="str">
            <v>M</v>
          </cell>
          <cell r="E53" t="str">
            <v>BTICINO - Minkels Free Standing Corridor - Flexwall steel - 300-400 mm width, 2520 mm high, RAL 9005</v>
          </cell>
          <cell r="F53" t="str">
            <v>BTICINO S.P.A.</v>
          </cell>
          <cell r="G53">
            <v>0</v>
          </cell>
          <cell r="L53" t="str">
            <v>Acquisto</v>
          </cell>
          <cell r="M53" t="str">
            <v>11/03/2024 10:40</v>
          </cell>
          <cell r="N53" t="str">
            <v>No</v>
          </cell>
          <cell r="O53" t="str">
            <v>No</v>
          </cell>
          <cell r="P53">
            <v>0</v>
          </cell>
          <cell r="Q53" t="str">
            <v>X</v>
          </cell>
          <cell r="T53" t="str">
            <v>00959</v>
          </cell>
          <cell r="U53" t="str">
            <v>A0091-000002-900</v>
          </cell>
        </row>
        <row r="54">
          <cell r="B54" t="str">
            <v>BT-A0091-000004-900</v>
          </cell>
          <cell r="C54" t="str">
            <v>00000000000083515</v>
          </cell>
          <cell r="D54" t="str">
            <v>M</v>
          </cell>
          <cell r="E54" t="str">
            <v>BTICINO - Minkels Free Standing Corridor - Flexwall steel - 250-350 mm width, 2520 mm high, RAL 9005</v>
          </cell>
          <cell r="F54" t="str">
            <v>BTICINO S.P.A.</v>
          </cell>
          <cell r="G54">
            <v>0</v>
          </cell>
          <cell r="L54" t="str">
            <v>Acquisto</v>
          </cell>
          <cell r="M54" t="str">
            <v>11/03/2024 10:42</v>
          </cell>
          <cell r="N54" t="str">
            <v>No</v>
          </cell>
          <cell r="O54" t="str">
            <v>No</v>
          </cell>
          <cell r="P54">
            <v>0</v>
          </cell>
          <cell r="Q54" t="str">
            <v>X</v>
          </cell>
          <cell r="T54" t="str">
            <v>00959</v>
          </cell>
          <cell r="U54" t="str">
            <v>A0091-000004-900</v>
          </cell>
        </row>
        <row r="55">
          <cell r="B55" t="str">
            <v>BT-A0091-000006-900</v>
          </cell>
          <cell r="C55" t="str">
            <v>00000000000083516</v>
          </cell>
          <cell r="D55" t="str">
            <v>M</v>
          </cell>
          <cell r="E55" t="str">
            <v>BTICINO - Minkels Free Standing Corridor - Flexwall steel - 300-400 mm width, 2520 mm high, RAL 9005</v>
          </cell>
          <cell r="F55" t="str">
            <v>BTICINO S.P.A.</v>
          </cell>
          <cell r="G55">
            <v>0</v>
          </cell>
          <cell r="L55" t="str">
            <v>Acquisto</v>
          </cell>
          <cell r="M55" t="str">
            <v>11/03/2024 10:45</v>
          </cell>
          <cell r="N55" t="str">
            <v>No</v>
          </cell>
          <cell r="O55" t="str">
            <v>No</v>
          </cell>
          <cell r="P55">
            <v>0</v>
          </cell>
          <cell r="Q55" t="str">
            <v>X</v>
          </cell>
          <cell r="T55" t="str">
            <v>00959</v>
          </cell>
          <cell r="U55" t="str">
            <v>A0091-000006-900</v>
          </cell>
        </row>
        <row r="56">
          <cell r="B56" t="str">
            <v>BT-A0091-000008-900</v>
          </cell>
          <cell r="C56" t="str">
            <v>00000000000083518</v>
          </cell>
          <cell r="D56" t="str">
            <v>M</v>
          </cell>
          <cell r="E56" t="str">
            <v>BTICINO - Minkels Free Standing Corridor - Flexwall steel - 100-175 mm width, 2520 mm high, RAL 9005</v>
          </cell>
          <cell r="F56" t="str">
            <v>BTICINO S.P.A.</v>
          </cell>
          <cell r="G56">
            <v>0</v>
          </cell>
          <cell r="L56" t="str">
            <v>Acquisto</v>
          </cell>
          <cell r="M56" t="str">
            <v>11/03/2024 11:04</v>
          </cell>
          <cell r="N56" t="str">
            <v>No</v>
          </cell>
          <cell r="O56" t="str">
            <v>No</v>
          </cell>
          <cell r="P56">
            <v>0</v>
          </cell>
          <cell r="Q56" t="str">
            <v>X</v>
          </cell>
          <cell r="T56" t="str">
            <v>00959</v>
          </cell>
          <cell r="U56" t="str">
            <v>A0091-000008-900</v>
          </cell>
        </row>
        <row r="57">
          <cell r="B57" t="str">
            <v>BT-A00A0-000003-900</v>
          </cell>
          <cell r="C57" t="str">
            <v>00000000000076197</v>
          </cell>
          <cell r="D57" t="str">
            <v>M</v>
          </cell>
          <cell r="E57" t="str">
            <v>BTICINO - Telescopic cable bridge (150 mm width), D2210-3860, Black</v>
          </cell>
          <cell r="F57" t="str">
            <v>BTICINO S.P.A.</v>
          </cell>
          <cell r="G57">
            <v>0</v>
          </cell>
          <cell r="H57">
            <v>0</v>
          </cell>
          <cell r="K57" t="str">
            <v>TO</v>
          </cell>
          <cell r="L57" t="str">
            <v>Acquisto</v>
          </cell>
          <cell r="M57" t="str">
            <v>11/05/2022 11:32</v>
          </cell>
          <cell r="N57" t="str">
            <v>No</v>
          </cell>
          <cell r="O57" t="str">
            <v>No</v>
          </cell>
          <cell r="P57">
            <v>0</v>
          </cell>
          <cell r="Q57" t="str">
            <v>X</v>
          </cell>
          <cell r="R57" t="str">
            <v>17/10/2023</v>
          </cell>
          <cell r="S57" t="str">
            <v>17/10/2023</v>
          </cell>
          <cell r="T57" t="str">
            <v>00959</v>
          </cell>
          <cell r="U57" t="str">
            <v>A00A0-000003-900</v>
          </cell>
        </row>
        <row r="58">
          <cell r="B58" t="str">
            <v>BT-A00AH-000001-900-1</v>
          </cell>
          <cell r="C58" t="str">
            <v>00000000000083519</v>
          </cell>
          <cell r="D58" t="str">
            <v>M</v>
          </cell>
          <cell r="E58" t="str">
            <v>BTICINO - Minkels Free Standing Corridor - Free- Standing, Top filler HPL package, Size S, 900x320 (w x h), black</v>
          </cell>
          <cell r="F58" t="str">
            <v>BTICINO S.P.A.</v>
          </cell>
          <cell r="G58">
            <v>0</v>
          </cell>
          <cell r="L58" t="str">
            <v>Acquisto</v>
          </cell>
          <cell r="M58" t="str">
            <v>11/03/2024 11:46</v>
          </cell>
          <cell r="N58" t="str">
            <v>No</v>
          </cell>
          <cell r="O58" t="str">
            <v>No</v>
          </cell>
          <cell r="P58">
            <v>0</v>
          </cell>
          <cell r="Q58" t="str">
            <v>X</v>
          </cell>
          <cell r="T58" t="str">
            <v>00959</v>
          </cell>
          <cell r="U58" t="str">
            <v>A00AH-000001-900-1</v>
          </cell>
        </row>
        <row r="59">
          <cell r="B59" t="str">
            <v>BT-A00AH-000002-900-1</v>
          </cell>
          <cell r="C59" t="str">
            <v>00000000000083521</v>
          </cell>
          <cell r="D59" t="str">
            <v>M</v>
          </cell>
          <cell r="E59" t="str">
            <v>BTICINO - Minkels Free Standing Corridor - Free- Standing, Top filler HPL package, Size M, 900x320 (w x h), black</v>
          </cell>
          <cell r="F59" t="str">
            <v>BTICINO S.P.A.</v>
          </cell>
          <cell r="G59">
            <v>0</v>
          </cell>
          <cell r="L59" t="str">
            <v>Acquisto</v>
          </cell>
          <cell r="M59" t="str">
            <v>11/03/2024 11:49</v>
          </cell>
          <cell r="N59" t="str">
            <v>No</v>
          </cell>
          <cell r="O59" t="str">
            <v>No</v>
          </cell>
          <cell r="P59">
            <v>0</v>
          </cell>
          <cell r="Q59" t="str">
            <v>X</v>
          </cell>
          <cell r="T59" t="str">
            <v>00959</v>
          </cell>
          <cell r="U59" t="str">
            <v>A00AH-000002-900-1</v>
          </cell>
        </row>
        <row r="60">
          <cell r="B60" t="str">
            <v>BT-A1BR.2HE-SET</v>
          </cell>
          <cell r="C60" t="str">
            <v>00000000000076076</v>
          </cell>
          <cell r="D60" t="str">
            <v>M</v>
          </cell>
          <cell r="E60" t="str">
            <v>BTICINO - 2U bracket that reduces the width of the profiles from 21” to 19”</v>
          </cell>
          <cell r="F60" t="str">
            <v>BTICINO S.P.A.</v>
          </cell>
          <cell r="G60">
            <v>0</v>
          </cell>
          <cell r="H60">
            <v>0</v>
          </cell>
          <cell r="K60" t="str">
            <v>TO</v>
          </cell>
          <cell r="L60" t="str">
            <v>Acquisto</v>
          </cell>
          <cell r="M60" t="str">
            <v>28/04/2022 17:45</v>
          </cell>
          <cell r="N60" t="str">
            <v>No</v>
          </cell>
          <cell r="O60" t="str">
            <v>No</v>
          </cell>
          <cell r="P60">
            <v>0</v>
          </cell>
          <cell r="Q60" t="str">
            <v>X</v>
          </cell>
          <cell r="R60" t="str">
            <v>30/06/2022</v>
          </cell>
          <cell r="S60" t="str">
            <v>30/06/2022</v>
          </cell>
          <cell r="T60" t="str">
            <v>00959</v>
          </cell>
          <cell r="U60" t="str">
            <v>A1BR.2HE-SET</v>
          </cell>
        </row>
        <row r="61">
          <cell r="B61" t="str">
            <v>BT-A5RT.2200-600</v>
          </cell>
          <cell r="C61" t="str">
            <v>00000000000070407</v>
          </cell>
          <cell r="D61" t="str">
            <v>M</v>
          </cell>
          <cell r="E61" t="str">
            <v>BTICINO - V/MINKELS - Pannelli scorrevoli ciechi FSC 600 x 2200(w x h) - RAL7047, montaggio incluso se ordinati con Freestanding</v>
          </cell>
          <cell r="F61" t="str">
            <v>BTICINO S.P.A.</v>
          </cell>
          <cell r="G61">
            <v>0</v>
          </cell>
          <cell r="H61">
            <v>0</v>
          </cell>
          <cell r="K61" t="str">
            <v>TO</v>
          </cell>
          <cell r="L61" t="str">
            <v>Acquisto</v>
          </cell>
          <cell r="M61" t="str">
            <v>10/12/2020 11:24</v>
          </cell>
          <cell r="N61" t="str">
            <v>Si</v>
          </cell>
          <cell r="O61" t="str">
            <v>No</v>
          </cell>
          <cell r="P61">
            <v>0</v>
          </cell>
          <cell r="Q61" t="str">
            <v>X</v>
          </cell>
          <cell r="R61" t="str">
            <v>15/03/2021</v>
          </cell>
          <cell r="S61" t="str">
            <v>16/03/2021</v>
          </cell>
          <cell r="T61" t="str">
            <v>00959</v>
          </cell>
          <cell r="U61" t="str">
            <v>A5RT.2200-600</v>
          </cell>
        </row>
        <row r="62">
          <cell r="B62" t="str">
            <v>BT-A6D3.50_2200-V.SUP</v>
          </cell>
          <cell r="C62" t="str">
            <v>00000000000070269</v>
          </cell>
          <cell r="D62" t="str">
            <v>M</v>
          </cell>
          <cell r="E62" t="str">
            <v>BTICINO - V/MINKELS - Foam for Vertical Support - 50 mm width, 2200 mm high, RAL 9011</v>
          </cell>
          <cell r="F62" t="str">
            <v>BTICINO S.P.A.</v>
          </cell>
          <cell r="G62">
            <v>0</v>
          </cell>
          <cell r="H62">
            <v>0</v>
          </cell>
          <cell r="K62" t="str">
            <v>TO</v>
          </cell>
          <cell r="L62" t="str">
            <v>Acquisto</v>
          </cell>
          <cell r="M62" t="str">
            <v>20/11/2020 17:38</v>
          </cell>
          <cell r="N62" t="str">
            <v>Si</v>
          </cell>
          <cell r="O62" t="str">
            <v>No</v>
          </cell>
          <cell r="P62">
            <v>0</v>
          </cell>
          <cell r="Q62" t="str">
            <v>X</v>
          </cell>
          <cell r="R62" t="str">
            <v>29/01/2021</v>
          </cell>
          <cell r="S62" t="str">
            <v>20/01/2021</v>
          </cell>
          <cell r="T62" t="str">
            <v>00959</v>
          </cell>
          <cell r="U62" t="str">
            <v>A6D3.50_2200-V.SUP</v>
          </cell>
        </row>
        <row r="63">
          <cell r="B63" t="str">
            <v>BT-ACC-000301</v>
          </cell>
          <cell r="C63" t="str">
            <v>00000000000061212</v>
          </cell>
          <cell r="D63" t="str">
            <v>M</v>
          </cell>
          <cell r="E63" t="str">
            <v>BTICINO - Legrand, cab - cf54/500ez passerella a filo 3m</v>
          </cell>
          <cell r="F63" t="str">
            <v>BTICINO S.P.A.</v>
          </cell>
          <cell r="G63">
            <v>0</v>
          </cell>
          <cell r="H63">
            <v>0</v>
          </cell>
          <cell r="K63" t="str">
            <v>TO</v>
          </cell>
          <cell r="L63" t="str">
            <v>Acquisto</v>
          </cell>
          <cell r="M63" t="str">
            <v>06/05/2019 10:14</v>
          </cell>
          <cell r="N63" t="str">
            <v>Si</v>
          </cell>
          <cell r="O63" t="str">
            <v>No</v>
          </cell>
          <cell r="P63">
            <v>0</v>
          </cell>
          <cell r="Q63" t="str">
            <v>X</v>
          </cell>
          <cell r="R63" t="str">
            <v>31/05/2019</v>
          </cell>
          <cell r="S63" t="str">
            <v>22/05/2019</v>
          </cell>
          <cell r="T63" t="str">
            <v>00959</v>
          </cell>
          <cell r="U63" t="str">
            <v>000301</v>
          </cell>
        </row>
        <row r="64">
          <cell r="B64" t="str">
            <v>BT-ACC-000911</v>
          </cell>
          <cell r="C64" t="str">
            <v>00000000000070270</v>
          </cell>
          <cell r="D64" t="str">
            <v>M</v>
          </cell>
          <cell r="E64" t="str">
            <v>BTICINO - Cablofil - cab - cf105/200ez passerella a filo 3m</v>
          </cell>
          <cell r="F64" t="str">
            <v>BTICINO S.P.A.</v>
          </cell>
          <cell r="G64">
            <v>0</v>
          </cell>
          <cell r="H64">
            <v>0</v>
          </cell>
          <cell r="K64" t="str">
            <v>TO</v>
          </cell>
          <cell r="L64" t="str">
            <v>Acquisto</v>
          </cell>
          <cell r="M64" t="str">
            <v>20/11/2020 17:40</v>
          </cell>
          <cell r="N64" t="str">
            <v>Si</v>
          </cell>
          <cell r="O64" t="str">
            <v>No</v>
          </cell>
          <cell r="P64">
            <v>0</v>
          </cell>
          <cell r="Q64" t="str">
            <v>X</v>
          </cell>
          <cell r="R64" t="str">
            <v>29/01/2021</v>
          </cell>
          <cell r="S64" t="str">
            <v>15/01/2021</v>
          </cell>
          <cell r="T64" t="str">
            <v>00959</v>
          </cell>
          <cell r="U64" t="str">
            <v>000911</v>
          </cell>
        </row>
        <row r="65">
          <cell r="B65" t="str">
            <v>BT-ACC-032110</v>
          </cell>
          <cell r="C65" t="str">
            <v>00000000000082732</v>
          </cell>
          <cell r="D65" t="str">
            <v>M</v>
          </cell>
          <cell r="E65" t="str">
            <v>BTICINO - LEGRAND 032110 - Blocco bussole SC Monomodale  (SC DUPLEX FOR 6 SINGLEMODE FIBERS)</v>
          </cell>
          <cell r="F65" t="str">
            <v>BTICINO S.P.A.</v>
          </cell>
          <cell r="G65">
            <v>0</v>
          </cell>
          <cell r="L65" t="str">
            <v>Acquisto</v>
          </cell>
          <cell r="M65" t="str">
            <v>01/12/2023 12:37</v>
          </cell>
          <cell r="N65" t="str">
            <v>No</v>
          </cell>
          <cell r="O65" t="str">
            <v>No</v>
          </cell>
          <cell r="P65">
            <v>0</v>
          </cell>
          <cell r="Q65" t="str">
            <v>X</v>
          </cell>
          <cell r="R65" t="str">
            <v>19/12/2023</v>
          </cell>
          <cell r="S65" t="str">
            <v>13/12/2023</v>
          </cell>
          <cell r="T65" t="str">
            <v>00959</v>
          </cell>
          <cell r="U65" t="str">
            <v>LG-032110</v>
          </cell>
        </row>
        <row r="66">
          <cell r="B66" t="str">
            <v>BT-ACC-032137</v>
          </cell>
          <cell r="C66" t="str">
            <v>00000000000082731</v>
          </cell>
          <cell r="D66" t="str">
            <v>M</v>
          </cell>
          <cell r="E66" t="str">
            <v>BTICINO - LEGRAND 032137 - Blocco bussole LC Multimodale  (LC duplex block for 12 multimode fibres)</v>
          </cell>
          <cell r="F66" t="str">
            <v>BTICINO S.P.A.</v>
          </cell>
          <cell r="G66">
            <v>0</v>
          </cell>
          <cell r="L66" t="str">
            <v>Acquisto</v>
          </cell>
          <cell r="M66" t="str">
            <v>01/12/2023 12:33</v>
          </cell>
          <cell r="N66" t="str">
            <v>No</v>
          </cell>
          <cell r="O66" t="str">
            <v>No</v>
          </cell>
          <cell r="P66">
            <v>0</v>
          </cell>
          <cell r="Q66" t="str">
            <v>X</v>
          </cell>
          <cell r="R66" t="str">
            <v>21/12/2023</v>
          </cell>
          <cell r="S66" t="str">
            <v>19/12/2023</v>
          </cell>
          <cell r="T66" t="str">
            <v>00959</v>
          </cell>
          <cell r="U66" t="str">
            <v>LG-ACC-032137</v>
          </cell>
        </row>
        <row r="67">
          <cell r="B67" t="str">
            <v>BT-ACC-051772</v>
          </cell>
          <cell r="C67" t="str">
            <v>00000000000080072</v>
          </cell>
          <cell r="D67" t="str">
            <v>M</v>
          </cell>
          <cell r="E67" t="str">
            <v>BTICINO - VDI-Cordone RJ45 cat 6  UTP 100 Ohm 1m</v>
          </cell>
          <cell r="F67" t="str">
            <v>BTICINO S.P.A.</v>
          </cell>
          <cell r="G67">
            <v>0</v>
          </cell>
          <cell r="L67" t="str">
            <v>Acquisto</v>
          </cell>
          <cell r="M67" t="str">
            <v>16/03/2023 15:43</v>
          </cell>
          <cell r="N67" t="str">
            <v>No</v>
          </cell>
          <cell r="O67" t="str">
            <v>No</v>
          </cell>
          <cell r="P67">
            <v>0</v>
          </cell>
          <cell r="Q67" t="str">
            <v>X</v>
          </cell>
          <cell r="R67" t="str">
            <v>09/11/2023</v>
          </cell>
          <cell r="S67" t="str">
            <v>03/10/2023</v>
          </cell>
          <cell r="T67" t="str">
            <v>00959</v>
          </cell>
          <cell r="U67" t="str">
            <v>LG-051772</v>
          </cell>
        </row>
        <row r="68">
          <cell r="B68" t="str">
            <v>BT-ACC-051773</v>
          </cell>
          <cell r="C68" t="str">
            <v>00000000000080073</v>
          </cell>
          <cell r="D68" t="str">
            <v>M</v>
          </cell>
          <cell r="E68" t="str">
            <v>BTICINO - VDI-Cordone RJ45 cat 6  UTP 100 Ohm 2m</v>
          </cell>
          <cell r="F68" t="str">
            <v>BTICINO S.P.A.</v>
          </cell>
          <cell r="G68">
            <v>0</v>
          </cell>
          <cell r="L68" t="str">
            <v>Acquisto</v>
          </cell>
          <cell r="M68" t="str">
            <v>16/03/2023 15:45</v>
          </cell>
          <cell r="N68" t="str">
            <v>No</v>
          </cell>
          <cell r="O68" t="str">
            <v>No</v>
          </cell>
          <cell r="P68">
            <v>0</v>
          </cell>
          <cell r="Q68" t="str">
            <v>X</v>
          </cell>
          <cell r="R68" t="str">
            <v>02/10/2023</v>
          </cell>
          <cell r="S68" t="str">
            <v>02/10/2023</v>
          </cell>
          <cell r="T68" t="str">
            <v>00959</v>
          </cell>
          <cell r="U68" t="str">
            <v>LG-051773</v>
          </cell>
        </row>
        <row r="69">
          <cell r="B69" t="str">
            <v>BT-ACC-051774</v>
          </cell>
          <cell r="C69" t="str">
            <v>00000000000080074</v>
          </cell>
          <cell r="D69" t="str">
            <v>M</v>
          </cell>
          <cell r="E69" t="str">
            <v>BTICINO - VDI-Cordone RJ45 cat 6  UTP 100 Ohm 3m</v>
          </cell>
          <cell r="F69" t="str">
            <v>BTICINO S.P.A.</v>
          </cell>
          <cell r="G69">
            <v>0</v>
          </cell>
          <cell r="L69" t="str">
            <v>Acquisto</v>
          </cell>
          <cell r="M69" t="str">
            <v>16/03/2023 15:47</v>
          </cell>
          <cell r="N69" t="str">
            <v>No</v>
          </cell>
          <cell r="O69" t="str">
            <v>No</v>
          </cell>
          <cell r="P69">
            <v>0</v>
          </cell>
          <cell r="Q69" t="str">
            <v>X</v>
          </cell>
          <cell r="R69" t="str">
            <v>02/10/2023</v>
          </cell>
          <cell r="S69" t="str">
            <v>02/10/2023</v>
          </cell>
          <cell r="T69" t="str">
            <v>00959</v>
          </cell>
          <cell r="U69" t="str">
            <v>LG-051774</v>
          </cell>
        </row>
        <row r="70">
          <cell r="B70" t="str">
            <v>BT-ACC-10701554</v>
          </cell>
          <cell r="C70" t="str">
            <v>00000000000055224</v>
          </cell>
          <cell r="D70" t="str">
            <v>M</v>
          </cell>
          <cell r="E70" t="str">
            <v>BTICINO - Varicon M config RAL9011, 800x1200x2000mm, RAL 9011, 19'' - Kit  antimisc. griglia lat. MSP0406B - Pannello lat. 41U</v>
          </cell>
          <cell r="F70" t="str">
            <v>BTICINO S.P.A.</v>
          </cell>
          <cell r="G70">
            <v>0</v>
          </cell>
          <cell r="H70">
            <v>0</v>
          </cell>
          <cell r="K70" t="str">
            <v>TO</v>
          </cell>
          <cell r="L70" t="str">
            <v>Acquisto</v>
          </cell>
          <cell r="M70" t="str">
            <v>10/07/2018 17:33</v>
          </cell>
          <cell r="N70" t="str">
            <v>Si</v>
          </cell>
          <cell r="O70" t="str">
            <v>No</v>
          </cell>
          <cell r="P70">
            <v>0</v>
          </cell>
          <cell r="Q70" t="str">
            <v>X</v>
          </cell>
          <cell r="R70" t="str">
            <v>17/09/2018</v>
          </cell>
          <cell r="S70" t="str">
            <v>12/09/2018</v>
          </cell>
          <cell r="T70" t="str">
            <v>00959</v>
          </cell>
          <cell r="U70" t="str">
            <v>B111.208012.107.0155</v>
          </cell>
        </row>
        <row r="71">
          <cell r="B71" t="str">
            <v>BT-ACC-10901552</v>
          </cell>
          <cell r="C71" t="str">
            <v>00000000000055225</v>
          </cell>
          <cell r="D71" t="str">
            <v>M</v>
          </cell>
          <cell r="E71" t="str">
            <v>BTICINO - Varicon M config RAL9011, 800x1200x2000mm, RAL 9011, 19''- Kit  antimisc. MSP0406B Pannello laterale - 1200mm x 41U</v>
          </cell>
          <cell r="F71" t="str">
            <v>BTICINO S.P.A.</v>
          </cell>
          <cell r="G71">
            <v>0</v>
          </cell>
          <cell r="H71">
            <v>0</v>
          </cell>
          <cell r="K71" t="str">
            <v>TO</v>
          </cell>
          <cell r="L71" t="str">
            <v>Acquisto</v>
          </cell>
          <cell r="M71" t="str">
            <v>10/07/2018 17:33</v>
          </cell>
          <cell r="N71" t="str">
            <v>Si</v>
          </cell>
          <cell r="O71" t="str">
            <v>No</v>
          </cell>
          <cell r="P71">
            <v>0</v>
          </cell>
          <cell r="Q71" t="str">
            <v>X</v>
          </cell>
          <cell r="R71" t="str">
            <v>20/07/2018</v>
          </cell>
          <cell r="S71" t="str">
            <v>12/07/2018</v>
          </cell>
          <cell r="T71" t="str">
            <v>00959</v>
          </cell>
          <cell r="U71" t="str">
            <v>B111.208012.109.0155</v>
          </cell>
        </row>
        <row r="72">
          <cell r="B72" t="str">
            <v>BT-ACC-10901554</v>
          </cell>
          <cell r="C72" t="str">
            <v>00000000000055226</v>
          </cell>
          <cell r="D72" t="str">
            <v>M</v>
          </cell>
          <cell r="E72" t="str">
            <v>BTICINO - Varicon M config RAL9011, 800x1200x2000mm, RAL 9011, Side skirts, 19'' -  Kit antimisc. -  Griglia discesa cavi lat.</v>
          </cell>
          <cell r="F72" t="str">
            <v>BTICINO S.P.A.</v>
          </cell>
          <cell r="G72">
            <v>0</v>
          </cell>
          <cell r="H72">
            <v>0</v>
          </cell>
          <cell r="K72" t="str">
            <v>TO</v>
          </cell>
          <cell r="L72" t="str">
            <v>Acquisto</v>
          </cell>
          <cell r="M72" t="str">
            <v>10/07/2018 17:33</v>
          </cell>
          <cell r="N72" t="str">
            <v>Si</v>
          </cell>
          <cell r="O72" t="str">
            <v>No</v>
          </cell>
          <cell r="P72">
            <v>0</v>
          </cell>
          <cell r="Q72" t="str">
            <v>X</v>
          </cell>
          <cell r="R72" t="str">
            <v>31/08/2018</v>
          </cell>
          <cell r="S72" t="str">
            <v>01/08/2018</v>
          </cell>
          <cell r="T72" t="str">
            <v>00959</v>
          </cell>
          <cell r="U72" t="str">
            <v>B111.208012.109.0155</v>
          </cell>
        </row>
        <row r="73">
          <cell r="B73" t="str">
            <v>BT-ACC-11101552</v>
          </cell>
          <cell r="C73" t="str">
            <v>00000000000055227</v>
          </cell>
          <cell r="D73" t="str">
            <v>M</v>
          </cell>
          <cell r="E73" t="str">
            <v>BTICINO - Varicon M config RAL9011, 800x1200x2000mm, RAL 9011, Side skirts - Kit antimisc. MSP0406B - Pann. lat. - 1200mm x 41U</v>
          </cell>
          <cell r="F73" t="str">
            <v>BTICINO S.P.A.</v>
          </cell>
          <cell r="G73">
            <v>0</v>
          </cell>
          <cell r="H73">
            <v>0</v>
          </cell>
          <cell r="K73" t="str">
            <v>TO</v>
          </cell>
          <cell r="L73" t="str">
            <v>Acquisto</v>
          </cell>
          <cell r="M73" t="str">
            <v>10/07/2018 17:33</v>
          </cell>
          <cell r="N73" t="str">
            <v>Si</v>
          </cell>
          <cell r="O73" t="str">
            <v>No</v>
          </cell>
          <cell r="P73">
            <v>0</v>
          </cell>
          <cell r="Q73" t="str">
            <v>X</v>
          </cell>
          <cell r="R73" t="str">
            <v>20/07/2018</v>
          </cell>
          <cell r="S73" t="str">
            <v>12/07/2018</v>
          </cell>
          <cell r="T73" t="str">
            <v>00959</v>
          </cell>
          <cell r="U73" t="str">
            <v>B111.208012.111.0155</v>
          </cell>
        </row>
        <row r="74">
          <cell r="B74" t="str">
            <v>BT-ACC-11101554</v>
          </cell>
          <cell r="C74" t="str">
            <v>00000000000055228</v>
          </cell>
          <cell r="D74" t="str">
            <v>M</v>
          </cell>
          <cell r="E74" t="str">
            <v>BTICINO - Varicon M config RAL9011, 800x1200x2000mm, RAL 9011 19'' - Kit antimiscelazione MSP0406B  - Pannello lat. 41U</v>
          </cell>
          <cell r="F74" t="str">
            <v>BTICINO S.P.A.</v>
          </cell>
          <cell r="G74">
            <v>0</v>
          </cell>
          <cell r="H74">
            <v>0</v>
          </cell>
          <cell r="K74" t="str">
            <v>TO</v>
          </cell>
          <cell r="L74" t="str">
            <v>Acquisto</v>
          </cell>
          <cell r="M74" t="str">
            <v>10/07/2018 17:33</v>
          </cell>
          <cell r="N74" t="str">
            <v>Si</v>
          </cell>
          <cell r="O74" t="str">
            <v>No</v>
          </cell>
          <cell r="P74">
            <v>0</v>
          </cell>
          <cell r="Q74" t="str">
            <v>X</v>
          </cell>
          <cell r="R74" t="str">
            <v>17/09/2018</v>
          </cell>
          <cell r="S74" t="str">
            <v>12/09/2018</v>
          </cell>
          <cell r="T74" t="str">
            <v>00959</v>
          </cell>
          <cell r="U74" t="str">
            <v>B111.208012.111.0155</v>
          </cell>
        </row>
        <row r="75">
          <cell r="B75" t="str">
            <v>BT-ACC-11301552</v>
          </cell>
          <cell r="C75" t="str">
            <v>00000000000055229</v>
          </cell>
          <cell r="D75" t="str">
            <v>M</v>
          </cell>
          <cell r="E75" t="str">
            <v>BTICINO - Varicon M config RAL9011, 800x1200x2000mm, RAL 9011, Gole laterali,  Side skirts, 19-inch - Kit antimiscelazione</v>
          </cell>
          <cell r="F75" t="str">
            <v>BTICINO S.P.A.</v>
          </cell>
          <cell r="G75">
            <v>0</v>
          </cell>
          <cell r="H75">
            <v>0</v>
          </cell>
          <cell r="K75" t="str">
            <v>TO</v>
          </cell>
          <cell r="L75" t="str">
            <v>Acquisto</v>
          </cell>
          <cell r="M75" t="str">
            <v>10/07/2018 17:33</v>
          </cell>
          <cell r="N75" t="str">
            <v>Si</v>
          </cell>
          <cell r="O75" t="str">
            <v>No</v>
          </cell>
          <cell r="P75">
            <v>0</v>
          </cell>
          <cell r="Q75" t="str">
            <v>X</v>
          </cell>
          <cell r="R75" t="str">
            <v>20/07/2018</v>
          </cell>
          <cell r="S75" t="str">
            <v>12/07/2018</v>
          </cell>
          <cell r="T75" t="str">
            <v>00959</v>
          </cell>
          <cell r="U75" t="str">
            <v>B111.208012.113.0155</v>
          </cell>
        </row>
        <row r="76">
          <cell r="B76" t="str">
            <v>BT-ACC-11301554</v>
          </cell>
          <cell r="C76" t="str">
            <v>00000000000055230</v>
          </cell>
          <cell r="D76" t="str">
            <v>M</v>
          </cell>
          <cell r="E76" t="str">
            <v>BTICINO - Varicondition DX 22,3kW,  RAL9005 with air filter,  condensation pump and  Modbus SNMP / HTTP module</v>
          </cell>
          <cell r="F76" t="str">
            <v>BTICINO S.P.A.</v>
          </cell>
          <cell r="G76">
            <v>0</v>
          </cell>
          <cell r="H76">
            <v>0</v>
          </cell>
          <cell r="K76" t="str">
            <v>TO</v>
          </cell>
          <cell r="L76" t="str">
            <v>Acquisto</v>
          </cell>
          <cell r="M76" t="str">
            <v>10/07/2018 17:33</v>
          </cell>
          <cell r="N76" t="str">
            <v>Si</v>
          </cell>
          <cell r="O76" t="str">
            <v>No</v>
          </cell>
          <cell r="P76">
            <v>0</v>
          </cell>
          <cell r="Q76" t="str">
            <v>X</v>
          </cell>
          <cell r="R76" t="str">
            <v>31/08/2018</v>
          </cell>
          <cell r="S76" t="str">
            <v>01/08/2018</v>
          </cell>
          <cell r="T76" t="str">
            <v>00959</v>
          </cell>
          <cell r="U76" t="str">
            <v>C201.220-22.113.0155</v>
          </cell>
        </row>
        <row r="77">
          <cell r="B77" t="str">
            <v>BT-ACC-11501552</v>
          </cell>
          <cell r="C77" t="str">
            <v>00000000000055232</v>
          </cell>
          <cell r="D77" t="str">
            <v>M</v>
          </cell>
          <cell r="E77" t="str">
            <v>BTICINO - Varicondition DX 22,3kW,  RAL9005 with air filter,  condensation pump and  Modbus SNMP / HTTP module</v>
          </cell>
          <cell r="F77" t="str">
            <v>BTICINO S.P.A.</v>
          </cell>
          <cell r="G77">
            <v>0</v>
          </cell>
          <cell r="H77">
            <v>0</v>
          </cell>
          <cell r="K77" t="str">
            <v>TO</v>
          </cell>
          <cell r="L77" t="str">
            <v>Acquisto</v>
          </cell>
          <cell r="M77" t="str">
            <v>10/07/2018 17:33</v>
          </cell>
          <cell r="N77" t="str">
            <v>Si</v>
          </cell>
          <cell r="O77" t="str">
            <v>No</v>
          </cell>
          <cell r="P77">
            <v>0</v>
          </cell>
          <cell r="Q77" t="str">
            <v>X</v>
          </cell>
          <cell r="R77" t="str">
            <v>31/07/2018</v>
          </cell>
          <cell r="S77" t="str">
            <v>25/07/2018</v>
          </cell>
          <cell r="T77" t="str">
            <v>00959</v>
          </cell>
          <cell r="U77" t="str">
            <v>C201.220-22.115.0155</v>
          </cell>
        </row>
        <row r="78">
          <cell r="B78" t="str">
            <v>BT-ACC-1E5.01557</v>
          </cell>
          <cell r="C78" t="str">
            <v>00000000000055233</v>
          </cell>
          <cell r="D78" t="str">
            <v>M</v>
          </cell>
          <cell r="E78" t="str">
            <v>BTICINO - Varicon M config RAL9011, 800x1200x2000mm, RAL 9011, 19'' - Kit antimisc., Griglia discesa cavi laterale MSP0406B 41U</v>
          </cell>
          <cell r="F78" t="str">
            <v>BTICINO S.P.A.</v>
          </cell>
          <cell r="G78">
            <v>0</v>
          </cell>
          <cell r="H78">
            <v>0</v>
          </cell>
          <cell r="K78" t="str">
            <v>TO</v>
          </cell>
          <cell r="L78" t="str">
            <v>Acquisto</v>
          </cell>
          <cell r="M78" t="str">
            <v>10/07/2018 17:33</v>
          </cell>
          <cell r="N78" t="str">
            <v>Si</v>
          </cell>
          <cell r="O78" t="str">
            <v>No</v>
          </cell>
          <cell r="P78">
            <v>0</v>
          </cell>
          <cell r="Q78" t="str">
            <v>X</v>
          </cell>
          <cell r="R78" t="str">
            <v>17/09/2018</v>
          </cell>
          <cell r="S78" t="str">
            <v>12/09/2018</v>
          </cell>
          <cell r="T78" t="str">
            <v>00959</v>
          </cell>
          <cell r="U78" t="str">
            <v>B111.208012.1E5.0155</v>
          </cell>
        </row>
        <row r="79">
          <cell r="B79" t="str">
            <v>BT-ACC-1E6.01557</v>
          </cell>
          <cell r="C79" t="str">
            <v>00000000000055234</v>
          </cell>
          <cell r="D79" t="str">
            <v>M</v>
          </cell>
          <cell r="E79" t="str">
            <v>BTICINO - Varicon M config RAL9011, 800x1200x2000mm, RAL 9011,  19'' - Kit antimiscelazione, Griglia discesa cavi laterale</v>
          </cell>
          <cell r="F79" t="str">
            <v>BTICINO S.P.A.</v>
          </cell>
          <cell r="G79">
            <v>0</v>
          </cell>
          <cell r="H79">
            <v>0</v>
          </cell>
          <cell r="K79" t="str">
            <v>TO</v>
          </cell>
          <cell r="L79" t="str">
            <v>Acquisto</v>
          </cell>
          <cell r="M79" t="str">
            <v>10/07/2018 17:33</v>
          </cell>
          <cell r="N79" t="str">
            <v>Si</v>
          </cell>
          <cell r="O79" t="str">
            <v>No</v>
          </cell>
          <cell r="P79">
            <v>0</v>
          </cell>
          <cell r="Q79" t="str">
            <v>X</v>
          </cell>
          <cell r="R79" t="str">
            <v>17/09/2018</v>
          </cell>
          <cell r="S79" t="str">
            <v>12/09/2018</v>
          </cell>
          <cell r="T79" t="str">
            <v>00959</v>
          </cell>
          <cell r="U79" t="str">
            <v>B111.208012.1E6.0155</v>
          </cell>
        </row>
        <row r="80">
          <cell r="B80" t="str">
            <v>BT-ACC-1H3.01557</v>
          </cell>
          <cell r="C80" t="str">
            <v>00000000000055235</v>
          </cell>
          <cell r="D80" t="str">
            <v>M</v>
          </cell>
          <cell r="E80" t="str">
            <v>BTICINO - Varicondition DX 22,3kW,  RAL9005 with air filter,  condensation pump and  Modbus SNMP / HTTP module</v>
          </cell>
          <cell r="F80" t="str">
            <v>BTICINO S.P.A.</v>
          </cell>
          <cell r="G80">
            <v>0</v>
          </cell>
          <cell r="H80">
            <v>0</v>
          </cell>
          <cell r="K80" t="str">
            <v>TO</v>
          </cell>
          <cell r="L80" t="str">
            <v>Acquisto</v>
          </cell>
          <cell r="M80" t="str">
            <v>10/07/2018 17:33</v>
          </cell>
          <cell r="N80" t="str">
            <v>Si</v>
          </cell>
          <cell r="O80" t="str">
            <v>No</v>
          </cell>
          <cell r="P80">
            <v>0</v>
          </cell>
          <cell r="Q80" t="str">
            <v>X</v>
          </cell>
          <cell r="R80" t="str">
            <v>17/09/2018</v>
          </cell>
          <cell r="S80" t="str">
            <v>12/09/2018</v>
          </cell>
          <cell r="T80" t="str">
            <v>00959</v>
          </cell>
          <cell r="U80" t="str">
            <v>C201.220-22.1H3.0155</v>
          </cell>
        </row>
        <row r="81">
          <cell r="B81" t="str">
            <v>BT-ACC-1I8.01557</v>
          </cell>
          <cell r="C81" t="str">
            <v>00000000000055231</v>
          </cell>
          <cell r="D81" t="str">
            <v>M</v>
          </cell>
          <cell r="E81" t="str">
            <v>BTICINO - Varicon M config RAL9011, 600x1200x2000mm, RAL 9011, Gole laterali</v>
          </cell>
          <cell r="F81" t="str">
            <v>BTICINO S.P.A.</v>
          </cell>
          <cell r="G81">
            <v>0</v>
          </cell>
          <cell r="H81">
            <v>0</v>
          </cell>
          <cell r="K81" t="str">
            <v>TO</v>
          </cell>
          <cell r="L81" t="str">
            <v>Acquisto</v>
          </cell>
          <cell r="M81" t="str">
            <v>10/07/2018 17:33</v>
          </cell>
          <cell r="N81" t="str">
            <v>Si</v>
          </cell>
          <cell r="O81" t="str">
            <v>No</v>
          </cell>
          <cell r="P81">
            <v>0</v>
          </cell>
          <cell r="Q81" t="str">
            <v>X</v>
          </cell>
          <cell r="R81" t="str">
            <v>17/09/2018</v>
          </cell>
          <cell r="S81" t="str">
            <v>12/09/2018</v>
          </cell>
          <cell r="T81" t="str">
            <v>00959</v>
          </cell>
          <cell r="U81" t="str">
            <v>B111.206012.1I8.0155</v>
          </cell>
        </row>
        <row r="82">
          <cell r="B82" t="str">
            <v>BT-ACC-254-01-0032-00</v>
          </cell>
          <cell r="C82" t="str">
            <v>00000000000057108</v>
          </cell>
          <cell r="D82" t="str">
            <v>M</v>
          </cell>
          <cell r="E82" t="str">
            <v>Sensor Cable RJ-12(M) to RJ- 45(M) 3M (254-01-0032-00)</v>
          </cell>
          <cell r="F82" t="str">
            <v>BTICINO S.P.A.</v>
          </cell>
          <cell r="G82">
            <v>0</v>
          </cell>
          <cell r="H82">
            <v>0</v>
          </cell>
          <cell r="K82" t="str">
            <v>TO</v>
          </cell>
          <cell r="L82" t="str">
            <v>Acquisto</v>
          </cell>
          <cell r="M82" t="str">
            <v>19/10/2018 16:35</v>
          </cell>
          <cell r="N82" t="str">
            <v>Si</v>
          </cell>
          <cell r="O82" t="str">
            <v>No</v>
          </cell>
          <cell r="P82">
            <v>0</v>
          </cell>
          <cell r="Q82" t="str">
            <v>X</v>
          </cell>
          <cell r="R82" t="str">
            <v>30/11/2018</v>
          </cell>
          <cell r="S82" t="str">
            <v>27/11/2018</v>
          </cell>
          <cell r="T82" t="str">
            <v>00959</v>
          </cell>
          <cell r="U82" t="str">
            <v>254-01-0032-00</v>
          </cell>
        </row>
        <row r="83">
          <cell r="B83" t="str">
            <v>BT-ACC-341896</v>
          </cell>
          <cell r="C83" t="str">
            <v>00000000000061216</v>
          </cell>
          <cell r="D83" t="str">
            <v>M</v>
          </cell>
          <cell r="E83" t="str">
            <v>BTICINO - Legrand, S. SUPPORTO-Bullone T.A M10X30 dacromet</v>
          </cell>
          <cell r="F83" t="str">
            <v>BTICINO S.P.A.</v>
          </cell>
          <cell r="G83">
            <v>0</v>
          </cell>
          <cell r="H83">
            <v>0</v>
          </cell>
          <cell r="K83" t="str">
            <v>TO</v>
          </cell>
          <cell r="L83" t="str">
            <v>Acquisto</v>
          </cell>
          <cell r="M83" t="str">
            <v>06/05/2019 10:22</v>
          </cell>
          <cell r="N83" t="str">
            <v>Si</v>
          </cell>
          <cell r="O83" t="str">
            <v>No</v>
          </cell>
          <cell r="P83">
            <v>0</v>
          </cell>
          <cell r="Q83" t="str">
            <v>X</v>
          </cell>
          <cell r="R83" t="str">
            <v>15/05/2019</v>
          </cell>
          <cell r="S83" t="str">
            <v>22/05/2019</v>
          </cell>
          <cell r="T83" t="str">
            <v>00959</v>
          </cell>
          <cell r="U83" t="str">
            <v>341896</v>
          </cell>
        </row>
        <row r="84">
          <cell r="B84" t="str">
            <v>BT-ACC-343730</v>
          </cell>
          <cell r="C84" t="str">
            <v>00000000000061215</v>
          </cell>
          <cell r="D84" t="str">
            <v>M</v>
          </cell>
          <cell r="E84" t="str">
            <v>BTICINO - Legrand, S. SUPPORTO-PROFILATO S.FF 41X41 S=2,5 3M Z</v>
          </cell>
          <cell r="F84" t="str">
            <v>BTICINO S.P.A.</v>
          </cell>
          <cell r="G84">
            <v>0</v>
          </cell>
          <cell r="H84">
            <v>0</v>
          </cell>
          <cell r="K84" t="str">
            <v>TO</v>
          </cell>
          <cell r="L84" t="str">
            <v>Acquisto</v>
          </cell>
          <cell r="M84" t="str">
            <v>06/05/2019 10:20</v>
          </cell>
          <cell r="N84" t="str">
            <v>Si</v>
          </cell>
          <cell r="O84" t="str">
            <v>No</v>
          </cell>
          <cell r="P84">
            <v>0</v>
          </cell>
          <cell r="Q84" t="str">
            <v>X</v>
          </cell>
          <cell r="R84" t="str">
            <v>15/05/2019</v>
          </cell>
          <cell r="S84" t="str">
            <v>22/05/2019</v>
          </cell>
          <cell r="T84" t="str">
            <v>00959</v>
          </cell>
          <cell r="U84" t="str">
            <v>343730</v>
          </cell>
        </row>
        <row r="85">
          <cell r="B85" t="str">
            <v>BT-ACC-343730 MT</v>
          </cell>
          <cell r="C85" t="str">
            <v>00000000000070271</v>
          </cell>
          <cell r="D85" t="str">
            <v>M</v>
          </cell>
          <cell r="E85" t="str">
            <v>BTICINO - Cablofil - S. SUPPORTO-PROFILATO S.FF 41X41 S=2,5 3M Z</v>
          </cell>
          <cell r="F85" t="str">
            <v>BTICINO S.P.A.</v>
          </cell>
          <cell r="G85">
            <v>0</v>
          </cell>
          <cell r="H85">
            <v>0</v>
          </cell>
          <cell r="K85" t="str">
            <v>TO</v>
          </cell>
          <cell r="L85" t="str">
            <v>Acquisto</v>
          </cell>
          <cell r="M85" t="str">
            <v>20/11/2020 17:46</v>
          </cell>
          <cell r="N85" t="str">
            <v>Si</v>
          </cell>
          <cell r="O85" t="str">
            <v>No</v>
          </cell>
          <cell r="P85">
            <v>0</v>
          </cell>
          <cell r="Q85" t="str">
            <v>X</v>
          </cell>
          <cell r="R85" t="str">
            <v>29/01/2021</v>
          </cell>
          <cell r="S85" t="str">
            <v>20/01/2021</v>
          </cell>
          <cell r="T85" t="str">
            <v>00959</v>
          </cell>
          <cell r="U85" t="str">
            <v>343730</v>
          </cell>
        </row>
        <row r="86">
          <cell r="B86" t="str">
            <v>BT-ACC-348511</v>
          </cell>
          <cell r="C86" t="str">
            <v>00000000000061218</v>
          </cell>
          <cell r="D86" t="str">
            <v>M</v>
          </cell>
          <cell r="E86" t="str">
            <v>BTICINO - Legrand, F31- Giunto mensola EZ</v>
          </cell>
          <cell r="F86" t="str">
            <v>BTICINO S.P.A.</v>
          </cell>
          <cell r="G86">
            <v>0</v>
          </cell>
          <cell r="H86">
            <v>0</v>
          </cell>
          <cell r="K86" t="str">
            <v>TO</v>
          </cell>
          <cell r="L86" t="str">
            <v>Acquisto</v>
          </cell>
          <cell r="M86" t="str">
            <v>06/05/2019 10:26</v>
          </cell>
          <cell r="N86" t="str">
            <v>Si</v>
          </cell>
          <cell r="O86" t="str">
            <v>No</v>
          </cell>
          <cell r="P86">
            <v>0</v>
          </cell>
          <cell r="Q86" t="str">
            <v>X</v>
          </cell>
          <cell r="R86" t="str">
            <v>15/05/2019</v>
          </cell>
          <cell r="S86" t="str">
            <v>22/05/2019</v>
          </cell>
          <cell r="T86" t="str">
            <v>00959</v>
          </cell>
          <cell r="U86" t="str">
            <v>348511</v>
          </cell>
        </row>
        <row r="87">
          <cell r="B87" t="str">
            <v>BT-ACC-349035</v>
          </cell>
          <cell r="C87" t="str">
            <v>00000000000061217</v>
          </cell>
          <cell r="D87" t="str">
            <v>M</v>
          </cell>
          <cell r="E87" t="str">
            <v>BTICINO - Legrand, S. SUPPORTO-Mensola G3 L= 500 Z</v>
          </cell>
          <cell r="F87" t="str">
            <v>BTICINO S.P.A.</v>
          </cell>
          <cell r="G87">
            <v>0</v>
          </cell>
          <cell r="H87">
            <v>0</v>
          </cell>
          <cell r="K87" t="str">
            <v>TO</v>
          </cell>
          <cell r="L87" t="str">
            <v>Acquisto</v>
          </cell>
          <cell r="M87" t="str">
            <v>06/05/2019 10:24</v>
          </cell>
          <cell r="N87" t="str">
            <v>Si</v>
          </cell>
          <cell r="O87" t="str">
            <v>No</v>
          </cell>
          <cell r="P87">
            <v>0</v>
          </cell>
          <cell r="Q87" t="str">
            <v>X</v>
          </cell>
          <cell r="R87" t="str">
            <v>15/05/2019</v>
          </cell>
          <cell r="S87" t="str">
            <v>22/05/2019</v>
          </cell>
          <cell r="T87" t="str">
            <v>00959</v>
          </cell>
          <cell r="U87" t="str">
            <v>349035</v>
          </cell>
        </row>
        <row r="88">
          <cell r="B88" t="str">
            <v>BT-ACC-558081</v>
          </cell>
          <cell r="C88" t="str">
            <v>00000000000061213</v>
          </cell>
          <cell r="D88" t="str">
            <v>M</v>
          </cell>
          <cell r="E88" t="str">
            <v>BTICINO - Legrand, cab - kitasstr ez kit giunzione</v>
          </cell>
          <cell r="F88" t="str">
            <v>BTICINO S.P.A.</v>
          </cell>
          <cell r="G88">
            <v>0</v>
          </cell>
          <cell r="H88">
            <v>0</v>
          </cell>
          <cell r="K88" t="str">
            <v>TO</v>
          </cell>
          <cell r="L88" t="str">
            <v>Acquisto</v>
          </cell>
          <cell r="M88" t="str">
            <v>06/05/2019 10:17</v>
          </cell>
          <cell r="N88" t="str">
            <v>Si</v>
          </cell>
          <cell r="O88" t="str">
            <v>No</v>
          </cell>
          <cell r="P88">
            <v>0</v>
          </cell>
          <cell r="Q88" t="str">
            <v>X</v>
          </cell>
          <cell r="R88" t="str">
            <v>29/01/2021</v>
          </cell>
          <cell r="S88" t="str">
            <v>20/01/2021</v>
          </cell>
          <cell r="T88" t="str">
            <v>00959</v>
          </cell>
          <cell r="U88" t="str">
            <v>558081</v>
          </cell>
        </row>
        <row r="89">
          <cell r="B89" t="str">
            <v>BT-ACC-595203</v>
          </cell>
          <cell r="C89" t="str">
            <v>00000000000061214</v>
          </cell>
          <cell r="D89" t="str">
            <v>M</v>
          </cell>
          <cell r="E89" t="str">
            <v>BTICINO - Legrand, cab - pf41sgc piastra x profilati</v>
          </cell>
          <cell r="F89" t="str">
            <v>BTICINO S.P.A.</v>
          </cell>
          <cell r="G89">
            <v>0</v>
          </cell>
          <cell r="H89">
            <v>0</v>
          </cell>
          <cell r="K89" t="str">
            <v>TO</v>
          </cell>
          <cell r="L89" t="str">
            <v>Acquisto</v>
          </cell>
          <cell r="M89" t="str">
            <v>06/05/2019 10:19</v>
          </cell>
          <cell r="N89" t="str">
            <v>Si</v>
          </cell>
          <cell r="O89" t="str">
            <v>No</v>
          </cell>
          <cell r="P89">
            <v>0</v>
          </cell>
          <cell r="Q89" t="str">
            <v>X</v>
          </cell>
          <cell r="R89" t="str">
            <v>31/05/2019</v>
          </cell>
          <cell r="S89" t="str">
            <v>22/05/2019</v>
          </cell>
          <cell r="T89" t="str">
            <v>00959</v>
          </cell>
          <cell r="U89" t="str">
            <v>595203</v>
          </cell>
        </row>
        <row r="90">
          <cell r="B90" t="str">
            <v>BT-ACC-599007</v>
          </cell>
          <cell r="C90" t="str">
            <v>00000000000070272</v>
          </cell>
          <cell r="D90" t="str">
            <v>M</v>
          </cell>
          <cell r="E90" t="str">
            <v>BTICINO - Cablofil - cab - fs41 dc fastrut</v>
          </cell>
          <cell r="F90" t="str">
            <v>BTICINO S.P.A.</v>
          </cell>
          <cell r="G90">
            <v>0</v>
          </cell>
          <cell r="H90">
            <v>0</v>
          </cell>
          <cell r="K90" t="str">
            <v>TO</v>
          </cell>
          <cell r="L90" t="str">
            <v>Acquisto</v>
          </cell>
          <cell r="M90" t="str">
            <v>20/11/2020 17:48</v>
          </cell>
          <cell r="N90" t="str">
            <v>Si</v>
          </cell>
          <cell r="O90" t="str">
            <v>No</v>
          </cell>
          <cell r="P90">
            <v>0</v>
          </cell>
          <cell r="Q90" t="str">
            <v>X</v>
          </cell>
          <cell r="R90" t="str">
            <v>29/01/2021</v>
          </cell>
          <cell r="S90" t="str">
            <v>20/01/2021</v>
          </cell>
          <cell r="T90" t="str">
            <v>00959</v>
          </cell>
          <cell r="U90" t="str">
            <v>599007</v>
          </cell>
        </row>
        <row r="91">
          <cell r="B91" t="str">
            <v>BT-ACC-646764-DOOR</v>
          </cell>
          <cell r="C91" t="str">
            <v>00000000000065882</v>
          </cell>
          <cell r="D91" t="str">
            <v>M</v>
          </cell>
          <cell r="E91" t="str">
            <v>Legrand  - porta frontale vetro per armadio 42U 800x800, RICAMBIO</v>
          </cell>
          <cell r="F91" t="str">
            <v>BTICINO S.P.A.</v>
          </cell>
          <cell r="G91">
            <v>0</v>
          </cell>
          <cell r="H91">
            <v>0</v>
          </cell>
          <cell r="K91" t="str">
            <v>TO</v>
          </cell>
          <cell r="L91" t="str">
            <v>Acquisto</v>
          </cell>
          <cell r="M91" t="str">
            <v>24/01/2020 10:57</v>
          </cell>
          <cell r="N91" t="str">
            <v>Si</v>
          </cell>
          <cell r="O91" t="str">
            <v>No</v>
          </cell>
          <cell r="P91">
            <v>0</v>
          </cell>
          <cell r="Q91" t="str">
            <v>X</v>
          </cell>
          <cell r="R91" t="str">
            <v>17/02/2020</v>
          </cell>
          <cell r="S91" t="str">
            <v>14/02/2020</v>
          </cell>
          <cell r="T91" t="str">
            <v>00959</v>
          </cell>
        </row>
        <row r="92">
          <cell r="B92" t="str">
            <v>BT-ACC-84010</v>
          </cell>
          <cell r="C92" t="str">
            <v>00000000000077982</v>
          </cell>
          <cell r="D92" t="str">
            <v>M</v>
          </cell>
          <cell r="E92" t="str">
            <v>BTICINO - VGA-HDMI converter w/1600x1200 video &amp; audio, EU power adapt</v>
          </cell>
          <cell r="F92" t="str">
            <v>BTICINO S.P.A.</v>
          </cell>
          <cell r="G92">
            <v>0</v>
          </cell>
          <cell r="H92">
            <v>0</v>
          </cell>
          <cell r="K92" t="str">
            <v>TO</v>
          </cell>
          <cell r="L92" t="str">
            <v>Acquisto</v>
          </cell>
          <cell r="M92" t="str">
            <v>25/10/2022 12:44</v>
          </cell>
          <cell r="N92" t="str">
            <v>No</v>
          </cell>
          <cell r="O92" t="str">
            <v>No</v>
          </cell>
          <cell r="P92">
            <v>0</v>
          </cell>
          <cell r="Q92" t="str">
            <v>X</v>
          </cell>
          <cell r="R92" t="str">
            <v>25/01/2023</v>
          </cell>
          <cell r="S92" t="str">
            <v>25/01/2023</v>
          </cell>
          <cell r="T92" t="str">
            <v>00959</v>
          </cell>
          <cell r="U92" t="str">
            <v>84010</v>
          </cell>
        </row>
        <row r="93">
          <cell r="B93" t="str">
            <v>BT-ACC-A27V.1200-81ME</v>
          </cell>
          <cell r="C93" t="str">
            <v>00000000000059439</v>
          </cell>
          <cell r="D93" t="str">
            <v>M</v>
          </cell>
          <cell r="E93" t="str">
            <v>MSP0406B - Pannello laterale - 1200mm x 41U (d x h) RAL 9011</v>
          </cell>
          <cell r="F93" t="str">
            <v>BTICINO S.P.A.</v>
          </cell>
          <cell r="G93">
            <v>0</v>
          </cell>
          <cell r="H93">
            <v>0</v>
          </cell>
          <cell r="K93" t="str">
            <v>TO</v>
          </cell>
          <cell r="L93" t="str">
            <v>Acquisto</v>
          </cell>
          <cell r="M93" t="str">
            <v>26/03/2019 15:30</v>
          </cell>
          <cell r="N93" t="str">
            <v>Si</v>
          </cell>
          <cell r="O93" t="str">
            <v>No</v>
          </cell>
          <cell r="P93">
            <v>0</v>
          </cell>
          <cell r="Q93" t="str">
            <v>X</v>
          </cell>
          <cell r="R93" t="str">
            <v>28/06/2019</v>
          </cell>
          <cell r="S93" t="str">
            <v>28/06/2019</v>
          </cell>
          <cell r="T93" t="str">
            <v>00959</v>
          </cell>
          <cell r="U93" t="str">
            <v>A27V.1200-81ME</v>
          </cell>
        </row>
        <row r="94">
          <cell r="B94" t="str">
            <v>BT-ACC-A5EP.200D-600B</v>
          </cell>
          <cell r="C94" t="str">
            <v>00000000000061299</v>
          </cell>
          <cell r="D94" t="str">
            <v>M</v>
          </cell>
          <cell r="E94" t="str">
            <v>Cable Duct rack da 600 ( 200mm posteriore)</v>
          </cell>
          <cell r="F94" t="str">
            <v>BTICINO S.P.A.</v>
          </cell>
          <cell r="G94">
            <v>0</v>
          </cell>
          <cell r="H94">
            <v>0</v>
          </cell>
          <cell r="K94" t="str">
            <v>TO</v>
          </cell>
          <cell r="L94" t="str">
            <v>Acquisto</v>
          </cell>
          <cell r="M94" t="str">
            <v>10/05/2019 09:22</v>
          </cell>
          <cell r="N94" t="str">
            <v>Si</v>
          </cell>
          <cell r="O94" t="str">
            <v>No</v>
          </cell>
          <cell r="P94">
            <v>0</v>
          </cell>
          <cell r="Q94" t="str">
            <v>X</v>
          </cell>
          <cell r="R94" t="str">
            <v>28/06/2019</v>
          </cell>
          <cell r="S94" t="str">
            <v>28/06/2019</v>
          </cell>
          <cell r="T94" t="str">
            <v>00959</v>
          </cell>
          <cell r="U94" t="str">
            <v>A5EP.200D-600B</v>
          </cell>
        </row>
        <row r="95">
          <cell r="B95" t="str">
            <v>BT-ACC-A5EP.200D-800B</v>
          </cell>
          <cell r="C95" t="str">
            <v>00000000000059440</v>
          </cell>
          <cell r="D95" t="str">
            <v>M</v>
          </cell>
          <cell r="E95" t="str">
            <v>MCM0301B - Narrow cable duct (200 mm) for 800 mm wide cabinet, RAL 9011</v>
          </cell>
          <cell r="F95" t="str">
            <v>BTICINO S.P.A.</v>
          </cell>
          <cell r="G95">
            <v>0</v>
          </cell>
          <cell r="H95">
            <v>0</v>
          </cell>
          <cell r="K95" t="str">
            <v>TO</v>
          </cell>
          <cell r="L95" t="str">
            <v>Acquisto</v>
          </cell>
          <cell r="M95" t="str">
            <v>26/03/2019 15:39</v>
          </cell>
          <cell r="N95" t="str">
            <v>Si</v>
          </cell>
          <cell r="O95" t="str">
            <v>No</v>
          </cell>
          <cell r="P95">
            <v>0</v>
          </cell>
          <cell r="Q95" t="str">
            <v>X</v>
          </cell>
          <cell r="R95" t="str">
            <v>30/04/2019</v>
          </cell>
          <cell r="S95" t="str">
            <v>19/04/2019</v>
          </cell>
          <cell r="T95" t="str">
            <v>00959</v>
          </cell>
          <cell r="U95" t="str">
            <v>A5EP.200D-800B</v>
          </cell>
        </row>
        <row r="96">
          <cell r="B96" t="str">
            <v>BT-ACC-A5EP.600D-800B</v>
          </cell>
          <cell r="C96" t="str">
            <v>00000000000057089</v>
          </cell>
          <cell r="D96" t="str">
            <v>M</v>
          </cell>
          <cell r="E96" t="str">
            <v>Cable Duct rack da 800mm ( 600 mm a metà divisibile in due sezioni)</v>
          </cell>
          <cell r="F96" t="str">
            <v>BTICINO S.P.A.</v>
          </cell>
          <cell r="G96">
            <v>0</v>
          </cell>
          <cell r="H96">
            <v>0</v>
          </cell>
          <cell r="K96" t="str">
            <v>TO</v>
          </cell>
          <cell r="L96" t="str">
            <v>Acquisto</v>
          </cell>
          <cell r="M96" t="str">
            <v>19/10/2018 15:54</v>
          </cell>
          <cell r="N96" t="str">
            <v>Si</v>
          </cell>
          <cell r="O96" t="str">
            <v>No</v>
          </cell>
          <cell r="P96">
            <v>0</v>
          </cell>
          <cell r="Q96" t="str">
            <v>X</v>
          </cell>
          <cell r="R96" t="str">
            <v>30/04/2019</v>
          </cell>
          <cell r="S96" t="str">
            <v>19/04/2019</v>
          </cell>
          <cell r="T96" t="str">
            <v>00959</v>
          </cell>
          <cell r="U96" t="str">
            <v>A5EP.600D-800B</v>
          </cell>
        </row>
        <row r="97">
          <cell r="B97" t="str">
            <v>BT-ACC-A5ER.200</v>
          </cell>
          <cell r="C97" t="str">
            <v>00000000000057096</v>
          </cell>
          <cell r="D97" t="str">
            <v>M</v>
          </cell>
          <cell r="E97" t="str">
            <v>End of plate cable duct ( 200mm)</v>
          </cell>
          <cell r="F97" t="str">
            <v>BTICINO S.P.A.</v>
          </cell>
          <cell r="G97">
            <v>0</v>
          </cell>
          <cell r="H97">
            <v>0</v>
          </cell>
          <cell r="K97" t="str">
            <v>TO</v>
          </cell>
          <cell r="L97" t="str">
            <v>Acquisto</v>
          </cell>
          <cell r="M97" t="str">
            <v>19/10/2018 16:11</v>
          </cell>
          <cell r="N97" t="str">
            <v>Si</v>
          </cell>
          <cell r="O97" t="str">
            <v>No</v>
          </cell>
          <cell r="P97">
            <v>0</v>
          </cell>
          <cell r="Q97" t="str">
            <v>X</v>
          </cell>
          <cell r="R97" t="str">
            <v>28/06/2019</v>
          </cell>
          <cell r="S97" t="str">
            <v>28/06/2019</v>
          </cell>
          <cell r="T97" t="str">
            <v>00959</v>
          </cell>
          <cell r="U97" t="str">
            <v>A5ER.200</v>
          </cell>
        </row>
        <row r="98">
          <cell r="B98" t="str">
            <v>BT-ACC-A5ER.600</v>
          </cell>
          <cell r="C98" t="str">
            <v>00000000000057097</v>
          </cell>
          <cell r="D98" t="str">
            <v>M</v>
          </cell>
          <cell r="E98" t="str">
            <v>End of plate cable duct ( 600mm)</v>
          </cell>
          <cell r="F98" t="str">
            <v>BTICINO S.P.A.</v>
          </cell>
          <cell r="G98">
            <v>0</v>
          </cell>
          <cell r="H98">
            <v>0</v>
          </cell>
          <cell r="K98" t="str">
            <v>TO</v>
          </cell>
          <cell r="L98" t="str">
            <v>Acquisto</v>
          </cell>
          <cell r="M98" t="str">
            <v>19/10/2018 16:12</v>
          </cell>
          <cell r="N98" t="str">
            <v>Si</v>
          </cell>
          <cell r="O98" t="str">
            <v>No</v>
          </cell>
          <cell r="P98">
            <v>0</v>
          </cell>
          <cell r="Q98" t="str">
            <v>X</v>
          </cell>
          <cell r="R98" t="str">
            <v>28/06/2019</v>
          </cell>
          <cell r="S98" t="str">
            <v>28/06/2019</v>
          </cell>
          <cell r="T98" t="str">
            <v>00959</v>
          </cell>
          <cell r="U98" t="str">
            <v>A5ER.600</v>
          </cell>
        </row>
        <row r="99">
          <cell r="B99" t="str">
            <v>BT-ACC-A5EX.200-300</v>
          </cell>
          <cell r="C99" t="str">
            <v>00000000000057094</v>
          </cell>
          <cell r="D99" t="str">
            <v>M</v>
          </cell>
          <cell r="E99" t="str">
            <v>COVER Cable Duct rack da 300mm (200mm posteriore)</v>
          </cell>
          <cell r="F99" t="str">
            <v>BTICINO S.P.A.</v>
          </cell>
          <cell r="G99">
            <v>0</v>
          </cell>
          <cell r="H99">
            <v>0</v>
          </cell>
          <cell r="K99" t="str">
            <v>TO</v>
          </cell>
          <cell r="L99" t="str">
            <v>Acquisto</v>
          </cell>
          <cell r="M99" t="str">
            <v>19/10/2018 16:06</v>
          </cell>
          <cell r="N99" t="str">
            <v>Si</v>
          </cell>
          <cell r="O99" t="str">
            <v>No</v>
          </cell>
          <cell r="P99">
            <v>0</v>
          </cell>
          <cell r="Q99" t="str">
            <v>X</v>
          </cell>
          <cell r="R99" t="str">
            <v>16/11/2018</v>
          </cell>
          <cell r="S99" t="str">
            <v>07/11/2018</v>
          </cell>
          <cell r="T99" t="str">
            <v>00959</v>
          </cell>
          <cell r="U99" t="str">
            <v>A5EX.200-300</v>
          </cell>
        </row>
        <row r="100">
          <cell r="B100" t="str">
            <v>BT-ACC-A5EX.200-800</v>
          </cell>
          <cell r="C100" t="str">
            <v>00000000000057092</v>
          </cell>
          <cell r="D100" t="str">
            <v>M</v>
          </cell>
          <cell r="E100" t="str">
            <v>COVER Cable Duct rack da 800mm (200mm posteriore)</v>
          </cell>
          <cell r="F100" t="str">
            <v>BTICINO S.P.A.</v>
          </cell>
          <cell r="G100">
            <v>0</v>
          </cell>
          <cell r="H100">
            <v>0</v>
          </cell>
          <cell r="K100" t="str">
            <v>TO</v>
          </cell>
          <cell r="L100" t="str">
            <v>Acquisto</v>
          </cell>
          <cell r="M100" t="str">
            <v>19/10/2018 16:00</v>
          </cell>
          <cell r="N100" t="str">
            <v>Si</v>
          </cell>
          <cell r="O100" t="str">
            <v>No</v>
          </cell>
          <cell r="P100">
            <v>0</v>
          </cell>
          <cell r="Q100" t="str">
            <v>X</v>
          </cell>
          <cell r="R100" t="str">
            <v>16/11/2018</v>
          </cell>
          <cell r="S100" t="str">
            <v>07/11/2018</v>
          </cell>
          <cell r="T100" t="str">
            <v>00959</v>
          </cell>
          <cell r="U100" t="str">
            <v>A5EX.200-800</v>
          </cell>
        </row>
        <row r="101">
          <cell r="B101" t="str">
            <v>BT-ACC-A5EX.600-300</v>
          </cell>
          <cell r="C101" t="str">
            <v>00000000000057095</v>
          </cell>
          <cell r="D101" t="str">
            <v>M</v>
          </cell>
          <cell r="E101" t="str">
            <v>COVER Cable Duct rack da 300mm ( 600 mm a metà divisibile in due sezioni)</v>
          </cell>
          <cell r="F101" t="str">
            <v>BTICINO S.P.A.</v>
          </cell>
          <cell r="G101">
            <v>0</v>
          </cell>
          <cell r="H101">
            <v>0</v>
          </cell>
          <cell r="K101" t="str">
            <v>TO</v>
          </cell>
          <cell r="L101" t="str">
            <v>Acquisto</v>
          </cell>
          <cell r="M101" t="str">
            <v>19/10/2018 16:10</v>
          </cell>
          <cell r="N101" t="str">
            <v>Si</v>
          </cell>
          <cell r="O101" t="str">
            <v>No</v>
          </cell>
          <cell r="P101">
            <v>0</v>
          </cell>
          <cell r="Q101" t="str">
            <v>X</v>
          </cell>
          <cell r="R101" t="str">
            <v>16/11/2018</v>
          </cell>
          <cell r="S101" t="str">
            <v>07/11/2018</v>
          </cell>
          <cell r="T101" t="str">
            <v>00959</v>
          </cell>
          <cell r="U101" t="str">
            <v>A5EX.600-300</v>
          </cell>
        </row>
        <row r="102">
          <cell r="B102" t="str">
            <v>BT-ACC-A5EX.600-800</v>
          </cell>
          <cell r="C102" t="str">
            <v>00000000000057093</v>
          </cell>
          <cell r="D102" t="str">
            <v>M</v>
          </cell>
          <cell r="E102" t="str">
            <v>COVER Cable Duct rack da 800mm (600 mm a metà divisibile in due sezioni)</v>
          </cell>
          <cell r="F102" t="str">
            <v>BTICINO S.P.A.</v>
          </cell>
          <cell r="G102">
            <v>0</v>
          </cell>
          <cell r="H102">
            <v>0</v>
          </cell>
          <cell r="K102" t="str">
            <v>TO</v>
          </cell>
          <cell r="L102" t="str">
            <v>Acquisto</v>
          </cell>
          <cell r="M102" t="str">
            <v>19/10/2018 16:01</v>
          </cell>
          <cell r="N102" t="str">
            <v>Si</v>
          </cell>
          <cell r="O102" t="str">
            <v>No</v>
          </cell>
          <cell r="P102">
            <v>0</v>
          </cell>
          <cell r="Q102" t="str">
            <v>X</v>
          </cell>
          <cell r="R102" t="str">
            <v>16/11/2018</v>
          </cell>
          <cell r="S102" t="str">
            <v>07/11/2018</v>
          </cell>
          <cell r="T102" t="str">
            <v>00959</v>
          </cell>
          <cell r="U102" t="str">
            <v>A5EX.600-800</v>
          </cell>
        </row>
        <row r="103">
          <cell r="B103" t="str">
            <v>BT-ACC-A5FQ.200D-300B</v>
          </cell>
          <cell r="C103" t="str">
            <v>00000000000057090</v>
          </cell>
          <cell r="D103" t="str">
            <v>M</v>
          </cell>
          <cell r="E103" t="str">
            <v>Cable Duct rack da 300mm ( 200mm posteriore)</v>
          </cell>
          <cell r="F103" t="str">
            <v>BTICINO S.P.A.</v>
          </cell>
          <cell r="G103">
            <v>0</v>
          </cell>
          <cell r="H103">
            <v>0</v>
          </cell>
          <cell r="K103" t="str">
            <v>TO</v>
          </cell>
          <cell r="L103" t="str">
            <v>Acquisto</v>
          </cell>
          <cell r="M103" t="str">
            <v>19/10/2018 15:56</v>
          </cell>
          <cell r="N103" t="str">
            <v>Si</v>
          </cell>
          <cell r="O103" t="str">
            <v>No</v>
          </cell>
          <cell r="P103">
            <v>0</v>
          </cell>
          <cell r="Q103" t="str">
            <v>X</v>
          </cell>
          <cell r="R103" t="str">
            <v>16/11/2018</v>
          </cell>
          <cell r="S103" t="str">
            <v>07/11/2018</v>
          </cell>
          <cell r="T103" t="str">
            <v>00959</v>
          </cell>
          <cell r="U103" t="str">
            <v>A5FQ.200D-300B</v>
          </cell>
        </row>
        <row r="104">
          <cell r="B104" t="str">
            <v>BT-ACC-A5FQ.600D-300B</v>
          </cell>
          <cell r="C104" t="str">
            <v>00000000000057091</v>
          </cell>
          <cell r="D104" t="str">
            <v>M</v>
          </cell>
          <cell r="E104" t="str">
            <v>Cable Duct rack da 300mm ( 600 mm a metà divisibile in due sezioni)</v>
          </cell>
          <cell r="F104" t="str">
            <v>BTICINO S.P.A.</v>
          </cell>
          <cell r="G104">
            <v>0</v>
          </cell>
          <cell r="H104">
            <v>0</v>
          </cell>
          <cell r="K104" t="str">
            <v>TO</v>
          </cell>
          <cell r="L104" t="str">
            <v>Acquisto</v>
          </cell>
          <cell r="M104" t="str">
            <v>19/10/2018 15:57</v>
          </cell>
          <cell r="N104" t="str">
            <v>Si</v>
          </cell>
          <cell r="O104" t="str">
            <v>No</v>
          </cell>
          <cell r="P104">
            <v>0</v>
          </cell>
          <cell r="Q104" t="str">
            <v>X</v>
          </cell>
          <cell r="R104" t="str">
            <v>16/11/2018</v>
          </cell>
          <cell r="S104" t="str">
            <v>07/11/2018</v>
          </cell>
          <cell r="T104" t="str">
            <v>00959</v>
          </cell>
          <cell r="U104" t="str">
            <v>A5FQ.600D-300B</v>
          </cell>
        </row>
        <row r="105">
          <cell r="B105" t="str">
            <v>BT-ACC-A5KTPDUTM1V-VL</v>
          </cell>
          <cell r="C105" t="str">
            <v>00000000000057087</v>
          </cell>
          <cell r="D105" t="str">
            <v>M</v>
          </cell>
          <cell r="E105" t="str">
            <v>kit staffe per montaggio PDU zeroU, su rack Varicon</v>
          </cell>
          <cell r="F105" t="str">
            <v>BTICINO S.P.A.</v>
          </cell>
          <cell r="G105">
            <v>0</v>
          </cell>
          <cell r="H105">
            <v>0</v>
          </cell>
          <cell r="K105" t="str">
            <v>TO</v>
          </cell>
          <cell r="L105" t="str">
            <v>Acquisto</v>
          </cell>
          <cell r="M105" t="str">
            <v>19/10/2018 15:50</v>
          </cell>
          <cell r="N105" t="str">
            <v>Si</v>
          </cell>
          <cell r="O105" t="str">
            <v>No</v>
          </cell>
          <cell r="P105">
            <v>0</v>
          </cell>
          <cell r="Q105" t="str">
            <v>X</v>
          </cell>
          <cell r="R105" t="str">
            <v>16/11/2018</v>
          </cell>
          <cell r="S105" t="str">
            <v>07/11/2018</v>
          </cell>
          <cell r="T105" t="str">
            <v>00959</v>
          </cell>
          <cell r="U105" t="str">
            <v>A5KT.PDU-TM-1V-VL</v>
          </cell>
        </row>
        <row r="106">
          <cell r="B106" t="str">
            <v>BT-ACC-A6C9.325-2400</v>
          </cell>
          <cell r="C106" t="str">
            <v>00000000000059438</v>
          </cell>
          <cell r="D106" t="str">
            <v>M</v>
          </cell>
          <cell r="E106" t="str">
            <v>Filler per chiusura spazi vuoti sopra rack, con guarnizioni antimiscelazione</v>
          </cell>
          <cell r="F106" t="str">
            <v>BTICINO S.P.A.</v>
          </cell>
          <cell r="G106">
            <v>0</v>
          </cell>
          <cell r="H106">
            <v>0</v>
          </cell>
          <cell r="K106" t="str">
            <v>TO</v>
          </cell>
          <cell r="L106" t="str">
            <v>Acquisto</v>
          </cell>
          <cell r="M106" t="str">
            <v>26/03/2019 15:28</v>
          </cell>
          <cell r="N106" t="str">
            <v>Si</v>
          </cell>
          <cell r="O106" t="str">
            <v>No</v>
          </cell>
          <cell r="P106">
            <v>0</v>
          </cell>
          <cell r="Q106" t="str">
            <v>X</v>
          </cell>
          <cell r="R106" t="str">
            <v>30/04/2019</v>
          </cell>
          <cell r="S106" t="str">
            <v>19/04/2019</v>
          </cell>
          <cell r="T106" t="str">
            <v>00959</v>
          </cell>
          <cell r="U106" t="str">
            <v>A6C9.325-2400</v>
          </cell>
        </row>
        <row r="107">
          <cell r="B107" t="str">
            <v>BT-ACC-A6M4.900-320</v>
          </cell>
          <cell r="C107" t="str">
            <v>00000000000070900</v>
          </cell>
          <cell r="D107" t="str">
            <v>M</v>
          </cell>
          <cell r="E107" t="str">
            <v>BTICINO - V/MINKELS - Filler sopra rack Google 900x320 HPL, Montaggio incluso se ordinati con freestanding</v>
          </cell>
          <cell r="F107" t="str">
            <v>BTICINO S.P.A.</v>
          </cell>
          <cell r="G107">
            <v>0</v>
          </cell>
          <cell r="H107">
            <v>0</v>
          </cell>
          <cell r="K107" t="str">
            <v>TO</v>
          </cell>
          <cell r="L107" t="str">
            <v>Acquisto</v>
          </cell>
          <cell r="M107" t="str">
            <v>27/01/2021 15:22</v>
          </cell>
          <cell r="N107" t="str">
            <v>Si</v>
          </cell>
          <cell r="O107" t="str">
            <v>No</v>
          </cell>
          <cell r="P107">
            <v>0</v>
          </cell>
          <cell r="Q107" t="str">
            <v>X</v>
          </cell>
          <cell r="R107" t="str">
            <v>15/03/2021</v>
          </cell>
          <cell r="S107" t="str">
            <v>16/03/2021</v>
          </cell>
          <cell r="T107" t="str">
            <v>00959</v>
          </cell>
          <cell r="U107" t="str">
            <v>A6M4.900-320</v>
          </cell>
        </row>
        <row r="108">
          <cell r="B108" t="str">
            <v>BT-ACC-C9103U42P8L</v>
          </cell>
          <cell r="C108" t="str">
            <v>00000000000062522</v>
          </cell>
          <cell r="D108" t="str">
            <v>M</v>
          </cell>
          <cell r="E108" t="str">
            <v>BTICINO - Coppia passacavo  laterale  Linkeo</v>
          </cell>
          <cell r="F108" t="str">
            <v>BTICINO S.P.A.</v>
          </cell>
          <cell r="G108">
            <v>0</v>
          </cell>
          <cell r="H108">
            <v>0</v>
          </cell>
          <cell r="K108" t="str">
            <v>TO</v>
          </cell>
          <cell r="L108" t="str">
            <v>Acquisto</v>
          </cell>
          <cell r="M108" t="str">
            <v>11/07/2019 16:25</v>
          </cell>
          <cell r="N108" t="str">
            <v>No</v>
          </cell>
          <cell r="O108" t="str">
            <v>No</v>
          </cell>
          <cell r="P108">
            <v>0</v>
          </cell>
          <cell r="Q108" t="str">
            <v>X</v>
          </cell>
          <cell r="T108" t="str">
            <v>00959</v>
          </cell>
          <cell r="U108" t="str">
            <v>C9103U42P8L</v>
          </cell>
        </row>
        <row r="109">
          <cell r="B109" t="str">
            <v>BT-ACC-CM-000202</v>
          </cell>
          <cell r="C109" t="str">
            <v>00000000000069519</v>
          </cell>
          <cell r="D109" t="str">
            <v>M</v>
          </cell>
          <cell r="E109" t="str">
            <v>BTICINO - CAB - CF54/400 EZ+ passerella a filo 3m</v>
          </cell>
          <cell r="F109" t="str">
            <v>BTICINO S.P.A.</v>
          </cell>
          <cell r="G109">
            <v>0</v>
          </cell>
          <cell r="H109">
            <v>0</v>
          </cell>
          <cell r="K109" t="str">
            <v>TO</v>
          </cell>
          <cell r="L109" t="str">
            <v>Acquisto</v>
          </cell>
          <cell r="M109" t="str">
            <v>18/09/2020 18:26</v>
          </cell>
          <cell r="N109" t="str">
            <v>Si</v>
          </cell>
          <cell r="O109" t="str">
            <v>No</v>
          </cell>
          <cell r="P109">
            <v>0</v>
          </cell>
          <cell r="Q109" t="str">
            <v>X</v>
          </cell>
          <cell r="R109" t="str">
            <v>15/10/2020</v>
          </cell>
          <cell r="S109" t="str">
            <v>09/10/2020</v>
          </cell>
          <cell r="T109" t="str">
            <v>00959</v>
          </cell>
          <cell r="U109" t="str">
            <v>CM-000202</v>
          </cell>
        </row>
        <row r="110">
          <cell r="B110" t="str">
            <v>BT-ACC-CM-000202/MT</v>
          </cell>
          <cell r="C110" t="str">
            <v>00000000000070310</v>
          </cell>
          <cell r="D110" t="str">
            <v>M</v>
          </cell>
          <cell r="E110" t="str">
            <v>BTICINO - CAB - CF54/400 EZ+ passerella a filo 3m</v>
          </cell>
          <cell r="F110" t="str">
            <v>BTICINO S.P.A.</v>
          </cell>
          <cell r="G110">
            <v>0</v>
          </cell>
          <cell r="H110">
            <v>0</v>
          </cell>
          <cell r="K110" t="str">
            <v>TO</v>
          </cell>
          <cell r="L110" t="str">
            <v>Acquisto</v>
          </cell>
          <cell r="M110" t="str">
            <v>27/11/2020 11:18</v>
          </cell>
          <cell r="N110" t="str">
            <v>Si</v>
          </cell>
          <cell r="O110" t="str">
            <v>No</v>
          </cell>
          <cell r="P110">
            <v>0</v>
          </cell>
          <cell r="Q110" t="str">
            <v>X</v>
          </cell>
          <cell r="R110" t="str">
            <v>31/12/2020</v>
          </cell>
          <cell r="S110" t="str">
            <v>21/12/2020</v>
          </cell>
          <cell r="T110" t="str">
            <v>00959</v>
          </cell>
          <cell r="U110" t="str">
            <v>CM-000202</v>
          </cell>
        </row>
        <row r="111">
          <cell r="B111" t="str">
            <v>BT-ACC-CM-558087</v>
          </cell>
          <cell r="C111" t="str">
            <v>00000000000069521</v>
          </cell>
          <cell r="D111" t="str">
            <v>M</v>
          </cell>
          <cell r="E111" t="str">
            <v>BTICINO - CAB - kitasstr dc kit giunzione</v>
          </cell>
          <cell r="F111" t="str">
            <v>BTICINO S.P.A.</v>
          </cell>
          <cell r="G111">
            <v>0</v>
          </cell>
          <cell r="H111">
            <v>0</v>
          </cell>
          <cell r="K111" t="str">
            <v>TO</v>
          </cell>
          <cell r="L111" t="str">
            <v>Acquisto</v>
          </cell>
          <cell r="M111" t="str">
            <v>18/09/2020 18:32</v>
          </cell>
          <cell r="N111" t="str">
            <v>Si</v>
          </cell>
          <cell r="O111" t="str">
            <v>No</v>
          </cell>
          <cell r="P111">
            <v>0</v>
          </cell>
          <cell r="Q111" t="str">
            <v>X</v>
          </cell>
          <cell r="R111" t="str">
            <v>15/10/2020</v>
          </cell>
          <cell r="S111" t="str">
            <v>09/10/2020</v>
          </cell>
          <cell r="T111" t="str">
            <v>00959</v>
          </cell>
          <cell r="U111" t="str">
            <v>CM-558087</v>
          </cell>
        </row>
        <row r="112">
          <cell r="B112" t="str">
            <v>BT-ACC-CM-558327</v>
          </cell>
          <cell r="C112" t="str">
            <v>00000000000069520</v>
          </cell>
          <cell r="D112" t="str">
            <v>M</v>
          </cell>
          <cell r="E112" t="str">
            <v>BTICINO - CAB - faslock XL DC giunto per curva</v>
          </cell>
          <cell r="F112" t="str">
            <v>BTICINO S.P.A.</v>
          </cell>
          <cell r="G112">
            <v>0</v>
          </cell>
          <cell r="H112">
            <v>0</v>
          </cell>
          <cell r="K112" t="str">
            <v>TO</v>
          </cell>
          <cell r="L112" t="str">
            <v>Acquisto</v>
          </cell>
          <cell r="M112" t="str">
            <v>18/09/2020 18:30</v>
          </cell>
          <cell r="N112" t="str">
            <v>Si</v>
          </cell>
          <cell r="O112" t="str">
            <v>No</v>
          </cell>
          <cell r="P112">
            <v>0</v>
          </cell>
          <cell r="Q112" t="str">
            <v>X</v>
          </cell>
          <cell r="R112" t="str">
            <v>15/10/2020</v>
          </cell>
          <cell r="S112" t="str">
            <v>09/10/2020</v>
          </cell>
          <cell r="T112" t="str">
            <v>00959</v>
          </cell>
          <cell r="U112" t="str">
            <v>CM-558327</v>
          </cell>
        </row>
        <row r="113">
          <cell r="B113" t="str">
            <v>BT-ACC-CVT-HDMI-VGA</v>
          </cell>
          <cell r="C113" t="str">
            <v>00000000000077602</v>
          </cell>
          <cell r="D113" t="str">
            <v>M</v>
          </cell>
          <cell r="E113" t="str">
            <v>BTICINO - HDMI to VGA converter</v>
          </cell>
          <cell r="F113" t="str">
            <v>BTICINO S.P.A.</v>
          </cell>
          <cell r="G113">
            <v>0</v>
          </cell>
          <cell r="H113">
            <v>0</v>
          </cell>
          <cell r="K113" t="str">
            <v>TO</v>
          </cell>
          <cell r="L113" t="str">
            <v>Acquisto</v>
          </cell>
          <cell r="M113" t="str">
            <v>07/10/2022 16:21</v>
          </cell>
          <cell r="N113" t="str">
            <v>No</v>
          </cell>
          <cell r="O113" t="str">
            <v>No</v>
          </cell>
          <cell r="P113">
            <v>0</v>
          </cell>
          <cell r="Q113" t="str">
            <v>X</v>
          </cell>
          <cell r="T113" t="str">
            <v>00959</v>
          </cell>
          <cell r="U113" t="str">
            <v>CVT-HDMI-VGA</v>
          </cell>
        </row>
        <row r="114">
          <cell r="B114" t="str">
            <v>BT-ACC-D2CIM-DVUSBHDM</v>
          </cell>
          <cell r="C114" t="str">
            <v>00000000000082380</v>
          </cell>
          <cell r="D114" t="str">
            <v>M</v>
          </cell>
          <cell r="E114" t="str">
            <v>BTICINO - Legrand - Raritan Dominion KX II Dual USB/HDMI CIM</v>
          </cell>
          <cell r="F114" t="str">
            <v>BTICINO S.P.A.</v>
          </cell>
          <cell r="G114">
            <v>0</v>
          </cell>
          <cell r="L114" t="str">
            <v>Acquisto</v>
          </cell>
          <cell r="M114" t="str">
            <v>18/10/2023 09:49</v>
          </cell>
          <cell r="N114" t="str">
            <v>No</v>
          </cell>
          <cell r="O114" t="str">
            <v>No</v>
          </cell>
          <cell r="P114">
            <v>0</v>
          </cell>
          <cell r="Q114" t="str">
            <v>X</v>
          </cell>
          <cell r="R114" t="str">
            <v>31/10/2023</v>
          </cell>
          <cell r="S114" t="str">
            <v>31/10/2023</v>
          </cell>
          <cell r="T114" t="str">
            <v>00959</v>
          </cell>
          <cell r="U114" t="str">
            <v>D2CIM-DVUSB-HDMI</v>
          </cell>
        </row>
        <row r="115">
          <cell r="B115" t="str">
            <v>BT-ACC-D2CIM-VUSB</v>
          </cell>
          <cell r="C115" t="str">
            <v>00000000000078253</v>
          </cell>
          <cell r="D115" t="str">
            <v>M</v>
          </cell>
          <cell r="E115" t="str">
            <v>BTICINO - Legrand - Basic USB CIM required for virtual media and absolute mouse synchronization</v>
          </cell>
          <cell r="F115" t="str">
            <v>BTICINO S.P.A.</v>
          </cell>
          <cell r="G115">
            <v>0</v>
          </cell>
          <cell r="H115">
            <v>0</v>
          </cell>
          <cell r="K115" t="str">
            <v>TO</v>
          </cell>
          <cell r="L115" t="str">
            <v>Acquisto</v>
          </cell>
          <cell r="M115" t="str">
            <v>22/11/2022 16:30</v>
          </cell>
          <cell r="N115" t="str">
            <v>No</v>
          </cell>
          <cell r="O115" t="str">
            <v>No</v>
          </cell>
          <cell r="P115">
            <v>0</v>
          </cell>
          <cell r="Q115" t="str">
            <v>X</v>
          </cell>
          <cell r="R115" t="str">
            <v>24/05/2023</v>
          </cell>
          <cell r="S115" t="str">
            <v>23/05/2023</v>
          </cell>
          <cell r="T115" t="str">
            <v>00959</v>
          </cell>
          <cell r="U115" t="str">
            <v>D2CIM-VUSB</v>
          </cell>
        </row>
        <row r="116">
          <cell r="B116" t="str">
            <v>BT-ACC-DCIM-USBG2</v>
          </cell>
          <cell r="C116" t="str">
            <v>00000000000062848</v>
          </cell>
          <cell r="D116" t="str">
            <v>M</v>
          </cell>
          <cell r="E116" t="str">
            <v>RARITAN - CIM for USB and Sun USB keyboard and mouse</v>
          </cell>
          <cell r="F116" t="str">
            <v>BTICINO S.P.A.</v>
          </cell>
          <cell r="G116">
            <v>0</v>
          </cell>
          <cell r="H116">
            <v>0</v>
          </cell>
          <cell r="K116" t="str">
            <v>TO</v>
          </cell>
          <cell r="L116" t="str">
            <v>Acquisto</v>
          </cell>
          <cell r="M116" t="str">
            <v>29/08/2019 10:20</v>
          </cell>
          <cell r="N116" t="str">
            <v>Si</v>
          </cell>
          <cell r="O116" t="str">
            <v>No</v>
          </cell>
          <cell r="P116">
            <v>0</v>
          </cell>
          <cell r="Q116" t="str">
            <v>X</v>
          </cell>
          <cell r="R116" t="str">
            <v>03/12/2019</v>
          </cell>
          <cell r="S116" t="str">
            <v>02/12/2019</v>
          </cell>
          <cell r="T116" t="str">
            <v>00959</v>
          </cell>
          <cell r="U116" t="str">
            <v>DCIM-USBG2</v>
          </cell>
        </row>
        <row r="117">
          <cell r="B117" t="str">
            <v>BT-ACC-DPX-T1H1</v>
          </cell>
          <cell r="C117" t="str">
            <v>00000000000057072</v>
          </cell>
          <cell r="D117" t="str">
            <v>M</v>
          </cell>
          <cell r="E117" t="str">
            <v>Sensori  combinati umidita' /temperatura</v>
          </cell>
          <cell r="F117" t="str">
            <v>BTICINO S.P.A.</v>
          </cell>
          <cell r="G117">
            <v>0</v>
          </cell>
          <cell r="H117">
            <v>0</v>
          </cell>
          <cell r="K117" t="str">
            <v>TO</v>
          </cell>
          <cell r="L117" t="str">
            <v>Acquisto</v>
          </cell>
          <cell r="M117" t="str">
            <v>19/10/2018 11:45</v>
          </cell>
          <cell r="N117" t="str">
            <v>Si</v>
          </cell>
          <cell r="O117" t="str">
            <v>No</v>
          </cell>
          <cell r="P117">
            <v>0</v>
          </cell>
          <cell r="Q117" t="str">
            <v>X</v>
          </cell>
          <cell r="R117" t="str">
            <v>31/12/2018</v>
          </cell>
          <cell r="S117" t="str">
            <v>14/12/2018</v>
          </cell>
          <cell r="T117" t="str">
            <v>00959</v>
          </cell>
          <cell r="U117" t="str">
            <v>DPX-T1H1</v>
          </cell>
        </row>
        <row r="118">
          <cell r="B118" t="str">
            <v>BT-ACC-DPX-WSC-35-KIT</v>
          </cell>
          <cell r="C118" t="str">
            <v>00000000000057110</v>
          </cell>
          <cell r="D118" t="str">
            <v>M</v>
          </cell>
          <cell r="E118" t="str">
            <v>Sensore presenza liquidi, con corda lunghezza 3,5mt, Ethernet, SNMP</v>
          </cell>
          <cell r="F118" t="str">
            <v>BTICINO S.P.A.</v>
          </cell>
          <cell r="G118">
            <v>0</v>
          </cell>
          <cell r="H118">
            <v>0</v>
          </cell>
          <cell r="K118" t="str">
            <v>TO</v>
          </cell>
          <cell r="L118" t="str">
            <v>Acquisto</v>
          </cell>
          <cell r="M118" t="str">
            <v>19/10/2018 16:39</v>
          </cell>
          <cell r="N118" t="str">
            <v>Si</v>
          </cell>
          <cell r="O118" t="str">
            <v>No</v>
          </cell>
          <cell r="P118">
            <v>0</v>
          </cell>
          <cell r="Q118" t="str">
            <v>X</v>
          </cell>
          <cell r="R118" t="str">
            <v>28/06/2019</v>
          </cell>
          <cell r="S118" t="str">
            <v>28/06/2019</v>
          </cell>
          <cell r="T118" t="str">
            <v>00959</v>
          </cell>
          <cell r="U118" t="str">
            <v>DPX-WSC-35-KIT</v>
          </cell>
        </row>
        <row r="119">
          <cell r="B119" t="str">
            <v>BT-ACC-DPX-WSF-KIT</v>
          </cell>
          <cell r="C119" t="str">
            <v>00000000000057111</v>
          </cell>
          <cell r="D119" t="str">
            <v>M</v>
          </cell>
          <cell r="E119" t="str">
            <v>Floor Water Sensor plus Contact Closure Sensor</v>
          </cell>
          <cell r="F119" t="str">
            <v>BTICINO S.P.A.</v>
          </cell>
          <cell r="G119">
            <v>0</v>
          </cell>
          <cell r="H119">
            <v>0</v>
          </cell>
          <cell r="K119" t="str">
            <v>TO</v>
          </cell>
          <cell r="L119" t="str">
            <v>Acquisto</v>
          </cell>
          <cell r="M119" t="str">
            <v>19/10/2018 16:41</v>
          </cell>
          <cell r="N119" t="str">
            <v>Si</v>
          </cell>
          <cell r="O119" t="str">
            <v>No</v>
          </cell>
          <cell r="P119">
            <v>0</v>
          </cell>
          <cell r="Q119" t="str">
            <v>X</v>
          </cell>
          <cell r="R119" t="str">
            <v>30/11/2018</v>
          </cell>
          <cell r="S119" t="str">
            <v>27/11/2018</v>
          </cell>
          <cell r="T119" t="str">
            <v>00959</v>
          </cell>
          <cell r="U119" t="str">
            <v>DPX-WSF-KIT</v>
          </cell>
        </row>
        <row r="120">
          <cell r="B120" t="str">
            <v>BT-ACC-DSX2-16M</v>
          </cell>
          <cell r="C120" t="str">
            <v>00000000000078936</v>
          </cell>
          <cell r="D120" t="str">
            <v>M</v>
          </cell>
          <cell r="E120" t="str">
            <v>BTICINO - 16-port serial console server with dual- powerAC, dual Gb LAN. Serial, USB+KVM local console ports. 19" rackmountkit.</v>
          </cell>
          <cell r="F120" t="str">
            <v>BTICINO S.P.A.</v>
          </cell>
          <cell r="G120">
            <v>0</v>
          </cell>
          <cell r="L120" t="str">
            <v>Acquisto</v>
          </cell>
          <cell r="M120" t="str">
            <v>16/01/2023 14:41</v>
          </cell>
          <cell r="N120" t="str">
            <v>No</v>
          </cell>
          <cell r="O120" t="str">
            <v>No</v>
          </cell>
          <cell r="P120">
            <v>0</v>
          </cell>
          <cell r="Q120" t="str">
            <v>X</v>
          </cell>
          <cell r="R120" t="str">
            <v>12/06/2023</v>
          </cell>
          <cell r="S120" t="str">
            <v>12/06/2023</v>
          </cell>
          <cell r="T120" t="str">
            <v>00959</v>
          </cell>
        </row>
        <row r="121">
          <cell r="B121" t="str">
            <v>BT-ACC-DX2-CC2</v>
          </cell>
          <cell r="C121" t="str">
            <v>00000000000061306</v>
          </cell>
          <cell r="D121" t="str">
            <v>M</v>
          </cell>
          <cell r="E121" t="str">
            <v>Dual Contact Closure Sensor - RJ-12 connection to PDU.</v>
          </cell>
          <cell r="F121" t="str">
            <v>BTICINO S.P.A.</v>
          </cell>
          <cell r="G121">
            <v>0</v>
          </cell>
          <cell r="H121">
            <v>0</v>
          </cell>
          <cell r="K121" t="str">
            <v>TO</v>
          </cell>
          <cell r="L121" t="str">
            <v>Acquisto</v>
          </cell>
          <cell r="M121" t="str">
            <v>10/05/2019 09:53</v>
          </cell>
          <cell r="N121" t="str">
            <v>No</v>
          </cell>
          <cell r="O121" t="str">
            <v>No</v>
          </cell>
          <cell r="P121">
            <v>0</v>
          </cell>
          <cell r="Q121" t="str">
            <v>X</v>
          </cell>
          <cell r="R121" t="str">
            <v>12/06/2023</v>
          </cell>
          <cell r="S121" t="str">
            <v>12/06/2023</v>
          </cell>
          <cell r="T121" t="str">
            <v>00959</v>
          </cell>
          <cell r="U121" t="str">
            <v>DX2-CC2</v>
          </cell>
        </row>
        <row r="122">
          <cell r="B122" t="str">
            <v>BT-ACC-DX2-T1</v>
          </cell>
          <cell r="C122" t="str">
            <v>00000000000065982</v>
          </cell>
          <cell r="D122" t="str">
            <v>M</v>
          </cell>
          <cell r="E122" t="str">
            <v>BTICINO - Single Temperature Sensor with Replaceable Sensor Head for Raritan PX3 Rack PDU</v>
          </cell>
          <cell r="F122" t="str">
            <v>BTICINO S.P.A.</v>
          </cell>
          <cell r="G122">
            <v>0</v>
          </cell>
          <cell r="H122">
            <v>0</v>
          </cell>
          <cell r="K122" t="str">
            <v>TO</v>
          </cell>
          <cell r="L122" t="str">
            <v>Acquisto</v>
          </cell>
          <cell r="M122" t="str">
            <v>05/02/2020 16:26</v>
          </cell>
          <cell r="N122" t="str">
            <v>Si</v>
          </cell>
          <cell r="O122" t="str">
            <v>No</v>
          </cell>
          <cell r="P122">
            <v>0</v>
          </cell>
          <cell r="Q122" t="str">
            <v>X</v>
          </cell>
          <cell r="R122" t="str">
            <v>04/05/2020</v>
          </cell>
          <cell r="S122" t="str">
            <v>30/04/2020</v>
          </cell>
          <cell r="T122" t="str">
            <v>00959</v>
          </cell>
          <cell r="U122" t="str">
            <v>DX2-T1</v>
          </cell>
        </row>
        <row r="123">
          <cell r="B123" t="str">
            <v>BT-ACC-DX2-T1H1</v>
          </cell>
          <cell r="C123" t="str">
            <v>00000000000061305</v>
          </cell>
          <cell r="D123" t="str">
            <v>M</v>
          </cell>
          <cell r="E123" t="str">
            <v>BTICINO - Sensori temperatura umidità</v>
          </cell>
          <cell r="F123" t="str">
            <v>BTICINO S.P.A.</v>
          </cell>
          <cell r="G123">
            <v>0</v>
          </cell>
          <cell r="H123">
            <v>0</v>
          </cell>
          <cell r="K123" t="str">
            <v>TO</v>
          </cell>
          <cell r="L123" t="str">
            <v>Acquisto</v>
          </cell>
          <cell r="M123" t="str">
            <v>10/05/2019 09:46</v>
          </cell>
          <cell r="N123" t="str">
            <v>No</v>
          </cell>
          <cell r="O123" t="str">
            <v>No</v>
          </cell>
          <cell r="P123">
            <v>0</v>
          </cell>
          <cell r="Q123" t="str">
            <v>X</v>
          </cell>
          <cell r="R123" t="str">
            <v>26/09/2023</v>
          </cell>
          <cell r="S123" t="str">
            <v>26/09/2023</v>
          </cell>
          <cell r="T123" t="str">
            <v>00959</v>
          </cell>
          <cell r="U123" t="str">
            <v>DX2-T1H1</v>
          </cell>
        </row>
        <row r="124">
          <cell r="B124" t="str">
            <v>BT-ACC-DX2-T2H1</v>
          </cell>
          <cell r="C124" t="str">
            <v>00000000000079645</v>
          </cell>
          <cell r="D124" t="str">
            <v>M</v>
          </cell>
          <cell r="E124" t="str">
            <v>BTICINO - Sensori temperatura umidità, Replaceable Sensor Head for PX3 PDU</v>
          </cell>
          <cell r="F124" t="str">
            <v>BTICINO S.P.A.</v>
          </cell>
          <cell r="G124">
            <v>0</v>
          </cell>
          <cell r="L124" t="str">
            <v>Acquisto</v>
          </cell>
          <cell r="M124" t="str">
            <v>08/02/2023 10:55</v>
          </cell>
          <cell r="N124" t="str">
            <v>No</v>
          </cell>
          <cell r="O124" t="str">
            <v>No</v>
          </cell>
          <cell r="P124">
            <v>0</v>
          </cell>
          <cell r="Q124" t="str">
            <v>X</v>
          </cell>
          <cell r="R124" t="str">
            <v>12/06/2023</v>
          </cell>
          <cell r="S124" t="str">
            <v>12/06/2023</v>
          </cell>
          <cell r="T124" t="str">
            <v>00959</v>
          </cell>
          <cell r="U124" t="str">
            <v>DX2-T2H1</v>
          </cell>
        </row>
        <row r="125">
          <cell r="B125" t="str">
            <v>BT-ACC-DX2-WSF-70-KIT</v>
          </cell>
          <cell r="C125" t="str">
            <v>00000000000079646</v>
          </cell>
          <cell r="D125" t="str">
            <v>M</v>
          </cell>
          <cell r="E125" t="str">
            <v>BTICINO - Sensore Floor water con cavo fisso 7.0m</v>
          </cell>
          <cell r="F125" t="str">
            <v>BTICINO S.P.A.</v>
          </cell>
          <cell r="G125">
            <v>0</v>
          </cell>
          <cell r="L125" t="str">
            <v>Acquisto</v>
          </cell>
          <cell r="M125" t="str">
            <v>08/02/2023 10:59</v>
          </cell>
          <cell r="N125" t="str">
            <v>No</v>
          </cell>
          <cell r="O125" t="str">
            <v>No</v>
          </cell>
          <cell r="P125">
            <v>0</v>
          </cell>
          <cell r="Q125" t="str">
            <v>X</v>
          </cell>
          <cell r="R125" t="str">
            <v>12/06/2023</v>
          </cell>
          <cell r="S125" t="str">
            <v>12/06/2023</v>
          </cell>
          <cell r="T125" t="str">
            <v>00959</v>
          </cell>
          <cell r="U125" t="str">
            <v>DX2-WSF-70-KIT</v>
          </cell>
        </row>
        <row r="126">
          <cell r="B126" t="str">
            <v>BT-ACC-EMTH-2-10</v>
          </cell>
          <cell r="C126" t="str">
            <v>00000000000071617</v>
          </cell>
          <cell r="D126" t="str">
            <v>M</v>
          </cell>
          <cell r="E126" t="str">
            <v>BTICINO - Sonda di temperatura e umidità per PDU Servertech</v>
          </cell>
          <cell r="F126" t="str">
            <v>BTICINO S.P.A.</v>
          </cell>
          <cell r="G126">
            <v>0</v>
          </cell>
          <cell r="H126">
            <v>0</v>
          </cell>
          <cell r="K126" t="str">
            <v>TO</v>
          </cell>
          <cell r="L126" t="str">
            <v>Acquisto</v>
          </cell>
          <cell r="M126" t="str">
            <v>28/04/2021 09:47</v>
          </cell>
          <cell r="N126" t="str">
            <v>Si</v>
          </cell>
          <cell r="O126" t="str">
            <v>No</v>
          </cell>
          <cell r="P126">
            <v>0</v>
          </cell>
          <cell r="Q126" t="str">
            <v>X</v>
          </cell>
          <cell r="R126" t="str">
            <v>10/09/2021</v>
          </cell>
          <cell r="S126" t="str">
            <v>09/09/2021</v>
          </cell>
          <cell r="T126" t="str">
            <v>00959</v>
          </cell>
          <cell r="U126" t="str">
            <v>EMTH-2-10</v>
          </cell>
        </row>
        <row r="127">
          <cell r="B127" t="str">
            <v>BT-ACC-EMTH-2-20</v>
          </cell>
          <cell r="C127" t="str">
            <v>00000000000076321</v>
          </cell>
          <cell r="D127" t="str">
            <v>M</v>
          </cell>
          <cell r="E127" t="str">
            <v>BTICINO - Sonda di temperatura e umidità per PDU Servertech, cavo 6 mt</v>
          </cell>
          <cell r="F127" t="str">
            <v>BTICINO S.P.A.</v>
          </cell>
          <cell r="G127">
            <v>0</v>
          </cell>
          <cell r="H127">
            <v>0</v>
          </cell>
          <cell r="K127" t="str">
            <v>TO</v>
          </cell>
          <cell r="L127" t="str">
            <v>Acquisto</v>
          </cell>
          <cell r="M127" t="str">
            <v>30/05/2022 13:56</v>
          </cell>
          <cell r="N127" t="str">
            <v>No</v>
          </cell>
          <cell r="O127" t="str">
            <v>No</v>
          </cell>
          <cell r="P127">
            <v>0</v>
          </cell>
          <cell r="Q127" t="str">
            <v>X</v>
          </cell>
          <cell r="R127" t="str">
            <v>15/07/2022</v>
          </cell>
          <cell r="S127" t="str">
            <v>14/07/2022</v>
          </cell>
          <cell r="T127" t="str">
            <v>00959</v>
          </cell>
          <cell r="U127" t="str">
            <v>EMTH-2-20</v>
          </cell>
        </row>
        <row r="128">
          <cell r="B128" t="str">
            <v>BT-ACC-FDC200VS</v>
          </cell>
          <cell r="C128" t="str">
            <v>00000000000055197</v>
          </cell>
          <cell r="E128" t="str">
            <v>Motocondensante da 22,4kW, dotata di compressore inverter</v>
          </cell>
          <cell r="F128" t="str">
            <v>BTICINO S.P.A.</v>
          </cell>
          <cell r="G128">
            <v>0</v>
          </cell>
          <cell r="H128">
            <v>0</v>
          </cell>
          <cell r="K128" t="str">
            <v>TO</v>
          </cell>
          <cell r="L128" t="str">
            <v>Acquisto</v>
          </cell>
          <cell r="M128" t="str">
            <v>09/07/2018 17:23</v>
          </cell>
          <cell r="N128" t="str">
            <v>Si</v>
          </cell>
          <cell r="O128" t="str">
            <v>No</v>
          </cell>
          <cell r="P128">
            <v>0</v>
          </cell>
          <cell r="Q128" t="str">
            <v>X</v>
          </cell>
          <cell r="R128" t="str">
            <v>17/09/2018</v>
          </cell>
          <cell r="S128" t="str">
            <v>12/09/2018</v>
          </cell>
          <cell r="T128" t="str">
            <v>00959</v>
          </cell>
          <cell r="U128" t="str">
            <v>FDC200VS</v>
          </cell>
        </row>
        <row r="129">
          <cell r="B129" t="str">
            <v>BT-ACC-FDC200VSA</v>
          </cell>
          <cell r="C129" t="str">
            <v>00000000000057078</v>
          </cell>
          <cell r="D129" t="str">
            <v>M</v>
          </cell>
          <cell r="E129" t="str">
            <v>Monocondensante da 22, 4kW, dotata di compressore inverter</v>
          </cell>
          <cell r="F129" t="str">
            <v>BTICINO S.P.A.</v>
          </cell>
          <cell r="G129">
            <v>0</v>
          </cell>
          <cell r="H129">
            <v>0</v>
          </cell>
          <cell r="K129" t="str">
            <v>TO</v>
          </cell>
          <cell r="L129" t="str">
            <v>Acquisto</v>
          </cell>
          <cell r="M129" t="str">
            <v>19/10/2018 11:57</v>
          </cell>
          <cell r="N129" t="str">
            <v>Si</v>
          </cell>
          <cell r="O129" t="str">
            <v>No</v>
          </cell>
          <cell r="P129">
            <v>0</v>
          </cell>
          <cell r="Q129" t="str">
            <v>X</v>
          </cell>
          <cell r="R129" t="str">
            <v>31/12/2018</v>
          </cell>
          <cell r="S129" t="str">
            <v>14/12/2018</v>
          </cell>
          <cell r="T129" t="str">
            <v>00959</v>
          </cell>
          <cell r="U129" t="str">
            <v>FDC 200 VSA</v>
          </cell>
        </row>
        <row r="130">
          <cell r="B130" t="str">
            <v>BT-ACC-FILLERMET6X22</v>
          </cell>
          <cell r="C130" t="str">
            <v>00000000000071982</v>
          </cell>
          <cell r="D130" t="str">
            <v>M</v>
          </cell>
          <cell r="E130" t="str">
            <v>BTICINO - Pannelli scorrevoli 600x2200 Ral 7024 Codice da ordinare: Fillermet.</v>
          </cell>
          <cell r="F130" t="str">
            <v>BTICINO S.P.A.</v>
          </cell>
          <cell r="G130">
            <v>0</v>
          </cell>
          <cell r="H130">
            <v>0</v>
          </cell>
          <cell r="K130" t="str">
            <v>TO</v>
          </cell>
          <cell r="L130" t="str">
            <v>Acquisto</v>
          </cell>
          <cell r="M130" t="str">
            <v>21/05/2021 10:15</v>
          </cell>
          <cell r="N130" t="str">
            <v>Si</v>
          </cell>
          <cell r="O130" t="str">
            <v>No</v>
          </cell>
          <cell r="P130">
            <v>0</v>
          </cell>
          <cell r="Q130" t="str">
            <v>X</v>
          </cell>
          <cell r="R130" t="str">
            <v>03/06/2021</v>
          </cell>
          <cell r="S130" t="str">
            <v>03/06/2021</v>
          </cell>
          <cell r="T130" t="str">
            <v>00959</v>
          </cell>
          <cell r="U130" t="str">
            <v>Fillermet</v>
          </cell>
        </row>
        <row r="131">
          <cell r="B131" t="str">
            <v>BT-ACC-FREEST</v>
          </cell>
          <cell r="C131" t="str">
            <v>00000000000082948</v>
          </cell>
          <cell r="D131" t="str">
            <v>M</v>
          </cell>
          <cell r="E131" t="str">
            <v>BTICINO - Pannello Free standing in policarbonato trasp., struttura in alluminio estruso anodizzato, gomme perimetrali sigillant</v>
          </cell>
          <cell r="F131" t="str">
            <v>BTICINO S.P.A.</v>
          </cell>
          <cell r="G131">
            <v>0</v>
          </cell>
          <cell r="L131" t="str">
            <v>Acquisto</v>
          </cell>
          <cell r="M131" t="str">
            <v>15/01/2024 14:23</v>
          </cell>
          <cell r="N131" t="str">
            <v>No</v>
          </cell>
          <cell r="O131" t="str">
            <v>No</v>
          </cell>
          <cell r="P131">
            <v>0</v>
          </cell>
          <cell r="Q131" t="str">
            <v>X</v>
          </cell>
          <cell r="R131" t="str">
            <v>21/03/2024</v>
          </cell>
          <cell r="S131" t="str">
            <v>21/03/2024</v>
          </cell>
          <cell r="T131" t="str">
            <v>00959</v>
          </cell>
          <cell r="U131" t="str">
            <v>OPT FREEST</v>
          </cell>
        </row>
        <row r="132">
          <cell r="B132" t="str">
            <v>BT-ACC-GEN303</v>
          </cell>
          <cell r="C132" t="str">
            <v>00000000000071981</v>
          </cell>
          <cell r="D132" t="str">
            <v>M</v>
          </cell>
          <cell r="E132" t="str">
            <v>BTICINO - Pannelli filler sopra rack Google V/Datacenter S. codice ordinare: GEN303</v>
          </cell>
          <cell r="F132" t="str">
            <v>BTICINO S.P.A.</v>
          </cell>
          <cell r="G132">
            <v>0</v>
          </cell>
          <cell r="H132">
            <v>0</v>
          </cell>
          <cell r="K132" t="str">
            <v>TO</v>
          </cell>
          <cell r="L132" t="str">
            <v>Acquisto</v>
          </cell>
          <cell r="M132" t="str">
            <v>21/05/2021 10:09</v>
          </cell>
          <cell r="N132" t="str">
            <v>Si</v>
          </cell>
          <cell r="O132" t="str">
            <v>No</v>
          </cell>
          <cell r="P132">
            <v>0</v>
          </cell>
          <cell r="Q132" t="str">
            <v>X</v>
          </cell>
          <cell r="R132" t="str">
            <v>04/08/2021</v>
          </cell>
          <cell r="S132" t="str">
            <v>04/08/2021</v>
          </cell>
          <cell r="T132" t="str">
            <v>00959</v>
          </cell>
          <cell r="U132" t="str">
            <v>GEN303</v>
          </cell>
        </row>
        <row r="133">
          <cell r="B133" t="str">
            <v>BT-ACC-LEG033775</v>
          </cell>
          <cell r="C133" t="str">
            <v>00000000000067449</v>
          </cell>
          <cell r="D133" t="str">
            <v>M</v>
          </cell>
          <cell r="E133" t="str">
            <v>BTICINO - Legrand, connettori STP C6A, confezione da 6pz</v>
          </cell>
          <cell r="F133" t="str">
            <v>BTICINO S.P.A.</v>
          </cell>
          <cell r="G133">
            <v>0</v>
          </cell>
          <cell r="H133">
            <v>0</v>
          </cell>
          <cell r="K133" t="str">
            <v>TO</v>
          </cell>
          <cell r="L133" t="str">
            <v>Acquisto</v>
          </cell>
          <cell r="M133" t="str">
            <v>21/02/2020 11:34</v>
          </cell>
          <cell r="N133" t="str">
            <v>Si</v>
          </cell>
          <cell r="O133" t="str">
            <v>No</v>
          </cell>
          <cell r="P133">
            <v>0</v>
          </cell>
          <cell r="Q133" t="str">
            <v>X</v>
          </cell>
          <cell r="R133" t="str">
            <v>19/11/2020</v>
          </cell>
          <cell r="S133" t="str">
            <v>11/11/2020</v>
          </cell>
          <cell r="T133" t="str">
            <v>00959</v>
          </cell>
          <cell r="U133" t="str">
            <v>LEG033775</v>
          </cell>
        </row>
        <row r="134">
          <cell r="B134" t="str">
            <v>BT-ACC-LG-033790</v>
          </cell>
          <cell r="C134" t="str">
            <v>00000000000070065</v>
          </cell>
          <cell r="D134" t="str">
            <v>M</v>
          </cell>
          <cell r="E134" t="str">
            <v>BTICINO - Patch panel vuoto senza viti da equipaggiare con 24 connett.</v>
          </cell>
          <cell r="F134" t="str">
            <v>BTICINO S.P.A.</v>
          </cell>
          <cell r="G134">
            <v>0</v>
          </cell>
          <cell r="H134">
            <v>0</v>
          </cell>
          <cell r="K134" t="str">
            <v>TO</v>
          </cell>
          <cell r="L134" t="str">
            <v>Acquisto</v>
          </cell>
          <cell r="M134" t="str">
            <v>26/10/2020 16:30</v>
          </cell>
          <cell r="N134" t="str">
            <v>Si</v>
          </cell>
          <cell r="O134" t="str">
            <v>No</v>
          </cell>
          <cell r="P134">
            <v>0</v>
          </cell>
          <cell r="Q134" t="str">
            <v>X</v>
          </cell>
          <cell r="R134" t="str">
            <v>19/11/2020</v>
          </cell>
          <cell r="S134" t="str">
            <v>17/11/2020</v>
          </cell>
          <cell r="T134" t="str">
            <v>00959</v>
          </cell>
          <cell r="U134" t="str">
            <v>LG-033790</v>
          </cell>
        </row>
        <row r="135">
          <cell r="B135" t="str">
            <v>BT-ACC-LG-646001</v>
          </cell>
          <cell r="C135" t="str">
            <v>00000000000073129</v>
          </cell>
          <cell r="D135" t="str">
            <v>M</v>
          </cell>
          <cell r="E135" t="str">
            <v>BTICINO - SENSORE DI TEMPERATURA E UMIDITA' PER PDU METERED E SWITCHED</v>
          </cell>
          <cell r="F135" t="str">
            <v>BTICINO S.P.A.</v>
          </cell>
          <cell r="G135">
            <v>0</v>
          </cell>
          <cell r="H135">
            <v>0</v>
          </cell>
          <cell r="K135" t="str">
            <v>TO</v>
          </cell>
          <cell r="L135" t="str">
            <v>Acquisto</v>
          </cell>
          <cell r="M135" t="str">
            <v>24/09/2021 11:32</v>
          </cell>
          <cell r="N135" t="str">
            <v>No</v>
          </cell>
          <cell r="O135" t="str">
            <v>No</v>
          </cell>
          <cell r="P135">
            <v>0</v>
          </cell>
          <cell r="Q135" t="str">
            <v>X</v>
          </cell>
          <cell r="R135" t="str">
            <v>21/04/2022</v>
          </cell>
          <cell r="S135" t="str">
            <v>20/04/2022</v>
          </cell>
          <cell r="T135" t="str">
            <v>00959</v>
          </cell>
          <cell r="U135" t="str">
            <v>LG-646001</v>
          </cell>
        </row>
        <row r="136">
          <cell r="B136" t="str">
            <v>BT-ACC-LG-646002</v>
          </cell>
          <cell r="C136" t="str">
            <v>00000000000073130</v>
          </cell>
          <cell r="D136" t="str">
            <v>M</v>
          </cell>
          <cell r="E136" t="str">
            <v>BTICINO - SENSORE DI CHIUSURA CONTATTO PER PDU METERED E SWITCHED</v>
          </cell>
          <cell r="F136" t="str">
            <v>BTICINO S.P.A.</v>
          </cell>
          <cell r="G136">
            <v>0</v>
          </cell>
          <cell r="H136">
            <v>0</v>
          </cell>
          <cell r="K136" t="str">
            <v>TO</v>
          </cell>
          <cell r="L136" t="str">
            <v>Acquisto</v>
          </cell>
          <cell r="M136" t="str">
            <v>24/09/2021 11:34</v>
          </cell>
          <cell r="N136" t="str">
            <v>Si</v>
          </cell>
          <cell r="O136" t="str">
            <v>No</v>
          </cell>
          <cell r="P136">
            <v>0</v>
          </cell>
          <cell r="Q136" t="str">
            <v>X</v>
          </cell>
          <cell r="R136" t="str">
            <v>18/10/2021</v>
          </cell>
          <cell r="S136" t="str">
            <v>15/10/2021</v>
          </cell>
          <cell r="T136" t="str">
            <v>00959</v>
          </cell>
          <cell r="U136" t="str">
            <v>LG-646002</v>
          </cell>
        </row>
        <row r="137">
          <cell r="B137" t="str">
            <v>BT-ACC-MCM0023</v>
          </cell>
          <cell r="C137" t="str">
            <v>00000000000064879</v>
          </cell>
          <cell r="D137" t="str">
            <v>M</v>
          </cell>
          <cell r="E137" t="str">
            <v>BTICINO - Fibre-optic cable guides - Left</v>
          </cell>
          <cell r="F137" t="str">
            <v>BTICINO S.P.A.</v>
          </cell>
          <cell r="G137">
            <v>0</v>
          </cell>
          <cell r="H137">
            <v>0</v>
          </cell>
          <cell r="K137" t="str">
            <v>TO</v>
          </cell>
          <cell r="L137" t="str">
            <v>Acquisto</v>
          </cell>
          <cell r="M137" t="str">
            <v>27/11/2019 12:27</v>
          </cell>
          <cell r="N137" t="str">
            <v>Si</v>
          </cell>
          <cell r="O137" t="str">
            <v>No</v>
          </cell>
          <cell r="P137">
            <v>0</v>
          </cell>
          <cell r="Q137" t="str">
            <v>X</v>
          </cell>
          <cell r="R137" t="str">
            <v>15/01/2020</v>
          </cell>
          <cell r="S137" t="str">
            <v>14/01/2020</v>
          </cell>
          <cell r="T137" t="str">
            <v>00959</v>
          </cell>
          <cell r="U137" t="str">
            <v>MCM0023</v>
          </cell>
        </row>
        <row r="138">
          <cell r="B138" t="str">
            <v>BT-ACC-MCM0024</v>
          </cell>
          <cell r="C138" t="str">
            <v>00000000000064880</v>
          </cell>
          <cell r="D138" t="str">
            <v>M</v>
          </cell>
          <cell r="E138" t="str">
            <v>BTICINO - Fibre-optic cable guides - Right</v>
          </cell>
          <cell r="F138" t="str">
            <v>BTICINO S.P.A.</v>
          </cell>
          <cell r="G138">
            <v>0</v>
          </cell>
          <cell r="H138">
            <v>0</v>
          </cell>
          <cell r="K138" t="str">
            <v>TO</v>
          </cell>
          <cell r="L138" t="str">
            <v>Acquisto</v>
          </cell>
          <cell r="M138" t="str">
            <v>27/11/2019 12:35</v>
          </cell>
          <cell r="N138" t="str">
            <v>Si</v>
          </cell>
          <cell r="O138" t="str">
            <v>No</v>
          </cell>
          <cell r="P138">
            <v>0</v>
          </cell>
          <cell r="Q138" t="str">
            <v>X</v>
          </cell>
          <cell r="R138" t="str">
            <v>15/01/2020</v>
          </cell>
          <cell r="S138" t="str">
            <v>14/01/2020</v>
          </cell>
          <cell r="T138" t="str">
            <v>00959</v>
          </cell>
          <cell r="U138" t="str">
            <v>MCM0024</v>
          </cell>
        </row>
        <row r="139">
          <cell r="B139" t="str">
            <v>BT-ACC-MCM0146</v>
          </cell>
          <cell r="C139" t="str">
            <v>00000000000064881</v>
          </cell>
          <cell r="D139" t="str">
            <v>M</v>
          </cell>
          <cell r="E139" t="str">
            <v>BTICINO - Discesa cavi verticale all'interno dell' armadio con rete metallica larghezza 20 cm</v>
          </cell>
          <cell r="F139" t="str">
            <v>BTICINO S.P.A.</v>
          </cell>
          <cell r="G139">
            <v>0</v>
          </cell>
          <cell r="H139">
            <v>0</v>
          </cell>
          <cell r="K139" t="str">
            <v>TO</v>
          </cell>
          <cell r="L139" t="str">
            <v>Acquisto</v>
          </cell>
          <cell r="M139" t="str">
            <v>27/11/2019 12:37</v>
          </cell>
          <cell r="N139" t="str">
            <v>Si</v>
          </cell>
          <cell r="O139" t="str">
            <v>No</v>
          </cell>
          <cell r="P139">
            <v>0</v>
          </cell>
          <cell r="Q139" t="str">
            <v>X</v>
          </cell>
          <cell r="R139" t="str">
            <v>15/01/2020</v>
          </cell>
          <cell r="S139" t="str">
            <v>14/01/2020</v>
          </cell>
          <cell r="T139" t="str">
            <v>00959</v>
          </cell>
          <cell r="U139" t="str">
            <v>MCM0146</v>
          </cell>
        </row>
        <row r="140">
          <cell r="B140" t="str">
            <v>BT-ACC-MCM0201</v>
          </cell>
          <cell r="C140" t="str">
            <v>00000000000061250</v>
          </cell>
          <cell r="D140" t="str">
            <v>M</v>
          </cell>
          <cell r="E140" t="str">
            <v>BTICINO - Shunting eye vertical 20x, post - 45 x 74mm (w x d)</v>
          </cell>
          <cell r="F140" t="str">
            <v>BTICINO S.P.A.</v>
          </cell>
          <cell r="G140">
            <v>0</v>
          </cell>
          <cell r="H140">
            <v>0</v>
          </cell>
          <cell r="K140" t="str">
            <v>TO</v>
          </cell>
          <cell r="L140" t="str">
            <v>Acquisto</v>
          </cell>
          <cell r="M140" t="str">
            <v>07/05/2019 11:39</v>
          </cell>
          <cell r="N140" t="str">
            <v>Si</v>
          </cell>
          <cell r="O140" t="str">
            <v>No</v>
          </cell>
          <cell r="P140">
            <v>0</v>
          </cell>
          <cell r="Q140" t="str">
            <v>X</v>
          </cell>
          <cell r="R140" t="str">
            <v>27/05/2019</v>
          </cell>
          <cell r="S140" t="str">
            <v>24/05/2019</v>
          </cell>
          <cell r="T140" t="str">
            <v>00959</v>
          </cell>
          <cell r="U140" t="str">
            <v>MCM0201</v>
          </cell>
        </row>
        <row r="141">
          <cell r="B141" t="str">
            <v>BT-ACC-MCM0246</v>
          </cell>
          <cell r="C141" t="str">
            <v>00000000000064882</v>
          </cell>
          <cell r="D141" t="str">
            <v>M</v>
          </cell>
          <cell r="E141" t="str">
            <v>BTICINO - Discesa cavi verticale all'interno dell' armadio con rete metallica larghezza 20 cm</v>
          </cell>
          <cell r="F141" t="str">
            <v>BTICINO S.P.A.</v>
          </cell>
          <cell r="G141">
            <v>0</v>
          </cell>
          <cell r="H141">
            <v>0</v>
          </cell>
          <cell r="K141" t="str">
            <v>TO</v>
          </cell>
          <cell r="L141" t="str">
            <v>Acquisto</v>
          </cell>
          <cell r="M141" t="str">
            <v>27/11/2019 12:40</v>
          </cell>
          <cell r="N141" t="str">
            <v>Si</v>
          </cell>
          <cell r="O141" t="str">
            <v>No</v>
          </cell>
          <cell r="P141">
            <v>0</v>
          </cell>
          <cell r="Q141" t="str">
            <v>X</v>
          </cell>
          <cell r="R141" t="str">
            <v>15/01/2020</v>
          </cell>
          <cell r="S141" t="str">
            <v>14/01/2020</v>
          </cell>
          <cell r="T141" t="str">
            <v>00959</v>
          </cell>
          <cell r="U141" t="str">
            <v>MCM0246</v>
          </cell>
        </row>
        <row r="142">
          <cell r="B142" t="str">
            <v>BT-ACC-MCM0301</v>
          </cell>
          <cell r="C142" t="str">
            <v>00000000000057073</v>
          </cell>
          <cell r="E142" t="str">
            <v>Cable Duct rack da 800mm ( 200mm posteriore)</v>
          </cell>
          <cell r="F142" t="str">
            <v>BTICINO S.P.A.</v>
          </cell>
          <cell r="G142">
            <v>0</v>
          </cell>
          <cell r="H142">
            <v>0</v>
          </cell>
          <cell r="K142" t="str">
            <v>TO</v>
          </cell>
          <cell r="L142" t="str">
            <v>Acquisto</v>
          </cell>
          <cell r="M142" t="str">
            <v>19/10/2018 11:48</v>
          </cell>
          <cell r="N142" t="str">
            <v>Si</v>
          </cell>
          <cell r="O142" t="str">
            <v>No</v>
          </cell>
          <cell r="P142">
            <v>0</v>
          </cell>
          <cell r="Q142" t="str">
            <v>X</v>
          </cell>
          <cell r="R142" t="str">
            <v>15/01/2020</v>
          </cell>
          <cell r="S142" t="str">
            <v>14/01/2020</v>
          </cell>
          <cell r="T142" t="str">
            <v>00959</v>
          </cell>
          <cell r="U142" t="str">
            <v>MCM0301</v>
          </cell>
        </row>
        <row r="143">
          <cell r="B143" t="str">
            <v>BT-ACC-MCM0301B</v>
          </cell>
          <cell r="C143" t="str">
            <v>00000000000055185</v>
          </cell>
          <cell r="E143" t="str">
            <v>Cable Duct rack da 800mm ( 200mm posteriore)</v>
          </cell>
          <cell r="F143" t="str">
            <v>BTICINO S.P.A.</v>
          </cell>
          <cell r="G143">
            <v>0</v>
          </cell>
          <cell r="H143">
            <v>0</v>
          </cell>
          <cell r="K143" t="str">
            <v>TO</v>
          </cell>
          <cell r="L143" t="str">
            <v>Acquisto</v>
          </cell>
          <cell r="M143" t="str">
            <v>09/07/2018 16:58</v>
          </cell>
          <cell r="N143" t="str">
            <v>Si</v>
          </cell>
          <cell r="O143" t="str">
            <v>No</v>
          </cell>
          <cell r="P143">
            <v>0</v>
          </cell>
          <cell r="Q143" t="str">
            <v>X</v>
          </cell>
          <cell r="R143" t="str">
            <v>17/09/2018</v>
          </cell>
          <cell r="S143" t="str">
            <v>12/09/2018</v>
          </cell>
          <cell r="T143" t="str">
            <v>00959</v>
          </cell>
          <cell r="U143" t="str">
            <v>646815</v>
          </cell>
        </row>
        <row r="144">
          <cell r="B144" t="str">
            <v>BT-ACC-MCM0303</v>
          </cell>
          <cell r="C144" t="str">
            <v>00000000000057074</v>
          </cell>
          <cell r="E144" t="str">
            <v>Cable Duct rack da 800mm ( 600 mm a metà divisibile in due sezioni)</v>
          </cell>
          <cell r="F144" t="str">
            <v>BTICINO S.P.A.</v>
          </cell>
          <cell r="G144">
            <v>0</v>
          </cell>
          <cell r="H144">
            <v>0</v>
          </cell>
          <cell r="K144" t="str">
            <v>TO</v>
          </cell>
          <cell r="L144" t="str">
            <v>Acquisto</v>
          </cell>
          <cell r="M144" t="str">
            <v>19/10/2018 11:49</v>
          </cell>
          <cell r="N144" t="str">
            <v>Si</v>
          </cell>
          <cell r="O144" t="str">
            <v>No</v>
          </cell>
          <cell r="P144">
            <v>0</v>
          </cell>
          <cell r="Q144" t="str">
            <v>X</v>
          </cell>
          <cell r="R144" t="str">
            <v>15/01/2020</v>
          </cell>
          <cell r="S144" t="str">
            <v>14/01/2020</v>
          </cell>
          <cell r="T144" t="str">
            <v>00959</v>
          </cell>
          <cell r="U144" t="str">
            <v>MCM0303</v>
          </cell>
        </row>
        <row r="145">
          <cell r="B145" t="str">
            <v>BT-ACC-MCM0303B</v>
          </cell>
          <cell r="C145" t="str">
            <v>00000000000055186</v>
          </cell>
          <cell r="E145" t="str">
            <v>Cable Duct rack da 800mm ( 600 mm a metà divisibile in due sezioni)</v>
          </cell>
          <cell r="F145" t="str">
            <v>BTICINO S.P.A.</v>
          </cell>
          <cell r="G145">
            <v>0</v>
          </cell>
          <cell r="H145">
            <v>0</v>
          </cell>
          <cell r="K145" t="str">
            <v>TO</v>
          </cell>
          <cell r="L145" t="str">
            <v>Acquisto</v>
          </cell>
          <cell r="M145" t="str">
            <v>09/07/2018 17:00</v>
          </cell>
          <cell r="N145" t="str">
            <v>Si</v>
          </cell>
          <cell r="O145" t="str">
            <v>No</v>
          </cell>
          <cell r="P145">
            <v>0</v>
          </cell>
          <cell r="Q145" t="str">
            <v>X</v>
          </cell>
          <cell r="R145" t="str">
            <v>17/09/2018</v>
          </cell>
          <cell r="S145" t="str">
            <v>12/09/2018</v>
          </cell>
          <cell r="T145" t="str">
            <v>00959</v>
          </cell>
          <cell r="U145" t="str">
            <v>646815</v>
          </cell>
        </row>
        <row r="146">
          <cell r="B146" t="str">
            <v>BT-ACC-MCM0307</v>
          </cell>
          <cell r="C146" t="str">
            <v>00000000000057083</v>
          </cell>
          <cell r="E146" t="str">
            <v>Cable Bridge - capacità 150mm, estensione telescopica - colore nero</v>
          </cell>
          <cell r="F146" t="str">
            <v>BTICINO S.P.A.</v>
          </cell>
          <cell r="G146">
            <v>0</v>
          </cell>
          <cell r="H146">
            <v>0</v>
          </cell>
          <cell r="K146" t="str">
            <v>TO</v>
          </cell>
          <cell r="L146" t="str">
            <v>Acquisto</v>
          </cell>
          <cell r="M146" t="str">
            <v>19/10/2018 12:25</v>
          </cell>
          <cell r="N146" t="str">
            <v>Si</v>
          </cell>
          <cell r="O146" t="str">
            <v>No</v>
          </cell>
          <cell r="P146">
            <v>0</v>
          </cell>
          <cell r="Q146" t="str">
            <v>X</v>
          </cell>
          <cell r="R146" t="str">
            <v>31/12/2018</v>
          </cell>
          <cell r="S146" t="str">
            <v>14/12/2018</v>
          </cell>
          <cell r="T146" t="str">
            <v>00959</v>
          </cell>
          <cell r="U146" t="str">
            <v>646815</v>
          </cell>
        </row>
        <row r="147">
          <cell r="B147" t="str">
            <v>BT-ACC-MCM0307B</v>
          </cell>
          <cell r="C147" t="str">
            <v>00000000000055205</v>
          </cell>
          <cell r="E147" t="str">
            <v>Cable Bridge - capacità 150mm, estensione telescopica - colore nero</v>
          </cell>
          <cell r="F147" t="str">
            <v>BTICINO S.P.A.</v>
          </cell>
          <cell r="G147">
            <v>0</v>
          </cell>
          <cell r="H147">
            <v>0</v>
          </cell>
          <cell r="K147" t="str">
            <v>TO</v>
          </cell>
          <cell r="L147" t="str">
            <v>Acquisto</v>
          </cell>
          <cell r="M147" t="str">
            <v>10/07/2018 09:09</v>
          </cell>
          <cell r="N147" t="str">
            <v>Si</v>
          </cell>
          <cell r="O147" t="str">
            <v>No</v>
          </cell>
          <cell r="P147">
            <v>0</v>
          </cell>
          <cell r="Q147" t="str">
            <v>X</v>
          </cell>
          <cell r="R147" t="str">
            <v>17/09/2018</v>
          </cell>
          <cell r="S147" t="str">
            <v>12/09/2018</v>
          </cell>
          <cell r="T147" t="str">
            <v>00959</v>
          </cell>
          <cell r="U147" t="str">
            <v>646815</v>
          </cell>
        </row>
        <row r="148">
          <cell r="B148" t="str">
            <v>BT-ACC-MCM0311B</v>
          </cell>
          <cell r="C148" t="str">
            <v>00000000000055189</v>
          </cell>
          <cell r="E148" t="str">
            <v>COVER Cable Duct rack da 800mm (200mm posteriore)</v>
          </cell>
          <cell r="F148" t="str">
            <v>BTICINO S.P.A.</v>
          </cell>
          <cell r="G148">
            <v>0</v>
          </cell>
          <cell r="H148">
            <v>0</v>
          </cell>
          <cell r="K148" t="str">
            <v>TO</v>
          </cell>
          <cell r="L148" t="str">
            <v>Acquisto</v>
          </cell>
          <cell r="M148" t="str">
            <v>09/07/2018 17:03</v>
          </cell>
          <cell r="N148" t="str">
            <v>Si</v>
          </cell>
          <cell r="O148" t="str">
            <v>No</v>
          </cell>
          <cell r="P148">
            <v>0</v>
          </cell>
          <cell r="Q148" t="str">
            <v>X</v>
          </cell>
          <cell r="R148" t="str">
            <v>17/09/2018</v>
          </cell>
          <cell r="S148" t="str">
            <v>12/09/2018</v>
          </cell>
          <cell r="T148" t="str">
            <v>00959</v>
          </cell>
          <cell r="U148" t="str">
            <v>MCM0311B</v>
          </cell>
        </row>
        <row r="149">
          <cell r="B149" t="str">
            <v>BT-ACC-MCM0313B</v>
          </cell>
          <cell r="C149" t="str">
            <v>00000000000055190</v>
          </cell>
          <cell r="E149" t="str">
            <v>COVER Cable Duct rack da 800mm (600 mm a metà divisibile in due sezioni)</v>
          </cell>
          <cell r="F149" t="str">
            <v>BTICINO S.P.A.</v>
          </cell>
          <cell r="G149">
            <v>0</v>
          </cell>
          <cell r="H149">
            <v>0</v>
          </cell>
          <cell r="K149" t="str">
            <v>TO</v>
          </cell>
          <cell r="L149" t="str">
            <v>Acquisto</v>
          </cell>
          <cell r="M149" t="str">
            <v>09/07/2018 17:05</v>
          </cell>
          <cell r="N149" t="str">
            <v>Si</v>
          </cell>
          <cell r="O149" t="str">
            <v>No</v>
          </cell>
          <cell r="P149">
            <v>0</v>
          </cell>
          <cell r="Q149" t="str">
            <v>X</v>
          </cell>
          <cell r="R149" t="str">
            <v>17/09/2018</v>
          </cell>
          <cell r="S149" t="str">
            <v>12/09/2018</v>
          </cell>
          <cell r="T149" t="str">
            <v>00959</v>
          </cell>
          <cell r="U149" t="str">
            <v>MCM0313B</v>
          </cell>
        </row>
        <row r="150">
          <cell r="B150" t="str">
            <v>BT-ACC-MCM0316</v>
          </cell>
          <cell r="C150" t="str">
            <v>00000000000057081</v>
          </cell>
          <cell r="D150" t="str">
            <v>M</v>
          </cell>
          <cell r="E150" t="str">
            <v>Cable Duct rack da 300mm ( 200mm posteriore)</v>
          </cell>
          <cell r="F150" t="str">
            <v>BTICINO S.P.A.</v>
          </cell>
          <cell r="G150">
            <v>0</v>
          </cell>
          <cell r="H150">
            <v>0</v>
          </cell>
          <cell r="K150" t="str">
            <v>TO</v>
          </cell>
          <cell r="L150" t="str">
            <v>Acquisto</v>
          </cell>
          <cell r="M150" t="str">
            <v>19/10/2018 12:24</v>
          </cell>
          <cell r="N150" t="str">
            <v>Si</v>
          </cell>
          <cell r="O150" t="str">
            <v>No</v>
          </cell>
          <cell r="P150">
            <v>0</v>
          </cell>
          <cell r="Q150" t="str">
            <v>X</v>
          </cell>
          <cell r="R150" t="str">
            <v>31/12/2018</v>
          </cell>
          <cell r="S150" t="str">
            <v>14/12/2018</v>
          </cell>
          <cell r="T150" t="str">
            <v>00959</v>
          </cell>
          <cell r="U150" t="str">
            <v>646815</v>
          </cell>
        </row>
        <row r="151">
          <cell r="B151" t="str">
            <v>BT-ACC-MCM0316B</v>
          </cell>
          <cell r="C151" t="str">
            <v>00000000000055187</v>
          </cell>
          <cell r="E151" t="str">
            <v>Cable Duct rack da 300mm ( 200mm posteriore)</v>
          </cell>
          <cell r="F151" t="str">
            <v>BTICINO S.P.A.</v>
          </cell>
          <cell r="G151">
            <v>0</v>
          </cell>
          <cell r="H151">
            <v>0</v>
          </cell>
          <cell r="K151" t="str">
            <v>TO</v>
          </cell>
          <cell r="L151" t="str">
            <v>Acquisto</v>
          </cell>
          <cell r="M151" t="str">
            <v>09/07/2018 17:01</v>
          </cell>
          <cell r="N151" t="str">
            <v>Si</v>
          </cell>
          <cell r="O151" t="str">
            <v>No</v>
          </cell>
          <cell r="P151">
            <v>0</v>
          </cell>
          <cell r="Q151" t="str">
            <v>X</v>
          </cell>
          <cell r="R151" t="str">
            <v>17/09/2018</v>
          </cell>
          <cell r="S151" t="str">
            <v>12/09/2018</v>
          </cell>
          <cell r="T151" t="str">
            <v>00959</v>
          </cell>
          <cell r="U151" t="str">
            <v>646815</v>
          </cell>
        </row>
        <row r="152">
          <cell r="B152" t="str">
            <v>BT-ACC-MCM0317</v>
          </cell>
          <cell r="C152" t="str">
            <v>00000000000057082</v>
          </cell>
          <cell r="E152" t="str">
            <v>Cable Duct rack da 300mm ( 600 mm a metà divisibile in due sezioni)</v>
          </cell>
          <cell r="F152" t="str">
            <v>BTICINO S.P.A.</v>
          </cell>
          <cell r="G152">
            <v>0</v>
          </cell>
          <cell r="H152">
            <v>0</v>
          </cell>
          <cell r="K152" t="str">
            <v>TO</v>
          </cell>
          <cell r="L152" t="str">
            <v>Acquisto</v>
          </cell>
          <cell r="M152" t="str">
            <v>19/10/2018 12:24</v>
          </cell>
          <cell r="N152" t="str">
            <v>Si</v>
          </cell>
          <cell r="O152" t="str">
            <v>No</v>
          </cell>
          <cell r="P152">
            <v>0</v>
          </cell>
          <cell r="Q152" t="str">
            <v>X</v>
          </cell>
          <cell r="R152" t="str">
            <v>31/12/2018</v>
          </cell>
          <cell r="S152" t="str">
            <v>14/12/2018</v>
          </cell>
          <cell r="T152" t="str">
            <v>00959</v>
          </cell>
          <cell r="U152" t="str">
            <v>646815</v>
          </cell>
        </row>
        <row r="153">
          <cell r="B153" t="str">
            <v>BT-ACC-MCM0317B</v>
          </cell>
          <cell r="C153" t="str">
            <v>00000000000055188</v>
          </cell>
          <cell r="E153" t="str">
            <v>Cable Duct rack da 300mm ( 600 mm a metà divisibile in due sezioni)</v>
          </cell>
          <cell r="F153" t="str">
            <v>BTICINO S.P.A.</v>
          </cell>
          <cell r="G153">
            <v>0</v>
          </cell>
          <cell r="H153">
            <v>0</v>
          </cell>
          <cell r="K153" t="str">
            <v>TO</v>
          </cell>
          <cell r="L153" t="str">
            <v>Acquisto</v>
          </cell>
          <cell r="M153" t="str">
            <v>09/07/2018 17:02</v>
          </cell>
          <cell r="N153" t="str">
            <v>Si</v>
          </cell>
          <cell r="O153" t="str">
            <v>No</v>
          </cell>
          <cell r="P153">
            <v>0</v>
          </cell>
          <cell r="Q153" t="str">
            <v>X</v>
          </cell>
          <cell r="R153" t="str">
            <v>17/09/2018</v>
          </cell>
          <cell r="S153" t="str">
            <v>12/09/2018</v>
          </cell>
          <cell r="T153" t="str">
            <v>00959</v>
          </cell>
          <cell r="U153" t="str">
            <v>646815</v>
          </cell>
        </row>
        <row r="154">
          <cell r="B154" t="str">
            <v>BT-ACC-MCM0318B</v>
          </cell>
          <cell r="C154" t="str">
            <v>00000000000055191</v>
          </cell>
          <cell r="E154" t="str">
            <v>COVER Cable Duct rack da 300mm (200mm posteriore)</v>
          </cell>
          <cell r="F154" t="str">
            <v>BTICINO S.P.A.</v>
          </cell>
          <cell r="G154">
            <v>0</v>
          </cell>
          <cell r="H154">
            <v>0</v>
          </cell>
          <cell r="K154" t="str">
            <v>TO</v>
          </cell>
          <cell r="L154" t="str">
            <v>Acquisto</v>
          </cell>
          <cell r="M154" t="str">
            <v>09/07/2018 17:06</v>
          </cell>
          <cell r="N154" t="str">
            <v>Si</v>
          </cell>
          <cell r="O154" t="str">
            <v>No</v>
          </cell>
          <cell r="P154">
            <v>0</v>
          </cell>
          <cell r="Q154" t="str">
            <v>X</v>
          </cell>
          <cell r="R154" t="str">
            <v>17/09/2018</v>
          </cell>
          <cell r="S154" t="str">
            <v>12/09/2018</v>
          </cell>
          <cell r="T154" t="str">
            <v>00959</v>
          </cell>
          <cell r="U154" t="str">
            <v>MCM0318B</v>
          </cell>
        </row>
        <row r="155">
          <cell r="B155" t="str">
            <v>BT-ACC-MCM0319B</v>
          </cell>
          <cell r="C155" t="str">
            <v>00000000000055192</v>
          </cell>
          <cell r="E155" t="str">
            <v>COVER Cable Duct rack da 300mm (600 mm a metà divisibile in due sezioni)</v>
          </cell>
          <cell r="F155" t="str">
            <v>BTICINO S.P.A.</v>
          </cell>
          <cell r="G155">
            <v>0</v>
          </cell>
          <cell r="H155">
            <v>0</v>
          </cell>
          <cell r="K155" t="str">
            <v>TO</v>
          </cell>
          <cell r="L155" t="str">
            <v>Acquisto</v>
          </cell>
          <cell r="M155" t="str">
            <v>09/07/2018 17:12</v>
          </cell>
          <cell r="N155" t="str">
            <v>Si</v>
          </cell>
          <cell r="O155" t="str">
            <v>No</v>
          </cell>
          <cell r="P155">
            <v>0</v>
          </cell>
          <cell r="Q155" t="str">
            <v>X</v>
          </cell>
          <cell r="R155" t="str">
            <v>17/09/2018</v>
          </cell>
          <cell r="S155" t="str">
            <v>12/09/2018</v>
          </cell>
          <cell r="T155" t="str">
            <v>00959</v>
          </cell>
          <cell r="U155" t="str">
            <v>MCM0319B</v>
          </cell>
        </row>
        <row r="156">
          <cell r="B156" t="str">
            <v>BT-ACC-MCM0320</v>
          </cell>
          <cell r="C156" t="str">
            <v>00000000000057075</v>
          </cell>
          <cell r="E156" t="str">
            <v>End of plate cable duct ( 200mm)</v>
          </cell>
          <cell r="F156" t="str">
            <v>BTICINO S.P.A.</v>
          </cell>
          <cell r="G156">
            <v>0</v>
          </cell>
          <cell r="H156">
            <v>0</v>
          </cell>
          <cell r="K156" t="str">
            <v>TO</v>
          </cell>
          <cell r="L156" t="str">
            <v>Acquisto</v>
          </cell>
          <cell r="M156" t="str">
            <v>19/10/2018 11:51</v>
          </cell>
          <cell r="N156" t="str">
            <v>Si</v>
          </cell>
          <cell r="O156" t="str">
            <v>No</v>
          </cell>
          <cell r="P156">
            <v>0</v>
          </cell>
          <cell r="Q156" t="str">
            <v>X</v>
          </cell>
          <cell r="R156" t="str">
            <v>15/01/2020</v>
          </cell>
          <cell r="S156" t="str">
            <v>14/01/2020</v>
          </cell>
          <cell r="T156" t="str">
            <v>00959</v>
          </cell>
          <cell r="U156" t="str">
            <v>MCM0320</v>
          </cell>
        </row>
        <row r="157">
          <cell r="B157" t="str">
            <v>BT-ACC-MCM0320B</v>
          </cell>
          <cell r="C157" t="str">
            <v>00000000000055193</v>
          </cell>
          <cell r="E157" t="str">
            <v>End of plate cable duct ( 200mm)</v>
          </cell>
          <cell r="F157" t="str">
            <v>BTICINO S.P.A.</v>
          </cell>
          <cell r="G157">
            <v>0</v>
          </cell>
          <cell r="H157">
            <v>0</v>
          </cell>
          <cell r="K157" t="str">
            <v>TO</v>
          </cell>
          <cell r="L157" t="str">
            <v>Acquisto</v>
          </cell>
          <cell r="M157" t="str">
            <v>09/07/2018 17:14</v>
          </cell>
          <cell r="N157" t="str">
            <v>Si</v>
          </cell>
          <cell r="O157" t="str">
            <v>No</v>
          </cell>
          <cell r="P157">
            <v>0</v>
          </cell>
          <cell r="Q157" t="str">
            <v>X</v>
          </cell>
          <cell r="R157" t="str">
            <v>17/09/2018</v>
          </cell>
          <cell r="S157" t="str">
            <v>12/09/2018</v>
          </cell>
          <cell r="T157" t="str">
            <v>00959</v>
          </cell>
          <cell r="U157" t="str">
            <v>MCM0320B</v>
          </cell>
        </row>
        <row r="158">
          <cell r="B158" t="str">
            <v>BT-ACC-MCM0321</v>
          </cell>
          <cell r="C158" t="str">
            <v>00000000000057076</v>
          </cell>
          <cell r="D158" t="str">
            <v>M</v>
          </cell>
          <cell r="E158" t="str">
            <v>End of plate cable duct ( 600mm)</v>
          </cell>
          <cell r="F158" t="str">
            <v>BTICINO S.P.A.</v>
          </cell>
          <cell r="G158">
            <v>0</v>
          </cell>
          <cell r="H158">
            <v>0</v>
          </cell>
          <cell r="K158" t="str">
            <v>TO</v>
          </cell>
          <cell r="L158" t="str">
            <v>Acquisto</v>
          </cell>
          <cell r="M158" t="str">
            <v>19/10/2018 11:52</v>
          </cell>
          <cell r="N158" t="str">
            <v>Si</v>
          </cell>
          <cell r="O158" t="str">
            <v>No</v>
          </cell>
          <cell r="P158">
            <v>0</v>
          </cell>
          <cell r="Q158" t="str">
            <v>X</v>
          </cell>
          <cell r="R158" t="str">
            <v>15/01/2020</v>
          </cell>
          <cell r="S158" t="str">
            <v>14/01/2020</v>
          </cell>
          <cell r="T158" t="str">
            <v>00959</v>
          </cell>
          <cell r="U158" t="str">
            <v>MCM0321</v>
          </cell>
        </row>
        <row r="159">
          <cell r="B159" t="str">
            <v>BT-ACC-MCM0321B</v>
          </cell>
          <cell r="C159" t="str">
            <v>00000000000055194</v>
          </cell>
          <cell r="E159" t="str">
            <v>End of plate cable duct ( 600mm)</v>
          </cell>
          <cell r="F159" t="str">
            <v>BTICINO S.P.A.</v>
          </cell>
          <cell r="G159">
            <v>0</v>
          </cell>
          <cell r="H159">
            <v>0</v>
          </cell>
          <cell r="K159" t="str">
            <v>TO</v>
          </cell>
          <cell r="L159" t="str">
            <v>Acquisto</v>
          </cell>
          <cell r="M159" t="str">
            <v>09/07/2018 17:15</v>
          </cell>
          <cell r="N159" t="str">
            <v>Si</v>
          </cell>
          <cell r="O159" t="str">
            <v>No</v>
          </cell>
          <cell r="P159">
            <v>0</v>
          </cell>
          <cell r="Q159" t="str">
            <v>X</v>
          </cell>
          <cell r="R159" t="str">
            <v>17/09/2018</v>
          </cell>
          <cell r="S159" t="str">
            <v>12/09/2018</v>
          </cell>
          <cell r="T159" t="str">
            <v>00959</v>
          </cell>
          <cell r="U159" t="str">
            <v>MCM0321B</v>
          </cell>
        </row>
        <row r="160">
          <cell r="B160" t="str">
            <v>BT-ACC-MCM1008</v>
          </cell>
          <cell r="C160" t="str">
            <v>00000000000064884</v>
          </cell>
          <cell r="D160" t="str">
            <v>M</v>
          </cell>
          <cell r="E160" t="str">
            <v>BTICINO - Set di 100 anelli guida cavo metallo, per rack larg. 800mm</v>
          </cell>
          <cell r="F160" t="str">
            <v>BTICINO S.P.A.</v>
          </cell>
          <cell r="G160">
            <v>0</v>
          </cell>
          <cell r="H160">
            <v>0</v>
          </cell>
          <cell r="K160" t="str">
            <v>TO</v>
          </cell>
          <cell r="L160" t="str">
            <v>Acquisto</v>
          </cell>
          <cell r="M160" t="str">
            <v>27/11/2019 12:42</v>
          </cell>
          <cell r="N160" t="str">
            <v>Si</v>
          </cell>
          <cell r="O160" t="str">
            <v>No</v>
          </cell>
          <cell r="P160">
            <v>0</v>
          </cell>
          <cell r="Q160" t="str">
            <v>X</v>
          </cell>
          <cell r="R160" t="str">
            <v>15/01/2020</v>
          </cell>
          <cell r="S160" t="str">
            <v>14/01/2020</v>
          </cell>
          <cell r="T160" t="str">
            <v>00959</v>
          </cell>
          <cell r="U160" t="str">
            <v>MCM1008</v>
          </cell>
        </row>
        <row r="161">
          <cell r="B161" t="str">
            <v>BT-ACC-MCM2020</v>
          </cell>
          <cell r="C161" t="str">
            <v>00000000000064883</v>
          </cell>
          <cell r="D161" t="str">
            <v>M</v>
          </cell>
          <cell r="E161" t="str">
            <v>BTICINO - Set 4 cable reel con staffe</v>
          </cell>
          <cell r="F161" t="str">
            <v>BTICINO S.P.A.</v>
          </cell>
          <cell r="G161">
            <v>0</v>
          </cell>
          <cell r="H161">
            <v>0</v>
          </cell>
          <cell r="K161" t="str">
            <v>TO</v>
          </cell>
          <cell r="L161" t="str">
            <v>Acquisto</v>
          </cell>
          <cell r="M161" t="str">
            <v>27/11/2019 12:41</v>
          </cell>
          <cell r="N161" t="str">
            <v>Si</v>
          </cell>
          <cell r="O161" t="str">
            <v>No</v>
          </cell>
          <cell r="P161">
            <v>0</v>
          </cell>
          <cell r="Q161" t="str">
            <v>X</v>
          </cell>
          <cell r="R161" t="str">
            <v>15/01/2020</v>
          </cell>
          <cell r="S161" t="str">
            <v>14/01/2020</v>
          </cell>
          <cell r="T161" t="str">
            <v>00959</v>
          </cell>
          <cell r="U161" t="str">
            <v>MCM2020</v>
          </cell>
        </row>
        <row r="162">
          <cell r="B162" t="str">
            <v>BT-ACC-MCS0011</v>
          </cell>
          <cell r="C162" t="str">
            <v>00000000000064889</v>
          </cell>
          <cell r="D162" t="str">
            <v>M</v>
          </cell>
          <cell r="E162" t="str">
            <v>BTICINO - Strisce di spugna per accoppiamento armadi</v>
          </cell>
          <cell r="F162" t="str">
            <v>BTICINO S.P.A.</v>
          </cell>
          <cell r="G162">
            <v>0</v>
          </cell>
          <cell r="H162">
            <v>0</v>
          </cell>
          <cell r="K162" t="str">
            <v>TO</v>
          </cell>
          <cell r="L162" t="str">
            <v>Acquisto</v>
          </cell>
          <cell r="M162" t="str">
            <v>27/11/2019 15:31</v>
          </cell>
          <cell r="N162" t="str">
            <v>Si</v>
          </cell>
          <cell r="O162" t="str">
            <v>No</v>
          </cell>
          <cell r="P162">
            <v>0</v>
          </cell>
          <cell r="Q162" t="str">
            <v>X</v>
          </cell>
          <cell r="R162" t="str">
            <v>15/01/2020</v>
          </cell>
          <cell r="S162" t="str">
            <v>14/01/2020</v>
          </cell>
          <cell r="T162" t="str">
            <v>00959</v>
          </cell>
          <cell r="U162" t="str">
            <v>MCS0011</v>
          </cell>
        </row>
        <row r="163">
          <cell r="B163" t="str">
            <v>BT-ACC-MCS3622B</v>
          </cell>
          <cell r="C163" t="str">
            <v>00000000000070268</v>
          </cell>
          <cell r="D163" t="str">
            <v>M</v>
          </cell>
          <cell r="E163" t="str">
            <v>BTICINO - V/MINKELS - Side filler steel - 50-70 mm width, 2200 mm high, RAL 9011</v>
          </cell>
          <cell r="F163" t="str">
            <v>BTICINO S.P.A.</v>
          </cell>
          <cell r="G163">
            <v>0</v>
          </cell>
          <cell r="H163">
            <v>0</v>
          </cell>
          <cell r="K163" t="str">
            <v>TO</v>
          </cell>
          <cell r="L163" t="str">
            <v>Acquisto</v>
          </cell>
          <cell r="M163" t="str">
            <v>20/11/2020 17:36</v>
          </cell>
          <cell r="N163" t="str">
            <v>Si</v>
          </cell>
          <cell r="O163" t="str">
            <v>No</v>
          </cell>
          <cell r="P163">
            <v>0</v>
          </cell>
          <cell r="Q163" t="str">
            <v>X</v>
          </cell>
          <cell r="R163" t="str">
            <v>29/01/2021</v>
          </cell>
          <cell r="S163" t="str">
            <v>20/01/2021</v>
          </cell>
          <cell r="T163" t="str">
            <v>00959</v>
          </cell>
          <cell r="U163" t="str">
            <v>MCS3622B</v>
          </cell>
        </row>
        <row r="164">
          <cell r="B164" t="str">
            <v>BT-ACC-MCS5164</v>
          </cell>
          <cell r="C164" t="str">
            <v>00000000000070408</v>
          </cell>
          <cell r="D164" t="str">
            <v>M</v>
          </cell>
          <cell r="E164" t="str">
            <v>BTICINO - V/MINKELS - Filler sopra rack Google 900x320 HPL, Montaggio incluso se ordinati con freestanding</v>
          </cell>
          <cell r="F164" t="str">
            <v>BTICINO S.P.A.</v>
          </cell>
          <cell r="G164">
            <v>0</v>
          </cell>
          <cell r="H164">
            <v>0</v>
          </cell>
          <cell r="K164" t="str">
            <v>TO</v>
          </cell>
          <cell r="L164" t="str">
            <v>Acquisto</v>
          </cell>
          <cell r="M164" t="str">
            <v>10/12/2020 11:26</v>
          </cell>
          <cell r="N164" t="str">
            <v>No</v>
          </cell>
          <cell r="O164" t="str">
            <v>No</v>
          </cell>
          <cell r="P164">
            <v>0</v>
          </cell>
          <cell r="Q164" t="str">
            <v>X</v>
          </cell>
          <cell r="T164" t="str">
            <v>00959</v>
          </cell>
          <cell r="U164" t="str">
            <v>MCS5164</v>
          </cell>
        </row>
        <row r="165">
          <cell r="B165" t="str">
            <v>BT-ACC-MCS5164B</v>
          </cell>
          <cell r="C165" t="str">
            <v>00000000000070267</v>
          </cell>
          <cell r="D165" t="str">
            <v>M</v>
          </cell>
          <cell r="E165" t="str">
            <v>BTICINO - V/MINKELS - Free- Standing, Top filler HPL package, Size S, 900x320 (w x h), RAL9011</v>
          </cell>
          <cell r="F165" t="str">
            <v>BTICINO S.P.A.</v>
          </cell>
          <cell r="G165">
            <v>0</v>
          </cell>
          <cell r="H165">
            <v>0</v>
          </cell>
          <cell r="K165" t="str">
            <v>TO</v>
          </cell>
          <cell r="L165" t="str">
            <v>Acquisto</v>
          </cell>
          <cell r="M165" t="str">
            <v>20/11/2020 17:34</v>
          </cell>
          <cell r="N165" t="str">
            <v>Si</v>
          </cell>
          <cell r="O165" t="str">
            <v>No</v>
          </cell>
          <cell r="P165">
            <v>0</v>
          </cell>
          <cell r="Q165" t="str">
            <v>X</v>
          </cell>
          <cell r="R165" t="str">
            <v>29/01/2021</v>
          </cell>
          <cell r="S165" t="str">
            <v>20/01/2021</v>
          </cell>
          <cell r="T165" t="str">
            <v>00959</v>
          </cell>
          <cell r="U165" t="str">
            <v>MCS5164B</v>
          </cell>
        </row>
        <row r="166">
          <cell r="B166" t="str">
            <v>BT-ACC-MCS7021B</v>
          </cell>
          <cell r="C166" t="str">
            <v>00000000000055207</v>
          </cell>
          <cell r="E166" t="str">
            <v>Dummy cooler</v>
          </cell>
          <cell r="F166" t="str">
            <v>BTICINO S.P.A.</v>
          </cell>
          <cell r="G166">
            <v>0</v>
          </cell>
          <cell r="H166">
            <v>0</v>
          </cell>
          <cell r="K166" t="str">
            <v>TO</v>
          </cell>
          <cell r="L166" t="str">
            <v>Acquisto</v>
          </cell>
          <cell r="M166" t="str">
            <v>10/07/2018 09:27</v>
          </cell>
          <cell r="N166" t="str">
            <v>Si</v>
          </cell>
          <cell r="O166" t="str">
            <v>No</v>
          </cell>
          <cell r="P166">
            <v>0</v>
          </cell>
          <cell r="Q166" t="str">
            <v>X</v>
          </cell>
          <cell r="R166" t="str">
            <v>17/09/2018</v>
          </cell>
          <cell r="S166" t="str">
            <v>12/09/2018</v>
          </cell>
          <cell r="T166" t="str">
            <v>00959</v>
          </cell>
          <cell r="U166" t="str">
            <v>MCS7021B</v>
          </cell>
        </row>
        <row r="167">
          <cell r="B167" t="str">
            <v>BT-ACC-MDCIM-HDMI</v>
          </cell>
          <cell r="C167" t="str">
            <v>00000000000062526</v>
          </cell>
          <cell r="D167" t="str">
            <v>M</v>
          </cell>
          <cell r="E167" t="str">
            <v>BTICINO - MCD CIM for HDMI (with audio) and USB keyboard/mouse (MDCIM- HDMI)</v>
          </cell>
          <cell r="F167" t="str">
            <v>BTICINO S.P.A.</v>
          </cell>
          <cell r="G167">
            <v>0</v>
          </cell>
          <cell r="H167">
            <v>0</v>
          </cell>
          <cell r="K167" t="str">
            <v>TO</v>
          </cell>
          <cell r="L167" t="str">
            <v>Acquisto</v>
          </cell>
          <cell r="M167" t="str">
            <v>11/07/2019 16:37</v>
          </cell>
          <cell r="N167" t="str">
            <v>Si</v>
          </cell>
          <cell r="O167" t="str">
            <v>No</v>
          </cell>
          <cell r="P167">
            <v>0</v>
          </cell>
          <cell r="Q167" t="str">
            <v>X</v>
          </cell>
          <cell r="R167" t="str">
            <v>31/07/2019</v>
          </cell>
          <cell r="S167" t="str">
            <v>30/07/2019</v>
          </cell>
          <cell r="T167" t="str">
            <v>00959</v>
          </cell>
          <cell r="U167" t="str">
            <v>MDCIM-HDMI</v>
          </cell>
        </row>
        <row r="168">
          <cell r="B168" t="str">
            <v>BT-ACC-MDUTP20-VGA</v>
          </cell>
          <cell r="C168" t="str">
            <v>00000000000062523</v>
          </cell>
          <cell r="D168" t="str">
            <v>M</v>
          </cell>
          <cell r="E168" t="str">
            <v>BTICINO - Integrated KVM Cable for VGA, USB and Audio, 2 meters (6 ft) ( MDUTP20-VGA)</v>
          </cell>
          <cell r="F168" t="str">
            <v>BTICINO S.P.A.</v>
          </cell>
          <cell r="G168">
            <v>0</v>
          </cell>
          <cell r="H168">
            <v>0</v>
          </cell>
          <cell r="K168" t="str">
            <v>TO</v>
          </cell>
          <cell r="L168" t="str">
            <v>Acquisto</v>
          </cell>
          <cell r="M168" t="str">
            <v>11/07/2019 16:28</v>
          </cell>
          <cell r="N168" t="str">
            <v>Si</v>
          </cell>
          <cell r="O168" t="str">
            <v>No</v>
          </cell>
          <cell r="P168">
            <v>0</v>
          </cell>
          <cell r="Q168" t="str">
            <v>X</v>
          </cell>
          <cell r="R168" t="str">
            <v>31/07/2019</v>
          </cell>
          <cell r="S168" t="str">
            <v>30/07/2019</v>
          </cell>
          <cell r="T168" t="str">
            <v>00959</v>
          </cell>
          <cell r="U168" t="str">
            <v>MDUTP20-VGA</v>
          </cell>
        </row>
        <row r="169">
          <cell r="B169" t="str">
            <v>BT-ACC-MDUTP40-VGA</v>
          </cell>
          <cell r="C169" t="str">
            <v>00000000000062524</v>
          </cell>
          <cell r="D169" t="str">
            <v>M</v>
          </cell>
          <cell r="E169" t="str">
            <v>BTICINO - Integrated KVM Cable for VGA, USB and Audio, 4 meters (12 ft) ( MDUTP40-VGA)</v>
          </cell>
          <cell r="F169" t="str">
            <v>BTICINO S.P.A.</v>
          </cell>
          <cell r="G169">
            <v>0</v>
          </cell>
          <cell r="H169">
            <v>0</v>
          </cell>
          <cell r="K169" t="str">
            <v>TO</v>
          </cell>
          <cell r="L169" t="str">
            <v>Acquisto</v>
          </cell>
          <cell r="M169" t="str">
            <v>11/07/2019 16:29</v>
          </cell>
          <cell r="N169" t="str">
            <v>Si</v>
          </cell>
          <cell r="O169" t="str">
            <v>No</v>
          </cell>
          <cell r="P169">
            <v>0</v>
          </cell>
          <cell r="Q169" t="str">
            <v>X</v>
          </cell>
          <cell r="R169" t="str">
            <v>31/07/2019</v>
          </cell>
          <cell r="S169" t="str">
            <v>30/07/2019</v>
          </cell>
          <cell r="T169" t="str">
            <v>00959</v>
          </cell>
          <cell r="U169" t="str">
            <v>MDUTP40-VGA</v>
          </cell>
        </row>
        <row r="170">
          <cell r="B170" t="str">
            <v>BT-ACC-MDUTP60-VGA</v>
          </cell>
          <cell r="C170" t="str">
            <v>00000000000062525</v>
          </cell>
          <cell r="D170" t="str">
            <v>M</v>
          </cell>
          <cell r="E170" t="str">
            <v>BTICINO - Integrated KVM Cable for VGA, USB and Audio, 6 meters (18 ft) ( MDUTP60-VGA)</v>
          </cell>
          <cell r="F170" t="str">
            <v>BTICINO S.P.A.</v>
          </cell>
          <cell r="G170">
            <v>0</v>
          </cell>
          <cell r="H170">
            <v>0</v>
          </cell>
          <cell r="K170" t="str">
            <v>TO</v>
          </cell>
          <cell r="L170" t="str">
            <v>Acquisto</v>
          </cell>
          <cell r="M170" t="str">
            <v>11/07/2019 16:31</v>
          </cell>
          <cell r="N170" t="str">
            <v>Si</v>
          </cell>
          <cell r="O170" t="str">
            <v>No</v>
          </cell>
          <cell r="P170">
            <v>0</v>
          </cell>
          <cell r="Q170" t="str">
            <v>X</v>
          </cell>
          <cell r="R170" t="str">
            <v>31/07/2019</v>
          </cell>
          <cell r="S170" t="str">
            <v>30/07/2019</v>
          </cell>
          <cell r="T170" t="str">
            <v>00959</v>
          </cell>
          <cell r="U170" t="str">
            <v>MDUTP60-VGA</v>
          </cell>
        </row>
        <row r="171">
          <cell r="B171" t="str">
            <v>BT-ACC-MFE1105</v>
          </cell>
          <cell r="C171" t="str">
            <v>00000000000064885</v>
          </cell>
          <cell r="D171" t="str">
            <v>M</v>
          </cell>
          <cell r="E171" t="str">
            <v>BTICINO - Pannelli ciechi 1U, RAL9005, toolless, confezione da 25 pezzi</v>
          </cell>
          <cell r="F171" t="str">
            <v>BTICINO S.P.A.</v>
          </cell>
          <cell r="G171">
            <v>0</v>
          </cell>
          <cell r="H171">
            <v>0</v>
          </cell>
          <cell r="K171" t="str">
            <v>TO</v>
          </cell>
          <cell r="L171" t="str">
            <v>Acquisto</v>
          </cell>
          <cell r="M171" t="str">
            <v>27/11/2019 12:44</v>
          </cell>
          <cell r="N171" t="str">
            <v>No</v>
          </cell>
          <cell r="O171" t="str">
            <v>No</v>
          </cell>
          <cell r="P171">
            <v>0</v>
          </cell>
          <cell r="Q171" t="str">
            <v>X</v>
          </cell>
          <cell r="T171" t="str">
            <v>00959</v>
          </cell>
          <cell r="U171" t="str">
            <v>MFE1105</v>
          </cell>
        </row>
        <row r="172">
          <cell r="B172" t="str">
            <v>BT-ACC-MM20.1H7.01557</v>
          </cell>
          <cell r="C172" t="str">
            <v>00000000000055236</v>
          </cell>
          <cell r="D172" t="str">
            <v>M</v>
          </cell>
          <cell r="E172" t="str">
            <v>BTICINO - Varicon Next Gen Corridor  RAL9005, L= 3000mm, with  mechanical doors with self  closers, Illuminazione LED  con PIR</v>
          </cell>
          <cell r="F172" t="str">
            <v>BTICINO S.P.A.</v>
          </cell>
          <cell r="G172">
            <v>0</v>
          </cell>
          <cell r="H172">
            <v>0</v>
          </cell>
          <cell r="K172" t="str">
            <v>TO</v>
          </cell>
          <cell r="L172" t="str">
            <v>Acquisto</v>
          </cell>
          <cell r="M172" t="str">
            <v>10/07/2018 17:33</v>
          </cell>
          <cell r="N172" t="str">
            <v>Si</v>
          </cell>
          <cell r="O172" t="str">
            <v>No</v>
          </cell>
          <cell r="P172">
            <v>0</v>
          </cell>
          <cell r="Q172" t="str">
            <v>X</v>
          </cell>
          <cell r="R172" t="str">
            <v>17/09/2018</v>
          </cell>
          <cell r="S172" t="str">
            <v>12/09/2018</v>
          </cell>
          <cell r="T172" t="str">
            <v>00959</v>
          </cell>
          <cell r="U172" t="str">
            <v>C1230300MM201H701557</v>
          </cell>
        </row>
        <row r="173">
          <cell r="B173" t="str">
            <v>BT-ACC-MM22VMINKELS</v>
          </cell>
          <cell r="C173" t="str">
            <v>00000000000055223</v>
          </cell>
          <cell r="D173" t="str">
            <v>M</v>
          </cell>
          <cell r="E173" t="str">
            <v>BTICINO - Varicon Next Gen Corridor  RAL9005, L= 5100mm, with  mechanical doors with self  closers - Illuminazione LED  con PIR</v>
          </cell>
          <cell r="F173" t="str">
            <v>BTICINO S.P.A.</v>
          </cell>
          <cell r="G173">
            <v>0</v>
          </cell>
          <cell r="H173">
            <v>0</v>
          </cell>
          <cell r="K173" t="str">
            <v>TO</v>
          </cell>
          <cell r="L173" t="str">
            <v>Acquisto</v>
          </cell>
          <cell r="M173" t="str">
            <v>10/07/2018 17:33</v>
          </cell>
          <cell r="N173" t="str">
            <v>Si</v>
          </cell>
          <cell r="O173" t="str">
            <v>No</v>
          </cell>
          <cell r="P173">
            <v>0</v>
          </cell>
          <cell r="Q173" t="str">
            <v>X</v>
          </cell>
          <cell r="R173" t="str">
            <v>31/07/2018</v>
          </cell>
          <cell r="S173" t="str">
            <v>25/07/2018</v>
          </cell>
          <cell r="T173" t="str">
            <v>00959</v>
          </cell>
          <cell r="U173" t="str">
            <v>C123.0300MM22VMINKEL</v>
          </cell>
        </row>
        <row r="174">
          <cell r="B174" t="str">
            <v>BT-ACC-MRM0128</v>
          </cell>
          <cell r="C174" t="str">
            <v>00000000000055195</v>
          </cell>
          <cell r="E174" t="str">
            <v>Magnetic door switch</v>
          </cell>
          <cell r="F174" t="str">
            <v>BTICINO S.P.A.</v>
          </cell>
          <cell r="G174">
            <v>0</v>
          </cell>
          <cell r="H174">
            <v>0</v>
          </cell>
          <cell r="K174" t="str">
            <v>TO</v>
          </cell>
          <cell r="L174" t="str">
            <v>Acquisto</v>
          </cell>
          <cell r="M174" t="str">
            <v>09/07/2018 17:17</v>
          </cell>
          <cell r="N174" t="str">
            <v>Si</v>
          </cell>
          <cell r="O174" t="str">
            <v>No</v>
          </cell>
          <cell r="P174">
            <v>0</v>
          </cell>
          <cell r="Q174" t="str">
            <v>X</v>
          </cell>
          <cell r="R174" t="str">
            <v>31/08/2018</v>
          </cell>
          <cell r="S174" t="str">
            <v>01/08/2018</v>
          </cell>
          <cell r="T174" t="str">
            <v>00959</v>
          </cell>
          <cell r="U174" t="str">
            <v>MRM0128</v>
          </cell>
        </row>
        <row r="175">
          <cell r="B175" t="str">
            <v>BT-ACC-MSM1403</v>
          </cell>
          <cell r="C175" t="str">
            <v>00000000000075053</v>
          </cell>
          <cell r="D175" t="str">
            <v>M</v>
          </cell>
          <cell r="E175" t="str">
            <v>BTICINO - Minkels Msm1403 plint 25mm zijk/blnd 1000mm</v>
          </cell>
          <cell r="F175" t="str">
            <v>BTICINO S.P.A.</v>
          </cell>
          <cell r="G175">
            <v>0</v>
          </cell>
          <cell r="H175">
            <v>0</v>
          </cell>
          <cell r="K175" t="str">
            <v>TO</v>
          </cell>
          <cell r="L175" t="str">
            <v>Acquisto</v>
          </cell>
          <cell r="M175" t="str">
            <v>28/01/2022 16:33</v>
          </cell>
          <cell r="N175" t="str">
            <v>No</v>
          </cell>
          <cell r="O175" t="str">
            <v>No</v>
          </cell>
          <cell r="P175">
            <v>0</v>
          </cell>
          <cell r="Q175" t="str">
            <v>X</v>
          </cell>
          <cell r="T175" t="str">
            <v>00959</v>
          </cell>
          <cell r="U175" t="str">
            <v>MSM1403</v>
          </cell>
        </row>
        <row r="176">
          <cell r="B176" t="str">
            <v>BT-ACC-MSM4100</v>
          </cell>
          <cell r="C176" t="str">
            <v>00000000000057066</v>
          </cell>
          <cell r="D176" t="str">
            <v>M</v>
          </cell>
          <cell r="E176" t="str">
            <v>Staffe di fissaggio a pavimento dei rack</v>
          </cell>
          <cell r="F176" t="str">
            <v>BTICINO S.P.A.</v>
          </cell>
          <cell r="G176">
            <v>0</v>
          </cell>
          <cell r="H176">
            <v>0</v>
          </cell>
          <cell r="K176" t="str">
            <v>TO</v>
          </cell>
          <cell r="L176" t="str">
            <v>Acquisto</v>
          </cell>
          <cell r="M176" t="str">
            <v>19/10/2018 11:28</v>
          </cell>
          <cell r="N176" t="str">
            <v>Si</v>
          </cell>
          <cell r="O176" t="str">
            <v>No</v>
          </cell>
          <cell r="P176">
            <v>0</v>
          </cell>
          <cell r="Q176" t="str">
            <v>X</v>
          </cell>
          <cell r="R176" t="str">
            <v>31/12/2018</v>
          </cell>
          <cell r="S176" t="str">
            <v>14/12/2018</v>
          </cell>
          <cell r="T176" t="str">
            <v>00959</v>
          </cell>
          <cell r="U176" t="str">
            <v>MSM4100</v>
          </cell>
        </row>
        <row r="177">
          <cell r="B177" t="str">
            <v>BT-ACC-SLC14C1310M6PK</v>
          </cell>
          <cell r="C177" t="str">
            <v>00000000000057100</v>
          </cell>
          <cell r="D177" t="str">
            <v>M</v>
          </cell>
          <cell r="E177" t="str">
            <v>BTICINO - Pack of 6 SecureLock locking cables, 1.0M, black, 1 x IEC C-14, 1 x IEC C-13</v>
          </cell>
          <cell r="F177" t="str">
            <v>BTICINO S.P.A.</v>
          </cell>
          <cell r="G177">
            <v>0</v>
          </cell>
          <cell r="H177">
            <v>0</v>
          </cell>
          <cell r="K177" t="str">
            <v>TO</v>
          </cell>
          <cell r="L177" t="str">
            <v>Acquisto</v>
          </cell>
          <cell r="M177" t="str">
            <v>19/10/2018 16:19</v>
          </cell>
          <cell r="N177" t="str">
            <v>No</v>
          </cell>
          <cell r="O177" t="str">
            <v>No</v>
          </cell>
          <cell r="P177">
            <v>0</v>
          </cell>
          <cell r="Q177" t="str">
            <v>X</v>
          </cell>
          <cell r="R177" t="str">
            <v>12/06/2023</v>
          </cell>
          <cell r="S177" t="str">
            <v>12/06/2023</v>
          </cell>
          <cell r="T177" t="str">
            <v>00959</v>
          </cell>
          <cell r="U177" t="str">
            <v>SLC14C13-1.0M-6PK</v>
          </cell>
        </row>
        <row r="178">
          <cell r="B178" t="str">
            <v>BT-ACC-SLC14C1310MK2</v>
          </cell>
          <cell r="C178" t="str">
            <v>00000000000057104</v>
          </cell>
          <cell r="D178" t="str">
            <v>M</v>
          </cell>
          <cell r="E178" t="str">
            <v>Pack of 6 SecureLock locking cables, 1.0M, BLU, 1 x IEC C- 14, 1 x IEC C-13</v>
          </cell>
          <cell r="F178" t="str">
            <v>BTICINO S.P.A.</v>
          </cell>
          <cell r="G178">
            <v>0</v>
          </cell>
          <cell r="H178">
            <v>0</v>
          </cell>
          <cell r="K178" t="str">
            <v>TO</v>
          </cell>
          <cell r="L178" t="str">
            <v>Acquisto</v>
          </cell>
          <cell r="M178" t="str">
            <v>19/10/2018 16:28</v>
          </cell>
          <cell r="N178" t="str">
            <v>Si</v>
          </cell>
          <cell r="O178" t="str">
            <v>No</v>
          </cell>
          <cell r="P178">
            <v>0</v>
          </cell>
          <cell r="Q178" t="str">
            <v>X</v>
          </cell>
          <cell r="R178" t="str">
            <v>30/11/2018</v>
          </cell>
          <cell r="S178" t="str">
            <v>27/11/2018</v>
          </cell>
          <cell r="T178" t="str">
            <v>00959</v>
          </cell>
          <cell r="U178" t="str">
            <v>SLC14C13-1.0MK2-6PK</v>
          </cell>
        </row>
        <row r="179">
          <cell r="B179" t="str">
            <v>BT-ACC-SLC14C1315M6PK</v>
          </cell>
          <cell r="C179" t="str">
            <v>00000000000057101</v>
          </cell>
          <cell r="D179" t="str">
            <v>M</v>
          </cell>
          <cell r="E179" t="str">
            <v>Pack of 6 SecureLock locking cables, 1.5M, black, 1 x IEC C-14, 1 x IEC C-13</v>
          </cell>
          <cell r="F179" t="str">
            <v>BTICINO S.P.A.</v>
          </cell>
          <cell r="G179">
            <v>0</v>
          </cell>
          <cell r="H179">
            <v>0</v>
          </cell>
          <cell r="K179" t="str">
            <v>TO</v>
          </cell>
          <cell r="L179" t="str">
            <v>Acquisto</v>
          </cell>
          <cell r="M179" t="str">
            <v>19/10/2018 16:24</v>
          </cell>
          <cell r="N179" t="str">
            <v>Si</v>
          </cell>
          <cell r="O179" t="str">
            <v>No</v>
          </cell>
          <cell r="P179">
            <v>0</v>
          </cell>
          <cell r="Q179" t="str">
            <v>X</v>
          </cell>
          <cell r="R179" t="str">
            <v>30/11/2018</v>
          </cell>
          <cell r="S179" t="str">
            <v>27/11/2018</v>
          </cell>
          <cell r="T179" t="str">
            <v>00959</v>
          </cell>
          <cell r="U179" t="str">
            <v>SLC14C13-1.5M-6PK</v>
          </cell>
        </row>
        <row r="180">
          <cell r="B180" t="str">
            <v>BT-ACC-SLC14C1315MK2</v>
          </cell>
          <cell r="C180" t="str">
            <v>00000000000057105</v>
          </cell>
          <cell r="D180" t="str">
            <v>M</v>
          </cell>
          <cell r="E180" t="str">
            <v>Pack of 6 SecureLock locking cables, 1.5M, BLU, 1 x IEC C- 14, 1 x IEC C-13</v>
          </cell>
          <cell r="F180" t="str">
            <v>BTICINO S.P.A.</v>
          </cell>
          <cell r="G180">
            <v>0</v>
          </cell>
          <cell r="H180">
            <v>0</v>
          </cell>
          <cell r="K180" t="str">
            <v>TO</v>
          </cell>
          <cell r="L180" t="str">
            <v>Acquisto</v>
          </cell>
          <cell r="M180" t="str">
            <v>19/10/2018 16:30</v>
          </cell>
          <cell r="N180" t="str">
            <v>Si</v>
          </cell>
          <cell r="O180" t="str">
            <v>No</v>
          </cell>
          <cell r="P180">
            <v>0</v>
          </cell>
          <cell r="Q180" t="str">
            <v>X</v>
          </cell>
          <cell r="R180" t="str">
            <v>30/11/2018</v>
          </cell>
          <cell r="S180" t="str">
            <v>27/11/2018</v>
          </cell>
          <cell r="T180" t="str">
            <v>00959</v>
          </cell>
          <cell r="U180" t="str">
            <v>SLC14C13-1.5MK2-6PK</v>
          </cell>
        </row>
        <row r="181">
          <cell r="B181" t="str">
            <v>BT-ACC-SLC14C131MK16P</v>
          </cell>
          <cell r="C181" t="str">
            <v>00000000000079647</v>
          </cell>
          <cell r="D181" t="str">
            <v>M</v>
          </cell>
          <cell r="E181" t="str">
            <v>BTICINO - Pack of 6 SecureLock locking cables, 1.0M, red, 1 x IEC C-14, 1 x IEC C-13</v>
          </cell>
          <cell r="F181" t="str">
            <v>BTICINO S.P.A.</v>
          </cell>
          <cell r="G181">
            <v>0</v>
          </cell>
          <cell r="L181" t="str">
            <v>Acquisto</v>
          </cell>
          <cell r="M181" t="str">
            <v>08/02/2023 11:04</v>
          </cell>
          <cell r="N181" t="str">
            <v>No</v>
          </cell>
          <cell r="O181" t="str">
            <v>No</v>
          </cell>
          <cell r="P181">
            <v>0</v>
          </cell>
          <cell r="Q181" t="str">
            <v>X</v>
          </cell>
          <cell r="R181" t="str">
            <v>12/06/2023</v>
          </cell>
          <cell r="S181" t="str">
            <v>12/06/2023</v>
          </cell>
          <cell r="T181" t="str">
            <v>00959</v>
          </cell>
          <cell r="U181" t="str">
            <v>SLC14C13-1.0MK1-6PK</v>
          </cell>
        </row>
        <row r="182">
          <cell r="B182" t="str">
            <v>BT-ACC-SLC14C1320M6PK</v>
          </cell>
          <cell r="C182" t="str">
            <v>00000000000057102</v>
          </cell>
          <cell r="D182" t="str">
            <v>M</v>
          </cell>
          <cell r="E182" t="str">
            <v>BTICINO - Pack of 6 SecureLock locking cables, 2.0M, black, 1 x IEC C-14, 1 x IEC C-13</v>
          </cell>
          <cell r="F182" t="str">
            <v>BTICINO S.P.A.</v>
          </cell>
          <cell r="G182">
            <v>0</v>
          </cell>
          <cell r="H182">
            <v>0</v>
          </cell>
          <cell r="K182" t="str">
            <v>TO</v>
          </cell>
          <cell r="L182" t="str">
            <v>Acquisto</v>
          </cell>
          <cell r="M182" t="str">
            <v>19/10/2018 16:25</v>
          </cell>
          <cell r="N182" t="str">
            <v>No</v>
          </cell>
          <cell r="O182" t="str">
            <v>No</v>
          </cell>
          <cell r="P182">
            <v>0</v>
          </cell>
          <cell r="Q182" t="str">
            <v>X</v>
          </cell>
          <cell r="R182" t="str">
            <v>12/06/2023</v>
          </cell>
          <cell r="S182" t="str">
            <v>12/06/2023</v>
          </cell>
          <cell r="T182" t="str">
            <v>00959</v>
          </cell>
          <cell r="U182" t="str">
            <v>SLC14C13-2.0M-6PK</v>
          </cell>
        </row>
        <row r="183">
          <cell r="B183" t="str">
            <v>BT-ACC-SLC14C1320MK16</v>
          </cell>
          <cell r="C183" t="str">
            <v>00000000000079648</v>
          </cell>
          <cell r="D183" t="str">
            <v>M</v>
          </cell>
          <cell r="E183" t="str">
            <v>BTICINO - Pack of 6 SecureLock locking cables, 2.0M, red, 1 x IEC C-14, 1 x IEC C-13</v>
          </cell>
          <cell r="F183" t="str">
            <v>BTICINO S.P.A.</v>
          </cell>
          <cell r="G183">
            <v>0</v>
          </cell>
          <cell r="L183" t="str">
            <v>Acquisto</v>
          </cell>
          <cell r="M183" t="str">
            <v>08/02/2023 11:27</v>
          </cell>
          <cell r="N183" t="str">
            <v>No</v>
          </cell>
          <cell r="O183" t="str">
            <v>No</v>
          </cell>
          <cell r="P183">
            <v>0</v>
          </cell>
          <cell r="Q183" t="str">
            <v>X</v>
          </cell>
          <cell r="R183" t="str">
            <v>12/06/2023</v>
          </cell>
          <cell r="S183" t="str">
            <v>12/06/2023</v>
          </cell>
          <cell r="T183" t="str">
            <v>00959</v>
          </cell>
          <cell r="U183" t="str">
            <v>SLC14C13-2.0MK1-6PK</v>
          </cell>
        </row>
        <row r="184">
          <cell r="B184" t="str">
            <v>BT-ACC-SLC14C1320MK2</v>
          </cell>
          <cell r="C184" t="str">
            <v>00000000000057106</v>
          </cell>
          <cell r="D184" t="str">
            <v>M</v>
          </cell>
          <cell r="E184" t="str">
            <v>Pack of 6 SecureLock locking cables, 2.0M, BLU, 1 x IEC C- 14, 1 x IEC C-13</v>
          </cell>
          <cell r="F184" t="str">
            <v>BTICINO S.P.A.</v>
          </cell>
          <cell r="G184">
            <v>0</v>
          </cell>
          <cell r="H184">
            <v>0</v>
          </cell>
          <cell r="K184" t="str">
            <v>TO</v>
          </cell>
          <cell r="L184" t="str">
            <v>Acquisto</v>
          </cell>
          <cell r="M184" t="str">
            <v>19/10/2018 16:31</v>
          </cell>
          <cell r="N184" t="str">
            <v>Si</v>
          </cell>
          <cell r="O184" t="str">
            <v>No</v>
          </cell>
          <cell r="P184">
            <v>0</v>
          </cell>
          <cell r="Q184" t="str">
            <v>X</v>
          </cell>
          <cell r="R184" t="str">
            <v>30/11/2018</v>
          </cell>
          <cell r="S184" t="str">
            <v>27/11/2018</v>
          </cell>
          <cell r="T184" t="str">
            <v>00959</v>
          </cell>
          <cell r="U184" t="str">
            <v>SLC14C13-2.0MK2-6PK</v>
          </cell>
        </row>
        <row r="185">
          <cell r="B185" t="str">
            <v>BT-ACC-SLC20C1915M6PK</v>
          </cell>
          <cell r="C185" t="str">
            <v>00000000000057103</v>
          </cell>
          <cell r="D185" t="str">
            <v>M</v>
          </cell>
          <cell r="E185" t="str">
            <v>Pack of 6 SecureLock locking cables, 1.5M, black, 1 x IEC C-20, 1 x IEC C-19</v>
          </cell>
          <cell r="F185" t="str">
            <v>BTICINO S.P.A.</v>
          </cell>
          <cell r="G185">
            <v>0</v>
          </cell>
          <cell r="H185">
            <v>0</v>
          </cell>
          <cell r="K185" t="str">
            <v>TO</v>
          </cell>
          <cell r="L185" t="str">
            <v>Acquisto</v>
          </cell>
          <cell r="M185" t="str">
            <v>19/10/2018 16:26</v>
          </cell>
          <cell r="N185" t="str">
            <v>Si</v>
          </cell>
          <cell r="O185" t="str">
            <v>No</v>
          </cell>
          <cell r="P185">
            <v>0</v>
          </cell>
          <cell r="Q185" t="str">
            <v>X</v>
          </cell>
          <cell r="R185" t="str">
            <v>30/11/2018</v>
          </cell>
          <cell r="S185" t="str">
            <v>27/11/2018</v>
          </cell>
          <cell r="T185" t="str">
            <v>00959</v>
          </cell>
          <cell r="U185" t="str">
            <v>SLC20C19-1.5M-6PK</v>
          </cell>
        </row>
        <row r="186">
          <cell r="B186" t="str">
            <v>BT-ACC-SLC20C1915MK2</v>
          </cell>
          <cell r="C186" t="str">
            <v>00000000000057107</v>
          </cell>
          <cell r="D186" t="str">
            <v>M</v>
          </cell>
          <cell r="E186" t="str">
            <v>Pack of 6 SecureLock locking cables, 1.5M, BLU, 1 x IEC C- 20, 1 x IEC C-19</v>
          </cell>
          <cell r="F186" t="str">
            <v>BTICINO S.P.A.</v>
          </cell>
          <cell r="G186">
            <v>0</v>
          </cell>
          <cell r="H186">
            <v>0</v>
          </cell>
          <cell r="K186" t="str">
            <v>TO</v>
          </cell>
          <cell r="L186" t="str">
            <v>Acquisto</v>
          </cell>
          <cell r="M186" t="str">
            <v>19/10/2018 16:33</v>
          </cell>
          <cell r="N186" t="str">
            <v>Si</v>
          </cell>
          <cell r="O186" t="str">
            <v>No</v>
          </cell>
          <cell r="P186">
            <v>0</v>
          </cell>
          <cell r="Q186" t="str">
            <v>X</v>
          </cell>
          <cell r="R186" t="str">
            <v>30/11/2018</v>
          </cell>
          <cell r="S186" t="str">
            <v>27/11/2018</v>
          </cell>
          <cell r="T186" t="str">
            <v>00959</v>
          </cell>
          <cell r="U186" t="str">
            <v>SLC20C19-1.5MK2-6PK</v>
          </cell>
        </row>
        <row r="187">
          <cell r="B187" t="str">
            <v>BT-ACC-SRC-0800</v>
          </cell>
          <cell r="C187" t="str">
            <v>00000000000078935</v>
          </cell>
          <cell r="D187" t="str">
            <v>M</v>
          </cell>
          <cell r="E187" t="str">
            <v>BTICINO - 1U Smartrackcontroller 2xC14 Input, 8xRJ45 sensor, 1xRJ45 RS232console, 2xUSB-A, 1xUSB-B, 2xRJ45 feature</v>
          </cell>
          <cell r="F187" t="str">
            <v>BTICINO S.P.A.</v>
          </cell>
          <cell r="G187">
            <v>0</v>
          </cell>
          <cell r="L187" t="str">
            <v>Acquisto</v>
          </cell>
          <cell r="M187" t="str">
            <v>16/01/2023 14:39</v>
          </cell>
          <cell r="N187" t="str">
            <v>No</v>
          </cell>
          <cell r="O187" t="str">
            <v>No</v>
          </cell>
          <cell r="P187">
            <v>0</v>
          </cell>
          <cell r="Q187" t="str">
            <v>X</v>
          </cell>
          <cell r="R187" t="str">
            <v>12/06/2023</v>
          </cell>
          <cell r="S187" t="str">
            <v>12/06/2023</v>
          </cell>
          <cell r="T187" t="str">
            <v>00959</v>
          </cell>
        </row>
        <row r="188">
          <cell r="B188" t="str">
            <v>BT-ACC-ZOCCMINK200</v>
          </cell>
          <cell r="C188" t="str">
            <v>00000000000055221</v>
          </cell>
          <cell r="E188" t="str">
            <v>BTICINO - Zoccolo per rack mink altezza 200</v>
          </cell>
          <cell r="F188" t="str">
            <v>BTICINO S.P.A.</v>
          </cell>
          <cell r="G188">
            <v>0</v>
          </cell>
          <cell r="H188">
            <v>0</v>
          </cell>
          <cell r="K188" t="str">
            <v>TO</v>
          </cell>
          <cell r="L188" t="str">
            <v>Acquisto</v>
          </cell>
          <cell r="M188" t="str">
            <v>10/07/2018 17:45</v>
          </cell>
          <cell r="N188" t="str">
            <v>Si</v>
          </cell>
          <cell r="O188" t="str">
            <v>No</v>
          </cell>
          <cell r="P188">
            <v>0</v>
          </cell>
          <cell r="Q188" t="str">
            <v>X</v>
          </cell>
          <cell r="R188" t="str">
            <v>31/07/2018</v>
          </cell>
          <cell r="S188" t="str">
            <v>11/07/2018</v>
          </cell>
          <cell r="T188" t="str">
            <v>00959</v>
          </cell>
        </row>
        <row r="189">
          <cell r="B189" t="str">
            <v>BT-ACC-ZOCCMINK200DX</v>
          </cell>
          <cell r="C189" t="str">
            <v>00000000000055222</v>
          </cell>
          <cell r="E189" t="str">
            <v>BTICINO - Zoccolo per rack mink altezza 200 DX</v>
          </cell>
          <cell r="F189" t="str">
            <v>BTICINO S.P.A.</v>
          </cell>
          <cell r="G189">
            <v>0</v>
          </cell>
          <cell r="H189">
            <v>0</v>
          </cell>
          <cell r="K189" t="str">
            <v>TO</v>
          </cell>
          <cell r="L189" t="str">
            <v>Acquisto</v>
          </cell>
          <cell r="M189" t="str">
            <v>10/07/2018 17:47</v>
          </cell>
          <cell r="N189" t="str">
            <v>Si</v>
          </cell>
          <cell r="O189" t="str">
            <v>No</v>
          </cell>
          <cell r="P189">
            <v>0</v>
          </cell>
          <cell r="Q189" t="str">
            <v>X</v>
          </cell>
          <cell r="R189" t="str">
            <v>31/07/2018</v>
          </cell>
          <cell r="S189" t="str">
            <v>11/07/2018</v>
          </cell>
          <cell r="T189" t="str">
            <v>00959</v>
          </cell>
        </row>
        <row r="190">
          <cell r="B190" t="str">
            <v>BT-AP-EHAD/W</v>
          </cell>
          <cell r="C190" t="str">
            <v>00000000000071446</v>
          </cell>
          <cell r="D190" t="str">
            <v>M</v>
          </cell>
          <cell r="E190" t="str">
            <v>BTICINO - Surcharge for wall connection</v>
          </cell>
          <cell r="F190" t="str">
            <v>BTICINO S.P.A.</v>
          </cell>
          <cell r="G190">
            <v>0</v>
          </cell>
          <cell r="H190">
            <v>0</v>
          </cell>
          <cell r="K190" t="str">
            <v>TO</v>
          </cell>
          <cell r="L190" t="str">
            <v>Acquisto</v>
          </cell>
          <cell r="M190" t="str">
            <v>07/04/2021 19:56</v>
          </cell>
          <cell r="N190" t="str">
            <v>Si</v>
          </cell>
          <cell r="O190" t="str">
            <v>No</v>
          </cell>
          <cell r="P190">
            <v>0</v>
          </cell>
          <cell r="Q190" t="str">
            <v>X</v>
          </cell>
          <cell r="R190" t="str">
            <v>10/11/2021</v>
          </cell>
          <cell r="S190" t="str">
            <v>10/11/2021</v>
          </cell>
          <cell r="T190" t="str">
            <v>00959</v>
          </cell>
          <cell r="U190" t="str">
            <v>AP-EHAD/W</v>
          </cell>
        </row>
        <row r="191">
          <cell r="B191" t="str">
            <v>BT-B1104061242158580</v>
          </cell>
          <cell r="C191" t="str">
            <v>00000000000080903</v>
          </cell>
          <cell r="D191" t="str">
            <v>M</v>
          </cell>
          <cell r="E191" t="str">
            <v>BTICINO - Server cabinet white, W800 D1200 42U, Side Panels, Airflow, FD S80% RD D80%</v>
          </cell>
          <cell r="F191" t="str">
            <v>BTICINO S.P.A.</v>
          </cell>
          <cell r="G191">
            <v>0</v>
          </cell>
          <cell r="L191" t="str">
            <v>Acquisto</v>
          </cell>
          <cell r="M191" t="str">
            <v>09/05/2023 16:15</v>
          </cell>
          <cell r="N191" t="str">
            <v>No</v>
          </cell>
          <cell r="O191" t="str">
            <v>No</v>
          </cell>
          <cell r="P191">
            <v>0</v>
          </cell>
          <cell r="Q191" t="str">
            <v>X</v>
          </cell>
          <cell r="R191" t="str">
            <v>14/07/2023</v>
          </cell>
          <cell r="S191" t="str">
            <v>14/07/2023</v>
          </cell>
          <cell r="T191" t="str">
            <v>00959</v>
          </cell>
          <cell r="U191" t="str">
            <v>B1104-081242-158580</v>
          </cell>
        </row>
        <row r="192">
          <cell r="B192" t="str">
            <v>BT-B1104061242158581</v>
          </cell>
          <cell r="C192" t="str">
            <v>00000000000080902</v>
          </cell>
          <cell r="D192" t="str">
            <v>M</v>
          </cell>
          <cell r="E192" t="str">
            <v>BTICINO - Server cabinet white, W600 D1200 42U, Side Panels, Airflow, FD S80% RD D80%</v>
          </cell>
          <cell r="F192" t="str">
            <v>BTICINO S.P.A.</v>
          </cell>
          <cell r="G192">
            <v>0</v>
          </cell>
          <cell r="L192" t="str">
            <v>Acquisto</v>
          </cell>
          <cell r="M192" t="str">
            <v>09/05/2023 16:12</v>
          </cell>
          <cell r="N192" t="str">
            <v>No</v>
          </cell>
          <cell r="O192" t="str">
            <v>No</v>
          </cell>
          <cell r="P192">
            <v>0</v>
          </cell>
          <cell r="Q192" t="str">
            <v>X</v>
          </cell>
          <cell r="R192" t="str">
            <v>14/07/2023</v>
          </cell>
          <cell r="S192" t="str">
            <v>14/07/2023</v>
          </cell>
          <cell r="T192" t="str">
            <v>00959</v>
          </cell>
          <cell r="U192" t="str">
            <v>B1104-061242-158581</v>
          </cell>
        </row>
        <row r="193">
          <cell r="B193" t="str">
            <v>BT-B1109-081242000090</v>
          </cell>
          <cell r="C193" t="str">
            <v>00000000000076195</v>
          </cell>
          <cell r="D193" t="str">
            <v>M</v>
          </cell>
          <cell r="E193" t="str">
            <v>BTICINO - Server Cabinet Black 42U 800x1200, Airflow manag, Cable Tray - Front Door: Single 80% - Rear Door: Double 80% perf.</v>
          </cell>
          <cell r="F193" t="str">
            <v>BTICINO S.P.A.</v>
          </cell>
          <cell r="G193">
            <v>0</v>
          </cell>
          <cell r="H193">
            <v>0</v>
          </cell>
          <cell r="K193" t="str">
            <v>TO</v>
          </cell>
          <cell r="L193" t="str">
            <v>Acquisto</v>
          </cell>
          <cell r="M193" t="str">
            <v>11/05/2022 11:25</v>
          </cell>
          <cell r="N193" t="str">
            <v>No</v>
          </cell>
          <cell r="O193" t="str">
            <v>No</v>
          </cell>
          <cell r="P193">
            <v>0</v>
          </cell>
          <cell r="Q193" t="str">
            <v>X</v>
          </cell>
          <cell r="R193" t="str">
            <v>17/10/2023</v>
          </cell>
          <cell r="S193" t="str">
            <v>17/10/2023</v>
          </cell>
          <cell r="T193" t="str">
            <v>00959</v>
          </cell>
          <cell r="U193" t="str">
            <v>B1109-081242-000090</v>
          </cell>
        </row>
        <row r="194">
          <cell r="B194" t="str">
            <v>BT-BUNDLE1</v>
          </cell>
          <cell r="C194" t="str">
            <v>00000000000081508</v>
          </cell>
          <cell r="D194" t="str">
            <v>M</v>
          </cell>
          <cell r="E194" t="str">
            <v>Bticino - KIT Bticino/Legrand UTP Cat6 Non Schermato</v>
          </cell>
          <cell r="G194">
            <v>0</v>
          </cell>
          <cell r="L194" t="str">
            <v>Prodotto finito</v>
          </cell>
          <cell r="M194" t="str">
            <v>20/06/2023 12:48</v>
          </cell>
          <cell r="N194" t="str">
            <v>No</v>
          </cell>
          <cell r="O194" t="str">
            <v>No</v>
          </cell>
          <cell r="P194">
            <v>0</v>
          </cell>
          <cell r="Q194" t="str">
            <v>X</v>
          </cell>
        </row>
        <row r="195">
          <cell r="B195" t="str">
            <v>BT-BUNDLE2</v>
          </cell>
          <cell r="C195" t="str">
            <v>00000000000081511</v>
          </cell>
          <cell r="D195" t="str">
            <v>M</v>
          </cell>
          <cell r="E195" t="str">
            <v>Bticino - KIT Bticino/Legrand FTP Cat6 Schermato</v>
          </cell>
          <cell r="G195">
            <v>0</v>
          </cell>
          <cell r="H195">
            <v>0</v>
          </cell>
          <cell r="L195" t="str">
            <v>Prodotto finito</v>
          </cell>
          <cell r="M195" t="str">
            <v>20/06/2023 14:48</v>
          </cell>
          <cell r="N195" t="str">
            <v>No</v>
          </cell>
          <cell r="O195" t="str">
            <v>No</v>
          </cell>
          <cell r="P195">
            <v>0</v>
          </cell>
          <cell r="Q195" t="str">
            <v>X</v>
          </cell>
        </row>
        <row r="196">
          <cell r="B196" t="str">
            <v>BT-C32240230MW2099999</v>
          </cell>
          <cell r="C196" t="str">
            <v>00000000000080901</v>
          </cell>
          <cell r="D196" t="str">
            <v>M</v>
          </cell>
          <cell r="E196" t="str">
            <v>BTICINO - Nexpand Corridor - Drop Away - 2300 x 1200 x 1978 mm (42 U) White - As per Datasheet</v>
          </cell>
          <cell r="F196" t="str">
            <v>BTICINO S.P.A.</v>
          </cell>
          <cell r="G196">
            <v>0</v>
          </cell>
          <cell r="L196" t="str">
            <v>Acquisto</v>
          </cell>
          <cell r="M196" t="str">
            <v>09/05/2023 16:05</v>
          </cell>
          <cell r="N196" t="str">
            <v>No</v>
          </cell>
          <cell r="O196" t="str">
            <v>No</v>
          </cell>
          <cell r="P196">
            <v>0</v>
          </cell>
          <cell r="Q196" t="str">
            <v>X</v>
          </cell>
          <cell r="R196" t="str">
            <v>14/07/2023</v>
          </cell>
          <cell r="S196" t="str">
            <v>14/07/2023</v>
          </cell>
          <cell r="T196" t="str">
            <v>00959</v>
          </cell>
          <cell r="U196" t="str">
            <v>C3224-0230MW20-</v>
          </cell>
        </row>
        <row r="197">
          <cell r="B197" t="str">
            <v>BT-C42290960MM2516958</v>
          </cell>
          <cell r="C197" t="str">
            <v>00000000000083523</v>
          </cell>
          <cell r="D197" t="str">
            <v>M</v>
          </cell>
          <cell r="E197" t="str">
            <v>BTICINO - C4229-0960MM25-169589 - Minkels Free Standing Corridor - Nexpand FSC DROP AWAY 9600x1200x2500mm Zwart</v>
          </cell>
          <cell r="F197" t="str">
            <v>BTICINO S.P.A.</v>
          </cell>
          <cell r="G197">
            <v>0</v>
          </cell>
          <cell r="L197" t="str">
            <v>Acquisto</v>
          </cell>
          <cell r="M197" t="str">
            <v>11/03/2024 12:00</v>
          </cell>
          <cell r="N197" t="str">
            <v>No</v>
          </cell>
          <cell r="O197" t="str">
            <v>No</v>
          </cell>
          <cell r="P197">
            <v>0</v>
          </cell>
          <cell r="Q197" t="str">
            <v>X</v>
          </cell>
          <cell r="T197" t="str">
            <v>00959</v>
          </cell>
          <cell r="U197" t="str">
            <v>C4229-0960MM25-169589</v>
          </cell>
        </row>
        <row r="198">
          <cell r="B198" t="str">
            <v>BT-C423.0360MM22.1E6.</v>
          </cell>
          <cell r="C198" t="str">
            <v>00000000000070266</v>
          </cell>
          <cell r="D198" t="str">
            <v>M</v>
          </cell>
          <cell r="E198" t="str">
            <v>BTICINO - V/MINKELS - CC FSC DROP AWAY 3600x1200x2200mm 9011</v>
          </cell>
          <cell r="F198" t="str">
            <v>BTICINO S.P.A.</v>
          </cell>
          <cell r="G198">
            <v>0</v>
          </cell>
          <cell r="H198">
            <v>0</v>
          </cell>
          <cell r="K198" t="str">
            <v>TO</v>
          </cell>
          <cell r="L198" t="str">
            <v>Acquisto</v>
          </cell>
          <cell r="M198" t="str">
            <v>20/11/2020 17:30</v>
          </cell>
          <cell r="N198" t="str">
            <v>Si</v>
          </cell>
          <cell r="O198" t="str">
            <v>No</v>
          </cell>
          <cell r="P198">
            <v>0</v>
          </cell>
          <cell r="Q198" t="str">
            <v>X</v>
          </cell>
          <cell r="R198" t="str">
            <v>29/01/2021</v>
          </cell>
          <cell r="S198" t="str">
            <v>20/01/2021</v>
          </cell>
          <cell r="T198" t="str">
            <v>00959</v>
          </cell>
          <cell r="U198" t="str">
            <v>C423.0360MM22.1E6.02935</v>
          </cell>
        </row>
        <row r="199">
          <cell r="B199" t="str">
            <v>BT-C4230720MM22151965</v>
          </cell>
          <cell r="C199" t="str">
            <v>00000000000070406</v>
          </cell>
          <cell r="D199" t="str">
            <v>M</v>
          </cell>
          <cell r="E199" t="str">
            <v>BTICINO - V/MINKELS - Isola Freestanding 7200mm, per corridoio 1380mm, c/ doppie porte scorrevoli fronte e retro, RAL7047</v>
          </cell>
          <cell r="F199" t="str">
            <v>BTICINO S.P.A.</v>
          </cell>
          <cell r="G199">
            <v>0</v>
          </cell>
          <cell r="H199">
            <v>0</v>
          </cell>
          <cell r="K199" t="str">
            <v>TO</v>
          </cell>
          <cell r="L199" t="str">
            <v>Acquisto</v>
          </cell>
          <cell r="M199" t="str">
            <v>10/12/2020 11:19</v>
          </cell>
          <cell r="N199" t="str">
            <v>Si</v>
          </cell>
          <cell r="O199" t="str">
            <v>No</v>
          </cell>
          <cell r="P199">
            <v>0</v>
          </cell>
          <cell r="Q199" t="str">
            <v>X</v>
          </cell>
          <cell r="R199" t="str">
            <v>15/03/2021</v>
          </cell>
          <cell r="S199" t="str">
            <v>16/03/2021</v>
          </cell>
          <cell r="T199" t="str">
            <v>00959</v>
          </cell>
          <cell r="U199" t="str">
            <v>C423.0720MM22.151965</v>
          </cell>
        </row>
        <row r="200">
          <cell r="B200" t="str">
            <v>BT-C9892F12</v>
          </cell>
          <cell r="C200" t="str">
            <v>00000000000011368</v>
          </cell>
          <cell r="D200" t="str">
            <v>M</v>
          </cell>
          <cell r="E200" t="str">
            <v>Cavo f.o. 12x50/125 MM Tight int/est</v>
          </cell>
          <cell r="G200">
            <v>0</v>
          </cell>
          <cell r="H200">
            <v>0</v>
          </cell>
          <cell r="K200" t="str">
            <v>TO</v>
          </cell>
          <cell r="L200" t="str">
            <v>Prodotto finito</v>
          </cell>
          <cell r="M200" t="str">
            <v>22/02/2008 16:36</v>
          </cell>
          <cell r="N200" t="str">
            <v>Si</v>
          </cell>
          <cell r="O200" t="str">
            <v>No</v>
          </cell>
          <cell r="P200">
            <v>1000</v>
          </cell>
          <cell r="Q200" t="str">
            <v>X</v>
          </cell>
          <cell r="R200" t="str">
            <v>15/10/2014</v>
          </cell>
          <cell r="S200" t="str">
            <v>02/01/2012</v>
          </cell>
          <cell r="T200" t="str">
            <v>20TO1002</v>
          </cell>
        </row>
        <row r="201">
          <cell r="B201" t="str">
            <v>BT-C9892F6</v>
          </cell>
          <cell r="C201" t="str">
            <v>00000000000011369</v>
          </cell>
          <cell r="D201" t="str">
            <v>M</v>
          </cell>
          <cell r="E201" t="str">
            <v>Cavo f.o. 6x50/125 MM Tight int/est</v>
          </cell>
          <cell r="G201">
            <v>0</v>
          </cell>
          <cell r="H201">
            <v>0</v>
          </cell>
          <cell r="K201" t="str">
            <v>TO</v>
          </cell>
          <cell r="L201" t="str">
            <v>Prodotto finito</v>
          </cell>
          <cell r="M201" t="str">
            <v>22/02/2008 16:36</v>
          </cell>
          <cell r="N201" t="str">
            <v>Si</v>
          </cell>
          <cell r="O201" t="str">
            <v>No</v>
          </cell>
          <cell r="P201">
            <v>1000</v>
          </cell>
          <cell r="Q201" t="str">
            <v>X</v>
          </cell>
          <cell r="R201" t="str">
            <v>29/01/2013</v>
          </cell>
          <cell r="S201" t="str">
            <v>02/01/2012</v>
          </cell>
          <cell r="T201" t="str">
            <v>20TO1002</v>
          </cell>
        </row>
        <row r="202">
          <cell r="B202" t="str">
            <v>BT-C9893F12L</v>
          </cell>
          <cell r="C202" t="str">
            <v>00000000000028987</v>
          </cell>
          <cell r="D202" t="str">
            <v>M</v>
          </cell>
          <cell r="E202" t="str">
            <v>Cavo f.o. 12x50/125 MM OM3 Loose int/est</v>
          </cell>
          <cell r="G202">
            <v>0</v>
          </cell>
          <cell r="H202">
            <v>0</v>
          </cell>
          <cell r="L202" t="str">
            <v>Acquisto</v>
          </cell>
          <cell r="M202" t="str">
            <v>17/07/2013 17:13</v>
          </cell>
          <cell r="N202" t="str">
            <v>Si</v>
          </cell>
          <cell r="O202" t="str">
            <v>No</v>
          </cell>
          <cell r="P202">
            <v>1000</v>
          </cell>
          <cell r="Q202" t="str">
            <v>X</v>
          </cell>
          <cell r="R202" t="str">
            <v>26/04/2017</v>
          </cell>
          <cell r="S202" t="str">
            <v>21/04/2017</v>
          </cell>
          <cell r="T202" t="str">
            <v>20TO1002</v>
          </cell>
        </row>
        <row r="203">
          <cell r="B203" t="str">
            <v>BT-C9893F6</v>
          </cell>
          <cell r="C203" t="str">
            <v>00000000000011370</v>
          </cell>
          <cell r="D203" t="str">
            <v>M</v>
          </cell>
          <cell r="E203" t="str">
            <v>Cavo f.o. 6x50/125 MM  OM3 Tight int/est</v>
          </cell>
          <cell r="G203">
            <v>0</v>
          </cell>
          <cell r="H203">
            <v>0</v>
          </cell>
          <cell r="K203" t="str">
            <v>TO</v>
          </cell>
          <cell r="L203" t="str">
            <v>Acquisto</v>
          </cell>
          <cell r="M203" t="str">
            <v>29/11/2011 10:00</v>
          </cell>
          <cell r="N203" t="str">
            <v>Si</v>
          </cell>
          <cell r="O203" t="str">
            <v>No</v>
          </cell>
          <cell r="P203">
            <v>1000</v>
          </cell>
          <cell r="Q203" t="str">
            <v>X</v>
          </cell>
          <cell r="R203" t="str">
            <v>28/06/2013</v>
          </cell>
          <cell r="S203" t="str">
            <v>02/01/2012</v>
          </cell>
          <cell r="T203" t="str">
            <v>20TO1002</v>
          </cell>
        </row>
        <row r="204">
          <cell r="B204" t="str">
            <v>BT-C9894F12L</v>
          </cell>
          <cell r="C204" t="str">
            <v>00000000000041093</v>
          </cell>
          <cell r="D204" t="str">
            <v>M</v>
          </cell>
          <cell r="E204" t="str">
            <v>Cavo fibra ottica 12F 50/125um OM4 LSZH</v>
          </cell>
          <cell r="G204">
            <v>0</v>
          </cell>
          <cell r="H204">
            <v>0</v>
          </cell>
          <cell r="L204" t="str">
            <v>Prodotto finito</v>
          </cell>
          <cell r="M204" t="str">
            <v>03/05/2016 14:55</v>
          </cell>
          <cell r="N204" t="str">
            <v>Si</v>
          </cell>
          <cell r="O204" t="str">
            <v>No</v>
          </cell>
          <cell r="P204">
            <v>0</v>
          </cell>
          <cell r="Q204" t="str">
            <v>X</v>
          </cell>
          <cell r="R204" t="str">
            <v>09/02/2017</v>
          </cell>
          <cell r="S204" t="str">
            <v>09/02/2017</v>
          </cell>
          <cell r="T204" t="str">
            <v>20TO1002</v>
          </cell>
        </row>
        <row r="205">
          <cell r="B205" t="str">
            <v>BT-CUSTOM EXT</v>
          </cell>
          <cell r="C205" t="str">
            <v>00000000000079651</v>
          </cell>
          <cell r="D205" t="str">
            <v>M</v>
          </cell>
          <cell r="E205" t="str">
            <v>BTICINO - Condensatore Remoto esecuzione standard Versione Standard; Controllo Assente; Circuito Singolo circuito; Batteria Sta</v>
          </cell>
          <cell r="F205" t="str">
            <v>E.T.A. S.P.A.</v>
          </cell>
          <cell r="G205">
            <v>0</v>
          </cell>
          <cell r="L205" t="str">
            <v>Acquisto</v>
          </cell>
          <cell r="M205" t="str">
            <v>08/02/2023 16:20</v>
          </cell>
          <cell r="N205" t="str">
            <v>No</v>
          </cell>
          <cell r="O205" t="str">
            <v>No</v>
          </cell>
          <cell r="P205">
            <v>0</v>
          </cell>
          <cell r="Q205" t="str">
            <v>X</v>
          </cell>
          <cell r="R205" t="str">
            <v>12/06/2023</v>
          </cell>
          <cell r="S205" t="str">
            <v>12/06/2023</v>
          </cell>
          <cell r="T205" t="str">
            <v>01819</v>
          </cell>
        </row>
        <row r="206">
          <cell r="B206" t="str">
            <v>BT-CUSTOM INT</v>
          </cell>
          <cell r="C206" t="str">
            <v>00000000000079650</v>
          </cell>
          <cell r="D206" t="str">
            <v>M</v>
          </cell>
          <cell r="E206" t="str">
            <v>BTICINO -  Unità espansione diretta condensata ad aria, mandata aria vs il basso con ventilatori centrifughi pale curve avanti</v>
          </cell>
          <cell r="F206" t="str">
            <v>BTICINO S.P.A.</v>
          </cell>
          <cell r="G206">
            <v>0</v>
          </cell>
          <cell r="L206" t="str">
            <v>Acquisto</v>
          </cell>
          <cell r="M206" t="str">
            <v>08/02/2023 16:17</v>
          </cell>
          <cell r="N206" t="str">
            <v>No</v>
          </cell>
          <cell r="O206" t="str">
            <v>No</v>
          </cell>
          <cell r="P206">
            <v>0</v>
          </cell>
          <cell r="Q206" t="str">
            <v>X</v>
          </cell>
          <cell r="R206" t="str">
            <v>12/06/2023</v>
          </cell>
          <cell r="S206" t="str">
            <v>12/06/2023</v>
          </cell>
          <cell r="T206" t="str">
            <v>00959</v>
          </cell>
          <cell r="U206" t="str">
            <v>Custom Int.</v>
          </cell>
        </row>
        <row r="207">
          <cell r="B207" t="str">
            <v>BT-CUSTOMCORMBDA1200</v>
          </cell>
          <cell r="C207" t="str">
            <v>00000000000076288</v>
          </cell>
          <cell r="D207" t="str">
            <v>M</v>
          </cell>
          <cell r="E207" t="str">
            <v>BTICINO - Corridoio (D) 6400mm(W)1200mm, (H) 1978mm, completo di accessori - Colore nero ATTENZIONE LARGHEZZA 1200mm</v>
          </cell>
          <cell r="F207" t="str">
            <v>BTICINO S.P.A.</v>
          </cell>
          <cell r="G207">
            <v>0</v>
          </cell>
          <cell r="H207">
            <v>0</v>
          </cell>
          <cell r="K207" t="str">
            <v>TO</v>
          </cell>
          <cell r="L207" t="str">
            <v>Acquisto</v>
          </cell>
          <cell r="M207" t="str">
            <v>26/05/2022 10:18</v>
          </cell>
          <cell r="N207" t="str">
            <v>No</v>
          </cell>
          <cell r="O207" t="str">
            <v>No</v>
          </cell>
          <cell r="P207">
            <v>0</v>
          </cell>
          <cell r="Q207" t="str">
            <v>X</v>
          </cell>
          <cell r="R207" t="str">
            <v>25/07/2022</v>
          </cell>
          <cell r="S207" t="str">
            <v>25/07/2022</v>
          </cell>
          <cell r="T207" t="str">
            <v>00959</v>
          </cell>
          <cell r="U207" t="str">
            <v>CustomCorridoio1200mm</v>
          </cell>
        </row>
        <row r="208">
          <cell r="B208" t="str">
            <v>BT-CUSTOMNEXCORMBDA</v>
          </cell>
          <cell r="C208" t="str">
            <v>00000000000076196</v>
          </cell>
          <cell r="D208" t="str">
            <v>M</v>
          </cell>
          <cell r="E208" t="str">
            <v>BTICINO - Nexpand Corridor - As described in attached technical document</v>
          </cell>
          <cell r="F208" t="str">
            <v>BTICINO S.P.A.</v>
          </cell>
          <cell r="G208">
            <v>0</v>
          </cell>
          <cell r="H208">
            <v>0</v>
          </cell>
          <cell r="K208" t="str">
            <v>TO</v>
          </cell>
          <cell r="L208" t="str">
            <v>Acquisto</v>
          </cell>
          <cell r="M208" t="str">
            <v>11/05/2022 11:30</v>
          </cell>
          <cell r="N208" t="str">
            <v>No</v>
          </cell>
          <cell r="O208" t="str">
            <v>No</v>
          </cell>
          <cell r="P208">
            <v>0</v>
          </cell>
          <cell r="Q208" t="str">
            <v>X</v>
          </cell>
          <cell r="R208" t="str">
            <v>17/10/2023</v>
          </cell>
          <cell r="S208" t="str">
            <v>17/10/2023</v>
          </cell>
          <cell r="T208" t="str">
            <v>00959</v>
          </cell>
          <cell r="U208" t="str">
            <v>Custom</v>
          </cell>
        </row>
        <row r="209">
          <cell r="B209" t="str">
            <v>BT-CUSTOMRACKGEO</v>
          </cell>
          <cell r="C209" t="str">
            <v>00000000000076075</v>
          </cell>
          <cell r="D209" t="str">
            <v>M</v>
          </cell>
          <cell r="E209" t="str">
            <v>BTICINO - Server Cabinet, BLACK 800x800 42U - With: Side Panels - Front Door: Single 80% perfor, Rear Door: Double 80% perfor</v>
          </cell>
          <cell r="F209" t="str">
            <v>BTICINO S.P.A.</v>
          </cell>
          <cell r="G209">
            <v>0</v>
          </cell>
          <cell r="H209">
            <v>0</v>
          </cell>
          <cell r="K209" t="str">
            <v>TO</v>
          </cell>
          <cell r="L209" t="str">
            <v>Acquisto</v>
          </cell>
          <cell r="M209" t="str">
            <v>28/04/2022 17:41</v>
          </cell>
          <cell r="N209" t="str">
            <v>No</v>
          </cell>
          <cell r="O209" t="str">
            <v>No</v>
          </cell>
          <cell r="P209">
            <v>0</v>
          </cell>
          <cell r="Q209" t="str">
            <v>X</v>
          </cell>
          <cell r="R209" t="str">
            <v>30/06/2022</v>
          </cell>
          <cell r="S209" t="str">
            <v>30/06/2022</v>
          </cell>
          <cell r="T209" t="str">
            <v>00959</v>
          </cell>
          <cell r="U209" t="str">
            <v>B1109-080842-160925</v>
          </cell>
        </row>
        <row r="210">
          <cell r="B210" t="str">
            <v>BT-CVR-032828</v>
          </cell>
          <cell r="C210" t="str">
            <v>00000000000080119</v>
          </cell>
          <cell r="D210" t="str">
            <v>M</v>
          </cell>
          <cell r="E210" t="str">
            <v>BTICINO - LEGRAND cavo non schermato U/UTP Cat.6A, solido AWG 23, LSZH, Cca s1a d1 a1, reel 500m, giallo</v>
          </cell>
          <cell r="F210" t="str">
            <v>BTICINO S.P.A.</v>
          </cell>
          <cell r="G210">
            <v>0</v>
          </cell>
          <cell r="L210" t="str">
            <v>Acquisto</v>
          </cell>
          <cell r="M210" t="str">
            <v>22/03/2023 16:27</v>
          </cell>
          <cell r="N210" t="str">
            <v>No</v>
          </cell>
          <cell r="O210" t="str">
            <v>No</v>
          </cell>
          <cell r="P210">
            <v>0</v>
          </cell>
          <cell r="Q210" t="str">
            <v>X</v>
          </cell>
          <cell r="R210" t="str">
            <v>10/04/2024</v>
          </cell>
          <cell r="S210" t="str">
            <v>25/10/2023</v>
          </cell>
          <cell r="T210" t="str">
            <v>00959</v>
          </cell>
          <cell r="U210" t="str">
            <v>LG-032828</v>
          </cell>
        </row>
        <row r="211">
          <cell r="B211" t="str">
            <v>BT-CVR-032883</v>
          </cell>
          <cell r="C211" t="str">
            <v>00000000000080121</v>
          </cell>
          <cell r="D211" t="str">
            <v>M</v>
          </cell>
          <cell r="E211" t="str">
            <v>BTICINO - LEGRAND cavo schermato F/FTP Cat.6A, solido AWG 23, LSZH, Cca s1a d1 a1, reel 500m, giallo</v>
          </cell>
          <cell r="F211" t="str">
            <v>BTICINO S.P.A.</v>
          </cell>
          <cell r="G211">
            <v>0</v>
          </cell>
          <cell r="L211" t="str">
            <v>Acquisto</v>
          </cell>
          <cell r="M211" t="str">
            <v>22/03/2023 16:30</v>
          </cell>
          <cell r="N211" t="str">
            <v>No</v>
          </cell>
          <cell r="O211" t="str">
            <v>No</v>
          </cell>
          <cell r="P211">
            <v>0</v>
          </cell>
          <cell r="Q211" t="str">
            <v>X</v>
          </cell>
          <cell r="R211" t="str">
            <v>02/04/2024</v>
          </cell>
          <cell r="S211" t="str">
            <v>05/06/2023</v>
          </cell>
          <cell r="T211" t="str">
            <v>00959</v>
          </cell>
          <cell r="U211" t="str">
            <v>LG-032883</v>
          </cell>
        </row>
        <row r="212">
          <cell r="B212" t="str">
            <v>BT-CVR-032886</v>
          </cell>
          <cell r="C212" t="str">
            <v>00000000000080116</v>
          </cell>
          <cell r="D212" t="str">
            <v>M</v>
          </cell>
          <cell r="E212" t="str">
            <v>BTICINO - LEGRAND cavo non schermato U/UTP Cat.6, solido AWG 23, LSZH, Cca s1a d1 a1, box 305m, blu</v>
          </cell>
          <cell r="F212" t="str">
            <v>BTICINO S.P.A.</v>
          </cell>
          <cell r="G212">
            <v>0</v>
          </cell>
          <cell r="L212" t="str">
            <v>Acquisto</v>
          </cell>
          <cell r="M212" t="str">
            <v>22/03/2023 16:23</v>
          </cell>
          <cell r="N212" t="str">
            <v>No</v>
          </cell>
          <cell r="O212" t="str">
            <v>No</v>
          </cell>
          <cell r="P212">
            <v>0</v>
          </cell>
          <cell r="Q212" t="str">
            <v>X</v>
          </cell>
          <cell r="R212" t="str">
            <v>16/02/2024</v>
          </cell>
          <cell r="S212" t="str">
            <v>22/05/2023</v>
          </cell>
          <cell r="T212" t="str">
            <v>00959</v>
          </cell>
          <cell r="U212" t="str">
            <v>LG-032886</v>
          </cell>
        </row>
        <row r="213">
          <cell r="B213" t="str">
            <v>BT-CVR-LG-032886</v>
          </cell>
          <cell r="C213" t="str">
            <v>00000000000075718</v>
          </cell>
          <cell r="D213" t="str">
            <v>M</v>
          </cell>
          <cell r="E213" t="str">
            <v>BTICINO - Cavo rame non schermato U/UTP cat 6, LSZH, Cca s1a,d1,a1, pull box 305m</v>
          </cell>
          <cell r="F213" t="str">
            <v>BTICINO S.P.A.</v>
          </cell>
          <cell r="G213">
            <v>0</v>
          </cell>
          <cell r="H213">
            <v>13.75</v>
          </cell>
          <cell r="K213" t="str">
            <v>TO</v>
          </cell>
          <cell r="L213" t="str">
            <v>Acquisto</v>
          </cell>
          <cell r="M213" t="str">
            <v>24/03/2022 16:24</v>
          </cell>
          <cell r="N213" t="str">
            <v>No</v>
          </cell>
          <cell r="O213" t="str">
            <v>No</v>
          </cell>
          <cell r="P213">
            <v>0</v>
          </cell>
          <cell r="Q213" t="str">
            <v>X</v>
          </cell>
          <cell r="S213" t="str">
            <v>13/04/2022</v>
          </cell>
          <cell r="T213" t="str">
            <v>00959</v>
          </cell>
          <cell r="U213" t="str">
            <v>LG-032886</v>
          </cell>
        </row>
        <row r="214">
          <cell r="B214" t="str">
            <v>BT-D4CBL-DP-HDMI</v>
          </cell>
          <cell r="C214" t="str">
            <v>00000000000077981</v>
          </cell>
          <cell r="D214" t="str">
            <v>M</v>
          </cell>
          <cell r="E214" t="str">
            <v>BTICINO - 6 ft DisplayPort to HDMI cable to connect DKX4-101 to a server with up to 4K DisplayPort video and audio</v>
          </cell>
          <cell r="F214" t="str">
            <v>BTICINO S.P.A.</v>
          </cell>
          <cell r="G214">
            <v>0</v>
          </cell>
          <cell r="H214">
            <v>0</v>
          </cell>
          <cell r="K214" t="str">
            <v>TO</v>
          </cell>
          <cell r="L214" t="str">
            <v>Acquisto</v>
          </cell>
          <cell r="M214" t="str">
            <v>25/10/2022 12:42</v>
          </cell>
          <cell r="N214" t="str">
            <v>No</v>
          </cell>
          <cell r="O214" t="str">
            <v>No</v>
          </cell>
          <cell r="P214">
            <v>0</v>
          </cell>
          <cell r="Q214" t="str">
            <v>X</v>
          </cell>
          <cell r="R214" t="str">
            <v>25/01/2023</v>
          </cell>
          <cell r="S214" t="str">
            <v>25/01/2023</v>
          </cell>
          <cell r="T214" t="str">
            <v>00959</v>
          </cell>
          <cell r="U214" t="str">
            <v>D4CBL-DP-HDMI</v>
          </cell>
        </row>
        <row r="215">
          <cell r="B215" t="str">
            <v>BT-DPX-WSC-35-KIT</v>
          </cell>
          <cell r="C215" t="str">
            <v>00000000000056968</v>
          </cell>
          <cell r="D215" t="str">
            <v>M</v>
          </cell>
          <cell r="E215" t="str">
            <v>Sensore presenza liquidi, con corda lunghezza 3,5mt.</v>
          </cell>
          <cell r="F215" t="str">
            <v>BTICINO S.P.A.</v>
          </cell>
          <cell r="G215">
            <v>0</v>
          </cell>
          <cell r="H215">
            <v>0</v>
          </cell>
          <cell r="K215" t="str">
            <v>TO</v>
          </cell>
          <cell r="L215" t="str">
            <v>Acquisto</v>
          </cell>
          <cell r="M215" t="str">
            <v>11/10/2018 14:23</v>
          </cell>
          <cell r="N215" t="str">
            <v>Si</v>
          </cell>
          <cell r="O215" t="str">
            <v>No</v>
          </cell>
          <cell r="P215">
            <v>0</v>
          </cell>
          <cell r="Q215" t="str">
            <v>X</v>
          </cell>
          <cell r="R215" t="str">
            <v>30/11/2018</v>
          </cell>
          <cell r="S215" t="str">
            <v>29/10/2018</v>
          </cell>
          <cell r="T215" t="str">
            <v>00959</v>
          </cell>
          <cell r="U215" t="str">
            <v>DPX-WSC-35-KIT</v>
          </cell>
        </row>
        <row r="216">
          <cell r="B216" t="str">
            <v>BT-DPX-WSC-70-KIT</v>
          </cell>
          <cell r="C216" t="str">
            <v>00000000000056969</v>
          </cell>
          <cell r="D216" t="str">
            <v>M</v>
          </cell>
          <cell r="E216" t="str">
            <v>Sensore presenza liquidi, con corda lunghezza 7mt.</v>
          </cell>
          <cell r="F216" t="str">
            <v>BTICINO S.P.A.</v>
          </cell>
          <cell r="G216">
            <v>0</v>
          </cell>
          <cell r="H216">
            <v>0</v>
          </cell>
          <cell r="K216" t="str">
            <v>TO</v>
          </cell>
          <cell r="L216" t="str">
            <v>Acquisto</v>
          </cell>
          <cell r="M216" t="str">
            <v>11/10/2018 14:53</v>
          </cell>
          <cell r="N216" t="str">
            <v>Si</v>
          </cell>
          <cell r="O216" t="str">
            <v>No</v>
          </cell>
          <cell r="P216">
            <v>0</v>
          </cell>
          <cell r="Q216" t="str">
            <v>X</v>
          </cell>
          <cell r="R216" t="str">
            <v>30/11/2018</v>
          </cell>
          <cell r="S216" t="str">
            <v>29/10/2018</v>
          </cell>
          <cell r="T216" t="str">
            <v>00959</v>
          </cell>
          <cell r="U216" t="str">
            <v>DPX-WSC-70-KIT</v>
          </cell>
        </row>
        <row r="217">
          <cell r="B217" t="str">
            <v>BT-EHAD-F/1000</v>
          </cell>
          <cell r="C217" t="str">
            <v>00000000000071445</v>
          </cell>
          <cell r="D217" t="str">
            <v>M</v>
          </cell>
          <cell r="E217" t="str">
            <v>BTICINO - Containment cover for aisles 1000mm (tp)</v>
          </cell>
          <cell r="F217" t="str">
            <v>BTICINO S.P.A.</v>
          </cell>
          <cell r="G217">
            <v>0</v>
          </cell>
          <cell r="H217">
            <v>0</v>
          </cell>
          <cell r="K217" t="str">
            <v>TO</v>
          </cell>
          <cell r="L217" t="str">
            <v>Acquisto</v>
          </cell>
          <cell r="M217" t="str">
            <v>07/04/2021 19:54</v>
          </cell>
          <cell r="N217" t="str">
            <v>Si</v>
          </cell>
          <cell r="O217" t="str">
            <v>No</v>
          </cell>
          <cell r="P217">
            <v>0</v>
          </cell>
          <cell r="Q217" t="str">
            <v>X</v>
          </cell>
          <cell r="R217" t="str">
            <v>10/11/2021</v>
          </cell>
          <cell r="S217" t="str">
            <v>10/11/2021</v>
          </cell>
          <cell r="T217" t="str">
            <v>00959</v>
          </cell>
          <cell r="U217" t="str">
            <v>EHAD-F/1000</v>
          </cell>
        </row>
        <row r="218">
          <cell r="B218" t="str">
            <v>BT-EH-ARR-ST</v>
          </cell>
          <cell r="C218" t="str">
            <v>00000000000073120</v>
          </cell>
          <cell r="D218" t="str">
            <v>M</v>
          </cell>
          <cell r="E218" t="str">
            <v>BTICINO - Interlock for Sliding doors</v>
          </cell>
          <cell r="F218" t="str">
            <v>BTICINO S.P.A.</v>
          </cell>
          <cell r="G218">
            <v>0</v>
          </cell>
          <cell r="H218">
            <v>0</v>
          </cell>
          <cell r="K218" t="str">
            <v>TO</v>
          </cell>
          <cell r="L218" t="str">
            <v>Acquisto</v>
          </cell>
          <cell r="M218" t="str">
            <v>23/09/2021 18:15</v>
          </cell>
          <cell r="N218" t="str">
            <v>Si</v>
          </cell>
          <cell r="O218" t="str">
            <v>No</v>
          </cell>
          <cell r="P218">
            <v>0</v>
          </cell>
          <cell r="Q218" t="str">
            <v>X</v>
          </cell>
          <cell r="R218" t="str">
            <v>10/11/2021</v>
          </cell>
          <cell r="S218" t="str">
            <v>10/11/2021</v>
          </cell>
          <cell r="T218" t="str">
            <v>00959</v>
          </cell>
          <cell r="U218" t="str">
            <v>EH-ARR-ST</v>
          </cell>
        </row>
        <row r="219">
          <cell r="B219" t="str">
            <v>BT-EH-FSS/500</v>
          </cell>
          <cell r="C219" t="str">
            <v>00000000000071444</v>
          </cell>
          <cell r="D219" t="str">
            <v>M</v>
          </cell>
          <cell r="E219" t="str">
            <v>BTICINO - Sidepanel for aisle door</v>
          </cell>
          <cell r="F219" t="str">
            <v>BTICINO S.P.A.</v>
          </cell>
          <cell r="G219">
            <v>0</v>
          </cell>
          <cell r="H219">
            <v>0</v>
          </cell>
          <cell r="K219" t="str">
            <v>TO</v>
          </cell>
          <cell r="L219" t="str">
            <v>Acquisto</v>
          </cell>
          <cell r="M219" t="str">
            <v>07/04/2021 19:52</v>
          </cell>
          <cell r="N219" t="str">
            <v>Si</v>
          </cell>
          <cell r="O219" t="str">
            <v>No</v>
          </cell>
          <cell r="P219">
            <v>0</v>
          </cell>
          <cell r="Q219" t="str">
            <v>X</v>
          </cell>
          <cell r="R219" t="str">
            <v>10/11/2021</v>
          </cell>
          <cell r="S219" t="str">
            <v>10/11/2021</v>
          </cell>
          <cell r="T219" t="str">
            <v>00959</v>
          </cell>
          <cell r="U219" t="str">
            <v>EH-FSS/500</v>
          </cell>
        </row>
        <row r="220">
          <cell r="B220" t="str">
            <v>BT-EHST-1F</v>
          </cell>
          <cell r="C220" t="str">
            <v>00000000000071442</v>
          </cell>
          <cell r="D220" t="str">
            <v>M</v>
          </cell>
          <cell r="E220" t="str">
            <v>BTICINO - Sliding door for containment, single-leaf, 1000</v>
          </cell>
          <cell r="F220" t="str">
            <v>BTICINO S.P.A.</v>
          </cell>
          <cell r="G220">
            <v>0</v>
          </cell>
          <cell r="H220">
            <v>0</v>
          </cell>
          <cell r="K220" t="str">
            <v>TO</v>
          </cell>
          <cell r="L220" t="str">
            <v>Acquisto</v>
          </cell>
          <cell r="M220" t="str">
            <v>07/04/2021 19:48</v>
          </cell>
          <cell r="N220" t="str">
            <v>Si</v>
          </cell>
          <cell r="O220" t="str">
            <v>No</v>
          </cell>
          <cell r="P220">
            <v>0</v>
          </cell>
          <cell r="Q220" t="str">
            <v>X</v>
          </cell>
          <cell r="R220" t="str">
            <v>10/11/2021</v>
          </cell>
          <cell r="S220" t="str">
            <v>10/11/2021</v>
          </cell>
          <cell r="T220" t="str">
            <v>00959</v>
          </cell>
          <cell r="U220" t="str">
            <v>EHST-1F</v>
          </cell>
        </row>
        <row r="221">
          <cell r="B221" t="str">
            <v>BT-EOC6060T16UDGLV01M</v>
          </cell>
          <cell r="C221" t="str">
            <v>00000000000081526</v>
          </cell>
          <cell r="D221" t="str">
            <v>M</v>
          </cell>
          <cell r="E221" t="str">
            <v>BTICINO - LEGRAND EOC6060T16UD_GLV_01M59 16U, 19’’ Single skin type 600*600 Wall Mounted Outdoor Cabinet , Load carrying</v>
          </cell>
          <cell r="F221" t="str">
            <v>BTICINO S.P.A.</v>
          </cell>
          <cell r="G221">
            <v>0</v>
          </cell>
          <cell r="L221" t="str">
            <v>Acquisto</v>
          </cell>
          <cell r="M221" t="str">
            <v>21/06/2023 15:36</v>
          </cell>
          <cell r="N221" t="str">
            <v>No</v>
          </cell>
          <cell r="O221" t="str">
            <v>No</v>
          </cell>
          <cell r="P221">
            <v>0</v>
          </cell>
          <cell r="Q221" t="str">
            <v>X</v>
          </cell>
          <cell r="R221" t="str">
            <v>27/02/2024</v>
          </cell>
          <cell r="S221" t="str">
            <v>04/01/2024</v>
          </cell>
          <cell r="T221" t="str">
            <v>00959</v>
          </cell>
          <cell r="U221" t="str">
            <v>EOC6060T16UD_GLV_01M59</v>
          </cell>
        </row>
        <row r="222">
          <cell r="B222" t="str">
            <v>BT-EOC6060T25UZGLV01M</v>
          </cell>
          <cell r="C222" t="str">
            <v>00000000000081525</v>
          </cell>
          <cell r="D222" t="str">
            <v>M</v>
          </cell>
          <cell r="E222" t="str">
            <v>BTICINO - EOC6060T25UZ_ GLV_01M7 - 25U 600x600 19" OUTDOOR CABINET /SINGLE SKIN PLINTH TYPE/RAL7035 SPECIALOUTDOOR PAINT</v>
          </cell>
          <cell r="F222" t="str">
            <v>BTICINO S.P.A.</v>
          </cell>
          <cell r="G222">
            <v>0</v>
          </cell>
          <cell r="L222" t="str">
            <v>Acquisto</v>
          </cell>
          <cell r="M222" t="str">
            <v>21/06/2023 15:31</v>
          </cell>
          <cell r="N222" t="str">
            <v>No</v>
          </cell>
          <cell r="O222" t="str">
            <v>No</v>
          </cell>
          <cell r="P222">
            <v>0</v>
          </cell>
          <cell r="Q222" t="str">
            <v>X</v>
          </cell>
          <cell r="T222" t="str">
            <v>00959</v>
          </cell>
          <cell r="U222" t="str">
            <v>EOC6060T25UZ_GLV_01M7</v>
          </cell>
        </row>
        <row r="223">
          <cell r="B223" t="str">
            <v>BT-FPP-032100</v>
          </cell>
          <cell r="C223" t="str">
            <v>00000000000051263</v>
          </cell>
          <cell r="D223" t="str">
            <v>M</v>
          </cell>
          <cell r="E223" t="str">
            <v>BTICINO - LEGRAND 032100 - Pannello ottico mudulare vuoto</v>
          </cell>
          <cell r="F223" t="str">
            <v>BTICINO S.P.A.</v>
          </cell>
          <cell r="G223">
            <v>0</v>
          </cell>
          <cell r="H223">
            <v>0</v>
          </cell>
          <cell r="K223" t="str">
            <v>TO</v>
          </cell>
          <cell r="L223" t="str">
            <v>Acquisto</v>
          </cell>
          <cell r="M223" t="str">
            <v>20/12/2017 10:55</v>
          </cell>
          <cell r="N223" t="str">
            <v>No</v>
          </cell>
          <cell r="O223" t="str">
            <v>No</v>
          </cell>
          <cell r="P223">
            <v>0</v>
          </cell>
          <cell r="Q223" t="str">
            <v>X</v>
          </cell>
          <cell r="R223" t="str">
            <v>19/12/2023</v>
          </cell>
          <cell r="S223" t="str">
            <v>14/12/2023</v>
          </cell>
          <cell r="T223" t="str">
            <v>00959</v>
          </cell>
        </row>
        <row r="224">
          <cell r="B224" t="str">
            <v>BT-FRV-UPS2416A</v>
          </cell>
          <cell r="C224" t="str">
            <v>00000000000019703</v>
          </cell>
          <cell r="E224" t="str">
            <v>Alimentatore universale 24 Volts/ 6A. Da utilizzare con la piastra di alimentazione FPO- 5000-PSB-CH o FPO-5000- PSB2</v>
          </cell>
          <cell r="F224" t="str">
            <v>BOSCH SECURITY SYSTEMS S.P.A.</v>
          </cell>
          <cell r="G224">
            <v>0</v>
          </cell>
          <cell r="H224">
            <v>0</v>
          </cell>
          <cell r="L224" t="str">
            <v>Acquisto</v>
          </cell>
          <cell r="M224" t="str">
            <v>30/01/2012 09:18</v>
          </cell>
          <cell r="N224" t="str">
            <v>Si</v>
          </cell>
          <cell r="O224" t="str">
            <v>No</v>
          </cell>
          <cell r="P224">
            <v>0</v>
          </cell>
          <cell r="Q224" t="str">
            <v>X</v>
          </cell>
          <cell r="R224" t="str">
            <v>28/03/2012</v>
          </cell>
          <cell r="T224" t="str">
            <v>00127</v>
          </cell>
        </row>
        <row r="225">
          <cell r="B225" t="str">
            <v>BT-GEC250T5</v>
          </cell>
          <cell r="C225" t="str">
            <v>00000000000079800</v>
          </cell>
          <cell r="D225" t="str">
            <v>M</v>
          </cell>
          <cell r="E225" t="str">
            <v>BTICINO - STARLINE Metric end Cap, for G250T5 series [ Silver]</v>
          </cell>
          <cell r="F225" t="str">
            <v>STARLINE HOLDINGS TECHNOLOGY LTD.</v>
          </cell>
          <cell r="G225">
            <v>0</v>
          </cell>
          <cell r="L225" t="str">
            <v>Acquisto</v>
          </cell>
          <cell r="M225" t="str">
            <v>06/03/2023 11:37</v>
          </cell>
          <cell r="N225" t="str">
            <v>No</v>
          </cell>
          <cell r="O225" t="str">
            <v>No</v>
          </cell>
          <cell r="P225">
            <v>0</v>
          </cell>
          <cell r="Q225" t="str">
            <v>X</v>
          </cell>
          <cell r="R225" t="str">
            <v>16/10/2023</v>
          </cell>
          <cell r="S225" t="str">
            <v>16/10/2023</v>
          </cell>
          <cell r="T225" t="str">
            <v>02617</v>
          </cell>
          <cell r="U225" t="str">
            <v>GEC250T5</v>
          </cell>
        </row>
        <row r="226">
          <cell r="B226" t="str">
            <v>BT-GF_LNBL-M030C-STD6</v>
          </cell>
          <cell r="C226" t="str">
            <v>00000000000079834</v>
          </cell>
          <cell r="D226" t="str">
            <v>M</v>
          </cell>
          <cell r="E226" t="str">
            <v>BTICINO - STARLINE GF250T5CGS-LNBLM030C-S TD6, BUSWAY END FEED, STD, 4 POLE + PE, MECHANICAL LUGS, HANGERS &amp; GLAND PLATES + CIR</v>
          </cell>
          <cell r="F226" t="str">
            <v>STARLINE HOLDINGS TECHNOLOGY LTD.</v>
          </cell>
          <cell r="G226">
            <v>0</v>
          </cell>
          <cell r="L226" t="str">
            <v>Acquisto</v>
          </cell>
          <cell r="M226" t="str">
            <v>10/03/2023 15:16</v>
          </cell>
          <cell r="N226" t="str">
            <v>No</v>
          </cell>
          <cell r="O226" t="str">
            <v>No</v>
          </cell>
          <cell r="P226">
            <v>0</v>
          </cell>
          <cell r="Q226" t="str">
            <v>X</v>
          </cell>
          <cell r="R226" t="str">
            <v>16/10/2023</v>
          </cell>
          <cell r="S226" t="str">
            <v>16/10/2023</v>
          </cell>
          <cell r="T226" t="str">
            <v>02617</v>
          </cell>
          <cell r="U226" t="str">
            <v>GF250T5CGS-LNBLM030C-STD6</v>
          </cell>
        </row>
        <row r="227">
          <cell r="B227" t="str">
            <v>BT-GF_LNBL-M030C-STD7</v>
          </cell>
          <cell r="C227" t="str">
            <v>00000000000079835</v>
          </cell>
          <cell r="D227" t="str">
            <v>M</v>
          </cell>
          <cell r="E227" t="str">
            <v>BTICINO - STARLINE GF250T5CGS-LNBLM030C- STD7, BUSWAY END FEED, STD, 4 POLE + PE, MECHANICAL LUGS, HANGERS &amp; GLANDPLATES + C</v>
          </cell>
          <cell r="F227" t="str">
            <v>STARLINE HOLDINGS TECHNOLOGY LTD.</v>
          </cell>
          <cell r="G227">
            <v>0</v>
          </cell>
          <cell r="L227" t="str">
            <v>Acquisto</v>
          </cell>
          <cell r="M227" t="str">
            <v>10/03/2023 15:22</v>
          </cell>
          <cell r="N227" t="str">
            <v>No</v>
          </cell>
          <cell r="O227" t="str">
            <v>No</v>
          </cell>
          <cell r="P227">
            <v>0</v>
          </cell>
          <cell r="Q227" t="str">
            <v>X</v>
          </cell>
          <cell r="R227" t="str">
            <v>16/10/2023</v>
          </cell>
          <cell r="S227" t="str">
            <v>16/10/2023</v>
          </cell>
          <cell r="T227" t="str">
            <v>02617</v>
          </cell>
          <cell r="U227" t="str">
            <v>GF250T5CGS-LNBLM030C-STD7</v>
          </cell>
        </row>
        <row r="228">
          <cell r="B228" t="str">
            <v>BT-GF_LNBR-M030C-STD6</v>
          </cell>
          <cell r="C228" t="str">
            <v>00000000000079836</v>
          </cell>
          <cell r="D228" t="str">
            <v>M</v>
          </cell>
          <cell r="E228" t="str">
            <v>BTICINO - STARLINE GF250T5CGR-LNBRM030C- STD6 BUSWAY END FEED, REV, 4 POLE + PE, MECHANICAL LUGS, HANGERS &amp; GLAND PLATES + CI</v>
          </cell>
          <cell r="F228" t="str">
            <v>STARLINE HOLDINGS TECHNOLOGY LTD.</v>
          </cell>
          <cell r="G228">
            <v>0</v>
          </cell>
          <cell r="L228" t="str">
            <v>Acquisto</v>
          </cell>
          <cell r="M228" t="str">
            <v>10/03/2023 15:24</v>
          </cell>
          <cell r="N228" t="str">
            <v>No</v>
          </cell>
          <cell r="O228" t="str">
            <v>No</v>
          </cell>
          <cell r="P228">
            <v>0</v>
          </cell>
          <cell r="Q228" t="str">
            <v>X</v>
          </cell>
          <cell r="R228" t="str">
            <v>16/10/2023</v>
          </cell>
          <cell r="S228" t="str">
            <v>16/10/2023</v>
          </cell>
          <cell r="T228" t="str">
            <v>02617</v>
          </cell>
          <cell r="U228" t="str">
            <v>GF250T5CGR-LNBRM030C-STD6</v>
          </cell>
        </row>
        <row r="229">
          <cell r="B229" t="str">
            <v>BT-GF_LNBR-M030C-STD7</v>
          </cell>
          <cell r="C229" t="str">
            <v>00000000000079837</v>
          </cell>
          <cell r="D229" t="str">
            <v>M</v>
          </cell>
          <cell r="E229" t="str">
            <v>BTICINO - STARLINE GF250T5CGR-LNBRM030C- STD7 BUSWAY END FEED, REV, 4 POLE + PE, MECHANICAL LUGS, HANGERS &amp; GLANDPLATES + CI</v>
          </cell>
          <cell r="F229" t="str">
            <v>STARLINE HOLDINGS TECHNOLOGY LTD.</v>
          </cell>
          <cell r="G229">
            <v>0</v>
          </cell>
          <cell r="L229" t="str">
            <v>Acquisto</v>
          </cell>
          <cell r="M229" t="str">
            <v>10/03/2023 15:28</v>
          </cell>
          <cell r="N229" t="str">
            <v>No</v>
          </cell>
          <cell r="O229" t="str">
            <v>No</v>
          </cell>
          <cell r="P229">
            <v>0</v>
          </cell>
          <cell r="Q229" t="str">
            <v>X</v>
          </cell>
          <cell r="R229" t="str">
            <v>16/10/2023</v>
          </cell>
          <cell r="S229" t="str">
            <v>16/10/2023</v>
          </cell>
          <cell r="T229" t="str">
            <v>02617</v>
          </cell>
          <cell r="U229" t="str">
            <v>GF250T5CGR-LNBRM030C-STD7</v>
          </cell>
        </row>
        <row r="230">
          <cell r="B230" t="str">
            <v>BT-GF_PM5560-BLUE</v>
          </cell>
          <cell r="C230" t="str">
            <v>00000000000072182</v>
          </cell>
          <cell r="D230" t="str">
            <v>M</v>
          </cell>
          <cell r="E230" t="str">
            <v>BTICINO - STARLINE GF250T5CGS-LLRL-M030C- STD6-PM5560 24,BUSWAY E. FEED,STD,4 POLE+PE,MECH. LUGS,RIR,PM5560,BLUE T. ( 250A,415V)</v>
          </cell>
          <cell r="F230" t="str">
            <v>STARLINE HOLDINGS TECHNOLOGY LTD.</v>
          </cell>
          <cell r="G230">
            <v>0</v>
          </cell>
          <cell r="H230">
            <v>0</v>
          </cell>
          <cell r="K230" t="str">
            <v>TO</v>
          </cell>
          <cell r="L230" t="str">
            <v>Acquisto</v>
          </cell>
          <cell r="M230" t="str">
            <v>13/06/2021 15:18</v>
          </cell>
          <cell r="N230" t="str">
            <v>No</v>
          </cell>
          <cell r="O230" t="str">
            <v>No</v>
          </cell>
          <cell r="P230">
            <v>0</v>
          </cell>
          <cell r="Q230" t="str">
            <v>X</v>
          </cell>
          <cell r="T230" t="str">
            <v>02617</v>
          </cell>
        </row>
        <row r="231">
          <cell r="B231" t="str">
            <v>BT-GF_PM5560-RED</v>
          </cell>
          <cell r="C231" t="str">
            <v>00000000000072181</v>
          </cell>
          <cell r="D231" t="str">
            <v>M</v>
          </cell>
          <cell r="E231" t="str">
            <v>BTICINO - STARLINE GF250T5CGS-LLRL-M030C- STD6-PM5560 24, BUSWAY ENDFEED, STD, 4POLE+PE, MECH. LUGS,RIR,PM5560, RED TAPE (250A-415V</v>
          </cell>
          <cell r="F231" t="str">
            <v>STARLINE HOLDINGS TECHNOLOGY LTD.</v>
          </cell>
          <cell r="G231">
            <v>0</v>
          </cell>
          <cell r="H231">
            <v>0</v>
          </cell>
          <cell r="K231" t="str">
            <v>TO</v>
          </cell>
          <cell r="L231" t="str">
            <v>Acquisto</v>
          </cell>
          <cell r="M231" t="str">
            <v>13/06/2021 15:14</v>
          </cell>
          <cell r="N231" t="str">
            <v>No</v>
          </cell>
          <cell r="O231" t="str">
            <v>No</v>
          </cell>
          <cell r="P231">
            <v>0</v>
          </cell>
          <cell r="Q231" t="str">
            <v>X</v>
          </cell>
          <cell r="T231" t="str">
            <v>02617</v>
          </cell>
        </row>
        <row r="232">
          <cell r="B232" t="str">
            <v>BT-GF_SNSN-M030C-STD6</v>
          </cell>
          <cell r="C232" t="str">
            <v>00000000000070911</v>
          </cell>
          <cell r="D232" t="str">
            <v>M</v>
          </cell>
          <cell r="E232" t="str">
            <v>BTICINO - STARLINE GF250T5CGSSNSN-M030C- STD6, BUSWAY END FEED, STD,4 POLE+PE, MECHANICAL LUGS ( 250AMPS, 415V), System Frame: T5</v>
          </cell>
          <cell r="F232" t="str">
            <v>STARLINE HOLDINGS TECHNOLOGY LTD.</v>
          </cell>
          <cell r="G232">
            <v>0</v>
          </cell>
          <cell r="H232">
            <v>0</v>
          </cell>
          <cell r="K232" t="str">
            <v>TO</v>
          </cell>
          <cell r="L232" t="str">
            <v>Acquisto</v>
          </cell>
          <cell r="M232" t="str">
            <v>28/01/2021 11:58</v>
          </cell>
          <cell r="N232" t="str">
            <v>Si</v>
          </cell>
          <cell r="O232" t="str">
            <v>No</v>
          </cell>
          <cell r="P232">
            <v>0</v>
          </cell>
          <cell r="Q232" t="str">
            <v>X</v>
          </cell>
          <cell r="R232" t="str">
            <v>30/04/2021</v>
          </cell>
          <cell r="S232" t="str">
            <v>30/04/2021</v>
          </cell>
          <cell r="T232" t="str">
            <v>02617</v>
          </cell>
          <cell r="U232" t="str">
            <v>GF250T5CGSSNSN-M030C-STD6</v>
          </cell>
        </row>
        <row r="233">
          <cell r="B233" t="str">
            <v>BT-GF_SNSN-M030C-STD7</v>
          </cell>
          <cell r="C233" t="str">
            <v>00000000000070913</v>
          </cell>
          <cell r="D233" t="str">
            <v>M</v>
          </cell>
          <cell r="E233" t="str">
            <v>BTICINO - STARLINE GF250T5CGSSNSN-M030C- STD7, BUSWAY END FEED, STD, 4 POLE+PE, MECHANICAL LUGS ( 250AMPS, 415V), System Frame: T5</v>
          </cell>
          <cell r="F233" t="str">
            <v>STARLINE HOLDINGS TECHNOLOGY LTD.</v>
          </cell>
          <cell r="G233">
            <v>0</v>
          </cell>
          <cell r="H233">
            <v>0</v>
          </cell>
          <cell r="K233" t="str">
            <v>TO</v>
          </cell>
          <cell r="L233" t="str">
            <v>Acquisto</v>
          </cell>
          <cell r="M233" t="str">
            <v>28/01/2021 12:02</v>
          </cell>
          <cell r="N233" t="str">
            <v>Si</v>
          </cell>
          <cell r="O233" t="str">
            <v>No</v>
          </cell>
          <cell r="P233">
            <v>0</v>
          </cell>
          <cell r="Q233" t="str">
            <v>X</v>
          </cell>
          <cell r="R233" t="str">
            <v>30/04/2021</v>
          </cell>
          <cell r="S233" t="str">
            <v>30/04/2021</v>
          </cell>
          <cell r="T233" t="str">
            <v>02617</v>
          </cell>
          <cell r="U233" t="str">
            <v>GF250T5CGSSNSN-M030C-STD7</v>
          </cell>
        </row>
        <row r="234">
          <cell r="B234" t="str">
            <v>BT-GF_T5CGR-LRJR-STD6</v>
          </cell>
          <cell r="C234" t="str">
            <v>00000000000080785</v>
          </cell>
          <cell r="D234" t="str">
            <v>M</v>
          </cell>
          <cell r="E234" t="str">
            <v>BTICINO - STARLINE GF250T5CGS-LLJL-M030C- STD6 -End Feed-PM5563 meter, cod.SQR000226-1L3</v>
          </cell>
          <cell r="F234" t="str">
            <v>STARLINE HOLDINGS TECHNOLOGY LTD.</v>
          </cell>
          <cell r="G234">
            <v>0</v>
          </cell>
          <cell r="L234" t="str">
            <v>Acquisto</v>
          </cell>
          <cell r="M234" t="str">
            <v>17/04/2023 09:29</v>
          </cell>
          <cell r="N234" t="str">
            <v>No</v>
          </cell>
          <cell r="O234" t="str">
            <v>No</v>
          </cell>
          <cell r="P234">
            <v>0</v>
          </cell>
          <cell r="Q234" t="str">
            <v>X</v>
          </cell>
          <cell r="R234" t="str">
            <v>01/08/2023</v>
          </cell>
          <cell r="S234" t="str">
            <v>01/08/2023</v>
          </cell>
          <cell r="T234" t="str">
            <v>02617</v>
          </cell>
          <cell r="U234" t="str">
            <v>GF250T5CGR-LRJR-M030C-STD6-PM5563-G</v>
          </cell>
        </row>
        <row r="235">
          <cell r="B235" t="str">
            <v>BT-GF_T5CGR-LRJR-STD7</v>
          </cell>
          <cell r="C235" t="str">
            <v>00000000000080786</v>
          </cell>
          <cell r="D235" t="str">
            <v>M</v>
          </cell>
          <cell r="E235" t="str">
            <v>BTICINO - STARLINE GF250T5CGR-LRJR-M030C- STD7 -End Feed-PM5563 meter, cod.SQR000226-1L3</v>
          </cell>
          <cell r="F235" t="str">
            <v>STARLINE HOLDINGS TECHNOLOGY LTD.</v>
          </cell>
          <cell r="G235">
            <v>0</v>
          </cell>
          <cell r="L235" t="str">
            <v>Acquisto</v>
          </cell>
          <cell r="M235" t="str">
            <v>17/04/2023 09:34</v>
          </cell>
          <cell r="N235" t="str">
            <v>No</v>
          </cell>
          <cell r="O235" t="str">
            <v>No</v>
          </cell>
          <cell r="P235">
            <v>0</v>
          </cell>
          <cell r="Q235" t="str">
            <v>X</v>
          </cell>
          <cell r="R235" t="str">
            <v>01/08/2023</v>
          </cell>
          <cell r="S235" t="str">
            <v>01/08/2023</v>
          </cell>
          <cell r="T235" t="str">
            <v>02617</v>
          </cell>
          <cell r="U235" t="str">
            <v>GF250T5CGR-LRJR</v>
          </cell>
        </row>
        <row r="236">
          <cell r="B236" t="str">
            <v>BT-GF_T5CGR-LRRR-STD6</v>
          </cell>
          <cell r="C236" t="str">
            <v>00000000000072281</v>
          </cell>
          <cell r="D236" t="str">
            <v>M</v>
          </cell>
          <cell r="E236" t="str">
            <v>BTICINO - STARLINE GF250T5CGR-LRRR-M030C- STD6-PM5560,  BUSWAY END FEED, REV, 4 POLE + PE, MECH LUGS, RIR, PM5560, RED TAPE</v>
          </cell>
          <cell r="F236" t="str">
            <v>STARLINE HOLDINGS TECHNOLOGY LTD.</v>
          </cell>
          <cell r="G236">
            <v>0</v>
          </cell>
          <cell r="H236">
            <v>0</v>
          </cell>
          <cell r="K236" t="str">
            <v>TO</v>
          </cell>
          <cell r="L236" t="str">
            <v>Acquisto</v>
          </cell>
          <cell r="M236" t="str">
            <v>23/06/2021 15:43</v>
          </cell>
          <cell r="N236" t="str">
            <v>No</v>
          </cell>
          <cell r="O236" t="str">
            <v>No</v>
          </cell>
          <cell r="P236">
            <v>0</v>
          </cell>
          <cell r="Q236" t="str">
            <v>X</v>
          </cell>
          <cell r="R236" t="str">
            <v>15/07/2022</v>
          </cell>
          <cell r="S236" t="str">
            <v>29/07/2022</v>
          </cell>
          <cell r="T236" t="str">
            <v>02617</v>
          </cell>
          <cell r="U236" t="str">
            <v>GF250T5CGR-LRRR-M030C-STD6-PM5560</v>
          </cell>
        </row>
        <row r="237">
          <cell r="B237" t="str">
            <v>BT-GF_T5CGR-LRRR-STD7</v>
          </cell>
          <cell r="C237" t="str">
            <v>00000000000072282</v>
          </cell>
          <cell r="D237" t="str">
            <v>M</v>
          </cell>
          <cell r="E237" t="str">
            <v>BTICINO - STARLINE GF250T5CGR-LRRR-M030C- STD7-PM5560, BUSWAY END FEED, REV, 4 POLE + PE, MECH. LUGS, RIR, PM5560, BLUE TAPE</v>
          </cell>
          <cell r="F237" t="str">
            <v>STARLINE HOLDINGS TECHNOLOGY LTD.</v>
          </cell>
          <cell r="G237">
            <v>0</v>
          </cell>
          <cell r="H237">
            <v>0</v>
          </cell>
          <cell r="K237" t="str">
            <v>TO</v>
          </cell>
          <cell r="L237" t="str">
            <v>Acquisto</v>
          </cell>
          <cell r="M237" t="str">
            <v>23/06/2021 15:49</v>
          </cell>
          <cell r="N237" t="str">
            <v>Si</v>
          </cell>
          <cell r="O237" t="str">
            <v>No</v>
          </cell>
          <cell r="P237">
            <v>0</v>
          </cell>
          <cell r="Q237" t="str">
            <v>X</v>
          </cell>
          <cell r="R237" t="str">
            <v>20/09/2021</v>
          </cell>
          <cell r="S237" t="str">
            <v>20/09/2021</v>
          </cell>
          <cell r="T237" t="str">
            <v>02617</v>
          </cell>
          <cell r="U237" t="str">
            <v>GF250T5CGR-LRRR-M030C-STD7-PM5560</v>
          </cell>
        </row>
        <row r="238">
          <cell r="B238" t="str">
            <v>BT-GF_T5CGR-RRJR-STD6</v>
          </cell>
          <cell r="C238" t="str">
            <v>00000000000072792</v>
          </cell>
          <cell r="D238" t="str">
            <v>M</v>
          </cell>
          <cell r="E238" t="str">
            <v>BTICINO - STARLINE GF250T5CGR-RRJR-M030C- STD6-PM5560-G02,  BUSWAY END FEED, REV, 4 POLE + PE, MECH LUGS PM5560, RED TAPE</v>
          </cell>
          <cell r="F238" t="str">
            <v>STARLINE HOLDINGS TECHNOLOGY LTD.</v>
          </cell>
          <cell r="G238">
            <v>0</v>
          </cell>
          <cell r="H238">
            <v>0</v>
          </cell>
          <cell r="K238" t="str">
            <v>TO</v>
          </cell>
          <cell r="L238" t="str">
            <v>Acquisto</v>
          </cell>
          <cell r="M238" t="str">
            <v>27/08/2021 16:26</v>
          </cell>
          <cell r="N238" t="str">
            <v>No</v>
          </cell>
          <cell r="O238" t="str">
            <v>No</v>
          </cell>
          <cell r="P238">
            <v>0</v>
          </cell>
          <cell r="Q238" t="str">
            <v>X</v>
          </cell>
          <cell r="R238" t="str">
            <v>17/10/2022</v>
          </cell>
          <cell r="S238" t="str">
            <v>17/10/2022</v>
          </cell>
          <cell r="T238" t="str">
            <v>02617</v>
          </cell>
          <cell r="U238" t="str">
            <v>GF250T5CGR-RRJR-M030C-STD6-PM5560-G</v>
          </cell>
        </row>
        <row r="239">
          <cell r="B239" t="str">
            <v>BT-GF_T5CGR-RRJR-STD7</v>
          </cell>
          <cell r="C239" t="str">
            <v>00000000000072793</v>
          </cell>
          <cell r="D239" t="str">
            <v>M</v>
          </cell>
          <cell r="E239" t="str">
            <v>BTICINO - STARLINE GF250T5CGR-RRJR-M030C- STD7-PM5560-G02,  BUSWAY END FEED, REV, 4 POLE + PE, MECH LUGS PM5560, RED TAPE</v>
          </cell>
          <cell r="F239" t="str">
            <v>STARLINE HOLDINGS TECHNOLOGY LTD.</v>
          </cell>
          <cell r="G239">
            <v>0</v>
          </cell>
          <cell r="H239">
            <v>0</v>
          </cell>
          <cell r="K239" t="str">
            <v>TO</v>
          </cell>
          <cell r="L239" t="str">
            <v>Acquisto</v>
          </cell>
          <cell r="M239" t="str">
            <v>27/08/2021 16:30</v>
          </cell>
          <cell r="N239" t="str">
            <v>No</v>
          </cell>
          <cell r="O239" t="str">
            <v>No</v>
          </cell>
          <cell r="P239">
            <v>0</v>
          </cell>
          <cell r="Q239" t="str">
            <v>X</v>
          </cell>
          <cell r="R239" t="str">
            <v>17/10/2022</v>
          </cell>
          <cell r="S239" t="str">
            <v>17/10/2022</v>
          </cell>
          <cell r="T239" t="str">
            <v>02617</v>
          </cell>
          <cell r="U239" t="str">
            <v>GF250T5CGR-RRJR-M030C-STD7-PM5560-G</v>
          </cell>
        </row>
        <row r="240">
          <cell r="B240" t="str">
            <v>BT-GF_T5CGS-LLJL-STD6</v>
          </cell>
          <cell r="C240" t="str">
            <v>00000000000080783</v>
          </cell>
          <cell r="D240" t="str">
            <v>M</v>
          </cell>
          <cell r="E240" t="str">
            <v>BTICINO - STARLINE GF250T5CGS-LLJL-M030C- STD6 - End Feed-PM5563 meter, no display Meter &amp; Rectangular IRwindow,cod. SQR000226-1L1</v>
          </cell>
          <cell r="F240" t="str">
            <v>STARLINE HOLDINGS TECHNOLOGY LTD.</v>
          </cell>
          <cell r="G240">
            <v>0</v>
          </cell>
          <cell r="L240" t="str">
            <v>Acquisto</v>
          </cell>
          <cell r="M240" t="str">
            <v>17/04/2023 09:16</v>
          </cell>
          <cell r="N240" t="str">
            <v>No</v>
          </cell>
          <cell r="O240" t="str">
            <v>No</v>
          </cell>
          <cell r="P240">
            <v>0</v>
          </cell>
          <cell r="Q240" t="str">
            <v>X</v>
          </cell>
          <cell r="R240" t="str">
            <v>01/08/2023</v>
          </cell>
          <cell r="S240" t="str">
            <v>01/08/2023</v>
          </cell>
          <cell r="T240" t="str">
            <v>02617</v>
          </cell>
          <cell r="U240" t="str">
            <v>GF250T5CGS-LLJL-M030C-STD6</v>
          </cell>
        </row>
        <row r="241">
          <cell r="B241" t="str">
            <v>BT-GF_T5CGS-LLJL-STD7</v>
          </cell>
          <cell r="C241" t="str">
            <v>00000000000080784</v>
          </cell>
          <cell r="D241" t="str">
            <v>M</v>
          </cell>
          <cell r="E241" t="str">
            <v>BTICINO - STARLINE GF250T5CGS-LLJL-M030C- STD6 - End Feed-PM5563 meter, cod.SQR000226-1L2</v>
          </cell>
          <cell r="F241" t="str">
            <v>STARLINE HOLDINGS TECHNOLOGY LTD.</v>
          </cell>
          <cell r="G241">
            <v>0</v>
          </cell>
          <cell r="L241" t="str">
            <v>Acquisto</v>
          </cell>
          <cell r="M241" t="str">
            <v>17/04/2023 09:22</v>
          </cell>
          <cell r="N241" t="str">
            <v>No</v>
          </cell>
          <cell r="O241" t="str">
            <v>No</v>
          </cell>
          <cell r="P241">
            <v>0</v>
          </cell>
          <cell r="Q241" t="str">
            <v>X</v>
          </cell>
          <cell r="R241" t="str">
            <v>01/08/2023</v>
          </cell>
          <cell r="S241" t="str">
            <v>01/08/2023</v>
          </cell>
          <cell r="T241" t="str">
            <v>02617</v>
          </cell>
          <cell r="U241" t="str">
            <v>GF250T5CGS-LLJL-M030C-STD7-PM5563-G</v>
          </cell>
        </row>
        <row r="242">
          <cell r="B242" t="str">
            <v>BT-GF_T5CGS-LLRL-STD6</v>
          </cell>
          <cell r="C242" t="str">
            <v>00000000000072279</v>
          </cell>
          <cell r="D242" t="str">
            <v>M</v>
          </cell>
          <cell r="E242" t="str">
            <v>BTICINO - STARLINE GF250T5CGS-LLRL-M030C- STD6-PM5560 , BUSWAY END FEED, STD, 4 POLE + PE, MECH. LUGS, RIR, PM5560, RED TAPE</v>
          </cell>
          <cell r="F242" t="str">
            <v>STARLINE HOLDINGS TECHNOLOGY LTD.</v>
          </cell>
          <cell r="G242">
            <v>0</v>
          </cell>
          <cell r="H242">
            <v>0</v>
          </cell>
          <cell r="K242" t="str">
            <v>TO</v>
          </cell>
          <cell r="L242" t="str">
            <v>Acquisto</v>
          </cell>
          <cell r="M242" t="str">
            <v>23/06/2021 15:33</v>
          </cell>
          <cell r="N242" t="str">
            <v>No</v>
          </cell>
          <cell r="O242" t="str">
            <v>No</v>
          </cell>
          <cell r="P242">
            <v>0</v>
          </cell>
          <cell r="Q242" t="str">
            <v>X</v>
          </cell>
          <cell r="R242" t="str">
            <v>15/07/2022</v>
          </cell>
          <cell r="S242" t="str">
            <v>29/07/2022</v>
          </cell>
          <cell r="T242" t="str">
            <v>02617</v>
          </cell>
          <cell r="U242" t="str">
            <v>GF250T5CGS-LLRL-M030C-STD6-PM5560</v>
          </cell>
        </row>
        <row r="243">
          <cell r="B243" t="str">
            <v>BT-GF_T5CGS-LLRL-STD7</v>
          </cell>
          <cell r="C243" t="str">
            <v>00000000000072280</v>
          </cell>
          <cell r="D243" t="str">
            <v>M</v>
          </cell>
          <cell r="E243" t="str">
            <v>BTICINO - STARLINE GF250T5CGS-LLRL-M030C- STD7-PM5560, BUSWAY END FEED, STD, 4 POLE + PE, MECH LUGS, RIR, PM5560, BLUE TAPE</v>
          </cell>
          <cell r="F243" t="str">
            <v>STARLINE HOLDINGS TECHNOLOGY LTD.</v>
          </cell>
          <cell r="G243">
            <v>0</v>
          </cell>
          <cell r="H243">
            <v>0</v>
          </cell>
          <cell r="K243" t="str">
            <v>TO</v>
          </cell>
          <cell r="L243" t="str">
            <v>Acquisto</v>
          </cell>
          <cell r="M243" t="str">
            <v>23/06/2021 15:37</v>
          </cell>
          <cell r="N243" t="str">
            <v>Si</v>
          </cell>
          <cell r="O243" t="str">
            <v>No</v>
          </cell>
          <cell r="P243">
            <v>0</v>
          </cell>
          <cell r="Q243" t="str">
            <v>X</v>
          </cell>
          <cell r="R243" t="str">
            <v>20/09/2021</v>
          </cell>
          <cell r="S243" t="str">
            <v>20/09/2021</v>
          </cell>
          <cell r="T243" t="str">
            <v>02617</v>
          </cell>
          <cell r="U243" t="str">
            <v>GF250T5CGS-LLRL-M030C-STD7-PM5560</v>
          </cell>
        </row>
        <row r="244">
          <cell r="B244" t="str">
            <v>BT-GF_T5CGS-RLJL-STD6</v>
          </cell>
          <cell r="C244" t="str">
            <v>00000000000072789</v>
          </cell>
          <cell r="D244" t="str">
            <v>M</v>
          </cell>
          <cell r="E244" t="str">
            <v>BTICINO - STARLINE GF250T5CGS-RLJL-M030C- STD6-PM5560-G02 , BUSWAY END FEED, STD, 4 POLE + PE MECH. LUGS, RIR, PM5560, RED TAPE</v>
          </cell>
          <cell r="F244" t="str">
            <v>STARLINE HOLDINGS TECHNOLOGY LTD.</v>
          </cell>
          <cell r="G244">
            <v>0</v>
          </cell>
          <cell r="H244">
            <v>0</v>
          </cell>
          <cell r="K244" t="str">
            <v>TO</v>
          </cell>
          <cell r="L244" t="str">
            <v>Acquisto</v>
          </cell>
          <cell r="M244" t="str">
            <v>27/08/2021 16:07</v>
          </cell>
          <cell r="N244" t="str">
            <v>No</v>
          </cell>
          <cell r="O244" t="str">
            <v>No</v>
          </cell>
          <cell r="P244">
            <v>0</v>
          </cell>
          <cell r="Q244" t="str">
            <v>X</v>
          </cell>
          <cell r="R244" t="str">
            <v>17/10/2022</v>
          </cell>
          <cell r="S244" t="str">
            <v>17/10/2022</v>
          </cell>
          <cell r="T244" t="str">
            <v>02617</v>
          </cell>
          <cell r="U244" t="str">
            <v>GF250T5CGS-RLJL-M030C-STD6-PM5560-G</v>
          </cell>
        </row>
        <row r="245">
          <cell r="B245" t="str">
            <v>BT-GF_T5CGS-RLJL-STD7</v>
          </cell>
          <cell r="C245" t="str">
            <v>00000000000072790</v>
          </cell>
          <cell r="D245" t="str">
            <v>M</v>
          </cell>
          <cell r="E245" t="str">
            <v>BTICINO - STARLINE GF250T5CGS-RLJL-M030C- STD7-PM5560-G02 , BUSWAY END FEED, STD, 4 POLE + PE MECH. LUGS, RIR, PM5560, RED TAPE</v>
          </cell>
          <cell r="F245" t="str">
            <v>STARLINE HOLDINGS TECHNOLOGY LTD.</v>
          </cell>
          <cell r="G245">
            <v>0</v>
          </cell>
          <cell r="H245">
            <v>0</v>
          </cell>
          <cell r="K245" t="str">
            <v>TO</v>
          </cell>
          <cell r="L245" t="str">
            <v>Acquisto</v>
          </cell>
          <cell r="M245" t="str">
            <v>27/08/2021 16:13</v>
          </cell>
          <cell r="N245" t="str">
            <v>No</v>
          </cell>
          <cell r="O245" t="str">
            <v>No</v>
          </cell>
          <cell r="P245">
            <v>0</v>
          </cell>
          <cell r="Q245" t="str">
            <v>X</v>
          </cell>
          <cell r="R245" t="str">
            <v>17/10/2022</v>
          </cell>
          <cell r="S245" t="str">
            <v>17/10/2022</v>
          </cell>
          <cell r="T245" t="str">
            <v>02617</v>
          </cell>
          <cell r="U245" t="str">
            <v>GF250T5CGS-RLJL-M030C-STD7-PM5560-G</v>
          </cell>
        </row>
        <row r="246">
          <cell r="B246" t="str">
            <v>BT-GF_T5CGS-RRJL-STD7</v>
          </cell>
          <cell r="C246" t="str">
            <v>00000000000072791</v>
          </cell>
          <cell r="D246" t="str">
            <v>M</v>
          </cell>
          <cell r="E246" t="str">
            <v>BTICINO - STARLINE GF250T5CGS-RLJL-M030C- STD7-PM5560-G02 , BUSWAY END FEED, STD, 4 POLE + PE MECH. LUGS, RIR, PM5560, RED TAPE</v>
          </cell>
          <cell r="F246" t="str">
            <v>STARLINE HOLDINGS TECHNOLOGY LTD.</v>
          </cell>
          <cell r="G246">
            <v>0</v>
          </cell>
          <cell r="H246">
            <v>0</v>
          </cell>
          <cell r="K246" t="str">
            <v>TO</v>
          </cell>
          <cell r="L246" t="str">
            <v>Acquisto</v>
          </cell>
          <cell r="M246" t="str">
            <v>27/08/2021 16:18</v>
          </cell>
          <cell r="N246" t="str">
            <v>Si</v>
          </cell>
          <cell r="O246" t="str">
            <v>No</v>
          </cell>
          <cell r="P246">
            <v>0</v>
          </cell>
          <cell r="Q246" t="str">
            <v>X</v>
          </cell>
          <cell r="T246" t="str">
            <v>02617</v>
          </cell>
        </row>
        <row r="247">
          <cell r="B247" t="str">
            <v>BT-GF2_LLRL-STD6-G02</v>
          </cell>
          <cell r="C247" t="str">
            <v>00000000000073734</v>
          </cell>
          <cell r="D247" t="str">
            <v>M</v>
          </cell>
          <cell r="E247" t="str">
            <v>BTICINO - STARLINE GF250T5CGS-LLRL-M030C- STD6-PM5560-G02, END FEED, STD, 4 POLE + PE, MECH LUGS, RIR,PM5560, RED TAPE, EXT PS</v>
          </cell>
          <cell r="F247" t="str">
            <v>STARLINE HOLDINGS TECHNOLOGY LTD.</v>
          </cell>
          <cell r="G247">
            <v>0</v>
          </cell>
          <cell r="H247">
            <v>0</v>
          </cell>
          <cell r="K247" t="str">
            <v>TO</v>
          </cell>
          <cell r="L247" t="str">
            <v>Acquisto</v>
          </cell>
          <cell r="M247" t="str">
            <v>19/11/2021 14:18</v>
          </cell>
          <cell r="N247" t="str">
            <v>No</v>
          </cell>
          <cell r="O247" t="str">
            <v>No</v>
          </cell>
          <cell r="P247">
            <v>0</v>
          </cell>
          <cell r="Q247" t="str">
            <v>X</v>
          </cell>
          <cell r="R247" t="str">
            <v>14/07/2022</v>
          </cell>
          <cell r="S247" t="str">
            <v>14/07/2022</v>
          </cell>
          <cell r="T247" t="str">
            <v>02617</v>
          </cell>
        </row>
        <row r="248">
          <cell r="B248" t="str">
            <v>BT-GF2_LLRL-STD7-G02</v>
          </cell>
          <cell r="C248" t="str">
            <v>00000000000073735</v>
          </cell>
          <cell r="D248" t="str">
            <v>M</v>
          </cell>
          <cell r="E248" t="str">
            <v>BTICINO - STARLINE GF250T5CGS-LLRL-M030C- STD7-PM5560-G02, END FEED, STD, 4 POLE + PE, MECH LUGS, RIR,PM5560, RED TAPE, EXT PS</v>
          </cell>
          <cell r="F248" t="str">
            <v>STARLINE HOLDINGS TECHNOLOGY LTD.</v>
          </cell>
          <cell r="G248">
            <v>0</v>
          </cell>
          <cell r="H248">
            <v>0</v>
          </cell>
          <cell r="K248" t="str">
            <v>TO</v>
          </cell>
          <cell r="L248" t="str">
            <v>Acquisto</v>
          </cell>
          <cell r="M248" t="str">
            <v>19/11/2021 14:23</v>
          </cell>
          <cell r="N248" t="str">
            <v>No</v>
          </cell>
          <cell r="O248" t="str">
            <v>No</v>
          </cell>
          <cell r="P248">
            <v>0</v>
          </cell>
          <cell r="Q248" t="str">
            <v>X</v>
          </cell>
          <cell r="R248" t="str">
            <v>22/05/2023</v>
          </cell>
          <cell r="S248" t="str">
            <v>19/05/2023</v>
          </cell>
          <cell r="T248" t="str">
            <v>02617</v>
          </cell>
        </row>
        <row r="249">
          <cell r="B249" t="str">
            <v>BT-GF2_LRRR-STD6-G02</v>
          </cell>
          <cell r="C249" t="str">
            <v>00000000000073736</v>
          </cell>
          <cell r="D249" t="str">
            <v>M</v>
          </cell>
          <cell r="E249" t="str">
            <v>BTICINO - STARLINE GF250T5CGR-LRRR-M030C- STD6-PM5560-G02, END FEED, STD, 4 POLE + PE, MECH LUGS, RIR,PM5560, RED TAPE, EXT PS</v>
          </cell>
          <cell r="F249" t="str">
            <v>STARLINE HOLDINGS TECHNOLOGY LTD.</v>
          </cell>
          <cell r="G249">
            <v>0</v>
          </cell>
          <cell r="H249">
            <v>0</v>
          </cell>
          <cell r="K249" t="str">
            <v>TO</v>
          </cell>
          <cell r="L249" t="str">
            <v>Acquisto</v>
          </cell>
          <cell r="M249" t="str">
            <v>19/11/2021 14:32</v>
          </cell>
          <cell r="N249" t="str">
            <v>No</v>
          </cell>
          <cell r="O249" t="str">
            <v>No</v>
          </cell>
          <cell r="P249">
            <v>0</v>
          </cell>
          <cell r="Q249" t="str">
            <v>X</v>
          </cell>
          <cell r="R249" t="str">
            <v>22/05/2023</v>
          </cell>
          <cell r="S249" t="str">
            <v>19/05/2023</v>
          </cell>
          <cell r="T249" t="str">
            <v>02617</v>
          </cell>
        </row>
        <row r="250">
          <cell r="B250" t="str">
            <v>BT-GF2_LRRR-STD7-G02</v>
          </cell>
          <cell r="C250" t="str">
            <v>00000000000073737</v>
          </cell>
          <cell r="D250" t="str">
            <v>M</v>
          </cell>
          <cell r="E250" t="str">
            <v>BTICINO - STARLINE GF250T5CGR-LRRR-M030C- STD7-PM5560-G02, END FEED, STD, 4 POLE + PE, MECH LUGS, RIR,PM5560, RED TAPE, EXT PS</v>
          </cell>
          <cell r="F250" t="str">
            <v>STARLINE HOLDINGS TECHNOLOGY LTD.</v>
          </cell>
          <cell r="G250">
            <v>0</v>
          </cell>
          <cell r="H250">
            <v>0</v>
          </cell>
          <cell r="K250" t="str">
            <v>TO</v>
          </cell>
          <cell r="L250" t="str">
            <v>Acquisto</v>
          </cell>
          <cell r="M250" t="str">
            <v>19/11/2021 14:35</v>
          </cell>
          <cell r="N250" t="str">
            <v>No</v>
          </cell>
          <cell r="O250" t="str">
            <v>No</v>
          </cell>
          <cell r="P250">
            <v>0</v>
          </cell>
          <cell r="Q250" t="str">
            <v>X</v>
          </cell>
          <cell r="R250" t="str">
            <v>22/06/2022</v>
          </cell>
          <cell r="S250" t="str">
            <v>22/06/2022</v>
          </cell>
          <cell r="T250" t="str">
            <v>02617</v>
          </cell>
        </row>
        <row r="251">
          <cell r="B251" t="str">
            <v>BT-GF4_LLRLM030C-STD6</v>
          </cell>
          <cell r="C251" t="str">
            <v>00000000000072594</v>
          </cell>
          <cell r="D251" t="str">
            <v>M</v>
          </cell>
          <cell r="E251" t="str">
            <v>BTICINO - STARLINE GF400T5CGS-LLRL-M030C- STD6-PM5560, BUSWAY END FEED, STD, 4 POLE+PE, MECH LUGS, RIR, PM5560 RED TAPE(400A,415V</v>
          </cell>
          <cell r="F251" t="str">
            <v>STARLINE HOLDINGS TECHNOLOGY LTD.</v>
          </cell>
          <cell r="G251">
            <v>0</v>
          </cell>
          <cell r="H251">
            <v>0</v>
          </cell>
          <cell r="K251" t="str">
            <v>TO</v>
          </cell>
          <cell r="L251" t="str">
            <v>Acquisto</v>
          </cell>
          <cell r="M251" t="str">
            <v>26/07/2021 14:52</v>
          </cell>
          <cell r="N251" t="str">
            <v>No</v>
          </cell>
          <cell r="O251" t="str">
            <v>No</v>
          </cell>
          <cell r="P251">
            <v>0</v>
          </cell>
          <cell r="Q251" t="str">
            <v>X</v>
          </cell>
          <cell r="T251" t="str">
            <v>02617</v>
          </cell>
          <cell r="U251" t="str">
            <v>GF400T5CGS-LLRL-M030C-STD6-PM5560</v>
          </cell>
        </row>
        <row r="252">
          <cell r="B252" t="str">
            <v>BT-GF4_LLRLM030C-STD7</v>
          </cell>
          <cell r="C252" t="str">
            <v>00000000000072766</v>
          </cell>
          <cell r="D252" t="str">
            <v>M</v>
          </cell>
          <cell r="E252" t="str">
            <v>BTICINO - STARLINE GF400T5CGS-LLRL-M030C- STD7-PM5560, BUSWAY END FEED, STD, 4 POLE+PE, MECH LUGS, RIR, PM5560 BLU TAPE 400A,415V</v>
          </cell>
          <cell r="F252" t="str">
            <v>STARLINE HOLDINGS TECHNOLOGY LTD.</v>
          </cell>
          <cell r="G252">
            <v>0</v>
          </cell>
          <cell r="H252">
            <v>0</v>
          </cell>
          <cell r="K252" t="str">
            <v>TO</v>
          </cell>
          <cell r="L252" t="str">
            <v>Acquisto</v>
          </cell>
          <cell r="M252" t="str">
            <v>25/08/2021 10:34</v>
          </cell>
          <cell r="N252" t="str">
            <v>No</v>
          </cell>
          <cell r="O252" t="str">
            <v>No</v>
          </cell>
          <cell r="P252">
            <v>0</v>
          </cell>
          <cell r="Q252" t="str">
            <v>X</v>
          </cell>
          <cell r="T252" t="str">
            <v>02617</v>
          </cell>
          <cell r="U252" t="str">
            <v>GF400T5CGS-LLRL-M030C-STD7-PM5560</v>
          </cell>
        </row>
        <row r="253">
          <cell r="B253" t="str">
            <v>BT-GF4_LLRLM-STD6-G02</v>
          </cell>
          <cell r="C253" t="str">
            <v>00000000000073160</v>
          </cell>
          <cell r="D253" t="str">
            <v>M</v>
          </cell>
          <cell r="E253" t="str">
            <v>BTICINO - STARLINE GF400T5CGS-LLRL-M030C- STD6-PM5560-G02, BUSWAY END FEED, STD, 4 POLE+PE, MECH LUGS, RIR, PM5560 RED TAPE</v>
          </cell>
          <cell r="F253" t="str">
            <v>STARLINE HOLDINGS TECHNOLOGY LTD.</v>
          </cell>
          <cell r="G253">
            <v>0</v>
          </cell>
          <cell r="H253">
            <v>0</v>
          </cell>
          <cell r="K253" t="str">
            <v>TO</v>
          </cell>
          <cell r="L253" t="str">
            <v>Acquisto</v>
          </cell>
          <cell r="M253" t="str">
            <v>28/09/2021 16:45</v>
          </cell>
          <cell r="N253" t="str">
            <v>No</v>
          </cell>
          <cell r="O253" t="str">
            <v>No</v>
          </cell>
          <cell r="P253">
            <v>0</v>
          </cell>
          <cell r="Q253" t="str">
            <v>X</v>
          </cell>
          <cell r="R253" t="str">
            <v>15/07/2022</v>
          </cell>
          <cell r="S253" t="str">
            <v>29/07/2022</v>
          </cell>
          <cell r="T253" t="str">
            <v>02617</v>
          </cell>
          <cell r="U253" t="str">
            <v>GF400_GS-LLRL-M030C-STD6-PM5560-G02</v>
          </cell>
        </row>
        <row r="254">
          <cell r="B254" t="str">
            <v>BT-GF4_LLRLM-STD7-G02</v>
          </cell>
          <cell r="C254" t="str">
            <v>00000000000073161</v>
          </cell>
          <cell r="D254" t="str">
            <v>M</v>
          </cell>
          <cell r="E254" t="str">
            <v>BTICINO - STARLINE GF400T5CGS-LLRL-M030C- STD7-PM5560-G02, BUSWAY END FEED, STD, 4 POLE+PE, MECH LUGS, RIR, PM5560 BLU TAPE</v>
          </cell>
          <cell r="F254" t="str">
            <v>STARLINE HOLDINGS TECHNOLOGY LTD.</v>
          </cell>
          <cell r="G254">
            <v>0</v>
          </cell>
          <cell r="H254">
            <v>0</v>
          </cell>
          <cell r="K254" t="str">
            <v>TO</v>
          </cell>
          <cell r="L254" t="str">
            <v>Acquisto</v>
          </cell>
          <cell r="M254" t="str">
            <v>28/09/2021 16:48</v>
          </cell>
          <cell r="N254" t="str">
            <v>Si</v>
          </cell>
          <cell r="O254" t="str">
            <v>No</v>
          </cell>
          <cell r="P254">
            <v>0</v>
          </cell>
          <cell r="Q254" t="str">
            <v>X</v>
          </cell>
          <cell r="R254" t="str">
            <v>22/11/2021</v>
          </cell>
          <cell r="S254" t="str">
            <v>22/11/2021</v>
          </cell>
          <cell r="T254" t="str">
            <v>02617</v>
          </cell>
          <cell r="U254" t="str">
            <v>GF400_GS-LLRL-M030C-STD7-PM5560-G02</v>
          </cell>
        </row>
        <row r="255">
          <cell r="B255" t="str">
            <v>BT-GF4_LRRRM030C-STD6</v>
          </cell>
          <cell r="C255" t="str">
            <v>00000000000072767</v>
          </cell>
          <cell r="D255" t="str">
            <v>M</v>
          </cell>
          <cell r="E255" t="str">
            <v>BTICINO - STARLINE GF400T5CGR-LRRR-M030C- STD6-PM5560, BUSWAY END FEED, STD, 4 POLE+PE, MECH LUGS, RIR, PM5560 RED TAPE(400A,415V</v>
          </cell>
          <cell r="F255" t="str">
            <v>STARLINE HOLDINGS TECHNOLOGY LTD.</v>
          </cell>
          <cell r="G255">
            <v>0</v>
          </cell>
          <cell r="H255">
            <v>0</v>
          </cell>
          <cell r="K255" t="str">
            <v>TO</v>
          </cell>
          <cell r="L255" t="str">
            <v>Acquisto</v>
          </cell>
          <cell r="M255" t="str">
            <v>25/08/2021 10:44</v>
          </cell>
          <cell r="N255" t="str">
            <v>No</v>
          </cell>
          <cell r="O255" t="str">
            <v>No</v>
          </cell>
          <cell r="P255">
            <v>0</v>
          </cell>
          <cell r="Q255" t="str">
            <v>X</v>
          </cell>
          <cell r="T255" t="str">
            <v>02617</v>
          </cell>
          <cell r="U255" t="str">
            <v>GF400T5CGR-LRRR-M030C-STD6-PM5560</v>
          </cell>
        </row>
        <row r="256">
          <cell r="B256" t="str">
            <v>BT-GF4_LRRRM030C-STD7</v>
          </cell>
          <cell r="C256" t="str">
            <v>00000000000072768</v>
          </cell>
          <cell r="D256" t="str">
            <v>M</v>
          </cell>
          <cell r="E256" t="str">
            <v>BTICINO - STARLINE GF400T5CGR-LRRR-M030C- STD7-PM5560, BUSWAY END FEED, STD, 4 POLE+PE, MECH LUGS, RIR, PM5560 BLU TAPE(400A,415V</v>
          </cell>
          <cell r="F256" t="str">
            <v>STARLINE HOLDINGS TECHNOLOGY LTD.</v>
          </cell>
          <cell r="G256">
            <v>0</v>
          </cell>
          <cell r="H256">
            <v>0</v>
          </cell>
          <cell r="K256" t="str">
            <v>TO</v>
          </cell>
          <cell r="L256" t="str">
            <v>Acquisto</v>
          </cell>
          <cell r="M256" t="str">
            <v>25/08/2021 10:51</v>
          </cell>
          <cell r="N256" t="str">
            <v>No</v>
          </cell>
          <cell r="O256" t="str">
            <v>No</v>
          </cell>
          <cell r="P256">
            <v>0</v>
          </cell>
          <cell r="Q256" t="str">
            <v>X</v>
          </cell>
          <cell r="T256" t="str">
            <v>02617</v>
          </cell>
          <cell r="U256" t="str">
            <v>GF400T5CGR-LRRR-M030C-STD7-PM5560</v>
          </cell>
        </row>
        <row r="257">
          <cell r="B257" t="str">
            <v>BT-GF4_LRRRM-STD6-G02</v>
          </cell>
          <cell r="C257" t="str">
            <v>00000000000073162</v>
          </cell>
          <cell r="D257" t="str">
            <v>M</v>
          </cell>
          <cell r="E257" t="str">
            <v>BTICINO - STARLINE GF400T5CGR-LRRR-M030C- STD6-PM5560-G02, BUSWAY END FEED, STD, 4 POLE+PE, MECH LUGS, RIR, PM5560 RED TAPE</v>
          </cell>
          <cell r="F257" t="str">
            <v>STARLINE HOLDINGS TECHNOLOGY LTD.</v>
          </cell>
          <cell r="G257">
            <v>0</v>
          </cell>
          <cell r="H257">
            <v>0</v>
          </cell>
          <cell r="K257" t="str">
            <v>TO</v>
          </cell>
          <cell r="L257" t="str">
            <v>Acquisto</v>
          </cell>
          <cell r="M257" t="str">
            <v>28/09/2021 16:50</v>
          </cell>
          <cell r="N257" t="str">
            <v>No</v>
          </cell>
          <cell r="O257" t="str">
            <v>No</v>
          </cell>
          <cell r="P257">
            <v>0</v>
          </cell>
          <cell r="Q257" t="str">
            <v>X</v>
          </cell>
          <cell r="R257" t="str">
            <v>15/07/2022</v>
          </cell>
          <cell r="S257" t="str">
            <v>29/07/2022</v>
          </cell>
          <cell r="T257" t="str">
            <v>02617</v>
          </cell>
          <cell r="U257" t="str">
            <v>GF400_GR-LRRR-M030C-STD6-PM5560-G02</v>
          </cell>
        </row>
        <row r="258">
          <cell r="B258" t="str">
            <v>BT-GF4_LRRRM-STD7-G02</v>
          </cell>
          <cell r="C258" t="str">
            <v>00000000000073163</v>
          </cell>
          <cell r="D258" t="str">
            <v>M</v>
          </cell>
          <cell r="E258" t="str">
            <v>BTICINO - STARLINE GF400T5CGR-LRRR-M030C- STD7-PM5560-G02, BUSWAY END FEED, STD, 4 POLE+PE, MECH LUGS, RIR, PM5560 BLU TAPE</v>
          </cell>
          <cell r="F258" t="str">
            <v>STARLINE HOLDINGS TECHNOLOGY LTD.</v>
          </cell>
          <cell r="G258">
            <v>0</v>
          </cell>
          <cell r="H258">
            <v>0</v>
          </cell>
          <cell r="K258" t="str">
            <v>TO</v>
          </cell>
          <cell r="L258" t="str">
            <v>Acquisto</v>
          </cell>
          <cell r="M258" t="str">
            <v>28/09/2021 16:52</v>
          </cell>
          <cell r="N258" t="str">
            <v>Si</v>
          </cell>
          <cell r="O258" t="str">
            <v>No</v>
          </cell>
          <cell r="P258">
            <v>0</v>
          </cell>
          <cell r="Q258" t="str">
            <v>X</v>
          </cell>
          <cell r="R258" t="str">
            <v>22/11/2021</v>
          </cell>
          <cell r="S258" t="str">
            <v>22/11/2021</v>
          </cell>
          <cell r="T258" t="str">
            <v>02617</v>
          </cell>
          <cell r="U258" t="str">
            <v>GF400_GR-LRRR-M030C-STD7-PM5560-G02</v>
          </cell>
        </row>
        <row r="259">
          <cell r="B259" t="str">
            <v>BT-GFRSNSN-M030C-STD6</v>
          </cell>
          <cell r="C259" t="str">
            <v>00000000000070915</v>
          </cell>
          <cell r="D259" t="str">
            <v>M</v>
          </cell>
          <cell r="E259" t="str">
            <v>BTICINO - STARLINE GF250T5CGRSNSN-M030C- STD6, BUSWAY END FEED, REV, 4 POLE+PE, MECHANICAL LUGS ( 250AMPS,415V),System Frame: T5</v>
          </cell>
          <cell r="F259" t="str">
            <v>STARLINE HOLDINGS TECHNOLOGY LTD.</v>
          </cell>
          <cell r="G259">
            <v>0</v>
          </cell>
          <cell r="H259">
            <v>0</v>
          </cell>
          <cell r="K259" t="str">
            <v>TO</v>
          </cell>
          <cell r="L259" t="str">
            <v>Acquisto</v>
          </cell>
          <cell r="M259" t="str">
            <v>28/01/2021 12:07</v>
          </cell>
          <cell r="N259" t="str">
            <v>Si</v>
          </cell>
          <cell r="O259" t="str">
            <v>No</v>
          </cell>
          <cell r="P259">
            <v>0</v>
          </cell>
          <cell r="Q259" t="str">
            <v>X</v>
          </cell>
          <cell r="R259" t="str">
            <v>30/04/2021</v>
          </cell>
          <cell r="S259" t="str">
            <v>30/04/2021</v>
          </cell>
          <cell r="T259" t="str">
            <v>02617</v>
          </cell>
          <cell r="U259" t="str">
            <v>GF250T5CGRSNSN-M030C-STD6</v>
          </cell>
        </row>
        <row r="260">
          <cell r="B260" t="str">
            <v>BT-GFRSNSN-M030C-STD7</v>
          </cell>
          <cell r="C260" t="str">
            <v>00000000000070916</v>
          </cell>
          <cell r="D260" t="str">
            <v>M</v>
          </cell>
          <cell r="E260" t="str">
            <v>BTICINO - STARLINE GF250T5CGRSNSN-M030C- STD7, BUSWAY END FEED, REV, 4 POLE+PE, MECHANICAL LUGS(250AMPS, 415V), System Frame: T5</v>
          </cell>
          <cell r="F260" t="str">
            <v>STARLINE HOLDINGS TECHNOLOGY LTD.</v>
          </cell>
          <cell r="G260">
            <v>0</v>
          </cell>
          <cell r="H260">
            <v>0</v>
          </cell>
          <cell r="K260" t="str">
            <v>TO</v>
          </cell>
          <cell r="L260" t="str">
            <v>Acquisto</v>
          </cell>
          <cell r="M260" t="str">
            <v>28/01/2021 12:11</v>
          </cell>
          <cell r="N260" t="str">
            <v>Si</v>
          </cell>
          <cell r="O260" t="str">
            <v>No</v>
          </cell>
          <cell r="P260">
            <v>0</v>
          </cell>
          <cell r="Q260" t="str">
            <v>X</v>
          </cell>
          <cell r="R260" t="str">
            <v>30/04/2021</v>
          </cell>
          <cell r="S260" t="str">
            <v>30/04/2021</v>
          </cell>
          <cell r="T260" t="str">
            <v>02617</v>
          </cell>
          <cell r="U260" t="str">
            <v>GF250T5CGRSNSN-M030C-STD7</v>
          </cell>
        </row>
        <row r="261">
          <cell r="B261" t="str">
            <v>BT-GJK250T5-1</v>
          </cell>
          <cell r="C261" t="str">
            <v>00000000000079840</v>
          </cell>
          <cell r="D261" t="str">
            <v>M</v>
          </cell>
          <cell r="E261" t="str">
            <v>BTICINO - STARLINE GJK250T5-1 JOINT KIT, G250T5, 4P [METRIC]</v>
          </cell>
          <cell r="F261" t="str">
            <v>STARLINE HOLDINGS TECHNOLOGY LTD.</v>
          </cell>
          <cell r="G261">
            <v>0</v>
          </cell>
          <cell r="L261" t="str">
            <v>Acquisto</v>
          </cell>
          <cell r="M261" t="str">
            <v>10/03/2023 16:31</v>
          </cell>
          <cell r="N261" t="str">
            <v>No</v>
          </cell>
          <cell r="O261" t="str">
            <v>No</v>
          </cell>
          <cell r="P261">
            <v>0</v>
          </cell>
          <cell r="Q261" t="str">
            <v>X</v>
          </cell>
          <cell r="R261" t="str">
            <v>16/10/2023</v>
          </cell>
          <cell r="S261" t="str">
            <v>16/10/2023</v>
          </cell>
          <cell r="T261" t="str">
            <v>02617</v>
          </cell>
          <cell r="U261" t="str">
            <v>GJK250T5-1</v>
          </cell>
        </row>
        <row r="262">
          <cell r="B262" t="str">
            <v>BT-GJK250T5G-1</v>
          </cell>
          <cell r="C262" t="str">
            <v>00000000000070918</v>
          </cell>
          <cell r="D262" t="str">
            <v>M</v>
          </cell>
          <cell r="E262" t="str">
            <v>BTICINO - STARLINE GJK250T5G-1, JOINT KIT, G250T5, 4P/ISO GND</v>
          </cell>
          <cell r="F262" t="str">
            <v>STARLINE HOLDINGS TECHNOLOGY LTD.</v>
          </cell>
          <cell r="G262">
            <v>0</v>
          </cell>
          <cell r="H262">
            <v>0</v>
          </cell>
          <cell r="K262" t="str">
            <v>TO</v>
          </cell>
          <cell r="L262" t="str">
            <v>Acquisto</v>
          </cell>
          <cell r="M262" t="str">
            <v>28/01/2021 12:16</v>
          </cell>
          <cell r="N262" t="str">
            <v>No</v>
          </cell>
          <cell r="O262" t="str">
            <v>No</v>
          </cell>
          <cell r="P262">
            <v>0</v>
          </cell>
          <cell r="Q262" t="str">
            <v>X</v>
          </cell>
          <cell r="R262" t="str">
            <v>28/07/2023</v>
          </cell>
          <cell r="S262" t="str">
            <v>28/07/2023</v>
          </cell>
          <cell r="T262" t="str">
            <v>02617</v>
          </cell>
          <cell r="U262" t="str">
            <v>GJK250T5G-1</v>
          </cell>
        </row>
        <row r="263">
          <cell r="B263" t="str">
            <v>BT-GJK400T5G-1</v>
          </cell>
          <cell r="C263" t="str">
            <v>00000000000072597</v>
          </cell>
          <cell r="D263" t="str">
            <v>M</v>
          </cell>
          <cell r="E263" t="str">
            <v>BTICINO - STARLINE GJK400T5G-1 Description JOINT KIT, G400 4 POLE/ISO. GND [METRIC] UEC SILVER</v>
          </cell>
          <cell r="F263" t="str">
            <v>STARLINE HOLDINGS TECHNOLOGY LTD.</v>
          </cell>
          <cell r="G263">
            <v>0</v>
          </cell>
          <cell r="H263">
            <v>0</v>
          </cell>
          <cell r="K263" t="str">
            <v>TO</v>
          </cell>
          <cell r="L263" t="str">
            <v>Acquisto</v>
          </cell>
          <cell r="M263" t="str">
            <v>26/07/2021 14:59</v>
          </cell>
          <cell r="N263" t="str">
            <v>Si</v>
          </cell>
          <cell r="O263" t="str">
            <v>No</v>
          </cell>
          <cell r="P263">
            <v>0</v>
          </cell>
          <cell r="Q263" t="str">
            <v>X</v>
          </cell>
          <cell r="R263" t="str">
            <v>22/11/2021</v>
          </cell>
          <cell r="S263" t="str">
            <v>22/11/2021</v>
          </cell>
          <cell r="T263" t="str">
            <v>02617</v>
          </cell>
          <cell r="U263" t="str">
            <v>GJK400T5G-1</v>
          </cell>
        </row>
        <row r="264">
          <cell r="B264" t="str">
            <v>BT-GMCBMT5GE57</v>
          </cell>
          <cell r="C264" t="str">
            <v>00000000000082035</v>
          </cell>
          <cell r="D264" t="str">
            <v>M</v>
          </cell>
          <cell r="E264" t="str">
            <v>BTICINO - STARLINE GMCBMT5GE57-(2)316A6S-( 2)516A6S-KNX-G01</v>
          </cell>
          <cell r="F264" t="str">
            <v>STARLINE HOLDINGS TECHNOLOGY LTD.</v>
          </cell>
          <cell r="G264">
            <v>0</v>
          </cell>
          <cell r="L264" t="str">
            <v>Acquisto</v>
          </cell>
          <cell r="M264" t="str">
            <v>30/08/2023 16:49</v>
          </cell>
          <cell r="N264" t="str">
            <v>No</v>
          </cell>
          <cell r="O264" t="str">
            <v>No</v>
          </cell>
          <cell r="P264">
            <v>0</v>
          </cell>
          <cell r="Q264" t="str">
            <v>X</v>
          </cell>
          <cell r="T264" t="str">
            <v>02617</v>
          </cell>
          <cell r="U264" t="str">
            <v>GMCBMT5GE57-(2)316A6S-(2)516A6S-KNX</v>
          </cell>
        </row>
        <row r="265">
          <cell r="B265" t="str">
            <v>BT-GMCBMT5GE58</v>
          </cell>
          <cell r="C265" t="str">
            <v>00000000000081925</v>
          </cell>
          <cell r="D265" t="str">
            <v>M</v>
          </cell>
          <cell r="E265" t="str">
            <v>BTICINO - STARLINE GMCBMT5GE58-(2)316A6S-( 2)516A6S-KNXG01 - GM CKT BKR, ISO GND, (2)316A6S, ( 2)516A6S, [G01=(1) AUX, ZENNIO RAIL</v>
          </cell>
          <cell r="F265" t="str">
            <v>STARLINE HOLDINGS TECHNOLOGY LTD.</v>
          </cell>
          <cell r="G265">
            <v>0</v>
          </cell>
          <cell r="L265" t="str">
            <v>Acquisto</v>
          </cell>
          <cell r="M265" t="str">
            <v>28/07/2023 11:23</v>
          </cell>
          <cell r="N265" t="str">
            <v>No</v>
          </cell>
          <cell r="O265" t="str">
            <v>No</v>
          </cell>
          <cell r="P265">
            <v>0</v>
          </cell>
          <cell r="Q265" t="str">
            <v>X</v>
          </cell>
          <cell r="R265" t="str">
            <v>17/01/2024</v>
          </cell>
          <cell r="S265" t="str">
            <v>17/01/2024</v>
          </cell>
          <cell r="T265" t="str">
            <v>02617</v>
          </cell>
          <cell r="U265" t="str">
            <v>GMCBMT5GE58-(2)316A6S-(2)516A6S-KNX</v>
          </cell>
        </row>
        <row r="266">
          <cell r="B266" t="str">
            <v>BT-GMCBMT5GE58-(5)316</v>
          </cell>
          <cell r="C266" t="str">
            <v>00000000000083829</v>
          </cell>
          <cell r="D266" t="str">
            <v>M</v>
          </cell>
          <cell r="E266" t="str">
            <v>BTICINO - STARLINE GMCBMT5GE58-(5)316A6S - CKT BKR, ISO GND, (5) 316A6S, [G03=(1)AUX, ZENNIO KNX,WALTHER RECEPTACLES], 16A, 415Y/2</v>
          </cell>
          <cell r="F266" t="str">
            <v>STARLINE HOLDINGS TECHNOLOGY LTD.</v>
          </cell>
          <cell r="G266">
            <v>0</v>
          </cell>
          <cell r="L266" t="str">
            <v>Acquisto</v>
          </cell>
          <cell r="M266" t="str">
            <v>12/04/2024 14:17</v>
          </cell>
          <cell r="N266" t="str">
            <v>No</v>
          </cell>
          <cell r="O266" t="str">
            <v>No</v>
          </cell>
          <cell r="P266">
            <v>0</v>
          </cell>
          <cell r="Q266" t="str">
            <v>X</v>
          </cell>
          <cell r="T266" t="str">
            <v>02617</v>
          </cell>
          <cell r="U266" t="str">
            <v>GMCBMT5GE58-(5)316A6</v>
          </cell>
        </row>
        <row r="267">
          <cell r="B267" t="str">
            <v>BT-GMMB2M5RD-G01</v>
          </cell>
          <cell r="C267" t="str">
            <v>00000000000080791</v>
          </cell>
          <cell r="D267" t="str">
            <v>M</v>
          </cell>
          <cell r="E267" t="str">
            <v>BTICINO - STARLINE, GLOBAL METRIC METER BOX</v>
          </cell>
          <cell r="F267" t="str">
            <v>STARLINE HOLDINGS TECHNOLOGY LTD.</v>
          </cell>
          <cell r="G267">
            <v>0</v>
          </cell>
          <cell r="L267" t="str">
            <v>Acquisto</v>
          </cell>
          <cell r="M267" t="str">
            <v>17/04/2023 10:05</v>
          </cell>
          <cell r="N267" t="str">
            <v>No</v>
          </cell>
          <cell r="O267" t="str">
            <v>No</v>
          </cell>
          <cell r="P267">
            <v>0</v>
          </cell>
          <cell r="Q267" t="str">
            <v>X</v>
          </cell>
          <cell r="R267" t="str">
            <v>01/08/2023</v>
          </cell>
          <cell r="S267" t="str">
            <v>01/08/2023</v>
          </cell>
          <cell r="T267" t="str">
            <v>02617</v>
          </cell>
          <cell r="U267" t="str">
            <v>GMMB-(2)M5RD-G01</v>
          </cell>
        </row>
        <row r="268">
          <cell r="B268" t="str">
            <v>BT-GS_CGSM220CSTD6-T6</v>
          </cell>
          <cell r="C268" t="str">
            <v>00000000000072180</v>
          </cell>
          <cell r="D268" t="str">
            <v>M</v>
          </cell>
          <cell r="E268" t="str">
            <v>BTICINO - STARLINE GS250T5CGS-M220CSTD6 BUSWAY STRAIGHT, 4 POLE + PE, 2.2M (250AMPS, 415V) - System Frame: T6</v>
          </cell>
          <cell r="F268" t="str">
            <v>STARLINE HOLDINGS TECHNOLOGY LTD.</v>
          </cell>
          <cell r="G268">
            <v>0</v>
          </cell>
          <cell r="H268">
            <v>0</v>
          </cell>
          <cell r="K268" t="str">
            <v>TO</v>
          </cell>
          <cell r="L268" t="str">
            <v>Acquisto</v>
          </cell>
          <cell r="M268" t="str">
            <v>13/06/2021 15:03</v>
          </cell>
          <cell r="N268" t="str">
            <v>No</v>
          </cell>
          <cell r="O268" t="str">
            <v>No</v>
          </cell>
          <cell r="P268">
            <v>0</v>
          </cell>
          <cell r="Q268" t="str">
            <v>X</v>
          </cell>
          <cell r="R268" t="str">
            <v>17/10/2022</v>
          </cell>
          <cell r="S268" t="str">
            <v>17/10/2022</v>
          </cell>
          <cell r="T268" t="str">
            <v>02617</v>
          </cell>
        </row>
        <row r="269">
          <cell r="B269" t="str">
            <v>BT-GS_K5CGSM220C-STD6</v>
          </cell>
          <cell r="C269" t="str">
            <v>00000000000072788</v>
          </cell>
          <cell r="D269" t="str">
            <v>M</v>
          </cell>
          <cell r="E269" t="str">
            <v>BTICINO - STARLINE GS250K5CGS-M220C-STD6 BUSWAY STRAIGHT, 4 POLE + PE, 2.2M (250AMPS, 415V), System Frame K5</v>
          </cell>
          <cell r="F269" t="str">
            <v>STARLINE HOLDINGS TECHNOLOGY LTD.</v>
          </cell>
          <cell r="G269">
            <v>0</v>
          </cell>
          <cell r="H269">
            <v>0</v>
          </cell>
          <cell r="K269" t="str">
            <v>TO</v>
          </cell>
          <cell r="L269" t="str">
            <v>Acquisto</v>
          </cell>
          <cell r="M269" t="str">
            <v>27/08/2021 15:58</v>
          </cell>
          <cell r="N269" t="str">
            <v>No</v>
          </cell>
          <cell r="O269" t="str">
            <v>No</v>
          </cell>
          <cell r="P269">
            <v>0</v>
          </cell>
          <cell r="Q269" t="str">
            <v>X</v>
          </cell>
          <cell r="T269" t="str">
            <v>02617</v>
          </cell>
          <cell r="U269" t="str">
            <v>GS250K5CGS-M220C-STD6</v>
          </cell>
        </row>
        <row r="270">
          <cell r="B270" t="str">
            <v>BT-GS_K5CGSM220C-STD7</v>
          </cell>
          <cell r="C270" t="str">
            <v>00000000000072787</v>
          </cell>
          <cell r="D270" t="str">
            <v>M</v>
          </cell>
          <cell r="E270" t="str">
            <v>BTICINO - STARLINE GS250K5CGS-M220C-STD7 BUSWAY STRAIGHT, 4 POLE + PE, 2.2M (250AMPS, 415V), System Frame K5</v>
          </cell>
          <cell r="F270" t="str">
            <v>STARLINE HOLDINGS TECHNOLOGY LTD.</v>
          </cell>
          <cell r="G270">
            <v>0</v>
          </cell>
          <cell r="H270">
            <v>0</v>
          </cell>
          <cell r="K270" t="str">
            <v>TO</v>
          </cell>
          <cell r="L270" t="str">
            <v>Acquisto</v>
          </cell>
          <cell r="M270" t="str">
            <v>27/08/2021 15:54</v>
          </cell>
          <cell r="N270" t="str">
            <v>No</v>
          </cell>
          <cell r="O270" t="str">
            <v>No</v>
          </cell>
          <cell r="P270">
            <v>0</v>
          </cell>
          <cell r="Q270" t="str">
            <v>X</v>
          </cell>
          <cell r="T270" t="str">
            <v>02617</v>
          </cell>
          <cell r="U270" t="str">
            <v>GS250K5CGS-M220C-STD7</v>
          </cell>
        </row>
        <row r="271">
          <cell r="B271" t="str">
            <v>BT-GS_K5CGSM280C-STD6</v>
          </cell>
          <cell r="C271" t="str">
            <v>00000000000072785</v>
          </cell>
          <cell r="D271" t="str">
            <v>M</v>
          </cell>
          <cell r="E271" t="str">
            <v>BTICINO - STARLINE GS250K5CGS-M280C-STD6 BUSWAY STRAIGHT, 4 POLE + PE, 2.8M (250AMPS, 415V), System Frame K5</v>
          </cell>
          <cell r="F271" t="str">
            <v>STARLINE HOLDINGS TECHNOLOGY LTD.</v>
          </cell>
          <cell r="G271">
            <v>0</v>
          </cell>
          <cell r="H271">
            <v>0</v>
          </cell>
          <cell r="K271" t="str">
            <v>TO</v>
          </cell>
          <cell r="L271" t="str">
            <v>Acquisto</v>
          </cell>
          <cell r="M271" t="str">
            <v>27/08/2021 15:41</v>
          </cell>
          <cell r="N271" t="str">
            <v>No</v>
          </cell>
          <cell r="O271" t="str">
            <v>No</v>
          </cell>
          <cell r="P271">
            <v>0</v>
          </cell>
          <cell r="Q271" t="str">
            <v>X</v>
          </cell>
          <cell r="T271" t="str">
            <v>02617</v>
          </cell>
          <cell r="U271" t="str">
            <v>GS250K5CGS-M280C-STD6</v>
          </cell>
        </row>
        <row r="272">
          <cell r="B272" t="str">
            <v>BT-GS_K5CGSM280C-STD7</v>
          </cell>
          <cell r="C272" t="str">
            <v>00000000000072786</v>
          </cell>
          <cell r="D272" t="str">
            <v>M</v>
          </cell>
          <cell r="E272" t="str">
            <v>BTICINO - STARLINE GS250K5CGS-M280C-STD7 BUSWAY STRAIGHT, 4 POLE + PE, 2.8M (250AMPS, 415V), System Frame K5</v>
          </cell>
          <cell r="F272" t="str">
            <v>STARLINE HOLDINGS TECHNOLOGY LTD.</v>
          </cell>
          <cell r="G272">
            <v>0</v>
          </cell>
          <cell r="H272">
            <v>0</v>
          </cell>
          <cell r="K272" t="str">
            <v>TO</v>
          </cell>
          <cell r="L272" t="str">
            <v>Acquisto</v>
          </cell>
          <cell r="M272" t="str">
            <v>27/08/2021 15:47</v>
          </cell>
          <cell r="N272" t="str">
            <v>No</v>
          </cell>
          <cell r="O272" t="str">
            <v>No</v>
          </cell>
          <cell r="P272">
            <v>0</v>
          </cell>
          <cell r="Q272" t="str">
            <v>X</v>
          </cell>
          <cell r="T272" t="str">
            <v>02617</v>
          </cell>
          <cell r="U272" t="str">
            <v>GS250K5CGS-M280C-STD7</v>
          </cell>
        </row>
        <row r="273">
          <cell r="B273" t="str">
            <v>BT-GS_M200CSTD6</v>
          </cell>
          <cell r="C273" t="str">
            <v>00000000000079842</v>
          </cell>
          <cell r="D273" t="str">
            <v>M</v>
          </cell>
          <cell r="E273" t="str">
            <v>BTICINO - STARLINE BUSWAY STRAIGHT, 4 POLE + PE, 2M(250AMPS, 415V)</v>
          </cell>
          <cell r="F273" t="str">
            <v>STARLINE HOLDINGS TECHNOLOGY LTD.</v>
          </cell>
          <cell r="G273">
            <v>0</v>
          </cell>
          <cell r="L273" t="str">
            <v>Acquisto</v>
          </cell>
          <cell r="M273" t="str">
            <v>10/03/2023 16:44</v>
          </cell>
          <cell r="N273" t="str">
            <v>No</v>
          </cell>
          <cell r="O273" t="str">
            <v>No</v>
          </cell>
          <cell r="P273">
            <v>0</v>
          </cell>
          <cell r="Q273" t="str">
            <v>X</v>
          </cell>
          <cell r="R273" t="str">
            <v>03/07/2023</v>
          </cell>
          <cell r="S273" t="str">
            <v>20/06/2023</v>
          </cell>
          <cell r="T273" t="str">
            <v>02617</v>
          </cell>
          <cell r="U273" t="str">
            <v>GS250T5CGS-M200CSTD6</v>
          </cell>
        </row>
        <row r="274">
          <cell r="B274" t="str">
            <v>BT-GS_M200CSTD7</v>
          </cell>
          <cell r="C274" t="str">
            <v>00000000000079843</v>
          </cell>
          <cell r="D274" t="str">
            <v>M</v>
          </cell>
          <cell r="E274" t="str">
            <v>BTICINO - STARLINE GS250T5CGS-M200CSTD7 BUSWAY STRAIGHT, 4 POLE + PE, 2M (250AMPS, 415V)</v>
          </cell>
          <cell r="F274" t="str">
            <v>STARLINE HOLDINGS TECHNOLOGY LTD.</v>
          </cell>
          <cell r="G274">
            <v>0</v>
          </cell>
          <cell r="L274" t="str">
            <v>Acquisto</v>
          </cell>
          <cell r="M274" t="str">
            <v>10/03/2023 16:46</v>
          </cell>
          <cell r="N274" t="str">
            <v>No</v>
          </cell>
          <cell r="O274" t="str">
            <v>No</v>
          </cell>
          <cell r="P274">
            <v>0</v>
          </cell>
          <cell r="Q274" t="str">
            <v>X</v>
          </cell>
          <cell r="R274" t="str">
            <v>03/07/2023</v>
          </cell>
          <cell r="S274" t="str">
            <v>20/06/2023</v>
          </cell>
          <cell r="T274" t="str">
            <v>02617</v>
          </cell>
          <cell r="U274" t="str">
            <v>GS250T5CGS-M200CSTD7</v>
          </cell>
        </row>
        <row r="275">
          <cell r="B275" t="str">
            <v>BT-GS_M250CSTD6</v>
          </cell>
          <cell r="C275" t="str">
            <v>00000000000079838</v>
          </cell>
          <cell r="D275" t="str">
            <v>M</v>
          </cell>
          <cell r="E275" t="str">
            <v>BTICINO - STARLINE GS250T5CGS-M250CSTD6 BUSWAY STRAIGHT, 4 POLE + PE, 2.5M (250AMPS, 415V)</v>
          </cell>
          <cell r="F275" t="str">
            <v>STARLINE HOLDINGS TECHNOLOGY LTD.</v>
          </cell>
          <cell r="G275">
            <v>0</v>
          </cell>
          <cell r="L275" t="str">
            <v>Acquisto</v>
          </cell>
          <cell r="M275" t="str">
            <v>10/03/2023 16:27</v>
          </cell>
          <cell r="N275" t="str">
            <v>No</v>
          </cell>
          <cell r="O275" t="str">
            <v>No</v>
          </cell>
          <cell r="P275">
            <v>0</v>
          </cell>
          <cell r="Q275" t="str">
            <v>X</v>
          </cell>
          <cell r="R275" t="str">
            <v>03/07/2023</v>
          </cell>
          <cell r="S275" t="str">
            <v>03/07/2023</v>
          </cell>
          <cell r="T275" t="str">
            <v>02617</v>
          </cell>
          <cell r="U275" t="str">
            <v>GS250T5CGS-M250CSTD6</v>
          </cell>
        </row>
        <row r="276">
          <cell r="B276" t="str">
            <v>BT-GS_M250CSTD7</v>
          </cell>
          <cell r="C276" t="str">
            <v>00000000000079839</v>
          </cell>
          <cell r="D276" t="str">
            <v>M</v>
          </cell>
          <cell r="E276" t="str">
            <v>BTICINO - STARLINE GS250T5CGS-M250CSTD7 BUSWAY STRAIGHT, 4 POLE + PE, 2.5M (250AMPS, 415V)</v>
          </cell>
          <cell r="F276" t="str">
            <v>STARLINE HOLDINGS TECHNOLOGY LTD.</v>
          </cell>
          <cell r="G276">
            <v>0</v>
          </cell>
          <cell r="L276" t="str">
            <v>Acquisto</v>
          </cell>
          <cell r="M276" t="str">
            <v>10/03/2023 16:30</v>
          </cell>
          <cell r="N276" t="str">
            <v>No</v>
          </cell>
          <cell r="O276" t="str">
            <v>No</v>
          </cell>
          <cell r="P276">
            <v>0</v>
          </cell>
          <cell r="Q276" t="str">
            <v>X</v>
          </cell>
          <cell r="R276" t="str">
            <v>03/07/2023</v>
          </cell>
          <cell r="S276" t="str">
            <v>03/07/2023</v>
          </cell>
          <cell r="T276" t="str">
            <v>02617</v>
          </cell>
          <cell r="U276" t="str">
            <v>GS250T5CGS-M250CSTD7</v>
          </cell>
        </row>
        <row r="277">
          <cell r="B277" t="str">
            <v>BT-GS_T5_S-M400C-STD6</v>
          </cell>
          <cell r="C277" t="str">
            <v>00000000000070903</v>
          </cell>
          <cell r="D277" t="str">
            <v>M</v>
          </cell>
          <cell r="E277" t="str">
            <v>BTICINO - STARLINE GS250T5CGS-M400C- STD6, BUSWAY STRAIGHT, 4 POLE + PE, 4M (250AMPS, 415V), System Frame: T5</v>
          </cell>
          <cell r="F277" t="str">
            <v>STARLINE HOLDINGS TECHNOLOGY LTD.</v>
          </cell>
          <cell r="G277">
            <v>0</v>
          </cell>
          <cell r="H277">
            <v>0</v>
          </cell>
          <cell r="K277" t="str">
            <v>TO</v>
          </cell>
          <cell r="L277" t="str">
            <v>Acquisto</v>
          </cell>
          <cell r="M277" t="str">
            <v>28/01/2021 09:28</v>
          </cell>
          <cell r="N277" t="str">
            <v>Si</v>
          </cell>
          <cell r="O277" t="str">
            <v>No</v>
          </cell>
          <cell r="P277">
            <v>0</v>
          </cell>
          <cell r="Q277" t="str">
            <v>X</v>
          </cell>
          <cell r="T277" t="str">
            <v>02617</v>
          </cell>
          <cell r="U277" t="str">
            <v>GS250T5CGS-M400C-STD6</v>
          </cell>
        </row>
        <row r="278">
          <cell r="B278" t="str">
            <v>BT-GS_T5CGSM150C-STD6</v>
          </cell>
          <cell r="C278" t="str">
            <v>00000000000079793</v>
          </cell>
          <cell r="D278" t="str">
            <v>M</v>
          </cell>
          <cell r="E278" t="str">
            <v>BTICINO - STARLINE GS250T5CGSM150C-STD6, BUSWAY STRAIGHT, 4 POLE + PE, 1.5M (250AMPS, 415V), System Frame: T5</v>
          </cell>
          <cell r="F278" t="str">
            <v>STARLINE HOLDINGS TECHNOLOGY LTD.</v>
          </cell>
          <cell r="G278">
            <v>0</v>
          </cell>
          <cell r="L278" t="str">
            <v>Acquisto</v>
          </cell>
          <cell r="M278" t="str">
            <v>06/03/2023 10:19</v>
          </cell>
          <cell r="N278" t="str">
            <v>No</v>
          </cell>
          <cell r="O278" t="str">
            <v>No</v>
          </cell>
          <cell r="P278">
            <v>0</v>
          </cell>
          <cell r="Q278" t="str">
            <v>X</v>
          </cell>
          <cell r="R278" t="str">
            <v>22/05/2023</v>
          </cell>
          <cell r="S278" t="str">
            <v>19/05/2023</v>
          </cell>
          <cell r="T278" t="str">
            <v>02617</v>
          </cell>
          <cell r="U278" t="str">
            <v>GST5CGSM150C-STD6</v>
          </cell>
        </row>
        <row r="279">
          <cell r="B279" t="str">
            <v>BT-GS_T5CGSM150C-STD7</v>
          </cell>
          <cell r="C279" t="str">
            <v>00000000000079792</v>
          </cell>
          <cell r="D279" t="str">
            <v>M</v>
          </cell>
          <cell r="E279" t="str">
            <v>BTICINO - STARLINE GS250T5CGSM150C-STD7, BUSWAY STRAIGHT, 4 POLE + PE, 1.5M (250AMPS, 415V), System Frame: T5</v>
          </cell>
          <cell r="F279" t="str">
            <v>STARLINE HOLDINGS TECHNOLOGY LTD.</v>
          </cell>
          <cell r="G279">
            <v>0</v>
          </cell>
          <cell r="L279" t="str">
            <v>Acquisto</v>
          </cell>
          <cell r="M279" t="str">
            <v>06/03/2023 09:52</v>
          </cell>
          <cell r="N279" t="str">
            <v>No</v>
          </cell>
          <cell r="O279" t="str">
            <v>No</v>
          </cell>
          <cell r="P279">
            <v>0</v>
          </cell>
          <cell r="Q279" t="str">
            <v>X</v>
          </cell>
          <cell r="R279" t="str">
            <v>22/05/2023</v>
          </cell>
          <cell r="S279" t="str">
            <v>19/05/2023</v>
          </cell>
          <cell r="T279" t="str">
            <v>02617</v>
          </cell>
          <cell r="U279" t="str">
            <v>GST5CGSM150C-STD7</v>
          </cell>
        </row>
        <row r="280">
          <cell r="B280" t="str">
            <v>BT-GS_T5CGSM170C-STD6</v>
          </cell>
          <cell r="C280" t="str">
            <v>00000000000070908</v>
          </cell>
          <cell r="D280" t="str">
            <v>M</v>
          </cell>
          <cell r="E280" t="str">
            <v>BTICINO - STARLINE GS250T5CGSM170C-STD6, BUSWAY STRAIGHT, 4 POLE + PE, 1.7M (250AMPS, 415V), System Frame: T5</v>
          </cell>
          <cell r="F280" t="str">
            <v>STARLINE HOLDINGS TECHNOLOGY LTD.</v>
          </cell>
          <cell r="G280">
            <v>0</v>
          </cell>
          <cell r="H280">
            <v>0</v>
          </cell>
          <cell r="K280" t="str">
            <v>TO</v>
          </cell>
          <cell r="L280" t="str">
            <v>Acquisto</v>
          </cell>
          <cell r="M280" t="str">
            <v>28/01/2021 11:50</v>
          </cell>
          <cell r="N280" t="str">
            <v>Si</v>
          </cell>
          <cell r="O280" t="str">
            <v>No</v>
          </cell>
          <cell r="P280">
            <v>0</v>
          </cell>
          <cell r="Q280" t="str">
            <v>X</v>
          </cell>
          <cell r="R280" t="str">
            <v>30/04/2021</v>
          </cell>
          <cell r="S280" t="str">
            <v>30/04/2021</v>
          </cell>
          <cell r="T280" t="str">
            <v>02617</v>
          </cell>
          <cell r="U280" t="str">
            <v>GS250T5CGSM170C-STD6</v>
          </cell>
        </row>
        <row r="281">
          <cell r="B281" t="str">
            <v>BT-GS_T5CGSM170C-STD7</v>
          </cell>
          <cell r="C281" t="str">
            <v>00000000000070909</v>
          </cell>
          <cell r="D281" t="str">
            <v>M</v>
          </cell>
          <cell r="E281" t="str">
            <v>BTICINO - STARLINE GS250T5CGSM170C-STD7, BUSWAY STRAIGHT, 4 POLE + PE, 1.7M (250AMPS, 415V), System Frame: T5</v>
          </cell>
          <cell r="F281" t="str">
            <v>STARLINE HOLDINGS TECHNOLOGY LTD.</v>
          </cell>
          <cell r="G281">
            <v>0</v>
          </cell>
          <cell r="H281">
            <v>0</v>
          </cell>
          <cell r="K281" t="str">
            <v>TO</v>
          </cell>
          <cell r="L281" t="str">
            <v>Acquisto</v>
          </cell>
          <cell r="M281" t="str">
            <v>28/01/2021 11:54</v>
          </cell>
          <cell r="N281" t="str">
            <v>Si</v>
          </cell>
          <cell r="O281" t="str">
            <v>No</v>
          </cell>
          <cell r="P281">
            <v>0</v>
          </cell>
          <cell r="Q281" t="str">
            <v>X</v>
          </cell>
          <cell r="R281" t="str">
            <v>30/04/2021</v>
          </cell>
          <cell r="S281" t="str">
            <v>30/04/2021</v>
          </cell>
          <cell r="T281" t="str">
            <v>02617</v>
          </cell>
          <cell r="U281" t="str">
            <v>GS250T5CGSM170C-STD7</v>
          </cell>
        </row>
        <row r="282">
          <cell r="B282" t="str">
            <v>BT-GS_T5CGSM180C-STD6</v>
          </cell>
          <cell r="C282" t="str">
            <v>00000000000072622</v>
          </cell>
          <cell r="D282" t="str">
            <v>M</v>
          </cell>
          <cell r="E282" t="str">
            <v>BTICINO - STARLINE GS250T5CGS-M180CSTD6; System Frame: T5, BUSWAY STRAIGHT, 4POLE + PE, 1.8M</v>
          </cell>
          <cell r="F282" t="str">
            <v>STARLINE HOLDINGS TECHNOLOGY LTD.</v>
          </cell>
          <cell r="G282">
            <v>0</v>
          </cell>
          <cell r="H282">
            <v>0</v>
          </cell>
          <cell r="K282" t="str">
            <v>TO</v>
          </cell>
          <cell r="L282" t="str">
            <v>Acquisto</v>
          </cell>
          <cell r="M282" t="str">
            <v>27/07/2021 15:22</v>
          </cell>
          <cell r="N282" t="str">
            <v>No</v>
          </cell>
          <cell r="O282" t="str">
            <v>No</v>
          </cell>
          <cell r="P282">
            <v>0</v>
          </cell>
          <cell r="Q282" t="str">
            <v>X</v>
          </cell>
          <cell r="T282" t="str">
            <v>02617</v>
          </cell>
          <cell r="U282" t="str">
            <v>GS250T5CGS-M180CSTD6</v>
          </cell>
        </row>
        <row r="283">
          <cell r="B283" t="str">
            <v>BT-GS_T5CGSM180C-STD7</v>
          </cell>
          <cell r="C283" t="str">
            <v>00000000000072623</v>
          </cell>
          <cell r="D283" t="str">
            <v>M</v>
          </cell>
          <cell r="E283" t="str">
            <v>BTICINO - STARLINE GS250T5CGS-M180C-STD7, BUSWAY STRAIGHT, 4POLE + PE, 1.8M (250AMPS, 415V), System Frame: T5</v>
          </cell>
          <cell r="F283" t="str">
            <v>STARLINE HOLDINGS TECHNOLOGY LTD.</v>
          </cell>
          <cell r="G283">
            <v>0</v>
          </cell>
          <cell r="H283">
            <v>0</v>
          </cell>
          <cell r="K283" t="str">
            <v>TO</v>
          </cell>
          <cell r="L283" t="str">
            <v>Acquisto</v>
          </cell>
          <cell r="M283" t="str">
            <v>27/07/2021 15:25</v>
          </cell>
          <cell r="N283" t="str">
            <v>No</v>
          </cell>
          <cell r="O283" t="str">
            <v>No</v>
          </cell>
          <cell r="P283">
            <v>0</v>
          </cell>
          <cell r="Q283" t="str">
            <v>X</v>
          </cell>
          <cell r="T283" t="str">
            <v>02617</v>
          </cell>
          <cell r="U283" t="str">
            <v>GS250T5CGS-M180C-STD7</v>
          </cell>
        </row>
        <row r="284">
          <cell r="B284" t="str">
            <v>BT-GS_T5CGS-M220CSTD6</v>
          </cell>
          <cell r="C284" t="str">
            <v>00000000000072179</v>
          </cell>
          <cell r="D284" t="str">
            <v>M</v>
          </cell>
          <cell r="E284" t="str">
            <v>BTICINO - STARLINE GS250T5CGS-M220CSTD6 BUSWAY STRAIGHT, 4 POLE + PE, 2.2M (250AMPS, 415V) System Frame: T5</v>
          </cell>
          <cell r="F284" t="str">
            <v>STARLINE HOLDINGS TECHNOLOGY LTD.</v>
          </cell>
          <cell r="G284">
            <v>0</v>
          </cell>
          <cell r="H284">
            <v>0</v>
          </cell>
          <cell r="K284" t="str">
            <v>TO</v>
          </cell>
          <cell r="L284" t="str">
            <v>Acquisto</v>
          </cell>
          <cell r="M284" t="str">
            <v>13/06/2021 14:58</v>
          </cell>
          <cell r="N284" t="str">
            <v>No</v>
          </cell>
          <cell r="O284" t="str">
            <v>No</v>
          </cell>
          <cell r="P284">
            <v>0</v>
          </cell>
          <cell r="Q284" t="str">
            <v>X</v>
          </cell>
          <cell r="R284" t="str">
            <v>22/06/2022</v>
          </cell>
          <cell r="S284" t="str">
            <v>22/06/2022</v>
          </cell>
          <cell r="T284" t="str">
            <v>02617</v>
          </cell>
          <cell r="U284" t="str">
            <v>GS250T5CGS-M220CSTD6</v>
          </cell>
        </row>
        <row r="285">
          <cell r="B285" t="str">
            <v>BT-GS_T5CGS-M220CSTD7</v>
          </cell>
          <cell r="C285" t="str">
            <v>00000000000072278</v>
          </cell>
          <cell r="D285" t="str">
            <v>M</v>
          </cell>
          <cell r="E285" t="str">
            <v>BTICINO - STARLINE GS250T5CGS-M220CSTD7, BUSWAY STRAIGHT, 4POLE + PE, 2.2M (250AMPS, 415V) - System Frame: T5</v>
          </cell>
          <cell r="F285" t="str">
            <v>STARLINE HOLDINGS TECHNOLOGY LTD.</v>
          </cell>
          <cell r="G285">
            <v>0</v>
          </cell>
          <cell r="H285">
            <v>0</v>
          </cell>
          <cell r="K285" t="str">
            <v>TO</v>
          </cell>
          <cell r="L285" t="str">
            <v>Acquisto</v>
          </cell>
          <cell r="M285" t="str">
            <v>23/06/2021 15:28</v>
          </cell>
          <cell r="N285" t="str">
            <v>No</v>
          </cell>
          <cell r="O285" t="str">
            <v>No</v>
          </cell>
          <cell r="P285">
            <v>0</v>
          </cell>
          <cell r="Q285" t="str">
            <v>X</v>
          </cell>
          <cell r="R285" t="str">
            <v>17/10/2022</v>
          </cell>
          <cell r="S285" t="str">
            <v>17/10/2022</v>
          </cell>
          <cell r="T285" t="str">
            <v>02617</v>
          </cell>
          <cell r="U285" t="str">
            <v>GS250T5CGS-M220CSTD7</v>
          </cell>
        </row>
        <row r="286">
          <cell r="B286" t="str">
            <v>BT-GS_T5CGS-M220-STD6</v>
          </cell>
          <cell r="C286" t="str">
            <v>00000000000080789</v>
          </cell>
          <cell r="D286" t="str">
            <v>M</v>
          </cell>
          <cell r="E286" t="str">
            <v>BTICINO - STARLINE GS250T5CGS-M220C-CSTD6 - Busway Sections - Metric, Configurable Busway Sections - Metric</v>
          </cell>
          <cell r="F286" t="str">
            <v>STARLINE HOLDINGS TECHNOLOGY LTD.</v>
          </cell>
          <cell r="G286">
            <v>0</v>
          </cell>
          <cell r="L286" t="str">
            <v>Acquisto</v>
          </cell>
          <cell r="M286" t="str">
            <v>17/04/2023 09:46</v>
          </cell>
          <cell r="N286" t="str">
            <v>No</v>
          </cell>
          <cell r="O286" t="str">
            <v>No</v>
          </cell>
          <cell r="P286">
            <v>0</v>
          </cell>
          <cell r="Q286" t="str">
            <v>X</v>
          </cell>
          <cell r="R286" t="str">
            <v>01/08/2023</v>
          </cell>
          <cell r="S286" t="str">
            <v>01/08/2023</v>
          </cell>
          <cell r="T286" t="str">
            <v>02617</v>
          </cell>
          <cell r="U286" t="str">
            <v>GS250T5CGS-M220C-CSTD6</v>
          </cell>
        </row>
        <row r="287">
          <cell r="B287" t="str">
            <v>BT-GS_T5CGS-M220-STD7</v>
          </cell>
          <cell r="C287" t="str">
            <v>00000000000080790</v>
          </cell>
          <cell r="D287" t="str">
            <v>M</v>
          </cell>
          <cell r="E287" t="str">
            <v>BTICINO - STARLINE GS250T5CGS-M220C-CSTD7 - Busway Sections - Metric, Configurable Busway Sections - Metric</v>
          </cell>
          <cell r="F287" t="str">
            <v>STARLINE HOLDINGS TECHNOLOGY LTD.</v>
          </cell>
          <cell r="G287">
            <v>0</v>
          </cell>
          <cell r="L287" t="str">
            <v>Acquisto</v>
          </cell>
          <cell r="M287" t="str">
            <v>17/04/2023 09:49</v>
          </cell>
          <cell r="N287" t="str">
            <v>No</v>
          </cell>
          <cell r="O287" t="str">
            <v>No</v>
          </cell>
          <cell r="P287">
            <v>0</v>
          </cell>
          <cell r="Q287" t="str">
            <v>X</v>
          </cell>
          <cell r="R287" t="str">
            <v>01/08/2023</v>
          </cell>
          <cell r="S287" t="str">
            <v>01/08/2023</v>
          </cell>
          <cell r="T287" t="str">
            <v>02617</v>
          </cell>
          <cell r="U287" t="str">
            <v>GS250T5CGS-M220C-CSTD7</v>
          </cell>
        </row>
        <row r="288">
          <cell r="B288" t="str">
            <v>BT-GS_T5CGSM240CSTD6</v>
          </cell>
          <cell r="C288" t="str">
            <v>00000000000081883</v>
          </cell>
          <cell r="D288" t="str">
            <v>M</v>
          </cell>
          <cell r="E288" t="str">
            <v>BTICINO - STARLINE GS250T5CGS-M240CSTD6 BUSWAY STRAIGHT, 4 POLE + PE, 2,4M (250AMPS, 415V) STD6</v>
          </cell>
          <cell r="F288" t="str">
            <v>STARLINE HOLDINGS TECHNOLOGY LTD.</v>
          </cell>
          <cell r="G288">
            <v>0</v>
          </cell>
          <cell r="L288" t="str">
            <v>Acquisto</v>
          </cell>
          <cell r="M288" t="str">
            <v>20/07/2023 17:50</v>
          </cell>
          <cell r="N288" t="str">
            <v>No</v>
          </cell>
          <cell r="O288" t="str">
            <v>No</v>
          </cell>
          <cell r="P288">
            <v>0</v>
          </cell>
          <cell r="Q288" t="str">
            <v>X</v>
          </cell>
          <cell r="R288" t="str">
            <v>16/10/2023</v>
          </cell>
          <cell r="S288" t="str">
            <v>16/10/2023</v>
          </cell>
          <cell r="T288" t="str">
            <v>02617</v>
          </cell>
          <cell r="U288" t="str">
            <v>GS250T5CGS-M240CSTD6</v>
          </cell>
        </row>
        <row r="289">
          <cell r="B289" t="str">
            <v>BT-GS_T5CGSM240CSTD7</v>
          </cell>
          <cell r="C289" t="str">
            <v>00000000000081884</v>
          </cell>
          <cell r="D289" t="str">
            <v>M</v>
          </cell>
          <cell r="E289" t="str">
            <v>BTICINO - STARLINE GS250T5CGS-M240CSTD7 BUSWAY STRAIGHT, 4 POLE + PE, 2,4M (250AMPS, 415V) STD7</v>
          </cell>
          <cell r="F289" t="str">
            <v>STARLINE HOLDINGS TECHNOLOGY LTD.</v>
          </cell>
          <cell r="G289">
            <v>0</v>
          </cell>
          <cell r="L289" t="str">
            <v>Acquisto</v>
          </cell>
          <cell r="M289" t="str">
            <v>20/07/2023 17:54</v>
          </cell>
          <cell r="N289" t="str">
            <v>No</v>
          </cell>
          <cell r="O289" t="str">
            <v>No</v>
          </cell>
          <cell r="P289">
            <v>0</v>
          </cell>
          <cell r="Q289" t="str">
            <v>X</v>
          </cell>
          <cell r="R289" t="str">
            <v>16/10/2023</v>
          </cell>
          <cell r="S289" t="str">
            <v>16/10/2023</v>
          </cell>
          <cell r="T289" t="str">
            <v>02617</v>
          </cell>
          <cell r="U289" t="str">
            <v>GS250T5CGS-M240CSTD7</v>
          </cell>
        </row>
        <row r="290">
          <cell r="B290" t="str">
            <v>BT-GS_T5CGSM280C-STD6</v>
          </cell>
          <cell r="C290" t="str">
            <v>00000000000072800</v>
          </cell>
          <cell r="D290" t="str">
            <v>M</v>
          </cell>
          <cell r="E290" t="str">
            <v>BTICINO - STARLINE GS250T5CGS-M280C-STD6 BUSWAY STRAIGHT, 4 POLE + PE, 2,80M (250AMPS, 415V) , System Frame T5</v>
          </cell>
          <cell r="F290" t="str">
            <v>STARLINE HOLDINGS TECHNOLOGY LTD.</v>
          </cell>
          <cell r="G290">
            <v>0</v>
          </cell>
          <cell r="H290">
            <v>0</v>
          </cell>
          <cell r="K290" t="str">
            <v>TO</v>
          </cell>
          <cell r="L290" t="str">
            <v>Acquisto</v>
          </cell>
          <cell r="M290" t="str">
            <v>30/08/2021 14:16</v>
          </cell>
          <cell r="N290" t="str">
            <v>No</v>
          </cell>
          <cell r="O290" t="str">
            <v>No</v>
          </cell>
          <cell r="P290">
            <v>0</v>
          </cell>
          <cell r="Q290" t="str">
            <v>X</v>
          </cell>
          <cell r="R290" t="str">
            <v>17/10/2022</v>
          </cell>
          <cell r="S290" t="str">
            <v>17/10/2022</v>
          </cell>
          <cell r="T290" t="str">
            <v>02617</v>
          </cell>
          <cell r="U290" t="str">
            <v>BT-GS_T5CGSM280C-STD6</v>
          </cell>
        </row>
        <row r="291">
          <cell r="B291" t="str">
            <v>BT-GS_T5CGSM280C-STD7</v>
          </cell>
          <cell r="C291" t="str">
            <v>00000000000073451</v>
          </cell>
          <cell r="D291" t="str">
            <v>M</v>
          </cell>
          <cell r="E291" t="str">
            <v>BTICINO - STARLINE GS250T5CGS-M280C-STD7 BUSWAY STRAIGHT, 4 POLE + PE, 2.8M, (250AMPS, 415V)</v>
          </cell>
          <cell r="F291" t="str">
            <v>STARLINE HOLDINGS TECHNOLOGY LTD.</v>
          </cell>
          <cell r="G291">
            <v>0</v>
          </cell>
          <cell r="H291">
            <v>0</v>
          </cell>
          <cell r="K291" t="str">
            <v>TO</v>
          </cell>
          <cell r="L291" t="str">
            <v>Acquisto</v>
          </cell>
          <cell r="M291" t="str">
            <v>08/11/2021 15:17</v>
          </cell>
          <cell r="N291" t="str">
            <v>No</v>
          </cell>
          <cell r="O291" t="str">
            <v>No</v>
          </cell>
          <cell r="P291">
            <v>0</v>
          </cell>
          <cell r="Q291" t="str">
            <v>X</v>
          </cell>
          <cell r="R291" t="str">
            <v>17/10/2022</v>
          </cell>
          <cell r="S291" t="str">
            <v>17/10/2022</v>
          </cell>
          <cell r="T291" t="str">
            <v>02617</v>
          </cell>
          <cell r="U291" t="str">
            <v>GS250T5CGS-M280C-STD7</v>
          </cell>
        </row>
        <row r="292">
          <cell r="B292" t="str">
            <v>BT-GS_T5CGS-M280-STD6</v>
          </cell>
          <cell r="C292" t="str">
            <v>00000000000080787</v>
          </cell>
          <cell r="D292" t="str">
            <v>M</v>
          </cell>
          <cell r="E292" t="str">
            <v>BTICINO - STARLINE GS250T5CGS-M280CSTD6 - Busway Sections - Metric, Configurable Busway Sections - Metric</v>
          </cell>
          <cell r="F292" t="str">
            <v>STARLINE HOLDINGS TECHNOLOGY LTD.</v>
          </cell>
          <cell r="G292">
            <v>0</v>
          </cell>
          <cell r="L292" t="str">
            <v>Acquisto</v>
          </cell>
          <cell r="M292" t="str">
            <v>17/04/2023 09:39</v>
          </cell>
          <cell r="N292" t="str">
            <v>No</v>
          </cell>
          <cell r="O292" t="str">
            <v>No</v>
          </cell>
          <cell r="P292">
            <v>0</v>
          </cell>
          <cell r="Q292" t="str">
            <v>X</v>
          </cell>
          <cell r="R292" t="str">
            <v>01/08/2023</v>
          </cell>
          <cell r="S292" t="str">
            <v>01/08/2023</v>
          </cell>
          <cell r="T292" t="str">
            <v>02617</v>
          </cell>
          <cell r="U292" t="str">
            <v>GS250T5CGS-M280CSTD6</v>
          </cell>
        </row>
        <row r="293">
          <cell r="B293" t="str">
            <v>BT-GS_T5CGS-M280-STD7</v>
          </cell>
          <cell r="C293" t="str">
            <v>00000000000080788</v>
          </cell>
          <cell r="D293" t="str">
            <v>M</v>
          </cell>
          <cell r="E293" t="str">
            <v>BTICINO - STARLINE GS250T5CGS-M280CSTD7 - Busway Sections - Metric, Configurable Busway Sections - Metric</v>
          </cell>
          <cell r="F293" t="str">
            <v>STARLINE HOLDINGS TECHNOLOGY LTD.</v>
          </cell>
          <cell r="G293">
            <v>0</v>
          </cell>
          <cell r="L293" t="str">
            <v>Acquisto</v>
          </cell>
          <cell r="M293" t="str">
            <v>17/04/2023 09:43</v>
          </cell>
          <cell r="N293" t="str">
            <v>No</v>
          </cell>
          <cell r="O293" t="str">
            <v>No</v>
          </cell>
          <cell r="P293">
            <v>0</v>
          </cell>
          <cell r="Q293" t="str">
            <v>X</v>
          </cell>
          <cell r="R293" t="str">
            <v>01/08/2023</v>
          </cell>
          <cell r="S293" t="str">
            <v>01/08/2023</v>
          </cell>
          <cell r="T293" t="str">
            <v>02617</v>
          </cell>
          <cell r="U293" t="str">
            <v>GS250T5CGS-M280CSTD7</v>
          </cell>
        </row>
        <row r="294">
          <cell r="B294" t="str">
            <v>BT-GS_T5CGSM300C-STD0</v>
          </cell>
          <cell r="C294" t="str">
            <v>00000000000076262</v>
          </cell>
          <cell r="D294" t="str">
            <v>M</v>
          </cell>
          <cell r="E294" t="str">
            <v>BTICINO - STARLINE GS250T5CGS-M300CSTD0, BUSWAY STRAIGHT, 4POLE + PE, 3M (250AMPS, 415V), system frame T5</v>
          </cell>
          <cell r="F294" t="str">
            <v>STARLINE HOLDINGS TECHNOLOGY LTD.</v>
          </cell>
          <cell r="G294">
            <v>0</v>
          </cell>
          <cell r="H294">
            <v>0</v>
          </cell>
          <cell r="K294" t="str">
            <v>TO</v>
          </cell>
          <cell r="L294" t="str">
            <v>Acquisto</v>
          </cell>
          <cell r="M294" t="str">
            <v>23/05/2022 14:45</v>
          </cell>
          <cell r="N294" t="str">
            <v>No</v>
          </cell>
          <cell r="O294" t="str">
            <v>No</v>
          </cell>
          <cell r="P294">
            <v>0</v>
          </cell>
          <cell r="Q294" t="str">
            <v>X</v>
          </cell>
          <cell r="R294" t="str">
            <v>15/07/2022</v>
          </cell>
          <cell r="S294" t="str">
            <v>29/07/2022</v>
          </cell>
          <cell r="T294" t="str">
            <v>02617</v>
          </cell>
          <cell r="U294" t="str">
            <v>GS250T5CGS-M300C-STD0</v>
          </cell>
        </row>
        <row r="295">
          <cell r="B295" t="str">
            <v>BT-GS_T5CGSM300C-STD6</v>
          </cell>
          <cell r="C295" t="str">
            <v>00000000000072177</v>
          </cell>
          <cell r="D295" t="str">
            <v>M</v>
          </cell>
          <cell r="E295" t="str">
            <v>BTICINO - STARLINE GS250T5CGS-M300C-STD6 BUSWAY STRAIGHT, 4 POLE + PE, 3M (250AMPS, 415V), System Frame T5</v>
          </cell>
          <cell r="F295" t="str">
            <v>STARLINE HOLDINGS TECHNOLOGY LTD.</v>
          </cell>
          <cell r="G295">
            <v>0</v>
          </cell>
          <cell r="H295">
            <v>0</v>
          </cell>
          <cell r="K295" t="str">
            <v>TO</v>
          </cell>
          <cell r="L295" t="str">
            <v>Acquisto</v>
          </cell>
          <cell r="M295" t="str">
            <v>13/06/2021 14:47</v>
          </cell>
          <cell r="N295" t="str">
            <v>No</v>
          </cell>
          <cell r="O295" t="str">
            <v>No</v>
          </cell>
          <cell r="P295">
            <v>0</v>
          </cell>
          <cell r="Q295" t="str">
            <v>X</v>
          </cell>
          <cell r="R295" t="str">
            <v>16/10/2023</v>
          </cell>
          <cell r="S295" t="str">
            <v>20/11/2023</v>
          </cell>
          <cell r="T295" t="str">
            <v>02617</v>
          </cell>
          <cell r="U295" t="str">
            <v>GS250T5CGS-M300C-STD6</v>
          </cell>
        </row>
        <row r="296">
          <cell r="B296" t="str">
            <v>BT-GS_T5CGSM300C-STD7</v>
          </cell>
          <cell r="C296" t="str">
            <v>00000000000072178</v>
          </cell>
          <cell r="D296" t="str">
            <v>M</v>
          </cell>
          <cell r="E296" t="str">
            <v>BTICINO - STARLINE GS250T5CGS-M300C-STD7 BUSWAY STRAIGHT, 4 POLE + PE, 3M (250AMPS, 415V), System Frame: T5</v>
          </cell>
          <cell r="F296" t="str">
            <v>STARLINE HOLDINGS TECHNOLOGY LTD.</v>
          </cell>
          <cell r="G296">
            <v>0</v>
          </cell>
          <cell r="H296">
            <v>0</v>
          </cell>
          <cell r="K296" t="str">
            <v>TO</v>
          </cell>
          <cell r="L296" t="str">
            <v>Acquisto</v>
          </cell>
          <cell r="M296" t="str">
            <v>13/06/2021 14:51</v>
          </cell>
          <cell r="N296" t="str">
            <v>No</v>
          </cell>
          <cell r="O296" t="str">
            <v>No</v>
          </cell>
          <cell r="P296">
            <v>0</v>
          </cell>
          <cell r="Q296" t="str">
            <v>X</v>
          </cell>
          <cell r="R296" t="str">
            <v>16/10/2023</v>
          </cell>
          <cell r="S296" t="str">
            <v>20/11/2023</v>
          </cell>
          <cell r="T296" t="str">
            <v>02617</v>
          </cell>
          <cell r="U296" t="str">
            <v>GS250T5CGS-M300C-STD7</v>
          </cell>
        </row>
        <row r="297">
          <cell r="B297" t="str">
            <v>BT-GS_T5CGSM400C-STD6</v>
          </cell>
          <cell r="C297" t="str">
            <v>00000000000070904</v>
          </cell>
          <cell r="D297" t="str">
            <v>M</v>
          </cell>
          <cell r="E297" t="str">
            <v>BTICINO - STARLINE GS250T5CGS-M400C- STD6, BUSWAY STRAIGHT, 4 POLE + PE, 4M (250AMPS, 415V), System Frame: T5</v>
          </cell>
          <cell r="F297" t="str">
            <v>STARLINE HOLDINGS TECHNOLOGY LTD.</v>
          </cell>
          <cell r="G297">
            <v>0</v>
          </cell>
          <cell r="H297">
            <v>0</v>
          </cell>
          <cell r="K297" t="str">
            <v>TO</v>
          </cell>
          <cell r="L297" t="str">
            <v>Acquisto</v>
          </cell>
          <cell r="M297" t="str">
            <v>28/01/2021 09:39</v>
          </cell>
          <cell r="N297" t="str">
            <v>Si</v>
          </cell>
          <cell r="O297" t="str">
            <v>No</v>
          </cell>
          <cell r="P297">
            <v>0</v>
          </cell>
          <cell r="Q297" t="str">
            <v>X</v>
          </cell>
          <cell r="R297" t="str">
            <v>30/04/2021</v>
          </cell>
          <cell r="S297" t="str">
            <v>30/04/2021</v>
          </cell>
          <cell r="T297" t="str">
            <v>02617</v>
          </cell>
          <cell r="U297" t="str">
            <v>GS250T5CGSM400C-STD6</v>
          </cell>
        </row>
        <row r="298">
          <cell r="B298" t="str">
            <v>BT-GS_T5CGSM400C-STD7</v>
          </cell>
          <cell r="C298" t="str">
            <v>00000000000070907</v>
          </cell>
          <cell r="D298" t="str">
            <v>M</v>
          </cell>
          <cell r="E298" t="str">
            <v>BTICINO - STARLINE GS250T5CGSM400C-STD7, BUSWAY STRAIGHT, 4 POLE + PE, 4M (250AMPS, 415V), System Frame: T5</v>
          </cell>
          <cell r="F298" t="str">
            <v>STARLINE HOLDINGS TECHNOLOGY LTD.</v>
          </cell>
          <cell r="G298">
            <v>0</v>
          </cell>
          <cell r="H298">
            <v>0</v>
          </cell>
          <cell r="K298" t="str">
            <v>TO</v>
          </cell>
          <cell r="L298" t="str">
            <v>Acquisto</v>
          </cell>
          <cell r="M298" t="str">
            <v>28/01/2021 11:44</v>
          </cell>
          <cell r="N298" t="str">
            <v>Si</v>
          </cell>
          <cell r="O298" t="str">
            <v>No</v>
          </cell>
          <cell r="P298">
            <v>0</v>
          </cell>
          <cell r="Q298" t="str">
            <v>X</v>
          </cell>
          <cell r="R298" t="str">
            <v>30/04/2021</v>
          </cell>
          <cell r="S298" t="str">
            <v>30/04/2021</v>
          </cell>
          <cell r="T298" t="str">
            <v>02617</v>
          </cell>
          <cell r="U298" t="str">
            <v>GS250T5CGSM400C-STD7</v>
          </cell>
        </row>
        <row r="299">
          <cell r="B299" t="str">
            <v>BT-GS4_T5CGSM180CSTD6</v>
          </cell>
          <cell r="C299" t="str">
            <v>00000000000072592</v>
          </cell>
          <cell r="D299" t="str">
            <v>M</v>
          </cell>
          <cell r="E299" t="str">
            <v>BTICINO - STARLINE GS400T5CGS-M180CSTD6 Description: BUSWAY STRAIGHT, 4 POLE + PE, 1.8M, (400AMPS, 415V) System Frame: T5</v>
          </cell>
          <cell r="F299" t="str">
            <v>STARLINE HOLDINGS TECHNOLOGY LTD.</v>
          </cell>
          <cell r="G299">
            <v>0</v>
          </cell>
          <cell r="H299">
            <v>0</v>
          </cell>
          <cell r="K299" t="str">
            <v>TO</v>
          </cell>
          <cell r="L299" t="str">
            <v>Acquisto</v>
          </cell>
          <cell r="M299" t="str">
            <v>26/07/2021 14:49</v>
          </cell>
          <cell r="N299" t="str">
            <v>Si</v>
          </cell>
          <cell r="O299" t="str">
            <v>No</v>
          </cell>
          <cell r="P299">
            <v>0</v>
          </cell>
          <cell r="Q299" t="str">
            <v>X</v>
          </cell>
          <cell r="R299" t="str">
            <v>23/11/2021</v>
          </cell>
          <cell r="S299" t="str">
            <v>22/11/2021</v>
          </cell>
          <cell r="T299" t="str">
            <v>02617</v>
          </cell>
          <cell r="U299" t="str">
            <v>GS400T5CGS-M180CSTD6</v>
          </cell>
        </row>
        <row r="300">
          <cell r="B300" t="str">
            <v>BT-GS4_T5CGSM180CSTD7</v>
          </cell>
          <cell r="C300" t="str">
            <v>00000000000072765</v>
          </cell>
          <cell r="D300" t="str">
            <v>M</v>
          </cell>
          <cell r="E300" t="str">
            <v>BTICINO - STARLINE GS400T5CGS-M180CSTD7 Description: BUSWAY STRAIGHT, 4 POLE + PE, 1.8M, (400AMPS, 415V) System Frame: T5</v>
          </cell>
          <cell r="F300" t="str">
            <v>STARLINE HOLDINGS TECHNOLOGY LTD.</v>
          </cell>
          <cell r="G300">
            <v>0</v>
          </cell>
          <cell r="H300">
            <v>0</v>
          </cell>
          <cell r="K300" t="str">
            <v>TO</v>
          </cell>
          <cell r="L300" t="str">
            <v>Acquisto</v>
          </cell>
          <cell r="M300" t="str">
            <v>25/08/2021 10:25</v>
          </cell>
          <cell r="N300" t="str">
            <v>Si</v>
          </cell>
          <cell r="O300" t="str">
            <v>No</v>
          </cell>
          <cell r="P300">
            <v>0</v>
          </cell>
          <cell r="Q300" t="str">
            <v>X</v>
          </cell>
          <cell r="T300" t="str">
            <v>02617</v>
          </cell>
          <cell r="U300" t="str">
            <v>GS4_T5GSM180CSTD7</v>
          </cell>
        </row>
        <row r="301">
          <cell r="B301" t="str">
            <v>BT-GS4_T5CGSM300CSTD0</v>
          </cell>
          <cell r="C301" t="str">
            <v>00000000000076334</v>
          </cell>
          <cell r="D301" t="str">
            <v>M</v>
          </cell>
          <cell r="E301" t="str">
            <v>BTICINO - STARLINE GS400T5CGS-M300CSTD0, BUSWAY STRAIGHT, 4POLE + PE, 3M (400AMPS, 415V), system frame T5</v>
          </cell>
          <cell r="F301" t="str">
            <v>STARLINE HOLDINGS TECHNOLOGY LTD.</v>
          </cell>
          <cell r="G301">
            <v>0</v>
          </cell>
          <cell r="H301">
            <v>0</v>
          </cell>
          <cell r="K301" t="str">
            <v>TO</v>
          </cell>
          <cell r="L301" t="str">
            <v>Acquisto</v>
          </cell>
          <cell r="M301" t="str">
            <v>01/06/2022 09:49</v>
          </cell>
          <cell r="N301" t="str">
            <v>No</v>
          </cell>
          <cell r="O301" t="str">
            <v>No</v>
          </cell>
          <cell r="P301">
            <v>0</v>
          </cell>
          <cell r="Q301" t="str">
            <v>X</v>
          </cell>
          <cell r="R301" t="str">
            <v>15/07/2022</v>
          </cell>
          <cell r="S301" t="str">
            <v>29/07/2022</v>
          </cell>
          <cell r="T301" t="str">
            <v>02617</v>
          </cell>
          <cell r="U301" t="str">
            <v>GS400T5CGS-M300CSTD0</v>
          </cell>
        </row>
        <row r="302">
          <cell r="B302" t="str">
            <v>BT-GS4_T5CGSM300CSTD6</v>
          </cell>
          <cell r="C302" t="str">
            <v>00000000000072591</v>
          </cell>
          <cell r="D302" t="str">
            <v>M</v>
          </cell>
          <cell r="E302" t="str">
            <v>BTICINO - STARLINE GS400T5CGS-M300CSTD6 Description: BUSWAY STRAIGHT, 4 POLE + PE, 3M, (400AMPS, 415V) System Frame: T5</v>
          </cell>
          <cell r="F302" t="str">
            <v>STARLINE HOLDINGS TECHNOLOGY LTD.</v>
          </cell>
          <cell r="G302">
            <v>0</v>
          </cell>
          <cell r="H302">
            <v>0</v>
          </cell>
          <cell r="K302" t="str">
            <v>TO</v>
          </cell>
          <cell r="L302" t="str">
            <v>Acquisto</v>
          </cell>
          <cell r="M302" t="str">
            <v>26/07/2021 14:43</v>
          </cell>
          <cell r="N302" t="str">
            <v>Si</v>
          </cell>
          <cell r="O302" t="str">
            <v>No</v>
          </cell>
          <cell r="P302">
            <v>0</v>
          </cell>
          <cell r="Q302" t="str">
            <v>X</v>
          </cell>
          <cell r="R302" t="str">
            <v>23/11/2021</v>
          </cell>
          <cell r="S302" t="str">
            <v>22/11/2021</v>
          </cell>
          <cell r="T302" t="str">
            <v>02617</v>
          </cell>
          <cell r="U302" t="str">
            <v>GS400T5CGS-M300CSTD6</v>
          </cell>
        </row>
        <row r="303">
          <cell r="B303" t="str">
            <v>BT-GS4_T5CGSM300CSTD7</v>
          </cell>
          <cell r="C303" t="str">
            <v>00000000000072764</v>
          </cell>
          <cell r="D303" t="str">
            <v>M</v>
          </cell>
          <cell r="E303" t="str">
            <v>BTICINO - STARLINE GS400T5CGS-M300CSTD7 Description: BUSWAY STRAIGHT, 4 POLE + PE, 3M, (400AMPS, 415V) System Frame: T5</v>
          </cell>
          <cell r="F303" t="str">
            <v>STARLINE HOLDINGS TECHNOLOGY LTD.</v>
          </cell>
          <cell r="G303">
            <v>0</v>
          </cell>
          <cell r="H303">
            <v>0</v>
          </cell>
          <cell r="K303" t="str">
            <v>TO</v>
          </cell>
          <cell r="L303" t="str">
            <v>Acquisto</v>
          </cell>
          <cell r="M303" t="str">
            <v>25/08/2021 10:21</v>
          </cell>
          <cell r="N303" t="str">
            <v>Si</v>
          </cell>
          <cell r="O303" t="str">
            <v>No</v>
          </cell>
          <cell r="P303">
            <v>0</v>
          </cell>
          <cell r="Q303" t="str">
            <v>X</v>
          </cell>
          <cell r="T303" t="str">
            <v>02617</v>
          </cell>
          <cell r="U303" t="str">
            <v>GS4_T5CGSM300CSTD7</v>
          </cell>
        </row>
        <row r="304">
          <cell r="B304" t="str">
            <v>BT-GS4-T5CGSM180CSTD7</v>
          </cell>
          <cell r="C304" t="str">
            <v>00000000000072770</v>
          </cell>
          <cell r="D304" t="str">
            <v>M</v>
          </cell>
          <cell r="E304" t="str">
            <v>BTICINO - STARLINE GS400T5CGS-M180CSTD7 Description: BUSWAY STRAIGHT, 4 POLE + PE, 1.8M, (400AMPS, 415V) System Frame: T5</v>
          </cell>
          <cell r="F304" t="str">
            <v>STARLINE HOLDINGS TECHNOLOGY LTD.</v>
          </cell>
          <cell r="G304">
            <v>0</v>
          </cell>
          <cell r="H304">
            <v>0</v>
          </cell>
          <cell r="K304" t="str">
            <v>TO</v>
          </cell>
          <cell r="L304" t="str">
            <v>Acquisto</v>
          </cell>
          <cell r="M304" t="str">
            <v>25/08/2021 13:02</v>
          </cell>
          <cell r="N304" t="str">
            <v>Si</v>
          </cell>
          <cell r="O304" t="str">
            <v>No</v>
          </cell>
          <cell r="P304">
            <v>0</v>
          </cell>
          <cell r="Q304" t="str">
            <v>X</v>
          </cell>
          <cell r="R304" t="str">
            <v>23/11/2021</v>
          </cell>
          <cell r="S304" t="str">
            <v>22/11/2021</v>
          </cell>
          <cell r="T304" t="str">
            <v>02617</v>
          </cell>
          <cell r="U304" t="str">
            <v>GS400T5GS-M180C-STD7</v>
          </cell>
        </row>
        <row r="305">
          <cell r="B305" t="str">
            <v>BT-GS4-T5CGSM300CSTD7</v>
          </cell>
          <cell r="C305" t="str">
            <v>00000000000072769</v>
          </cell>
          <cell r="D305" t="str">
            <v>M</v>
          </cell>
          <cell r="E305" t="str">
            <v>BTICINO - STARLINE GS400T5CGS-M300CSTD7 Description: BUSWAY STRAIGHT, 4 POLE + PE, 3M, (400AMPS, 415V) System Frame: T5</v>
          </cell>
          <cell r="F305" t="str">
            <v>STARLINE HOLDINGS TECHNOLOGY LTD.</v>
          </cell>
          <cell r="G305">
            <v>0</v>
          </cell>
          <cell r="H305">
            <v>0</v>
          </cell>
          <cell r="K305" t="str">
            <v>TO</v>
          </cell>
          <cell r="L305" t="str">
            <v>Acquisto</v>
          </cell>
          <cell r="M305" t="str">
            <v>25/08/2021 12:56</v>
          </cell>
          <cell r="N305" t="str">
            <v>Si</v>
          </cell>
          <cell r="O305" t="str">
            <v>No</v>
          </cell>
          <cell r="P305">
            <v>0</v>
          </cell>
          <cell r="Q305" t="str">
            <v>X</v>
          </cell>
          <cell r="R305" t="str">
            <v>23/11/2021</v>
          </cell>
          <cell r="S305" t="str">
            <v>22/11/2021</v>
          </cell>
          <cell r="T305" t="str">
            <v>02617</v>
          </cell>
          <cell r="U305" t="str">
            <v>GS400T5GS-M300C-STD7</v>
          </cell>
        </row>
        <row r="306">
          <cell r="B306" t="str">
            <v>BT-LCSC50-3</v>
          </cell>
          <cell r="C306" t="str">
            <v>00000000000011371</v>
          </cell>
          <cell r="E306" t="str">
            <v>BRETELLA OTTICA DPX 50/125 3MT</v>
          </cell>
          <cell r="G306">
            <v>0</v>
          </cell>
          <cell r="H306">
            <v>0</v>
          </cell>
          <cell r="L306" t="str">
            <v>Prodotto finito</v>
          </cell>
          <cell r="M306" t="str">
            <v>22/02/2008 16:36</v>
          </cell>
          <cell r="N306" t="str">
            <v>Si</v>
          </cell>
          <cell r="O306" t="str">
            <v>No</v>
          </cell>
          <cell r="P306">
            <v>0</v>
          </cell>
          <cell r="Q306" t="str">
            <v>X</v>
          </cell>
        </row>
        <row r="307">
          <cell r="B307" t="str">
            <v>BT-LG N010</v>
          </cell>
          <cell r="C307" t="str">
            <v>00000000000081529</v>
          </cell>
          <cell r="D307" t="str">
            <v>M</v>
          </cell>
          <cell r="E307" t="str">
            <v>BTICINO - LEGRAND condizionatore monoblocco a zaino specifico per installazioni outdoor, dimensioni (HxLxD) 565x280x278 mm; ali</v>
          </cell>
          <cell r="F307" t="str">
            <v>BTICINO S.P.A.</v>
          </cell>
          <cell r="G307">
            <v>0</v>
          </cell>
          <cell r="L307" t="str">
            <v>Acquisto</v>
          </cell>
          <cell r="M307" t="str">
            <v>21/06/2023 16:03</v>
          </cell>
          <cell r="N307" t="str">
            <v>No</v>
          </cell>
          <cell r="O307" t="str">
            <v>No</v>
          </cell>
          <cell r="P307">
            <v>0</v>
          </cell>
          <cell r="Q307" t="str">
            <v>X</v>
          </cell>
          <cell r="T307" t="str">
            <v>00959</v>
          </cell>
          <cell r="U307" t="str">
            <v>LG N010</v>
          </cell>
        </row>
        <row r="308">
          <cell r="B308" t="str">
            <v>BT-LG-981096</v>
          </cell>
          <cell r="C308" t="str">
            <v>00000000000074360</v>
          </cell>
          <cell r="D308" t="str">
            <v>M</v>
          </cell>
          <cell r="E308" t="str">
            <v>Legrand  - Porta vetro di ricambio per rack  cod. BT- RKF-646764</v>
          </cell>
          <cell r="F308" t="str">
            <v>BTICINO S.P.A.</v>
          </cell>
          <cell r="G308">
            <v>0</v>
          </cell>
          <cell r="H308">
            <v>0</v>
          </cell>
          <cell r="K308" t="str">
            <v>TO</v>
          </cell>
          <cell r="L308" t="str">
            <v>Acquisto</v>
          </cell>
          <cell r="M308" t="str">
            <v>22/12/2021 12:06</v>
          </cell>
          <cell r="N308" t="str">
            <v>No</v>
          </cell>
          <cell r="O308" t="str">
            <v>No</v>
          </cell>
          <cell r="P308">
            <v>0</v>
          </cell>
          <cell r="Q308" t="str">
            <v>X</v>
          </cell>
          <cell r="T308" t="str">
            <v>00959</v>
          </cell>
          <cell r="U308" t="str">
            <v>LG-981096</v>
          </cell>
        </row>
        <row r="309">
          <cell r="B309" t="str">
            <v>BT-LG-V/MINKELS</v>
          </cell>
          <cell r="C309" t="str">
            <v>00000000000050830</v>
          </cell>
          <cell r="D309" t="str">
            <v>M</v>
          </cell>
          <cell r="E309" t="str">
            <v>BTICINO - Corner guide rail 1HE/1U MPR0313</v>
          </cell>
          <cell r="F309" t="str">
            <v>BTICINO S.P.A.</v>
          </cell>
          <cell r="G309">
            <v>0</v>
          </cell>
          <cell r="H309">
            <v>0</v>
          </cell>
          <cell r="K309" t="str">
            <v>TO</v>
          </cell>
          <cell r="L309" t="str">
            <v>Acquisto</v>
          </cell>
          <cell r="M309" t="str">
            <v>02/11/2017 14:09</v>
          </cell>
          <cell r="N309" t="str">
            <v>Si</v>
          </cell>
          <cell r="O309" t="str">
            <v>No</v>
          </cell>
          <cell r="P309">
            <v>0</v>
          </cell>
          <cell r="Q309" t="str">
            <v>X</v>
          </cell>
          <cell r="R309" t="str">
            <v>01/10/2018</v>
          </cell>
          <cell r="S309" t="str">
            <v>28/09/2018</v>
          </cell>
          <cell r="T309" t="str">
            <v>00959</v>
          </cell>
        </row>
        <row r="310">
          <cell r="B310" t="str">
            <v>BT-LIC-POWER-IQ</v>
          </cell>
          <cell r="C310" t="str">
            <v>00000000000076577</v>
          </cell>
          <cell r="D310" t="str">
            <v>M</v>
          </cell>
          <cell r="E310" t="str">
            <v>BTICINO - Licenza Power IQ</v>
          </cell>
          <cell r="F310" t="str">
            <v>BTICINO S.P.A.</v>
          </cell>
          <cell r="G310">
            <v>0</v>
          </cell>
          <cell r="H310">
            <v>0</v>
          </cell>
          <cell r="K310" t="str">
            <v>TO</v>
          </cell>
          <cell r="L310" t="str">
            <v>Acquisto</v>
          </cell>
          <cell r="M310" t="str">
            <v>20/06/2022 09:38</v>
          </cell>
          <cell r="N310" t="str">
            <v>No</v>
          </cell>
          <cell r="O310" t="str">
            <v>No</v>
          </cell>
          <cell r="P310">
            <v>0</v>
          </cell>
          <cell r="Q310" t="str">
            <v>X</v>
          </cell>
          <cell r="T310" t="str">
            <v>00959</v>
          </cell>
        </row>
        <row r="311">
          <cell r="B311" t="str">
            <v>BT-LIC-SB-PWIQ-20</v>
          </cell>
          <cell r="C311" t="str">
            <v>00000000000076600</v>
          </cell>
          <cell r="D311" t="str">
            <v>M</v>
          </cell>
          <cell r="E311" t="str">
            <v>BTICINO - Licenza Power IQ</v>
          </cell>
          <cell r="F311" t="str">
            <v>BTICINO S.P.A.</v>
          </cell>
          <cell r="G311">
            <v>0</v>
          </cell>
          <cell r="H311">
            <v>0</v>
          </cell>
          <cell r="K311" t="str">
            <v>TO</v>
          </cell>
          <cell r="L311" t="str">
            <v>Acquisto</v>
          </cell>
          <cell r="M311" t="str">
            <v>21/06/2022 15:19</v>
          </cell>
          <cell r="N311" t="str">
            <v>No</v>
          </cell>
          <cell r="O311" t="str">
            <v>No</v>
          </cell>
          <cell r="P311">
            <v>0</v>
          </cell>
          <cell r="Q311" t="str">
            <v>X</v>
          </cell>
          <cell r="R311" t="str">
            <v>28/10/2022</v>
          </cell>
          <cell r="S311" t="str">
            <v>03/10/2022</v>
          </cell>
          <cell r="T311" t="str">
            <v>00959</v>
          </cell>
          <cell r="U311" t="str">
            <v>SB-PWIQ-20</v>
          </cell>
        </row>
        <row r="312">
          <cell r="B312" t="str">
            <v>BT-M350BZ1566_01M5</v>
          </cell>
          <cell r="C312" t="str">
            <v>00000000000081905</v>
          </cell>
          <cell r="D312" t="str">
            <v>M</v>
          </cell>
          <cell r="E312" t="str">
            <v>BTICINO - LEGRAND Plinth width=600 mm, depth =600 mm, height =150 mm, Outdoor cabinets</v>
          </cell>
          <cell r="F312" t="str">
            <v>BTICINO S.P.A.</v>
          </cell>
          <cell r="G312">
            <v>0</v>
          </cell>
          <cell r="L312" t="str">
            <v>Acquisto</v>
          </cell>
          <cell r="M312" t="str">
            <v>25/07/2023 16:56</v>
          </cell>
          <cell r="N312" t="str">
            <v>No</v>
          </cell>
          <cell r="O312" t="str">
            <v>No</v>
          </cell>
          <cell r="P312">
            <v>0</v>
          </cell>
          <cell r="Q312" t="str">
            <v>X</v>
          </cell>
          <cell r="R312" t="str">
            <v>27/10/2023</v>
          </cell>
          <cell r="S312" t="str">
            <v>27/10/2023</v>
          </cell>
          <cell r="T312" t="str">
            <v>00959</v>
          </cell>
          <cell r="U312" t="str">
            <v>M350BZ1566_01M5</v>
          </cell>
        </row>
        <row r="313">
          <cell r="B313" t="str">
            <v>BT-M350DRKAPRT_01M59</v>
          </cell>
          <cell r="C313" t="str">
            <v>00000000000081527</v>
          </cell>
          <cell r="D313" t="str">
            <v>M</v>
          </cell>
          <cell r="E313" t="str">
            <v>BTICINO - LEGRAND Pole Bracket W=590, compatible to all sizes</v>
          </cell>
          <cell r="F313" t="str">
            <v>BTICINO S.P.A.</v>
          </cell>
          <cell r="G313">
            <v>0</v>
          </cell>
          <cell r="L313" t="str">
            <v>Acquisto</v>
          </cell>
          <cell r="M313" t="str">
            <v>21/06/2023 15:38</v>
          </cell>
          <cell r="N313" t="str">
            <v>No</v>
          </cell>
          <cell r="O313" t="str">
            <v>No</v>
          </cell>
          <cell r="P313">
            <v>0</v>
          </cell>
          <cell r="Q313" t="str">
            <v>X</v>
          </cell>
          <cell r="R313" t="str">
            <v>07/12/2023</v>
          </cell>
          <cell r="S313" t="str">
            <v>07/12/2023</v>
          </cell>
          <cell r="T313" t="str">
            <v>00959</v>
          </cell>
          <cell r="U313" t="str">
            <v>M350DRKAPRT_01M59</v>
          </cell>
        </row>
        <row r="314">
          <cell r="B314" t="str">
            <v>BT-M350DVRAPT16_01M59</v>
          </cell>
          <cell r="C314" t="str">
            <v>00000000000081904</v>
          </cell>
          <cell r="D314" t="str">
            <v>M</v>
          </cell>
          <cell r="E314" t="str">
            <v>BTICINO - LEGRAND 16U, Wall mount bracket</v>
          </cell>
          <cell r="F314" t="str">
            <v>BTICINO S.P.A.</v>
          </cell>
          <cell r="G314">
            <v>0</v>
          </cell>
          <cell r="L314" t="str">
            <v>Acquisto</v>
          </cell>
          <cell r="M314" t="str">
            <v>25/07/2023 16:52</v>
          </cell>
          <cell r="N314" t="str">
            <v>No</v>
          </cell>
          <cell r="O314" t="str">
            <v>No</v>
          </cell>
          <cell r="P314">
            <v>0</v>
          </cell>
          <cell r="Q314" t="str">
            <v>X</v>
          </cell>
          <cell r="R314" t="str">
            <v>07/12/2023</v>
          </cell>
          <cell r="S314" t="str">
            <v>07/12/2023</v>
          </cell>
          <cell r="T314" t="str">
            <v>00959</v>
          </cell>
          <cell r="U314" t="str">
            <v>M350DVRAPT16_01M59</v>
          </cell>
        </row>
        <row r="315">
          <cell r="B315" t="str">
            <v>BT-M44HV662HV_01M59</v>
          </cell>
          <cell r="C315" t="str">
            <v>00000000000081528</v>
          </cell>
          <cell r="D315" t="str">
            <v>M</v>
          </cell>
          <cell r="E315" t="str">
            <v>BTICINO - LEGRAND M44HV662HV_01M59 - 600X600 mm, Outdoor Cabinet, 2 Fan + Filter</v>
          </cell>
          <cell r="F315" t="str">
            <v>BTICINO S.P.A.</v>
          </cell>
          <cell r="G315">
            <v>0</v>
          </cell>
          <cell r="L315" t="str">
            <v>Acquisto</v>
          </cell>
          <cell r="M315" t="str">
            <v>21/06/2023 15:48</v>
          </cell>
          <cell r="N315" t="str">
            <v>No</v>
          </cell>
          <cell r="O315" t="str">
            <v>No</v>
          </cell>
          <cell r="P315">
            <v>0</v>
          </cell>
          <cell r="Q315" t="str">
            <v>X</v>
          </cell>
          <cell r="R315" t="str">
            <v>07/09/2023</v>
          </cell>
          <cell r="S315" t="str">
            <v>07/09/2023</v>
          </cell>
          <cell r="T315" t="str">
            <v>00959</v>
          </cell>
          <cell r="U315" t="str">
            <v>M44HV662HV_01M59</v>
          </cell>
        </row>
        <row r="316">
          <cell r="B316" t="str">
            <v>BT-MBRHT5-M12</v>
          </cell>
          <cell r="C316" t="str">
            <v>00000000000070919</v>
          </cell>
          <cell r="D316" t="str">
            <v>M</v>
          </cell>
          <cell r="E316" t="str">
            <v>BTICINO - STARLINE MBRHT5-M12, THREADED ROD HANGER, M12, T5</v>
          </cell>
          <cell r="F316" t="str">
            <v>STARLINE HOLDINGS TECHNOLOGY LTD.</v>
          </cell>
          <cell r="G316">
            <v>0</v>
          </cell>
          <cell r="H316">
            <v>0</v>
          </cell>
          <cell r="K316" t="str">
            <v>TO</v>
          </cell>
          <cell r="L316" t="str">
            <v>Acquisto</v>
          </cell>
          <cell r="M316" t="str">
            <v>28/01/2021 12:18</v>
          </cell>
          <cell r="N316" t="str">
            <v>No</v>
          </cell>
          <cell r="O316" t="str">
            <v>No</v>
          </cell>
          <cell r="P316">
            <v>0</v>
          </cell>
          <cell r="Q316" t="str">
            <v>X</v>
          </cell>
          <cell r="R316" t="str">
            <v>16/10/2023</v>
          </cell>
          <cell r="S316" t="str">
            <v>16/10/2023</v>
          </cell>
          <cell r="T316" t="str">
            <v>02617</v>
          </cell>
          <cell r="U316" t="str">
            <v>MBRHT5-M12</v>
          </cell>
        </row>
        <row r="317">
          <cell r="B317" t="str">
            <v>BT-MEC250T5-BLUE</v>
          </cell>
          <cell r="C317" t="str">
            <v>00000000000072184</v>
          </cell>
          <cell r="D317" t="str">
            <v>M</v>
          </cell>
          <cell r="E317" t="str">
            <v>BTICINO - STARLINE MEC250T5-BLU, METRIC END CAP, 250T5 SERIES [BLUE]</v>
          </cell>
          <cell r="F317" t="str">
            <v>STARLINE HOLDINGS TECHNOLOGY LTD.</v>
          </cell>
          <cell r="G317">
            <v>0</v>
          </cell>
          <cell r="H317">
            <v>0</v>
          </cell>
          <cell r="K317" t="str">
            <v>TO</v>
          </cell>
          <cell r="L317" t="str">
            <v>Acquisto</v>
          </cell>
          <cell r="M317" t="str">
            <v>13/06/2021 15:31</v>
          </cell>
          <cell r="N317" t="str">
            <v>No</v>
          </cell>
          <cell r="O317" t="str">
            <v>No</v>
          </cell>
          <cell r="P317">
            <v>0</v>
          </cell>
          <cell r="Q317" t="str">
            <v>X</v>
          </cell>
          <cell r="R317" t="str">
            <v>01/08/2023</v>
          </cell>
          <cell r="S317" t="str">
            <v>01/08/2023</v>
          </cell>
          <cell r="T317" t="str">
            <v>02617</v>
          </cell>
          <cell r="U317" t="str">
            <v>MEC250T5-BLU</v>
          </cell>
        </row>
        <row r="318">
          <cell r="B318" t="str">
            <v>BT-MEC250T5-RED</v>
          </cell>
          <cell r="C318" t="str">
            <v>00000000000072183</v>
          </cell>
          <cell r="D318" t="str">
            <v>M</v>
          </cell>
          <cell r="E318" t="str">
            <v>BTICINO - STARLINE MEC250T5-RED METRIC END CAP, 250T5 SERIES [RED]</v>
          </cell>
          <cell r="F318" t="str">
            <v>STARLINE HOLDINGS TECHNOLOGY LTD.</v>
          </cell>
          <cell r="G318">
            <v>0</v>
          </cell>
          <cell r="H318">
            <v>0</v>
          </cell>
          <cell r="K318" t="str">
            <v>TO</v>
          </cell>
          <cell r="L318" t="str">
            <v>Acquisto</v>
          </cell>
          <cell r="M318" t="str">
            <v>13/06/2021 15:29</v>
          </cell>
          <cell r="N318" t="str">
            <v>No</v>
          </cell>
          <cell r="O318" t="str">
            <v>No</v>
          </cell>
          <cell r="P318">
            <v>0</v>
          </cell>
          <cell r="Q318" t="str">
            <v>X</v>
          </cell>
          <cell r="R318" t="str">
            <v>01/08/2023</v>
          </cell>
          <cell r="S318" t="str">
            <v>01/08/2023</v>
          </cell>
          <cell r="T318" t="str">
            <v>02617</v>
          </cell>
          <cell r="U318" t="str">
            <v>MEC250T5-RED</v>
          </cell>
        </row>
        <row r="319">
          <cell r="B319" t="str">
            <v>BT-MEC400T5-BLU</v>
          </cell>
          <cell r="C319" t="str">
            <v>00000000000072595</v>
          </cell>
          <cell r="D319" t="str">
            <v>M</v>
          </cell>
          <cell r="E319" t="str">
            <v>BTICINO - STARLINE MEC400T5-BLU  Description METRIC END CAP, 400T5 SERIES [BLUE]</v>
          </cell>
          <cell r="F319" t="str">
            <v>STARLINE HOLDINGS TECHNOLOGY LTD.</v>
          </cell>
          <cell r="G319">
            <v>0</v>
          </cell>
          <cell r="H319">
            <v>0</v>
          </cell>
          <cell r="K319" t="str">
            <v>TO</v>
          </cell>
          <cell r="L319" t="str">
            <v>Acquisto</v>
          </cell>
          <cell r="M319" t="str">
            <v>26/07/2021 14:55</v>
          </cell>
          <cell r="N319" t="str">
            <v>No</v>
          </cell>
          <cell r="O319" t="str">
            <v>No</v>
          </cell>
          <cell r="P319">
            <v>0</v>
          </cell>
          <cell r="Q319" t="str">
            <v>X</v>
          </cell>
          <cell r="T319" t="str">
            <v>02617</v>
          </cell>
          <cell r="U319" t="str">
            <v>MEC400T5-BLU</v>
          </cell>
        </row>
        <row r="320">
          <cell r="B320" t="str">
            <v>BT-MEC400T5-RED</v>
          </cell>
          <cell r="C320" t="str">
            <v>00000000000072596</v>
          </cell>
          <cell r="D320" t="str">
            <v>M</v>
          </cell>
          <cell r="E320" t="str">
            <v>BTICINO - STARLINE MEC400T5-RED Description METRIC END CAP, 400T5 SERIES [RED]</v>
          </cell>
          <cell r="F320" t="str">
            <v>STARLINE HOLDINGS TECHNOLOGY LTD.</v>
          </cell>
          <cell r="G320">
            <v>0</v>
          </cell>
          <cell r="H320">
            <v>0</v>
          </cell>
          <cell r="K320" t="str">
            <v>TO</v>
          </cell>
          <cell r="L320" t="str">
            <v>Acquisto</v>
          </cell>
          <cell r="M320" t="str">
            <v>26/07/2021 14:57</v>
          </cell>
          <cell r="N320" t="str">
            <v>No</v>
          </cell>
          <cell r="O320" t="str">
            <v>No</v>
          </cell>
          <cell r="P320">
            <v>0</v>
          </cell>
          <cell r="Q320" t="str">
            <v>X</v>
          </cell>
          <cell r="T320" t="str">
            <v>02617</v>
          </cell>
          <cell r="U320" t="str">
            <v>MEC400T5-RED</v>
          </cell>
        </row>
        <row r="321">
          <cell r="B321" t="str">
            <v>BT-MISC</v>
          </cell>
          <cell r="C321" t="str">
            <v>00000000000070923</v>
          </cell>
          <cell r="D321" t="str">
            <v>M</v>
          </cell>
          <cell r="E321" t="str">
            <v>BTICINO - STARLINE MISC, GMCBMT5GE58-(5)316A6S-4- C-SP-LEG-DG-G02</v>
          </cell>
          <cell r="F321" t="str">
            <v>STARLINE HOLDINGS TECHNOLOGY LTD.</v>
          </cell>
          <cell r="G321">
            <v>0</v>
          </cell>
          <cell r="H321">
            <v>0</v>
          </cell>
          <cell r="K321" t="str">
            <v>TO</v>
          </cell>
          <cell r="L321" t="str">
            <v>Acquisto</v>
          </cell>
          <cell r="M321" t="str">
            <v>28/01/2021 12:25</v>
          </cell>
          <cell r="N321" t="str">
            <v>No</v>
          </cell>
          <cell r="O321" t="str">
            <v>No</v>
          </cell>
          <cell r="P321">
            <v>0</v>
          </cell>
          <cell r="Q321" t="str">
            <v>X</v>
          </cell>
          <cell r="R321" t="str">
            <v>07/08/2023</v>
          </cell>
          <cell r="S321" t="str">
            <v>07/08/2023</v>
          </cell>
          <cell r="T321" t="str">
            <v>02617</v>
          </cell>
          <cell r="U321" t="str">
            <v>MISC</v>
          </cell>
        </row>
        <row r="322">
          <cell r="B322" t="str">
            <v>BT-MISC-2</v>
          </cell>
          <cell r="C322" t="str">
            <v>00000000000081885</v>
          </cell>
          <cell r="D322" t="str">
            <v>M</v>
          </cell>
          <cell r="E322" t="str">
            <v>BTICINO - STARLINE MISC, GMCBMT5GE57-(2)316A6S-( 2)516A6S-KNX-G01</v>
          </cell>
          <cell r="F322" t="str">
            <v>STARLINE HOLDINGS TECHNOLOGY LTD.</v>
          </cell>
          <cell r="G322">
            <v>0</v>
          </cell>
          <cell r="L322" t="str">
            <v>Acquisto</v>
          </cell>
          <cell r="M322" t="str">
            <v>20/07/2023 18:02</v>
          </cell>
          <cell r="N322" t="str">
            <v>No</v>
          </cell>
          <cell r="O322" t="str">
            <v>No</v>
          </cell>
          <cell r="P322">
            <v>0</v>
          </cell>
          <cell r="Q322" t="str">
            <v>X</v>
          </cell>
          <cell r="T322" t="str">
            <v>02617</v>
          </cell>
          <cell r="U322" t="str">
            <v>MISC</v>
          </cell>
        </row>
        <row r="323">
          <cell r="B323" t="str">
            <v>BT-MJ6-632909</v>
          </cell>
          <cell r="C323" t="str">
            <v>00000000000080115</v>
          </cell>
          <cell r="D323" t="str">
            <v>M</v>
          </cell>
          <cell r="E323" t="str">
            <v>BTICINO - LEGRAND connettore RJ45 di Cat.6 keystone non schermato, nero, conf. 24 pz</v>
          </cell>
          <cell r="F323" t="str">
            <v>BTICINO S.P.A.</v>
          </cell>
          <cell r="G323">
            <v>0</v>
          </cell>
          <cell r="L323" t="str">
            <v>Acquisto</v>
          </cell>
          <cell r="M323" t="str">
            <v>22/03/2023 16:21</v>
          </cell>
          <cell r="N323" t="str">
            <v>No</v>
          </cell>
          <cell r="O323" t="str">
            <v>No</v>
          </cell>
          <cell r="P323">
            <v>0</v>
          </cell>
          <cell r="Q323" t="str">
            <v>X</v>
          </cell>
          <cell r="S323" t="str">
            <v>22/05/2023</v>
          </cell>
          <cell r="T323" t="str">
            <v>00959</v>
          </cell>
          <cell r="U323" t="str">
            <v>LG-632909</v>
          </cell>
        </row>
        <row r="324">
          <cell r="B324" t="str">
            <v>BT-MJ6A-632905</v>
          </cell>
          <cell r="C324" t="str">
            <v>00000000000080120</v>
          </cell>
          <cell r="D324" t="str">
            <v>M</v>
          </cell>
          <cell r="E324" t="str">
            <v>BTICINO - LEGRAND connettore RJ45 di Cat.6A keystone schermato, nero, conf. 24 pz</v>
          </cell>
          <cell r="F324" t="str">
            <v>BTICINO S.P.A.</v>
          </cell>
          <cell r="G324">
            <v>0</v>
          </cell>
          <cell r="L324" t="str">
            <v>Acquisto</v>
          </cell>
          <cell r="M324" t="str">
            <v>22/03/2023 16:29</v>
          </cell>
          <cell r="N324" t="str">
            <v>No</v>
          </cell>
          <cell r="O324" t="str">
            <v>No</v>
          </cell>
          <cell r="P324">
            <v>0</v>
          </cell>
          <cell r="Q324" t="str">
            <v>X</v>
          </cell>
          <cell r="S324" t="str">
            <v>30/05/2023</v>
          </cell>
          <cell r="T324" t="str">
            <v>00959</v>
          </cell>
          <cell r="U324" t="str">
            <v>LG-632905</v>
          </cell>
        </row>
        <row r="325">
          <cell r="B325" t="str">
            <v>BT-MJ6A-632906</v>
          </cell>
          <cell r="C325" t="str">
            <v>00000000000080118</v>
          </cell>
          <cell r="D325" t="str">
            <v>M</v>
          </cell>
          <cell r="E325" t="str">
            <v>BTICINO - LEGRAND connettore RJ45 di Cat.6A keystone non schermato, nero, conf. 24 pz</v>
          </cell>
          <cell r="F325" t="str">
            <v>BTICINO S.P.A.</v>
          </cell>
          <cell r="G325">
            <v>0</v>
          </cell>
          <cell r="L325" t="str">
            <v>Acquisto</v>
          </cell>
          <cell r="M325" t="str">
            <v>22/03/2023 16:26</v>
          </cell>
          <cell r="N325" t="str">
            <v>No</v>
          </cell>
          <cell r="O325" t="str">
            <v>No</v>
          </cell>
          <cell r="P325">
            <v>0</v>
          </cell>
          <cell r="Q325" t="str">
            <v>X</v>
          </cell>
          <cell r="R325" t="str">
            <v>19/12/2023</v>
          </cell>
          <cell r="S325" t="str">
            <v>22/05/2023</v>
          </cell>
          <cell r="T325" t="str">
            <v>00959</v>
          </cell>
          <cell r="U325" t="str">
            <v>LG-632906</v>
          </cell>
        </row>
        <row r="326">
          <cell r="B326" t="str">
            <v>BT-MJ6-C9080PC6U</v>
          </cell>
          <cell r="C326" t="str">
            <v>00000000000062620</v>
          </cell>
          <cell r="D326" t="str">
            <v>M</v>
          </cell>
          <cell r="E326" t="str">
            <v>BTNET - Presa 6 connettori RJ45 cat6 UTP da casse</v>
          </cell>
          <cell r="F326" t="str">
            <v>BTICINO S.P.A.</v>
          </cell>
          <cell r="G326">
            <v>0</v>
          </cell>
          <cell r="H326">
            <v>0</v>
          </cell>
          <cell r="K326" t="str">
            <v>TO</v>
          </cell>
          <cell r="L326" t="str">
            <v>Acquisto</v>
          </cell>
          <cell r="M326" t="str">
            <v>22/07/2019 15:32</v>
          </cell>
          <cell r="N326" t="str">
            <v>Si</v>
          </cell>
          <cell r="O326" t="str">
            <v>No</v>
          </cell>
          <cell r="P326">
            <v>0</v>
          </cell>
          <cell r="Q326" t="str">
            <v>X</v>
          </cell>
          <cell r="R326" t="str">
            <v>02/09/2019</v>
          </cell>
          <cell r="S326" t="str">
            <v>05/08/2019</v>
          </cell>
          <cell r="T326" t="str">
            <v>00959</v>
          </cell>
          <cell r="U326" t="str">
            <v>C9080PC6U</v>
          </cell>
        </row>
        <row r="327">
          <cell r="B327" t="str">
            <v>BT-MJ6-LG-033154</v>
          </cell>
          <cell r="C327" t="str">
            <v>00000000000073389</v>
          </cell>
          <cell r="D327" t="str">
            <v>M</v>
          </cell>
          <cell r="E327" t="str">
            <v>BTICINO - Connettore Keystone Toolless RJ45 nero Cat. 6A STP per serie civile</v>
          </cell>
          <cell r="F327" t="str">
            <v>BTICINO S.P.A.</v>
          </cell>
          <cell r="G327">
            <v>0</v>
          </cell>
          <cell r="H327">
            <v>0</v>
          </cell>
          <cell r="K327" t="str">
            <v>TO</v>
          </cell>
          <cell r="L327" t="str">
            <v>Acquisto</v>
          </cell>
          <cell r="M327" t="str">
            <v>29/10/2021 09:56</v>
          </cell>
          <cell r="N327" t="str">
            <v>No</v>
          </cell>
          <cell r="O327" t="str">
            <v>No</v>
          </cell>
          <cell r="P327">
            <v>0</v>
          </cell>
          <cell r="Q327" t="str">
            <v>X</v>
          </cell>
          <cell r="S327" t="str">
            <v>03/02/2022</v>
          </cell>
          <cell r="T327" t="str">
            <v>00959</v>
          </cell>
          <cell r="U327" t="str">
            <v>LG-033154</v>
          </cell>
        </row>
        <row r="328">
          <cell r="B328" t="str">
            <v>BT-MJ6-LG-033181</v>
          </cell>
          <cell r="C328" t="str">
            <v>00000000000073390</v>
          </cell>
          <cell r="D328" t="str">
            <v>M</v>
          </cell>
          <cell r="E328" t="str">
            <v>BTICINO - Connettore Keystone Toolless RJ45 nero Cat. 6 UTP per serie civile</v>
          </cell>
          <cell r="F328" t="str">
            <v>BTICINO S.P.A.</v>
          </cell>
          <cell r="G328">
            <v>0</v>
          </cell>
          <cell r="H328">
            <v>0</v>
          </cell>
          <cell r="K328" t="str">
            <v>TO</v>
          </cell>
          <cell r="L328" t="str">
            <v>Acquisto</v>
          </cell>
          <cell r="M328" t="str">
            <v>29/10/2021 10:00</v>
          </cell>
          <cell r="N328" t="str">
            <v>No</v>
          </cell>
          <cell r="O328" t="str">
            <v>No</v>
          </cell>
          <cell r="P328">
            <v>0</v>
          </cell>
          <cell r="Q328" t="str">
            <v>X</v>
          </cell>
          <cell r="S328" t="str">
            <v>15/02/2022</v>
          </cell>
          <cell r="T328" t="str">
            <v>00959</v>
          </cell>
          <cell r="U328" t="str">
            <v>LG-033181</v>
          </cell>
        </row>
        <row r="329">
          <cell r="B329" t="str">
            <v>BT-MJ6-LG-033763</v>
          </cell>
          <cell r="C329" t="str">
            <v>00000000000079851</v>
          </cell>
          <cell r="D329" t="str">
            <v>M</v>
          </cell>
          <cell r="E329" t="str">
            <v>BTICINO - 6 connettori RJ45 cat6 UTP da cassetto</v>
          </cell>
          <cell r="F329" t="str">
            <v>BTICINO S.P.A.</v>
          </cell>
          <cell r="G329">
            <v>0</v>
          </cell>
          <cell r="L329" t="str">
            <v>Acquisto</v>
          </cell>
          <cell r="M329" t="str">
            <v>10/03/2023 17:49</v>
          </cell>
          <cell r="N329" t="str">
            <v>No</v>
          </cell>
          <cell r="O329" t="str">
            <v>No</v>
          </cell>
          <cell r="P329">
            <v>0</v>
          </cell>
          <cell r="Q329" t="str">
            <v>X</v>
          </cell>
          <cell r="R329" t="str">
            <v>02/10/2023</v>
          </cell>
          <cell r="S329" t="str">
            <v>02/10/2023</v>
          </cell>
          <cell r="T329" t="str">
            <v>00959</v>
          </cell>
          <cell r="U329" t="str">
            <v>LG-033763</v>
          </cell>
        </row>
        <row r="330">
          <cell r="B330" t="str">
            <v>BT-MODU-ITG-EST-MONC</v>
          </cell>
          <cell r="C330" t="str">
            <v>00000000000075093</v>
          </cell>
          <cell r="D330" t="str">
            <v>M</v>
          </cell>
          <cell r="E330" t="str">
            <v>BTICINO - Estensione chiusura superiore isole di Moncalieri, c/profili in allumino e guarnizioni + manodop.</v>
          </cell>
          <cell r="F330" t="str">
            <v>BTICINO S.P.A.</v>
          </cell>
          <cell r="G330">
            <v>0</v>
          </cell>
          <cell r="H330">
            <v>0</v>
          </cell>
          <cell r="K330" t="str">
            <v>TO</v>
          </cell>
          <cell r="L330" t="str">
            <v>Acquisto</v>
          </cell>
          <cell r="M330" t="str">
            <v>07/02/2022 10:56</v>
          </cell>
          <cell r="N330" t="str">
            <v>No</v>
          </cell>
          <cell r="O330" t="str">
            <v>No</v>
          </cell>
          <cell r="P330">
            <v>0</v>
          </cell>
          <cell r="Q330" t="str">
            <v>X</v>
          </cell>
          <cell r="R330" t="str">
            <v>08/03/2022</v>
          </cell>
          <cell r="S330" t="str">
            <v>04/04/2022</v>
          </cell>
          <cell r="T330" t="str">
            <v>00959</v>
          </cell>
        </row>
        <row r="331">
          <cell r="B331" t="str">
            <v>BT-MODULAN</v>
          </cell>
          <cell r="C331" t="str">
            <v>00000000000073307</v>
          </cell>
          <cell r="D331" t="str">
            <v>M</v>
          </cell>
          <cell r="E331" t="str">
            <v>BTICINO - Corridoio Modulan Sospeso, comprensiva di spazzole ed accessori di tamponamento</v>
          </cell>
          <cell r="F331" t="str">
            <v>BTICINO S.P.A.</v>
          </cell>
          <cell r="G331">
            <v>0</v>
          </cell>
          <cell r="H331">
            <v>0</v>
          </cell>
          <cell r="K331" t="str">
            <v>TO</v>
          </cell>
          <cell r="L331" t="str">
            <v>Acquisto</v>
          </cell>
          <cell r="M331" t="str">
            <v>18/10/2021 11:21</v>
          </cell>
          <cell r="N331" t="str">
            <v>No</v>
          </cell>
          <cell r="O331" t="str">
            <v>No</v>
          </cell>
          <cell r="P331">
            <v>0</v>
          </cell>
          <cell r="Q331" t="str">
            <v>X</v>
          </cell>
          <cell r="T331" t="str">
            <v>00959</v>
          </cell>
          <cell r="U331" t="str">
            <v>21AN0642-1</v>
          </cell>
        </row>
        <row r="332">
          <cell r="B332" t="str">
            <v>BT-MODU-PANN-ITG1</v>
          </cell>
          <cell r="C332" t="str">
            <v>00000000000075092</v>
          </cell>
          <cell r="D332" t="str">
            <v>M</v>
          </cell>
          <cell r="E332" t="str">
            <v>BTICINO - Panel for containement 750width, gasked surcharge for self- standing, incl mont e trasp.</v>
          </cell>
          <cell r="F332" t="str">
            <v>BTICINO S.P.A.</v>
          </cell>
          <cell r="G332">
            <v>0</v>
          </cell>
          <cell r="H332">
            <v>0</v>
          </cell>
          <cell r="K332" t="str">
            <v>TO</v>
          </cell>
          <cell r="L332" t="str">
            <v>Acquisto</v>
          </cell>
          <cell r="M332" t="str">
            <v>07/02/2022 10:49</v>
          </cell>
          <cell r="N332" t="str">
            <v>No</v>
          </cell>
          <cell r="O332" t="str">
            <v>No</v>
          </cell>
          <cell r="P332">
            <v>0</v>
          </cell>
          <cell r="Q332" t="str">
            <v>X</v>
          </cell>
          <cell r="R332" t="str">
            <v>19/05/2022</v>
          </cell>
          <cell r="S332" t="str">
            <v>19/05/2022</v>
          </cell>
          <cell r="T332" t="str">
            <v>00959</v>
          </cell>
        </row>
        <row r="333">
          <cell r="B333" t="str">
            <v>BTNET032507CST</v>
          </cell>
          <cell r="C333" t="str">
            <v>00000000000040241</v>
          </cell>
          <cell r="D333" t="str">
            <v>M</v>
          </cell>
          <cell r="E333" t="str">
            <v>Cavo fibra ottica 12F 50/125um armata metallica LSZH</v>
          </cell>
          <cell r="G333">
            <v>0</v>
          </cell>
          <cell r="H333">
            <v>0</v>
          </cell>
          <cell r="L333" t="str">
            <v>Acquisto</v>
          </cell>
          <cell r="M333" t="str">
            <v>22/03/2016 18:18</v>
          </cell>
          <cell r="N333" t="str">
            <v>Si</v>
          </cell>
          <cell r="O333" t="str">
            <v>No</v>
          </cell>
          <cell r="P333">
            <v>0</v>
          </cell>
          <cell r="Q333" t="str">
            <v>X</v>
          </cell>
          <cell r="R333" t="str">
            <v>24/03/2016</v>
          </cell>
          <cell r="S333" t="str">
            <v>23/03/2016</v>
          </cell>
          <cell r="T333" t="str">
            <v>20TO1002</v>
          </cell>
        </row>
        <row r="334">
          <cell r="B334" t="str">
            <v>BT-NET-032778</v>
          </cell>
          <cell r="C334" t="str">
            <v>00000000000062517</v>
          </cell>
          <cell r="D334" t="str">
            <v>M</v>
          </cell>
          <cell r="E334" t="str">
            <v>BTNET - Cavo U/FTP cat. 6A</v>
          </cell>
          <cell r="F334" t="str">
            <v>BTICINO S.P.A.</v>
          </cell>
          <cell r="G334">
            <v>0</v>
          </cell>
          <cell r="H334">
            <v>0</v>
          </cell>
          <cell r="K334" t="str">
            <v>TO</v>
          </cell>
          <cell r="L334" t="str">
            <v>Acquisto</v>
          </cell>
          <cell r="M334" t="str">
            <v>11/07/2019 15:30</v>
          </cell>
          <cell r="N334" t="str">
            <v>No</v>
          </cell>
          <cell r="O334" t="str">
            <v>No</v>
          </cell>
          <cell r="P334">
            <v>0</v>
          </cell>
          <cell r="Q334" t="str">
            <v>X</v>
          </cell>
          <cell r="S334" t="str">
            <v>24/07/2019</v>
          </cell>
          <cell r="T334" t="str">
            <v>00959</v>
          </cell>
          <cell r="U334" t="str">
            <v>032778</v>
          </cell>
        </row>
        <row r="335">
          <cell r="B335" t="str">
            <v>BTNET450125CST</v>
          </cell>
          <cell r="C335" t="str">
            <v>00000000000011372</v>
          </cell>
          <cell r="E335" t="str">
            <v>Cavo fibra ottica 4F 50/125um armata metallica LSZH</v>
          </cell>
          <cell r="G335">
            <v>0</v>
          </cell>
          <cell r="H335">
            <v>0</v>
          </cell>
          <cell r="L335" t="str">
            <v>Prodotto finito</v>
          </cell>
          <cell r="M335" t="str">
            <v>15/07/2010 14:38</v>
          </cell>
          <cell r="N335" t="str">
            <v>Si</v>
          </cell>
          <cell r="O335" t="str">
            <v>No</v>
          </cell>
          <cell r="P335">
            <v>0</v>
          </cell>
          <cell r="Q335" t="str">
            <v>X</v>
          </cell>
          <cell r="R335" t="str">
            <v>27/08/2010</v>
          </cell>
          <cell r="S335" t="str">
            <v>25/08/2010</v>
          </cell>
          <cell r="T335" t="str">
            <v>20TO1002</v>
          </cell>
        </row>
        <row r="336">
          <cell r="B336" t="str">
            <v>BT-NET-C9024C6ASTAQ</v>
          </cell>
          <cell r="C336" t="str">
            <v>00000000000062518</v>
          </cell>
          <cell r="D336" t="str">
            <v>M</v>
          </cell>
          <cell r="E336" t="str">
            <v>BTNET - Pannello da 24 RJ45 vuoto, composto da 4 cassetti per alloggiamento prese RJ45</v>
          </cell>
          <cell r="F336" t="str">
            <v>BTICINO S.P.A.</v>
          </cell>
          <cell r="G336">
            <v>0</v>
          </cell>
          <cell r="H336">
            <v>0</v>
          </cell>
          <cell r="K336" t="str">
            <v>TO</v>
          </cell>
          <cell r="L336" t="str">
            <v>Acquisto</v>
          </cell>
          <cell r="M336" t="str">
            <v>11/07/2019 15:38</v>
          </cell>
          <cell r="N336" t="str">
            <v>No</v>
          </cell>
          <cell r="O336" t="str">
            <v>No</v>
          </cell>
          <cell r="P336">
            <v>0</v>
          </cell>
          <cell r="Q336" t="str">
            <v>X</v>
          </cell>
          <cell r="S336" t="str">
            <v>15/07/2019</v>
          </cell>
          <cell r="T336" t="str">
            <v>00959</v>
          </cell>
          <cell r="U336" t="str">
            <v>C9024C6ASTAQ</v>
          </cell>
        </row>
        <row r="337">
          <cell r="B337" t="str">
            <v>BT-NET-C9101U1L</v>
          </cell>
          <cell r="C337" t="str">
            <v>00000000000062516</v>
          </cell>
          <cell r="D337" t="str">
            <v>M</v>
          </cell>
          <cell r="E337" t="str">
            <v>BTNET - Pannello Passacavi Linkeo 19" 1U 5 Anelli</v>
          </cell>
          <cell r="F337" t="str">
            <v>BTICINO S.P.A.</v>
          </cell>
          <cell r="G337">
            <v>0</v>
          </cell>
          <cell r="H337">
            <v>0</v>
          </cell>
          <cell r="K337" t="str">
            <v>TO</v>
          </cell>
          <cell r="L337" t="str">
            <v>Acquisto</v>
          </cell>
          <cell r="M337" t="str">
            <v>11/07/2019 15:27</v>
          </cell>
          <cell r="N337" t="str">
            <v>No</v>
          </cell>
          <cell r="O337" t="str">
            <v>No</v>
          </cell>
          <cell r="P337">
            <v>0</v>
          </cell>
          <cell r="Q337" t="str">
            <v>X</v>
          </cell>
          <cell r="R337" t="str">
            <v>12/07/2022</v>
          </cell>
          <cell r="S337" t="str">
            <v>08/07/2022</v>
          </cell>
          <cell r="T337" t="str">
            <v>00959</v>
          </cell>
          <cell r="U337" t="str">
            <v>C9101U1L</v>
          </cell>
        </row>
        <row r="338">
          <cell r="B338" t="str">
            <v>BT-NET-C9103U42P8L</v>
          </cell>
          <cell r="C338" t="str">
            <v>00000000000062519</v>
          </cell>
          <cell r="D338" t="str">
            <v>M</v>
          </cell>
          <cell r="E338" t="str">
            <v>BTNET - Coppia  passacavo laterale  Linkeo</v>
          </cell>
          <cell r="F338" t="str">
            <v>BTICINO S.P.A.</v>
          </cell>
          <cell r="G338">
            <v>0</v>
          </cell>
          <cell r="H338">
            <v>0</v>
          </cell>
          <cell r="K338" t="str">
            <v>TO</v>
          </cell>
          <cell r="L338" t="str">
            <v>Acquisto</v>
          </cell>
          <cell r="M338" t="str">
            <v>11/07/2019 15:40</v>
          </cell>
          <cell r="N338" t="str">
            <v>No</v>
          </cell>
          <cell r="O338" t="str">
            <v>No</v>
          </cell>
          <cell r="P338">
            <v>0</v>
          </cell>
          <cell r="Q338" t="str">
            <v>X</v>
          </cell>
          <cell r="S338" t="str">
            <v>15/07/2019</v>
          </cell>
          <cell r="T338" t="str">
            <v>00959</v>
          </cell>
          <cell r="U338" t="str">
            <v>C9103U42P8L</v>
          </cell>
        </row>
        <row r="339">
          <cell r="B339" t="str">
            <v>BTNETC9891F8LA</v>
          </cell>
          <cell r="C339" t="str">
            <v>00000000000041773</v>
          </cell>
          <cell r="D339" t="str">
            <v>M</v>
          </cell>
          <cell r="E339" t="str">
            <v>Cavo fibra ottica 8F 9/125um OS2 armata metallica PE</v>
          </cell>
          <cell r="G339">
            <v>0</v>
          </cell>
          <cell r="H339">
            <v>0</v>
          </cell>
          <cell r="L339" t="str">
            <v>Acquisto</v>
          </cell>
          <cell r="M339" t="str">
            <v>08/06/2016 10:04</v>
          </cell>
          <cell r="N339" t="str">
            <v>Si</v>
          </cell>
          <cell r="O339" t="str">
            <v>No</v>
          </cell>
          <cell r="P339">
            <v>0</v>
          </cell>
          <cell r="Q339" t="str">
            <v>X</v>
          </cell>
          <cell r="R339" t="str">
            <v>22/06/2016</v>
          </cell>
          <cell r="S339" t="str">
            <v>22/06/2016</v>
          </cell>
          <cell r="T339" t="str">
            <v>20TO1002</v>
          </cell>
        </row>
        <row r="340">
          <cell r="B340" t="str">
            <v>BT-PC6-051863</v>
          </cell>
          <cell r="C340" t="str">
            <v>00000000000080117</v>
          </cell>
          <cell r="D340" t="str">
            <v>M</v>
          </cell>
          <cell r="E340" t="str">
            <v>BTICINO - LEGRAND bretella di permutazione Cat.6, U/UTP, LSZH rossa, 2m</v>
          </cell>
          <cell r="F340" t="str">
            <v>BTICINO S.P.A.</v>
          </cell>
          <cell r="G340">
            <v>0</v>
          </cell>
          <cell r="L340" t="str">
            <v>Acquisto</v>
          </cell>
          <cell r="M340" t="str">
            <v>22/03/2023 16:24</v>
          </cell>
          <cell r="N340" t="str">
            <v>No</v>
          </cell>
          <cell r="O340" t="str">
            <v>No</v>
          </cell>
          <cell r="P340">
            <v>0</v>
          </cell>
          <cell r="Q340" t="str">
            <v>X</v>
          </cell>
          <cell r="S340" t="str">
            <v>23/08/2023</v>
          </cell>
          <cell r="T340" t="str">
            <v>00959</v>
          </cell>
          <cell r="U340" t="str">
            <v>LG-051863</v>
          </cell>
        </row>
        <row r="341">
          <cell r="B341" t="str">
            <v>BT-PC6A-051781</v>
          </cell>
          <cell r="C341" t="str">
            <v>00000000000080122</v>
          </cell>
          <cell r="D341" t="str">
            <v>M</v>
          </cell>
          <cell r="E341" t="str">
            <v>BTICINO - LEGRAND bretella di permutazione schermata Cat.6A, S/FTP, PVC gialla, 2m</v>
          </cell>
          <cell r="F341" t="str">
            <v>BTICINO S.P.A.</v>
          </cell>
          <cell r="G341">
            <v>0</v>
          </cell>
          <cell r="L341" t="str">
            <v>Acquisto</v>
          </cell>
          <cell r="M341" t="str">
            <v>22/03/2023 16:32</v>
          </cell>
          <cell r="N341" t="str">
            <v>No</v>
          </cell>
          <cell r="O341" t="str">
            <v>No</v>
          </cell>
          <cell r="P341">
            <v>0</v>
          </cell>
          <cell r="Q341" t="str">
            <v>X</v>
          </cell>
          <cell r="S341" t="str">
            <v>26/06/2023</v>
          </cell>
          <cell r="T341" t="str">
            <v>00959</v>
          </cell>
          <cell r="U341" t="str">
            <v>LG-051781</v>
          </cell>
        </row>
        <row r="342">
          <cell r="B342" t="str">
            <v>BT-PCL-032617</v>
          </cell>
          <cell r="C342" t="str">
            <v>00000000000051264</v>
          </cell>
          <cell r="D342" t="str">
            <v>M</v>
          </cell>
          <cell r="E342" t="str">
            <v>Patch cord LC-SC</v>
          </cell>
          <cell r="F342" t="str">
            <v>BTICINO S.P.A.</v>
          </cell>
          <cell r="G342">
            <v>0</v>
          </cell>
          <cell r="H342">
            <v>0</v>
          </cell>
          <cell r="K342" t="str">
            <v>TO</v>
          </cell>
          <cell r="L342" t="str">
            <v>Acquisto</v>
          </cell>
          <cell r="M342" t="str">
            <v>20/12/2017 10:56</v>
          </cell>
          <cell r="N342" t="str">
            <v>Si</v>
          </cell>
          <cell r="O342" t="str">
            <v>No</v>
          </cell>
          <cell r="P342">
            <v>0</v>
          </cell>
          <cell r="Q342" t="str">
            <v>X</v>
          </cell>
          <cell r="R342" t="str">
            <v>12/03/2018</v>
          </cell>
          <cell r="S342" t="str">
            <v>09/03/2018</v>
          </cell>
          <cell r="T342" t="str">
            <v>00959</v>
          </cell>
        </row>
        <row r="343">
          <cell r="B343" t="str">
            <v>BT-PLG-032211</v>
          </cell>
          <cell r="C343" t="str">
            <v>00000000000051265</v>
          </cell>
          <cell r="D343" t="str">
            <v>M</v>
          </cell>
          <cell r="E343" t="str">
            <v>Pigtail SC</v>
          </cell>
          <cell r="F343" t="str">
            <v>BTICINO S.P.A.</v>
          </cell>
          <cell r="G343">
            <v>0</v>
          </cell>
          <cell r="H343">
            <v>0</v>
          </cell>
          <cell r="K343" t="str">
            <v>TO</v>
          </cell>
          <cell r="L343" t="str">
            <v>Acquisto</v>
          </cell>
          <cell r="M343" t="str">
            <v>20/12/2017 10:58</v>
          </cell>
          <cell r="N343" t="str">
            <v>Si</v>
          </cell>
          <cell r="O343" t="str">
            <v>No</v>
          </cell>
          <cell r="P343">
            <v>0</v>
          </cell>
          <cell r="Q343" t="str">
            <v>X</v>
          </cell>
          <cell r="R343" t="str">
            <v>12/03/2018</v>
          </cell>
          <cell r="S343" t="str">
            <v>09/03/2018</v>
          </cell>
          <cell r="T343" t="str">
            <v>00959</v>
          </cell>
        </row>
        <row r="344">
          <cell r="B344" t="str">
            <v>BT-PP-632850</v>
          </cell>
          <cell r="C344" t="str">
            <v>00000000000080123</v>
          </cell>
          <cell r="D344" t="str">
            <v>M</v>
          </cell>
          <cell r="E344" t="str">
            <v>BTICINO - LEGRAND pannello LCS3 scarico 24 porte 1U UTP/STP per jack Cat.5e,6, 6A, nero</v>
          </cell>
          <cell r="F344" t="str">
            <v>BTICINO S.P.A.</v>
          </cell>
          <cell r="G344">
            <v>0</v>
          </cell>
          <cell r="L344" t="str">
            <v>Acquisto</v>
          </cell>
          <cell r="M344" t="str">
            <v>22/03/2023 16:33</v>
          </cell>
          <cell r="N344" t="str">
            <v>No</v>
          </cell>
          <cell r="O344" t="str">
            <v>No</v>
          </cell>
          <cell r="P344">
            <v>0</v>
          </cell>
          <cell r="Q344" t="str">
            <v>X</v>
          </cell>
          <cell r="S344" t="str">
            <v>31/05/2023</v>
          </cell>
          <cell r="T344" t="str">
            <v>00959</v>
          </cell>
          <cell r="U344" t="str">
            <v>LG-632850</v>
          </cell>
        </row>
        <row r="345">
          <cell r="B345" t="str">
            <v>BT-PP6-LG-033760</v>
          </cell>
          <cell r="C345" t="str">
            <v>00000000000073387</v>
          </cell>
          <cell r="D345" t="str">
            <v>M</v>
          </cell>
          <cell r="E345" t="str">
            <v>BTICINO - Pannello modulare con 24-RJ45 CAT 6 UTP ad aggancio rapido montanti</v>
          </cell>
          <cell r="F345" t="str">
            <v>BTICINO S.P.A.</v>
          </cell>
          <cell r="G345">
            <v>0</v>
          </cell>
          <cell r="H345">
            <v>0</v>
          </cell>
          <cell r="K345" t="str">
            <v>TO</v>
          </cell>
          <cell r="L345" t="str">
            <v>Acquisto</v>
          </cell>
          <cell r="M345" t="str">
            <v>29/10/2021 09:28</v>
          </cell>
          <cell r="N345" t="str">
            <v>No</v>
          </cell>
          <cell r="O345" t="str">
            <v>No</v>
          </cell>
          <cell r="P345">
            <v>0</v>
          </cell>
          <cell r="Q345" t="str">
            <v>X</v>
          </cell>
          <cell r="R345" t="str">
            <v>02/10/2023</v>
          </cell>
          <cell r="S345" t="str">
            <v>02/10/2023</v>
          </cell>
          <cell r="T345" t="str">
            <v>00959</v>
          </cell>
          <cell r="U345" t="str">
            <v>LG-033760</v>
          </cell>
        </row>
        <row r="346">
          <cell r="B346" t="str">
            <v>BT-PP6-LG-033772</v>
          </cell>
          <cell r="C346" t="str">
            <v>00000000000073388</v>
          </cell>
          <cell r="D346" t="str">
            <v>M</v>
          </cell>
          <cell r="E346" t="str">
            <v>BTICINO - Pannello modulare con 24-RJ45 CAT 6A STP SCHERMATO ad aggancio rapido montanti</v>
          </cell>
          <cell r="F346" t="str">
            <v>BTICINO S.P.A.</v>
          </cell>
          <cell r="G346">
            <v>0</v>
          </cell>
          <cell r="H346">
            <v>0</v>
          </cell>
          <cell r="K346" t="str">
            <v>TO</v>
          </cell>
          <cell r="L346" t="str">
            <v>Acquisto</v>
          </cell>
          <cell r="M346" t="str">
            <v>29/10/2021 09:53</v>
          </cell>
          <cell r="N346" t="str">
            <v>No</v>
          </cell>
          <cell r="O346" t="str">
            <v>No</v>
          </cell>
          <cell r="P346">
            <v>0</v>
          </cell>
          <cell r="Q346" t="str">
            <v>X</v>
          </cell>
          <cell r="S346" t="str">
            <v>03/02/2022</v>
          </cell>
          <cell r="T346" t="str">
            <v>00959</v>
          </cell>
          <cell r="U346" t="str">
            <v>LG-033772</v>
          </cell>
        </row>
        <row r="347">
          <cell r="B347" t="str">
            <v>BT-PP-C9024C</v>
          </cell>
          <cell r="C347" t="str">
            <v>00000000000062623</v>
          </cell>
          <cell r="D347" t="str">
            <v>M</v>
          </cell>
          <cell r="E347" t="str">
            <v>BTNET - Patch panel con 4 cassetti - vuoto</v>
          </cell>
          <cell r="F347" t="str">
            <v>BTICINO S.P.A.</v>
          </cell>
          <cell r="G347">
            <v>0</v>
          </cell>
          <cell r="H347">
            <v>0</v>
          </cell>
          <cell r="K347" t="str">
            <v>TO</v>
          </cell>
          <cell r="L347" t="str">
            <v>Acquisto</v>
          </cell>
          <cell r="M347" t="str">
            <v>22/07/2019 16:26</v>
          </cell>
          <cell r="N347" t="str">
            <v>Si</v>
          </cell>
          <cell r="O347" t="str">
            <v>No</v>
          </cell>
          <cell r="P347">
            <v>0</v>
          </cell>
          <cell r="Q347" t="str">
            <v>X</v>
          </cell>
          <cell r="R347" t="str">
            <v>02/09/2019</v>
          </cell>
          <cell r="S347" t="str">
            <v>05/08/2019</v>
          </cell>
          <cell r="T347" t="str">
            <v>00959</v>
          </cell>
          <cell r="U347" t="str">
            <v>C9024C6ASTAQ</v>
          </cell>
        </row>
        <row r="348">
          <cell r="B348" t="str">
            <v>BT-PWR-646807</v>
          </cell>
          <cell r="C348" t="str">
            <v>00000000000047522</v>
          </cell>
          <cell r="E348" t="str">
            <v>PDU 19'' 6 C19 con cord locking</v>
          </cell>
          <cell r="F348" t="str">
            <v>BTICINO S.P.A.</v>
          </cell>
          <cell r="G348">
            <v>0</v>
          </cell>
          <cell r="H348">
            <v>0</v>
          </cell>
          <cell r="L348" t="str">
            <v>Acquisto</v>
          </cell>
          <cell r="M348" t="str">
            <v>06/03/2017 15:26</v>
          </cell>
          <cell r="N348" t="str">
            <v>Si</v>
          </cell>
          <cell r="O348" t="str">
            <v>No</v>
          </cell>
          <cell r="P348">
            <v>0</v>
          </cell>
          <cell r="Q348" t="str">
            <v>)</v>
          </cell>
          <cell r="T348" t="str">
            <v>00959</v>
          </cell>
          <cell r="U348" t="str">
            <v>646807</v>
          </cell>
        </row>
        <row r="349">
          <cell r="B349" t="str">
            <v>BT-PWR-646814</v>
          </cell>
          <cell r="C349" t="str">
            <v>00000000000047523</v>
          </cell>
          <cell r="D349" t="str">
            <v>M</v>
          </cell>
          <cell r="E349" t="str">
            <v>BTICINO - PDU 19'' - 16A Monofase - N.10 prese IEC C13 - Con Sistema Antisgancio Prese</v>
          </cell>
          <cell r="F349" t="str">
            <v>BTICINO S.P.A.</v>
          </cell>
          <cell r="G349">
            <v>0</v>
          </cell>
          <cell r="H349">
            <v>0</v>
          </cell>
          <cell r="L349" t="str">
            <v>Acquisto</v>
          </cell>
          <cell r="M349" t="str">
            <v>06/03/2017 15:26</v>
          </cell>
          <cell r="N349" t="str">
            <v>No</v>
          </cell>
          <cell r="O349" t="str">
            <v>No</v>
          </cell>
          <cell r="P349">
            <v>0</v>
          </cell>
          <cell r="Q349" t="str">
            <v>X</v>
          </cell>
          <cell r="R349" t="str">
            <v>27/05/2022</v>
          </cell>
          <cell r="S349" t="str">
            <v>27/05/2022</v>
          </cell>
          <cell r="T349" t="str">
            <v>00959</v>
          </cell>
          <cell r="U349" t="str">
            <v>646814</v>
          </cell>
        </row>
        <row r="350">
          <cell r="B350" t="str">
            <v>BT-PWR-646815</v>
          </cell>
          <cell r="C350" t="str">
            <v>00000000000047528</v>
          </cell>
          <cell r="D350" t="str">
            <v>M</v>
          </cell>
          <cell r="E350" t="str">
            <v>LEGRAND - PDU 19'' 12 C13 with cord locking system with 3 mt cable 16A IEC60309 2P+ E plug</v>
          </cell>
          <cell r="F350" t="str">
            <v>BTICINO S.P.A.</v>
          </cell>
          <cell r="G350">
            <v>0</v>
          </cell>
          <cell r="H350">
            <v>0</v>
          </cell>
          <cell r="K350" t="str">
            <v>TO</v>
          </cell>
          <cell r="L350" t="str">
            <v>Acquisto</v>
          </cell>
          <cell r="M350" t="str">
            <v>09/03/2017 09:16</v>
          </cell>
          <cell r="N350" t="str">
            <v>No</v>
          </cell>
          <cell r="O350" t="str">
            <v>No</v>
          </cell>
          <cell r="P350">
            <v>0</v>
          </cell>
          <cell r="Q350" t="str">
            <v>)</v>
          </cell>
          <cell r="R350" t="str">
            <v>07/07/2023</v>
          </cell>
          <cell r="S350" t="str">
            <v>05/07/2023</v>
          </cell>
          <cell r="T350" t="str">
            <v>00959</v>
          </cell>
          <cell r="U350" t="str">
            <v>LG-646815</v>
          </cell>
        </row>
        <row r="351">
          <cell r="B351" t="str">
            <v>BT-PWR-646831</v>
          </cell>
          <cell r="C351" t="str">
            <v>00000000000079850</v>
          </cell>
          <cell r="D351" t="str">
            <v>M</v>
          </cell>
          <cell r="E351" t="str">
            <v>BTICINO - PDU 19" 6 prese con magnetotermico</v>
          </cell>
          <cell r="F351" t="str">
            <v>BTICINO S.P.A.</v>
          </cell>
          <cell r="G351">
            <v>0</v>
          </cell>
          <cell r="L351" t="str">
            <v>Acquisto</v>
          </cell>
          <cell r="M351" t="str">
            <v>10/03/2023 17:45</v>
          </cell>
          <cell r="N351" t="str">
            <v>No</v>
          </cell>
          <cell r="O351" t="str">
            <v>No</v>
          </cell>
          <cell r="P351">
            <v>0</v>
          </cell>
          <cell r="Q351" t="str">
            <v>X</v>
          </cell>
          <cell r="R351" t="str">
            <v>02/10/2023</v>
          </cell>
          <cell r="S351" t="str">
            <v>02/10/2023</v>
          </cell>
          <cell r="T351" t="str">
            <v>00959</v>
          </cell>
        </row>
        <row r="352">
          <cell r="B352" t="str">
            <v>BT-PWR-646851</v>
          </cell>
          <cell r="C352" t="str">
            <v>00000000000049125</v>
          </cell>
          <cell r="E352" t="str">
            <v>PDU Zero-U 24 prese standard francese, alim. 3m con spina IEC 60309 32A 2p+ T per montaggio verticale in armadi rack</v>
          </cell>
          <cell r="F352" t="str">
            <v>BTICINO S.P.A.</v>
          </cell>
          <cell r="G352">
            <v>0</v>
          </cell>
          <cell r="H352">
            <v>0</v>
          </cell>
          <cell r="L352" t="str">
            <v>Acquisto</v>
          </cell>
          <cell r="M352" t="str">
            <v>03/07/2017 17:24</v>
          </cell>
          <cell r="N352" t="str">
            <v>Si</v>
          </cell>
          <cell r="O352" t="str">
            <v>No</v>
          </cell>
          <cell r="P352">
            <v>0</v>
          </cell>
          <cell r="Q352" t="str">
            <v>X</v>
          </cell>
          <cell r="T352" t="str">
            <v>00959</v>
          </cell>
          <cell r="U352" t="str">
            <v>646851</v>
          </cell>
        </row>
        <row r="353">
          <cell r="B353" t="str">
            <v>BT-PWR-646859</v>
          </cell>
          <cell r="C353" t="str">
            <v>00000000000065179</v>
          </cell>
          <cell r="D353" t="str">
            <v>M</v>
          </cell>
          <cell r="E353" t="str">
            <v>BTICINO - PDU con 24 prese Std Tedesco/Italiano Bipasso, 10/16 A, 2P+T - Cavo alim. 3 m - Spina IEC 60309, 32 A, 2P+T - 0U</v>
          </cell>
          <cell r="F353" t="str">
            <v>BTICINO S.P.A.</v>
          </cell>
          <cell r="G353">
            <v>0</v>
          </cell>
          <cell r="H353">
            <v>0</v>
          </cell>
          <cell r="K353" t="str">
            <v>TO</v>
          </cell>
          <cell r="L353" t="str">
            <v>Acquisto</v>
          </cell>
          <cell r="M353" t="str">
            <v>19/12/2019 18:06</v>
          </cell>
          <cell r="N353" t="str">
            <v>No</v>
          </cell>
          <cell r="O353" t="str">
            <v>No</v>
          </cell>
          <cell r="P353">
            <v>0</v>
          </cell>
          <cell r="Q353" t="str">
            <v>X</v>
          </cell>
          <cell r="R353" t="str">
            <v>04/11/2022</v>
          </cell>
          <cell r="S353" t="str">
            <v>04/11/2022</v>
          </cell>
          <cell r="T353" t="str">
            <v>00959</v>
          </cell>
          <cell r="U353" t="str">
            <v>LG-646859</v>
          </cell>
        </row>
        <row r="354">
          <cell r="B354" t="str">
            <v>BT-PWR-646861</v>
          </cell>
          <cell r="C354" t="str">
            <v>00000000000047525</v>
          </cell>
          <cell r="D354" t="str">
            <v>M</v>
          </cell>
          <cell r="E354" t="str">
            <v>LEGRAND - PDU Vertical 20 C13 +4 C19 outlets with cord locking , with MCB with 3mt cable 32A IEC60309 2P+E plug </v>
          </cell>
          <cell r="F354" t="str">
            <v>BTICINO S.P.A.</v>
          </cell>
          <cell r="G354">
            <v>0</v>
          </cell>
          <cell r="H354">
            <v>0</v>
          </cell>
          <cell r="K354" t="str">
            <v>TO</v>
          </cell>
          <cell r="L354" t="str">
            <v>Acquisto</v>
          </cell>
          <cell r="M354" t="str">
            <v>06/03/2017 15:26</v>
          </cell>
          <cell r="N354" t="str">
            <v>No</v>
          </cell>
          <cell r="O354" t="str">
            <v>No</v>
          </cell>
          <cell r="P354">
            <v>0</v>
          </cell>
          <cell r="Q354" t="str">
            <v>)</v>
          </cell>
          <cell r="R354" t="str">
            <v>25/01/2024</v>
          </cell>
          <cell r="S354" t="str">
            <v>25/01/2024</v>
          </cell>
          <cell r="T354" t="str">
            <v>00959</v>
          </cell>
          <cell r="U354" t="str">
            <v>LG-646861</v>
          </cell>
        </row>
        <row r="355">
          <cell r="B355" t="str">
            <v>BT-PWR-646865</v>
          </cell>
          <cell r="C355" t="str">
            <v>00000000000047524</v>
          </cell>
          <cell r="E355" t="str">
            <v>PDU Vertical 20+4 outlets ( C13+C19)  with MCB and ammeter</v>
          </cell>
          <cell r="F355" t="str">
            <v>BTICINO S.P.A.</v>
          </cell>
          <cell r="G355">
            <v>0</v>
          </cell>
          <cell r="H355">
            <v>0</v>
          </cell>
          <cell r="K355" t="str">
            <v>TO</v>
          </cell>
          <cell r="L355" t="str">
            <v>Acquisto</v>
          </cell>
          <cell r="M355" t="str">
            <v>06/03/2017 15:26</v>
          </cell>
          <cell r="N355" t="str">
            <v>No</v>
          </cell>
          <cell r="O355" t="str">
            <v>No</v>
          </cell>
          <cell r="P355">
            <v>0</v>
          </cell>
          <cell r="Q355" t="str">
            <v>)</v>
          </cell>
          <cell r="T355" t="str">
            <v>00959</v>
          </cell>
          <cell r="U355" t="str">
            <v>646865C</v>
          </cell>
        </row>
        <row r="356">
          <cell r="B356" t="str">
            <v>BT-PWR-646865C</v>
          </cell>
          <cell r="C356" t="str">
            <v>00000000000055931</v>
          </cell>
          <cell r="E356" t="str">
            <v>Legrand - Basic PDU, Verticale Monofase 32A, 24 prese anti-sgancio (20 C13+ 4 C19), 2 MT 16A, lunghezza 3mt. IEC60309</v>
          </cell>
          <cell r="F356" t="str">
            <v>BTICINO S.P.A.</v>
          </cell>
          <cell r="G356">
            <v>0</v>
          </cell>
          <cell r="H356">
            <v>0</v>
          </cell>
          <cell r="K356" t="str">
            <v>TO</v>
          </cell>
          <cell r="L356" t="str">
            <v>Acquisto</v>
          </cell>
          <cell r="M356" t="str">
            <v>18/07/2018 16:20</v>
          </cell>
          <cell r="N356" t="str">
            <v>Si</v>
          </cell>
          <cell r="O356" t="str">
            <v>No</v>
          </cell>
          <cell r="P356">
            <v>0</v>
          </cell>
          <cell r="Q356" t="str">
            <v>X</v>
          </cell>
          <cell r="R356" t="str">
            <v>03/03/2020</v>
          </cell>
          <cell r="S356" t="str">
            <v>19/09/2018</v>
          </cell>
          <cell r="T356" t="str">
            <v>00959</v>
          </cell>
          <cell r="U356" t="str">
            <v>646865C</v>
          </cell>
        </row>
        <row r="357">
          <cell r="B357" t="str">
            <v>BT-PWR-646870</v>
          </cell>
          <cell r="C357" t="str">
            <v>00000000000047526</v>
          </cell>
          <cell r="E357" t="str">
            <v>PDU Vertical 18+6 outlets ( C13+C19)  with MCB - IEC60309 input - 3 phase</v>
          </cell>
          <cell r="F357" t="str">
            <v>BTICINO S.P.A.</v>
          </cell>
          <cell r="G357">
            <v>0</v>
          </cell>
          <cell r="H357">
            <v>0</v>
          </cell>
          <cell r="L357" t="str">
            <v>Acquisto</v>
          </cell>
          <cell r="M357" t="str">
            <v>06/03/2017 15:26</v>
          </cell>
          <cell r="N357" t="str">
            <v>Si</v>
          </cell>
          <cell r="O357" t="str">
            <v>No</v>
          </cell>
          <cell r="P357">
            <v>0</v>
          </cell>
          <cell r="Q357" t="str">
            <v>)</v>
          </cell>
          <cell r="T357" t="str">
            <v>00959</v>
          </cell>
          <cell r="U357" t="str">
            <v>646870</v>
          </cell>
        </row>
        <row r="358">
          <cell r="B358" t="str">
            <v>BT-PWR-646875</v>
          </cell>
          <cell r="C358" t="str">
            <v>00000000000047527</v>
          </cell>
          <cell r="E358" t="str">
            <v>PDU Vertical  18+6 outlets ( C13+C19)  with MCB and ammeter - IEC60309 input - 3 phase</v>
          </cell>
          <cell r="F358" t="str">
            <v>BTICINO S.P.A.</v>
          </cell>
          <cell r="G358">
            <v>0</v>
          </cell>
          <cell r="H358">
            <v>0</v>
          </cell>
          <cell r="K358" t="str">
            <v>TO</v>
          </cell>
          <cell r="L358" t="str">
            <v>Acquisto</v>
          </cell>
          <cell r="M358" t="str">
            <v>06/03/2017 15:26</v>
          </cell>
          <cell r="N358" t="str">
            <v>No</v>
          </cell>
          <cell r="O358" t="str">
            <v>No</v>
          </cell>
          <cell r="P358">
            <v>0</v>
          </cell>
          <cell r="Q358" t="str">
            <v>)</v>
          </cell>
          <cell r="R358" t="str">
            <v>07/08/2019</v>
          </cell>
          <cell r="S358" t="str">
            <v>17/09/2018</v>
          </cell>
          <cell r="T358" t="str">
            <v>00959</v>
          </cell>
          <cell r="U358" t="str">
            <v>646875</v>
          </cell>
        </row>
        <row r="359">
          <cell r="B359" t="str">
            <v>BT-PWR-DPX2-T1H1</v>
          </cell>
          <cell r="C359" t="str">
            <v>00000000000055215</v>
          </cell>
          <cell r="D359" t="str">
            <v>M</v>
          </cell>
          <cell r="E359" t="str">
            <v>Temperature (1) &amp; Humidity ( 1) Sensor with Replaceable Sensor Head for PX2/PX3 PDU - 3 Mtr Cable with RJ12 Connector</v>
          </cell>
          <cell r="F359" t="str">
            <v>BTICINO S.P.A.</v>
          </cell>
          <cell r="G359">
            <v>0</v>
          </cell>
          <cell r="H359">
            <v>0</v>
          </cell>
          <cell r="K359" t="str">
            <v>TO</v>
          </cell>
          <cell r="L359" t="str">
            <v>Acquisto</v>
          </cell>
          <cell r="M359" t="str">
            <v>10/07/2018 10:14</v>
          </cell>
          <cell r="N359" t="str">
            <v>Si</v>
          </cell>
          <cell r="O359" t="str">
            <v>No</v>
          </cell>
          <cell r="P359">
            <v>0</v>
          </cell>
          <cell r="Q359" t="str">
            <v>X</v>
          </cell>
          <cell r="R359" t="str">
            <v>20/07/2018</v>
          </cell>
          <cell r="S359" t="str">
            <v>12/07/2018</v>
          </cell>
          <cell r="T359" t="str">
            <v>00959</v>
          </cell>
          <cell r="U359" t="str">
            <v>DPX2-T1H1</v>
          </cell>
        </row>
        <row r="360">
          <cell r="B360" t="str">
            <v>BT-PWR-DPX3-T1H1</v>
          </cell>
          <cell r="C360" t="str">
            <v>00000000000055117</v>
          </cell>
          <cell r="D360" t="str">
            <v>M</v>
          </cell>
          <cell r="E360" t="str">
            <v>BTICINO - Sensore singolo combo, temperatura e umidita'. Daisy Chainable ( 15x), 2x RJ45 connettori F</v>
          </cell>
          <cell r="F360" t="str">
            <v>BTICINO S.P.A.</v>
          </cell>
          <cell r="G360">
            <v>0</v>
          </cell>
          <cell r="H360">
            <v>0</v>
          </cell>
          <cell r="K360" t="str">
            <v>TO</v>
          </cell>
          <cell r="L360" t="str">
            <v>Acquisto</v>
          </cell>
          <cell r="M360" t="str">
            <v>04/07/2018 14:55</v>
          </cell>
          <cell r="N360" t="str">
            <v>Si</v>
          </cell>
          <cell r="O360" t="str">
            <v>No</v>
          </cell>
          <cell r="P360">
            <v>0</v>
          </cell>
          <cell r="Q360" t="str">
            <v>X</v>
          </cell>
          <cell r="R360" t="str">
            <v>30/11/2018</v>
          </cell>
          <cell r="S360" t="str">
            <v>27/11/2018</v>
          </cell>
          <cell r="T360" t="str">
            <v>00959</v>
          </cell>
          <cell r="U360" t="str">
            <v>DPX3-T1H1</v>
          </cell>
        </row>
        <row r="361">
          <cell r="B361" t="str">
            <v>BT-PWR-DPX-CC2-TR</v>
          </cell>
          <cell r="C361" t="str">
            <v>00000000000055198</v>
          </cell>
          <cell r="D361" t="str">
            <v>M</v>
          </cell>
          <cell r="E361" t="str">
            <v>Dual Contact Closure SensoR</v>
          </cell>
          <cell r="F361" t="str">
            <v>BTICINO S.P.A.</v>
          </cell>
          <cell r="G361">
            <v>0</v>
          </cell>
          <cell r="H361">
            <v>0</v>
          </cell>
          <cell r="K361" t="str">
            <v>TO</v>
          </cell>
          <cell r="L361" t="str">
            <v>Acquisto</v>
          </cell>
          <cell r="M361" t="str">
            <v>09/07/2018 17:26</v>
          </cell>
          <cell r="N361" t="str">
            <v>Si</v>
          </cell>
          <cell r="O361" t="str">
            <v>No</v>
          </cell>
          <cell r="P361">
            <v>0</v>
          </cell>
          <cell r="Q361" t="str">
            <v>X</v>
          </cell>
          <cell r="R361" t="str">
            <v>31/08/2018</v>
          </cell>
          <cell r="S361" t="str">
            <v>01/08/2018</v>
          </cell>
          <cell r="T361" t="str">
            <v>00959</v>
          </cell>
          <cell r="U361" t="str">
            <v>DPX-CC2-TR</v>
          </cell>
        </row>
        <row r="362">
          <cell r="B362" t="str">
            <v>BT-PWR-EMX2-888</v>
          </cell>
          <cell r="C362" t="str">
            <v>00000000000055216</v>
          </cell>
          <cell r="D362" t="str">
            <v>M</v>
          </cell>
          <cell r="E362" t="str">
            <v>Smart Rack Controller LCD Display up to 130 Sensors and 8 Racks of Assets (8x RJ- 12 Sensor Ports, 8x RJ-45)</v>
          </cell>
          <cell r="F362" t="str">
            <v>BTICINO S.P.A.</v>
          </cell>
          <cell r="G362">
            <v>0</v>
          </cell>
          <cell r="H362">
            <v>0</v>
          </cell>
          <cell r="K362" t="str">
            <v>TO</v>
          </cell>
          <cell r="L362" t="str">
            <v>Acquisto</v>
          </cell>
          <cell r="M362" t="str">
            <v>10/07/2018 10:16</v>
          </cell>
          <cell r="N362" t="str">
            <v>Si</v>
          </cell>
          <cell r="O362" t="str">
            <v>No</v>
          </cell>
          <cell r="P362">
            <v>0</v>
          </cell>
          <cell r="Q362" t="str">
            <v>X</v>
          </cell>
          <cell r="R362" t="str">
            <v>30/08/2019</v>
          </cell>
          <cell r="S362" t="str">
            <v>28/08/2019</v>
          </cell>
          <cell r="T362" t="str">
            <v>00959</v>
          </cell>
          <cell r="U362" t="str">
            <v>EMX2-888</v>
          </cell>
        </row>
        <row r="363">
          <cell r="B363" t="str">
            <v>BT-PWR-LG-646023</v>
          </cell>
          <cell r="C363" t="str">
            <v>00000000000073128</v>
          </cell>
          <cell r="D363" t="str">
            <v>M</v>
          </cell>
          <cell r="E363" t="str">
            <v>BTICINO - PDU SWITCHED VERTICALE 32A  21+3 PRESE (C13+C19) CON MISURAZIONE DEL LIVELLI DI INGRESSO, E SPEGNIMENTO SINGOLA PRESA</v>
          </cell>
          <cell r="F363" t="str">
            <v>BTICINO S.P.A.</v>
          </cell>
          <cell r="G363">
            <v>0</v>
          </cell>
          <cell r="H363">
            <v>0</v>
          </cell>
          <cell r="K363" t="str">
            <v>TO</v>
          </cell>
          <cell r="L363" t="str">
            <v>Acquisto</v>
          </cell>
          <cell r="M363" t="str">
            <v>24/09/2021 11:19</v>
          </cell>
          <cell r="N363" t="str">
            <v>No</v>
          </cell>
          <cell r="O363" t="str">
            <v>No</v>
          </cell>
          <cell r="P363">
            <v>0</v>
          </cell>
          <cell r="Q363" t="str">
            <v>X</v>
          </cell>
          <cell r="R363" t="str">
            <v>06/10/2022</v>
          </cell>
          <cell r="S363" t="str">
            <v>06/10/2022</v>
          </cell>
          <cell r="T363" t="str">
            <v>00959</v>
          </cell>
          <cell r="U363" t="str">
            <v>LG-646023</v>
          </cell>
        </row>
        <row r="364">
          <cell r="B364" t="str">
            <v>BT-PWR-LG-646859</v>
          </cell>
          <cell r="C364" t="str">
            <v>00000000000076595</v>
          </cell>
          <cell r="D364" t="str">
            <v>M</v>
          </cell>
          <cell r="E364" t="str">
            <v>BTICINO - PDU VERTICALE 12+12  PRESE SCHUKO BIPASSO CON 2 CIRCUITI OGNUNO PROTETTO  DA MAGNETOTERMICO 16A.</v>
          </cell>
          <cell r="F364" t="str">
            <v>BTICINO S.P.A.</v>
          </cell>
          <cell r="G364">
            <v>0</v>
          </cell>
          <cell r="H364">
            <v>0</v>
          </cell>
          <cell r="K364" t="str">
            <v>TO</v>
          </cell>
          <cell r="L364" t="str">
            <v>Acquisto</v>
          </cell>
          <cell r="M364" t="str">
            <v>21/06/2022 14:26</v>
          </cell>
          <cell r="N364" t="str">
            <v>No</v>
          </cell>
          <cell r="O364" t="str">
            <v>No</v>
          </cell>
          <cell r="P364">
            <v>0</v>
          </cell>
          <cell r="Q364" t="str">
            <v>X</v>
          </cell>
          <cell r="R364" t="str">
            <v>16/12/2022</v>
          </cell>
          <cell r="S364" t="str">
            <v>14/02/2023</v>
          </cell>
          <cell r="T364" t="str">
            <v>00959</v>
          </cell>
          <cell r="U364" t="str">
            <v>LG-646859</v>
          </cell>
        </row>
        <row r="365">
          <cell r="B365" t="str">
            <v>BT-PWR-LG-C915308CL</v>
          </cell>
          <cell r="C365" t="str">
            <v>00000000000077516</v>
          </cell>
          <cell r="D365" t="str">
            <v>M</v>
          </cell>
          <cell r="E365" t="str">
            <v>BTICINO - PDU 8 SCHUKO BIP. INT LUMINOSO,FIS. RAPIDO SENZA VITI</v>
          </cell>
          <cell r="F365" t="str">
            <v>BTICINO S.P.A.</v>
          </cell>
          <cell r="G365">
            <v>0</v>
          </cell>
          <cell r="H365">
            <v>0</v>
          </cell>
          <cell r="K365" t="str">
            <v>TO</v>
          </cell>
          <cell r="L365" t="str">
            <v>Acquisto</v>
          </cell>
          <cell r="M365" t="str">
            <v>16/09/2022 14:51</v>
          </cell>
          <cell r="N365" t="str">
            <v>No</v>
          </cell>
          <cell r="O365" t="str">
            <v>No</v>
          </cell>
          <cell r="P365">
            <v>0</v>
          </cell>
          <cell r="Q365" t="str">
            <v>X</v>
          </cell>
          <cell r="R365" t="str">
            <v>30/09/2022</v>
          </cell>
          <cell r="S365" t="str">
            <v>30/09/2022</v>
          </cell>
          <cell r="T365" t="str">
            <v>00959</v>
          </cell>
          <cell r="U365" t="str">
            <v>LG-C915308CL</v>
          </cell>
        </row>
        <row r="366">
          <cell r="B366" t="str">
            <v>BT-PWR-PX2-2260</v>
          </cell>
          <cell r="C366" t="str">
            <v>00000000000057920</v>
          </cell>
          <cell r="D366" t="str">
            <v>M</v>
          </cell>
          <cell r="E366" t="str">
            <v>RARITAN - Outlet Switched, Unit Metered iPDU: 1PH, 230V AC, 16A, 12 Outlets: 12x IEC C13, Plug: IEC60309 16A, 3.7kVA, Zero U Ver</v>
          </cell>
          <cell r="F366" t="str">
            <v>BTICINO S.P.A.</v>
          </cell>
          <cell r="G366">
            <v>0</v>
          </cell>
          <cell r="H366">
            <v>0</v>
          </cell>
          <cell r="K366" t="str">
            <v>TO</v>
          </cell>
          <cell r="L366" t="str">
            <v>Acquisto</v>
          </cell>
          <cell r="M366" t="str">
            <v>30/11/2018 10:19</v>
          </cell>
          <cell r="N366" t="str">
            <v>Si</v>
          </cell>
          <cell r="O366" t="str">
            <v>No</v>
          </cell>
          <cell r="P366">
            <v>0</v>
          </cell>
          <cell r="Q366" t="str">
            <v>X</v>
          </cell>
          <cell r="R366" t="str">
            <v>15/02/2019</v>
          </cell>
          <cell r="S366" t="str">
            <v>13/02/2019</v>
          </cell>
          <cell r="T366" t="str">
            <v>00959</v>
          </cell>
          <cell r="U366" t="str">
            <v>PX2-2260</v>
          </cell>
        </row>
        <row r="367">
          <cell r="B367" t="str">
            <v>BT-PWR-PX3-1292R</v>
          </cell>
          <cell r="C367" t="str">
            <v>00000000000051108</v>
          </cell>
          <cell r="D367" t="str">
            <v>M</v>
          </cell>
          <cell r="E367" t="str">
            <v>Raritan PX 6.4kVA at 200V, 7.7kVA at 240V</v>
          </cell>
          <cell r="F367" t="str">
            <v>BTICINO S.P.A.</v>
          </cell>
          <cell r="G367">
            <v>0</v>
          </cell>
          <cell r="H367">
            <v>0</v>
          </cell>
          <cell r="K367" t="str">
            <v>TO</v>
          </cell>
          <cell r="L367" t="str">
            <v>Acquisto</v>
          </cell>
          <cell r="M367" t="str">
            <v>27/11/2017 16:25</v>
          </cell>
          <cell r="N367" t="str">
            <v>Si</v>
          </cell>
          <cell r="O367" t="str">
            <v>No</v>
          </cell>
          <cell r="P367">
            <v>0</v>
          </cell>
          <cell r="Q367" t="str">
            <v>X</v>
          </cell>
          <cell r="R367" t="str">
            <v>09/02/2018</v>
          </cell>
          <cell r="S367" t="str">
            <v>08/02/2018</v>
          </cell>
          <cell r="T367" t="str">
            <v>00959</v>
          </cell>
        </row>
        <row r="368">
          <cell r="B368" t="str">
            <v>BT-PWR-PX3-1488C</v>
          </cell>
          <cell r="C368" t="str">
            <v>00000000000057070</v>
          </cell>
          <cell r="D368" t="str">
            <v>M</v>
          </cell>
          <cell r="E368" t="str">
            <v>Unit Metered iPDU: Single Phase, 230V AC, 16A, 24 Outlets: 20x IEC C13, 4x IEC- C19, Zero U Vertical, Replaceable LCD Controller</v>
          </cell>
          <cell r="F368" t="str">
            <v>BTICINO S.P.A.</v>
          </cell>
          <cell r="G368">
            <v>0</v>
          </cell>
          <cell r="H368">
            <v>0</v>
          </cell>
          <cell r="K368" t="str">
            <v>TO</v>
          </cell>
          <cell r="L368" t="str">
            <v>Acquisto</v>
          </cell>
          <cell r="M368" t="str">
            <v>19/10/2018 11:41</v>
          </cell>
          <cell r="N368" t="str">
            <v>Si</v>
          </cell>
          <cell r="O368" t="str">
            <v>No</v>
          </cell>
          <cell r="P368">
            <v>0</v>
          </cell>
          <cell r="Q368" t="str">
            <v>X</v>
          </cell>
          <cell r="R368" t="str">
            <v>31/12/2018</v>
          </cell>
          <cell r="S368" t="str">
            <v>14/12/2018</v>
          </cell>
          <cell r="T368" t="str">
            <v>00959</v>
          </cell>
          <cell r="U368" t="str">
            <v>PX3-1488C</v>
          </cell>
        </row>
        <row r="369">
          <cell r="B369" t="str">
            <v>BT-PWR-PX3-1488XV</v>
          </cell>
          <cell r="C369" t="str">
            <v>00000000000079643</v>
          </cell>
          <cell r="D369" t="str">
            <v>M</v>
          </cell>
          <cell r="E369" t="str">
            <v>BTICINO - 1PH, 230V AC, 16A (16A rated); 24 outlets: 20x C13, 4x C19; plug: 16A Terminal (Bottom-bottom feed), 3.7kVA; Unit Met</v>
          </cell>
          <cell r="F369" t="str">
            <v>BTICINO S.P.A.</v>
          </cell>
          <cell r="G369">
            <v>0</v>
          </cell>
          <cell r="L369" t="str">
            <v>Acquisto</v>
          </cell>
          <cell r="M369" t="str">
            <v>08/02/2023 10:49</v>
          </cell>
          <cell r="N369" t="str">
            <v>No</v>
          </cell>
          <cell r="O369" t="str">
            <v>No</v>
          </cell>
          <cell r="P369">
            <v>0</v>
          </cell>
          <cell r="Q369" t="str">
            <v>X</v>
          </cell>
          <cell r="R369" t="str">
            <v>04/09/2023</v>
          </cell>
          <cell r="S369" t="str">
            <v>04/09/2023</v>
          </cell>
          <cell r="T369" t="str">
            <v>00959</v>
          </cell>
          <cell r="U369" t="str">
            <v>PX3-1488XV</v>
          </cell>
        </row>
        <row r="370">
          <cell r="B370" t="str">
            <v>BT-PWR-PX3-1488XV-K1</v>
          </cell>
          <cell r="C370" t="str">
            <v>00000000000079644</v>
          </cell>
          <cell r="D370" t="str">
            <v>M</v>
          </cell>
          <cell r="E370" t="str">
            <v>BTICINO - 1PH, 230V AC, 16A (16A rated); 24 outlets: 20x C13, 4x C19; plug: 16A Terminal (Bottom-bottom feed), 3.7kVA; Unit Met</v>
          </cell>
          <cell r="F370" t="str">
            <v>BTICINO S.P.A.</v>
          </cell>
          <cell r="G370">
            <v>0</v>
          </cell>
          <cell r="L370" t="str">
            <v>Acquisto</v>
          </cell>
          <cell r="M370" t="str">
            <v>08/02/2023 10:51</v>
          </cell>
          <cell r="N370" t="str">
            <v>No</v>
          </cell>
          <cell r="O370" t="str">
            <v>No</v>
          </cell>
          <cell r="P370">
            <v>0</v>
          </cell>
          <cell r="Q370" t="str">
            <v>X</v>
          </cell>
          <cell r="R370" t="str">
            <v>04/09/2023</v>
          </cell>
          <cell r="S370" t="str">
            <v>04/09/2023</v>
          </cell>
          <cell r="T370" t="str">
            <v>00959</v>
          </cell>
          <cell r="U370" t="str">
            <v>PX3-1488XV-K1</v>
          </cell>
        </row>
        <row r="371">
          <cell r="B371" t="str">
            <v>BT-PWR-PX3-1493U</v>
          </cell>
          <cell r="C371" t="str">
            <v>00000000000076202</v>
          </cell>
          <cell r="D371" t="str">
            <v>M</v>
          </cell>
          <cell r="E371" t="str">
            <v>BTICINO - Vertical PDU 1PH, 230V AC, 32A; 24 outlets: 20x C13, 4x C19; plug: IEC 60309 2P+E 6h 32A, 7.4kVA; display, Black Color</v>
          </cell>
          <cell r="F371" t="str">
            <v>BTICINO S.P.A.</v>
          </cell>
          <cell r="G371">
            <v>0</v>
          </cell>
          <cell r="H371">
            <v>0</v>
          </cell>
          <cell r="L371" t="str">
            <v>Acquisto</v>
          </cell>
          <cell r="M371" t="str">
            <v>11/05/2022 11:41</v>
          </cell>
          <cell r="N371" t="str">
            <v>No</v>
          </cell>
          <cell r="O371" t="str">
            <v>No</v>
          </cell>
          <cell r="P371">
            <v>0</v>
          </cell>
          <cell r="Q371" t="str">
            <v>X</v>
          </cell>
          <cell r="R371" t="str">
            <v>13/10/2023</v>
          </cell>
          <cell r="S371" t="str">
            <v>13/10/2023</v>
          </cell>
          <cell r="T371" t="str">
            <v>00959</v>
          </cell>
          <cell r="U371" t="str">
            <v>PX3-1493U</v>
          </cell>
        </row>
        <row r="372">
          <cell r="B372" t="str">
            <v>BT-PWR-PX3-1493U-K1</v>
          </cell>
          <cell r="C372" t="str">
            <v>00000000000076203</v>
          </cell>
          <cell r="D372" t="str">
            <v>M</v>
          </cell>
          <cell r="E372" t="str">
            <v>BTICINO - Vertical PDU, 1PH, 230V AC, 32A; 24 outlets: 20x C13, 4x C19; plug: IEC 60309 2P+E 6h 32A, 7.4kVA; Display, Black Colo</v>
          </cell>
          <cell r="F372" t="str">
            <v>BTICINO S.P.A.</v>
          </cell>
          <cell r="G372">
            <v>0</v>
          </cell>
          <cell r="H372">
            <v>0</v>
          </cell>
          <cell r="L372" t="str">
            <v>Acquisto</v>
          </cell>
          <cell r="M372" t="str">
            <v>11/05/2022 11:44</v>
          </cell>
          <cell r="N372" t="str">
            <v>No</v>
          </cell>
          <cell r="O372" t="str">
            <v>No</v>
          </cell>
          <cell r="P372">
            <v>0</v>
          </cell>
          <cell r="Q372" t="str">
            <v>X</v>
          </cell>
          <cell r="T372" t="str">
            <v>00959</v>
          </cell>
          <cell r="U372" t="str">
            <v>PX3-1493U-K1</v>
          </cell>
        </row>
        <row r="373">
          <cell r="B373" t="str">
            <v>BT-PWR-PX3-1493V</v>
          </cell>
          <cell r="C373" t="str">
            <v>00000000000057071</v>
          </cell>
          <cell r="D373" t="str">
            <v>M</v>
          </cell>
          <cell r="E373" t="str">
            <v>Unit Metered iPDU: Single Phase, 230V AC, 32A, 24 Out: 20x IEC C13, 4x IEC-C19 , Zero U Vertical</v>
          </cell>
          <cell r="F373" t="str">
            <v>BTICINO S.P.A.</v>
          </cell>
          <cell r="G373">
            <v>0</v>
          </cell>
          <cell r="H373">
            <v>0</v>
          </cell>
          <cell r="K373" t="str">
            <v>TO</v>
          </cell>
          <cell r="L373" t="str">
            <v>Acquisto</v>
          </cell>
          <cell r="M373" t="str">
            <v>19/10/2018 11:43</v>
          </cell>
          <cell r="N373" t="str">
            <v>No</v>
          </cell>
          <cell r="O373" t="str">
            <v>No</v>
          </cell>
          <cell r="P373">
            <v>0</v>
          </cell>
          <cell r="Q373" t="str">
            <v>X</v>
          </cell>
          <cell r="R373" t="str">
            <v>28/09/2022</v>
          </cell>
          <cell r="S373" t="str">
            <v>28/09/2022</v>
          </cell>
          <cell r="T373" t="str">
            <v>00959</v>
          </cell>
          <cell r="U373" t="str">
            <v>PX3-1493V</v>
          </cell>
        </row>
        <row r="374">
          <cell r="B374" t="str">
            <v>BT-PWR-PX3-1493XV</v>
          </cell>
          <cell r="C374" t="str">
            <v>00000000000079641</v>
          </cell>
          <cell r="D374" t="str">
            <v>M</v>
          </cell>
          <cell r="E374" t="str">
            <v>BTICINO - 1PH, 230V AC, 32A (32A rated); 24 outlets: 20x C13, 4x C19; plug: 32A Terminal(Bottom-bottom feed), 7.4kVA; Unit Mete</v>
          </cell>
          <cell r="F374" t="str">
            <v>BTICINO S.P.A.</v>
          </cell>
          <cell r="G374">
            <v>0</v>
          </cell>
          <cell r="L374" t="str">
            <v>Acquisto</v>
          </cell>
          <cell r="M374" t="str">
            <v>08/02/2023 10:45</v>
          </cell>
          <cell r="N374" t="str">
            <v>No</v>
          </cell>
          <cell r="O374" t="str">
            <v>No</v>
          </cell>
          <cell r="P374">
            <v>0</v>
          </cell>
          <cell r="Q374" t="str">
            <v>X</v>
          </cell>
          <cell r="R374" t="str">
            <v>03/10/2023</v>
          </cell>
          <cell r="S374" t="str">
            <v>03/10/2023</v>
          </cell>
          <cell r="T374" t="str">
            <v>00959</v>
          </cell>
          <cell r="U374" t="str">
            <v>PX3-1493XV</v>
          </cell>
        </row>
        <row r="375">
          <cell r="B375" t="str">
            <v>BT-PWR-PX3-1493XV-K1</v>
          </cell>
          <cell r="C375" t="str">
            <v>00000000000079642</v>
          </cell>
          <cell r="D375" t="str">
            <v>M</v>
          </cell>
          <cell r="E375" t="str">
            <v>BTICINO - 1PH, 230V AC, 32A (32A rated); 24 outlets: 20x C13, 4x C19; plug: 32A Terminal(Bottom-bottom feed), 7.4kVA; Unit Mete</v>
          </cell>
          <cell r="F375" t="str">
            <v>BTICINO S.P.A.</v>
          </cell>
          <cell r="G375">
            <v>0</v>
          </cell>
          <cell r="L375" t="str">
            <v>Acquisto</v>
          </cell>
          <cell r="M375" t="str">
            <v>08/02/2023 10:48</v>
          </cell>
          <cell r="N375" t="str">
            <v>No</v>
          </cell>
          <cell r="O375" t="str">
            <v>No</v>
          </cell>
          <cell r="P375">
            <v>0</v>
          </cell>
          <cell r="Q375" t="str">
            <v>X</v>
          </cell>
          <cell r="R375" t="str">
            <v>28/09/2023</v>
          </cell>
          <cell r="S375" t="str">
            <v>28/09/2023</v>
          </cell>
          <cell r="T375" t="str">
            <v>00959</v>
          </cell>
          <cell r="U375" t="str">
            <v>PX3-1493XV-K1</v>
          </cell>
        </row>
        <row r="376">
          <cell r="B376" t="str">
            <v>BT-PWR-PX3-1732</v>
          </cell>
          <cell r="C376" t="str">
            <v>00000000000081491</v>
          </cell>
          <cell r="D376" t="str">
            <v>M</v>
          </cell>
          <cell r="E376" t="str">
            <v>BTICINO - RARITAN 3PH, 400V AC, 16A (16A/PH rated) ; 36 outlets: 24x C13, 12x C19; plug: IEC 60309 3P+N+ E 6h 16A (Wye Bottom-fro</v>
          </cell>
          <cell r="F376" t="str">
            <v>BTICINO S.P.A.</v>
          </cell>
          <cell r="G376">
            <v>0</v>
          </cell>
          <cell r="L376" t="str">
            <v>Acquisto</v>
          </cell>
          <cell r="M376" t="str">
            <v>14/06/2023 11:29</v>
          </cell>
          <cell r="N376" t="str">
            <v>No</v>
          </cell>
          <cell r="O376" t="str">
            <v>No</v>
          </cell>
          <cell r="P376">
            <v>0</v>
          </cell>
          <cell r="Q376" t="str">
            <v>X</v>
          </cell>
          <cell r="R376" t="str">
            <v>26/09/2023</v>
          </cell>
          <cell r="S376" t="str">
            <v>26/09/2023</v>
          </cell>
          <cell r="T376" t="str">
            <v>00959</v>
          </cell>
          <cell r="U376" t="str">
            <v>PX3-1732</v>
          </cell>
        </row>
        <row r="377">
          <cell r="B377" t="str">
            <v>BT-PWR-PX3-1842V</v>
          </cell>
          <cell r="C377" t="str">
            <v>00000000000062515</v>
          </cell>
          <cell r="D377" t="str">
            <v>M</v>
          </cell>
          <cell r="E377" t="str">
            <v>BTICINO - Unit Metered i PDU: Single Phase, 230V AC, 32A, 30 Outlets: 24x IEC- C13, 6x IEC-C-19 Plug: IEC 60309 32A, 7.36 kVA, Ze</v>
          </cell>
          <cell r="F377" t="str">
            <v>BTICINO S.P.A.</v>
          </cell>
          <cell r="G377">
            <v>0</v>
          </cell>
          <cell r="H377">
            <v>0</v>
          </cell>
          <cell r="K377" t="str">
            <v>TO</v>
          </cell>
          <cell r="L377" t="str">
            <v>Acquisto</v>
          </cell>
          <cell r="M377" t="str">
            <v>11/07/2019 15:18</v>
          </cell>
          <cell r="N377" t="str">
            <v>No</v>
          </cell>
          <cell r="O377" t="str">
            <v>No</v>
          </cell>
          <cell r="P377">
            <v>0</v>
          </cell>
          <cell r="Q377" t="str">
            <v>X</v>
          </cell>
          <cell r="S377" t="str">
            <v>28/10/2019</v>
          </cell>
          <cell r="T377" t="str">
            <v>00959</v>
          </cell>
          <cell r="U377" t="str">
            <v>PX3-1842V</v>
          </cell>
        </row>
        <row r="378">
          <cell r="B378" t="str">
            <v>BT-PWR-PX3-1847</v>
          </cell>
          <cell r="C378" t="str">
            <v>00000000000049314</v>
          </cell>
          <cell r="D378" t="str">
            <v>M</v>
          </cell>
          <cell r="E378" t="str">
            <v>Unit Metered iPDU: Single Phase, 230V AC, 32A, 42 Outlets: 36x IEC C13, 6xIEC C19 Plug: IEC 60309 32A, 7.36 kVA, Zero U Vertical</v>
          </cell>
          <cell r="F378" t="str">
            <v>BTICINO S.P.A.</v>
          </cell>
          <cell r="G378">
            <v>0</v>
          </cell>
          <cell r="H378">
            <v>0</v>
          </cell>
          <cell r="K378" t="str">
            <v>TO</v>
          </cell>
          <cell r="L378" t="str">
            <v>Acquisto</v>
          </cell>
          <cell r="M378" t="str">
            <v>13/07/2017 16:51</v>
          </cell>
          <cell r="N378" t="str">
            <v>No</v>
          </cell>
          <cell r="O378" t="str">
            <v>No</v>
          </cell>
          <cell r="P378">
            <v>0</v>
          </cell>
          <cell r="Q378" t="str">
            <v>X</v>
          </cell>
          <cell r="R378" t="str">
            <v>14/02/2024</v>
          </cell>
          <cell r="S378" t="str">
            <v>13/02/2024</v>
          </cell>
          <cell r="T378" t="str">
            <v>00959</v>
          </cell>
          <cell r="U378" t="str">
            <v>PX3-1847</v>
          </cell>
        </row>
        <row r="379">
          <cell r="B379" t="str">
            <v>BT-PWR-PX3-1847-K1</v>
          </cell>
          <cell r="C379" t="str">
            <v>00000000000049315</v>
          </cell>
          <cell r="D379" t="str">
            <v>M</v>
          </cell>
          <cell r="E379" t="str">
            <v>Unit Metered iPDU: Single Phase, 230V AC, 32A, Ethernet, Serial, 2x USB-A, 1x USB-B and Sensor Connections, Chassis Colore Rosso</v>
          </cell>
          <cell r="F379" t="str">
            <v>BTICINO S.P.A.</v>
          </cell>
          <cell r="G379">
            <v>0</v>
          </cell>
          <cell r="H379">
            <v>0</v>
          </cell>
          <cell r="K379" t="str">
            <v>TO</v>
          </cell>
          <cell r="L379" t="str">
            <v>Acquisto</v>
          </cell>
          <cell r="M379" t="str">
            <v>13/07/2017 16:53</v>
          </cell>
          <cell r="N379" t="str">
            <v>Si</v>
          </cell>
          <cell r="O379" t="str">
            <v>No</v>
          </cell>
          <cell r="P379">
            <v>0</v>
          </cell>
          <cell r="Q379" t="str">
            <v>X</v>
          </cell>
          <cell r="R379" t="str">
            <v>05/11/2021</v>
          </cell>
          <cell r="S379" t="str">
            <v>28/06/2019</v>
          </cell>
          <cell r="T379" t="str">
            <v>00959</v>
          </cell>
          <cell r="U379" t="str">
            <v>PX3-1847-K1</v>
          </cell>
        </row>
        <row r="380">
          <cell r="B380" t="str">
            <v>BT-PWR-PX3-1923X2</v>
          </cell>
          <cell r="C380" t="str">
            <v>00000000000065981</v>
          </cell>
          <cell r="D380" t="str">
            <v>M</v>
          </cell>
          <cell r="E380" t="str">
            <v>BTICINO - Unit Metered iPDU: Single Phase,230V AC,32A, 42Out:36x IEC C13,6xIEC- C19;2xPlug32A,7.36 kVA, 0U Vert</v>
          </cell>
          <cell r="F380" t="str">
            <v>BTICINO S.P.A.</v>
          </cell>
          <cell r="G380">
            <v>0</v>
          </cell>
          <cell r="H380">
            <v>0</v>
          </cell>
          <cell r="K380" t="str">
            <v>TO</v>
          </cell>
          <cell r="L380" t="str">
            <v>Acquisto</v>
          </cell>
          <cell r="M380" t="str">
            <v>05/02/2020 16:19</v>
          </cell>
          <cell r="N380" t="str">
            <v>Si</v>
          </cell>
          <cell r="O380" t="str">
            <v>No</v>
          </cell>
          <cell r="P380">
            <v>0</v>
          </cell>
          <cell r="Q380" t="str">
            <v>X</v>
          </cell>
          <cell r="R380" t="str">
            <v>04/05/2020</v>
          </cell>
          <cell r="S380" t="str">
            <v>30/04/2020</v>
          </cell>
          <cell r="T380" t="str">
            <v>00959</v>
          </cell>
          <cell r="U380" t="str">
            <v>PX3-1923X2</v>
          </cell>
        </row>
        <row r="381">
          <cell r="B381" t="str">
            <v>BT-PWR-PX3-5190R</v>
          </cell>
          <cell r="C381" t="str">
            <v>00000000000061274</v>
          </cell>
          <cell r="D381" t="str">
            <v>M</v>
          </cell>
          <cell r="E381" t="str">
            <v>BTICINO - Outlet Metered / Outlet Switched iPDU: 230V, 16A, 8 Outlets (8x C13), Plug: IEC 60309 16A, 1U, LCD Display</v>
          </cell>
          <cell r="F381" t="str">
            <v>BTICINO S.P.A.</v>
          </cell>
          <cell r="G381">
            <v>0</v>
          </cell>
          <cell r="H381">
            <v>0</v>
          </cell>
          <cell r="K381" t="str">
            <v>TO</v>
          </cell>
          <cell r="L381" t="str">
            <v>Acquisto</v>
          </cell>
          <cell r="M381" t="str">
            <v>08/05/2019 14:33</v>
          </cell>
          <cell r="N381" t="str">
            <v>Si</v>
          </cell>
          <cell r="O381" t="str">
            <v>No</v>
          </cell>
          <cell r="P381">
            <v>0</v>
          </cell>
          <cell r="Q381" t="str">
            <v>X</v>
          </cell>
          <cell r="R381" t="str">
            <v>05/12/2019</v>
          </cell>
          <cell r="S381" t="str">
            <v>04/12/2019</v>
          </cell>
          <cell r="T381" t="str">
            <v>00959</v>
          </cell>
          <cell r="U381" t="str">
            <v>PX3-5190R</v>
          </cell>
        </row>
        <row r="382">
          <cell r="B382" t="str">
            <v>BT-PWR-PX3-5193R</v>
          </cell>
          <cell r="C382" t="str">
            <v>00000000000076576</v>
          </cell>
          <cell r="D382" t="str">
            <v>M</v>
          </cell>
          <cell r="E382" t="str">
            <v>BTICINO - 1PH, 230V AC, 16A (16A rated); 8 outlets: 6x C13, 2x C19; plug: IEC 60309 2P+E 6h 16A (Rear feed), 3.7kVA; Outlet Mete</v>
          </cell>
          <cell r="F382" t="str">
            <v>BTICINO S.P.A.</v>
          </cell>
          <cell r="G382">
            <v>0</v>
          </cell>
          <cell r="H382">
            <v>0</v>
          </cell>
          <cell r="K382" t="str">
            <v>TO</v>
          </cell>
          <cell r="L382" t="str">
            <v>Acquisto</v>
          </cell>
          <cell r="M382" t="str">
            <v>20/06/2022 09:36</v>
          </cell>
          <cell r="N382" t="str">
            <v>No</v>
          </cell>
          <cell r="O382" t="str">
            <v>No</v>
          </cell>
          <cell r="P382">
            <v>0</v>
          </cell>
          <cell r="Q382" t="str">
            <v>X</v>
          </cell>
          <cell r="R382" t="str">
            <v>07/04/2023</v>
          </cell>
          <cell r="S382" t="str">
            <v>28/03/2023</v>
          </cell>
          <cell r="T382" t="str">
            <v>00959</v>
          </cell>
          <cell r="U382" t="str">
            <v>PX3-5193R</v>
          </cell>
        </row>
        <row r="383">
          <cell r="B383" t="str">
            <v>BT-PWR-PX3-5260R</v>
          </cell>
          <cell r="C383" t="str">
            <v>00000000000065875</v>
          </cell>
          <cell r="D383" t="str">
            <v>M</v>
          </cell>
          <cell r="E383" t="str">
            <v>BTICINO - 1PH, 230V AC, 32A (32A rated); 12 outlets: 12x C13; plug: IEC 60309 2P+E 6h 32A (Rear feed), 7.4kVA; Outlet Metered</v>
          </cell>
          <cell r="F383" t="str">
            <v>BTICINO S.P.A.</v>
          </cell>
          <cell r="G383">
            <v>0</v>
          </cell>
          <cell r="L383" t="str">
            <v>Acquisto</v>
          </cell>
          <cell r="M383" t="str">
            <v>22/01/2020 15:29</v>
          </cell>
          <cell r="N383" t="str">
            <v>Si</v>
          </cell>
          <cell r="O383" t="str">
            <v>No</v>
          </cell>
          <cell r="P383">
            <v>0</v>
          </cell>
          <cell r="Q383" t="str">
            <v>X</v>
          </cell>
          <cell r="R383" t="str">
            <v>06/02/2020</v>
          </cell>
          <cell r="S383" t="str">
            <v>05/02/2020</v>
          </cell>
          <cell r="T383" t="str">
            <v>00959</v>
          </cell>
        </row>
        <row r="384">
          <cell r="B384" t="str">
            <v>BT-PWR-PX3-5466V</v>
          </cell>
          <cell r="C384" t="str">
            <v>00000000000070241</v>
          </cell>
          <cell r="D384" t="str">
            <v>M</v>
          </cell>
          <cell r="E384" t="str">
            <v>BTICINO - Raritan 1PH, 230V AC, 32A (32A rated); 20 outlets: 20x C13; plug: IEC 60309 2P+E 6h 32A (Bottom- bottom feed)</v>
          </cell>
          <cell r="F384" t="str">
            <v>BTICINO S.P.A.</v>
          </cell>
          <cell r="G384">
            <v>0</v>
          </cell>
          <cell r="H384">
            <v>0</v>
          </cell>
          <cell r="K384" t="str">
            <v>TO</v>
          </cell>
          <cell r="L384" t="str">
            <v>Acquisto</v>
          </cell>
          <cell r="M384" t="str">
            <v>13/11/2020 15:27</v>
          </cell>
          <cell r="N384" t="str">
            <v>No</v>
          </cell>
          <cell r="O384" t="str">
            <v>No</v>
          </cell>
          <cell r="P384">
            <v>0</v>
          </cell>
          <cell r="Q384" t="str">
            <v>X</v>
          </cell>
          <cell r="R384" t="str">
            <v>07/06/2023</v>
          </cell>
          <cell r="S384" t="str">
            <v>07/06/2023</v>
          </cell>
          <cell r="T384" t="str">
            <v>00959</v>
          </cell>
          <cell r="U384" t="str">
            <v>PX3-5466V</v>
          </cell>
        </row>
        <row r="385">
          <cell r="B385" t="str">
            <v>BT-PWR-PX3-5493V</v>
          </cell>
          <cell r="C385" t="str">
            <v>00000000000078972</v>
          </cell>
          <cell r="D385" t="str">
            <v>M</v>
          </cell>
          <cell r="E385" t="str">
            <v>BTICINO - Raritan 230 vac, I32A 6.4kw (con scheda lan a bordo x monitoraggio consumi remoti).</v>
          </cell>
          <cell r="F385" t="str">
            <v>BTICINO S.P.A.</v>
          </cell>
          <cell r="G385">
            <v>0</v>
          </cell>
          <cell r="L385" t="str">
            <v>Acquisto</v>
          </cell>
          <cell r="M385" t="str">
            <v>24/01/2023 14:27</v>
          </cell>
          <cell r="N385" t="str">
            <v>No</v>
          </cell>
          <cell r="O385" t="str">
            <v>No</v>
          </cell>
          <cell r="P385">
            <v>0</v>
          </cell>
          <cell r="Q385" t="str">
            <v>X</v>
          </cell>
          <cell r="R385" t="str">
            <v>20/03/2023</v>
          </cell>
          <cell r="S385" t="str">
            <v>20/03/2023</v>
          </cell>
          <cell r="T385" t="str">
            <v>00959</v>
          </cell>
          <cell r="U385" t="str">
            <v>PX3-5493V</v>
          </cell>
        </row>
        <row r="386">
          <cell r="B386" t="str">
            <v>BT-PWR-PX3-5730-V2</v>
          </cell>
          <cell r="C386" t="str">
            <v>00000000000077457</v>
          </cell>
          <cell r="D386" t="str">
            <v>M</v>
          </cell>
          <cell r="E386" t="str">
            <v>BTICINO - 3PH, 400V AC, 32A (32A/PH rated); 36 outlets: 24x C13, 12x C19; plug: IEC 60309 3P+N+E 6h 32A ( Wye Bottom-front feed)</v>
          </cell>
          <cell r="F386" t="str">
            <v>BTICINO S.P.A.</v>
          </cell>
          <cell r="G386">
            <v>0</v>
          </cell>
          <cell r="H386">
            <v>0</v>
          </cell>
          <cell r="K386" t="str">
            <v>TO</v>
          </cell>
          <cell r="L386" t="str">
            <v>Acquisto</v>
          </cell>
          <cell r="M386" t="str">
            <v>07/09/2022 09:08</v>
          </cell>
          <cell r="N386" t="str">
            <v>No</v>
          </cell>
          <cell r="O386" t="str">
            <v>No</v>
          </cell>
          <cell r="P386">
            <v>0</v>
          </cell>
          <cell r="Q386" t="str">
            <v>X</v>
          </cell>
          <cell r="R386" t="str">
            <v>15/09/2022</v>
          </cell>
          <cell r="S386" t="str">
            <v>15/09/2022</v>
          </cell>
          <cell r="T386" t="str">
            <v>00959</v>
          </cell>
          <cell r="U386" t="str">
            <v>PX3-5730-V2</v>
          </cell>
        </row>
        <row r="387">
          <cell r="B387" t="str">
            <v>BT-PWR-PX3-5911U-V2</v>
          </cell>
          <cell r="C387" t="str">
            <v>00000000000068916</v>
          </cell>
          <cell r="D387" t="str">
            <v>M</v>
          </cell>
          <cell r="E387" t="str">
            <v>BTICINO - Raritan PDU Trifase 3PH, 400V AC, 32A ( 32A/PH rated); 48 outlets: 42x C13, 6x C19, 22.2kVA; Zero U vertical PDU</v>
          </cell>
          <cell r="F387" t="str">
            <v>BTICINO S.P.A.</v>
          </cell>
          <cell r="G387">
            <v>0</v>
          </cell>
          <cell r="H387">
            <v>0</v>
          </cell>
          <cell r="K387" t="str">
            <v>TO</v>
          </cell>
          <cell r="L387" t="str">
            <v>Acquisto</v>
          </cell>
          <cell r="M387" t="str">
            <v>16/07/2020 14:42</v>
          </cell>
          <cell r="N387" t="str">
            <v>Si</v>
          </cell>
          <cell r="O387" t="str">
            <v>No</v>
          </cell>
          <cell r="P387">
            <v>0</v>
          </cell>
          <cell r="Q387" t="str">
            <v>X</v>
          </cell>
          <cell r="R387" t="str">
            <v>30/09/2020</v>
          </cell>
          <cell r="S387" t="str">
            <v>01/09/2020</v>
          </cell>
          <cell r="T387" t="str">
            <v>00959</v>
          </cell>
          <cell r="U387" t="str">
            <v>PX3-5911U-V2</v>
          </cell>
        </row>
        <row r="388">
          <cell r="B388" t="str">
            <v>BT-PWR-PX3TS-1469R</v>
          </cell>
          <cell r="C388" t="str">
            <v>00000000000080538</v>
          </cell>
          <cell r="D388" t="str">
            <v>M</v>
          </cell>
          <cell r="E388" t="str">
            <v>BTICINO - RARITAN PX3TS- 1469R, 2U, 200-240 input voltage, plug IEC 60309 32A, 16 x C13; 4 x C19, circuit breaker 2 x 16A 1-pole</v>
          </cell>
          <cell r="F388" t="str">
            <v>BTICINO S.P.A.</v>
          </cell>
          <cell r="G388">
            <v>0</v>
          </cell>
          <cell r="L388" t="str">
            <v>Acquisto</v>
          </cell>
          <cell r="M388" t="str">
            <v>18/04/2023 13:39</v>
          </cell>
          <cell r="N388" t="str">
            <v>No</v>
          </cell>
          <cell r="O388" t="str">
            <v>No</v>
          </cell>
          <cell r="P388">
            <v>0</v>
          </cell>
          <cell r="Q388" t="str">
            <v>X</v>
          </cell>
          <cell r="R388" t="str">
            <v>15/05/2023</v>
          </cell>
          <cell r="S388" t="str">
            <v>12/05/2023</v>
          </cell>
          <cell r="T388" t="str">
            <v>00959</v>
          </cell>
          <cell r="U388" t="str">
            <v>PX3TS-1469R</v>
          </cell>
        </row>
        <row r="389">
          <cell r="B389" t="str">
            <v>BT-PWR-PX3TS-14869R</v>
          </cell>
          <cell r="C389" t="str">
            <v>00000000000080808</v>
          </cell>
          <cell r="D389" t="str">
            <v>M</v>
          </cell>
          <cell r="E389" t="str">
            <v>BTICINO - RARITAN PX3TS- 1469R, 2U, 200-240 input voltage, plug IEC 60309 32A, 16 x C13; 4 x C19, circuit breaker 2 x 16A 1-pole</v>
          </cell>
          <cell r="G389">
            <v>0</v>
          </cell>
          <cell r="L389" t="str">
            <v>Acquisto</v>
          </cell>
          <cell r="M389" t="str">
            <v>18/04/2023 13:30</v>
          </cell>
          <cell r="N389" t="str">
            <v>Si</v>
          </cell>
          <cell r="O389" t="str">
            <v>No</v>
          </cell>
          <cell r="P389">
            <v>0</v>
          </cell>
          <cell r="Q389" t="str">
            <v>X</v>
          </cell>
        </row>
        <row r="390">
          <cell r="B390" t="str">
            <v>BT-PWR-PXE-1488</v>
          </cell>
          <cell r="C390" t="str">
            <v>00000000000047658</v>
          </cell>
          <cell r="D390" t="str">
            <v>M</v>
          </cell>
          <cell r="E390" t="str">
            <v>RARITAN - PDU:1PH, 230? 240V, 16A, 24 Outlets: 20x IEC C13 and 4x IEC C19, Plug: IEC 60309 16A, 3.7 ? 3.8 kVA, 0U Vertical</v>
          </cell>
          <cell r="F390" t="str">
            <v>BTICINO S.P.A.</v>
          </cell>
          <cell r="G390">
            <v>0</v>
          </cell>
          <cell r="H390">
            <v>0</v>
          </cell>
          <cell r="K390" t="str">
            <v>TO</v>
          </cell>
          <cell r="L390" t="str">
            <v>Acquisto</v>
          </cell>
          <cell r="M390" t="str">
            <v>06/03/2017 15:26</v>
          </cell>
          <cell r="N390" t="str">
            <v>No</v>
          </cell>
          <cell r="O390" t="str">
            <v>No</v>
          </cell>
          <cell r="P390">
            <v>0</v>
          </cell>
          <cell r="Q390" t="str">
            <v>K</v>
          </cell>
          <cell r="R390" t="str">
            <v>08/08/2018</v>
          </cell>
          <cell r="S390" t="str">
            <v>10/05/2017</v>
          </cell>
          <cell r="T390" t="str">
            <v>00959</v>
          </cell>
          <cell r="U390" t="str">
            <v>PXE-1488</v>
          </cell>
        </row>
        <row r="391">
          <cell r="B391" t="str">
            <v>BT-PWR-PXE-1847</v>
          </cell>
          <cell r="C391" t="str">
            <v>00000000000047659</v>
          </cell>
          <cell r="D391" t="str">
            <v>M</v>
          </cell>
          <cell r="E391" t="str">
            <v>PDU:1PH,230?240V,32A, 2x16A Circuit Breakers,42 Outlets:36x IEC C13 and 6 x IEC C19,Plug:IEC 60309 32A, 7.4 ? 7.7 kVA,0U Vertical</v>
          </cell>
          <cell r="F391" t="str">
            <v>BTICINO S.P.A.</v>
          </cell>
          <cell r="G391">
            <v>0</v>
          </cell>
          <cell r="H391">
            <v>0</v>
          </cell>
          <cell r="K391" t="str">
            <v>TO</v>
          </cell>
          <cell r="L391" t="str">
            <v>Acquisto</v>
          </cell>
          <cell r="M391" t="str">
            <v>06/03/2017 15:26</v>
          </cell>
          <cell r="N391" t="str">
            <v>No</v>
          </cell>
          <cell r="O391" t="str">
            <v>No</v>
          </cell>
          <cell r="P391">
            <v>0</v>
          </cell>
          <cell r="Q391" t="str">
            <v>K</v>
          </cell>
          <cell r="R391" t="str">
            <v>06/05/2021</v>
          </cell>
          <cell r="S391" t="str">
            <v>10/05/2017</v>
          </cell>
          <cell r="T391" t="str">
            <v>00959</v>
          </cell>
          <cell r="U391" t="str">
            <v>PXE-1847</v>
          </cell>
        </row>
        <row r="392">
          <cell r="B392" t="str">
            <v>BT-PWR-PXE-1966</v>
          </cell>
          <cell r="C392" t="str">
            <v>00000000000057099</v>
          </cell>
          <cell r="D392" t="str">
            <v>M</v>
          </cell>
          <cell r="E392" t="str">
            <v>3PH, 400V AC, 16A (16A/PH rated); 42 outlets: 36x C13, 6x C19; plug: IEC 60309 3P+ N+E 6h 16A (Wye Bottom- front feed), 11.1kVA;</v>
          </cell>
          <cell r="F392" t="str">
            <v>BTICINO S.P.A.</v>
          </cell>
          <cell r="G392">
            <v>0</v>
          </cell>
          <cell r="H392">
            <v>0</v>
          </cell>
          <cell r="K392" t="str">
            <v>TO</v>
          </cell>
          <cell r="L392" t="str">
            <v>Acquisto</v>
          </cell>
          <cell r="M392" t="str">
            <v>19/10/2018 16:16</v>
          </cell>
          <cell r="N392" t="str">
            <v>Si</v>
          </cell>
          <cell r="O392" t="str">
            <v>No</v>
          </cell>
          <cell r="P392">
            <v>0</v>
          </cell>
          <cell r="Q392" t="str">
            <v>X</v>
          </cell>
          <cell r="R392" t="str">
            <v>30/11/2018</v>
          </cell>
          <cell r="S392" t="str">
            <v>27/11/2018</v>
          </cell>
          <cell r="T392" t="str">
            <v>00959</v>
          </cell>
          <cell r="U392" t="str">
            <v>PXE-1966</v>
          </cell>
        </row>
        <row r="393">
          <cell r="B393" t="str">
            <v>BT-RAC-.208012.145698</v>
          </cell>
          <cell r="C393" t="str">
            <v>00000000000064887</v>
          </cell>
          <cell r="D393" t="str">
            <v>M</v>
          </cell>
          <cell r="E393" t="str">
            <v>BTICINO - Armadio custom senza pannelli Legrand server 800(larg)x1200(prof) x2000(alt), 42U, 4 montanti 19", RAL7047.</v>
          </cell>
          <cell r="F393" t="str">
            <v>BTICINO S.P.A.</v>
          </cell>
          <cell r="G393">
            <v>0</v>
          </cell>
          <cell r="H393">
            <v>0</v>
          </cell>
          <cell r="K393" t="str">
            <v>TO</v>
          </cell>
          <cell r="L393" t="str">
            <v>Acquisto</v>
          </cell>
          <cell r="M393" t="str">
            <v>27/11/2019 15:24</v>
          </cell>
          <cell r="N393" t="str">
            <v>Si</v>
          </cell>
          <cell r="O393" t="str">
            <v>No</v>
          </cell>
          <cell r="P393">
            <v>0</v>
          </cell>
          <cell r="Q393" t="str">
            <v>X</v>
          </cell>
          <cell r="T393" t="str">
            <v>00959</v>
          </cell>
          <cell r="U393" t="str">
            <v>B110.208012.145698</v>
          </cell>
        </row>
        <row r="394">
          <cell r="B394" t="str">
            <v>BT-RAC-.208012.145699</v>
          </cell>
          <cell r="C394" t="str">
            <v>00000000000064888</v>
          </cell>
          <cell r="D394" t="str">
            <v>M</v>
          </cell>
          <cell r="E394" t="str">
            <v>BTICINO - Armadio custom con pannelli Legrand server 800(larg)x1200(prof)x2000( alt), 42U, 4 montanti 19", RAL7047.</v>
          </cell>
          <cell r="F394" t="str">
            <v>BTICINO S.P.A.</v>
          </cell>
          <cell r="G394">
            <v>0</v>
          </cell>
          <cell r="H394">
            <v>0</v>
          </cell>
          <cell r="K394" t="str">
            <v>TO</v>
          </cell>
          <cell r="L394" t="str">
            <v>Acquisto</v>
          </cell>
          <cell r="M394" t="str">
            <v>27/11/2019 15:28</v>
          </cell>
          <cell r="N394" t="str">
            <v>Si</v>
          </cell>
          <cell r="O394" t="str">
            <v>No</v>
          </cell>
          <cell r="P394">
            <v>0</v>
          </cell>
          <cell r="Q394" t="str">
            <v>X</v>
          </cell>
          <cell r="T394" t="str">
            <v>00959</v>
          </cell>
          <cell r="U394" t="str">
            <v>B110.208012.145699</v>
          </cell>
        </row>
        <row r="395">
          <cell r="B395" t="str">
            <v>BT-RAC-0000-0091</v>
          </cell>
          <cell r="C395" t="str">
            <v>00000000000047870</v>
          </cell>
          <cell r="D395" t="str">
            <v>M</v>
          </cell>
          <cell r="E395" t="str">
            <v>CAB - cf54/200ez passerella a filo 3m</v>
          </cell>
          <cell r="F395" t="str">
            <v>BTICINO S.P.A.</v>
          </cell>
          <cell r="G395">
            <v>0</v>
          </cell>
          <cell r="H395">
            <v>0</v>
          </cell>
          <cell r="L395" t="str">
            <v>Acquisto</v>
          </cell>
          <cell r="M395" t="str">
            <v>29/03/2017 14:20</v>
          </cell>
          <cell r="N395" t="str">
            <v>Si</v>
          </cell>
          <cell r="O395" t="str">
            <v>No</v>
          </cell>
          <cell r="P395">
            <v>0</v>
          </cell>
          <cell r="Q395" t="str">
            <v>X</v>
          </cell>
          <cell r="R395" t="str">
            <v>28/04/2017</v>
          </cell>
          <cell r="S395" t="str">
            <v>21/04/2017</v>
          </cell>
          <cell r="T395" t="str">
            <v>00959</v>
          </cell>
        </row>
        <row r="396">
          <cell r="B396" t="str">
            <v>BT-RAC-0000-101</v>
          </cell>
          <cell r="C396" t="str">
            <v>00000000000047869</v>
          </cell>
          <cell r="D396" t="str">
            <v>M</v>
          </cell>
          <cell r="E396" t="str">
            <v>CAB - cf54/300ez passerella a filo 3m</v>
          </cell>
          <cell r="F396" t="str">
            <v>BTICINO S.P.A.</v>
          </cell>
          <cell r="G396">
            <v>0</v>
          </cell>
          <cell r="H396">
            <v>0</v>
          </cell>
          <cell r="L396" t="str">
            <v>Acquisto</v>
          </cell>
          <cell r="M396" t="str">
            <v>29/03/2017 14:19</v>
          </cell>
          <cell r="N396" t="str">
            <v>Si</v>
          </cell>
          <cell r="O396" t="str">
            <v>No</v>
          </cell>
          <cell r="P396">
            <v>0</v>
          </cell>
          <cell r="Q396" t="str">
            <v>X</v>
          </cell>
          <cell r="R396" t="str">
            <v>28/04/2017</v>
          </cell>
          <cell r="S396" t="str">
            <v>21/04/2017</v>
          </cell>
          <cell r="T396" t="str">
            <v>00959</v>
          </cell>
        </row>
        <row r="397">
          <cell r="B397" t="str">
            <v>BT-RAC-0000-202</v>
          </cell>
          <cell r="C397" t="str">
            <v>00000000000047868</v>
          </cell>
          <cell r="D397" t="str">
            <v>M</v>
          </cell>
          <cell r="E397" t="str">
            <v>CAB - CF 54/400 EZ+ passerella a filo 3m</v>
          </cell>
          <cell r="F397" t="str">
            <v>BTICINO S.P.A.</v>
          </cell>
          <cell r="G397">
            <v>0</v>
          </cell>
          <cell r="H397">
            <v>0</v>
          </cell>
          <cell r="L397" t="str">
            <v>Acquisto</v>
          </cell>
          <cell r="M397" t="str">
            <v>29/03/2017 14:19</v>
          </cell>
          <cell r="N397" t="str">
            <v>Si</v>
          </cell>
          <cell r="O397" t="str">
            <v>No</v>
          </cell>
          <cell r="P397">
            <v>0</v>
          </cell>
          <cell r="Q397" t="str">
            <v>X</v>
          </cell>
          <cell r="R397" t="str">
            <v>28/04/2017</v>
          </cell>
          <cell r="S397" t="str">
            <v>21/04/2017</v>
          </cell>
          <cell r="T397" t="str">
            <v>00959</v>
          </cell>
        </row>
        <row r="398">
          <cell r="B398" t="str">
            <v>BT-RAC-032161</v>
          </cell>
          <cell r="C398" t="str">
            <v>00000000000079848</v>
          </cell>
          <cell r="D398" t="str">
            <v>M</v>
          </cell>
          <cell r="E398" t="str">
            <v>BTICINO - Pannello ottico completo 24 FIBRE SC MM</v>
          </cell>
          <cell r="F398" t="str">
            <v>BTICINO S.P.A.</v>
          </cell>
          <cell r="G398">
            <v>0</v>
          </cell>
          <cell r="L398" t="str">
            <v>Acquisto</v>
          </cell>
          <cell r="M398" t="str">
            <v>10/03/2023 17:40</v>
          </cell>
          <cell r="N398" t="str">
            <v>No</v>
          </cell>
          <cell r="O398" t="str">
            <v>No</v>
          </cell>
          <cell r="P398">
            <v>0</v>
          </cell>
          <cell r="Q398" t="str">
            <v>X</v>
          </cell>
          <cell r="R398" t="str">
            <v>02/10/2023</v>
          </cell>
          <cell r="S398" t="str">
            <v>02/10/2023</v>
          </cell>
          <cell r="T398" t="str">
            <v>00959</v>
          </cell>
          <cell r="U398" t="str">
            <v>LG-032161</v>
          </cell>
        </row>
        <row r="399">
          <cell r="B399" t="str">
            <v>BT-RAC-033793</v>
          </cell>
          <cell r="C399" t="str">
            <v>00000000000079849</v>
          </cell>
          <cell r="D399" t="str">
            <v>M</v>
          </cell>
          <cell r="E399" t="str">
            <v>BTICINO - Pannello alta densità da equipaggiare 48RJ45</v>
          </cell>
          <cell r="F399" t="str">
            <v>BTICINO S.P.A.</v>
          </cell>
          <cell r="G399">
            <v>0</v>
          </cell>
          <cell r="L399" t="str">
            <v>Acquisto</v>
          </cell>
          <cell r="M399" t="str">
            <v>10/03/2023 17:42</v>
          </cell>
          <cell r="N399" t="str">
            <v>No</v>
          </cell>
          <cell r="O399" t="str">
            <v>No</v>
          </cell>
          <cell r="P399">
            <v>0</v>
          </cell>
          <cell r="Q399" t="str">
            <v>X</v>
          </cell>
          <cell r="R399" t="str">
            <v>02/10/2023</v>
          </cell>
          <cell r="S399" t="str">
            <v>02/10/2023</v>
          </cell>
          <cell r="T399" t="str">
            <v>00959</v>
          </cell>
          <cell r="U399" t="str">
            <v>LG-033793</v>
          </cell>
        </row>
        <row r="400">
          <cell r="B400" t="str">
            <v>BT-RAC-046482</v>
          </cell>
          <cell r="C400" t="str">
            <v>00000000000048349</v>
          </cell>
          <cell r="D400" t="str">
            <v>M</v>
          </cell>
          <cell r="E400" t="str">
            <v>BTICINO - Kit 4 ruote pivottanti, di cui 2 con freno, portata 500kg.</v>
          </cell>
          <cell r="F400" t="str">
            <v>BTICINO S.P.A.</v>
          </cell>
          <cell r="G400">
            <v>0</v>
          </cell>
          <cell r="H400">
            <v>0</v>
          </cell>
          <cell r="K400" t="str">
            <v>TO</v>
          </cell>
          <cell r="L400" t="str">
            <v>Acquisto</v>
          </cell>
          <cell r="M400" t="str">
            <v>20/04/2017 09:21</v>
          </cell>
          <cell r="N400" t="str">
            <v>No</v>
          </cell>
          <cell r="O400" t="str">
            <v>No</v>
          </cell>
          <cell r="P400">
            <v>0</v>
          </cell>
          <cell r="Q400" t="str">
            <v>)</v>
          </cell>
          <cell r="R400" t="str">
            <v>04/07/2023</v>
          </cell>
          <cell r="S400" t="str">
            <v>04/07/2023</v>
          </cell>
          <cell r="T400" t="str">
            <v>00959</v>
          </cell>
          <cell r="U400" t="str">
            <v>LG-046482</v>
          </cell>
        </row>
        <row r="401">
          <cell r="B401" t="str">
            <v>BT-RAC-1HE-MINK-25VP</v>
          </cell>
          <cell r="C401" t="str">
            <v>00000000000059436</v>
          </cell>
          <cell r="D401" t="str">
            <v>M</v>
          </cell>
          <cell r="E401" t="str">
            <v>pannelli ciechi 1U, RAL9005, toolless, confezione da 25 pezzi</v>
          </cell>
          <cell r="F401" t="str">
            <v>BTICINO S.P.A.</v>
          </cell>
          <cell r="G401">
            <v>0</v>
          </cell>
          <cell r="H401">
            <v>0</v>
          </cell>
          <cell r="K401" t="str">
            <v>TO</v>
          </cell>
          <cell r="L401" t="str">
            <v>Acquisto</v>
          </cell>
          <cell r="M401" t="str">
            <v>26/03/2019 15:21</v>
          </cell>
          <cell r="N401" t="str">
            <v>Si</v>
          </cell>
          <cell r="O401" t="str">
            <v>No</v>
          </cell>
          <cell r="P401">
            <v>0</v>
          </cell>
          <cell r="Q401" t="str">
            <v>X</v>
          </cell>
          <cell r="R401" t="str">
            <v>30/04/2019</v>
          </cell>
          <cell r="S401" t="str">
            <v>19/04/2019</v>
          </cell>
          <cell r="T401" t="str">
            <v>00959</v>
          </cell>
          <cell r="U401" t="str">
            <v>A5P6.1HE-MINK-25VP</v>
          </cell>
        </row>
        <row r="402">
          <cell r="B402" t="str">
            <v>BT-RAC-208012.145698</v>
          </cell>
          <cell r="C402" t="str">
            <v>00000000000064909</v>
          </cell>
          <cell r="D402" t="str">
            <v>M</v>
          </cell>
          <cell r="E402" t="str">
            <v>BTICINO - Armadio custom senza pannelli Legrand server 800(larg)x1200(prof) x2000(alt), 42U, 4 montanti 19", RAL7047.</v>
          </cell>
          <cell r="F402" t="str">
            <v>BTICINO S.P.A.</v>
          </cell>
          <cell r="G402">
            <v>0</v>
          </cell>
          <cell r="H402">
            <v>0</v>
          </cell>
          <cell r="K402" t="str">
            <v>TO</v>
          </cell>
          <cell r="L402" t="str">
            <v>Acquisto</v>
          </cell>
          <cell r="M402" t="str">
            <v>29/11/2019 09:56</v>
          </cell>
          <cell r="N402" t="str">
            <v>Si</v>
          </cell>
          <cell r="O402" t="str">
            <v>No</v>
          </cell>
          <cell r="P402">
            <v>0</v>
          </cell>
          <cell r="Q402" t="str">
            <v>X</v>
          </cell>
          <cell r="R402" t="str">
            <v>31/01/2020</v>
          </cell>
          <cell r="S402" t="str">
            <v>22/01/2020</v>
          </cell>
          <cell r="T402" t="str">
            <v>00959</v>
          </cell>
          <cell r="U402" t="str">
            <v>B110.208012.145698</v>
          </cell>
        </row>
        <row r="403">
          <cell r="B403" t="str">
            <v>BT-RAC-208012.145699</v>
          </cell>
          <cell r="C403" t="str">
            <v>00000000000064910</v>
          </cell>
          <cell r="D403" t="str">
            <v>M</v>
          </cell>
          <cell r="E403" t="str">
            <v>BTICINO - Armadio custom con pannelli Legrand server 800(larg)x1200(prof)x2000( alt), 42U, 4 montanti 19", RAL7047.</v>
          </cell>
          <cell r="F403" t="str">
            <v>BTICINO S.P.A.</v>
          </cell>
          <cell r="G403">
            <v>0</v>
          </cell>
          <cell r="H403">
            <v>0</v>
          </cell>
          <cell r="K403" t="str">
            <v>TO</v>
          </cell>
          <cell r="L403" t="str">
            <v>Acquisto</v>
          </cell>
          <cell r="M403" t="str">
            <v>29/11/2019 09:59</v>
          </cell>
          <cell r="N403" t="str">
            <v>Si</v>
          </cell>
          <cell r="O403" t="str">
            <v>No</v>
          </cell>
          <cell r="P403">
            <v>0</v>
          </cell>
          <cell r="Q403" t="str">
            <v>X</v>
          </cell>
          <cell r="R403" t="str">
            <v>31/12/2019</v>
          </cell>
          <cell r="S403" t="str">
            <v>20/12/2019</v>
          </cell>
          <cell r="T403" t="str">
            <v>00959</v>
          </cell>
          <cell r="U403" t="str">
            <v>B110.208012.145699</v>
          </cell>
        </row>
        <row r="404">
          <cell r="B404" t="str">
            <v>BT-RAC-558081</v>
          </cell>
          <cell r="C404" t="str">
            <v>00000000000047872</v>
          </cell>
          <cell r="D404" t="str">
            <v>M</v>
          </cell>
          <cell r="E404" t="str">
            <v>CAB - kitasstr ez kit giunzione</v>
          </cell>
          <cell r="F404" t="str">
            <v>BTICINO S.P.A.</v>
          </cell>
          <cell r="G404">
            <v>0</v>
          </cell>
          <cell r="H404">
            <v>0</v>
          </cell>
          <cell r="L404" t="str">
            <v>Acquisto</v>
          </cell>
          <cell r="M404" t="str">
            <v>29/03/2017 14:22</v>
          </cell>
          <cell r="N404" t="str">
            <v>Si</v>
          </cell>
          <cell r="O404" t="str">
            <v>No</v>
          </cell>
          <cell r="P404">
            <v>0</v>
          </cell>
          <cell r="Q404" t="str">
            <v>X</v>
          </cell>
          <cell r="R404" t="str">
            <v>28/04/2017</v>
          </cell>
          <cell r="S404" t="str">
            <v>21/04/2017</v>
          </cell>
          <cell r="T404" t="str">
            <v>00959</v>
          </cell>
        </row>
        <row r="405">
          <cell r="B405" t="str">
            <v>BT-RAC-559507</v>
          </cell>
          <cell r="C405" t="str">
            <v>00000000000047871</v>
          </cell>
          <cell r="D405" t="str">
            <v>M</v>
          </cell>
          <cell r="E405" t="str">
            <v>CAB - coupfilgm cesoia lame asimmetriche</v>
          </cell>
          <cell r="F405" t="str">
            <v>BTICINO S.P.A.</v>
          </cell>
          <cell r="G405">
            <v>0</v>
          </cell>
          <cell r="H405">
            <v>0</v>
          </cell>
          <cell r="L405" t="str">
            <v>Acquisto</v>
          </cell>
          <cell r="M405" t="str">
            <v>29/03/2017 14:21</v>
          </cell>
          <cell r="N405" t="str">
            <v>Si</v>
          </cell>
          <cell r="O405" t="str">
            <v>No</v>
          </cell>
          <cell r="P405">
            <v>0</v>
          </cell>
          <cell r="Q405" t="str">
            <v>X</v>
          </cell>
          <cell r="R405" t="str">
            <v>28/04/2017</v>
          </cell>
          <cell r="S405" t="str">
            <v>21/04/2017</v>
          </cell>
          <cell r="T405" t="str">
            <v>00959</v>
          </cell>
        </row>
        <row r="406">
          <cell r="B406" t="str">
            <v>BT-RAC-5P6.1HE-MINK</v>
          </cell>
          <cell r="C406" t="str">
            <v>00000000000052580</v>
          </cell>
          <cell r="D406" t="str">
            <v>M</v>
          </cell>
          <cell r="E406" t="str">
            <v>Pannelli ciechi 1U, RAL9005, toolless, confezione da 25 pezzi</v>
          </cell>
          <cell r="F406" t="str">
            <v>BTICINO S.P.A.</v>
          </cell>
          <cell r="G406">
            <v>0</v>
          </cell>
          <cell r="H406">
            <v>0</v>
          </cell>
          <cell r="K406" t="str">
            <v>TO</v>
          </cell>
          <cell r="L406" t="str">
            <v>Acquisto</v>
          </cell>
          <cell r="M406" t="str">
            <v>07/03/2018 09:14</v>
          </cell>
          <cell r="N406" t="str">
            <v>Si</v>
          </cell>
          <cell r="O406" t="str">
            <v>No</v>
          </cell>
          <cell r="P406">
            <v>0</v>
          </cell>
          <cell r="Q406" t="str">
            <v>X</v>
          </cell>
          <cell r="R406" t="str">
            <v>12/04/2018</v>
          </cell>
          <cell r="S406" t="str">
            <v>04/04/2018</v>
          </cell>
          <cell r="T406" t="str">
            <v>00959</v>
          </cell>
          <cell r="U406" t="str">
            <v>A5P6.1HE-MINK-25VP</v>
          </cell>
        </row>
        <row r="407">
          <cell r="B407" t="str">
            <v>BT-RAC-646213</v>
          </cell>
          <cell r="C407" t="str">
            <v>00000000000080068</v>
          </cell>
          <cell r="D407" t="str">
            <v>M</v>
          </cell>
          <cell r="E407" t="str">
            <v>BTICINO - legrand - quadro 15U  prof 600</v>
          </cell>
          <cell r="F407" t="str">
            <v>BTICINO S.P.A.</v>
          </cell>
          <cell r="G407">
            <v>0</v>
          </cell>
          <cell r="L407" t="str">
            <v>Acquisto</v>
          </cell>
          <cell r="M407" t="str">
            <v>16/03/2023 15:12</v>
          </cell>
          <cell r="N407" t="str">
            <v>No</v>
          </cell>
          <cell r="O407" t="str">
            <v>No</v>
          </cell>
          <cell r="P407">
            <v>0</v>
          </cell>
          <cell r="Q407" t="str">
            <v>X</v>
          </cell>
          <cell r="R407" t="str">
            <v>02/10/2023</v>
          </cell>
          <cell r="S407" t="str">
            <v>02/10/2023</v>
          </cell>
          <cell r="T407" t="str">
            <v>00959</v>
          </cell>
          <cell r="U407" t="str">
            <v>LG-646213</v>
          </cell>
        </row>
        <row r="408">
          <cell r="B408" t="str">
            <v>BT-RAC-646238</v>
          </cell>
          <cell r="C408" t="str">
            <v>00000000000080069</v>
          </cell>
          <cell r="D408" t="str">
            <v>M</v>
          </cell>
          <cell r="E408" t="str">
            <v>BTICINO - ventole 230V per armadio</v>
          </cell>
          <cell r="F408" t="str">
            <v>BTICINO S.P.A.</v>
          </cell>
          <cell r="G408">
            <v>0</v>
          </cell>
          <cell r="L408" t="str">
            <v>Acquisto</v>
          </cell>
          <cell r="M408" t="str">
            <v>16/03/2023 15:15</v>
          </cell>
          <cell r="N408" t="str">
            <v>No</v>
          </cell>
          <cell r="O408" t="str">
            <v>No</v>
          </cell>
          <cell r="P408">
            <v>0</v>
          </cell>
          <cell r="Q408" t="str">
            <v>X</v>
          </cell>
          <cell r="R408" t="str">
            <v>02/10/2023</v>
          </cell>
          <cell r="S408" t="str">
            <v>02/10/2023</v>
          </cell>
          <cell r="T408" t="str">
            <v>00959</v>
          </cell>
          <cell r="U408" t="str">
            <v>LG-636238</v>
          </cell>
        </row>
        <row r="409">
          <cell r="B409" t="str">
            <v>BT-RAC-646243</v>
          </cell>
          <cell r="C409" t="str">
            <v>00000000000080070</v>
          </cell>
          <cell r="D409" t="str">
            <v>M</v>
          </cell>
          <cell r="E409" t="str">
            <v>BTICINO - 2 montanti  per armadio 15U</v>
          </cell>
          <cell r="F409" t="str">
            <v>BTICINO S.P.A.</v>
          </cell>
          <cell r="G409">
            <v>0</v>
          </cell>
          <cell r="L409" t="str">
            <v>Acquisto</v>
          </cell>
          <cell r="M409" t="str">
            <v>16/03/2023 15:22</v>
          </cell>
          <cell r="N409" t="str">
            <v>No</v>
          </cell>
          <cell r="O409" t="str">
            <v>No</v>
          </cell>
          <cell r="P409">
            <v>0</v>
          </cell>
          <cell r="Q409" t="str">
            <v>X</v>
          </cell>
          <cell r="R409" t="str">
            <v>02/10/2023</v>
          </cell>
          <cell r="S409" t="str">
            <v>02/10/2023</v>
          </cell>
          <cell r="T409" t="str">
            <v>00959</v>
          </cell>
          <cell r="U409" t="str">
            <v>LG-646243</v>
          </cell>
        </row>
        <row r="410">
          <cell r="B410" t="str">
            <v>BT-RAC-646340</v>
          </cell>
          <cell r="C410" t="str">
            <v>00000000000048350</v>
          </cell>
          <cell r="D410" t="str">
            <v>M</v>
          </cell>
          <cell r="E410" t="str">
            <v>BTICINO - Set di 2 montanti per armadio 19'' - 24U</v>
          </cell>
          <cell r="F410" t="str">
            <v>BTICINO S.P.A.</v>
          </cell>
          <cell r="G410">
            <v>0</v>
          </cell>
          <cell r="H410">
            <v>0</v>
          </cell>
          <cell r="K410" t="str">
            <v>TO</v>
          </cell>
          <cell r="L410" t="str">
            <v>Acquisto</v>
          </cell>
          <cell r="M410" t="str">
            <v>20/04/2017 09:21</v>
          </cell>
          <cell r="N410" t="str">
            <v>No</v>
          </cell>
          <cell r="O410" t="str">
            <v>No</v>
          </cell>
          <cell r="P410">
            <v>0</v>
          </cell>
          <cell r="Q410" t="str">
            <v>)</v>
          </cell>
          <cell r="R410" t="str">
            <v>04/07/2018</v>
          </cell>
          <cell r="S410" t="str">
            <v>31/07/2017</v>
          </cell>
          <cell r="T410" t="str">
            <v>00959</v>
          </cell>
          <cell r="U410" t="str">
            <v>LG-646340</v>
          </cell>
        </row>
        <row r="411">
          <cell r="B411" t="str">
            <v>BT-RAC-646342</v>
          </cell>
          <cell r="C411" t="str">
            <v>00000000000048351</v>
          </cell>
          <cell r="D411" t="str">
            <v>M</v>
          </cell>
          <cell r="E411" t="str">
            <v>BTICINO - Set di 2 montanti per armadio 19'' - 42U</v>
          </cell>
          <cell r="F411" t="str">
            <v>BTICINO S.P.A.</v>
          </cell>
          <cell r="G411">
            <v>0</v>
          </cell>
          <cell r="H411">
            <v>0</v>
          </cell>
          <cell r="K411" t="str">
            <v>TO</v>
          </cell>
          <cell r="L411" t="str">
            <v>Acquisto</v>
          </cell>
          <cell r="M411" t="str">
            <v>20/04/2017 09:21</v>
          </cell>
          <cell r="N411" t="str">
            <v>No</v>
          </cell>
          <cell r="O411" t="str">
            <v>No</v>
          </cell>
          <cell r="P411">
            <v>0</v>
          </cell>
          <cell r="Q411" t="str">
            <v>)</v>
          </cell>
          <cell r="R411" t="str">
            <v>02/10/2023</v>
          </cell>
          <cell r="S411" t="str">
            <v>02/10/2023</v>
          </cell>
          <cell r="T411" t="str">
            <v>00959</v>
          </cell>
          <cell r="U411" t="str">
            <v>LG-646342</v>
          </cell>
        </row>
        <row r="412">
          <cell r="B412" t="str">
            <v>BT-RAC-646371</v>
          </cell>
          <cell r="C412" t="str">
            <v>00000000000049289</v>
          </cell>
          <cell r="E412" t="str">
            <v>Rack 42 U - 2026X800X600 MM</v>
          </cell>
          <cell r="F412" t="str">
            <v>BTICINO S.P.A.</v>
          </cell>
          <cell r="G412">
            <v>0</v>
          </cell>
          <cell r="H412">
            <v>0</v>
          </cell>
          <cell r="L412" t="str">
            <v>Acquisto</v>
          </cell>
          <cell r="M412" t="str">
            <v>12/07/2017 10:10</v>
          </cell>
          <cell r="N412" t="str">
            <v>Si</v>
          </cell>
          <cell r="O412" t="str">
            <v>No</v>
          </cell>
          <cell r="P412">
            <v>0</v>
          </cell>
          <cell r="Q412" t="str">
            <v>X</v>
          </cell>
          <cell r="T412" t="str">
            <v>00959</v>
          </cell>
        </row>
        <row r="413">
          <cell r="B413" t="str">
            <v>BT-RAC-646400</v>
          </cell>
          <cell r="C413" t="str">
            <v>00000000000049874</v>
          </cell>
          <cell r="D413" t="str">
            <v>M</v>
          </cell>
          <cell r="E413" t="str">
            <v>BTICINO - Zoccolo 6X6, h. 100mm., 4 blocchi angolari e 4 profili rimovibili, RAL 7016</v>
          </cell>
          <cell r="F413" t="str">
            <v>BTICINO S.P.A.</v>
          </cell>
          <cell r="G413">
            <v>0</v>
          </cell>
          <cell r="H413">
            <v>0</v>
          </cell>
          <cell r="K413" t="str">
            <v>TO</v>
          </cell>
          <cell r="L413" t="str">
            <v>Acquisto</v>
          </cell>
          <cell r="M413" t="str">
            <v>26/07/2017 16:22</v>
          </cell>
          <cell r="N413" t="str">
            <v>No</v>
          </cell>
          <cell r="O413" t="str">
            <v>No</v>
          </cell>
          <cell r="P413">
            <v>0</v>
          </cell>
          <cell r="Q413" t="str">
            <v>)</v>
          </cell>
          <cell r="R413" t="str">
            <v>17/11/2020</v>
          </cell>
          <cell r="S413" t="str">
            <v>08/08/2017</v>
          </cell>
          <cell r="T413" t="str">
            <v>00959</v>
          </cell>
          <cell r="U413" t="str">
            <v>LG-646400</v>
          </cell>
        </row>
        <row r="414">
          <cell r="B414" t="str">
            <v>BT-RAC-646402</v>
          </cell>
          <cell r="C414" t="str">
            <v>00000000000079852</v>
          </cell>
          <cell r="D414" t="str">
            <v>M</v>
          </cell>
          <cell r="E414" t="str">
            <v>BTICINO - LEGRAND - Zoccolo per armadio 600x1000</v>
          </cell>
          <cell r="F414" t="str">
            <v>BTICINO S.P.A.</v>
          </cell>
          <cell r="G414">
            <v>0</v>
          </cell>
          <cell r="L414" t="str">
            <v>Acquisto</v>
          </cell>
          <cell r="M414" t="str">
            <v>13/03/2023 09:42</v>
          </cell>
          <cell r="N414" t="str">
            <v>No</v>
          </cell>
          <cell r="O414" t="str">
            <v>No</v>
          </cell>
          <cell r="P414">
            <v>0</v>
          </cell>
          <cell r="Q414" t="str">
            <v>X</v>
          </cell>
          <cell r="R414" t="str">
            <v>02/10/2023</v>
          </cell>
          <cell r="S414" t="str">
            <v>02/10/2023</v>
          </cell>
          <cell r="T414" t="str">
            <v>00959</v>
          </cell>
          <cell r="U414" t="str">
            <v>BT-646402</v>
          </cell>
        </row>
        <row r="415">
          <cell r="B415" t="str">
            <v>BT-RAC-646403</v>
          </cell>
          <cell r="C415" t="str">
            <v>00000000000048352</v>
          </cell>
          <cell r="D415" t="str">
            <v>M</v>
          </cell>
          <cell r="E415" t="str">
            <v>BTICINO - Zoccolo 8X8, h. 100mm., 4 blocchi angolari e 4 profili rimovibili, RAL7016</v>
          </cell>
          <cell r="F415" t="str">
            <v>BTICINO S.P.A.</v>
          </cell>
          <cell r="G415">
            <v>0</v>
          </cell>
          <cell r="H415">
            <v>0</v>
          </cell>
          <cell r="K415" t="str">
            <v>TO</v>
          </cell>
          <cell r="L415" t="str">
            <v>Acquisto</v>
          </cell>
          <cell r="M415" t="str">
            <v>20/04/2017 09:21</v>
          </cell>
          <cell r="N415" t="str">
            <v>No</v>
          </cell>
          <cell r="O415" t="str">
            <v>No</v>
          </cell>
          <cell r="P415">
            <v>0</v>
          </cell>
          <cell r="Q415" t="str">
            <v>)</v>
          </cell>
          <cell r="R415" t="str">
            <v>10/12/2021</v>
          </cell>
          <cell r="S415" t="str">
            <v>08/08/2017</v>
          </cell>
          <cell r="T415" t="str">
            <v>00959</v>
          </cell>
          <cell r="U415" t="str">
            <v>LG-646403</v>
          </cell>
        </row>
        <row r="416">
          <cell r="B416" t="str">
            <v>BT-RAC-646421</v>
          </cell>
          <cell r="C416" t="str">
            <v>00000000000048353</v>
          </cell>
          <cell r="D416" t="str">
            <v>M</v>
          </cell>
          <cell r="E416" t="str">
            <v>BTICINO - Griglia discesa cavi laterale</v>
          </cell>
          <cell r="F416" t="str">
            <v>BTICINO S.P.A.</v>
          </cell>
          <cell r="G416">
            <v>0</v>
          </cell>
          <cell r="H416">
            <v>0</v>
          </cell>
          <cell r="K416" t="str">
            <v>TO</v>
          </cell>
          <cell r="L416" t="str">
            <v>Acquisto</v>
          </cell>
          <cell r="M416" t="str">
            <v>20/04/2017 09:21</v>
          </cell>
          <cell r="N416" t="str">
            <v>No</v>
          </cell>
          <cell r="O416" t="str">
            <v>No</v>
          </cell>
          <cell r="P416">
            <v>0</v>
          </cell>
          <cell r="Q416" t="str">
            <v>)</v>
          </cell>
          <cell r="R416" t="str">
            <v>02/10/2023</v>
          </cell>
          <cell r="S416" t="str">
            <v>02/10/2023</v>
          </cell>
          <cell r="T416" t="str">
            <v>00959</v>
          </cell>
          <cell r="U416" t="str">
            <v>LG-646421</v>
          </cell>
        </row>
        <row r="417">
          <cell r="B417" t="str">
            <v>BT-RAC-646425</v>
          </cell>
          <cell r="C417" t="str">
            <v>00000000000048354</v>
          </cell>
          <cell r="D417" t="str">
            <v>M</v>
          </cell>
          <cell r="E417" t="str">
            <v>BTICINO - Set di 6 anelli guida cavo metallo, Dim. utile : 65 x 145 mm, linkeo larg.800mm.</v>
          </cell>
          <cell r="F417" t="str">
            <v>BTICINO S.P.A.</v>
          </cell>
          <cell r="G417">
            <v>0</v>
          </cell>
          <cell r="H417">
            <v>0</v>
          </cell>
          <cell r="K417" t="str">
            <v>TO</v>
          </cell>
          <cell r="L417" t="str">
            <v>Acquisto</v>
          </cell>
          <cell r="M417" t="str">
            <v>20/04/2017 09:21</v>
          </cell>
          <cell r="N417" t="str">
            <v>No</v>
          </cell>
          <cell r="O417" t="str">
            <v>No</v>
          </cell>
          <cell r="P417">
            <v>0</v>
          </cell>
          <cell r="Q417" t="str">
            <v>)</v>
          </cell>
          <cell r="R417" t="str">
            <v>26/10/2021</v>
          </cell>
          <cell r="S417" t="str">
            <v>23/06/2017</v>
          </cell>
          <cell r="T417" t="str">
            <v>00959</v>
          </cell>
          <cell r="U417" t="str">
            <v>LG-646425</v>
          </cell>
        </row>
        <row r="418">
          <cell r="B418" t="str">
            <v>BT-RAC-646428</v>
          </cell>
          <cell r="C418" t="str">
            <v>00000000000079846</v>
          </cell>
          <cell r="D418" t="str">
            <v>M</v>
          </cell>
          <cell r="E418" t="str">
            <v>BTICINO - Pannello ingresso cavi</v>
          </cell>
          <cell r="F418" t="str">
            <v>BTICINO S.P.A.</v>
          </cell>
          <cell r="G418">
            <v>0</v>
          </cell>
          <cell r="L418" t="str">
            <v>Acquisto</v>
          </cell>
          <cell r="M418" t="str">
            <v>10/03/2023 17:31</v>
          </cell>
          <cell r="N418" t="str">
            <v>No</v>
          </cell>
          <cell r="O418" t="str">
            <v>No</v>
          </cell>
          <cell r="P418">
            <v>0</v>
          </cell>
          <cell r="Q418" t="str">
            <v>X</v>
          </cell>
          <cell r="R418" t="str">
            <v>02/10/2023</v>
          </cell>
          <cell r="S418" t="str">
            <v>02/10/2023</v>
          </cell>
          <cell r="T418" t="str">
            <v>00959</v>
          </cell>
          <cell r="U418" t="str">
            <v>LG-646428</v>
          </cell>
        </row>
        <row r="419">
          <cell r="B419" t="str">
            <v>BT-RAC-646430</v>
          </cell>
          <cell r="C419" t="str">
            <v>00000000000048355</v>
          </cell>
          <cell r="D419" t="str">
            <v>M</v>
          </cell>
          <cell r="E419" t="str">
            <v>BTICINO - Gruppo 2 ventole termostatate, Termostato integrato, regolabile -10/80 GrdC, 230 VA, cavo 2,5 m, RAL7016</v>
          </cell>
          <cell r="F419" t="str">
            <v>BTICINO S.P.A.</v>
          </cell>
          <cell r="G419">
            <v>0</v>
          </cell>
          <cell r="H419">
            <v>0</v>
          </cell>
          <cell r="K419" t="str">
            <v>TO</v>
          </cell>
          <cell r="L419" t="str">
            <v>Acquisto</v>
          </cell>
          <cell r="M419" t="str">
            <v>20/04/2017 09:21</v>
          </cell>
          <cell r="N419" t="str">
            <v>No</v>
          </cell>
          <cell r="O419" t="str">
            <v>No</v>
          </cell>
          <cell r="P419">
            <v>0</v>
          </cell>
          <cell r="Q419" t="str">
            <v>)</v>
          </cell>
          <cell r="R419" t="str">
            <v>02/10/2023</v>
          </cell>
          <cell r="S419" t="str">
            <v>02/10/2023</v>
          </cell>
          <cell r="T419" t="str">
            <v>00959</v>
          </cell>
          <cell r="U419" t="str">
            <v>LG-646430</v>
          </cell>
        </row>
        <row r="420">
          <cell r="B420" t="str">
            <v>BT-RAC-646431</v>
          </cell>
          <cell r="C420" t="str">
            <v>00000000000048356</v>
          </cell>
          <cell r="D420" t="str">
            <v>M</v>
          </cell>
          <cell r="E420" t="str">
            <v>BTICINO - Gruppo 4 ventole termostatate, Termostato integrato, regolabile -10/80 GrdC, 230 VA, cavo 2,5 m, RAL7016</v>
          </cell>
          <cell r="F420" t="str">
            <v>BTICINO S.P.A.</v>
          </cell>
          <cell r="G420">
            <v>0</v>
          </cell>
          <cell r="H420">
            <v>0</v>
          </cell>
          <cell r="K420" t="str">
            <v>TO</v>
          </cell>
          <cell r="L420" t="str">
            <v>Acquisto</v>
          </cell>
          <cell r="M420" t="str">
            <v>20/04/2017 09:21</v>
          </cell>
          <cell r="N420" t="str">
            <v>No</v>
          </cell>
          <cell r="O420" t="str">
            <v>No</v>
          </cell>
          <cell r="P420">
            <v>0</v>
          </cell>
          <cell r="Q420" t="str">
            <v>)</v>
          </cell>
          <cell r="R420" t="str">
            <v>10/12/2021</v>
          </cell>
          <cell r="T420" t="str">
            <v>00959</v>
          </cell>
          <cell r="U420" t="str">
            <v>LG-646431</v>
          </cell>
        </row>
        <row r="421">
          <cell r="B421" t="str">
            <v>BT-RAC-646502</v>
          </cell>
          <cell r="C421" t="str">
            <v>00000000000080071</v>
          </cell>
          <cell r="D421" t="str">
            <v>M</v>
          </cell>
          <cell r="E421" t="str">
            <v>BTICINO - mensola fissa 360mm</v>
          </cell>
          <cell r="F421" t="str">
            <v>BTICINO S.P.A.</v>
          </cell>
          <cell r="G421">
            <v>0</v>
          </cell>
          <cell r="L421" t="str">
            <v>Acquisto</v>
          </cell>
          <cell r="M421" t="str">
            <v>16/03/2023 15:31</v>
          </cell>
          <cell r="N421" t="str">
            <v>No</v>
          </cell>
          <cell r="O421" t="str">
            <v>No</v>
          </cell>
          <cell r="P421">
            <v>0</v>
          </cell>
          <cell r="Q421" t="str">
            <v>X</v>
          </cell>
          <cell r="R421" t="str">
            <v>02/10/2023</v>
          </cell>
          <cell r="S421" t="str">
            <v>02/10/2023</v>
          </cell>
          <cell r="T421" t="str">
            <v>00959</v>
          </cell>
          <cell r="U421" t="str">
            <v>LG-646502</v>
          </cell>
        </row>
        <row r="422">
          <cell r="B422" t="str">
            <v>BT-RAC-646505</v>
          </cell>
          <cell r="C422" t="str">
            <v>00000000000048357</v>
          </cell>
          <cell r="D422" t="str">
            <v>M</v>
          </cell>
          <cell r="E422" t="str">
            <v>BTICINO - Mensola per rack prof. 600mm., prof. 425mm, 4 punti, max 50kg, Nero</v>
          </cell>
          <cell r="F422" t="str">
            <v>BTICINO S.P.A.</v>
          </cell>
          <cell r="G422">
            <v>0</v>
          </cell>
          <cell r="H422">
            <v>0</v>
          </cell>
          <cell r="K422" t="str">
            <v>TO</v>
          </cell>
          <cell r="L422" t="str">
            <v>Acquisto</v>
          </cell>
          <cell r="M422" t="str">
            <v>20/04/2017 09:21</v>
          </cell>
          <cell r="N422" t="str">
            <v>No</v>
          </cell>
          <cell r="O422" t="str">
            <v>No</v>
          </cell>
          <cell r="P422">
            <v>0</v>
          </cell>
          <cell r="Q422" t="str">
            <v>)</v>
          </cell>
          <cell r="R422" t="str">
            <v>18/04/2018</v>
          </cell>
          <cell r="S422" t="str">
            <v>23/06/2017</v>
          </cell>
          <cell r="T422" t="str">
            <v>00959</v>
          </cell>
          <cell r="U422" t="str">
            <v>LG-646505</v>
          </cell>
        </row>
        <row r="423">
          <cell r="B423" t="str">
            <v>BT-RAC-646506</v>
          </cell>
          <cell r="C423" t="str">
            <v>00000000000048358</v>
          </cell>
          <cell r="D423" t="str">
            <v>M</v>
          </cell>
          <cell r="E423" t="str">
            <v>BTICINO - Mensola per rack prof. 800mm., prof. 625mm, 4 punti, max 50kg, Nero</v>
          </cell>
          <cell r="F423" t="str">
            <v>BTICINO S.P.A.</v>
          </cell>
          <cell r="G423">
            <v>0</v>
          </cell>
          <cell r="H423">
            <v>0</v>
          </cell>
          <cell r="K423" t="str">
            <v>TO</v>
          </cell>
          <cell r="L423" t="str">
            <v>Acquisto</v>
          </cell>
          <cell r="M423" t="str">
            <v>20/04/2017 09:21</v>
          </cell>
          <cell r="N423" t="str">
            <v>No</v>
          </cell>
          <cell r="O423" t="str">
            <v>No</v>
          </cell>
          <cell r="P423">
            <v>0</v>
          </cell>
          <cell r="Q423" t="str">
            <v>)</v>
          </cell>
          <cell r="R423" t="str">
            <v>12/07/2022</v>
          </cell>
          <cell r="S423" t="str">
            <v>08/07/2022</v>
          </cell>
          <cell r="T423" t="str">
            <v>00959</v>
          </cell>
          <cell r="U423" t="str">
            <v>LG-646506</v>
          </cell>
        </row>
        <row r="424">
          <cell r="B424" t="str">
            <v>BT-RAC-646507</v>
          </cell>
          <cell r="C424" t="str">
            <v>00000000000048359</v>
          </cell>
          <cell r="D424" t="str">
            <v>M</v>
          </cell>
          <cell r="E424" t="str">
            <v>BTICINO - Mensola per rack prof. 1000mm., prof. 625mm, 4 punti, max 50kg, Nero</v>
          </cell>
          <cell r="F424" t="str">
            <v>BTICINO S.P.A.</v>
          </cell>
          <cell r="G424">
            <v>0</v>
          </cell>
          <cell r="H424">
            <v>0</v>
          </cell>
          <cell r="K424" t="str">
            <v>TO</v>
          </cell>
          <cell r="L424" t="str">
            <v>Acquisto</v>
          </cell>
          <cell r="M424" t="str">
            <v>20/04/2017 09:21</v>
          </cell>
          <cell r="N424" t="str">
            <v>No</v>
          </cell>
          <cell r="O424" t="str">
            <v>No</v>
          </cell>
          <cell r="P424">
            <v>0</v>
          </cell>
          <cell r="Q424" t="str">
            <v>)</v>
          </cell>
          <cell r="S424" t="str">
            <v>26/07/2017</v>
          </cell>
          <cell r="T424" t="str">
            <v>00959</v>
          </cell>
          <cell r="U424" t="str">
            <v>LG-646507</v>
          </cell>
        </row>
        <row r="425">
          <cell r="B425" t="str">
            <v>BT-RAC-646508</v>
          </cell>
          <cell r="C425" t="str">
            <v>00000000000048360</v>
          </cell>
          <cell r="D425" t="str">
            <v>M</v>
          </cell>
          <cell r="E425" t="str">
            <v>BTICINO - Mensola estraibile per rack prof. 600mm. , prof. 425.mm, carico 30kg., altezza 1U, Nero</v>
          </cell>
          <cell r="F425" t="str">
            <v>BTICINO S.P.A.</v>
          </cell>
          <cell r="G425">
            <v>0</v>
          </cell>
          <cell r="H425">
            <v>0</v>
          </cell>
          <cell r="K425" t="str">
            <v>TO</v>
          </cell>
          <cell r="L425" t="str">
            <v>Acquisto</v>
          </cell>
          <cell r="M425" t="str">
            <v>20/04/2017 09:21</v>
          </cell>
          <cell r="N425" t="str">
            <v>No</v>
          </cell>
          <cell r="O425" t="str">
            <v>No</v>
          </cell>
          <cell r="P425">
            <v>0</v>
          </cell>
          <cell r="Q425" t="str">
            <v>)</v>
          </cell>
          <cell r="R425" t="str">
            <v>06/08/2018</v>
          </cell>
          <cell r="S425" t="str">
            <v>08/08/2017</v>
          </cell>
          <cell r="T425" t="str">
            <v>00959</v>
          </cell>
          <cell r="U425" t="str">
            <v>LG-646508</v>
          </cell>
        </row>
        <row r="426">
          <cell r="B426" t="str">
            <v>BT-RAC-646509</v>
          </cell>
          <cell r="C426" t="str">
            <v>00000000000048361</v>
          </cell>
          <cell r="D426" t="str">
            <v>M</v>
          </cell>
          <cell r="E426" t="str">
            <v>BTICINO - Mensola estraibile per rack prof. 800mm. , prof. 625.mm, carico 30kg., altezza 1U, Nero</v>
          </cell>
          <cell r="F426" t="str">
            <v>BTICINO S.P.A.</v>
          </cell>
          <cell r="G426">
            <v>0</v>
          </cell>
          <cell r="H426">
            <v>0</v>
          </cell>
          <cell r="K426" t="str">
            <v>TO</v>
          </cell>
          <cell r="L426" t="str">
            <v>Acquisto</v>
          </cell>
          <cell r="M426" t="str">
            <v>20/04/2017 09:21</v>
          </cell>
          <cell r="N426" t="str">
            <v>No</v>
          </cell>
          <cell r="O426" t="str">
            <v>No</v>
          </cell>
          <cell r="P426">
            <v>0</v>
          </cell>
          <cell r="Q426" t="str">
            <v>)</v>
          </cell>
          <cell r="S426" t="str">
            <v>17/09/2017</v>
          </cell>
          <cell r="T426" t="str">
            <v>00959</v>
          </cell>
          <cell r="U426" t="str">
            <v>LG-646509</v>
          </cell>
        </row>
        <row r="427">
          <cell r="B427" t="str">
            <v>BT-RAC-646510</v>
          </cell>
          <cell r="C427" t="str">
            <v>00000000000048362</v>
          </cell>
          <cell r="D427" t="str">
            <v>M</v>
          </cell>
          <cell r="E427" t="str">
            <v>BTICINO - Mensola estraibile per rack prof. 1000mm. , prof. 825.mm, carico 30kg., altezza 1U, Nero</v>
          </cell>
          <cell r="F427" t="str">
            <v>BTICINO S.P.A.</v>
          </cell>
          <cell r="G427">
            <v>0</v>
          </cell>
          <cell r="H427">
            <v>0</v>
          </cell>
          <cell r="K427" t="str">
            <v>TO</v>
          </cell>
          <cell r="L427" t="str">
            <v>Acquisto</v>
          </cell>
          <cell r="M427" t="str">
            <v>20/04/2017 09:21</v>
          </cell>
          <cell r="N427" t="str">
            <v>No</v>
          </cell>
          <cell r="O427" t="str">
            <v>No</v>
          </cell>
          <cell r="P427">
            <v>0</v>
          </cell>
          <cell r="Q427" t="str">
            <v>)</v>
          </cell>
          <cell r="S427" t="str">
            <v>01/09/2017</v>
          </cell>
          <cell r="T427" t="str">
            <v>00959</v>
          </cell>
          <cell r="U427" t="str">
            <v>LG-646510</v>
          </cell>
        </row>
        <row r="428">
          <cell r="B428" t="str">
            <v>BT-RAC-646520</v>
          </cell>
          <cell r="C428" t="str">
            <v>00000000000048363</v>
          </cell>
          <cell r="D428" t="str">
            <v>M</v>
          </cell>
          <cell r="E428" t="str">
            <v>BTICINO - Pannello Passacavi 19'', 1 Unita', con 5 anelli antisgancio, Nero</v>
          </cell>
          <cell r="F428" t="str">
            <v>BTICINO S.P.A.</v>
          </cell>
          <cell r="G428">
            <v>0</v>
          </cell>
          <cell r="H428">
            <v>0</v>
          </cell>
          <cell r="K428" t="str">
            <v>TO</v>
          </cell>
          <cell r="L428" t="str">
            <v>Acquisto</v>
          </cell>
          <cell r="M428" t="str">
            <v>20/04/2017 09:21</v>
          </cell>
          <cell r="N428" t="str">
            <v>No</v>
          </cell>
          <cell r="O428" t="str">
            <v>No</v>
          </cell>
          <cell r="P428">
            <v>0</v>
          </cell>
          <cell r="Q428" t="str">
            <v>)</v>
          </cell>
          <cell r="R428" t="str">
            <v>02/10/2023</v>
          </cell>
          <cell r="S428" t="str">
            <v>02/10/2023</v>
          </cell>
          <cell r="T428" t="str">
            <v>00959</v>
          </cell>
          <cell r="U428" t="str">
            <v>LG-646520</v>
          </cell>
        </row>
        <row r="429">
          <cell r="B429" t="str">
            <v>BT-RAC-656400</v>
          </cell>
          <cell r="C429" t="str">
            <v>00000000000048364</v>
          </cell>
          <cell r="E429" t="str">
            <v>Zoccolo 6X6, h.100mm., RAL 7016</v>
          </cell>
          <cell r="F429" t="str">
            <v>BTICINO S.P.A.</v>
          </cell>
          <cell r="G429">
            <v>0</v>
          </cell>
          <cell r="H429">
            <v>0</v>
          </cell>
          <cell r="L429" t="str">
            <v>Acquisto</v>
          </cell>
          <cell r="M429" t="str">
            <v>20/04/2017 09:21</v>
          </cell>
          <cell r="N429" t="str">
            <v>Si</v>
          </cell>
          <cell r="O429" t="str">
            <v>No</v>
          </cell>
          <cell r="P429">
            <v>0</v>
          </cell>
          <cell r="Q429" t="str">
            <v>)</v>
          </cell>
          <cell r="T429" t="str">
            <v>00959</v>
          </cell>
          <cell r="U429" t="str">
            <v>656400</v>
          </cell>
        </row>
        <row r="430">
          <cell r="B430" t="str">
            <v>BT-RAC-A1QK.RM-STL-DR</v>
          </cell>
          <cell r="C430" t="str">
            <v>00000000000061303</v>
          </cell>
          <cell r="D430" t="str">
            <v>M</v>
          </cell>
          <cell r="E430" t="str">
            <v>Magnetic door switch, cable length 4m with mounting materials</v>
          </cell>
          <cell r="F430" t="str">
            <v>BTICINO S.P.A.</v>
          </cell>
          <cell r="G430">
            <v>0</v>
          </cell>
          <cell r="H430">
            <v>0</v>
          </cell>
          <cell r="K430" t="str">
            <v>TO</v>
          </cell>
          <cell r="L430" t="str">
            <v>Acquisto</v>
          </cell>
          <cell r="M430" t="str">
            <v>10/05/2019 09:37</v>
          </cell>
          <cell r="N430" t="str">
            <v>Si</v>
          </cell>
          <cell r="O430" t="str">
            <v>No</v>
          </cell>
          <cell r="P430">
            <v>0</v>
          </cell>
          <cell r="Q430" t="str">
            <v>X</v>
          </cell>
          <cell r="R430" t="str">
            <v>28/06/2019</v>
          </cell>
          <cell r="S430" t="str">
            <v>28/06/2019</v>
          </cell>
          <cell r="T430" t="str">
            <v>00959</v>
          </cell>
          <cell r="U430" t="str">
            <v>A1QK.RM-STL-DRE</v>
          </cell>
        </row>
        <row r="431">
          <cell r="B431" t="str">
            <v>BT-RAC-A27V.1200-73ME</v>
          </cell>
          <cell r="C431" t="str">
            <v>00000000000052579</v>
          </cell>
          <cell r="D431" t="str">
            <v>M</v>
          </cell>
          <cell r="E431" t="str">
            <v>MSP0406B - Pannello laterale - 1200mm x 41U (d x h) RAL 9011</v>
          </cell>
          <cell r="F431" t="str">
            <v>BTICINO S.P.A.</v>
          </cell>
          <cell r="G431">
            <v>0</v>
          </cell>
          <cell r="H431">
            <v>0</v>
          </cell>
          <cell r="K431" t="str">
            <v>TO</v>
          </cell>
          <cell r="L431" t="str">
            <v>Acquisto</v>
          </cell>
          <cell r="M431" t="str">
            <v>07/03/2018 09:12</v>
          </cell>
          <cell r="N431" t="str">
            <v>Si</v>
          </cell>
          <cell r="O431" t="str">
            <v>No</v>
          </cell>
          <cell r="P431">
            <v>0</v>
          </cell>
          <cell r="Q431" t="str">
            <v>X</v>
          </cell>
          <cell r="R431" t="str">
            <v>12/04/2018</v>
          </cell>
          <cell r="S431" t="str">
            <v>11/04/2018</v>
          </cell>
          <cell r="T431" t="str">
            <v>00959</v>
          </cell>
          <cell r="U431" t="str">
            <v>A27V.1200-73ME</v>
          </cell>
        </row>
        <row r="432">
          <cell r="B432" t="str">
            <v>BT-RAC-A5EP.200D-800B</v>
          </cell>
          <cell r="C432" t="str">
            <v>00000000000061301</v>
          </cell>
          <cell r="D432" t="str">
            <v>M</v>
          </cell>
          <cell r="E432" t="str">
            <v>Cable Duct rack da 800 ( 200mm posteriore)</v>
          </cell>
          <cell r="F432" t="str">
            <v>BTICINO S.P.A.</v>
          </cell>
          <cell r="G432">
            <v>0</v>
          </cell>
          <cell r="H432">
            <v>0</v>
          </cell>
          <cell r="K432" t="str">
            <v>TO</v>
          </cell>
          <cell r="L432" t="str">
            <v>Acquisto</v>
          </cell>
          <cell r="M432" t="str">
            <v>10/05/2019 09:32</v>
          </cell>
          <cell r="N432" t="str">
            <v>Si</v>
          </cell>
          <cell r="O432" t="str">
            <v>No</v>
          </cell>
          <cell r="P432">
            <v>0</v>
          </cell>
          <cell r="Q432" t="str">
            <v>X</v>
          </cell>
          <cell r="R432" t="str">
            <v>28/06/2019</v>
          </cell>
          <cell r="S432" t="str">
            <v>28/06/2019</v>
          </cell>
          <cell r="T432" t="str">
            <v>00959</v>
          </cell>
          <cell r="U432" t="str">
            <v>A5EP.200D-800B</v>
          </cell>
        </row>
        <row r="433">
          <cell r="B433" t="str">
            <v>BT-RAC-A5EP.600D-600B</v>
          </cell>
          <cell r="C433" t="str">
            <v>00000000000061300</v>
          </cell>
          <cell r="D433" t="str">
            <v>M</v>
          </cell>
          <cell r="E433" t="str">
            <v>Cable Duct"rack da 600 (600 mm a metà divisibile in due sezioni)</v>
          </cell>
          <cell r="F433" t="str">
            <v>BTICINO S.P.A.</v>
          </cell>
          <cell r="G433">
            <v>0</v>
          </cell>
          <cell r="H433">
            <v>0</v>
          </cell>
          <cell r="K433" t="str">
            <v>TO</v>
          </cell>
          <cell r="L433" t="str">
            <v>Acquisto</v>
          </cell>
          <cell r="M433" t="str">
            <v>10/05/2019 09:31</v>
          </cell>
          <cell r="N433" t="str">
            <v>Si</v>
          </cell>
          <cell r="O433" t="str">
            <v>No</v>
          </cell>
          <cell r="P433">
            <v>0</v>
          </cell>
          <cell r="Q433" t="str">
            <v>X</v>
          </cell>
          <cell r="R433" t="str">
            <v>28/06/2019</v>
          </cell>
          <cell r="S433" t="str">
            <v>28/06/2019</v>
          </cell>
          <cell r="T433" t="str">
            <v>00959</v>
          </cell>
          <cell r="U433" t="str">
            <v>A5EP.600D-600B</v>
          </cell>
        </row>
        <row r="434">
          <cell r="B434" t="str">
            <v>BT-RAC-A5EP.600D-800B</v>
          </cell>
          <cell r="C434" t="str">
            <v>00000000000061302</v>
          </cell>
          <cell r="D434" t="str">
            <v>M</v>
          </cell>
          <cell r="E434" t="str">
            <v>Cable Duct rack da 80 (600 mm a metà divisibile in due sezioni)</v>
          </cell>
          <cell r="F434" t="str">
            <v>BTICINO S.P.A.</v>
          </cell>
          <cell r="G434">
            <v>0</v>
          </cell>
          <cell r="H434">
            <v>0</v>
          </cell>
          <cell r="K434" t="str">
            <v>TO</v>
          </cell>
          <cell r="L434" t="str">
            <v>Acquisto</v>
          </cell>
          <cell r="M434" t="str">
            <v>10/05/2019 09:33</v>
          </cell>
          <cell r="N434" t="str">
            <v>Si</v>
          </cell>
          <cell r="O434" t="str">
            <v>No</v>
          </cell>
          <cell r="P434">
            <v>0</v>
          </cell>
          <cell r="Q434" t="str">
            <v>X</v>
          </cell>
          <cell r="R434" t="str">
            <v>28/06/2019</v>
          </cell>
          <cell r="S434" t="str">
            <v>28/06/2019</v>
          </cell>
          <cell r="T434" t="str">
            <v>00959</v>
          </cell>
          <cell r="U434" t="str">
            <v>A5EP.600D-800B</v>
          </cell>
        </row>
        <row r="435">
          <cell r="B435" t="str">
            <v>BT-RAC-A5KT.PDU-TM-1V</v>
          </cell>
          <cell r="C435" t="str">
            <v>00000000000061304</v>
          </cell>
          <cell r="D435" t="str">
            <v>M</v>
          </cell>
          <cell r="E435" t="str">
            <v>Staffe per PDU</v>
          </cell>
          <cell r="F435" t="str">
            <v>BTICINO S.P.A.</v>
          </cell>
          <cell r="G435">
            <v>0</v>
          </cell>
          <cell r="H435">
            <v>0</v>
          </cell>
          <cell r="K435" t="str">
            <v>TO</v>
          </cell>
          <cell r="L435" t="str">
            <v>Acquisto</v>
          </cell>
          <cell r="M435" t="str">
            <v>10/05/2019 09:38</v>
          </cell>
          <cell r="N435" t="str">
            <v>Si</v>
          </cell>
          <cell r="O435" t="str">
            <v>No</v>
          </cell>
          <cell r="P435">
            <v>0</v>
          </cell>
          <cell r="Q435" t="str">
            <v>X</v>
          </cell>
          <cell r="R435" t="str">
            <v>28/06/2019</v>
          </cell>
          <cell r="S435" t="str">
            <v>28/06/2019</v>
          </cell>
          <cell r="T435" t="str">
            <v>00959</v>
          </cell>
          <cell r="U435" t="str">
            <v>A5KT.PDU-TM-1V-VL</v>
          </cell>
        </row>
        <row r="436">
          <cell r="B436" t="str">
            <v>BT-RAC-A5P6.1HE-MINK</v>
          </cell>
          <cell r="C436" t="str">
            <v>00000000000061295</v>
          </cell>
          <cell r="D436" t="str">
            <v>M</v>
          </cell>
          <cell r="E436" t="str">
            <v>Pannelli ciechi 1U, RAL9005, toolless, confezione da 25 pezzi</v>
          </cell>
          <cell r="F436" t="str">
            <v>BTICINO S.P.A.</v>
          </cell>
          <cell r="G436">
            <v>0</v>
          </cell>
          <cell r="H436">
            <v>0</v>
          </cell>
          <cell r="K436" t="str">
            <v>TO</v>
          </cell>
          <cell r="L436" t="str">
            <v>Acquisto</v>
          </cell>
          <cell r="M436" t="str">
            <v>10/05/2019 09:13</v>
          </cell>
          <cell r="N436" t="str">
            <v>Si</v>
          </cell>
          <cell r="O436" t="str">
            <v>No</v>
          </cell>
          <cell r="P436">
            <v>0</v>
          </cell>
          <cell r="Q436" t="str">
            <v>X</v>
          </cell>
          <cell r="R436" t="str">
            <v>28/06/2019</v>
          </cell>
          <cell r="S436" t="str">
            <v>28/06/2019</v>
          </cell>
          <cell r="T436" t="str">
            <v>00959</v>
          </cell>
          <cell r="U436" t="str">
            <v>A5P6.1HE-MINK-25VP</v>
          </cell>
        </row>
        <row r="437">
          <cell r="B437" t="str">
            <v>BT-RAC-A5P61HEMINK25V</v>
          </cell>
          <cell r="C437" t="str">
            <v>00000000000057086</v>
          </cell>
          <cell r="D437" t="str">
            <v>M</v>
          </cell>
          <cell r="E437" t="str">
            <v>pannelli ciechi 1U, RAL9005, toolless, confezione da 25 pezzi</v>
          </cell>
          <cell r="F437" t="str">
            <v>BTICINO S.P.A.</v>
          </cell>
          <cell r="G437">
            <v>0</v>
          </cell>
          <cell r="H437">
            <v>0</v>
          </cell>
          <cell r="K437" t="str">
            <v>TO</v>
          </cell>
          <cell r="L437" t="str">
            <v>Acquisto</v>
          </cell>
          <cell r="M437" t="str">
            <v>19/10/2018 15:35</v>
          </cell>
          <cell r="N437" t="str">
            <v>Si</v>
          </cell>
          <cell r="O437" t="str">
            <v>No</v>
          </cell>
          <cell r="P437">
            <v>0</v>
          </cell>
          <cell r="Q437" t="str">
            <v>X</v>
          </cell>
          <cell r="R437" t="str">
            <v>16/11/2018</v>
          </cell>
          <cell r="S437" t="str">
            <v>07/11/2018</v>
          </cell>
          <cell r="T437" t="str">
            <v>00959</v>
          </cell>
          <cell r="U437" t="str">
            <v>A5P6.1HE-MINK-25VP</v>
          </cell>
        </row>
        <row r="438">
          <cell r="B438" t="str">
            <v>BT-RAC-A6M5.900-320</v>
          </cell>
          <cell r="C438" t="str">
            <v>00000000000061297</v>
          </cell>
          <cell r="D438" t="str">
            <v>M</v>
          </cell>
          <cell r="E438" t="str">
            <v>Filler per chiusura spazi vuoti sopra rack, con guarnizioni antimiscelazione</v>
          </cell>
          <cell r="F438" t="str">
            <v>BTICINO S.P.A.</v>
          </cell>
          <cell r="G438">
            <v>0</v>
          </cell>
          <cell r="H438">
            <v>0</v>
          </cell>
          <cell r="K438" t="str">
            <v>TO</v>
          </cell>
          <cell r="L438" t="str">
            <v>Acquisto</v>
          </cell>
          <cell r="M438" t="str">
            <v>10/05/2019 09:19</v>
          </cell>
          <cell r="N438" t="str">
            <v>Si</v>
          </cell>
          <cell r="O438" t="str">
            <v>No</v>
          </cell>
          <cell r="P438">
            <v>0</v>
          </cell>
          <cell r="Q438" t="str">
            <v>X</v>
          </cell>
          <cell r="R438" t="str">
            <v>28/06/2019</v>
          </cell>
          <cell r="S438" t="str">
            <v>28/06/2019</v>
          </cell>
          <cell r="T438" t="str">
            <v>00959</v>
          </cell>
          <cell r="U438" t="str">
            <v>A6M5.900-320</v>
          </cell>
        </row>
        <row r="439">
          <cell r="B439" t="str">
            <v>BT-RAC-B111.226012.52</v>
          </cell>
          <cell r="C439" t="str">
            <v>00000000000061310</v>
          </cell>
          <cell r="D439" t="str">
            <v>M</v>
          </cell>
          <cell r="E439" t="str">
            <v>VariconM 600x1200x2200mm RAL 9011, con 4 montanti a passo 19</v>
          </cell>
          <cell r="F439" t="str">
            <v>BTICINO S.P.A.</v>
          </cell>
          <cell r="G439">
            <v>0</v>
          </cell>
          <cell r="H439">
            <v>0</v>
          </cell>
          <cell r="K439" t="str">
            <v>TO</v>
          </cell>
          <cell r="L439" t="str">
            <v>Acquisto</v>
          </cell>
          <cell r="M439" t="str">
            <v>10/05/2019 10:01</v>
          </cell>
          <cell r="N439" t="str">
            <v>Si</v>
          </cell>
          <cell r="O439" t="str">
            <v>No</v>
          </cell>
          <cell r="P439">
            <v>0</v>
          </cell>
          <cell r="Q439" t="str">
            <v>X</v>
          </cell>
          <cell r="R439" t="str">
            <v>28/06/2019</v>
          </cell>
          <cell r="S439" t="str">
            <v>28/06/2019</v>
          </cell>
          <cell r="T439" t="str">
            <v>00959</v>
          </cell>
          <cell r="U439" t="str">
            <v>B111.226012.520.01170</v>
          </cell>
        </row>
        <row r="440">
          <cell r="B440" t="str">
            <v>BT-RAC-B111.228012.1</v>
          </cell>
          <cell r="C440" t="str">
            <v>00000000000061308</v>
          </cell>
          <cell r="D440" t="str">
            <v>M</v>
          </cell>
          <cell r="E440" t="str">
            <v>VariconM 800x1200x2200mm RAL 9011, con 4 montanti a passo 21</v>
          </cell>
          <cell r="F440" t="str">
            <v>BTICINO S.P.A.</v>
          </cell>
          <cell r="G440">
            <v>0</v>
          </cell>
          <cell r="H440">
            <v>0</v>
          </cell>
          <cell r="K440" t="str">
            <v>TO</v>
          </cell>
          <cell r="L440" t="str">
            <v>Acquisto</v>
          </cell>
          <cell r="M440" t="str">
            <v>10/05/2019 09:57</v>
          </cell>
          <cell r="N440" t="str">
            <v>Si</v>
          </cell>
          <cell r="O440" t="str">
            <v>No</v>
          </cell>
          <cell r="P440">
            <v>0</v>
          </cell>
          <cell r="Q440" t="str">
            <v>X</v>
          </cell>
          <cell r="R440" t="str">
            <v>28/06/2019</v>
          </cell>
          <cell r="S440" t="str">
            <v>28/06/2019</v>
          </cell>
          <cell r="T440" t="str">
            <v>00959</v>
          </cell>
          <cell r="U440" t="str">
            <v>B111.228012.141911</v>
          </cell>
        </row>
        <row r="441">
          <cell r="B441" t="str">
            <v>BT-RAC-B111.228012A.1</v>
          </cell>
          <cell r="C441" t="str">
            <v>00000000000061309</v>
          </cell>
          <cell r="D441" t="str">
            <v>M</v>
          </cell>
          <cell r="E441" t="str">
            <v>VariconM 800x1200x2200mm RAL 9011, con 4 montanti a passo 23</v>
          </cell>
          <cell r="F441" t="str">
            <v>BTICINO S.P.A.</v>
          </cell>
          <cell r="G441">
            <v>0</v>
          </cell>
          <cell r="H441">
            <v>0</v>
          </cell>
          <cell r="K441" t="str">
            <v>TO</v>
          </cell>
          <cell r="L441" t="str">
            <v>Acquisto</v>
          </cell>
          <cell r="M441" t="str">
            <v>10/05/2019 10:00</v>
          </cell>
          <cell r="N441" t="str">
            <v>Si</v>
          </cell>
          <cell r="O441" t="str">
            <v>No</v>
          </cell>
          <cell r="P441">
            <v>0</v>
          </cell>
          <cell r="Q441" t="str">
            <v>X</v>
          </cell>
          <cell r="R441" t="str">
            <v>28/06/2019</v>
          </cell>
          <cell r="S441" t="str">
            <v>28/06/2019</v>
          </cell>
          <cell r="T441" t="str">
            <v>00959</v>
          </cell>
          <cell r="U441" t="str">
            <v>B111.228012A.141911</v>
          </cell>
        </row>
        <row r="442">
          <cell r="B442" t="str">
            <v>BT-RAC-B112.208012.1E</v>
          </cell>
          <cell r="C442" t="str">
            <v>00000000000062527</v>
          </cell>
          <cell r="D442" t="str">
            <v>M</v>
          </cell>
          <cell r="E442" t="str">
            <v>BTICINO -  Armadio server uguali a quelli già installati ( teoricamente 800 (larg) x 1200(prof) x 2000(alt) RAL7047</v>
          </cell>
          <cell r="F442" t="str">
            <v>BTICINO S.P.A.</v>
          </cell>
          <cell r="G442">
            <v>0</v>
          </cell>
          <cell r="H442">
            <v>0</v>
          </cell>
          <cell r="K442" t="str">
            <v>TO</v>
          </cell>
          <cell r="L442" t="str">
            <v>Acquisto</v>
          </cell>
          <cell r="M442" t="str">
            <v>11/07/2019 16:39</v>
          </cell>
          <cell r="N442" t="str">
            <v>Si</v>
          </cell>
          <cell r="O442" t="str">
            <v>No</v>
          </cell>
          <cell r="P442">
            <v>0</v>
          </cell>
          <cell r="Q442" t="str">
            <v>X</v>
          </cell>
          <cell r="R442" t="str">
            <v>30/08/2019</v>
          </cell>
          <cell r="S442" t="str">
            <v>06/08/2019</v>
          </cell>
          <cell r="T442" t="str">
            <v>00959</v>
          </cell>
          <cell r="U442" t="str">
            <v>B112.208012.1E8.01878</v>
          </cell>
        </row>
        <row r="443">
          <cell r="B443" t="str">
            <v>BT-RAC-BRACKET-PDU</v>
          </cell>
          <cell r="C443" t="str">
            <v>00000000000048365</v>
          </cell>
          <cell r="D443" t="str">
            <v>M</v>
          </cell>
          <cell r="E443" t="str">
            <v>BTICINO - Coppia di staffe per quick fix (verso retro) PDU Legrand/Raritan in armadi Varicon</v>
          </cell>
          <cell r="F443" t="str">
            <v>BTICINO S.P.A.</v>
          </cell>
          <cell r="G443">
            <v>0</v>
          </cell>
          <cell r="H443">
            <v>0</v>
          </cell>
          <cell r="K443" t="str">
            <v>TO</v>
          </cell>
          <cell r="L443" t="str">
            <v>Acquisto</v>
          </cell>
          <cell r="M443" t="str">
            <v>20/04/2017 09:21</v>
          </cell>
          <cell r="N443" t="str">
            <v>No</v>
          </cell>
          <cell r="O443" t="str">
            <v>No</v>
          </cell>
          <cell r="P443">
            <v>0</v>
          </cell>
          <cell r="Q443" t="str">
            <v>K</v>
          </cell>
          <cell r="R443" t="str">
            <v>06/05/2021</v>
          </cell>
          <cell r="S443" t="str">
            <v>29/06/2017</v>
          </cell>
          <cell r="T443" t="str">
            <v>00959</v>
          </cell>
          <cell r="U443" t="str">
            <v>BRACKET-PDU</v>
          </cell>
        </row>
        <row r="444">
          <cell r="B444" t="str">
            <v>BT-RAC-C011.12L540.6</v>
          </cell>
          <cell r="C444" t="str">
            <v>00000000000061312</v>
          </cell>
          <cell r="D444" t="str">
            <v>M</v>
          </cell>
          <cell r="E444" t="str">
            <v>kit si 6 Tubi con Illuminazione LED con PIR lungh. 600mm, supporto magnetico</v>
          </cell>
          <cell r="F444" t="str">
            <v>BTICINO S.P.A.</v>
          </cell>
          <cell r="G444">
            <v>0</v>
          </cell>
          <cell r="H444">
            <v>0</v>
          </cell>
          <cell r="K444" t="str">
            <v>TO</v>
          </cell>
          <cell r="L444" t="str">
            <v>Acquisto</v>
          </cell>
          <cell r="M444" t="str">
            <v>10/05/2019 10:16</v>
          </cell>
          <cell r="N444" t="str">
            <v>Si</v>
          </cell>
          <cell r="O444" t="str">
            <v>No</v>
          </cell>
          <cell r="P444">
            <v>0</v>
          </cell>
          <cell r="Q444" t="str">
            <v>X</v>
          </cell>
          <cell r="R444" t="str">
            <v>28/06/2019</v>
          </cell>
          <cell r="S444" t="str">
            <v>28/06/2019</v>
          </cell>
          <cell r="T444" t="str">
            <v>00959</v>
          </cell>
          <cell r="U444" t="str">
            <v>C011.12L540.142612</v>
          </cell>
        </row>
        <row r="445">
          <cell r="B445" t="str">
            <v>BT-RAC-C011.12L780</v>
          </cell>
          <cell r="C445" t="str">
            <v>00000000000061298</v>
          </cell>
          <cell r="D445" t="str">
            <v>M</v>
          </cell>
          <cell r="E445" t="str">
            <v>Kit 8 Tubi con Illuminazione LED con PIR lungh. 600mm, supporto magnetico</v>
          </cell>
          <cell r="F445" t="str">
            <v>BTICINO S.P.A.</v>
          </cell>
          <cell r="G445">
            <v>0</v>
          </cell>
          <cell r="H445">
            <v>0</v>
          </cell>
          <cell r="K445" t="str">
            <v>TO</v>
          </cell>
          <cell r="L445" t="str">
            <v>Acquisto</v>
          </cell>
          <cell r="M445" t="str">
            <v>10/05/2019 09:20</v>
          </cell>
          <cell r="N445" t="str">
            <v>Si</v>
          </cell>
          <cell r="O445" t="str">
            <v>No</v>
          </cell>
          <cell r="P445">
            <v>0</v>
          </cell>
          <cell r="Q445" t="str">
            <v>X</v>
          </cell>
          <cell r="R445" t="str">
            <v>28/06/2019</v>
          </cell>
          <cell r="S445" t="str">
            <v>28/06/2019</v>
          </cell>
          <cell r="T445" t="str">
            <v>00959</v>
          </cell>
          <cell r="U445" t="str">
            <v>C011.12L780.142614</v>
          </cell>
        </row>
        <row r="446">
          <cell r="B446" t="str">
            <v>BT-RAC-C027.0540EE24</v>
          </cell>
          <cell r="C446" t="str">
            <v>00000000000061311</v>
          </cell>
          <cell r="D446" t="str">
            <v>M</v>
          </cell>
          <cell r="E446" t="str">
            <v>sistema di compartimentazione autoportante, 2400mm h interna, 1200mm L interna , 5400m lunh. Porta doppia scor. ant e post elet.</v>
          </cell>
          <cell r="F446" t="str">
            <v>BTICINO S.P.A.</v>
          </cell>
          <cell r="G446">
            <v>0</v>
          </cell>
          <cell r="H446">
            <v>0</v>
          </cell>
          <cell r="K446" t="str">
            <v>TO</v>
          </cell>
          <cell r="L446" t="str">
            <v>Acquisto</v>
          </cell>
          <cell r="M446" t="str">
            <v>10/05/2019 10:10</v>
          </cell>
          <cell r="N446" t="str">
            <v>Si</v>
          </cell>
          <cell r="O446" t="str">
            <v>No</v>
          </cell>
          <cell r="P446">
            <v>0</v>
          </cell>
          <cell r="Q446" t="str">
            <v>X</v>
          </cell>
          <cell r="R446" t="str">
            <v>28/06/2019</v>
          </cell>
          <cell r="S446" t="str">
            <v>28/06/2019</v>
          </cell>
          <cell r="T446" t="str">
            <v>00959</v>
          </cell>
          <cell r="U446" t="str">
            <v>C027.0540EE24.142611</v>
          </cell>
        </row>
        <row r="447">
          <cell r="B447" t="str">
            <v>BT-RAC-C027.0780EE24</v>
          </cell>
          <cell r="C447" t="str">
            <v>00000000000061296</v>
          </cell>
          <cell r="D447" t="str">
            <v>M</v>
          </cell>
          <cell r="E447" t="str">
            <v>sistema di compartimentazione autoportante, 2400mm h interna, 1200mm L interna , 7800m lunh. Porta doppia scor. ant e post elet.</v>
          </cell>
          <cell r="F447" t="str">
            <v>BTICINO S.P.A.</v>
          </cell>
          <cell r="G447">
            <v>0</v>
          </cell>
          <cell r="H447">
            <v>0</v>
          </cell>
          <cell r="K447" t="str">
            <v>TO</v>
          </cell>
          <cell r="L447" t="str">
            <v>Acquisto</v>
          </cell>
          <cell r="M447" t="str">
            <v>10/05/2019 09:16</v>
          </cell>
          <cell r="N447" t="str">
            <v>Si</v>
          </cell>
          <cell r="O447" t="str">
            <v>No</v>
          </cell>
          <cell r="P447">
            <v>0</v>
          </cell>
          <cell r="Q447" t="str">
            <v>X</v>
          </cell>
          <cell r="R447" t="str">
            <v>30/08/2019</v>
          </cell>
          <cell r="S447" t="str">
            <v>23/07/2019</v>
          </cell>
          <cell r="T447" t="str">
            <v>00959</v>
          </cell>
          <cell r="U447" t="str">
            <v>C027.0780EE24.142613</v>
          </cell>
        </row>
        <row r="448">
          <cell r="B448" t="str">
            <v>BT-RAC-C200220-22.2H7</v>
          </cell>
          <cell r="C448" t="str">
            <v>00000000000057068</v>
          </cell>
          <cell r="D448" t="str">
            <v>M</v>
          </cell>
          <cell r="E448" t="str">
            <v>Varicondition DX 22,3kW, RAL9005 with air filter, condensation pump and Modbus SNMP / HTTP module, prof. 1200mm</v>
          </cell>
          <cell r="F448" t="str">
            <v>BTICINO S.P.A.</v>
          </cell>
          <cell r="G448">
            <v>0</v>
          </cell>
          <cell r="H448">
            <v>0</v>
          </cell>
          <cell r="K448" t="str">
            <v>TO</v>
          </cell>
          <cell r="L448" t="str">
            <v>Acquisto</v>
          </cell>
          <cell r="M448" t="str">
            <v>19/10/2018 11:35</v>
          </cell>
          <cell r="N448" t="str">
            <v>Si</v>
          </cell>
          <cell r="O448" t="str">
            <v>No</v>
          </cell>
          <cell r="P448">
            <v>0</v>
          </cell>
          <cell r="Q448" t="str">
            <v>X</v>
          </cell>
          <cell r="R448" t="str">
            <v>31/01/2019</v>
          </cell>
          <cell r="S448" t="str">
            <v>22/01/2019</v>
          </cell>
          <cell r="T448" t="str">
            <v>00959</v>
          </cell>
          <cell r="U448" t="str">
            <v>C200.220-22.2H7.01679</v>
          </cell>
        </row>
        <row r="449">
          <cell r="B449" t="str">
            <v>BT-RAC-C3220190MM20</v>
          </cell>
          <cell r="C449" t="str">
            <v>00000000000057067</v>
          </cell>
          <cell r="D449" t="str">
            <v>M</v>
          </cell>
          <cell r="E449" t="str">
            <v>Varicondition Next Gen Corridor RAL7047 L= 1900mm - mechanical doors self closers - 2x illum. LED con PIR</v>
          </cell>
          <cell r="F449" t="str">
            <v>BTICINO S.P.A.</v>
          </cell>
          <cell r="G449">
            <v>0</v>
          </cell>
          <cell r="H449">
            <v>0</v>
          </cell>
          <cell r="K449" t="str">
            <v>TO</v>
          </cell>
          <cell r="L449" t="str">
            <v>Acquisto</v>
          </cell>
          <cell r="M449" t="str">
            <v>19/10/2018 11:31</v>
          </cell>
          <cell r="N449" t="str">
            <v>Si</v>
          </cell>
          <cell r="O449" t="str">
            <v>No</v>
          </cell>
          <cell r="P449">
            <v>0</v>
          </cell>
          <cell r="Q449" t="str">
            <v>X</v>
          </cell>
          <cell r="R449" t="str">
            <v>31/12/2018</v>
          </cell>
          <cell r="S449" t="str">
            <v>14/12/2018</v>
          </cell>
          <cell r="T449" t="str">
            <v>00959</v>
          </cell>
          <cell r="U449" t="str">
            <v>C322.0190MM20.2I3.01679</v>
          </cell>
        </row>
        <row r="450">
          <cell r="B450" t="str">
            <v>BT-RAC-C9101U1Q</v>
          </cell>
          <cell r="C450" t="str">
            <v>00000000000047660</v>
          </cell>
          <cell r="E450" t="str">
            <v>BTNET - pannello passacavi 1U quick fix</v>
          </cell>
          <cell r="F450" t="str">
            <v>BTICINO S.P.A.</v>
          </cell>
          <cell r="G450">
            <v>0</v>
          </cell>
          <cell r="H450">
            <v>0</v>
          </cell>
          <cell r="L450" t="str">
            <v>Acquisto</v>
          </cell>
          <cell r="M450" t="str">
            <v>06/03/2017 15:26</v>
          </cell>
          <cell r="N450" t="str">
            <v>Si</v>
          </cell>
          <cell r="O450" t="str">
            <v>No</v>
          </cell>
          <cell r="P450">
            <v>0</v>
          </cell>
          <cell r="Q450" t="str">
            <v>X</v>
          </cell>
          <cell r="T450" t="str">
            <v>00959</v>
          </cell>
          <cell r="U450" t="str">
            <v>C9101U1Q</v>
          </cell>
        </row>
        <row r="451">
          <cell r="B451" t="str">
            <v>BT-RAC-C9111P10</v>
          </cell>
          <cell r="C451" t="str">
            <v>00000000000047619</v>
          </cell>
          <cell r="E451" t="str">
            <v>BTNET - mensola fissa server p 1000 quick fix</v>
          </cell>
          <cell r="F451" t="str">
            <v>BTICINO S.P.A.</v>
          </cell>
          <cell r="G451">
            <v>0</v>
          </cell>
          <cell r="H451">
            <v>0</v>
          </cell>
          <cell r="L451" t="str">
            <v>Acquisto</v>
          </cell>
          <cell r="M451" t="str">
            <v>06/03/2017 15:26</v>
          </cell>
          <cell r="N451" t="str">
            <v>Si</v>
          </cell>
          <cell r="O451" t="str">
            <v>No</v>
          </cell>
          <cell r="P451">
            <v>0</v>
          </cell>
          <cell r="Q451" t="str">
            <v>X</v>
          </cell>
          <cell r="T451" t="str">
            <v>00959</v>
          </cell>
          <cell r="U451" t="str">
            <v>C9111P10</v>
          </cell>
        </row>
        <row r="452">
          <cell r="B452" t="str">
            <v>BT-RAC-C9111P6</v>
          </cell>
          <cell r="C452" t="str">
            <v>00000000000047631</v>
          </cell>
          <cell r="E452" t="str">
            <v>BTNET - mensola fissa armadio p 600 quick fix</v>
          </cell>
          <cell r="F452" t="str">
            <v>BTICINO S.P.A.</v>
          </cell>
          <cell r="G452">
            <v>0</v>
          </cell>
          <cell r="H452">
            <v>0</v>
          </cell>
          <cell r="L452" t="str">
            <v>Acquisto</v>
          </cell>
          <cell r="M452" t="str">
            <v>06/03/2017 15:26</v>
          </cell>
          <cell r="N452" t="str">
            <v>Si</v>
          </cell>
          <cell r="O452" t="str">
            <v>No</v>
          </cell>
          <cell r="P452">
            <v>0</v>
          </cell>
          <cell r="Q452" t="str">
            <v>X</v>
          </cell>
          <cell r="T452" t="str">
            <v>00959</v>
          </cell>
          <cell r="U452" t="str">
            <v>C9111P6</v>
          </cell>
        </row>
        <row r="453">
          <cell r="B453" t="str">
            <v>BT-RAC-C9111P8</v>
          </cell>
          <cell r="C453" t="str">
            <v>00000000000047632</v>
          </cell>
          <cell r="E453" t="str">
            <v>BTNET - mensola fissa armadio p 800 quick fix</v>
          </cell>
          <cell r="F453" t="str">
            <v>BTICINO S.P.A.</v>
          </cell>
          <cell r="G453">
            <v>0</v>
          </cell>
          <cell r="H453">
            <v>0</v>
          </cell>
          <cell r="L453" t="str">
            <v>Acquisto</v>
          </cell>
          <cell r="M453" t="str">
            <v>06/03/2017 15:26</v>
          </cell>
          <cell r="N453" t="str">
            <v>Si</v>
          </cell>
          <cell r="O453" t="str">
            <v>No</v>
          </cell>
          <cell r="P453">
            <v>0</v>
          </cell>
          <cell r="Q453" t="str">
            <v>X</v>
          </cell>
          <cell r="T453" t="str">
            <v>00959</v>
          </cell>
          <cell r="U453" t="str">
            <v>C9111P8</v>
          </cell>
        </row>
        <row r="454">
          <cell r="B454" t="str">
            <v>BT-RAC-C9112P10</v>
          </cell>
          <cell r="C454" t="str">
            <v>00000000000047633</v>
          </cell>
          <cell r="E454" t="str">
            <v>BTNET - mensola estraibile armadio p 1000 quick fix</v>
          </cell>
          <cell r="F454" t="str">
            <v>BTICINO S.P.A.</v>
          </cell>
          <cell r="G454">
            <v>0</v>
          </cell>
          <cell r="H454">
            <v>0</v>
          </cell>
          <cell r="L454" t="str">
            <v>Acquisto</v>
          </cell>
          <cell r="M454" t="str">
            <v>06/03/2017 15:26</v>
          </cell>
          <cell r="N454" t="str">
            <v>Si</v>
          </cell>
          <cell r="O454" t="str">
            <v>No</v>
          </cell>
          <cell r="P454">
            <v>0</v>
          </cell>
          <cell r="Q454" t="str">
            <v>X</v>
          </cell>
          <cell r="T454" t="str">
            <v>00959</v>
          </cell>
          <cell r="U454" t="str">
            <v>C9112P10</v>
          </cell>
        </row>
        <row r="455">
          <cell r="B455" t="str">
            <v>BT-RAC-C9112P6</v>
          </cell>
          <cell r="C455" t="str">
            <v>00000000000047634</v>
          </cell>
          <cell r="E455" t="str">
            <v>BTNET - mensola estraibile armadio p 600 quick  fix</v>
          </cell>
          <cell r="F455" t="str">
            <v>BTICINO S.P.A.</v>
          </cell>
          <cell r="G455">
            <v>0</v>
          </cell>
          <cell r="H455">
            <v>0</v>
          </cell>
          <cell r="L455" t="str">
            <v>Acquisto</v>
          </cell>
          <cell r="M455" t="str">
            <v>06/03/2017 15:26</v>
          </cell>
          <cell r="N455" t="str">
            <v>Si</v>
          </cell>
          <cell r="O455" t="str">
            <v>No</v>
          </cell>
          <cell r="P455">
            <v>0</v>
          </cell>
          <cell r="Q455" t="str">
            <v>X</v>
          </cell>
          <cell r="T455" t="str">
            <v>00959</v>
          </cell>
          <cell r="U455" t="str">
            <v>C9112P6</v>
          </cell>
        </row>
        <row r="456">
          <cell r="B456" t="str">
            <v>BT-RAC-C9112P8</v>
          </cell>
          <cell r="C456" t="str">
            <v>00000000000047642</v>
          </cell>
          <cell r="E456" t="str">
            <v>BTNET - mensola estraibile armadio p 800 quick fix</v>
          </cell>
          <cell r="F456" t="str">
            <v>BTICINO S.P.A.</v>
          </cell>
          <cell r="G456">
            <v>0</v>
          </cell>
          <cell r="H456">
            <v>0</v>
          </cell>
          <cell r="L456" t="str">
            <v>Acquisto</v>
          </cell>
          <cell r="M456" t="str">
            <v>06/03/2017 15:26</v>
          </cell>
          <cell r="N456" t="str">
            <v>Si</v>
          </cell>
          <cell r="O456" t="str">
            <v>No</v>
          </cell>
          <cell r="P456">
            <v>0</v>
          </cell>
          <cell r="Q456" t="str">
            <v>X</v>
          </cell>
          <cell r="T456" t="str">
            <v>00959</v>
          </cell>
          <cell r="U456" t="str">
            <v>C9112P8</v>
          </cell>
        </row>
        <row r="457">
          <cell r="B457" t="str">
            <v>BT-RAC-C9122L6</v>
          </cell>
          <cell r="C457" t="str">
            <v>00000000000047620</v>
          </cell>
          <cell r="E457" t="str">
            <v>BTNET - Gruppo di ventilazione precablato con 2 ventole 19'' 3U, 18W portata 180m3/h, Alimentazione 230Vac Nero RAL 9005</v>
          </cell>
          <cell r="F457" t="str">
            <v>BTICINO S.P.A.</v>
          </cell>
          <cell r="G457">
            <v>0</v>
          </cell>
          <cell r="H457">
            <v>0</v>
          </cell>
          <cell r="L457" t="str">
            <v>Acquisto</v>
          </cell>
          <cell r="M457" t="str">
            <v>06/03/2017 15:26</v>
          </cell>
          <cell r="N457" t="str">
            <v>Si</v>
          </cell>
          <cell r="O457" t="str">
            <v>No</v>
          </cell>
          <cell r="P457">
            <v>0</v>
          </cell>
          <cell r="Q457" t="str">
            <v>X</v>
          </cell>
          <cell r="T457" t="str">
            <v>00959</v>
          </cell>
          <cell r="U457" t="str">
            <v>C9122L6</v>
          </cell>
        </row>
        <row r="458">
          <cell r="B458" t="str">
            <v>BT-RAC-C9122L8</v>
          </cell>
          <cell r="C458" t="str">
            <v>00000000000047621</v>
          </cell>
          <cell r="E458" t="str">
            <v>BTNET - Gruppo di ventilazione precablato con 3 ventole 19'' 3U, portata 270m3/h, Alimentazione 230Vac Nero RAL 9005</v>
          </cell>
          <cell r="F458" t="str">
            <v>BTICINO S.P.A.</v>
          </cell>
          <cell r="G458">
            <v>0</v>
          </cell>
          <cell r="H458">
            <v>0</v>
          </cell>
          <cell r="L458" t="str">
            <v>Acquisto</v>
          </cell>
          <cell r="M458" t="str">
            <v>06/03/2017 15:26</v>
          </cell>
          <cell r="N458" t="str">
            <v>Si</v>
          </cell>
          <cell r="O458" t="str">
            <v>No</v>
          </cell>
          <cell r="P458">
            <v>0</v>
          </cell>
          <cell r="Q458" t="str">
            <v>X</v>
          </cell>
          <cell r="T458" t="str">
            <v>00959</v>
          </cell>
          <cell r="U458" t="str">
            <v>C9122L8</v>
          </cell>
        </row>
        <row r="459">
          <cell r="B459" t="str">
            <v>BT-RAC-C9123U1</v>
          </cell>
          <cell r="C459" t="str">
            <v>00000000000047622</v>
          </cell>
          <cell r="E459" t="str">
            <v>BTNET - pannello ingresso cavi 1U-solo per rack LCS2</v>
          </cell>
          <cell r="F459" t="str">
            <v>BTICINO S.P.A.</v>
          </cell>
          <cell r="G459">
            <v>0</v>
          </cell>
          <cell r="H459">
            <v>0</v>
          </cell>
          <cell r="L459" t="str">
            <v>Acquisto</v>
          </cell>
          <cell r="M459" t="str">
            <v>06/03/2017 15:26</v>
          </cell>
          <cell r="N459" t="str">
            <v>Si</v>
          </cell>
          <cell r="O459" t="str">
            <v>No</v>
          </cell>
          <cell r="P459">
            <v>0</v>
          </cell>
          <cell r="Q459" t="str">
            <v>X</v>
          </cell>
          <cell r="T459" t="str">
            <v>00959</v>
          </cell>
          <cell r="U459" t="str">
            <v>C9123U1</v>
          </cell>
        </row>
        <row r="460">
          <cell r="B460" t="str">
            <v>BT-RAC-C9130L8</v>
          </cell>
          <cell r="C460" t="str">
            <v>00000000000047623</v>
          </cell>
          <cell r="E460" t="str">
            <v>BTNET - zoccolo ant e post per armadi largh 800-per rack LCS2</v>
          </cell>
          <cell r="F460" t="str">
            <v>BTICINO S.P.A.</v>
          </cell>
          <cell r="G460">
            <v>0</v>
          </cell>
          <cell r="H460">
            <v>0</v>
          </cell>
          <cell r="L460" t="str">
            <v>Acquisto</v>
          </cell>
          <cell r="M460" t="str">
            <v>06/03/2017 15:26</v>
          </cell>
          <cell r="N460" t="str">
            <v>Si</v>
          </cell>
          <cell r="O460" t="str">
            <v>No</v>
          </cell>
          <cell r="P460">
            <v>0</v>
          </cell>
          <cell r="Q460" t="str">
            <v>X</v>
          </cell>
          <cell r="T460" t="str">
            <v>00959</v>
          </cell>
          <cell r="U460" t="str">
            <v>C9130L8</v>
          </cell>
        </row>
        <row r="461">
          <cell r="B461" t="str">
            <v>BT-RAC-C9130P6</v>
          </cell>
          <cell r="C461" t="str">
            <v>00000000000047624</v>
          </cell>
          <cell r="E461" t="str">
            <v>BTNET - coppia flangie laterali per completam zoccolo rak LCS2 prof 600</v>
          </cell>
          <cell r="F461" t="str">
            <v>BTICINO S.P.A.</v>
          </cell>
          <cell r="G461">
            <v>0</v>
          </cell>
          <cell r="H461">
            <v>0</v>
          </cell>
          <cell r="L461" t="str">
            <v>Acquisto</v>
          </cell>
          <cell r="M461" t="str">
            <v>06/03/2017 15:26</v>
          </cell>
          <cell r="N461" t="str">
            <v>Si</v>
          </cell>
          <cell r="O461" t="str">
            <v>No</v>
          </cell>
          <cell r="P461">
            <v>0</v>
          </cell>
          <cell r="Q461" t="str">
            <v>X</v>
          </cell>
          <cell r="T461" t="str">
            <v>00959</v>
          </cell>
          <cell r="U461" t="str">
            <v>C9130P6</v>
          </cell>
        </row>
        <row r="462">
          <cell r="B462" t="str">
            <v>BT-RAC-C9130P8</v>
          </cell>
          <cell r="C462" t="str">
            <v>00000000000047625</v>
          </cell>
          <cell r="E462" t="str">
            <v>BTNET - coppia flangie laterali per completam zoccolo rak LCS2 prof 800</v>
          </cell>
          <cell r="F462" t="str">
            <v>BTICINO S.P.A.</v>
          </cell>
          <cell r="G462">
            <v>0</v>
          </cell>
          <cell r="H462">
            <v>0</v>
          </cell>
          <cell r="L462" t="str">
            <v>Acquisto</v>
          </cell>
          <cell r="M462" t="str">
            <v>06/03/2017 15:26</v>
          </cell>
          <cell r="N462" t="str">
            <v>Si</v>
          </cell>
          <cell r="O462" t="str">
            <v>No</v>
          </cell>
          <cell r="P462">
            <v>0</v>
          </cell>
          <cell r="Q462" t="str">
            <v>X</v>
          </cell>
          <cell r="T462" t="str">
            <v>00959</v>
          </cell>
          <cell r="U462" t="str">
            <v>C9130P8</v>
          </cell>
        </row>
        <row r="463">
          <cell r="B463" t="str">
            <v>BT-RAC-C9139L6</v>
          </cell>
          <cell r="C463" t="str">
            <v>00000000000047626</v>
          </cell>
          <cell r="E463" t="str">
            <v>BTNET - zoccolo ant e post per armadi largh 600-per rack LCS2</v>
          </cell>
          <cell r="F463" t="str">
            <v>BTICINO S.P.A.</v>
          </cell>
          <cell r="G463">
            <v>0</v>
          </cell>
          <cell r="H463">
            <v>0</v>
          </cell>
          <cell r="L463" t="str">
            <v>Acquisto</v>
          </cell>
          <cell r="M463" t="str">
            <v>06/03/2017 15:26</v>
          </cell>
          <cell r="N463" t="str">
            <v>Si</v>
          </cell>
          <cell r="O463" t="str">
            <v>No</v>
          </cell>
          <cell r="P463">
            <v>0</v>
          </cell>
          <cell r="Q463" t="str">
            <v>X</v>
          </cell>
          <cell r="T463" t="str">
            <v>00959</v>
          </cell>
          <cell r="U463" t="str">
            <v>C9139L6</v>
          </cell>
        </row>
        <row r="464">
          <cell r="B464" t="str">
            <v>BT-RAC-DX2-T1H1</v>
          </cell>
          <cell r="C464" t="str">
            <v>00000000000061313</v>
          </cell>
          <cell r="D464" t="str">
            <v>M</v>
          </cell>
          <cell r="E464" t="str">
            <v>BTICINO - Sensori temperatura umidità</v>
          </cell>
          <cell r="F464" t="str">
            <v>BTICINO S.P.A.</v>
          </cell>
          <cell r="G464">
            <v>0</v>
          </cell>
          <cell r="H464">
            <v>0</v>
          </cell>
          <cell r="K464" t="str">
            <v>TO</v>
          </cell>
          <cell r="L464" t="str">
            <v>Acquisto</v>
          </cell>
          <cell r="M464" t="str">
            <v>10/05/2019 10:19</v>
          </cell>
          <cell r="N464" t="str">
            <v>Si</v>
          </cell>
          <cell r="O464" t="str">
            <v>No</v>
          </cell>
          <cell r="P464">
            <v>0</v>
          </cell>
          <cell r="Q464" t="str">
            <v>X</v>
          </cell>
          <cell r="R464" t="str">
            <v>30/08/2019</v>
          </cell>
          <cell r="S464" t="str">
            <v>28/08/2019</v>
          </cell>
          <cell r="T464" t="str">
            <v>00959</v>
          </cell>
          <cell r="U464" t="str">
            <v>DX2-T1H1</v>
          </cell>
        </row>
        <row r="465">
          <cell r="B465" t="str">
            <v>BT-RACKKIT-DKX4-101-3</v>
          </cell>
          <cell r="C465" t="str">
            <v>00000000000077980</v>
          </cell>
          <cell r="D465" t="str">
            <v>M</v>
          </cell>
          <cell r="E465" t="str">
            <v>BTICINO - Kit supporti per montaggio RACK</v>
          </cell>
          <cell r="F465" t="str">
            <v>BTICINO S.P.A.</v>
          </cell>
          <cell r="G465">
            <v>0</v>
          </cell>
          <cell r="H465">
            <v>0</v>
          </cell>
          <cell r="K465" t="str">
            <v>TO</v>
          </cell>
          <cell r="L465" t="str">
            <v>Acquisto</v>
          </cell>
          <cell r="M465" t="str">
            <v>25/10/2022 12:40</v>
          </cell>
          <cell r="N465" t="str">
            <v>No</v>
          </cell>
          <cell r="O465" t="str">
            <v>No</v>
          </cell>
          <cell r="P465">
            <v>0</v>
          </cell>
          <cell r="Q465" t="str">
            <v>X</v>
          </cell>
          <cell r="R465" t="str">
            <v>25/01/2023</v>
          </cell>
          <cell r="S465" t="str">
            <v>25/01/2023</v>
          </cell>
          <cell r="T465" t="str">
            <v>00959</v>
          </cell>
          <cell r="U465" t="str">
            <v>RACK-KIT-DKX4-101-3</v>
          </cell>
        </row>
        <row r="466">
          <cell r="B466" t="str">
            <v>BT-RAC-LEGRAND</v>
          </cell>
          <cell r="C466" t="str">
            <v>00000000000047487</v>
          </cell>
          <cell r="E466" t="str">
            <v>MFI1105 pannelli ciechi 1U per rack pacco da 25</v>
          </cell>
          <cell r="F466" t="str">
            <v>BTICINO S.P.A.</v>
          </cell>
          <cell r="G466">
            <v>0</v>
          </cell>
          <cell r="H466">
            <v>0</v>
          </cell>
          <cell r="L466" t="str">
            <v>Acquisto</v>
          </cell>
          <cell r="M466" t="str">
            <v>06/03/2017 15:26</v>
          </cell>
          <cell r="N466" t="str">
            <v>Si</v>
          </cell>
          <cell r="O466" t="str">
            <v>No</v>
          </cell>
          <cell r="P466">
            <v>0</v>
          </cell>
          <cell r="Q466" t="str">
            <v>X</v>
          </cell>
          <cell r="T466" t="str">
            <v>00959</v>
          </cell>
          <cell r="U466" t="str">
            <v>LEGRAND</v>
          </cell>
        </row>
        <row r="467">
          <cell r="B467" t="str">
            <v>BT-RAC-LG-446880</v>
          </cell>
          <cell r="C467" t="str">
            <v>00000000000076598</v>
          </cell>
          <cell r="D467" t="str">
            <v>M</v>
          </cell>
          <cell r="E467" t="str">
            <v>BTICINO - kit 4 ruote di cui 2 con freno per rack server portata 1500kg. RAL 9005</v>
          </cell>
          <cell r="F467" t="str">
            <v>BTICINO S.P.A.</v>
          </cell>
          <cell r="G467">
            <v>0</v>
          </cell>
          <cell r="H467">
            <v>0</v>
          </cell>
          <cell r="K467" t="str">
            <v>TO</v>
          </cell>
          <cell r="L467" t="str">
            <v>Acquisto</v>
          </cell>
          <cell r="M467" t="str">
            <v>21/06/2022 14:30</v>
          </cell>
          <cell r="N467" t="str">
            <v>No</v>
          </cell>
          <cell r="O467" t="str">
            <v>No</v>
          </cell>
          <cell r="P467">
            <v>0</v>
          </cell>
          <cell r="Q467" t="str">
            <v>X</v>
          </cell>
          <cell r="R467" t="str">
            <v>04/11/2022</v>
          </cell>
          <cell r="S467" t="str">
            <v>04/11/2022</v>
          </cell>
          <cell r="T467" t="str">
            <v>00959</v>
          </cell>
          <cell r="U467" t="str">
            <v>LG-446880</v>
          </cell>
        </row>
        <row r="468">
          <cell r="B468" t="str">
            <v>BT-RAC-LG-446886</v>
          </cell>
          <cell r="C468" t="str">
            <v>00000000000076596</v>
          </cell>
          <cell r="D468" t="str">
            <v>M</v>
          </cell>
          <cell r="E468" t="str">
            <v>BTICINO - Barre anti- ribaltamento per armdadi server RAL 9005</v>
          </cell>
          <cell r="F468" t="str">
            <v>BTICINO S.P.A.</v>
          </cell>
          <cell r="G468">
            <v>0</v>
          </cell>
          <cell r="H468">
            <v>0</v>
          </cell>
          <cell r="K468" t="str">
            <v>TO</v>
          </cell>
          <cell r="L468" t="str">
            <v>Acquisto</v>
          </cell>
          <cell r="M468" t="str">
            <v>21/06/2022 14:27</v>
          </cell>
          <cell r="N468" t="str">
            <v>No</v>
          </cell>
          <cell r="O468" t="str">
            <v>No</v>
          </cell>
          <cell r="P468">
            <v>0</v>
          </cell>
          <cell r="Q468" t="str">
            <v>X</v>
          </cell>
          <cell r="R468" t="str">
            <v>09/11/2022</v>
          </cell>
          <cell r="S468" t="str">
            <v>09/11/2022</v>
          </cell>
          <cell r="T468" t="str">
            <v>00959</v>
          </cell>
          <cell r="U468" t="str">
            <v>LG-446886</v>
          </cell>
        </row>
        <row r="469">
          <cell r="B469" t="str">
            <v>BT-RAC-LG-446897</v>
          </cell>
          <cell r="C469" t="str">
            <v>00000000000077204</v>
          </cell>
          <cell r="D469" t="str">
            <v>M</v>
          </cell>
          <cell r="E469" t="str">
            <v>BTICINO - Supporto per montaggio una PDU verticali in rack server RAL 9005</v>
          </cell>
          <cell r="F469" t="str">
            <v>BTICINO S.P.A.</v>
          </cell>
          <cell r="G469">
            <v>0</v>
          </cell>
          <cell r="H469">
            <v>0</v>
          </cell>
          <cell r="K469" t="str">
            <v>TO</v>
          </cell>
          <cell r="L469" t="str">
            <v>Acquisto</v>
          </cell>
          <cell r="M469" t="str">
            <v>27/07/2022 17:44</v>
          </cell>
          <cell r="N469" t="str">
            <v>No</v>
          </cell>
          <cell r="O469" t="str">
            <v>No</v>
          </cell>
          <cell r="P469">
            <v>0</v>
          </cell>
          <cell r="Q469" t="str">
            <v>X</v>
          </cell>
          <cell r="R469" t="str">
            <v>04/11/2022</v>
          </cell>
          <cell r="S469" t="str">
            <v>14/02/2023</v>
          </cell>
          <cell r="T469" t="str">
            <v>00959</v>
          </cell>
          <cell r="U469" t="str">
            <v>LG-446897</v>
          </cell>
        </row>
        <row r="470">
          <cell r="B470" t="str">
            <v>BT-RAC-LG-446903</v>
          </cell>
          <cell r="C470" t="str">
            <v>00000000000077515</v>
          </cell>
          <cell r="D470" t="str">
            <v>M</v>
          </cell>
          <cell r="E470" t="str">
            <v>BTICINO - VENTOLE  6 con termostato e cavo e spina Tedesca</v>
          </cell>
          <cell r="F470" t="str">
            <v>BTICINO S.P.A.</v>
          </cell>
          <cell r="G470">
            <v>0</v>
          </cell>
          <cell r="H470">
            <v>0</v>
          </cell>
          <cell r="K470" t="str">
            <v>TO</v>
          </cell>
          <cell r="L470" t="str">
            <v>Acquisto</v>
          </cell>
          <cell r="M470" t="str">
            <v>16/09/2022 14:48</v>
          </cell>
          <cell r="N470" t="str">
            <v>No</v>
          </cell>
          <cell r="O470" t="str">
            <v>No</v>
          </cell>
          <cell r="P470">
            <v>0</v>
          </cell>
          <cell r="Q470" t="str">
            <v>X</v>
          </cell>
          <cell r="R470" t="str">
            <v>30/09/2022</v>
          </cell>
          <cell r="S470" t="str">
            <v>30/09/2022</v>
          </cell>
          <cell r="T470" t="str">
            <v>00959</v>
          </cell>
          <cell r="U470" t="str">
            <v>LG-446903</v>
          </cell>
        </row>
        <row r="471">
          <cell r="B471" t="str">
            <v>BT-RAC-LG-646337</v>
          </cell>
          <cell r="C471" t="str">
            <v>00000000000064741</v>
          </cell>
          <cell r="D471" t="str">
            <v>M</v>
          </cell>
          <cell r="E471" t="str">
            <v>LEGRAND - Set accoppiamento armadio</v>
          </cell>
          <cell r="F471" t="str">
            <v>BTICINO S.P.A.</v>
          </cell>
          <cell r="G471">
            <v>0</v>
          </cell>
          <cell r="H471">
            <v>0</v>
          </cell>
          <cell r="K471" t="str">
            <v>TO</v>
          </cell>
          <cell r="L471" t="str">
            <v>Acquisto</v>
          </cell>
          <cell r="M471" t="str">
            <v>13/11/2019 11:41</v>
          </cell>
          <cell r="N471" t="str">
            <v>Si</v>
          </cell>
          <cell r="O471" t="str">
            <v>No</v>
          </cell>
          <cell r="P471">
            <v>0</v>
          </cell>
          <cell r="Q471" t="str">
            <v>X</v>
          </cell>
          <cell r="R471" t="str">
            <v>02/12/2019</v>
          </cell>
          <cell r="S471" t="str">
            <v>29/11/2019</v>
          </cell>
          <cell r="T471" t="str">
            <v>00959</v>
          </cell>
          <cell r="U471" t="str">
            <v>LG-646337</v>
          </cell>
        </row>
        <row r="472">
          <cell r="B472" t="str">
            <v>BT-RAC-LG-646426</v>
          </cell>
          <cell r="C472" t="str">
            <v>00000000000053310</v>
          </cell>
          <cell r="D472" t="str">
            <v>M</v>
          </cell>
          <cell r="E472" t="str">
            <v>Legrand - set di 2 passacavi laterali42 800</v>
          </cell>
          <cell r="F472" t="str">
            <v>BTICINO S.P.A.</v>
          </cell>
          <cell r="G472">
            <v>0</v>
          </cell>
          <cell r="H472">
            <v>0</v>
          </cell>
          <cell r="K472" t="str">
            <v>TO</v>
          </cell>
          <cell r="L472" t="str">
            <v>Acquisto</v>
          </cell>
          <cell r="M472" t="str">
            <v>05/04/2018 18:40</v>
          </cell>
          <cell r="N472" t="str">
            <v>Si</v>
          </cell>
          <cell r="O472" t="str">
            <v>No</v>
          </cell>
          <cell r="P472">
            <v>0</v>
          </cell>
          <cell r="Q472" t="str">
            <v>X</v>
          </cell>
          <cell r="R472" t="str">
            <v>16/11/2018</v>
          </cell>
          <cell r="S472" t="str">
            <v>14/11/2018</v>
          </cell>
          <cell r="T472" t="str">
            <v>00959</v>
          </cell>
          <cell r="U472" t="str">
            <v>646426</v>
          </cell>
        </row>
        <row r="473">
          <cell r="B473" t="str">
            <v>BT-RAC-LG-646506</v>
          </cell>
          <cell r="C473" t="str">
            <v>00000000000076597</v>
          </cell>
          <cell r="D473" t="str">
            <v>M</v>
          </cell>
          <cell r="E473" t="str">
            <v>BTICINO - MENSOLA FISSA ARMADI RACK 800- 1 U - PROFONDITA 625 mm - PORT. 50KG</v>
          </cell>
          <cell r="F473" t="str">
            <v>BTICINO S.P.A.</v>
          </cell>
          <cell r="G473">
            <v>0</v>
          </cell>
          <cell r="H473">
            <v>0</v>
          </cell>
          <cell r="K473" t="str">
            <v>TO</v>
          </cell>
          <cell r="L473" t="str">
            <v>Acquisto</v>
          </cell>
          <cell r="M473" t="str">
            <v>21/06/2022 14:29</v>
          </cell>
          <cell r="N473" t="str">
            <v>No</v>
          </cell>
          <cell r="O473" t="str">
            <v>No</v>
          </cell>
          <cell r="P473">
            <v>0</v>
          </cell>
          <cell r="Q473" t="str">
            <v>X</v>
          </cell>
          <cell r="T473" t="str">
            <v>00959</v>
          </cell>
          <cell r="U473" t="str">
            <v>LG-646506</v>
          </cell>
        </row>
        <row r="474">
          <cell r="B474" t="str">
            <v>BT-RAC-LG-646507</v>
          </cell>
          <cell r="C474" t="str">
            <v>00000000000077972</v>
          </cell>
          <cell r="D474" t="str">
            <v>M</v>
          </cell>
          <cell r="E474" t="str">
            <v>BTICINO - Mensola Fissa 800 x 1000</v>
          </cell>
          <cell r="F474" t="str">
            <v>BTICINO S.P.A.</v>
          </cell>
          <cell r="G474">
            <v>0</v>
          </cell>
          <cell r="H474">
            <v>0</v>
          </cell>
          <cell r="K474" t="str">
            <v>TO</v>
          </cell>
          <cell r="L474" t="str">
            <v>Acquisto</v>
          </cell>
          <cell r="M474" t="str">
            <v>24/10/2022 16:56</v>
          </cell>
          <cell r="N474" t="str">
            <v>No</v>
          </cell>
          <cell r="O474" t="str">
            <v>No</v>
          </cell>
          <cell r="P474">
            <v>0</v>
          </cell>
          <cell r="Q474" t="str">
            <v>X</v>
          </cell>
          <cell r="R474" t="str">
            <v>04/11/2022</v>
          </cell>
          <cell r="S474" t="str">
            <v>04/11/2022</v>
          </cell>
          <cell r="T474" t="str">
            <v>00959</v>
          </cell>
          <cell r="U474" t="str">
            <v>LG-646507</v>
          </cell>
        </row>
        <row r="475">
          <cell r="B475" t="str">
            <v>BT-RAC-LG-646520</v>
          </cell>
          <cell r="C475" t="str">
            <v>00000000000077973</v>
          </cell>
          <cell r="D475" t="str">
            <v>M</v>
          </cell>
          <cell r="E475" t="str">
            <v>BTICINO - Pannello di gestione passacavi 19 pollici 1U</v>
          </cell>
          <cell r="F475" t="str">
            <v>BTICINO S.P.A.</v>
          </cell>
          <cell r="G475">
            <v>0</v>
          </cell>
          <cell r="H475">
            <v>0</v>
          </cell>
          <cell r="K475" t="str">
            <v>TO</v>
          </cell>
          <cell r="L475" t="str">
            <v>Acquisto</v>
          </cell>
          <cell r="M475" t="str">
            <v>24/10/2022 16:57</v>
          </cell>
          <cell r="N475" t="str">
            <v>No</v>
          </cell>
          <cell r="O475" t="str">
            <v>No</v>
          </cell>
          <cell r="P475">
            <v>0</v>
          </cell>
          <cell r="Q475" t="str">
            <v>X</v>
          </cell>
          <cell r="R475" t="str">
            <v>04/11/2022</v>
          </cell>
          <cell r="S475" t="str">
            <v>04/11/2022</v>
          </cell>
          <cell r="T475" t="str">
            <v>00959</v>
          </cell>
          <cell r="U475" t="str">
            <v>LG-646520</v>
          </cell>
        </row>
        <row r="476">
          <cell r="B476" t="str">
            <v>BT-RAC-LG-V/Q/M/E/C1</v>
          </cell>
          <cell r="C476" t="str">
            <v>00000000000062571</v>
          </cell>
          <cell r="D476" t="str">
            <v>M</v>
          </cell>
          <cell r="E476" t="str">
            <v>Bticino - QAC6_1</v>
          </cell>
          <cell r="F476" t="str">
            <v>BTICINO S.P.A.</v>
          </cell>
          <cell r="G476">
            <v>0</v>
          </cell>
          <cell r="H476">
            <v>0</v>
          </cell>
          <cell r="K476" t="str">
            <v>TO</v>
          </cell>
          <cell r="L476" t="str">
            <v>Acquisto</v>
          </cell>
          <cell r="M476" t="str">
            <v>16/07/2019 17:46</v>
          </cell>
          <cell r="N476" t="str">
            <v>Si</v>
          </cell>
          <cell r="O476" t="str">
            <v>No</v>
          </cell>
          <cell r="P476">
            <v>0</v>
          </cell>
          <cell r="Q476" t="str">
            <v>X</v>
          </cell>
          <cell r="R476" t="str">
            <v>15/10/2019</v>
          </cell>
          <cell r="S476" t="str">
            <v>04/10/2019</v>
          </cell>
          <cell r="T476" t="str">
            <v>00959</v>
          </cell>
          <cell r="U476" t="str">
            <v>LG-V/Q/M/E/C 1</v>
          </cell>
        </row>
        <row r="477">
          <cell r="B477" t="str">
            <v>BT-RAC-LG-V/Q/M/E/C2</v>
          </cell>
          <cell r="C477" t="str">
            <v>00000000000062572</v>
          </cell>
          <cell r="D477" t="str">
            <v>M</v>
          </cell>
          <cell r="E477" t="str">
            <v>Bticino - QAC6_2</v>
          </cell>
          <cell r="F477" t="str">
            <v>BTICINO S.P.A.</v>
          </cell>
          <cell r="G477">
            <v>0</v>
          </cell>
          <cell r="H477">
            <v>0</v>
          </cell>
          <cell r="K477" t="str">
            <v>TO</v>
          </cell>
          <cell r="L477" t="str">
            <v>Acquisto</v>
          </cell>
          <cell r="M477" t="str">
            <v>16/07/2019 17:47</v>
          </cell>
          <cell r="N477" t="str">
            <v>Si</v>
          </cell>
          <cell r="O477" t="str">
            <v>No</v>
          </cell>
          <cell r="P477">
            <v>0</v>
          </cell>
          <cell r="Q477" t="str">
            <v>X</v>
          </cell>
          <cell r="R477" t="str">
            <v>15/10/2019</v>
          </cell>
          <cell r="S477" t="str">
            <v>04/10/2019</v>
          </cell>
          <cell r="T477" t="str">
            <v>00959</v>
          </cell>
          <cell r="U477" t="str">
            <v>LG-V/Q/M/E/C 2</v>
          </cell>
        </row>
        <row r="478">
          <cell r="B478" t="str">
            <v>BT-RAC-LG-V/Q/M/E/C3</v>
          </cell>
          <cell r="C478" t="str">
            <v>00000000000062573</v>
          </cell>
          <cell r="D478" t="str">
            <v>M</v>
          </cell>
          <cell r="E478" t="str">
            <v>Bticino - QCDZ1</v>
          </cell>
          <cell r="F478" t="str">
            <v>BTICINO S.P.A.</v>
          </cell>
          <cell r="G478">
            <v>0</v>
          </cell>
          <cell r="H478">
            <v>0</v>
          </cell>
          <cell r="K478" t="str">
            <v>TO</v>
          </cell>
          <cell r="L478" t="str">
            <v>Acquisto</v>
          </cell>
          <cell r="M478" t="str">
            <v>16/07/2019 17:48</v>
          </cell>
          <cell r="N478" t="str">
            <v>Si</v>
          </cell>
          <cell r="O478" t="str">
            <v>No</v>
          </cell>
          <cell r="P478">
            <v>0</v>
          </cell>
          <cell r="Q478" t="str">
            <v>X</v>
          </cell>
          <cell r="R478" t="str">
            <v>15/10/2019</v>
          </cell>
          <cell r="S478" t="str">
            <v>04/10/2019</v>
          </cell>
          <cell r="T478" t="str">
            <v>00959</v>
          </cell>
          <cell r="U478" t="str">
            <v>LG-V/Q/M/E/C3</v>
          </cell>
        </row>
        <row r="479">
          <cell r="B479" t="str">
            <v>BT-RAC-LG-V/Q/M/E/C4</v>
          </cell>
          <cell r="C479" t="str">
            <v>00000000000062574</v>
          </cell>
          <cell r="D479" t="str">
            <v>M</v>
          </cell>
          <cell r="E479" t="str">
            <v>Bticino - QCDZ2</v>
          </cell>
          <cell r="F479" t="str">
            <v>BTICINO S.P.A.</v>
          </cell>
          <cell r="G479">
            <v>0</v>
          </cell>
          <cell r="H479">
            <v>0</v>
          </cell>
          <cell r="K479" t="str">
            <v>TO</v>
          </cell>
          <cell r="L479" t="str">
            <v>Acquisto</v>
          </cell>
          <cell r="M479" t="str">
            <v>16/07/2019 17:49</v>
          </cell>
          <cell r="N479" t="str">
            <v>Si</v>
          </cell>
          <cell r="O479" t="str">
            <v>No</v>
          </cell>
          <cell r="P479">
            <v>0</v>
          </cell>
          <cell r="Q479" t="str">
            <v>X</v>
          </cell>
          <cell r="R479" t="str">
            <v>15/10/2019</v>
          </cell>
          <cell r="S479" t="str">
            <v>04/10/2019</v>
          </cell>
          <cell r="T479" t="str">
            <v>00959</v>
          </cell>
          <cell r="U479" t="str">
            <v>LG-V/Q/M/E/C4</v>
          </cell>
        </row>
        <row r="480">
          <cell r="B480" t="str">
            <v>BT-RAC-LG-V/Q/M/E/C5</v>
          </cell>
          <cell r="C480" t="str">
            <v>00000000000062575</v>
          </cell>
          <cell r="D480" t="str">
            <v>M</v>
          </cell>
          <cell r="E480" t="str">
            <v>Bticino - QMMR</v>
          </cell>
          <cell r="F480" t="str">
            <v>BTICINO S.P.A.</v>
          </cell>
          <cell r="G480">
            <v>0</v>
          </cell>
          <cell r="H480">
            <v>0</v>
          </cell>
          <cell r="K480" t="str">
            <v>TO</v>
          </cell>
          <cell r="L480" t="str">
            <v>Acquisto</v>
          </cell>
          <cell r="M480" t="str">
            <v>16/07/2019 17:50</v>
          </cell>
          <cell r="N480" t="str">
            <v>Si</v>
          </cell>
          <cell r="O480" t="str">
            <v>No</v>
          </cell>
          <cell r="P480">
            <v>0</v>
          </cell>
          <cell r="Q480" t="str">
            <v>X</v>
          </cell>
          <cell r="R480" t="str">
            <v>15/10/2019</v>
          </cell>
          <cell r="S480" t="str">
            <v>04/10/2019</v>
          </cell>
          <cell r="T480" t="str">
            <v>00959</v>
          </cell>
          <cell r="U480" t="str">
            <v>LG-V/Q/M/E/C5</v>
          </cell>
        </row>
        <row r="481">
          <cell r="B481" t="str">
            <v>BT-RAC-LG-V/Q/M/E/C6</v>
          </cell>
          <cell r="C481" t="str">
            <v>00000000000062576</v>
          </cell>
          <cell r="D481" t="str">
            <v>M</v>
          </cell>
          <cell r="E481" t="str">
            <v>Bticino - 001-QEA 230V</v>
          </cell>
          <cell r="F481" t="str">
            <v>BTICINO S.P.A.</v>
          </cell>
          <cell r="G481">
            <v>0</v>
          </cell>
          <cell r="H481">
            <v>0</v>
          </cell>
          <cell r="K481" t="str">
            <v>TO</v>
          </cell>
          <cell r="L481" t="str">
            <v>Acquisto</v>
          </cell>
          <cell r="M481" t="str">
            <v>16/07/2019 17:51</v>
          </cell>
          <cell r="N481" t="str">
            <v>Si</v>
          </cell>
          <cell r="O481" t="str">
            <v>No</v>
          </cell>
          <cell r="P481">
            <v>0</v>
          </cell>
          <cell r="Q481" t="str">
            <v>X</v>
          </cell>
          <cell r="R481" t="str">
            <v>15/10/2019</v>
          </cell>
          <cell r="S481" t="str">
            <v>04/10/2019</v>
          </cell>
          <cell r="T481" t="str">
            <v>00959</v>
          </cell>
          <cell r="U481" t="str">
            <v>LG-V/Q/M/E/C6</v>
          </cell>
        </row>
        <row r="482">
          <cell r="B482" t="str">
            <v>BT-RAC-LG-V/Q/M/E/C7</v>
          </cell>
          <cell r="C482" t="str">
            <v>00000000000062577</v>
          </cell>
          <cell r="D482" t="str">
            <v>M</v>
          </cell>
          <cell r="E482" t="str">
            <v>Bticino - 002-QSERV EXTMI</v>
          </cell>
          <cell r="F482" t="str">
            <v>BTICINO S.P.A.</v>
          </cell>
          <cell r="G482">
            <v>0</v>
          </cell>
          <cell r="H482">
            <v>0</v>
          </cell>
          <cell r="K482" t="str">
            <v>TO</v>
          </cell>
          <cell r="L482" t="str">
            <v>Acquisto</v>
          </cell>
          <cell r="M482" t="str">
            <v>16/07/2019 17:52</v>
          </cell>
          <cell r="N482" t="str">
            <v>Si</v>
          </cell>
          <cell r="O482" t="str">
            <v>No</v>
          </cell>
          <cell r="P482">
            <v>0</v>
          </cell>
          <cell r="Q482" t="str">
            <v>X</v>
          </cell>
          <cell r="R482" t="str">
            <v>15/10/2019</v>
          </cell>
          <cell r="S482" t="str">
            <v>04/10/2019</v>
          </cell>
          <cell r="T482" t="str">
            <v>00959</v>
          </cell>
          <cell r="U482" t="str">
            <v>LG-V/Q/M/E/C7</v>
          </cell>
        </row>
        <row r="483">
          <cell r="B483" t="str">
            <v>BT-RAC-LPS0091</v>
          </cell>
          <cell r="C483" t="str">
            <v>00000000000055184</v>
          </cell>
          <cell r="E483" t="str">
            <v>kit staffe per montaggio PDU zeroU, su rack Varicon</v>
          </cell>
          <cell r="F483" t="str">
            <v>BTICINO S.P.A.</v>
          </cell>
          <cell r="G483">
            <v>0</v>
          </cell>
          <cell r="H483">
            <v>0</v>
          </cell>
          <cell r="K483" t="str">
            <v>TO</v>
          </cell>
          <cell r="L483" t="str">
            <v>Acquisto</v>
          </cell>
          <cell r="M483" t="str">
            <v>09/07/2018 16:53</v>
          </cell>
          <cell r="N483" t="str">
            <v>Si</v>
          </cell>
          <cell r="O483" t="str">
            <v>No</v>
          </cell>
          <cell r="P483">
            <v>0</v>
          </cell>
          <cell r="Q483" t="str">
            <v>X</v>
          </cell>
          <cell r="R483" t="str">
            <v>31/12/2018</v>
          </cell>
          <cell r="S483" t="str">
            <v>14/12/2018</v>
          </cell>
          <cell r="T483" t="str">
            <v>00959</v>
          </cell>
          <cell r="U483" t="str">
            <v>LPS0091</v>
          </cell>
        </row>
        <row r="484">
          <cell r="B484" t="str">
            <v>BT-RAC-MFE1105</v>
          </cell>
          <cell r="C484" t="str">
            <v>00000000000055182</v>
          </cell>
          <cell r="E484" t="str">
            <v>MFE1105 pannelli ciechi 1U, RAL9005, toolless, confezione da 25 pezzi</v>
          </cell>
          <cell r="F484" t="str">
            <v>BTICINO S.P.A.</v>
          </cell>
          <cell r="G484">
            <v>0</v>
          </cell>
          <cell r="H484">
            <v>0</v>
          </cell>
          <cell r="K484" t="str">
            <v>TO</v>
          </cell>
          <cell r="L484" t="str">
            <v>Acquisto</v>
          </cell>
          <cell r="M484" t="str">
            <v>09/07/2018 16:50</v>
          </cell>
          <cell r="N484" t="str">
            <v>Si</v>
          </cell>
          <cell r="O484" t="str">
            <v>No</v>
          </cell>
          <cell r="P484">
            <v>0</v>
          </cell>
          <cell r="Q484" t="str">
            <v>X</v>
          </cell>
          <cell r="R484" t="str">
            <v>15/01/2020</v>
          </cell>
          <cell r="S484" t="str">
            <v>14/01/2020</v>
          </cell>
          <cell r="T484" t="str">
            <v>00959</v>
          </cell>
          <cell r="U484" t="str">
            <v>MFE1105</v>
          </cell>
        </row>
        <row r="485">
          <cell r="B485" t="str">
            <v>BT-RAC-MFI1105</v>
          </cell>
          <cell r="C485" t="str">
            <v>00000000000047488</v>
          </cell>
          <cell r="E485" t="str">
            <v>MFI1105 pannelli ciechi 1U per rack pacco da 25</v>
          </cell>
          <cell r="F485" t="str">
            <v>BTICINO S.P.A.</v>
          </cell>
          <cell r="G485">
            <v>0</v>
          </cell>
          <cell r="H485">
            <v>0</v>
          </cell>
          <cell r="L485" t="str">
            <v>Acquisto</v>
          </cell>
          <cell r="M485" t="str">
            <v>06/03/2017 15:29</v>
          </cell>
          <cell r="N485" t="str">
            <v>Si</v>
          </cell>
          <cell r="O485" t="str">
            <v>No</v>
          </cell>
          <cell r="P485">
            <v>0</v>
          </cell>
          <cell r="Q485" t="str">
            <v>X</v>
          </cell>
          <cell r="T485" t="str">
            <v>00959</v>
          </cell>
        </row>
        <row r="486">
          <cell r="B486" t="str">
            <v>BT-RAC-MFM0056</v>
          </cell>
          <cell r="C486" t="str">
            <v>00000000000062528</v>
          </cell>
          <cell r="D486" t="str">
            <v>M</v>
          </cell>
          <cell r="E486" t="str">
            <v>BTICINO -  Kit accoppiamento</v>
          </cell>
          <cell r="F486" t="str">
            <v>BTICINO S.P.A.</v>
          </cell>
          <cell r="G486">
            <v>0</v>
          </cell>
          <cell r="H486">
            <v>0</v>
          </cell>
          <cell r="K486" t="str">
            <v>TO</v>
          </cell>
          <cell r="L486" t="str">
            <v>Acquisto</v>
          </cell>
          <cell r="M486" t="str">
            <v>11/07/2019 16:41</v>
          </cell>
          <cell r="N486" t="str">
            <v>Si</v>
          </cell>
          <cell r="O486" t="str">
            <v>No</v>
          </cell>
          <cell r="P486">
            <v>0</v>
          </cell>
          <cell r="Q486" t="str">
            <v>X</v>
          </cell>
          <cell r="R486" t="str">
            <v>30/08/2019</v>
          </cell>
          <cell r="S486" t="str">
            <v>06/08/2019</v>
          </cell>
          <cell r="T486" t="str">
            <v>00959</v>
          </cell>
          <cell r="U486" t="str">
            <v>MFM0056</v>
          </cell>
        </row>
        <row r="487">
          <cell r="B487" t="str">
            <v>BT-RAC-MSP2406</v>
          </cell>
          <cell r="C487" t="str">
            <v>00000000000062529</v>
          </cell>
          <cell r="D487" t="str">
            <v>M</v>
          </cell>
          <cell r="E487" t="str">
            <v>BTICINO -  Side panel uguali a quelli già installati ( teoricamente 1200mm x 42U (d x h) RAL 7047)</v>
          </cell>
          <cell r="F487" t="str">
            <v>BTICINO S.P.A.</v>
          </cell>
          <cell r="G487">
            <v>0</v>
          </cell>
          <cell r="H487">
            <v>0</v>
          </cell>
          <cell r="K487" t="str">
            <v>TO</v>
          </cell>
          <cell r="L487" t="str">
            <v>Acquisto</v>
          </cell>
          <cell r="M487" t="str">
            <v>11/07/2019 16:43</v>
          </cell>
          <cell r="N487" t="str">
            <v>Si</v>
          </cell>
          <cell r="O487" t="str">
            <v>No</v>
          </cell>
          <cell r="P487">
            <v>0</v>
          </cell>
          <cell r="Q487" t="str">
            <v>X</v>
          </cell>
          <cell r="R487" t="str">
            <v>30/08/2019</v>
          </cell>
          <cell r="S487" t="str">
            <v>06/08/2019</v>
          </cell>
          <cell r="T487" t="str">
            <v>00959</v>
          </cell>
          <cell r="U487" t="str">
            <v>MSP2406</v>
          </cell>
        </row>
        <row r="488">
          <cell r="B488" t="str">
            <v>BT-RAC-NEXTGCORRNC</v>
          </cell>
          <cell r="C488" t="str">
            <v>00000000000048901</v>
          </cell>
          <cell r="E488" t="str">
            <v>Varicondition Next Generation Corridor RAL9005, L=6200MM Configurazione speciale N&amp;C</v>
          </cell>
          <cell r="F488" t="str">
            <v>BTICINO S.P.A.</v>
          </cell>
          <cell r="G488">
            <v>0</v>
          </cell>
          <cell r="H488">
            <v>0</v>
          </cell>
          <cell r="L488" t="str">
            <v>Acquisto</v>
          </cell>
          <cell r="M488" t="str">
            <v>12/06/2017 16:28</v>
          </cell>
          <cell r="N488" t="str">
            <v>Si</v>
          </cell>
          <cell r="O488" t="str">
            <v>No</v>
          </cell>
          <cell r="P488">
            <v>0</v>
          </cell>
          <cell r="Q488" t="str">
            <v>X</v>
          </cell>
          <cell r="T488" t="str">
            <v>00959</v>
          </cell>
        </row>
        <row r="489">
          <cell r="B489" t="str">
            <v>BT-RAC-P-2018-0043753</v>
          </cell>
          <cell r="C489" t="str">
            <v>00000000000052044</v>
          </cell>
          <cell r="D489" t="str">
            <v>M</v>
          </cell>
          <cell r="E489" t="str">
            <v>BTICINO - Intervento di modifica sui Q.E. ODL 18393916</v>
          </cell>
          <cell r="F489" t="str">
            <v>BTICINO S.P.A.</v>
          </cell>
          <cell r="G489">
            <v>0</v>
          </cell>
          <cell r="H489">
            <v>0</v>
          </cell>
          <cell r="K489" t="str">
            <v>TO</v>
          </cell>
          <cell r="L489" t="str">
            <v>Acquisto</v>
          </cell>
          <cell r="M489" t="str">
            <v>23/02/2018 10:05</v>
          </cell>
          <cell r="N489" t="str">
            <v>Si</v>
          </cell>
          <cell r="O489" t="str">
            <v>No</v>
          </cell>
          <cell r="P489">
            <v>0</v>
          </cell>
          <cell r="Q489" t="str">
            <v>X</v>
          </cell>
          <cell r="R489" t="str">
            <v>20/03/2018</v>
          </cell>
          <cell r="S489" t="str">
            <v>06/03/2018</v>
          </cell>
          <cell r="T489" t="str">
            <v>00959</v>
          </cell>
        </row>
        <row r="490">
          <cell r="B490" t="str">
            <v>BT-RAC-P2CIM-AUSB</v>
          </cell>
          <cell r="C490" t="str">
            <v>00000000000049225</v>
          </cell>
          <cell r="D490" t="str">
            <v>M</v>
          </cell>
          <cell r="E490" t="str">
            <v>Paragon II CIM for USB ports supports PC, MAC, and Sun USB configurations and automatic skew compensation</v>
          </cell>
          <cell r="F490" t="str">
            <v>BTICINO S.P.A.</v>
          </cell>
          <cell r="G490">
            <v>0</v>
          </cell>
          <cell r="H490">
            <v>0</v>
          </cell>
          <cell r="K490" t="str">
            <v>TO</v>
          </cell>
          <cell r="L490" t="str">
            <v>Acquisto</v>
          </cell>
          <cell r="M490" t="str">
            <v>07/07/2017 15:20</v>
          </cell>
          <cell r="N490" t="str">
            <v>Si</v>
          </cell>
          <cell r="O490" t="str">
            <v>No</v>
          </cell>
          <cell r="P490">
            <v>0</v>
          </cell>
          <cell r="Q490" t="str">
            <v>X</v>
          </cell>
          <cell r="R490" t="str">
            <v>26/07/2017</v>
          </cell>
          <cell r="S490" t="str">
            <v>26/07/2017</v>
          </cell>
          <cell r="T490" t="str">
            <v>00959</v>
          </cell>
        </row>
        <row r="491">
          <cell r="B491" t="str">
            <v>BT-RAC-P2CIM-AUSBDUAL</v>
          </cell>
          <cell r="C491" t="str">
            <v>00000000000049224</v>
          </cell>
          <cell r="D491" t="str">
            <v>M</v>
          </cell>
          <cell r="E491" t="str">
            <v>Dual port Paragon II USB CIM.  Supports automatic skew compensation</v>
          </cell>
          <cell r="F491" t="str">
            <v>BTICINO S.P.A.</v>
          </cell>
          <cell r="G491">
            <v>0</v>
          </cell>
          <cell r="H491">
            <v>0</v>
          </cell>
          <cell r="K491" t="str">
            <v>TO</v>
          </cell>
          <cell r="L491" t="str">
            <v>Acquisto</v>
          </cell>
          <cell r="M491" t="str">
            <v>07/07/2017 15:19</v>
          </cell>
          <cell r="N491" t="str">
            <v>Si</v>
          </cell>
          <cell r="O491" t="str">
            <v>No</v>
          </cell>
          <cell r="P491">
            <v>0</v>
          </cell>
          <cell r="Q491" t="str">
            <v>X</v>
          </cell>
          <cell r="R491" t="str">
            <v>26/07/2017</v>
          </cell>
          <cell r="S491" t="str">
            <v>26/07/2017</v>
          </cell>
          <cell r="T491" t="str">
            <v>00959</v>
          </cell>
        </row>
        <row r="492">
          <cell r="B492" t="str">
            <v>BT-RAC-PDUNC</v>
          </cell>
          <cell r="C492" t="str">
            <v>00000000000048904</v>
          </cell>
          <cell r="E492" t="str">
            <v>Unit metered iput: single phase,230V AC,32A Configurazione speciale N&amp;C</v>
          </cell>
          <cell r="F492" t="str">
            <v>BTICINO S.P.A.</v>
          </cell>
          <cell r="G492">
            <v>0</v>
          </cell>
          <cell r="H492">
            <v>0</v>
          </cell>
          <cell r="L492" t="str">
            <v>Acquisto</v>
          </cell>
          <cell r="M492" t="str">
            <v>12/06/2017 16:34</v>
          </cell>
          <cell r="N492" t="str">
            <v>Si</v>
          </cell>
          <cell r="O492" t="str">
            <v>No</v>
          </cell>
          <cell r="P492">
            <v>0</v>
          </cell>
          <cell r="Q492" t="str">
            <v>X</v>
          </cell>
          <cell r="T492" t="str">
            <v>00959</v>
          </cell>
        </row>
        <row r="493">
          <cell r="B493" t="str">
            <v>BT-RAC-RACK800X1200NC</v>
          </cell>
          <cell r="C493" t="str">
            <v>00000000000048900</v>
          </cell>
          <cell r="E493" t="str">
            <v>Rack 800X1200X2000MM RAL. 9011 Configurazione speciale N&amp;C</v>
          </cell>
          <cell r="F493" t="str">
            <v>BTICINO S.P.A.</v>
          </cell>
          <cell r="G493">
            <v>0</v>
          </cell>
          <cell r="H493">
            <v>0</v>
          </cell>
          <cell r="L493" t="str">
            <v>Acquisto</v>
          </cell>
          <cell r="M493" t="str">
            <v>12/06/2017 16:26</v>
          </cell>
          <cell r="N493" t="str">
            <v>Si</v>
          </cell>
          <cell r="O493" t="str">
            <v>No</v>
          </cell>
          <cell r="P493">
            <v>0</v>
          </cell>
          <cell r="Q493" t="str">
            <v>X</v>
          </cell>
          <cell r="T493" t="str">
            <v>00959</v>
          </cell>
        </row>
        <row r="494">
          <cell r="B494" t="str">
            <v>BT-RAC-RACKXUPSNC</v>
          </cell>
          <cell r="C494" t="str">
            <v>00000000000048903</v>
          </cell>
          <cell r="E494" t="str">
            <v>Varicon M 600X1000X2000MM, RAL9005+2P Configurazione speciale N&amp;C</v>
          </cell>
          <cell r="F494" t="str">
            <v>BTICINO S.P.A.</v>
          </cell>
          <cell r="G494">
            <v>0</v>
          </cell>
          <cell r="H494">
            <v>0</v>
          </cell>
          <cell r="L494" t="str">
            <v>Acquisto</v>
          </cell>
          <cell r="M494" t="str">
            <v>12/06/2017 16:33</v>
          </cell>
          <cell r="N494" t="str">
            <v>Si</v>
          </cell>
          <cell r="O494" t="str">
            <v>No</v>
          </cell>
          <cell r="P494">
            <v>0</v>
          </cell>
          <cell r="Q494" t="str">
            <v>X</v>
          </cell>
          <cell r="T494" t="str">
            <v>00959</v>
          </cell>
        </row>
        <row r="495">
          <cell r="B495" t="str">
            <v>BT-RAC-STL2004-455603</v>
          </cell>
          <cell r="C495" t="str">
            <v>00000000000061307</v>
          </cell>
          <cell r="D495" t="str">
            <v>M</v>
          </cell>
          <cell r="E495" t="str">
            <v>Spazzola con profilo in alluminio, per chiusura pavimento flottante, Certifcazione UL94 V-0, di. 290x370</v>
          </cell>
          <cell r="F495" t="str">
            <v>BTICINO S.P.A.</v>
          </cell>
          <cell r="G495">
            <v>0</v>
          </cell>
          <cell r="H495">
            <v>0</v>
          </cell>
          <cell r="K495" t="str">
            <v>TO</v>
          </cell>
          <cell r="L495" t="str">
            <v>Acquisto</v>
          </cell>
          <cell r="M495" t="str">
            <v>10/05/2019 09:54</v>
          </cell>
          <cell r="N495" t="str">
            <v>Si</v>
          </cell>
          <cell r="O495" t="str">
            <v>No</v>
          </cell>
          <cell r="P495">
            <v>0</v>
          </cell>
          <cell r="Q495" t="str">
            <v>X</v>
          </cell>
          <cell r="R495" t="str">
            <v>30/08/2019</v>
          </cell>
          <cell r="S495" t="str">
            <v>28/08/2019</v>
          </cell>
          <cell r="T495" t="str">
            <v>00959</v>
          </cell>
          <cell r="U495" t="str">
            <v>STL2004-455603</v>
          </cell>
        </row>
        <row r="496">
          <cell r="B496" t="str">
            <v>BT-RAC-VARICONDDXNC</v>
          </cell>
          <cell r="C496" t="str">
            <v>00000000000048902</v>
          </cell>
          <cell r="E496" t="str">
            <v>Varicondition DX22,3KW, RAL9005WITH air filt Configurazione speciale N&amp;C</v>
          </cell>
          <cell r="F496" t="str">
            <v>BTICINO S.P.A.</v>
          </cell>
          <cell r="G496">
            <v>0</v>
          </cell>
          <cell r="H496">
            <v>0</v>
          </cell>
          <cell r="L496" t="str">
            <v>Acquisto</v>
          </cell>
          <cell r="M496" t="str">
            <v>12/06/2017 16:31</v>
          </cell>
          <cell r="N496" t="str">
            <v>Si</v>
          </cell>
          <cell r="O496" t="str">
            <v>No</v>
          </cell>
          <cell r="P496">
            <v>0</v>
          </cell>
          <cell r="Q496" t="str">
            <v>X</v>
          </cell>
          <cell r="T496" t="str">
            <v>00959</v>
          </cell>
        </row>
        <row r="497">
          <cell r="B497" t="str">
            <v>BT-RKF-228012141911</v>
          </cell>
          <cell r="C497" t="str">
            <v>00000000000059434</v>
          </cell>
          <cell r="D497" t="str">
            <v>M</v>
          </cell>
          <cell r="E497" t="str">
            <v>VariconM 800x1200x2200mm RAL 9011, con 4 montanti a passo 21"</v>
          </cell>
          <cell r="F497" t="str">
            <v>BTICINO S.P.A.</v>
          </cell>
          <cell r="G497">
            <v>0</v>
          </cell>
          <cell r="H497">
            <v>0</v>
          </cell>
          <cell r="K497" t="str">
            <v>TO</v>
          </cell>
          <cell r="L497" t="str">
            <v>Acquisto</v>
          </cell>
          <cell r="M497" t="str">
            <v>26/03/2019 15:17</v>
          </cell>
          <cell r="N497" t="str">
            <v>Si</v>
          </cell>
          <cell r="O497" t="str">
            <v>No</v>
          </cell>
          <cell r="P497">
            <v>0</v>
          </cell>
          <cell r="Q497" t="str">
            <v>X</v>
          </cell>
          <cell r="R497" t="str">
            <v>30/04/2019</v>
          </cell>
          <cell r="S497" t="str">
            <v>19/04/2019</v>
          </cell>
          <cell r="T497" t="str">
            <v>00959</v>
          </cell>
          <cell r="U497" t="str">
            <v>B111.228012.141911</v>
          </cell>
        </row>
        <row r="498">
          <cell r="B498" t="str">
            <v>BT-RKF-228012A.141911</v>
          </cell>
          <cell r="C498" t="str">
            <v>00000000000059437</v>
          </cell>
          <cell r="D498" t="str">
            <v>M</v>
          </cell>
          <cell r="E498" t="str">
            <v>VariconM 800x1200x2200mm RAL 9011, con 4 montanti a passo 23"</v>
          </cell>
          <cell r="F498" t="str">
            <v>BTICINO S.P.A.</v>
          </cell>
          <cell r="G498">
            <v>0</v>
          </cell>
          <cell r="H498">
            <v>0</v>
          </cell>
          <cell r="K498" t="str">
            <v>TO</v>
          </cell>
          <cell r="L498" t="str">
            <v>Acquisto</v>
          </cell>
          <cell r="M498" t="str">
            <v>26/03/2019 15:26</v>
          </cell>
          <cell r="N498" t="str">
            <v>Si</v>
          </cell>
          <cell r="O498" t="str">
            <v>No</v>
          </cell>
          <cell r="P498">
            <v>0</v>
          </cell>
          <cell r="Q498" t="str">
            <v>X</v>
          </cell>
          <cell r="R498" t="str">
            <v>30/04/2019</v>
          </cell>
          <cell r="S498" t="str">
            <v>19/04/2019</v>
          </cell>
          <cell r="T498" t="str">
            <v>00959</v>
          </cell>
          <cell r="U498" t="str">
            <v>B111.228012A.141911</v>
          </cell>
        </row>
        <row r="499">
          <cell r="B499" t="str">
            <v>BT-RKF-646354</v>
          </cell>
          <cell r="C499" t="str">
            <v>00000000000048366</v>
          </cell>
          <cell r="E499" t="str">
            <v>Legrand  - armadio 24U 800x800, 4 piedini di livellamento, po3 pannelli ciechi con serratura, kit di messa a terra, RAL7016</v>
          </cell>
          <cell r="F499" t="str">
            <v>BTICINO S.P.A.</v>
          </cell>
          <cell r="G499">
            <v>0</v>
          </cell>
          <cell r="H499">
            <v>0</v>
          </cell>
          <cell r="L499" t="str">
            <v>Acquisto</v>
          </cell>
          <cell r="M499" t="str">
            <v>20/04/2017 09:21</v>
          </cell>
          <cell r="N499" t="str">
            <v>Si</v>
          </cell>
          <cell r="O499" t="str">
            <v>No</v>
          </cell>
          <cell r="P499">
            <v>0</v>
          </cell>
          <cell r="Q499" t="str">
            <v>)</v>
          </cell>
          <cell r="T499" t="str">
            <v>00959</v>
          </cell>
          <cell r="U499" t="str">
            <v>646354</v>
          </cell>
        </row>
        <row r="500">
          <cell r="B500" t="str">
            <v>BT-RKF-646610</v>
          </cell>
          <cell r="C500" t="str">
            <v>00000000000047627</v>
          </cell>
          <cell r="D500" t="str">
            <v>M</v>
          </cell>
          <cell r="E500" t="str">
            <v>VARICON - Server 19'' 41U 600x1000 4 montanti Nero RAL9005.Carico 1500kg. Porte ant e post 80%.Pann lat rimovibili.Piedini livell</v>
          </cell>
          <cell r="F500" t="str">
            <v>BTICINO S.P.A.</v>
          </cell>
          <cell r="G500">
            <v>0</v>
          </cell>
          <cell r="H500">
            <v>0</v>
          </cell>
          <cell r="K500" t="str">
            <v>TO</v>
          </cell>
          <cell r="L500" t="str">
            <v>Acquisto</v>
          </cell>
          <cell r="M500" t="str">
            <v>06/03/2017 15:26</v>
          </cell>
          <cell r="N500" t="str">
            <v>Si</v>
          </cell>
          <cell r="O500" t="str">
            <v>No</v>
          </cell>
          <cell r="P500">
            <v>0</v>
          </cell>
          <cell r="Q500" t="str">
            <v>)</v>
          </cell>
          <cell r="R500" t="str">
            <v>21/07/2021</v>
          </cell>
          <cell r="T500" t="str">
            <v>00959</v>
          </cell>
          <cell r="U500" t="str">
            <v>646610</v>
          </cell>
        </row>
        <row r="501">
          <cell r="B501" t="str">
            <v>BT-RKF-646612</v>
          </cell>
          <cell r="C501" t="str">
            <v>00000000000047628</v>
          </cell>
          <cell r="D501" t="str">
            <v>M</v>
          </cell>
          <cell r="E501" t="str">
            <v>VARICON - Server 19'' 41U 600x1200 4 montanti Nero RAL9005.Carico 1500kg. Porte ant e post 80%.Pann lat rimovibili.Piedini livell</v>
          </cell>
          <cell r="F501" t="str">
            <v>BTICINO S.P.A.</v>
          </cell>
          <cell r="G501">
            <v>0</v>
          </cell>
          <cell r="H501">
            <v>0</v>
          </cell>
          <cell r="K501" t="str">
            <v>TO</v>
          </cell>
          <cell r="L501" t="str">
            <v>Acquisto</v>
          </cell>
          <cell r="M501" t="str">
            <v>06/03/2017 15:26</v>
          </cell>
          <cell r="N501" t="str">
            <v>Si</v>
          </cell>
          <cell r="O501" t="str">
            <v>No</v>
          </cell>
          <cell r="P501">
            <v>0</v>
          </cell>
          <cell r="Q501" t="str">
            <v>)</v>
          </cell>
          <cell r="R501" t="str">
            <v>21/07/2017</v>
          </cell>
          <cell r="S501" t="str">
            <v>28/04/2017</v>
          </cell>
          <cell r="T501" t="str">
            <v>00959</v>
          </cell>
          <cell r="U501" t="str">
            <v>646612</v>
          </cell>
        </row>
        <row r="502">
          <cell r="B502" t="str">
            <v>BT-RKF-646613</v>
          </cell>
          <cell r="C502" t="str">
            <v>00000000000047635</v>
          </cell>
          <cell r="D502" t="str">
            <v>M</v>
          </cell>
          <cell r="E502" t="str">
            <v>VARICON - Server 19'' 41U 800x1000 4 montanti Nero RAL9005.Carico 1500kg. Porte ant e post 80%.Pann lat rimovibili.Piedini livell</v>
          </cell>
          <cell r="F502" t="str">
            <v>BTICINO S.P.A.</v>
          </cell>
          <cell r="G502">
            <v>0</v>
          </cell>
          <cell r="H502">
            <v>0</v>
          </cell>
          <cell r="K502" t="str">
            <v>TO</v>
          </cell>
          <cell r="L502" t="str">
            <v>Acquisto</v>
          </cell>
          <cell r="M502" t="str">
            <v>06/03/2017 15:26</v>
          </cell>
          <cell r="N502" t="str">
            <v>Si</v>
          </cell>
          <cell r="O502" t="str">
            <v>No</v>
          </cell>
          <cell r="P502">
            <v>0</v>
          </cell>
          <cell r="Q502" t="str">
            <v>)</v>
          </cell>
          <cell r="R502" t="str">
            <v>06/05/2021</v>
          </cell>
          <cell r="S502" t="str">
            <v>28/04/2017</v>
          </cell>
          <cell r="T502" t="str">
            <v>00959</v>
          </cell>
          <cell r="U502" t="str">
            <v>646613</v>
          </cell>
        </row>
        <row r="503">
          <cell r="B503" t="str">
            <v>BT-RKF-646615</v>
          </cell>
          <cell r="C503" t="str">
            <v>00000000000047636</v>
          </cell>
          <cell r="D503" t="str">
            <v>M</v>
          </cell>
          <cell r="E503" t="str">
            <v>VARICON - Server 19'' 41U 800x1200 4 montanti Nero RAL9005.Carico 1500kg. Porte ant e post 80%.Pann lat rimovibili.Piedini livell</v>
          </cell>
          <cell r="F503" t="str">
            <v>BTICINO S.P.A.</v>
          </cell>
          <cell r="G503">
            <v>0</v>
          </cell>
          <cell r="H503">
            <v>0</v>
          </cell>
          <cell r="K503" t="str">
            <v>TO</v>
          </cell>
          <cell r="L503" t="str">
            <v>Acquisto</v>
          </cell>
          <cell r="M503" t="str">
            <v>06/03/2017 15:26</v>
          </cell>
          <cell r="N503" t="str">
            <v>Si</v>
          </cell>
          <cell r="O503" t="str">
            <v>No</v>
          </cell>
          <cell r="P503">
            <v>0</v>
          </cell>
          <cell r="Q503" t="str">
            <v>)</v>
          </cell>
          <cell r="R503" t="str">
            <v>03/12/2020</v>
          </cell>
          <cell r="S503" t="str">
            <v>28/04/2017</v>
          </cell>
          <cell r="T503" t="str">
            <v>00959</v>
          </cell>
          <cell r="U503" t="str">
            <v>646615</v>
          </cell>
        </row>
        <row r="504">
          <cell r="B504" t="str">
            <v>BT-RKF-646750</v>
          </cell>
          <cell r="C504" t="str">
            <v>00000000000048367</v>
          </cell>
          <cell r="D504" t="str">
            <v>M</v>
          </cell>
          <cell r="E504" t="str">
            <v>LEGRAND - Armadio 24U 600x600, 4 piedini livel, porta ant vetro, 3 pannelli ciechi con serratura, kit di messa a terra, RAL7016</v>
          </cell>
          <cell r="F504" t="str">
            <v>BTICINO S.P.A.</v>
          </cell>
          <cell r="G504">
            <v>0</v>
          </cell>
          <cell r="H504">
            <v>0</v>
          </cell>
          <cell r="K504" t="str">
            <v>TO</v>
          </cell>
          <cell r="L504" t="str">
            <v>Acquisto</v>
          </cell>
          <cell r="M504" t="str">
            <v>20/04/2017 09:21</v>
          </cell>
          <cell r="N504" t="str">
            <v>No</v>
          </cell>
          <cell r="O504" t="str">
            <v>No</v>
          </cell>
          <cell r="P504">
            <v>0</v>
          </cell>
          <cell r="Q504" t="str">
            <v>)</v>
          </cell>
          <cell r="R504" t="str">
            <v>09/10/2018</v>
          </cell>
          <cell r="S504" t="str">
            <v>07/09/2017</v>
          </cell>
          <cell r="T504" t="str">
            <v>00959</v>
          </cell>
          <cell r="U504" t="str">
            <v>LG-646750</v>
          </cell>
        </row>
        <row r="505">
          <cell r="B505" t="str">
            <v>BT-RKF-646751</v>
          </cell>
          <cell r="C505" t="str">
            <v>00000000000049337</v>
          </cell>
          <cell r="D505" t="str">
            <v>M</v>
          </cell>
          <cell r="E505" t="str">
            <v>LEGRAND - armadio 24U 800x800, 4 piedini livel, porta ant vetro, 3 pannelli ciechi con serratura, kit di messa a terra, RAL7016</v>
          </cell>
          <cell r="F505" t="str">
            <v>BTICINO S.P.A.</v>
          </cell>
          <cell r="G505">
            <v>0</v>
          </cell>
          <cell r="H505">
            <v>0</v>
          </cell>
          <cell r="K505" t="str">
            <v>TO</v>
          </cell>
          <cell r="L505" t="str">
            <v>Acquisto</v>
          </cell>
          <cell r="M505" t="str">
            <v>17/07/2017 16:17</v>
          </cell>
          <cell r="N505" t="str">
            <v>No</v>
          </cell>
          <cell r="O505" t="str">
            <v>No</v>
          </cell>
          <cell r="P505">
            <v>0</v>
          </cell>
          <cell r="Q505" t="str">
            <v>)</v>
          </cell>
          <cell r="R505" t="str">
            <v>08/11/2018</v>
          </cell>
          <cell r="S505" t="str">
            <v>26/09/2017</v>
          </cell>
          <cell r="T505" t="str">
            <v>00959</v>
          </cell>
          <cell r="U505" t="str">
            <v>LG-646751</v>
          </cell>
        </row>
        <row r="506">
          <cell r="B506" t="str">
            <v>BT-RKF-646760</v>
          </cell>
          <cell r="C506" t="str">
            <v>00000000000048368</v>
          </cell>
          <cell r="D506" t="str">
            <v>M</v>
          </cell>
          <cell r="E506" t="str">
            <v>LEGRAND - Armadio 42U 600x600, 4 piedini livel, porta ant vetro, 3 pannelli ciechi con serratura, kit messa a terra, RAL7016</v>
          </cell>
          <cell r="F506" t="str">
            <v>BTICINO S.P.A.</v>
          </cell>
          <cell r="G506">
            <v>0</v>
          </cell>
          <cell r="H506">
            <v>0</v>
          </cell>
          <cell r="K506" t="str">
            <v>TO</v>
          </cell>
          <cell r="L506" t="str">
            <v>Acquisto</v>
          </cell>
          <cell r="M506" t="str">
            <v>20/04/2017 09:21</v>
          </cell>
          <cell r="N506" t="str">
            <v>No</v>
          </cell>
          <cell r="O506" t="str">
            <v>No</v>
          </cell>
          <cell r="P506">
            <v>0</v>
          </cell>
          <cell r="Q506" t="str">
            <v>)</v>
          </cell>
          <cell r="R506" t="str">
            <v>17/11/2020</v>
          </cell>
          <cell r="S506" t="str">
            <v>26/09/2017</v>
          </cell>
          <cell r="T506" t="str">
            <v>00959</v>
          </cell>
          <cell r="U506" t="str">
            <v>LG-646760</v>
          </cell>
        </row>
        <row r="507">
          <cell r="B507" t="str">
            <v>BT-RKF-646761</v>
          </cell>
          <cell r="C507" t="str">
            <v>00000000000079847</v>
          </cell>
          <cell r="D507" t="str">
            <v>M</v>
          </cell>
          <cell r="E507" t="str">
            <v>BTICINO - Armadio 42U 600X800 porta a vetro anteriore</v>
          </cell>
          <cell r="F507" t="str">
            <v>BTICINO S.P.A.</v>
          </cell>
          <cell r="G507">
            <v>0</v>
          </cell>
          <cell r="L507" t="str">
            <v>Acquisto</v>
          </cell>
          <cell r="M507" t="str">
            <v>10/03/2023 17:34</v>
          </cell>
          <cell r="N507" t="str">
            <v>No</v>
          </cell>
          <cell r="O507" t="str">
            <v>No</v>
          </cell>
          <cell r="P507">
            <v>0</v>
          </cell>
          <cell r="Q507" t="str">
            <v>X</v>
          </cell>
          <cell r="R507" t="str">
            <v>04/07/2023</v>
          </cell>
          <cell r="S507" t="str">
            <v>04/07/2023</v>
          </cell>
          <cell r="T507" t="str">
            <v>00959</v>
          </cell>
          <cell r="U507" t="str">
            <v>LG-646761</v>
          </cell>
        </row>
        <row r="508">
          <cell r="B508" t="str">
            <v>BT-RKF-646762</v>
          </cell>
          <cell r="C508" t="str">
            <v>00000000000079853</v>
          </cell>
          <cell r="D508" t="str">
            <v>M</v>
          </cell>
          <cell r="E508" t="str">
            <v>BTICINO - Armadio Rack 42U 600X1000</v>
          </cell>
          <cell r="F508" t="str">
            <v>BTICINO S.P.A.</v>
          </cell>
          <cell r="G508">
            <v>0</v>
          </cell>
          <cell r="L508" t="str">
            <v>Acquisto</v>
          </cell>
          <cell r="M508" t="str">
            <v>13/03/2023 09:51</v>
          </cell>
          <cell r="N508" t="str">
            <v>No</v>
          </cell>
          <cell r="O508" t="str">
            <v>No</v>
          </cell>
          <cell r="P508">
            <v>0</v>
          </cell>
          <cell r="Q508" t="str">
            <v>X</v>
          </cell>
          <cell r="R508" t="str">
            <v>02/10/2023</v>
          </cell>
          <cell r="S508" t="str">
            <v>02/10/2023</v>
          </cell>
          <cell r="T508" t="str">
            <v>00959</v>
          </cell>
          <cell r="U508" t="str">
            <v>LG-646762</v>
          </cell>
        </row>
        <row r="509">
          <cell r="B509" t="str">
            <v>BT-RKF-646764</v>
          </cell>
          <cell r="C509" t="str">
            <v>00000000000048369</v>
          </cell>
          <cell r="D509" t="str">
            <v>M</v>
          </cell>
          <cell r="E509" t="str">
            <v>LEGRAND - Armadio 42U 800x800, 4 piedini livel, porta ant vetro, 3 pannelli ciechi con serratura, kit messa a terra, RAL7016</v>
          </cell>
          <cell r="F509" t="str">
            <v>BTICINO S.P.A.</v>
          </cell>
          <cell r="G509">
            <v>0</v>
          </cell>
          <cell r="H509">
            <v>0</v>
          </cell>
          <cell r="K509" t="str">
            <v>TO</v>
          </cell>
          <cell r="L509" t="str">
            <v>Acquisto</v>
          </cell>
          <cell r="M509" t="str">
            <v>20/04/2017 09:21</v>
          </cell>
          <cell r="N509" t="str">
            <v>No</v>
          </cell>
          <cell r="O509" t="str">
            <v>No</v>
          </cell>
          <cell r="P509">
            <v>0</v>
          </cell>
          <cell r="Q509" t="str">
            <v>)</v>
          </cell>
          <cell r="R509" t="str">
            <v>10/12/2021</v>
          </cell>
          <cell r="S509" t="str">
            <v>26/09/2017</v>
          </cell>
          <cell r="T509" t="str">
            <v>00959</v>
          </cell>
          <cell r="U509" t="str">
            <v>LG-646764</v>
          </cell>
        </row>
        <row r="510">
          <cell r="B510" t="str">
            <v>BT-RKF-981091</v>
          </cell>
          <cell r="C510" t="str">
            <v>00000000000056885</v>
          </cell>
          <cell r="D510" t="str">
            <v>M</v>
          </cell>
          <cell r="E510" t="str">
            <v>Legrand  - porta vetro armadio 24U 600x600</v>
          </cell>
          <cell r="F510" t="str">
            <v>BTICINO S.P.A.</v>
          </cell>
          <cell r="G510">
            <v>0</v>
          </cell>
          <cell r="H510">
            <v>0</v>
          </cell>
          <cell r="K510" t="str">
            <v>TO</v>
          </cell>
          <cell r="L510" t="str">
            <v>Acquisto</v>
          </cell>
          <cell r="M510" t="str">
            <v>09/10/2018 16:30</v>
          </cell>
          <cell r="N510" t="str">
            <v>Si</v>
          </cell>
          <cell r="O510" t="str">
            <v>No</v>
          </cell>
          <cell r="P510">
            <v>0</v>
          </cell>
          <cell r="Q510" t="str">
            <v>X</v>
          </cell>
          <cell r="R510" t="str">
            <v>19/11/2018</v>
          </cell>
          <cell r="S510" t="str">
            <v>16/11/2018</v>
          </cell>
          <cell r="T510" t="str">
            <v>00959</v>
          </cell>
        </row>
        <row r="511">
          <cell r="B511" t="str">
            <v>BT-RKF-981092</v>
          </cell>
          <cell r="C511" t="str">
            <v>00000000000056772</v>
          </cell>
          <cell r="D511" t="str">
            <v>M</v>
          </cell>
          <cell r="E511" t="str">
            <v>Legrand  - porta vetro armadio 24U 800x800</v>
          </cell>
          <cell r="F511" t="str">
            <v>BTICINO S.P.A.</v>
          </cell>
          <cell r="G511">
            <v>0</v>
          </cell>
          <cell r="H511">
            <v>0</v>
          </cell>
          <cell r="K511" t="str">
            <v>TO</v>
          </cell>
          <cell r="L511" t="str">
            <v>Acquisto</v>
          </cell>
          <cell r="M511" t="str">
            <v>01/10/2018 09:40</v>
          </cell>
          <cell r="N511" t="str">
            <v>No</v>
          </cell>
          <cell r="O511" t="str">
            <v>No</v>
          </cell>
          <cell r="P511">
            <v>0</v>
          </cell>
          <cell r="Q511" t="str">
            <v>X</v>
          </cell>
          <cell r="R511" t="str">
            <v>08/08/2023</v>
          </cell>
          <cell r="S511" t="str">
            <v>04/08/2023</v>
          </cell>
          <cell r="T511" t="str">
            <v>00959</v>
          </cell>
        </row>
        <row r="512">
          <cell r="B512" t="str">
            <v>BT-RKF-B110201812.2J8</v>
          </cell>
          <cell r="C512" t="str">
            <v>00000000000057062</v>
          </cell>
          <cell r="D512" t="str">
            <v>M</v>
          </cell>
          <cell r="E512" t="str">
            <v>VARICON - M config 800x1200x2000mm, RAL 7047 Side skirts included, 19" - 41U - 6x Cable entry plate with brush</v>
          </cell>
          <cell r="F512" t="str">
            <v>BTICINO S.P.A.</v>
          </cell>
          <cell r="G512">
            <v>0</v>
          </cell>
          <cell r="H512">
            <v>0</v>
          </cell>
          <cell r="K512" t="str">
            <v>TO</v>
          </cell>
          <cell r="L512" t="str">
            <v>Acquisto</v>
          </cell>
          <cell r="M512" t="str">
            <v>19/10/2018 11:19</v>
          </cell>
          <cell r="N512" t="str">
            <v>Si</v>
          </cell>
          <cell r="O512" t="str">
            <v>No</v>
          </cell>
          <cell r="P512">
            <v>0</v>
          </cell>
          <cell r="Q512" t="str">
            <v>X</v>
          </cell>
          <cell r="R512" t="str">
            <v>31/12/2018</v>
          </cell>
          <cell r="S512" t="str">
            <v>14/12/2018</v>
          </cell>
          <cell r="T512" t="str">
            <v>00959</v>
          </cell>
          <cell r="U512" t="str">
            <v>B110.208012.2J8.01679</v>
          </cell>
        </row>
        <row r="513">
          <cell r="B513" t="str">
            <v>BT-RKF-B110208012.2J9</v>
          </cell>
          <cell r="C513" t="str">
            <v>00000000000057063</v>
          </cell>
          <cell r="D513" t="str">
            <v>M</v>
          </cell>
          <cell r="E513" t="str">
            <v>VARICON - M config 800x1200x2000mm, RAL 7047 Side skirts included, 19" - 41U - 6x Cable entry plate with brush</v>
          </cell>
          <cell r="F513" t="str">
            <v>BTICINO S.P.A.</v>
          </cell>
          <cell r="G513">
            <v>0</v>
          </cell>
          <cell r="H513">
            <v>0</v>
          </cell>
          <cell r="K513" t="str">
            <v>TO</v>
          </cell>
          <cell r="L513" t="str">
            <v>Acquisto</v>
          </cell>
          <cell r="M513" t="str">
            <v>19/10/2018 11:23</v>
          </cell>
          <cell r="N513" t="str">
            <v>Si</v>
          </cell>
          <cell r="O513" t="str">
            <v>No</v>
          </cell>
          <cell r="P513">
            <v>0</v>
          </cell>
          <cell r="Q513" t="str">
            <v>X</v>
          </cell>
          <cell r="R513" t="str">
            <v>31/12/2018</v>
          </cell>
          <cell r="S513" t="str">
            <v>14/12/2018</v>
          </cell>
          <cell r="T513" t="str">
            <v>00959</v>
          </cell>
          <cell r="U513" t="str">
            <v>B110.208012.2J9.01679</v>
          </cell>
        </row>
        <row r="514">
          <cell r="B514" t="str">
            <v>BT-RKF-B110208012.2K1</v>
          </cell>
          <cell r="C514" t="str">
            <v>00000000000057064</v>
          </cell>
          <cell r="D514" t="str">
            <v>M</v>
          </cell>
          <cell r="E514" t="str">
            <v>VARICON - M config 800x1200x2000mm, RAL 7047 Side skirts included, 19" - 41U - 6x Cable entry plate with brush</v>
          </cell>
          <cell r="F514" t="str">
            <v>BTICINO S.P.A.</v>
          </cell>
          <cell r="G514">
            <v>0</v>
          </cell>
          <cell r="H514">
            <v>0</v>
          </cell>
          <cell r="K514" t="str">
            <v>TO</v>
          </cell>
          <cell r="L514" t="str">
            <v>Acquisto</v>
          </cell>
          <cell r="M514" t="str">
            <v>19/10/2018 11:26</v>
          </cell>
          <cell r="N514" t="str">
            <v>Si</v>
          </cell>
          <cell r="O514" t="str">
            <v>No</v>
          </cell>
          <cell r="P514">
            <v>0</v>
          </cell>
          <cell r="Q514" t="str">
            <v>X</v>
          </cell>
          <cell r="R514" t="str">
            <v>31/12/2018</v>
          </cell>
          <cell r="S514" t="str">
            <v>14/12/2018</v>
          </cell>
          <cell r="T514" t="str">
            <v>00959</v>
          </cell>
          <cell r="U514" t="str">
            <v>B110.208012.2K1.01679</v>
          </cell>
        </row>
        <row r="515">
          <cell r="B515" t="str">
            <v>BT-RKF-B110208012.2K2</v>
          </cell>
          <cell r="C515" t="str">
            <v>00000000000057065</v>
          </cell>
          <cell r="D515" t="str">
            <v>M</v>
          </cell>
          <cell r="E515" t="str">
            <v>VARICON - M config 800x1200x2000mm, RAL 7047 Side skirts included, 19" - 41U - 6x Cable entry plate with brush</v>
          </cell>
          <cell r="F515" t="str">
            <v>BTICINO S.P.A.</v>
          </cell>
          <cell r="G515">
            <v>0</v>
          </cell>
          <cell r="H515">
            <v>0</v>
          </cell>
          <cell r="K515" t="str">
            <v>TO</v>
          </cell>
          <cell r="L515" t="str">
            <v>Acquisto</v>
          </cell>
          <cell r="M515" t="str">
            <v>19/10/2018 11:27</v>
          </cell>
          <cell r="N515" t="str">
            <v>Si</v>
          </cell>
          <cell r="O515" t="str">
            <v>No</v>
          </cell>
          <cell r="P515">
            <v>0</v>
          </cell>
          <cell r="Q515" t="str">
            <v>X</v>
          </cell>
          <cell r="R515" t="str">
            <v>31/12/2018</v>
          </cell>
          <cell r="S515" t="str">
            <v>14/12/2018</v>
          </cell>
          <cell r="T515" t="str">
            <v>00959</v>
          </cell>
          <cell r="U515" t="str">
            <v>B110.208012.2K2.01679</v>
          </cell>
        </row>
        <row r="516">
          <cell r="B516" t="str">
            <v>BT-RKF-B111.208080</v>
          </cell>
          <cell r="C516" t="str">
            <v>00000000000052578</v>
          </cell>
          <cell r="D516" t="str">
            <v>M</v>
          </cell>
          <cell r="E516" t="str">
            <v>VARICON - M config 800x800x2000mm, RAL 9011 Side skirts included, 19"</v>
          </cell>
          <cell r="F516" t="str">
            <v>BTICINO S.P.A.</v>
          </cell>
          <cell r="G516">
            <v>0</v>
          </cell>
          <cell r="H516">
            <v>0</v>
          </cell>
          <cell r="K516" t="str">
            <v>TO</v>
          </cell>
          <cell r="L516" t="str">
            <v>Acquisto</v>
          </cell>
          <cell r="M516" t="str">
            <v>07/03/2018 08:59</v>
          </cell>
          <cell r="N516" t="str">
            <v>Si</v>
          </cell>
          <cell r="O516" t="str">
            <v>No</v>
          </cell>
          <cell r="P516">
            <v>0</v>
          </cell>
          <cell r="Q516" t="str">
            <v>X</v>
          </cell>
          <cell r="R516" t="str">
            <v>12/04/2018</v>
          </cell>
          <cell r="S516" t="str">
            <v>04/04/2018</v>
          </cell>
          <cell r="T516" t="str">
            <v>00959</v>
          </cell>
          <cell r="U516" t="str">
            <v>B111.208080.136407</v>
          </cell>
        </row>
        <row r="517">
          <cell r="B517" t="str">
            <v>BT-RKF-B111.228012.4</v>
          </cell>
          <cell r="C517" t="str">
            <v>00000000000061293</v>
          </cell>
          <cell r="D517" t="str">
            <v>M</v>
          </cell>
          <cell r="E517" t="str">
            <v>VariconM 800x1200x2200mm RAL 9011, con 4 montanti a passo 19", con gole laterali, senza pannelli Laterali</v>
          </cell>
          <cell r="F517" t="str">
            <v>BTICINO S.P.A.</v>
          </cell>
          <cell r="G517">
            <v>0</v>
          </cell>
          <cell r="H517">
            <v>0</v>
          </cell>
          <cell r="K517" t="str">
            <v>TO</v>
          </cell>
          <cell r="L517" t="str">
            <v>Acquisto</v>
          </cell>
          <cell r="M517" t="str">
            <v>10/05/2019 09:10</v>
          </cell>
          <cell r="N517" t="str">
            <v>Si</v>
          </cell>
          <cell r="O517" t="str">
            <v>No</v>
          </cell>
          <cell r="P517">
            <v>0</v>
          </cell>
          <cell r="Q517" t="str">
            <v>X</v>
          </cell>
          <cell r="R517" t="str">
            <v>28/06/2019</v>
          </cell>
          <cell r="S517" t="str">
            <v>28/06/2019</v>
          </cell>
          <cell r="T517" t="str">
            <v>00959</v>
          </cell>
          <cell r="U517" t="str">
            <v>B111.228012.142664</v>
          </cell>
        </row>
        <row r="518">
          <cell r="B518" t="str">
            <v>BT-RKF-B111.228012.5</v>
          </cell>
          <cell r="C518" t="str">
            <v>00000000000061292</v>
          </cell>
          <cell r="D518" t="str">
            <v>M</v>
          </cell>
          <cell r="E518" t="str">
            <v>VariconM 800x1200x2200mm RAL 9011, con 4 montanti a passo 19", con gole laterali, con pannelli Laterali</v>
          </cell>
          <cell r="F518" t="str">
            <v>BTICINO S.P.A.</v>
          </cell>
          <cell r="G518">
            <v>0</v>
          </cell>
          <cell r="H518">
            <v>0</v>
          </cell>
          <cell r="K518" t="str">
            <v>TO</v>
          </cell>
          <cell r="L518" t="str">
            <v>Acquisto</v>
          </cell>
          <cell r="M518" t="str">
            <v>10/05/2019 09:08</v>
          </cell>
          <cell r="N518" t="str">
            <v>Si</v>
          </cell>
          <cell r="O518" t="str">
            <v>No</v>
          </cell>
          <cell r="P518">
            <v>0</v>
          </cell>
          <cell r="Q518" t="str">
            <v>X</v>
          </cell>
          <cell r="R518" t="str">
            <v>28/06/2019</v>
          </cell>
          <cell r="S518" t="str">
            <v>28/06/2019</v>
          </cell>
          <cell r="T518" t="str">
            <v>00959</v>
          </cell>
          <cell r="U518" t="str">
            <v>B111.228012.142665</v>
          </cell>
        </row>
        <row r="519">
          <cell r="B519" t="str">
            <v>BT-RKF-B111.228012.6</v>
          </cell>
          <cell r="C519" t="str">
            <v>00000000000061294</v>
          </cell>
          <cell r="D519" t="str">
            <v>M</v>
          </cell>
          <cell r="E519" t="str">
            <v>Varicon M config RAL9011, 600x1200x2200mm, montanti 19", RAL 9011, Gole laterali</v>
          </cell>
          <cell r="F519" t="str">
            <v>BTICINO S.P.A.</v>
          </cell>
          <cell r="G519">
            <v>0</v>
          </cell>
          <cell r="H519">
            <v>0</v>
          </cell>
          <cell r="K519" t="str">
            <v>TO</v>
          </cell>
          <cell r="L519" t="str">
            <v>Acquisto</v>
          </cell>
          <cell r="M519" t="str">
            <v>10/05/2019 09:12</v>
          </cell>
          <cell r="N519" t="str">
            <v>Si</v>
          </cell>
          <cell r="O519" t="str">
            <v>No</v>
          </cell>
          <cell r="P519">
            <v>0</v>
          </cell>
          <cell r="Q519" t="str">
            <v>X</v>
          </cell>
          <cell r="R519" t="str">
            <v>28/06/2019</v>
          </cell>
          <cell r="S519" t="str">
            <v>28/06/2019</v>
          </cell>
          <cell r="T519" t="str">
            <v>00959</v>
          </cell>
          <cell r="U519" t="str">
            <v>B111.226012.142666</v>
          </cell>
        </row>
        <row r="520">
          <cell r="B520" t="str">
            <v>BT-RKF-B1112080100868</v>
          </cell>
          <cell r="C520" t="str">
            <v>00000000000064505</v>
          </cell>
          <cell r="D520" t="str">
            <v>M</v>
          </cell>
          <cell r="E520" t="str">
            <v>BTICINO - ARMADIO LEGRAND NETWORK 800X800X2000</v>
          </cell>
          <cell r="F520" t="str">
            <v>BTICINO S.P.A.</v>
          </cell>
          <cell r="G520">
            <v>0</v>
          </cell>
          <cell r="H520">
            <v>0</v>
          </cell>
          <cell r="K520" t="str">
            <v>TO</v>
          </cell>
          <cell r="L520" t="str">
            <v>Acquisto</v>
          </cell>
          <cell r="M520" t="str">
            <v>08/11/2019 09:09</v>
          </cell>
          <cell r="N520" t="str">
            <v>Si</v>
          </cell>
          <cell r="O520" t="str">
            <v>No</v>
          </cell>
          <cell r="P520">
            <v>0</v>
          </cell>
          <cell r="Q520" t="str">
            <v>X</v>
          </cell>
          <cell r="R520" t="str">
            <v>19/11/2019</v>
          </cell>
          <cell r="S520" t="str">
            <v>19/11/2019</v>
          </cell>
          <cell r="T520" t="str">
            <v>00959</v>
          </cell>
          <cell r="U520" t="str">
            <v>B111.208080.100868</v>
          </cell>
        </row>
        <row r="521">
          <cell r="B521" t="str">
            <v>BT-RKF-B478001200</v>
          </cell>
          <cell r="C521" t="str">
            <v>00000000000077579</v>
          </cell>
          <cell r="D521" t="str">
            <v>M</v>
          </cell>
          <cell r="E521" t="str">
            <v>BTICINO - Rack Nero 47U 800x1200</v>
          </cell>
          <cell r="F521" t="str">
            <v>BTICINO S.P.A.</v>
          </cell>
          <cell r="G521">
            <v>0</v>
          </cell>
          <cell r="H521">
            <v>0</v>
          </cell>
          <cell r="K521" t="str">
            <v>TO</v>
          </cell>
          <cell r="L521" t="str">
            <v>Acquisto</v>
          </cell>
          <cell r="M521" t="str">
            <v>03/10/2022 19:21</v>
          </cell>
          <cell r="N521" t="str">
            <v>No</v>
          </cell>
          <cell r="O521" t="str">
            <v>No</v>
          </cell>
          <cell r="P521">
            <v>0</v>
          </cell>
          <cell r="Q521" t="str">
            <v>X</v>
          </cell>
          <cell r="R521" t="str">
            <v>26/10/2022</v>
          </cell>
          <cell r="S521" t="str">
            <v>26/10/2022</v>
          </cell>
          <cell r="T521" t="str">
            <v>00959</v>
          </cell>
          <cell r="U521" t="str">
            <v>B478001200</v>
          </cell>
        </row>
        <row r="522">
          <cell r="B522" t="str">
            <v>BT-RKF-C20122022111</v>
          </cell>
          <cell r="C522" t="str">
            <v>00000000000057098</v>
          </cell>
          <cell r="D522" t="str">
            <v>M</v>
          </cell>
          <cell r="E522" t="str">
            <v>Varicondition DX 22,3kW, RAL9005 with air filter, condensation pump and Modbus SNMP / HTTP module</v>
          </cell>
          <cell r="F522" t="str">
            <v>BTICINO S.P.A.</v>
          </cell>
          <cell r="G522">
            <v>0</v>
          </cell>
          <cell r="H522">
            <v>0</v>
          </cell>
          <cell r="K522" t="str">
            <v>TO</v>
          </cell>
          <cell r="L522" t="str">
            <v>Acquisto</v>
          </cell>
          <cell r="M522" t="str">
            <v>19/10/2018 16:14</v>
          </cell>
          <cell r="N522" t="str">
            <v>Si</v>
          </cell>
          <cell r="O522" t="str">
            <v>No</v>
          </cell>
          <cell r="P522">
            <v>0</v>
          </cell>
          <cell r="Q522" t="str">
            <v>X</v>
          </cell>
          <cell r="R522" t="str">
            <v>30/11/2018</v>
          </cell>
          <cell r="S522" t="str">
            <v>27/11/2018</v>
          </cell>
          <cell r="T522" t="str">
            <v>00959</v>
          </cell>
          <cell r="U522" t="str">
            <v>C201.220-22.111.01709</v>
          </cell>
        </row>
        <row r="523">
          <cell r="B523" t="str">
            <v>BT-RKF-CUSTOM1</v>
          </cell>
          <cell r="C523" t="str">
            <v>00000000000057079</v>
          </cell>
          <cell r="D523" t="str">
            <v>M</v>
          </cell>
          <cell r="E523" t="str">
            <v>VARICON M config RAL7047, 800x1000x2000, Gole laterali 4x Side skirts, 19-inch - for 41U x 800mm cabinets 12x Cable entry plate</v>
          </cell>
          <cell r="F523" t="str">
            <v>BTICINO S.P.A.</v>
          </cell>
          <cell r="G523">
            <v>0</v>
          </cell>
          <cell r="H523">
            <v>0</v>
          </cell>
          <cell r="K523" t="str">
            <v>TO</v>
          </cell>
          <cell r="L523" t="str">
            <v>Acquisto</v>
          </cell>
          <cell r="M523" t="str">
            <v>19/10/2018 11:59</v>
          </cell>
          <cell r="N523" t="str">
            <v>Si</v>
          </cell>
          <cell r="O523" t="str">
            <v>No</v>
          </cell>
          <cell r="P523">
            <v>0</v>
          </cell>
          <cell r="Q523" t="str">
            <v>X</v>
          </cell>
          <cell r="R523" t="str">
            <v>31/12/2018</v>
          </cell>
          <cell r="S523" t="str">
            <v>14/12/2018</v>
          </cell>
          <cell r="T523" t="str">
            <v>00959</v>
          </cell>
          <cell r="U523" t="str">
            <v>CUSTOM1</v>
          </cell>
        </row>
        <row r="524">
          <cell r="B524" t="str">
            <v>BT-RKF-CUSTOM2</v>
          </cell>
          <cell r="C524" t="str">
            <v>00000000000057080</v>
          </cell>
          <cell r="D524" t="str">
            <v>M</v>
          </cell>
          <cell r="E524" t="str">
            <v>VARICON M config RAL7047, 800x1000x2000, Gole laterali 4x Side skirts, 19-inch - for 41U x 800mm cabinets 12x Cable entry plate</v>
          </cell>
          <cell r="F524" t="str">
            <v>BTICINO S.P.A.</v>
          </cell>
          <cell r="G524">
            <v>0</v>
          </cell>
          <cell r="H524">
            <v>0</v>
          </cell>
          <cell r="K524" t="str">
            <v>TO</v>
          </cell>
          <cell r="L524" t="str">
            <v>Acquisto</v>
          </cell>
          <cell r="M524" t="str">
            <v>19/10/2018 12:01</v>
          </cell>
          <cell r="N524" t="str">
            <v>Si</v>
          </cell>
          <cell r="O524" t="str">
            <v>No</v>
          </cell>
          <cell r="P524">
            <v>0</v>
          </cell>
          <cell r="Q524" t="str">
            <v>X</v>
          </cell>
          <cell r="R524" t="str">
            <v>31/12/2018</v>
          </cell>
          <cell r="S524" t="str">
            <v>14/12/2018</v>
          </cell>
          <cell r="T524" t="str">
            <v>00959</v>
          </cell>
          <cell r="U524" t="str">
            <v>CUSTOM2</v>
          </cell>
        </row>
        <row r="525">
          <cell r="B525" t="str">
            <v>BT-RKF-LG-446802</v>
          </cell>
          <cell r="C525" t="str">
            <v>00000000000077514</v>
          </cell>
          <cell r="D525" t="str">
            <v>M</v>
          </cell>
          <cell r="E525" t="str">
            <v>BTICINO - Armadio Server 42U 800 X1000 RAL 9005, Porte singole ant e post forate all'80% + 2 pann lat</v>
          </cell>
          <cell r="F525" t="str">
            <v>BTICINO S.P.A.</v>
          </cell>
          <cell r="G525">
            <v>0</v>
          </cell>
          <cell r="H525">
            <v>0</v>
          </cell>
          <cell r="K525" t="str">
            <v>TO</v>
          </cell>
          <cell r="L525" t="str">
            <v>Acquisto</v>
          </cell>
          <cell r="M525" t="str">
            <v>16/09/2022 14:45</v>
          </cell>
          <cell r="N525" t="str">
            <v>No</v>
          </cell>
          <cell r="O525" t="str">
            <v>No</v>
          </cell>
          <cell r="P525">
            <v>0</v>
          </cell>
          <cell r="Q525" t="str">
            <v>X</v>
          </cell>
          <cell r="R525" t="str">
            <v>07/11/2022</v>
          </cell>
          <cell r="S525" t="str">
            <v>07/11/2022</v>
          </cell>
          <cell r="T525" t="str">
            <v>00959</v>
          </cell>
          <cell r="U525" t="str">
            <v>LG-446802</v>
          </cell>
        </row>
        <row r="526">
          <cell r="B526" t="str">
            <v>BT-RKF-LG-446803</v>
          </cell>
          <cell r="C526" t="str">
            <v>00000000000076594</v>
          </cell>
          <cell r="D526" t="str">
            <v>M</v>
          </cell>
          <cell r="E526" t="str">
            <v>BTICINO - RACK SERVER CON PORTE ANTERIORE. E POSTERIORI MICROF. PORTATA 1500KG. 42U 800X1200 NERO RAL 9005</v>
          </cell>
          <cell r="F526" t="str">
            <v>BTICINO S.P.A.</v>
          </cell>
          <cell r="G526">
            <v>0</v>
          </cell>
          <cell r="H526">
            <v>0</v>
          </cell>
          <cell r="K526" t="str">
            <v>TO</v>
          </cell>
          <cell r="L526" t="str">
            <v>Acquisto</v>
          </cell>
          <cell r="M526" t="str">
            <v>21/06/2022 14:23</v>
          </cell>
          <cell r="N526" t="str">
            <v>No</v>
          </cell>
          <cell r="O526" t="str">
            <v>No</v>
          </cell>
          <cell r="P526">
            <v>0</v>
          </cell>
          <cell r="Q526" t="str">
            <v>X</v>
          </cell>
          <cell r="R526" t="str">
            <v>12/07/2022</v>
          </cell>
          <cell r="S526" t="str">
            <v>08/07/2022</v>
          </cell>
          <cell r="T526" t="str">
            <v>00959</v>
          </cell>
          <cell r="U526" t="str">
            <v>LG-446803</v>
          </cell>
        </row>
        <row r="527">
          <cell r="B527" t="str">
            <v>BT-RKF-LG-446807</v>
          </cell>
          <cell r="C527" t="str">
            <v>00000000000077971</v>
          </cell>
          <cell r="D527" t="str">
            <v>M</v>
          </cell>
          <cell r="E527" t="str">
            <v>BTICINO - Armadio Server 47U 800x1200 RAL9005, 4mont, porte singole areate 80%, pann lat</v>
          </cell>
          <cell r="F527" t="str">
            <v>BTICINO S.P.A.</v>
          </cell>
          <cell r="G527">
            <v>0</v>
          </cell>
          <cell r="H527">
            <v>0</v>
          </cell>
          <cell r="K527" t="str">
            <v>TO</v>
          </cell>
          <cell r="L527" t="str">
            <v>Acquisto</v>
          </cell>
          <cell r="M527" t="str">
            <v>24/10/2022 16:53</v>
          </cell>
          <cell r="N527" t="str">
            <v>No</v>
          </cell>
          <cell r="O527" t="str">
            <v>No</v>
          </cell>
          <cell r="P527">
            <v>0</v>
          </cell>
          <cell r="Q527" t="str">
            <v>X</v>
          </cell>
          <cell r="R527" t="str">
            <v>04/11/2022</v>
          </cell>
          <cell r="S527" t="str">
            <v>04/11/2022</v>
          </cell>
          <cell r="T527" t="str">
            <v>00959</v>
          </cell>
          <cell r="U527" t="str">
            <v>LG-446807</v>
          </cell>
        </row>
        <row r="528">
          <cell r="B528" t="str">
            <v>BT-RKF-V/6624LCS</v>
          </cell>
          <cell r="C528" t="str">
            <v>00000000000047637</v>
          </cell>
          <cell r="E528" t="str">
            <v>LEGRAND LCS2 - armadio 24U 600x600 -SPECIAL</v>
          </cell>
          <cell r="F528" t="str">
            <v>BTICINO S.P.A.</v>
          </cell>
          <cell r="G528">
            <v>0</v>
          </cell>
          <cell r="H528">
            <v>0</v>
          </cell>
          <cell r="L528" t="str">
            <v>Acquisto</v>
          </cell>
          <cell r="M528" t="str">
            <v>06/03/2017 15:26</v>
          </cell>
          <cell r="N528" t="str">
            <v>Si</v>
          </cell>
          <cell r="O528" t="str">
            <v>No</v>
          </cell>
          <cell r="P528">
            <v>0</v>
          </cell>
          <cell r="Q528" t="str">
            <v>X</v>
          </cell>
          <cell r="T528" t="str">
            <v>00959</v>
          </cell>
          <cell r="U528" t="str">
            <v>V/6624LCS</v>
          </cell>
        </row>
        <row r="529">
          <cell r="B529" t="str">
            <v>BT-RKF-V/6642LCS</v>
          </cell>
          <cell r="C529" t="str">
            <v>00000000000047638</v>
          </cell>
          <cell r="E529" t="str">
            <v>LEGRAND LCS2 - armadio 42 U 600x600 nero-SPECIAL</v>
          </cell>
          <cell r="F529" t="str">
            <v>BTICINO S.P.A.</v>
          </cell>
          <cell r="G529">
            <v>0</v>
          </cell>
          <cell r="H529">
            <v>0</v>
          </cell>
          <cell r="L529" t="str">
            <v>Acquisto</v>
          </cell>
          <cell r="M529" t="str">
            <v>06/03/2017 15:26</v>
          </cell>
          <cell r="N529" t="str">
            <v>Si</v>
          </cell>
          <cell r="O529" t="str">
            <v>No</v>
          </cell>
          <cell r="P529">
            <v>0</v>
          </cell>
          <cell r="Q529" t="str">
            <v>X</v>
          </cell>
          <cell r="T529" t="str">
            <v>00959</v>
          </cell>
          <cell r="U529" t="str">
            <v>V/6642LCS</v>
          </cell>
        </row>
        <row r="530">
          <cell r="B530" t="str">
            <v>BT-RKF-V/8842LCS</v>
          </cell>
          <cell r="C530" t="str">
            <v>00000000000047639</v>
          </cell>
          <cell r="E530" t="str">
            <v>LEGRAND LCS2 - armadio 42 U 800x800 nero -SPECIAL</v>
          </cell>
          <cell r="F530" t="str">
            <v>BTICINO S.P.A.</v>
          </cell>
          <cell r="G530">
            <v>0</v>
          </cell>
          <cell r="H530">
            <v>0</v>
          </cell>
          <cell r="L530" t="str">
            <v>Acquisto</v>
          </cell>
          <cell r="M530" t="str">
            <v>06/03/2017 15:26</v>
          </cell>
          <cell r="N530" t="str">
            <v>Si</v>
          </cell>
          <cell r="O530" t="str">
            <v>No</v>
          </cell>
          <cell r="P530">
            <v>0</v>
          </cell>
          <cell r="Q530" t="str">
            <v>X</v>
          </cell>
          <cell r="T530" t="str">
            <v>00959</v>
          </cell>
          <cell r="U530" t="str">
            <v>V/8842LCS</v>
          </cell>
        </row>
        <row r="531">
          <cell r="B531" t="str">
            <v>BT-RKW-B111208012107</v>
          </cell>
          <cell r="C531" t="str">
            <v>00000000000057084</v>
          </cell>
          <cell r="D531" t="str">
            <v>M</v>
          </cell>
          <cell r="E531" t="str">
            <v>Varicon M config RAL9011, 800x1200x2000mm, RAL 9011, Porta posteriore singola in vetro (chiusa) e porta anteriore microperforata</v>
          </cell>
          <cell r="F531" t="str">
            <v>BTICINO S.P.A.</v>
          </cell>
          <cell r="G531">
            <v>0</v>
          </cell>
          <cell r="H531">
            <v>0</v>
          </cell>
          <cell r="K531" t="str">
            <v>TO</v>
          </cell>
          <cell r="L531" t="str">
            <v>Acquisto</v>
          </cell>
          <cell r="M531" t="str">
            <v>19/10/2018 15:29</v>
          </cell>
          <cell r="N531" t="str">
            <v>Si</v>
          </cell>
          <cell r="O531" t="str">
            <v>No</v>
          </cell>
          <cell r="P531">
            <v>0</v>
          </cell>
          <cell r="Q531" t="str">
            <v>X</v>
          </cell>
          <cell r="R531" t="str">
            <v>16/11/2018</v>
          </cell>
          <cell r="S531" t="str">
            <v>07/11/2018</v>
          </cell>
          <cell r="T531" t="str">
            <v>00959</v>
          </cell>
          <cell r="U531" t="str">
            <v>B111.208012.107.01709</v>
          </cell>
        </row>
        <row r="532">
          <cell r="B532" t="str">
            <v>BT-RKW-B111208012109</v>
          </cell>
          <cell r="C532" t="str">
            <v>00000000000057085</v>
          </cell>
          <cell r="D532" t="str">
            <v>M</v>
          </cell>
          <cell r="E532" t="str">
            <v>Varicon M config RAL9011, 800x1200x2000mm, RAL 9011, Porta posteriore singola in vetro (chiusa) e porta anteriore microperforata</v>
          </cell>
          <cell r="F532" t="str">
            <v>BTICINO S.P.A.</v>
          </cell>
          <cell r="G532">
            <v>0</v>
          </cell>
          <cell r="H532">
            <v>0</v>
          </cell>
          <cell r="K532" t="str">
            <v>TO</v>
          </cell>
          <cell r="L532" t="str">
            <v>Acquisto</v>
          </cell>
          <cell r="M532" t="str">
            <v>19/10/2018 15:33</v>
          </cell>
          <cell r="N532" t="str">
            <v>Si</v>
          </cell>
          <cell r="O532" t="str">
            <v>No</v>
          </cell>
          <cell r="P532">
            <v>0</v>
          </cell>
          <cell r="Q532" t="str">
            <v>X</v>
          </cell>
          <cell r="R532" t="str">
            <v>16/11/2018</v>
          </cell>
          <cell r="S532" t="str">
            <v>07/11/2018</v>
          </cell>
          <cell r="T532" t="str">
            <v>00959</v>
          </cell>
          <cell r="U532" t="str">
            <v>B111.208012.109.01709</v>
          </cell>
        </row>
        <row r="533">
          <cell r="B533" t="str">
            <v>BT-SC50-3</v>
          </cell>
          <cell r="C533" t="str">
            <v>00000000000011373</v>
          </cell>
          <cell r="E533" t="str">
            <v>BRETELLA OTTICA DPX 50/125 3MT</v>
          </cell>
          <cell r="G533">
            <v>0</v>
          </cell>
          <cell r="H533">
            <v>0</v>
          </cell>
          <cell r="L533" t="str">
            <v>Prodotto finito</v>
          </cell>
          <cell r="M533" t="str">
            <v>22/02/2008 16:36</v>
          </cell>
          <cell r="N533" t="str">
            <v>Si</v>
          </cell>
          <cell r="O533" t="str">
            <v>No</v>
          </cell>
          <cell r="P533">
            <v>0</v>
          </cell>
          <cell r="Q533" t="str">
            <v>X</v>
          </cell>
        </row>
        <row r="534">
          <cell r="B534" t="str">
            <v>BT-SCST5-1</v>
          </cell>
          <cell r="C534" t="str">
            <v>00000000000070917</v>
          </cell>
          <cell r="D534" t="str">
            <v>M</v>
          </cell>
          <cell r="E534" t="str">
            <v>BTICINO - STARLINE SCST5-1, CLOSURE STRIP - T5 BUSWAY, 9FT-6IN [2.90 METERS], PLASTIC, WHITE</v>
          </cell>
          <cell r="F534" t="str">
            <v>STARLINE HOLDINGS TECHNOLOGY LTD.</v>
          </cell>
          <cell r="G534">
            <v>0</v>
          </cell>
          <cell r="H534">
            <v>0</v>
          </cell>
          <cell r="K534" t="str">
            <v>TO</v>
          </cell>
          <cell r="L534" t="str">
            <v>Acquisto</v>
          </cell>
          <cell r="M534" t="str">
            <v>28/01/2021 12:14</v>
          </cell>
          <cell r="N534" t="str">
            <v>No</v>
          </cell>
          <cell r="O534" t="str">
            <v>No</v>
          </cell>
          <cell r="P534">
            <v>0</v>
          </cell>
          <cell r="Q534" t="str">
            <v>X</v>
          </cell>
          <cell r="R534" t="str">
            <v>22/05/2023</v>
          </cell>
          <cell r="S534" t="str">
            <v>19/05/2023</v>
          </cell>
          <cell r="T534" t="str">
            <v>02617</v>
          </cell>
          <cell r="U534" t="str">
            <v>SCST5-1</v>
          </cell>
        </row>
        <row r="535">
          <cell r="B535" t="str">
            <v>BT-SEC250T5-BLU</v>
          </cell>
          <cell r="C535" t="str">
            <v>00000000000070920</v>
          </cell>
          <cell r="D535" t="str">
            <v>M</v>
          </cell>
          <cell r="E535" t="str">
            <v>BTICINO - STARLINE SEC250T5-BLU, END CAP, 250T5 SERIES [Blue]</v>
          </cell>
          <cell r="F535" t="str">
            <v>STARLINE HOLDINGS TECHNOLOGY LTD.</v>
          </cell>
          <cell r="G535">
            <v>0</v>
          </cell>
          <cell r="H535">
            <v>0</v>
          </cell>
          <cell r="K535" t="str">
            <v>TO</v>
          </cell>
          <cell r="L535" t="str">
            <v>Acquisto</v>
          </cell>
          <cell r="M535" t="str">
            <v>28/01/2021 12:20</v>
          </cell>
          <cell r="N535" t="str">
            <v>Si</v>
          </cell>
          <cell r="O535" t="str">
            <v>No</v>
          </cell>
          <cell r="P535">
            <v>0</v>
          </cell>
          <cell r="Q535" t="str">
            <v>X</v>
          </cell>
          <cell r="R535" t="str">
            <v>30/04/2021</v>
          </cell>
          <cell r="S535" t="str">
            <v>30/04/2021</v>
          </cell>
          <cell r="T535" t="str">
            <v>02617</v>
          </cell>
          <cell r="U535" t="str">
            <v>SEC250T5-BLU</v>
          </cell>
        </row>
        <row r="536">
          <cell r="B536" t="str">
            <v>BT-SEC250T5-RED</v>
          </cell>
          <cell r="C536" t="str">
            <v>00000000000070921</v>
          </cell>
          <cell r="D536" t="str">
            <v>M</v>
          </cell>
          <cell r="E536" t="str">
            <v>BTICINO - STARLINE SEC250T5-RED, END CAP, 250T5 SERIES [RAL3001, RED]</v>
          </cell>
          <cell r="F536" t="str">
            <v>STARLINE HOLDINGS TECHNOLOGY LTD.</v>
          </cell>
          <cell r="G536">
            <v>0</v>
          </cell>
          <cell r="H536">
            <v>0</v>
          </cell>
          <cell r="K536" t="str">
            <v>TO</v>
          </cell>
          <cell r="L536" t="str">
            <v>Acquisto</v>
          </cell>
          <cell r="M536" t="str">
            <v>28/01/2021 12:21</v>
          </cell>
          <cell r="N536" t="str">
            <v>Si</v>
          </cell>
          <cell r="O536" t="str">
            <v>No</v>
          </cell>
          <cell r="P536">
            <v>0</v>
          </cell>
          <cell r="Q536" t="str">
            <v>X</v>
          </cell>
          <cell r="R536" t="str">
            <v>30/04/2021</v>
          </cell>
          <cell r="S536" t="str">
            <v>30/04/2021</v>
          </cell>
          <cell r="T536" t="str">
            <v>02617</v>
          </cell>
          <cell r="U536" t="str">
            <v>SEC250T5-RED</v>
          </cell>
        </row>
        <row r="537">
          <cell r="B537" t="str">
            <v>BT-SER-916237</v>
          </cell>
          <cell r="C537" t="str">
            <v>00000000000055200</v>
          </cell>
          <cell r="D537" t="str">
            <v>M</v>
          </cell>
          <cell r="E537" t="str">
            <v>Sistema di spegnimento da rack con rilevazione e spegnimento NOVEC, formato da 1 master, 1 slave e sitema aspirazione</v>
          </cell>
          <cell r="F537" t="str">
            <v>BTICINO S.P.A.</v>
          </cell>
          <cell r="G537">
            <v>0</v>
          </cell>
          <cell r="H537">
            <v>0</v>
          </cell>
          <cell r="K537" t="str">
            <v>TO</v>
          </cell>
          <cell r="L537" t="str">
            <v>Acquisto</v>
          </cell>
          <cell r="M537" t="str">
            <v>09/07/2018 17:40</v>
          </cell>
          <cell r="N537" t="str">
            <v>Si</v>
          </cell>
          <cell r="O537" t="str">
            <v>No</v>
          </cell>
          <cell r="P537">
            <v>0</v>
          </cell>
          <cell r="Q537" t="str">
            <v>X</v>
          </cell>
          <cell r="R537" t="str">
            <v>17/09/2018</v>
          </cell>
          <cell r="S537" t="str">
            <v>12/09/2018</v>
          </cell>
          <cell r="T537" t="str">
            <v>00959</v>
          </cell>
          <cell r="U537" t="str">
            <v>916237</v>
          </cell>
        </row>
        <row r="538">
          <cell r="B538" t="str">
            <v>BT-SER-916238</v>
          </cell>
          <cell r="C538" t="str">
            <v>00000000000055201</v>
          </cell>
          <cell r="D538" t="str">
            <v>M</v>
          </cell>
          <cell r="E538" t="str">
            <v>Sistema di spegnimento da rack con rilevazione e spegnimento NOVEC, formato da 1 master, 1 slave e sitema aspirazione</v>
          </cell>
          <cell r="F538" t="str">
            <v>BTICINO S.P.A.</v>
          </cell>
          <cell r="G538">
            <v>0</v>
          </cell>
          <cell r="H538">
            <v>0</v>
          </cell>
          <cell r="K538" t="str">
            <v>TO</v>
          </cell>
          <cell r="L538" t="str">
            <v>Acquisto</v>
          </cell>
          <cell r="M538" t="str">
            <v>09/07/2018 17:45</v>
          </cell>
          <cell r="N538" t="str">
            <v>Si</v>
          </cell>
          <cell r="O538" t="str">
            <v>No</v>
          </cell>
          <cell r="P538">
            <v>0</v>
          </cell>
          <cell r="Q538" t="str">
            <v>X</v>
          </cell>
          <cell r="R538" t="str">
            <v>17/09/2018</v>
          </cell>
          <cell r="S538" t="str">
            <v>12/09/2018</v>
          </cell>
          <cell r="T538" t="str">
            <v>00959</v>
          </cell>
          <cell r="U538" t="str">
            <v>916238</v>
          </cell>
        </row>
        <row r="539">
          <cell r="B539" t="str">
            <v>BT-SERVICE FSC 1</v>
          </cell>
          <cell r="C539" t="str">
            <v>00000000000083524</v>
          </cell>
          <cell r="D539" t="str">
            <v>M</v>
          </cell>
          <cell r="E539" t="str">
            <v>BTICINO - Minkels Free Standing Corridor - MONTAGGIO Corridoio</v>
          </cell>
          <cell r="F539" t="str">
            <v>BTICINO S.P.A.</v>
          </cell>
          <cell r="G539">
            <v>0</v>
          </cell>
          <cell r="L539" t="str">
            <v>Acquisto</v>
          </cell>
          <cell r="M539" t="str">
            <v>11/03/2024 12:05</v>
          </cell>
          <cell r="N539" t="str">
            <v>No</v>
          </cell>
          <cell r="O539" t="str">
            <v>No</v>
          </cell>
          <cell r="P539">
            <v>0</v>
          </cell>
          <cell r="Q539" t="str">
            <v>X</v>
          </cell>
          <cell r="T539" t="str">
            <v>00959</v>
          </cell>
          <cell r="U539" t="str">
            <v>SERVICE FSC 1</v>
          </cell>
        </row>
        <row r="540">
          <cell r="B540" t="str">
            <v>BT-ST5IT</v>
          </cell>
          <cell r="C540" t="str">
            <v>00000000000070922</v>
          </cell>
          <cell r="D540" t="str">
            <v>M</v>
          </cell>
          <cell r="E540" t="str">
            <v>BTICINO - STARLINE ST5IT C32, INSTALLATION TOOL-T5 SYSTEMS BI-DIRECTIONAL</v>
          </cell>
          <cell r="F540" t="str">
            <v>STARLINE HOLDINGS TECHNOLOGY LTD.</v>
          </cell>
          <cell r="G540">
            <v>0</v>
          </cell>
          <cell r="H540">
            <v>0</v>
          </cell>
          <cell r="K540" t="str">
            <v>TO</v>
          </cell>
          <cell r="L540" t="str">
            <v>Acquisto</v>
          </cell>
          <cell r="M540" t="str">
            <v>28/01/2021 12:24</v>
          </cell>
          <cell r="N540" t="str">
            <v>No</v>
          </cell>
          <cell r="O540" t="str">
            <v>No</v>
          </cell>
          <cell r="P540">
            <v>0</v>
          </cell>
          <cell r="Q540" t="str">
            <v>X</v>
          </cell>
          <cell r="R540" t="str">
            <v>16/10/2023</v>
          </cell>
          <cell r="S540" t="str">
            <v>16/10/2023</v>
          </cell>
          <cell r="T540" t="str">
            <v>02617</v>
          </cell>
          <cell r="U540" t="str">
            <v>ST5IT</v>
          </cell>
        </row>
        <row r="541">
          <cell r="B541" t="str">
            <v>BT-ST5IT-4</v>
          </cell>
          <cell r="C541" t="str">
            <v>00000000000072794</v>
          </cell>
          <cell r="D541" t="str">
            <v>M</v>
          </cell>
          <cell r="E541" t="str">
            <v>BTICINO - INSTALLATION TOOL - T5 SYSTEM BI- DIRECTIONAL</v>
          </cell>
          <cell r="F541" t="str">
            <v>STARLINE HOLDINGS TECHNOLOGY LTD.</v>
          </cell>
          <cell r="G541">
            <v>0</v>
          </cell>
          <cell r="H541">
            <v>0</v>
          </cell>
          <cell r="K541" t="str">
            <v>TO</v>
          </cell>
          <cell r="L541" t="str">
            <v>Acquisto</v>
          </cell>
          <cell r="M541" t="str">
            <v>27/08/2021 16:38</v>
          </cell>
          <cell r="N541" t="str">
            <v>No</v>
          </cell>
          <cell r="O541" t="str">
            <v>No</v>
          </cell>
          <cell r="P541">
            <v>0</v>
          </cell>
          <cell r="Q541" t="str">
            <v>X</v>
          </cell>
          <cell r="T541" t="str">
            <v>02617</v>
          </cell>
          <cell r="U541" t="str">
            <v>ST5IT</v>
          </cell>
        </row>
        <row r="542">
          <cell r="B542" t="str">
            <v>BT-STARTUPSERVICE</v>
          </cell>
          <cell r="C542" t="str">
            <v>00000000000080793</v>
          </cell>
          <cell r="D542" t="str">
            <v>M</v>
          </cell>
          <cell r="E542" t="str">
            <v>BTICINO - STARLINE - BT- STARTUPSERVICE 26-50 BUSWAY SYSTEMS, INSPECTION AND CERTIFICATION, REPORT, ADD. YEAR PARTS WARRANTY</v>
          </cell>
          <cell r="F542" t="str">
            <v>STARLINE HOLDINGS TECHNOLOGY LTD.</v>
          </cell>
          <cell r="G542">
            <v>0</v>
          </cell>
          <cell r="L542" t="str">
            <v>Acquisto</v>
          </cell>
          <cell r="M542" t="str">
            <v>17/04/2023 10:21</v>
          </cell>
          <cell r="N542" t="str">
            <v>No</v>
          </cell>
          <cell r="O542" t="str">
            <v>No</v>
          </cell>
          <cell r="P542">
            <v>0</v>
          </cell>
          <cell r="Q542" t="str">
            <v>X</v>
          </cell>
          <cell r="R542" t="str">
            <v>26/03/2024</v>
          </cell>
          <cell r="S542" t="str">
            <v>26/03/2024</v>
          </cell>
          <cell r="T542" t="str">
            <v>02617</v>
          </cell>
          <cell r="U542" t="str">
            <v>START UP SERVICE - 26-50 BUSWAY SYS</v>
          </cell>
        </row>
        <row r="543">
          <cell r="B543" t="str">
            <v>BT-ST-DIC</v>
          </cell>
          <cell r="C543" t="str">
            <v>00000000000071443</v>
          </cell>
          <cell r="D543" t="str">
            <v>M</v>
          </cell>
          <cell r="E543" t="str">
            <v>BTICINO - Mechanical selfclosing for sliding doors</v>
          </cell>
          <cell r="F543" t="str">
            <v>BTICINO S.P.A.</v>
          </cell>
          <cell r="G543">
            <v>0</v>
          </cell>
          <cell r="H543">
            <v>0</v>
          </cell>
          <cell r="K543" t="str">
            <v>TO</v>
          </cell>
          <cell r="L543" t="str">
            <v>Acquisto</v>
          </cell>
          <cell r="M543" t="str">
            <v>07/04/2021 19:50</v>
          </cell>
          <cell r="N543" t="str">
            <v>Si</v>
          </cell>
          <cell r="O543" t="str">
            <v>No</v>
          </cell>
          <cell r="P543">
            <v>0</v>
          </cell>
          <cell r="Q543" t="str">
            <v>X</v>
          </cell>
          <cell r="R543" t="str">
            <v>10/11/2021</v>
          </cell>
          <cell r="S543" t="str">
            <v>10/11/2021</v>
          </cell>
          <cell r="T543" t="str">
            <v>00959</v>
          </cell>
          <cell r="U543" t="str">
            <v>ST-DIC</v>
          </cell>
        </row>
        <row r="544">
          <cell r="B544" t="str">
            <v>BT-STST5-1</v>
          </cell>
          <cell r="C544" t="str">
            <v>00000000000080792</v>
          </cell>
          <cell r="D544" t="str">
            <v>M</v>
          </cell>
          <cell r="E544" t="str">
            <v>BTICINO - STARLINE BT- STST5-1 - CLOSURE STRIP - T5 BUSWAY, 9FT-6IN [2.90 METERS], PLASTIC, WHITE</v>
          </cell>
          <cell r="F544" t="str">
            <v>STARLINE HOLDINGS TECHNOLOGY LTD.</v>
          </cell>
          <cell r="G544">
            <v>0</v>
          </cell>
          <cell r="L544" t="str">
            <v>Acquisto</v>
          </cell>
          <cell r="M544" t="str">
            <v>17/04/2023 10:14</v>
          </cell>
          <cell r="N544" t="str">
            <v>No</v>
          </cell>
          <cell r="O544" t="str">
            <v>No</v>
          </cell>
          <cell r="P544">
            <v>0</v>
          </cell>
          <cell r="Q544" t="str">
            <v>X</v>
          </cell>
          <cell r="R544" t="str">
            <v>01/08/2023</v>
          </cell>
          <cell r="S544" t="str">
            <v>01/08/2023</v>
          </cell>
          <cell r="T544" t="str">
            <v>02617</v>
          </cell>
          <cell r="U544" t="str">
            <v>SCST5-1</v>
          </cell>
        </row>
        <row r="545">
          <cell r="B545" t="str">
            <v>BT-SWT-DPX3-ENVHUB4</v>
          </cell>
          <cell r="C545" t="str">
            <v>00000000000057109</v>
          </cell>
          <cell r="D545" t="str">
            <v>M</v>
          </cell>
          <cell r="E545" t="str">
            <v>4-Port Hub for all Raritan Environmental Sensors - Incl. Mounting Brackets. Connects to Raritan PX, EMX and BCM Models (not PXE)</v>
          </cell>
          <cell r="F545" t="str">
            <v>BTICINO S.P.A.</v>
          </cell>
          <cell r="G545">
            <v>0</v>
          </cell>
          <cell r="H545">
            <v>0</v>
          </cell>
          <cell r="K545" t="str">
            <v>TO</v>
          </cell>
          <cell r="L545" t="str">
            <v>Acquisto</v>
          </cell>
          <cell r="M545" t="str">
            <v>19/10/2018 16:38</v>
          </cell>
          <cell r="N545" t="str">
            <v>Si</v>
          </cell>
          <cell r="O545" t="str">
            <v>No</v>
          </cell>
          <cell r="P545">
            <v>0</v>
          </cell>
          <cell r="Q545" t="str">
            <v>X</v>
          </cell>
          <cell r="R545" t="str">
            <v>30/08/2019</v>
          </cell>
          <cell r="S545" t="str">
            <v>28/08/2019</v>
          </cell>
          <cell r="T545" t="str">
            <v>00959</v>
          </cell>
          <cell r="U545" t="str">
            <v>DPX3-ENVHUB4</v>
          </cell>
        </row>
        <row r="546">
          <cell r="B546" t="str">
            <v>BT-SWT-PX3TS-1875R</v>
          </cell>
          <cell r="C546" t="str">
            <v>00000000000047529</v>
          </cell>
          <cell r="D546" t="str">
            <v>M</v>
          </cell>
          <cell r="E546" t="str">
            <v>Transfer Switch: 1PH, 230V AC, 16A 1U Horizontal, Ethernet, Serial, 2x USB</v>
          </cell>
          <cell r="F546" t="str">
            <v>BTICINO S.P.A.</v>
          </cell>
          <cell r="G546">
            <v>0</v>
          </cell>
          <cell r="H546">
            <v>0</v>
          </cell>
          <cell r="K546" t="str">
            <v>TO</v>
          </cell>
          <cell r="L546" t="str">
            <v>Acquisto</v>
          </cell>
          <cell r="M546" t="str">
            <v>09/03/2017 10:28</v>
          </cell>
          <cell r="N546" t="str">
            <v>Si</v>
          </cell>
          <cell r="O546" t="str">
            <v>No</v>
          </cell>
          <cell r="P546">
            <v>0</v>
          </cell>
          <cell r="Q546" t="str">
            <v>X</v>
          </cell>
          <cell r="R546" t="str">
            <v>31/03/2017</v>
          </cell>
          <cell r="S546" t="str">
            <v>27/03/2017</v>
          </cell>
          <cell r="T546" t="str">
            <v>00959</v>
          </cell>
        </row>
        <row r="547">
          <cell r="B547" t="str">
            <v>BT-TAP OFF 1</v>
          </cell>
          <cell r="C547" t="str">
            <v>00000000000072185</v>
          </cell>
          <cell r="D547" t="str">
            <v>M</v>
          </cell>
          <cell r="E547" t="str">
            <v>BTICINO - STARLINE GMCBMT5GE58-(5)316A6S-4- C-SP-LEG-G03</v>
          </cell>
          <cell r="F547" t="str">
            <v>STARLINE HOLDINGS TECHNOLOGY LTD.</v>
          </cell>
          <cell r="G547">
            <v>0</v>
          </cell>
          <cell r="H547">
            <v>0</v>
          </cell>
          <cell r="K547" t="str">
            <v>TO</v>
          </cell>
          <cell r="L547" t="str">
            <v>Acquisto</v>
          </cell>
          <cell r="M547" t="str">
            <v>13/06/2021 15:46</v>
          </cell>
          <cell r="N547" t="str">
            <v>No</v>
          </cell>
          <cell r="O547" t="str">
            <v>No</v>
          </cell>
          <cell r="P547">
            <v>0</v>
          </cell>
          <cell r="Q547" t="str">
            <v>X</v>
          </cell>
          <cell r="R547" t="str">
            <v>19/07/2022</v>
          </cell>
          <cell r="S547" t="str">
            <v>15/07/2022</v>
          </cell>
          <cell r="T547" t="str">
            <v>02617</v>
          </cell>
        </row>
        <row r="548">
          <cell r="B548" t="str">
            <v>BT-TAP OFF 2</v>
          </cell>
          <cell r="C548" t="str">
            <v>00000000000072186</v>
          </cell>
          <cell r="D548" t="str">
            <v>M</v>
          </cell>
          <cell r="E548" t="str">
            <v>BTICINO - STARLINE GMCBT5GE54-532C6S-4-4P- LEG-G01</v>
          </cell>
          <cell r="F548" t="str">
            <v>STARLINE HOLDINGS TECHNOLOGY LTD.</v>
          </cell>
          <cell r="G548">
            <v>0</v>
          </cell>
          <cell r="H548">
            <v>0</v>
          </cell>
          <cell r="K548" t="str">
            <v>TO</v>
          </cell>
          <cell r="L548" t="str">
            <v>Acquisto</v>
          </cell>
          <cell r="M548" t="str">
            <v>13/06/2021 15:50</v>
          </cell>
          <cell r="N548" t="str">
            <v>Si</v>
          </cell>
          <cell r="O548" t="str">
            <v>No</v>
          </cell>
          <cell r="P548">
            <v>0</v>
          </cell>
          <cell r="Q548" t="str">
            <v>X</v>
          </cell>
          <cell r="R548" t="str">
            <v>07/12/2021</v>
          </cell>
          <cell r="S548" t="str">
            <v>07/12/2021</v>
          </cell>
          <cell r="T548" t="str">
            <v>02617</v>
          </cell>
        </row>
        <row r="549">
          <cell r="B549" t="str">
            <v>BT-TAP OFF NOO 1</v>
          </cell>
          <cell r="C549" t="str">
            <v>00000000000072624</v>
          </cell>
          <cell r="D549" t="str">
            <v>M</v>
          </cell>
          <cell r="E549" t="str">
            <v>BTICINO - STARLINE GMCBMT5GE58-(5)316A6S-4- C-SP-LEG-G02</v>
          </cell>
          <cell r="F549" t="str">
            <v>STARLINE HOLDINGS TECHNOLOGY LTD.</v>
          </cell>
          <cell r="G549">
            <v>0</v>
          </cell>
          <cell r="H549">
            <v>0</v>
          </cell>
          <cell r="K549" t="str">
            <v>TO</v>
          </cell>
          <cell r="L549" t="str">
            <v>Acquisto</v>
          </cell>
          <cell r="M549" t="str">
            <v>27/07/2021 15:53</v>
          </cell>
          <cell r="N549" t="str">
            <v>No</v>
          </cell>
          <cell r="O549" t="str">
            <v>No</v>
          </cell>
          <cell r="P549">
            <v>0</v>
          </cell>
          <cell r="Q549" t="str">
            <v>X</v>
          </cell>
          <cell r="R549" t="str">
            <v>22/05/2023</v>
          </cell>
          <cell r="S549" t="str">
            <v>19/05/2023</v>
          </cell>
          <cell r="T549" t="str">
            <v>02617</v>
          </cell>
        </row>
        <row r="550">
          <cell r="B550" t="str">
            <v>BT-TAP OFF NOO 1V2A</v>
          </cell>
          <cell r="C550" t="str">
            <v>00000000000073452</v>
          </cell>
          <cell r="D550" t="str">
            <v>M</v>
          </cell>
          <cell r="E550" t="str">
            <v>BTICINO - STARLINE F4008553-S1-ABCAB, GMCBMT5GE58-(5)316A6S-4- C-SP-LEG-G02</v>
          </cell>
          <cell r="F550" t="str">
            <v>STARLINE HOLDINGS TECHNOLOGY LTD.</v>
          </cell>
          <cell r="G550">
            <v>0</v>
          </cell>
          <cell r="H550">
            <v>0</v>
          </cell>
          <cell r="K550" t="str">
            <v>TO</v>
          </cell>
          <cell r="L550" t="str">
            <v>Acquisto</v>
          </cell>
          <cell r="M550" t="str">
            <v>08/11/2021 16:11</v>
          </cell>
          <cell r="N550" t="str">
            <v>Si</v>
          </cell>
          <cell r="O550" t="str">
            <v>No</v>
          </cell>
          <cell r="P550">
            <v>0</v>
          </cell>
          <cell r="Q550" t="str">
            <v>X</v>
          </cell>
          <cell r="R550" t="str">
            <v>31/12/2021</v>
          </cell>
          <cell r="S550" t="str">
            <v>31/12/2021</v>
          </cell>
          <cell r="T550" t="str">
            <v>02617</v>
          </cell>
        </row>
        <row r="551">
          <cell r="B551" t="str">
            <v>BT-TAP OFF NOO 1V2B</v>
          </cell>
          <cell r="C551" t="str">
            <v>00000000000073453</v>
          </cell>
          <cell r="D551" t="str">
            <v>M</v>
          </cell>
          <cell r="E551" t="str">
            <v>BTICINO - STARLINE F4008553-S1-BCABC, GMCBMT5GE58-(5)316A6S-4- C-SP-LEG-G02</v>
          </cell>
          <cell r="F551" t="str">
            <v>STARLINE HOLDINGS TECHNOLOGY LTD.</v>
          </cell>
          <cell r="G551">
            <v>0</v>
          </cell>
          <cell r="H551">
            <v>0</v>
          </cell>
          <cell r="K551" t="str">
            <v>TO</v>
          </cell>
          <cell r="L551" t="str">
            <v>Acquisto</v>
          </cell>
          <cell r="M551" t="str">
            <v>08/11/2021 16:13</v>
          </cell>
          <cell r="N551" t="str">
            <v>Si</v>
          </cell>
          <cell r="O551" t="str">
            <v>No</v>
          </cell>
          <cell r="P551">
            <v>0</v>
          </cell>
          <cell r="Q551" t="str">
            <v>X</v>
          </cell>
          <cell r="R551" t="str">
            <v>31/12/2021</v>
          </cell>
          <cell r="S551" t="str">
            <v>31/12/2021</v>
          </cell>
          <cell r="T551" t="str">
            <v>02617</v>
          </cell>
        </row>
        <row r="552">
          <cell r="B552" t="str">
            <v>BT-TAP OFF NOO 1V2C</v>
          </cell>
          <cell r="C552" t="str">
            <v>00000000000073454</v>
          </cell>
          <cell r="D552" t="str">
            <v>M</v>
          </cell>
          <cell r="E552" t="str">
            <v>BTICINO - STARLINE F4008553-S1-CABCA, GMCBMT5GE58-(5)316A6S-4- C-SP-LEG-G02</v>
          </cell>
          <cell r="F552" t="str">
            <v>STARLINE HOLDINGS TECHNOLOGY LTD.</v>
          </cell>
          <cell r="G552">
            <v>0</v>
          </cell>
          <cell r="H552">
            <v>0</v>
          </cell>
          <cell r="K552" t="str">
            <v>TO</v>
          </cell>
          <cell r="L552" t="str">
            <v>Acquisto</v>
          </cell>
          <cell r="M552" t="str">
            <v>08/11/2021 16:14</v>
          </cell>
          <cell r="N552" t="str">
            <v>Si</v>
          </cell>
          <cell r="O552" t="str">
            <v>No</v>
          </cell>
          <cell r="P552">
            <v>0</v>
          </cell>
          <cell r="Q552" t="str">
            <v>X</v>
          </cell>
          <cell r="R552" t="str">
            <v>31/12/2021</v>
          </cell>
          <cell r="S552" t="str">
            <v>31/12/2021</v>
          </cell>
          <cell r="T552" t="str">
            <v>02617</v>
          </cell>
        </row>
        <row r="553">
          <cell r="B553" t="str">
            <v>BT-TAP OFF NOO 2</v>
          </cell>
          <cell r="C553" t="str">
            <v>00000000000072625</v>
          </cell>
          <cell r="D553" t="str">
            <v>M</v>
          </cell>
          <cell r="E553" t="str">
            <v>BTICINO - STARLINE GMCBT5GE54-532A6S-4-4P- C-LEG-G01</v>
          </cell>
          <cell r="F553" t="str">
            <v>STARLINE HOLDINGS TECHNOLOGY LTD.</v>
          </cell>
          <cell r="G553">
            <v>0</v>
          </cell>
          <cell r="H553">
            <v>0</v>
          </cell>
          <cell r="K553" t="str">
            <v>TO</v>
          </cell>
          <cell r="L553" t="str">
            <v>Acquisto</v>
          </cell>
          <cell r="M553" t="str">
            <v>27/07/2021 15:55</v>
          </cell>
          <cell r="N553" t="str">
            <v>No</v>
          </cell>
          <cell r="O553" t="str">
            <v>No</v>
          </cell>
          <cell r="P553">
            <v>0</v>
          </cell>
          <cell r="Q553" t="str">
            <v>X</v>
          </cell>
          <cell r="R553" t="str">
            <v>17/10/2022</v>
          </cell>
          <cell r="S553" t="str">
            <v>20/03/2023</v>
          </cell>
          <cell r="T553" t="str">
            <v>02617</v>
          </cell>
        </row>
        <row r="554">
          <cell r="B554" t="str">
            <v>BT-TAP OFF NOO 3</v>
          </cell>
          <cell r="C554" t="str">
            <v>00000000000077459</v>
          </cell>
          <cell r="D554" t="str">
            <v>M</v>
          </cell>
          <cell r="E554" t="str">
            <v>BTICINO - STARLINE GMCBMT5GE56-(3)332A6S-4- C-SP-LEG-G02, 3 xDX3 MCB 32A 1P+N C 10KA, 3 x Aux W/KNX module, Aux set to CA ...</v>
          </cell>
          <cell r="F554" t="str">
            <v>STARLINE HOLDINGS TECHNOLOGY LTD.</v>
          </cell>
          <cell r="G554">
            <v>0</v>
          </cell>
          <cell r="H554">
            <v>0</v>
          </cell>
          <cell r="K554" t="str">
            <v>TO</v>
          </cell>
          <cell r="L554" t="str">
            <v>Acquisto</v>
          </cell>
          <cell r="M554" t="str">
            <v>07/09/2022 16:30</v>
          </cell>
          <cell r="N554" t="str">
            <v>No</v>
          </cell>
          <cell r="O554" t="str">
            <v>No</v>
          </cell>
          <cell r="P554">
            <v>0</v>
          </cell>
          <cell r="Q554" t="str">
            <v>X</v>
          </cell>
          <cell r="R554" t="str">
            <v>29/12/2022</v>
          </cell>
          <cell r="S554" t="str">
            <v>29/12/2022</v>
          </cell>
          <cell r="T554" t="str">
            <v>02617</v>
          </cell>
          <cell r="U554" t="str">
            <v>GMCBMT5GE56-(3)332A6S-4-C-SP-LEG-G2</v>
          </cell>
        </row>
        <row r="555">
          <cell r="B555" t="str">
            <v>BT-TAP OFF NOO CASS</v>
          </cell>
          <cell r="C555" t="str">
            <v>00000000000075719</v>
          </cell>
          <cell r="D555" t="str">
            <v>M</v>
          </cell>
          <cell r="E555" t="str">
            <v>BTICINO - STARLINE GMCBMT5GE58-(5)316A6S-4- C-SP-LEG-G02, ... [ STANDARD][SILVER][BN][ CN][AN][BN][CN]</v>
          </cell>
          <cell r="F555" t="str">
            <v>STARLINE HOLDINGS TECHNOLOGY LTD.</v>
          </cell>
          <cell r="G555">
            <v>0</v>
          </cell>
          <cell r="H555">
            <v>0</v>
          </cell>
          <cell r="K555" t="str">
            <v>TO</v>
          </cell>
          <cell r="L555" t="str">
            <v>Acquisto</v>
          </cell>
          <cell r="M555" t="str">
            <v>24/03/2022 17:07</v>
          </cell>
          <cell r="N555" t="str">
            <v>No</v>
          </cell>
          <cell r="O555" t="str">
            <v>No</v>
          </cell>
          <cell r="P555">
            <v>0</v>
          </cell>
          <cell r="Q555" t="str">
            <v>X</v>
          </cell>
          <cell r="R555" t="str">
            <v>14/07/2022</v>
          </cell>
          <cell r="S555" t="str">
            <v>14/07/2022</v>
          </cell>
          <cell r="T555" t="str">
            <v>02617</v>
          </cell>
        </row>
        <row r="556">
          <cell r="B556" t="str">
            <v>BT-TAP OFF NOO M</v>
          </cell>
          <cell r="C556" t="str">
            <v>00000000000073738</v>
          </cell>
          <cell r="D556" t="str">
            <v>M</v>
          </cell>
          <cell r="E556" t="str">
            <v>BTICINO - STARLINE GMCBMT5GE58-(5)316A6S-4- C-SP-LEG-G02, [SILVER][CN] [AN][BN][CN][AN]</v>
          </cell>
          <cell r="F556" t="str">
            <v>STARLINE HOLDINGS TECHNOLOGY LTD.</v>
          </cell>
          <cell r="G556">
            <v>0</v>
          </cell>
          <cell r="H556">
            <v>0</v>
          </cell>
          <cell r="K556" t="str">
            <v>TO</v>
          </cell>
          <cell r="L556" t="str">
            <v>Acquisto</v>
          </cell>
          <cell r="M556" t="str">
            <v>19/11/2021 14:40</v>
          </cell>
          <cell r="N556" t="str">
            <v>No</v>
          </cell>
          <cell r="O556" t="str">
            <v>No</v>
          </cell>
          <cell r="P556">
            <v>0</v>
          </cell>
          <cell r="Q556" t="str">
            <v>X</v>
          </cell>
          <cell r="R556" t="str">
            <v>21/02/2022</v>
          </cell>
          <cell r="S556" t="str">
            <v>21/02/2022</v>
          </cell>
          <cell r="T556" t="str">
            <v>02617</v>
          </cell>
        </row>
        <row r="557">
          <cell r="B557" t="str">
            <v>BT-TAP OFF NOO M 1A</v>
          </cell>
          <cell r="C557" t="str">
            <v>00000000000075373</v>
          </cell>
          <cell r="D557" t="str">
            <v>M</v>
          </cell>
          <cell r="E557" t="str">
            <v>BTICINO - STARLINE F4008553-S1-ABCAB, GMCBMT5GE58-(5)316A6S-4- C-SP-LEG-G02, [SILVER][AN] [BN][CN][AN][BN]</v>
          </cell>
          <cell r="F557" t="str">
            <v>STARLINE HOLDINGS TECHNOLOGY LTD.</v>
          </cell>
          <cell r="G557">
            <v>0</v>
          </cell>
          <cell r="H557">
            <v>0</v>
          </cell>
          <cell r="K557" t="str">
            <v>TO</v>
          </cell>
          <cell r="L557" t="str">
            <v>Acquisto</v>
          </cell>
          <cell r="M557" t="str">
            <v>07/03/2022 09:51</v>
          </cell>
          <cell r="N557" t="str">
            <v>No</v>
          </cell>
          <cell r="O557" t="str">
            <v>No</v>
          </cell>
          <cell r="P557">
            <v>0</v>
          </cell>
          <cell r="Q557" t="str">
            <v>X</v>
          </cell>
          <cell r="R557" t="str">
            <v>28/04/2022</v>
          </cell>
          <cell r="S557" t="str">
            <v>28/04/2022</v>
          </cell>
          <cell r="T557" t="str">
            <v>02617</v>
          </cell>
        </row>
        <row r="558">
          <cell r="B558" t="str">
            <v>BT-TAP OFF NOO M 1B</v>
          </cell>
          <cell r="C558" t="str">
            <v>00000000000075376</v>
          </cell>
          <cell r="D558" t="str">
            <v>M</v>
          </cell>
          <cell r="E558" t="str">
            <v>BTICINO - STARLINE F4008553-S1-BCABC, GMCBMT5GE58-(5)316A6S-4- C-SP-LEG-G02, [STANDARD][ SILVER][BN][CN][AN][BN][ CN]</v>
          </cell>
          <cell r="F558" t="str">
            <v>STARLINE HOLDINGS TECHNOLOGY LTD.</v>
          </cell>
          <cell r="G558">
            <v>0</v>
          </cell>
          <cell r="H558">
            <v>0</v>
          </cell>
          <cell r="K558" t="str">
            <v>TO</v>
          </cell>
          <cell r="L558" t="str">
            <v>Acquisto</v>
          </cell>
          <cell r="M558" t="str">
            <v>07/03/2022 09:55</v>
          </cell>
          <cell r="N558" t="str">
            <v>No</v>
          </cell>
          <cell r="O558" t="str">
            <v>No</v>
          </cell>
          <cell r="P558">
            <v>0</v>
          </cell>
          <cell r="Q558" t="str">
            <v>X</v>
          </cell>
          <cell r="R558" t="str">
            <v>28/04/2022</v>
          </cell>
          <cell r="S558" t="str">
            <v>28/04/2022</v>
          </cell>
          <cell r="T558" t="str">
            <v>02617</v>
          </cell>
        </row>
        <row r="559">
          <cell r="B559" t="str">
            <v>BT-TAP OFF NOO M 1C</v>
          </cell>
          <cell r="C559" t="str">
            <v>00000000000075377</v>
          </cell>
          <cell r="D559" t="str">
            <v>M</v>
          </cell>
          <cell r="E559" t="str">
            <v>BTICINO - STARLINE F4008553-S1-CABCA, GMCBMT5GE58-(5)316A6S-4- C-SP-LEG-G02, [STANDARD][ SILVER][CN][AN][BN][CN][ AN]</v>
          </cell>
          <cell r="F559" t="str">
            <v>STARLINE HOLDINGS TECHNOLOGY LTD.</v>
          </cell>
          <cell r="G559">
            <v>0</v>
          </cell>
          <cell r="H559">
            <v>0</v>
          </cell>
          <cell r="K559" t="str">
            <v>TO</v>
          </cell>
          <cell r="L559" t="str">
            <v>Acquisto</v>
          </cell>
          <cell r="M559" t="str">
            <v>07/03/2022 09:57</v>
          </cell>
          <cell r="N559" t="str">
            <v>No</v>
          </cell>
          <cell r="O559" t="str">
            <v>No</v>
          </cell>
          <cell r="P559">
            <v>0</v>
          </cell>
          <cell r="Q559" t="str">
            <v>X</v>
          </cell>
          <cell r="R559" t="str">
            <v>28/04/2022</v>
          </cell>
          <cell r="S559" t="str">
            <v>28/04/2022</v>
          </cell>
          <cell r="T559" t="str">
            <v>02617</v>
          </cell>
        </row>
        <row r="560">
          <cell r="B560" t="str">
            <v>BT-TAP OFF NOO M2</v>
          </cell>
          <cell r="C560" t="str">
            <v>00000000000073739</v>
          </cell>
          <cell r="D560" t="str">
            <v>M</v>
          </cell>
          <cell r="E560" t="str">
            <v>BTICINO - STARLINE GMCBT5GE54-532A6S-4-4P- C-LEG-G02, [SILVER][ABCN]</v>
          </cell>
          <cell r="F560" t="str">
            <v>STARLINE HOLDINGS TECHNOLOGY LTD.</v>
          </cell>
          <cell r="G560">
            <v>0</v>
          </cell>
          <cell r="H560">
            <v>0</v>
          </cell>
          <cell r="K560" t="str">
            <v>TO</v>
          </cell>
          <cell r="L560" t="str">
            <v>Acquisto</v>
          </cell>
          <cell r="M560" t="str">
            <v>19/11/2021 14:43</v>
          </cell>
          <cell r="N560" t="str">
            <v>No</v>
          </cell>
          <cell r="O560" t="str">
            <v>No</v>
          </cell>
          <cell r="P560">
            <v>0</v>
          </cell>
          <cell r="Q560" t="str">
            <v>X</v>
          </cell>
          <cell r="R560" t="str">
            <v>17/05/2022</v>
          </cell>
          <cell r="S560" t="str">
            <v>08/03/2022</v>
          </cell>
          <cell r="T560" t="str">
            <v>02617</v>
          </cell>
        </row>
        <row r="561">
          <cell r="B561" t="str">
            <v>BT-TAP OFF RAIWAY 1</v>
          </cell>
          <cell r="C561" t="str">
            <v>00000000000079841</v>
          </cell>
          <cell r="D561" t="str">
            <v>M</v>
          </cell>
          <cell r="E561" t="str">
            <v>BTICINO - STARLINE GMCBMT5GE57-(2)316A6S-( 2)516A6S-KNX-G01 2x16A 2P Legrand Dx3 Curve C + 2x16A 4P Legrand Dx3 Curve C G01 =</v>
          </cell>
          <cell r="F561" t="str">
            <v>STARLINE HOLDINGS TECHNOLOGY LTD.</v>
          </cell>
          <cell r="G561">
            <v>0</v>
          </cell>
          <cell r="L561" t="str">
            <v>Acquisto</v>
          </cell>
          <cell r="M561" t="str">
            <v>10/03/2023 16:39</v>
          </cell>
          <cell r="N561" t="str">
            <v>No</v>
          </cell>
          <cell r="O561" t="str">
            <v>No</v>
          </cell>
          <cell r="P561">
            <v>0</v>
          </cell>
          <cell r="Q561" t="str">
            <v>X</v>
          </cell>
          <cell r="R561" t="str">
            <v>22/08/2023</v>
          </cell>
          <cell r="S561" t="str">
            <v>21/08/2023</v>
          </cell>
          <cell r="T561" t="str">
            <v>02617</v>
          </cell>
          <cell r="U561" t="str">
            <v>GMCBMT5GE57-(2)316A6S-(2)516A6S-KNX</v>
          </cell>
        </row>
        <row r="562">
          <cell r="B562" t="str">
            <v>BT-TAP OFF RT</v>
          </cell>
          <cell r="C562" t="str">
            <v>00000000000077325</v>
          </cell>
          <cell r="D562" t="str">
            <v>M</v>
          </cell>
          <cell r="E562" t="str">
            <v>BTICINO - STARLINE GMCBT5GE52-516A6S-4P- LEG, CKT BKR, ISO GND, 516A6S, 16A, 415Y/240SV, 240/415LV, 16K, CE, [STD][SILVER][ABCN]</v>
          </cell>
          <cell r="F562" t="str">
            <v>STARLINE HOLDINGS TECHNOLOGY LTD.</v>
          </cell>
          <cell r="G562">
            <v>0</v>
          </cell>
          <cell r="H562">
            <v>0</v>
          </cell>
          <cell r="K562" t="str">
            <v>TO</v>
          </cell>
          <cell r="L562" t="str">
            <v>Acquisto</v>
          </cell>
          <cell r="M562" t="str">
            <v>04/08/2022 14:35</v>
          </cell>
          <cell r="N562" t="str">
            <v>No</v>
          </cell>
          <cell r="O562" t="str">
            <v>No</v>
          </cell>
          <cell r="P562">
            <v>0</v>
          </cell>
          <cell r="Q562" t="str">
            <v>X</v>
          </cell>
          <cell r="R562" t="str">
            <v>21/04/2023</v>
          </cell>
          <cell r="S562" t="str">
            <v>21/04/2023</v>
          </cell>
          <cell r="T562" t="str">
            <v>02617</v>
          </cell>
          <cell r="U562" t="str">
            <v>GMCBT5GE52-516A6S-4P-LEG</v>
          </cell>
        </row>
        <row r="563">
          <cell r="B563" t="str">
            <v>BT-TAP OFF S.STEFANO1</v>
          </cell>
          <cell r="C563" t="str">
            <v>00000000000081514</v>
          </cell>
          <cell r="D563" t="str">
            <v>M</v>
          </cell>
          <cell r="E563" t="str">
            <v>BTICINO - STARLINE GMCBMT5GE58-(5)316A6S-4- C-SPLEG-DG-G02</v>
          </cell>
          <cell r="F563" t="str">
            <v>STARLINE HOLDINGS TECHNOLOGY LTD.</v>
          </cell>
          <cell r="G563">
            <v>0</v>
          </cell>
          <cell r="L563" t="str">
            <v>Acquisto</v>
          </cell>
          <cell r="M563" t="str">
            <v>21/06/2023 10:38</v>
          </cell>
          <cell r="N563" t="str">
            <v>No</v>
          </cell>
          <cell r="O563" t="str">
            <v>No</v>
          </cell>
          <cell r="P563">
            <v>0</v>
          </cell>
          <cell r="Q563" t="str">
            <v>X</v>
          </cell>
          <cell r="R563" t="str">
            <v>02/10/2023</v>
          </cell>
          <cell r="S563" t="str">
            <v>16/08/2023</v>
          </cell>
          <cell r="T563" t="str">
            <v>02617</v>
          </cell>
          <cell r="U563" t="str">
            <v>GMCBMT5GE58-(5)316A6S-4-C-SP-LEG-DG</v>
          </cell>
        </row>
        <row r="564">
          <cell r="B564" t="str">
            <v>BT-TAP OFF TIM 1</v>
          </cell>
          <cell r="C564" t="str">
            <v>00000000000072598</v>
          </cell>
          <cell r="D564" t="str">
            <v>M</v>
          </cell>
          <cell r="E564" t="str">
            <v>BTICINO - STARLINE GMCBMT5GE58-(5)316A6S-4- C-SPLEG-RCBO-G02, G02= KNX 0.026.55 KNX 0.026.92 module wired to Phoenix conn.</v>
          </cell>
          <cell r="F564" t="str">
            <v>STARLINE HOLDINGS TECHNOLOGY LTD.</v>
          </cell>
          <cell r="G564">
            <v>0</v>
          </cell>
          <cell r="H564">
            <v>0</v>
          </cell>
          <cell r="K564" t="str">
            <v>TO</v>
          </cell>
          <cell r="L564" t="str">
            <v>Acquisto</v>
          </cell>
          <cell r="M564" t="str">
            <v>26/07/2021 15:05</v>
          </cell>
          <cell r="N564" t="str">
            <v>No</v>
          </cell>
          <cell r="O564" t="str">
            <v>No</v>
          </cell>
          <cell r="P564">
            <v>0</v>
          </cell>
          <cell r="Q564" t="str">
            <v>X</v>
          </cell>
          <cell r="T564" t="str">
            <v>02617</v>
          </cell>
        </row>
        <row r="565">
          <cell r="B565" t="str">
            <v>BT-TAP OFF TIM 1V2</v>
          </cell>
          <cell r="C565" t="str">
            <v>00000000000073158</v>
          </cell>
          <cell r="D565" t="str">
            <v>M</v>
          </cell>
          <cell r="E565" t="str">
            <v>BTICINO - STARLINE GMCBMT5GE58-(5)316A6S-4- C-SP-LEG-G02</v>
          </cell>
          <cell r="F565" t="str">
            <v>STARLINE HOLDINGS TECHNOLOGY LTD.</v>
          </cell>
          <cell r="G565">
            <v>0</v>
          </cell>
          <cell r="H565">
            <v>0</v>
          </cell>
          <cell r="K565" t="str">
            <v>TO</v>
          </cell>
          <cell r="L565" t="str">
            <v>Acquisto</v>
          </cell>
          <cell r="M565" t="str">
            <v>28/09/2021 16:34</v>
          </cell>
          <cell r="N565" t="str">
            <v>No</v>
          </cell>
          <cell r="O565" t="str">
            <v>No</v>
          </cell>
          <cell r="P565">
            <v>0</v>
          </cell>
          <cell r="Q565" t="str">
            <v>X</v>
          </cell>
          <cell r="T565" t="str">
            <v>02617</v>
          </cell>
        </row>
        <row r="566">
          <cell r="B566" t="str">
            <v>BT-TAP OFF TIM 1V3A</v>
          </cell>
          <cell r="C566" t="str">
            <v>00000000000073341</v>
          </cell>
          <cell r="D566" t="str">
            <v>M</v>
          </cell>
          <cell r="E566" t="str">
            <v>BTICINO - STARLINE F4008553-S1-ABCAB, GMCBMT5GE58-(5)316A6S-4- C-SP-LEG-G02, [SILVER][AN] [BN][CN][AN][BN]</v>
          </cell>
          <cell r="F566" t="str">
            <v>STARLINE HOLDINGS TECHNOLOGY LTD.</v>
          </cell>
          <cell r="G566">
            <v>0</v>
          </cell>
          <cell r="H566">
            <v>0</v>
          </cell>
          <cell r="K566" t="str">
            <v>TO</v>
          </cell>
          <cell r="L566" t="str">
            <v>Acquisto</v>
          </cell>
          <cell r="M566" t="str">
            <v>22/10/2021 10:10</v>
          </cell>
          <cell r="N566" t="str">
            <v>Si</v>
          </cell>
          <cell r="O566" t="str">
            <v>No</v>
          </cell>
          <cell r="P566">
            <v>0</v>
          </cell>
          <cell r="Q566" t="str">
            <v>X</v>
          </cell>
          <cell r="R566" t="str">
            <v>16/12/2021</v>
          </cell>
          <cell r="S566" t="str">
            <v>16/12/2021</v>
          </cell>
          <cell r="T566" t="str">
            <v>02617</v>
          </cell>
        </row>
        <row r="567">
          <cell r="B567" t="str">
            <v>BT-TAP OFF TIM 1V3B</v>
          </cell>
          <cell r="C567" t="str">
            <v>00000000000073342</v>
          </cell>
          <cell r="D567" t="str">
            <v>M</v>
          </cell>
          <cell r="E567" t="str">
            <v>BTICINO - STARLINE F4008553-S1-BCABC, GMCBMT5GE58-(5)316A6S-4- C-SP-LEG-G02, [SILVER][BN] [CN][AN][BN][CN]</v>
          </cell>
          <cell r="F567" t="str">
            <v>STARLINE HOLDINGS TECHNOLOGY LTD.</v>
          </cell>
          <cell r="G567">
            <v>0</v>
          </cell>
          <cell r="H567">
            <v>0</v>
          </cell>
          <cell r="K567" t="str">
            <v>TO</v>
          </cell>
          <cell r="L567" t="str">
            <v>Acquisto</v>
          </cell>
          <cell r="M567" t="str">
            <v>22/10/2021 10:13</v>
          </cell>
          <cell r="N567" t="str">
            <v>Si</v>
          </cell>
          <cell r="O567" t="str">
            <v>No</v>
          </cell>
          <cell r="P567">
            <v>0</v>
          </cell>
          <cell r="Q567" t="str">
            <v>X</v>
          </cell>
          <cell r="R567" t="str">
            <v>16/12/2021</v>
          </cell>
          <cell r="S567" t="str">
            <v>16/12/2021</v>
          </cell>
          <cell r="T567" t="str">
            <v>02617</v>
          </cell>
        </row>
        <row r="568">
          <cell r="B568" t="str">
            <v>BT-TAP OFF TIM 1V3C</v>
          </cell>
          <cell r="C568" t="str">
            <v>00000000000073343</v>
          </cell>
          <cell r="D568" t="str">
            <v>M</v>
          </cell>
          <cell r="E568" t="str">
            <v>BTICINO - STARLINE F4008553-S1-CABCA, GMCBMT5GE58-(5)316A6S-4- C-SP-LEG-G02, [SILVER][CN] [AN][BN][CN][AN]</v>
          </cell>
          <cell r="F568" t="str">
            <v>STARLINE HOLDINGS TECHNOLOGY LTD.</v>
          </cell>
          <cell r="G568">
            <v>0</v>
          </cell>
          <cell r="H568">
            <v>0</v>
          </cell>
          <cell r="K568" t="str">
            <v>TO</v>
          </cell>
          <cell r="L568" t="str">
            <v>Acquisto</v>
          </cell>
          <cell r="M568" t="str">
            <v>22/10/2021 10:15</v>
          </cell>
          <cell r="N568" t="str">
            <v>No</v>
          </cell>
          <cell r="O568" t="str">
            <v>No</v>
          </cell>
          <cell r="P568">
            <v>0</v>
          </cell>
          <cell r="Q568" t="str">
            <v>X</v>
          </cell>
          <cell r="R568" t="str">
            <v>15/07/2022</v>
          </cell>
          <cell r="S568" t="str">
            <v>29/07/2022</v>
          </cell>
          <cell r="T568" t="str">
            <v>02617</v>
          </cell>
        </row>
        <row r="569">
          <cell r="B569" t="str">
            <v>BT-TAP OFF TIM 2</v>
          </cell>
          <cell r="C569" t="str">
            <v>00000000000072599</v>
          </cell>
          <cell r="D569" t="str">
            <v>M</v>
          </cell>
          <cell r="E569" t="str">
            <v>BTICINO - STARLINE GMCBT5E54-532A6S-4-4P- LEG-RCCB-G01, G01 = KNX 0.026.92 module wired to Phoenix conn. - sockets/Circuit breake</v>
          </cell>
          <cell r="F569" t="str">
            <v>STARLINE HOLDINGS TECHNOLOGY LTD.</v>
          </cell>
          <cell r="G569">
            <v>0</v>
          </cell>
          <cell r="H569">
            <v>0</v>
          </cell>
          <cell r="K569" t="str">
            <v>TO</v>
          </cell>
          <cell r="L569" t="str">
            <v>Acquisto</v>
          </cell>
          <cell r="M569" t="str">
            <v>26/07/2021 15:10</v>
          </cell>
          <cell r="N569" t="str">
            <v>No</v>
          </cell>
          <cell r="O569" t="str">
            <v>No</v>
          </cell>
          <cell r="P569">
            <v>0</v>
          </cell>
          <cell r="Q569" t="str">
            <v>X</v>
          </cell>
          <cell r="T569" t="str">
            <v>02617</v>
          </cell>
        </row>
        <row r="570">
          <cell r="B570" t="str">
            <v>BT-TAP OFF TIM 2V2</v>
          </cell>
          <cell r="C570" t="str">
            <v>00000000000073159</v>
          </cell>
          <cell r="D570" t="str">
            <v>M</v>
          </cell>
          <cell r="E570" t="str">
            <v>BTICINO - STARLINE GMCBT5GE54-532A6S-4-4P- C-LEG-G01</v>
          </cell>
          <cell r="F570" t="str">
            <v>STARLINE HOLDINGS TECHNOLOGY LTD.</v>
          </cell>
          <cell r="G570">
            <v>0</v>
          </cell>
          <cell r="H570">
            <v>0</v>
          </cell>
          <cell r="K570" t="str">
            <v>TO</v>
          </cell>
          <cell r="L570" t="str">
            <v>Acquisto</v>
          </cell>
          <cell r="M570" t="str">
            <v>28/09/2021 16:36</v>
          </cell>
          <cell r="N570" t="str">
            <v>No</v>
          </cell>
          <cell r="O570" t="str">
            <v>No</v>
          </cell>
          <cell r="P570">
            <v>0</v>
          </cell>
          <cell r="Q570" t="str">
            <v>X</v>
          </cell>
          <cell r="R570" t="str">
            <v>29/07/2022</v>
          </cell>
          <cell r="S570" t="str">
            <v>29/07/2022</v>
          </cell>
          <cell r="T570" t="str">
            <v>02617</v>
          </cell>
        </row>
        <row r="571">
          <cell r="B571" t="str">
            <v>BT-UPS-LG-310002</v>
          </cell>
          <cell r="C571" t="str">
            <v>00000000000046985</v>
          </cell>
          <cell r="D571" t="str">
            <v>M</v>
          </cell>
          <cell r="E571" t="str">
            <v>UPS Niky Line interactive 600 VA IEC USB</v>
          </cell>
          <cell r="F571" t="str">
            <v>BTICINO S.P.A.</v>
          </cell>
          <cell r="G571">
            <v>0</v>
          </cell>
          <cell r="H571">
            <v>0</v>
          </cell>
          <cell r="K571" t="str">
            <v>TO</v>
          </cell>
          <cell r="L571" t="str">
            <v>Acquisto</v>
          </cell>
          <cell r="M571" t="str">
            <v>09/02/2017 10:58</v>
          </cell>
          <cell r="N571" t="str">
            <v>No</v>
          </cell>
          <cell r="O571" t="str">
            <v>No</v>
          </cell>
          <cell r="P571">
            <v>0</v>
          </cell>
          <cell r="Q571" t="str">
            <v>L</v>
          </cell>
          <cell r="R571" t="str">
            <v>14/03/2018</v>
          </cell>
          <cell r="S571" t="str">
            <v>13/03/2018</v>
          </cell>
          <cell r="T571" t="str">
            <v>00959</v>
          </cell>
          <cell r="U571" t="str">
            <v>LG-310002</v>
          </cell>
        </row>
        <row r="572">
          <cell r="B572" t="str">
            <v>BT-UPS-LG-310003</v>
          </cell>
          <cell r="C572" t="str">
            <v>00000000000046986</v>
          </cell>
          <cell r="D572" t="str">
            <v>M</v>
          </cell>
          <cell r="E572" t="str">
            <v>UPS Niky Line interactive 800 VA IEC USB</v>
          </cell>
          <cell r="F572" t="str">
            <v>BTICINO S.P.A.</v>
          </cell>
          <cell r="G572">
            <v>0</v>
          </cell>
          <cell r="H572">
            <v>0</v>
          </cell>
          <cell r="K572" t="str">
            <v>TO</v>
          </cell>
          <cell r="L572" t="str">
            <v>Acquisto</v>
          </cell>
          <cell r="M572" t="str">
            <v>09/02/2017 10:58</v>
          </cell>
          <cell r="N572" t="str">
            <v>Si</v>
          </cell>
          <cell r="O572" t="str">
            <v>No</v>
          </cell>
          <cell r="P572">
            <v>0</v>
          </cell>
          <cell r="Q572" t="str">
            <v>)</v>
          </cell>
          <cell r="R572" t="str">
            <v>17/12/2018</v>
          </cell>
          <cell r="S572" t="str">
            <v>13/12/2018</v>
          </cell>
          <cell r="T572" t="str">
            <v>00959</v>
          </cell>
          <cell r="U572" t="str">
            <v>LG-310003</v>
          </cell>
        </row>
        <row r="573">
          <cell r="B573" t="str">
            <v>BT-UPS-LG-310004</v>
          </cell>
          <cell r="C573" t="str">
            <v>00000000000046987</v>
          </cell>
          <cell r="D573" t="str">
            <v>M</v>
          </cell>
          <cell r="E573" t="str">
            <v>UPS Niky Line interactive 1 kVA IEC USB</v>
          </cell>
          <cell r="F573" t="str">
            <v>BTICINO S.P.A.</v>
          </cell>
          <cell r="G573">
            <v>0</v>
          </cell>
          <cell r="H573">
            <v>0</v>
          </cell>
          <cell r="K573" t="str">
            <v>TO</v>
          </cell>
          <cell r="L573" t="str">
            <v>Acquisto</v>
          </cell>
          <cell r="M573" t="str">
            <v>09/02/2017 10:58</v>
          </cell>
          <cell r="N573" t="str">
            <v>No</v>
          </cell>
          <cell r="O573" t="str">
            <v>No</v>
          </cell>
          <cell r="P573">
            <v>0</v>
          </cell>
          <cell r="Q573" t="str">
            <v>L</v>
          </cell>
          <cell r="R573" t="str">
            <v>07/11/2018</v>
          </cell>
          <cell r="S573" t="str">
            <v>21/02/2017</v>
          </cell>
          <cell r="T573" t="str">
            <v>00959</v>
          </cell>
          <cell r="U573" t="str">
            <v>LG-310004</v>
          </cell>
        </row>
        <row r="574">
          <cell r="B574" t="str">
            <v>BT-UPS-LG-310005</v>
          </cell>
          <cell r="C574" t="str">
            <v>00000000000046988</v>
          </cell>
          <cell r="D574" t="str">
            <v>M</v>
          </cell>
          <cell r="E574" t="str">
            <v>UPS Niky Line interactive 1,5 kVA IEC USB</v>
          </cell>
          <cell r="F574" t="str">
            <v>BTICINO S.P.A.</v>
          </cell>
          <cell r="G574">
            <v>0</v>
          </cell>
          <cell r="H574">
            <v>0</v>
          </cell>
          <cell r="K574" t="str">
            <v>TO</v>
          </cell>
          <cell r="L574" t="str">
            <v>Acquisto</v>
          </cell>
          <cell r="M574" t="str">
            <v>09/02/2017 10:58</v>
          </cell>
          <cell r="N574" t="str">
            <v>Si</v>
          </cell>
          <cell r="O574" t="str">
            <v>No</v>
          </cell>
          <cell r="P574">
            <v>0</v>
          </cell>
          <cell r="Q574" t="str">
            <v>)</v>
          </cell>
          <cell r="R574" t="str">
            <v>17/12/2018</v>
          </cell>
          <cell r="S574" t="str">
            <v>13/12/2018</v>
          </cell>
          <cell r="T574" t="str">
            <v>00959</v>
          </cell>
          <cell r="U574" t="str">
            <v>LG-310005</v>
          </cell>
        </row>
        <row r="575">
          <cell r="B575" t="str">
            <v>BT-UPS-LG-310006</v>
          </cell>
          <cell r="C575" t="str">
            <v>00000000000046989</v>
          </cell>
          <cell r="D575" t="str">
            <v>M</v>
          </cell>
          <cell r="E575" t="str">
            <v>BTICINO - UPS Niky S Sinewawe 1 kVA IEC</v>
          </cell>
          <cell r="F575" t="str">
            <v>BTICINO S.P.A.</v>
          </cell>
          <cell r="G575">
            <v>0</v>
          </cell>
          <cell r="H575">
            <v>0</v>
          </cell>
          <cell r="K575" t="str">
            <v>TO</v>
          </cell>
          <cell r="L575" t="str">
            <v>Acquisto</v>
          </cell>
          <cell r="M575" t="str">
            <v>09/02/2017 10:58</v>
          </cell>
          <cell r="N575" t="str">
            <v>No</v>
          </cell>
          <cell r="O575" t="str">
            <v>No</v>
          </cell>
          <cell r="P575">
            <v>0</v>
          </cell>
          <cell r="Q575" t="str">
            <v>L</v>
          </cell>
          <cell r="R575" t="str">
            <v>08/05/2023</v>
          </cell>
          <cell r="S575" t="str">
            <v>08/11/2017</v>
          </cell>
          <cell r="T575" t="str">
            <v>00959</v>
          </cell>
          <cell r="U575" t="str">
            <v>LG-310006</v>
          </cell>
        </row>
        <row r="576">
          <cell r="B576" t="str">
            <v>BT-UPS-LG-310007</v>
          </cell>
          <cell r="C576" t="str">
            <v>00000000000046990</v>
          </cell>
          <cell r="D576" t="str">
            <v>M</v>
          </cell>
          <cell r="E576" t="str">
            <v>BTICINO - UPS Niky S Sinewawe 2 kVA IEC</v>
          </cell>
          <cell r="F576" t="str">
            <v>BTICINO S.P.A.</v>
          </cell>
          <cell r="G576">
            <v>0</v>
          </cell>
          <cell r="H576">
            <v>0</v>
          </cell>
          <cell r="K576" t="str">
            <v>TO</v>
          </cell>
          <cell r="L576" t="str">
            <v>Acquisto</v>
          </cell>
          <cell r="M576" t="str">
            <v>09/02/2017 10:58</v>
          </cell>
          <cell r="N576" t="str">
            <v>No</v>
          </cell>
          <cell r="O576" t="str">
            <v>No</v>
          </cell>
          <cell r="P576">
            <v>0</v>
          </cell>
          <cell r="Q576" t="str">
            <v>L</v>
          </cell>
          <cell r="R576" t="str">
            <v>03/07/2018</v>
          </cell>
          <cell r="S576" t="str">
            <v>02/07/2018</v>
          </cell>
          <cell r="T576" t="str">
            <v>00959</v>
          </cell>
          <cell r="U576" t="str">
            <v>LG-310007</v>
          </cell>
        </row>
        <row r="577">
          <cell r="B577" t="str">
            <v>BT-UPS-LG-310008</v>
          </cell>
          <cell r="C577" t="str">
            <v>00000000000046999</v>
          </cell>
          <cell r="D577" t="str">
            <v>M</v>
          </cell>
          <cell r="E577" t="str">
            <v>BTICINO - UPS Niky S Sinewawe 3 kVA IEC</v>
          </cell>
          <cell r="F577" t="str">
            <v>BTICINO S.P.A.</v>
          </cell>
          <cell r="G577">
            <v>0</v>
          </cell>
          <cell r="H577">
            <v>0</v>
          </cell>
          <cell r="K577" t="str">
            <v>TO</v>
          </cell>
          <cell r="L577" t="str">
            <v>Acquisto</v>
          </cell>
          <cell r="M577" t="str">
            <v>09/02/2017 10:58</v>
          </cell>
          <cell r="N577" t="str">
            <v>No</v>
          </cell>
          <cell r="O577" t="str">
            <v>No</v>
          </cell>
          <cell r="P577">
            <v>0</v>
          </cell>
          <cell r="Q577" t="str">
            <v>L</v>
          </cell>
          <cell r="R577" t="str">
            <v>15/11/2021</v>
          </cell>
          <cell r="S577" t="str">
            <v>08/11/2021</v>
          </cell>
          <cell r="T577" t="str">
            <v>00959</v>
          </cell>
          <cell r="U577" t="str">
            <v>LG-310008</v>
          </cell>
        </row>
        <row r="578">
          <cell r="B578" t="str">
            <v>BT-UPS-LG-310013</v>
          </cell>
          <cell r="C578" t="str">
            <v>00000000000047000</v>
          </cell>
          <cell r="D578" t="str">
            <v>M</v>
          </cell>
          <cell r="E578" t="str">
            <v>UPS Niky Line interactive 1 kVA SHK 232</v>
          </cell>
          <cell r="F578" t="str">
            <v>BTICINO S.P.A.</v>
          </cell>
          <cell r="G578">
            <v>0</v>
          </cell>
          <cell r="H578">
            <v>0</v>
          </cell>
          <cell r="K578" t="str">
            <v>TO</v>
          </cell>
          <cell r="L578" t="str">
            <v>Acquisto</v>
          </cell>
          <cell r="M578" t="str">
            <v>09/02/2017 10:58</v>
          </cell>
          <cell r="N578" t="str">
            <v>Si</v>
          </cell>
          <cell r="O578" t="str">
            <v>No</v>
          </cell>
          <cell r="P578">
            <v>0</v>
          </cell>
          <cell r="Q578" t="str">
            <v>)</v>
          </cell>
          <cell r="T578" t="str">
            <v>00959</v>
          </cell>
          <cell r="U578" t="str">
            <v>LG-310013</v>
          </cell>
        </row>
        <row r="579">
          <cell r="B579" t="str">
            <v>BT-UPS-LG-310014</v>
          </cell>
          <cell r="C579" t="str">
            <v>00000000000047001</v>
          </cell>
          <cell r="D579" t="str">
            <v>M</v>
          </cell>
          <cell r="E579" t="str">
            <v>UPS Niky Line interactive 1,5 kVA SHK 232</v>
          </cell>
          <cell r="F579" t="str">
            <v>BTICINO S.P.A.</v>
          </cell>
          <cell r="G579">
            <v>0</v>
          </cell>
          <cell r="H579">
            <v>0</v>
          </cell>
          <cell r="K579" t="str">
            <v>TO</v>
          </cell>
          <cell r="L579" t="str">
            <v>Acquisto</v>
          </cell>
          <cell r="M579" t="str">
            <v>09/02/2017 10:58</v>
          </cell>
          <cell r="N579" t="str">
            <v>Si</v>
          </cell>
          <cell r="O579" t="str">
            <v>No</v>
          </cell>
          <cell r="P579">
            <v>0</v>
          </cell>
          <cell r="Q579" t="str">
            <v>)</v>
          </cell>
          <cell r="T579" t="str">
            <v>00959</v>
          </cell>
          <cell r="U579" t="str">
            <v>LG-310014</v>
          </cell>
        </row>
        <row r="580">
          <cell r="B580" t="str">
            <v>BT-UPS-LG-310020</v>
          </cell>
          <cell r="C580" t="str">
            <v>00000000000047002</v>
          </cell>
          <cell r="D580" t="str">
            <v>M</v>
          </cell>
          <cell r="E580" t="str">
            <v>BTICINO - UPS Niky S Sinewawe 1,5 kVA IEC</v>
          </cell>
          <cell r="F580" t="str">
            <v>BTICINO S.P.A.</v>
          </cell>
          <cell r="G580">
            <v>0</v>
          </cell>
          <cell r="H580">
            <v>0</v>
          </cell>
          <cell r="K580" t="str">
            <v>TO</v>
          </cell>
          <cell r="L580" t="str">
            <v>Acquisto</v>
          </cell>
          <cell r="M580" t="str">
            <v>09/02/2017 10:58</v>
          </cell>
          <cell r="N580" t="str">
            <v>No</v>
          </cell>
          <cell r="O580" t="str">
            <v>No</v>
          </cell>
          <cell r="P580">
            <v>0</v>
          </cell>
          <cell r="Q580" t="str">
            <v>L</v>
          </cell>
          <cell r="R580" t="str">
            <v>23/06/2020</v>
          </cell>
          <cell r="S580" t="str">
            <v>19/06/2020</v>
          </cell>
          <cell r="T580" t="str">
            <v>00959</v>
          </cell>
          <cell r="U580" t="str">
            <v>LG-310020</v>
          </cell>
        </row>
        <row r="581">
          <cell r="B581" t="str">
            <v>BT-UPS-LG-310038</v>
          </cell>
          <cell r="C581" t="str">
            <v>00000000000047003</v>
          </cell>
          <cell r="E581" t="str">
            <v>UPS KEOR MULTIPLUG 600 VA</v>
          </cell>
          <cell r="F581" t="str">
            <v>BTICINO S.P.A.</v>
          </cell>
          <cell r="G581">
            <v>0</v>
          </cell>
          <cell r="H581">
            <v>0</v>
          </cell>
          <cell r="L581" t="str">
            <v>Acquisto</v>
          </cell>
          <cell r="M581" t="str">
            <v>09/02/2017 10:58</v>
          </cell>
          <cell r="N581" t="str">
            <v>Si</v>
          </cell>
          <cell r="O581" t="str">
            <v>No</v>
          </cell>
          <cell r="P581">
            <v>0</v>
          </cell>
          <cell r="Q581" t="str">
            <v>)</v>
          </cell>
          <cell r="T581" t="str">
            <v>00959</v>
          </cell>
          <cell r="U581" t="str">
            <v>LG-310038</v>
          </cell>
        </row>
        <row r="582">
          <cell r="B582" t="str">
            <v>BT-UPS-LG-310039</v>
          </cell>
          <cell r="C582" t="str">
            <v>00000000000047004</v>
          </cell>
          <cell r="E582" t="str">
            <v>UPS KEOR MULTIPLUG 800 VA</v>
          </cell>
          <cell r="F582" t="str">
            <v>BTICINO S.P.A.</v>
          </cell>
          <cell r="G582">
            <v>0</v>
          </cell>
          <cell r="H582">
            <v>0</v>
          </cell>
          <cell r="L582" t="str">
            <v>Acquisto</v>
          </cell>
          <cell r="M582" t="str">
            <v>09/02/2017 10:58</v>
          </cell>
          <cell r="N582" t="str">
            <v>Si</v>
          </cell>
          <cell r="O582" t="str">
            <v>No</v>
          </cell>
          <cell r="P582">
            <v>0</v>
          </cell>
          <cell r="Q582" t="str">
            <v>)</v>
          </cell>
          <cell r="R582" t="str">
            <v>28/02/2018</v>
          </cell>
          <cell r="S582" t="str">
            <v>29/11/2017</v>
          </cell>
          <cell r="T582" t="str">
            <v>00959</v>
          </cell>
          <cell r="U582" t="str">
            <v>LG-310039</v>
          </cell>
        </row>
        <row r="583">
          <cell r="B583" t="str">
            <v>BT-UPS-LG-310050</v>
          </cell>
          <cell r="C583" t="str">
            <v>00000000000047010</v>
          </cell>
          <cell r="D583" t="str">
            <v>M</v>
          </cell>
          <cell r="E583" t="str">
            <v>UPS Daker Dk On-Line 1 kVA Convertibile</v>
          </cell>
          <cell r="F583" t="str">
            <v>BTICINO S.P.A.</v>
          </cell>
          <cell r="G583">
            <v>0</v>
          </cell>
          <cell r="H583">
            <v>0</v>
          </cell>
          <cell r="K583" t="str">
            <v>TO</v>
          </cell>
          <cell r="L583" t="str">
            <v>Acquisto</v>
          </cell>
          <cell r="M583" t="str">
            <v>09/02/2017 10:58</v>
          </cell>
          <cell r="N583" t="str">
            <v>No</v>
          </cell>
          <cell r="O583" t="str">
            <v>No</v>
          </cell>
          <cell r="P583">
            <v>0</v>
          </cell>
          <cell r="Q583" t="str">
            <v>L</v>
          </cell>
          <cell r="R583" t="str">
            <v>14/10/2019</v>
          </cell>
          <cell r="T583" t="str">
            <v>00959</v>
          </cell>
          <cell r="U583" t="str">
            <v>LG-310050</v>
          </cell>
        </row>
        <row r="584">
          <cell r="B584" t="str">
            <v>BT-UPS-LG-310051</v>
          </cell>
          <cell r="C584" t="str">
            <v>00000000000047005</v>
          </cell>
          <cell r="E584" t="str">
            <v>UPS Daker Dk On-Line 2 kVA Convertibile</v>
          </cell>
          <cell r="F584" t="str">
            <v>BTICINO S.P.A.</v>
          </cell>
          <cell r="G584">
            <v>0</v>
          </cell>
          <cell r="H584">
            <v>0</v>
          </cell>
          <cell r="L584" t="str">
            <v>Acquisto</v>
          </cell>
          <cell r="M584" t="str">
            <v>09/02/2017 10:58</v>
          </cell>
          <cell r="N584" t="str">
            <v>Si</v>
          </cell>
          <cell r="O584" t="str">
            <v>No</v>
          </cell>
          <cell r="P584">
            <v>0</v>
          </cell>
          <cell r="Q584" t="str">
            <v>)</v>
          </cell>
          <cell r="R584" t="str">
            <v>19/04/2018</v>
          </cell>
          <cell r="S584" t="str">
            <v>18/04/2018</v>
          </cell>
          <cell r="T584" t="str">
            <v>00959</v>
          </cell>
          <cell r="U584" t="str">
            <v>LG-310051</v>
          </cell>
        </row>
        <row r="585">
          <cell r="B585" t="str">
            <v>BT-UPS-LG-310052</v>
          </cell>
          <cell r="C585" t="str">
            <v>00000000000047006</v>
          </cell>
          <cell r="E585" t="str">
            <v>UPS Daker Dk On-Line 3 kVA Convertibile</v>
          </cell>
          <cell r="F585" t="str">
            <v>BTICINO S.P.A.</v>
          </cell>
          <cell r="G585">
            <v>0</v>
          </cell>
          <cell r="H585">
            <v>0</v>
          </cell>
          <cell r="L585" t="str">
            <v>Acquisto</v>
          </cell>
          <cell r="M585" t="str">
            <v>09/02/2017 10:58</v>
          </cell>
          <cell r="N585" t="str">
            <v>Si</v>
          </cell>
          <cell r="O585" t="str">
            <v>No</v>
          </cell>
          <cell r="P585">
            <v>0</v>
          </cell>
          <cell r="Q585" t="str">
            <v>)</v>
          </cell>
          <cell r="R585" t="str">
            <v>23/02/2018</v>
          </cell>
          <cell r="S585" t="str">
            <v>23/02/2018</v>
          </cell>
          <cell r="T585" t="str">
            <v>00959</v>
          </cell>
          <cell r="U585" t="str">
            <v>LG-310052</v>
          </cell>
        </row>
        <row r="586">
          <cell r="B586" t="str">
            <v>BT-UPS-LG-310054</v>
          </cell>
          <cell r="C586" t="str">
            <v>00000000000047007</v>
          </cell>
          <cell r="E586" t="str">
            <v>UPS Daker Dk On-Line 6 kVA Convertibile</v>
          </cell>
          <cell r="F586" t="str">
            <v>BTICINO S.P.A.</v>
          </cell>
          <cell r="G586">
            <v>0</v>
          </cell>
          <cell r="H586">
            <v>0</v>
          </cell>
          <cell r="L586" t="str">
            <v>Acquisto</v>
          </cell>
          <cell r="M586" t="str">
            <v>09/02/2017 10:58</v>
          </cell>
          <cell r="N586" t="str">
            <v>Si</v>
          </cell>
          <cell r="O586" t="str">
            <v>No</v>
          </cell>
          <cell r="P586">
            <v>0</v>
          </cell>
          <cell r="Q586" t="str">
            <v>)</v>
          </cell>
          <cell r="R586" t="str">
            <v>22/11/2018</v>
          </cell>
          <cell r="S586" t="str">
            <v>21/02/2017</v>
          </cell>
          <cell r="T586" t="str">
            <v>00959</v>
          </cell>
          <cell r="U586" t="str">
            <v>LG-310054</v>
          </cell>
        </row>
        <row r="587">
          <cell r="B587" t="str">
            <v>BT-UPS-LG-310057</v>
          </cell>
          <cell r="C587" t="str">
            <v>00000000000047008</v>
          </cell>
          <cell r="E587" t="str">
            <v>UPS Daker Dk OnLine 6 k 1/1 0 Min Convertib</v>
          </cell>
          <cell r="F587" t="str">
            <v>BTICINO S.P.A.</v>
          </cell>
          <cell r="G587">
            <v>0</v>
          </cell>
          <cell r="H587">
            <v>0</v>
          </cell>
          <cell r="L587" t="str">
            <v>Acquisto</v>
          </cell>
          <cell r="M587" t="str">
            <v>09/02/2017 10:58</v>
          </cell>
          <cell r="N587" t="str">
            <v>Si</v>
          </cell>
          <cell r="O587" t="str">
            <v>No</v>
          </cell>
          <cell r="P587">
            <v>0</v>
          </cell>
          <cell r="Q587" t="str">
            <v>)</v>
          </cell>
          <cell r="T587" t="str">
            <v>00959</v>
          </cell>
          <cell r="U587" t="str">
            <v>LG-310057</v>
          </cell>
        </row>
        <row r="588">
          <cell r="B588" t="str">
            <v>BT-UPS-LG-310058</v>
          </cell>
          <cell r="C588" t="str">
            <v>00000000000047009</v>
          </cell>
          <cell r="E588" t="str">
            <v>UPS Daker Dk OnLine 10 k 1/1 0 Min Convertib</v>
          </cell>
          <cell r="F588" t="str">
            <v>BTICINO S.P.A.</v>
          </cell>
          <cell r="G588">
            <v>0</v>
          </cell>
          <cell r="H588">
            <v>0</v>
          </cell>
          <cell r="L588" t="str">
            <v>Acquisto</v>
          </cell>
          <cell r="M588" t="str">
            <v>09/02/2017 10:58</v>
          </cell>
          <cell r="N588" t="str">
            <v>Si</v>
          </cell>
          <cell r="O588" t="str">
            <v>No</v>
          </cell>
          <cell r="P588">
            <v>0</v>
          </cell>
          <cell r="Q588" t="str">
            <v>)</v>
          </cell>
          <cell r="T588" t="str">
            <v>00959</v>
          </cell>
          <cell r="U588" t="str">
            <v>LG-310058</v>
          </cell>
        </row>
        <row r="589">
          <cell r="B589" t="str">
            <v>BT-UPS-LG-310059</v>
          </cell>
          <cell r="C589" t="str">
            <v>00000000000046954</v>
          </cell>
          <cell r="E589" t="str">
            <v>UPS Daker Dk OnLine 10 k 3/1 0 Min Convertib</v>
          </cell>
          <cell r="F589" t="str">
            <v>BTICINO S.P.A.</v>
          </cell>
          <cell r="G589">
            <v>0</v>
          </cell>
          <cell r="H589">
            <v>0</v>
          </cell>
          <cell r="L589" t="str">
            <v>Acquisto</v>
          </cell>
          <cell r="M589" t="str">
            <v>09/02/2017 10:58</v>
          </cell>
          <cell r="N589" t="str">
            <v>Si</v>
          </cell>
          <cell r="O589" t="str">
            <v>No</v>
          </cell>
          <cell r="P589">
            <v>0</v>
          </cell>
          <cell r="Q589" t="str">
            <v>)</v>
          </cell>
          <cell r="T589" t="str">
            <v>00959</v>
          </cell>
          <cell r="U589" t="str">
            <v>LG-310059</v>
          </cell>
        </row>
        <row r="590">
          <cell r="B590" t="str">
            <v>BT-UPS-LG-310081</v>
          </cell>
          <cell r="C590" t="str">
            <v>00000000000080156</v>
          </cell>
          <cell r="D590" t="str">
            <v>M</v>
          </cell>
          <cell r="E590" t="str">
            <v>BTICINO - LEGRAND UPS monofase Keor Multiplug 600VA / Keor Multiplug - German version 600/360</v>
          </cell>
          <cell r="F590" t="str">
            <v>BTICINO S.P.A.</v>
          </cell>
          <cell r="G590">
            <v>0</v>
          </cell>
          <cell r="L590" t="str">
            <v>Acquisto</v>
          </cell>
          <cell r="M590" t="str">
            <v>24/03/2023 11:50</v>
          </cell>
          <cell r="N590" t="str">
            <v>No</v>
          </cell>
          <cell r="O590" t="str">
            <v>No</v>
          </cell>
          <cell r="P590">
            <v>0</v>
          </cell>
          <cell r="Q590" t="str">
            <v>X</v>
          </cell>
          <cell r="S590" t="str">
            <v>13/04/2023</v>
          </cell>
          <cell r="T590" t="str">
            <v>00959</v>
          </cell>
          <cell r="U590" t="str">
            <v>LG-310081</v>
          </cell>
        </row>
        <row r="591">
          <cell r="B591" t="str">
            <v>BT-UPS-LG-310082</v>
          </cell>
          <cell r="C591" t="str">
            <v>00000000000055237</v>
          </cell>
          <cell r="D591" t="str">
            <v>M</v>
          </cell>
          <cell r="E591" t="str">
            <v>BTICINO - LEGRAND UPS monofase Keor Multiplug 800VA / Keor Multiplug - German version 800/480</v>
          </cell>
          <cell r="F591" t="str">
            <v>BTICINO S.P.A.</v>
          </cell>
          <cell r="G591">
            <v>0</v>
          </cell>
          <cell r="H591">
            <v>0</v>
          </cell>
          <cell r="K591" t="str">
            <v>TO</v>
          </cell>
          <cell r="L591" t="str">
            <v>Acquisto</v>
          </cell>
          <cell r="M591" t="str">
            <v>11/07/2018 09:35</v>
          </cell>
          <cell r="N591" t="str">
            <v>No</v>
          </cell>
          <cell r="O591" t="str">
            <v>No</v>
          </cell>
          <cell r="P591">
            <v>0</v>
          </cell>
          <cell r="Q591" t="str">
            <v>X</v>
          </cell>
          <cell r="R591" t="str">
            <v>17/10/2019</v>
          </cell>
          <cell r="S591" t="str">
            <v>13/04/2023</v>
          </cell>
          <cell r="T591" t="str">
            <v>00959</v>
          </cell>
          <cell r="U591" t="str">
            <v>LG-310082</v>
          </cell>
        </row>
        <row r="592">
          <cell r="B592" t="str">
            <v>BT-UPS-LG-310096</v>
          </cell>
          <cell r="C592" t="str">
            <v>00000000000047011</v>
          </cell>
          <cell r="D592" t="str">
            <v>M</v>
          </cell>
          <cell r="E592" t="str">
            <v>BTICINO - UPS Whad OnLine 2 Kva</v>
          </cell>
          <cell r="F592" t="str">
            <v>BTICINO S.P.A.</v>
          </cell>
          <cell r="G592">
            <v>0</v>
          </cell>
          <cell r="H592">
            <v>0</v>
          </cell>
          <cell r="K592" t="str">
            <v>TO</v>
          </cell>
          <cell r="L592" t="str">
            <v>Acquisto</v>
          </cell>
          <cell r="M592" t="str">
            <v>09/02/2017 10:58</v>
          </cell>
          <cell r="N592" t="str">
            <v>No</v>
          </cell>
          <cell r="O592" t="str">
            <v>No</v>
          </cell>
          <cell r="P592">
            <v>0</v>
          </cell>
          <cell r="Q592" t="str">
            <v>)</v>
          </cell>
          <cell r="T592" t="str">
            <v>00959</v>
          </cell>
          <cell r="U592" t="str">
            <v>LG-310096</v>
          </cell>
        </row>
        <row r="593">
          <cell r="B593" t="str">
            <v>BT-UPS-LG-310097</v>
          </cell>
          <cell r="C593" t="str">
            <v>00000000000047012</v>
          </cell>
          <cell r="D593" t="str">
            <v>M</v>
          </cell>
          <cell r="E593" t="str">
            <v>BTICINO - UPS Whad OnLine 2,5 kVA</v>
          </cell>
          <cell r="F593" t="str">
            <v>BTICINO S.P.A.</v>
          </cell>
          <cell r="G593">
            <v>0</v>
          </cell>
          <cell r="H593">
            <v>0</v>
          </cell>
          <cell r="K593" t="str">
            <v>TO</v>
          </cell>
          <cell r="L593" t="str">
            <v>Acquisto</v>
          </cell>
          <cell r="M593" t="str">
            <v>09/02/2017 10:58</v>
          </cell>
          <cell r="N593" t="str">
            <v>No</v>
          </cell>
          <cell r="O593" t="str">
            <v>No</v>
          </cell>
          <cell r="P593">
            <v>0</v>
          </cell>
          <cell r="Q593" t="str">
            <v>)</v>
          </cell>
          <cell r="S593" t="str">
            <v>30/05/2022</v>
          </cell>
          <cell r="T593" t="str">
            <v>00959</v>
          </cell>
          <cell r="U593" t="str">
            <v>LG-310097</v>
          </cell>
        </row>
        <row r="594">
          <cell r="B594" t="str">
            <v>BT-UPS-LG-310098</v>
          </cell>
          <cell r="C594" t="str">
            <v>00000000000047013</v>
          </cell>
          <cell r="E594" t="str">
            <v>UPS Whad OnLine 3 kVA</v>
          </cell>
          <cell r="F594" t="str">
            <v>BTICINO S.P.A.</v>
          </cell>
          <cell r="G594">
            <v>0</v>
          </cell>
          <cell r="H594">
            <v>0</v>
          </cell>
          <cell r="L594" t="str">
            <v>Acquisto</v>
          </cell>
          <cell r="M594" t="str">
            <v>09/02/2017 10:58</v>
          </cell>
          <cell r="N594" t="str">
            <v>Si</v>
          </cell>
          <cell r="O594" t="str">
            <v>No</v>
          </cell>
          <cell r="P594">
            <v>0</v>
          </cell>
          <cell r="Q594" t="str">
            <v>)</v>
          </cell>
          <cell r="T594" t="str">
            <v>00959</v>
          </cell>
          <cell r="U594" t="str">
            <v>LG-310098</v>
          </cell>
        </row>
        <row r="595">
          <cell r="B595" t="str">
            <v>BT-UPS-LG-310099</v>
          </cell>
          <cell r="C595" t="str">
            <v>00000000000047014</v>
          </cell>
          <cell r="E595" t="str">
            <v>UPS Whad OnLine 4 kVA</v>
          </cell>
          <cell r="F595" t="str">
            <v>BTICINO S.P.A.</v>
          </cell>
          <cell r="G595">
            <v>0</v>
          </cell>
          <cell r="H595">
            <v>0</v>
          </cell>
          <cell r="L595" t="str">
            <v>Acquisto</v>
          </cell>
          <cell r="M595" t="str">
            <v>09/02/2017 10:58</v>
          </cell>
          <cell r="N595" t="str">
            <v>Si</v>
          </cell>
          <cell r="O595" t="str">
            <v>No</v>
          </cell>
          <cell r="P595">
            <v>0</v>
          </cell>
          <cell r="Q595" t="str">
            <v>)</v>
          </cell>
          <cell r="T595" t="str">
            <v>00959</v>
          </cell>
          <cell r="U595" t="str">
            <v>LG-310099</v>
          </cell>
        </row>
        <row r="596">
          <cell r="B596" t="str">
            <v>BT-UPS-LG-310100</v>
          </cell>
          <cell r="C596" t="str">
            <v>00000000000047015</v>
          </cell>
          <cell r="E596" t="str">
            <v>UPS Whad OnLine 5 kVA</v>
          </cell>
          <cell r="F596" t="str">
            <v>BTICINO S.P.A.</v>
          </cell>
          <cell r="G596">
            <v>0</v>
          </cell>
          <cell r="H596">
            <v>0</v>
          </cell>
          <cell r="L596" t="str">
            <v>Acquisto</v>
          </cell>
          <cell r="M596" t="str">
            <v>09/02/2017 10:58</v>
          </cell>
          <cell r="N596" t="str">
            <v>Si</v>
          </cell>
          <cell r="O596" t="str">
            <v>No</v>
          </cell>
          <cell r="P596">
            <v>0</v>
          </cell>
          <cell r="Q596" t="str">
            <v>)</v>
          </cell>
          <cell r="T596" t="str">
            <v>00959</v>
          </cell>
          <cell r="U596" t="str">
            <v>LG-310100</v>
          </cell>
        </row>
        <row r="597">
          <cell r="B597" t="str">
            <v>BT-UPS-LG-310101</v>
          </cell>
          <cell r="C597" t="str">
            <v>00000000000047016</v>
          </cell>
          <cell r="E597" t="str">
            <v>UPS Whad OnLine 6 kVA</v>
          </cell>
          <cell r="F597" t="str">
            <v>BTICINO S.P.A.</v>
          </cell>
          <cell r="G597">
            <v>0</v>
          </cell>
          <cell r="H597">
            <v>0</v>
          </cell>
          <cell r="L597" t="str">
            <v>Acquisto</v>
          </cell>
          <cell r="M597" t="str">
            <v>09/02/2017 10:58</v>
          </cell>
          <cell r="N597" t="str">
            <v>Si</v>
          </cell>
          <cell r="O597" t="str">
            <v>No</v>
          </cell>
          <cell r="P597">
            <v>0</v>
          </cell>
          <cell r="Q597" t="str">
            <v>)</v>
          </cell>
          <cell r="T597" t="str">
            <v>00959</v>
          </cell>
          <cell r="U597" t="str">
            <v>LG-310101</v>
          </cell>
        </row>
        <row r="598">
          <cell r="B598" t="str">
            <v>BT-UPS-LG-310117</v>
          </cell>
          <cell r="C598" t="str">
            <v>00000000000047017</v>
          </cell>
          <cell r="D598" t="str">
            <v>M</v>
          </cell>
          <cell r="E598" t="str">
            <v>BTICINO - UPS Whad Cab 2,5 kVA</v>
          </cell>
          <cell r="F598" t="str">
            <v>BTICINO S.P.A.</v>
          </cell>
          <cell r="G598">
            <v>0</v>
          </cell>
          <cell r="H598">
            <v>0</v>
          </cell>
          <cell r="K598" t="str">
            <v>TO</v>
          </cell>
          <cell r="L598" t="str">
            <v>Acquisto</v>
          </cell>
          <cell r="M598" t="str">
            <v>09/02/2017 10:58</v>
          </cell>
          <cell r="N598" t="str">
            <v>No</v>
          </cell>
          <cell r="O598" t="str">
            <v>No</v>
          </cell>
          <cell r="P598">
            <v>0</v>
          </cell>
          <cell r="Q598" t="str">
            <v>)</v>
          </cell>
          <cell r="T598" t="str">
            <v>00959</v>
          </cell>
          <cell r="U598" t="str">
            <v>LG-310117</v>
          </cell>
        </row>
        <row r="599">
          <cell r="B599" t="str">
            <v>BT-UPS-LG-310118</v>
          </cell>
          <cell r="C599" t="str">
            <v>00000000000047018</v>
          </cell>
          <cell r="D599" t="str">
            <v>M</v>
          </cell>
          <cell r="E599" t="str">
            <v>BTICINO - UPS Whad Cab 1,25 kVA</v>
          </cell>
          <cell r="F599" t="str">
            <v>BTICINO S.P.A.</v>
          </cell>
          <cell r="G599">
            <v>0</v>
          </cell>
          <cell r="H599">
            <v>0</v>
          </cell>
          <cell r="K599" t="str">
            <v>TO</v>
          </cell>
          <cell r="L599" t="str">
            <v>Acquisto</v>
          </cell>
          <cell r="M599" t="str">
            <v>09/02/2017 10:58</v>
          </cell>
          <cell r="N599" t="str">
            <v>No</v>
          </cell>
          <cell r="O599" t="str">
            <v>No</v>
          </cell>
          <cell r="P599">
            <v>0</v>
          </cell>
          <cell r="Q599" t="str">
            <v>)</v>
          </cell>
          <cell r="S599" t="str">
            <v>17/02/2020</v>
          </cell>
          <cell r="T599" t="str">
            <v>00959</v>
          </cell>
          <cell r="U599" t="str">
            <v>LG-310118</v>
          </cell>
        </row>
        <row r="600">
          <cell r="B600" t="str">
            <v>BT-UPS-LG-310160</v>
          </cell>
          <cell r="C600" t="str">
            <v>00000000000047019</v>
          </cell>
          <cell r="D600" t="str">
            <v>M</v>
          </cell>
          <cell r="E600" t="str">
            <v>BTICINO - UPS Whad OnLine He 800 VA</v>
          </cell>
          <cell r="F600" t="str">
            <v>BTICINO S.P.A.</v>
          </cell>
          <cell r="G600">
            <v>0</v>
          </cell>
          <cell r="H600">
            <v>0</v>
          </cell>
          <cell r="K600" t="str">
            <v>TO</v>
          </cell>
          <cell r="L600" t="str">
            <v>Acquisto</v>
          </cell>
          <cell r="M600" t="str">
            <v>09/02/2017 10:58</v>
          </cell>
          <cell r="N600" t="str">
            <v>No</v>
          </cell>
          <cell r="O600" t="str">
            <v>No</v>
          </cell>
          <cell r="P600">
            <v>0</v>
          </cell>
          <cell r="Q600" t="str">
            <v>)</v>
          </cell>
          <cell r="R600" t="str">
            <v>15/03/2023</v>
          </cell>
          <cell r="S600" t="str">
            <v>13/04/2023</v>
          </cell>
          <cell r="T600" t="str">
            <v>00959</v>
          </cell>
          <cell r="U600" t="str">
            <v>LG-310160</v>
          </cell>
        </row>
        <row r="601">
          <cell r="B601" t="str">
            <v>BT-UPS-LG-310161</v>
          </cell>
          <cell r="C601" t="str">
            <v>00000000000047020</v>
          </cell>
          <cell r="D601" t="str">
            <v>M</v>
          </cell>
          <cell r="E601" t="str">
            <v>BTICINO - UPS Whad OnLine He 1 kVA</v>
          </cell>
          <cell r="F601" t="str">
            <v>BTICINO S.P.A.</v>
          </cell>
          <cell r="G601">
            <v>0</v>
          </cell>
          <cell r="H601">
            <v>0</v>
          </cell>
          <cell r="K601" t="str">
            <v>TO</v>
          </cell>
          <cell r="L601" t="str">
            <v>Acquisto</v>
          </cell>
          <cell r="M601" t="str">
            <v>09/02/2017 10:58</v>
          </cell>
          <cell r="N601" t="str">
            <v>No</v>
          </cell>
          <cell r="O601" t="str">
            <v>No</v>
          </cell>
          <cell r="P601">
            <v>0</v>
          </cell>
          <cell r="Q601" t="str">
            <v>)</v>
          </cell>
          <cell r="S601" t="str">
            <v>13/04/2023</v>
          </cell>
          <cell r="T601" t="str">
            <v>00959</v>
          </cell>
          <cell r="U601" t="str">
            <v>LG-310161</v>
          </cell>
        </row>
        <row r="602">
          <cell r="B602" t="str">
            <v>BT-UPS-LG-310162</v>
          </cell>
          <cell r="C602" t="str">
            <v>00000000000047021</v>
          </cell>
          <cell r="D602" t="str">
            <v>M</v>
          </cell>
          <cell r="E602" t="str">
            <v>BTICINO - UPS Whad OnLine He 1,5 kVA</v>
          </cell>
          <cell r="F602" t="str">
            <v>BTICINO S.P.A.</v>
          </cell>
          <cell r="G602">
            <v>0</v>
          </cell>
          <cell r="H602">
            <v>0</v>
          </cell>
          <cell r="K602" t="str">
            <v>TO</v>
          </cell>
          <cell r="L602" t="str">
            <v>Acquisto</v>
          </cell>
          <cell r="M602" t="str">
            <v>09/02/2017 10:58</v>
          </cell>
          <cell r="N602" t="str">
            <v>No</v>
          </cell>
          <cell r="O602" t="str">
            <v>No</v>
          </cell>
          <cell r="P602">
            <v>0</v>
          </cell>
          <cell r="Q602" t="str">
            <v>)</v>
          </cell>
          <cell r="R602" t="str">
            <v>13/07/2017</v>
          </cell>
          <cell r="S602" t="str">
            <v>13/04/2023</v>
          </cell>
          <cell r="T602" t="str">
            <v>00959</v>
          </cell>
          <cell r="U602" t="str">
            <v>LG-310162</v>
          </cell>
        </row>
        <row r="603">
          <cell r="B603" t="str">
            <v>BT-UPS-LG-310163</v>
          </cell>
          <cell r="C603" t="str">
            <v>00000000000047022</v>
          </cell>
          <cell r="D603" t="str">
            <v>M</v>
          </cell>
          <cell r="E603" t="str">
            <v>BTICINO - UPS Whad OnLine He 800 Kva no ext</v>
          </cell>
          <cell r="F603" t="str">
            <v>BTICINO S.P.A.</v>
          </cell>
          <cell r="G603">
            <v>0</v>
          </cell>
          <cell r="H603">
            <v>0</v>
          </cell>
          <cell r="K603" t="str">
            <v>TO</v>
          </cell>
          <cell r="L603" t="str">
            <v>Acquisto</v>
          </cell>
          <cell r="M603" t="str">
            <v>09/02/2017 10:58</v>
          </cell>
          <cell r="N603" t="str">
            <v>No</v>
          </cell>
          <cell r="O603" t="str">
            <v>No</v>
          </cell>
          <cell r="P603">
            <v>0</v>
          </cell>
          <cell r="Q603" t="str">
            <v>)</v>
          </cell>
          <cell r="T603" t="str">
            <v>00959</v>
          </cell>
          <cell r="U603" t="str">
            <v>LG-310163</v>
          </cell>
        </row>
        <row r="604">
          <cell r="B604" t="str">
            <v>BT-UPS-LG-310164</v>
          </cell>
          <cell r="C604" t="str">
            <v>00000000000047023</v>
          </cell>
          <cell r="D604" t="str">
            <v>M</v>
          </cell>
          <cell r="E604" t="str">
            <v>BTICINO - UPS Whad OnLine He 1 Kva no ext</v>
          </cell>
          <cell r="F604" t="str">
            <v>BTICINO S.P.A.</v>
          </cell>
          <cell r="G604">
            <v>0</v>
          </cell>
          <cell r="H604">
            <v>0</v>
          </cell>
          <cell r="K604" t="str">
            <v>TO</v>
          </cell>
          <cell r="L604" t="str">
            <v>Acquisto</v>
          </cell>
          <cell r="M604" t="str">
            <v>09/02/2017 10:58</v>
          </cell>
          <cell r="N604" t="str">
            <v>No</v>
          </cell>
          <cell r="O604" t="str">
            <v>No</v>
          </cell>
          <cell r="P604">
            <v>0</v>
          </cell>
          <cell r="Q604" t="str">
            <v>)</v>
          </cell>
          <cell r="T604" t="str">
            <v>00959</v>
          </cell>
          <cell r="U604" t="str">
            <v>LG-310164</v>
          </cell>
        </row>
        <row r="605">
          <cell r="B605" t="str">
            <v>BT-UPS-LG-310165</v>
          </cell>
          <cell r="C605" t="str">
            <v>00000000000047024</v>
          </cell>
          <cell r="D605" t="str">
            <v>M</v>
          </cell>
          <cell r="E605" t="str">
            <v>BTICINO - UPS Whad OnLine He 1,5 kVA no ext</v>
          </cell>
          <cell r="F605" t="str">
            <v>BTICINO S.P.A.</v>
          </cell>
          <cell r="G605">
            <v>0</v>
          </cell>
          <cell r="H605">
            <v>0</v>
          </cell>
          <cell r="K605" t="str">
            <v>TO</v>
          </cell>
          <cell r="L605" t="str">
            <v>Acquisto</v>
          </cell>
          <cell r="M605" t="str">
            <v>09/02/2017 10:58</v>
          </cell>
          <cell r="N605" t="str">
            <v>No</v>
          </cell>
          <cell r="O605" t="str">
            <v>No</v>
          </cell>
          <cell r="P605">
            <v>0</v>
          </cell>
          <cell r="Q605" t="str">
            <v>)</v>
          </cell>
          <cell r="R605" t="str">
            <v>26/05/2017</v>
          </cell>
          <cell r="S605" t="str">
            <v>21/02/2017</v>
          </cell>
          <cell r="T605" t="str">
            <v>00959</v>
          </cell>
          <cell r="U605" t="str">
            <v>LG-310165</v>
          </cell>
        </row>
        <row r="606">
          <cell r="B606" t="str">
            <v>BT-UPS-LG-310166</v>
          </cell>
          <cell r="C606" t="str">
            <v>00000000000049955</v>
          </cell>
          <cell r="D606" t="str">
            <v>M</v>
          </cell>
          <cell r="E606" t="str">
            <v>BTICINO - UPS Whad OnLine 3 kVA HE</v>
          </cell>
          <cell r="F606" t="str">
            <v>BTICINO S.P.A.</v>
          </cell>
          <cell r="G606">
            <v>0</v>
          </cell>
          <cell r="H606">
            <v>0</v>
          </cell>
          <cell r="K606" t="str">
            <v>TO</v>
          </cell>
          <cell r="L606" t="str">
            <v>Acquisto</v>
          </cell>
          <cell r="M606" t="str">
            <v>04/08/2017 09:18</v>
          </cell>
          <cell r="N606" t="str">
            <v>No</v>
          </cell>
          <cell r="O606" t="str">
            <v>No</v>
          </cell>
          <cell r="P606">
            <v>0</v>
          </cell>
          <cell r="Q606" t="str">
            <v>)</v>
          </cell>
          <cell r="R606" t="str">
            <v>07/12/2017</v>
          </cell>
          <cell r="S606" t="str">
            <v>06/12/2017</v>
          </cell>
          <cell r="T606" t="str">
            <v>00959</v>
          </cell>
          <cell r="U606" t="str">
            <v>LG-310166</v>
          </cell>
        </row>
        <row r="607">
          <cell r="B607" t="str">
            <v>BT-UPS-LG-310167</v>
          </cell>
          <cell r="C607" t="str">
            <v>00000000000049956</v>
          </cell>
          <cell r="D607" t="str">
            <v>M</v>
          </cell>
          <cell r="E607" t="str">
            <v>BTICINO - UPS Whad OnLine 4 KVA HE</v>
          </cell>
          <cell r="F607" t="str">
            <v>BTICINO S.P.A.</v>
          </cell>
          <cell r="G607">
            <v>0</v>
          </cell>
          <cell r="H607">
            <v>0</v>
          </cell>
          <cell r="K607" t="str">
            <v>TO</v>
          </cell>
          <cell r="L607" t="str">
            <v>Acquisto</v>
          </cell>
          <cell r="M607" t="str">
            <v>04/08/2017 09:20</v>
          </cell>
          <cell r="N607" t="str">
            <v>No</v>
          </cell>
          <cell r="O607" t="str">
            <v>No</v>
          </cell>
          <cell r="P607">
            <v>0</v>
          </cell>
          <cell r="Q607" t="str">
            <v>)</v>
          </cell>
          <cell r="R607" t="str">
            <v>28/02/2019</v>
          </cell>
          <cell r="S607" t="str">
            <v>28/02/2019</v>
          </cell>
          <cell r="T607" t="str">
            <v>00959</v>
          </cell>
          <cell r="U607" t="str">
            <v>LG-310167</v>
          </cell>
        </row>
        <row r="608">
          <cell r="B608" t="str">
            <v>BT-UPS-LG-310168</v>
          </cell>
          <cell r="C608" t="str">
            <v>00000000000049958</v>
          </cell>
          <cell r="D608" t="str">
            <v>M</v>
          </cell>
          <cell r="E608" t="str">
            <v>BTICINO - UPS Whad OnLine 5 kVA HE</v>
          </cell>
          <cell r="F608" t="str">
            <v>BTICINO S.P.A.</v>
          </cell>
          <cell r="G608">
            <v>0</v>
          </cell>
          <cell r="H608">
            <v>0</v>
          </cell>
          <cell r="K608" t="str">
            <v>TO</v>
          </cell>
          <cell r="L608" t="str">
            <v>Acquisto</v>
          </cell>
          <cell r="M608" t="str">
            <v>04/08/2017 09:22</v>
          </cell>
          <cell r="N608" t="str">
            <v>No</v>
          </cell>
          <cell r="O608" t="str">
            <v>No</v>
          </cell>
          <cell r="P608">
            <v>0</v>
          </cell>
          <cell r="Q608" t="str">
            <v>)</v>
          </cell>
          <cell r="T608" t="str">
            <v>00959</v>
          </cell>
          <cell r="U608" t="str">
            <v>LG-310168</v>
          </cell>
        </row>
        <row r="609">
          <cell r="B609" t="str">
            <v>BT-UPS-LG-310169</v>
          </cell>
          <cell r="C609" t="str">
            <v>00000000000049959</v>
          </cell>
          <cell r="D609" t="str">
            <v>M</v>
          </cell>
          <cell r="E609" t="str">
            <v>BTICINO - UPS Whad OnLine 6 kVA HE</v>
          </cell>
          <cell r="F609" t="str">
            <v>BTICINO S.P.A.</v>
          </cell>
          <cell r="G609">
            <v>0</v>
          </cell>
          <cell r="H609">
            <v>0</v>
          </cell>
          <cell r="K609" t="str">
            <v>TO</v>
          </cell>
          <cell r="L609" t="str">
            <v>Acquisto</v>
          </cell>
          <cell r="M609" t="str">
            <v>04/08/2017 09:26</v>
          </cell>
          <cell r="N609" t="str">
            <v>No</v>
          </cell>
          <cell r="O609" t="str">
            <v>No</v>
          </cell>
          <cell r="P609">
            <v>0</v>
          </cell>
          <cell r="Q609" t="str">
            <v>)</v>
          </cell>
          <cell r="T609" t="str">
            <v>00959</v>
          </cell>
          <cell r="U609" t="str">
            <v>LG-310169</v>
          </cell>
        </row>
        <row r="610">
          <cell r="B610" t="str">
            <v>BT-UPS-LG-310170</v>
          </cell>
          <cell r="C610" t="str">
            <v>00000000000067317</v>
          </cell>
          <cell r="D610" t="str">
            <v>M</v>
          </cell>
          <cell r="E610" t="str">
            <v>BTICINO - LEGRAND UPS DAKER DK PLUS 1000VA</v>
          </cell>
          <cell r="F610" t="str">
            <v>BTICINO S.P.A.</v>
          </cell>
          <cell r="G610">
            <v>0</v>
          </cell>
          <cell r="H610">
            <v>0</v>
          </cell>
          <cell r="K610" t="str">
            <v>TO</v>
          </cell>
          <cell r="L610" t="str">
            <v>Acquisto</v>
          </cell>
          <cell r="M610" t="str">
            <v>11/02/2020 09:19</v>
          </cell>
          <cell r="N610" t="str">
            <v>No</v>
          </cell>
          <cell r="O610" t="str">
            <v>No</v>
          </cell>
          <cell r="P610">
            <v>0</v>
          </cell>
          <cell r="Q610" t="str">
            <v>X</v>
          </cell>
          <cell r="R610" t="str">
            <v>22/02/2024</v>
          </cell>
          <cell r="S610" t="str">
            <v>22/02/2024</v>
          </cell>
          <cell r="T610" t="str">
            <v>00959</v>
          </cell>
          <cell r="U610" t="str">
            <v>LG-310170</v>
          </cell>
        </row>
        <row r="611">
          <cell r="B611" t="str">
            <v>BT-UPS-LG-310171</v>
          </cell>
          <cell r="C611" t="str">
            <v>00000000000055928</v>
          </cell>
          <cell r="D611" t="str">
            <v>M</v>
          </cell>
          <cell r="E611" t="str">
            <v>BTICINO - LEGRAND UPS DAKER DK PLUS 2000VA, online, 1800W</v>
          </cell>
          <cell r="F611" t="str">
            <v>BTICINO S.P.A.</v>
          </cell>
          <cell r="G611">
            <v>0</v>
          </cell>
          <cell r="H611">
            <v>0</v>
          </cell>
          <cell r="K611" t="str">
            <v>TO</v>
          </cell>
          <cell r="L611" t="str">
            <v>Acquisto</v>
          </cell>
          <cell r="M611" t="str">
            <v>18/07/2018 12:04</v>
          </cell>
          <cell r="N611" t="str">
            <v>No</v>
          </cell>
          <cell r="O611" t="str">
            <v>No</v>
          </cell>
          <cell r="P611">
            <v>0</v>
          </cell>
          <cell r="Q611" t="str">
            <v>X</v>
          </cell>
          <cell r="R611" t="str">
            <v>01/12/2023</v>
          </cell>
          <cell r="S611" t="str">
            <v>23/11/2023</v>
          </cell>
          <cell r="T611" t="str">
            <v>00959</v>
          </cell>
          <cell r="U611" t="str">
            <v>LG-310171</v>
          </cell>
        </row>
        <row r="612">
          <cell r="B612" t="str">
            <v>BT-UPS-LG-310172</v>
          </cell>
          <cell r="C612" t="str">
            <v>00000000000057959</v>
          </cell>
          <cell r="D612" t="str">
            <v>M</v>
          </cell>
          <cell r="E612" t="str">
            <v>BTICINO - UPS DAKER DK PLUS 3000VA</v>
          </cell>
          <cell r="F612" t="str">
            <v>BTICINO S.P.A.</v>
          </cell>
          <cell r="G612">
            <v>0</v>
          </cell>
          <cell r="H612">
            <v>0</v>
          </cell>
          <cell r="K612" t="str">
            <v>TO</v>
          </cell>
          <cell r="L612" t="str">
            <v>Acquisto</v>
          </cell>
          <cell r="M612" t="str">
            <v>06/12/2018 15:20</v>
          </cell>
          <cell r="N612" t="str">
            <v>No</v>
          </cell>
          <cell r="O612" t="str">
            <v>No</v>
          </cell>
          <cell r="P612">
            <v>0</v>
          </cell>
          <cell r="Q612" t="str">
            <v>X</v>
          </cell>
          <cell r="R612" t="str">
            <v>25/03/2024</v>
          </cell>
          <cell r="S612" t="str">
            <v>22/03/2024</v>
          </cell>
          <cell r="T612" t="str">
            <v>00959</v>
          </cell>
          <cell r="U612" t="str">
            <v>LG-310172</v>
          </cell>
        </row>
        <row r="613">
          <cell r="B613" t="str">
            <v>BT-UPS-LG-310173</v>
          </cell>
          <cell r="C613" t="str">
            <v>00000000000076005</v>
          </cell>
          <cell r="D613" t="str">
            <v>M</v>
          </cell>
          <cell r="E613" t="str">
            <v>BTICINO - UPS DAKER DK 5000VA</v>
          </cell>
          <cell r="F613" t="str">
            <v>BTICINO S.P.A.</v>
          </cell>
          <cell r="G613">
            <v>0</v>
          </cell>
          <cell r="H613">
            <v>0</v>
          </cell>
          <cell r="K613" t="str">
            <v>TO</v>
          </cell>
          <cell r="L613" t="str">
            <v>Acquisto</v>
          </cell>
          <cell r="M613" t="str">
            <v>15/04/2022 15:49</v>
          </cell>
          <cell r="N613" t="str">
            <v>No</v>
          </cell>
          <cell r="O613" t="str">
            <v>No</v>
          </cell>
          <cell r="P613">
            <v>0</v>
          </cell>
          <cell r="Q613" t="str">
            <v>X</v>
          </cell>
          <cell r="R613" t="str">
            <v>31/01/2024</v>
          </cell>
          <cell r="S613" t="str">
            <v>31/01/2024</v>
          </cell>
          <cell r="T613" t="str">
            <v>00959</v>
          </cell>
          <cell r="U613" t="str">
            <v>LG-310173</v>
          </cell>
        </row>
        <row r="614">
          <cell r="B614" t="str">
            <v>BT-UPS-LG-310177</v>
          </cell>
          <cell r="C614" t="str">
            <v>00000000000067538</v>
          </cell>
          <cell r="D614" t="str">
            <v>M</v>
          </cell>
          <cell r="E614" t="str">
            <v>BTICINO - UPS DAKER DK + 10KVA NO BAT</v>
          </cell>
          <cell r="F614" t="str">
            <v>BTICINO S.P.A.</v>
          </cell>
          <cell r="G614">
            <v>0</v>
          </cell>
          <cell r="H614">
            <v>0</v>
          </cell>
          <cell r="K614" t="str">
            <v>TO</v>
          </cell>
          <cell r="L614" t="str">
            <v>Acquisto</v>
          </cell>
          <cell r="M614" t="str">
            <v>03/03/2020 11:47</v>
          </cell>
          <cell r="N614" t="str">
            <v>Si</v>
          </cell>
          <cell r="O614" t="str">
            <v>No</v>
          </cell>
          <cell r="P614">
            <v>0</v>
          </cell>
          <cell r="Q614" t="str">
            <v>X</v>
          </cell>
          <cell r="R614" t="str">
            <v>16/03/2020</v>
          </cell>
          <cell r="S614" t="str">
            <v>23/03/2020</v>
          </cell>
          <cell r="T614" t="str">
            <v>00959</v>
          </cell>
          <cell r="U614" t="str">
            <v>LG-310177</v>
          </cell>
        </row>
        <row r="615">
          <cell r="B615" t="str">
            <v>BT-UPS-LG-310178</v>
          </cell>
          <cell r="C615" t="str">
            <v>00000000000075984</v>
          </cell>
          <cell r="D615" t="str">
            <v>M</v>
          </cell>
          <cell r="E615" t="str">
            <v>BTICINO - UPS DAKER DK 10KVA 3:1 NO BAT</v>
          </cell>
          <cell r="F615" t="str">
            <v>BTICINO S.P.A.</v>
          </cell>
          <cell r="G615">
            <v>0</v>
          </cell>
          <cell r="H615">
            <v>0</v>
          </cell>
          <cell r="K615" t="str">
            <v>TO</v>
          </cell>
          <cell r="L615" t="str">
            <v>Acquisto</v>
          </cell>
          <cell r="M615" t="str">
            <v>12/04/2022 18:44</v>
          </cell>
          <cell r="N615" t="str">
            <v>No</v>
          </cell>
          <cell r="O615" t="str">
            <v>No</v>
          </cell>
          <cell r="P615">
            <v>0</v>
          </cell>
          <cell r="Q615" t="str">
            <v>X</v>
          </cell>
          <cell r="R615" t="str">
            <v>15/04/2022</v>
          </cell>
          <cell r="S615" t="str">
            <v>15/04/2022</v>
          </cell>
          <cell r="T615" t="str">
            <v>00959</v>
          </cell>
          <cell r="U615" t="str">
            <v>LG-310178</v>
          </cell>
        </row>
        <row r="616">
          <cell r="B616" t="str">
            <v>BT-UPS-LG-310180</v>
          </cell>
          <cell r="C616" t="str">
            <v>00000000000067315</v>
          </cell>
          <cell r="D616" t="str">
            <v>M</v>
          </cell>
          <cell r="E616" t="str">
            <v>BTICINO - LEGRAND UPS Keor SP - Line Interactive 600VA  IEC</v>
          </cell>
          <cell r="F616" t="str">
            <v>BTICINO S.P.A.</v>
          </cell>
          <cell r="G616">
            <v>0</v>
          </cell>
          <cell r="H616">
            <v>0</v>
          </cell>
          <cell r="K616" t="str">
            <v>TO</v>
          </cell>
          <cell r="L616" t="str">
            <v>Acquisto</v>
          </cell>
          <cell r="M616" t="str">
            <v>11/02/2020 09:16</v>
          </cell>
          <cell r="N616" t="str">
            <v>No</v>
          </cell>
          <cell r="O616" t="str">
            <v>No</v>
          </cell>
          <cell r="P616">
            <v>0</v>
          </cell>
          <cell r="Q616" t="str">
            <v>X</v>
          </cell>
          <cell r="R616" t="str">
            <v>18/02/2020</v>
          </cell>
          <cell r="S616" t="str">
            <v>18/04/2023</v>
          </cell>
          <cell r="T616" t="str">
            <v>00959</v>
          </cell>
          <cell r="U616" t="str">
            <v>LG-310180</v>
          </cell>
        </row>
        <row r="617">
          <cell r="B617" t="str">
            <v>BT-UPS-LG-310181</v>
          </cell>
          <cell r="C617" t="str">
            <v>00000000000080150</v>
          </cell>
          <cell r="D617" t="str">
            <v>M</v>
          </cell>
          <cell r="E617" t="str">
            <v>BTICINO - LEGRAND UPS monofase Line interactive VI Keor SP 600VA / Keor SP - German version 600/360</v>
          </cell>
          <cell r="F617" t="str">
            <v>BTICINO S.P.A.</v>
          </cell>
          <cell r="G617">
            <v>0</v>
          </cell>
          <cell r="L617" t="str">
            <v>Acquisto</v>
          </cell>
          <cell r="M617" t="str">
            <v>24/03/2023 11:36</v>
          </cell>
          <cell r="N617" t="str">
            <v>No</v>
          </cell>
          <cell r="O617" t="str">
            <v>No</v>
          </cell>
          <cell r="P617">
            <v>0</v>
          </cell>
          <cell r="Q617" t="str">
            <v>X</v>
          </cell>
          <cell r="S617" t="str">
            <v>18/04/2023</v>
          </cell>
          <cell r="T617" t="str">
            <v>00959</v>
          </cell>
          <cell r="U617" t="str">
            <v>LG-310181</v>
          </cell>
        </row>
        <row r="618">
          <cell r="B618" t="str">
            <v>BT-UPS-LG-310183</v>
          </cell>
          <cell r="C618" t="str">
            <v>00000000000067316</v>
          </cell>
          <cell r="D618" t="str">
            <v>M</v>
          </cell>
          <cell r="E618" t="str">
            <v>BTICINO - LEGRAND UPS Keor SP - Line Interactive 800VA  IEC</v>
          </cell>
          <cell r="F618" t="str">
            <v>BTICINO S.P.A.</v>
          </cell>
          <cell r="G618">
            <v>0</v>
          </cell>
          <cell r="H618">
            <v>0</v>
          </cell>
          <cell r="K618" t="str">
            <v>TO</v>
          </cell>
          <cell r="L618" t="str">
            <v>Acquisto</v>
          </cell>
          <cell r="M618" t="str">
            <v>11/02/2020 09:17</v>
          </cell>
          <cell r="N618" t="str">
            <v>No</v>
          </cell>
          <cell r="O618" t="str">
            <v>No</v>
          </cell>
          <cell r="P618">
            <v>0</v>
          </cell>
          <cell r="Q618" t="str">
            <v>X</v>
          </cell>
          <cell r="R618" t="str">
            <v>20/06/2022</v>
          </cell>
          <cell r="S618" t="str">
            <v>17/02/2020</v>
          </cell>
          <cell r="T618" t="str">
            <v>00959</v>
          </cell>
          <cell r="U618" t="str">
            <v>LG-310183</v>
          </cell>
        </row>
        <row r="619">
          <cell r="B619" t="str">
            <v>BT-UPS-LG-310184</v>
          </cell>
          <cell r="C619" t="str">
            <v>00000000000080151</v>
          </cell>
          <cell r="D619" t="str">
            <v>M</v>
          </cell>
          <cell r="E619" t="str">
            <v>BTICINO - LEGRAND UPS monofase Line interactive VI Keor SP 800VA / Keor SP - International version 800/480</v>
          </cell>
          <cell r="F619" t="str">
            <v>BTICINO S.P.A.</v>
          </cell>
          <cell r="G619">
            <v>0</v>
          </cell>
          <cell r="L619" t="str">
            <v>Acquisto</v>
          </cell>
          <cell r="M619" t="str">
            <v>24/03/2023 11:38</v>
          </cell>
          <cell r="N619" t="str">
            <v>No</v>
          </cell>
          <cell r="O619" t="str">
            <v>No</v>
          </cell>
          <cell r="P619">
            <v>0</v>
          </cell>
          <cell r="Q619" t="str">
            <v>X</v>
          </cell>
          <cell r="S619" t="str">
            <v>09/05/2023</v>
          </cell>
          <cell r="T619" t="str">
            <v>00959</v>
          </cell>
          <cell r="U619" t="str">
            <v>LG-310184</v>
          </cell>
        </row>
        <row r="620">
          <cell r="B620" t="str">
            <v>BT-UPS-LG-310186</v>
          </cell>
          <cell r="C620" t="str">
            <v>00000000000080152</v>
          </cell>
          <cell r="D620" t="str">
            <v>M</v>
          </cell>
          <cell r="E620" t="str">
            <v>BTICINO - LEGRAND UPS monofase Line interactive VI Keor SP 1000VA / Keor SP - International version 1000/600</v>
          </cell>
          <cell r="F620" t="str">
            <v>BTICINO S.P.A.</v>
          </cell>
          <cell r="G620">
            <v>0</v>
          </cell>
          <cell r="L620" t="str">
            <v>Acquisto</v>
          </cell>
          <cell r="M620" t="str">
            <v>24/03/2023 11:40</v>
          </cell>
          <cell r="N620" t="str">
            <v>No</v>
          </cell>
          <cell r="O620" t="str">
            <v>No</v>
          </cell>
          <cell r="P620">
            <v>0</v>
          </cell>
          <cell r="Q620" t="str">
            <v>X</v>
          </cell>
          <cell r="S620" t="str">
            <v>09/05/2023</v>
          </cell>
          <cell r="T620" t="str">
            <v>00959</v>
          </cell>
          <cell r="U620" t="str">
            <v>LG-310186</v>
          </cell>
        </row>
        <row r="621">
          <cell r="B621" t="str">
            <v>BT-UPS-LG-310187</v>
          </cell>
          <cell r="C621" t="str">
            <v>00000000000080153</v>
          </cell>
          <cell r="D621" t="str">
            <v>M</v>
          </cell>
          <cell r="E621" t="str">
            <v>BTICINO - LEGRAND UPS monofase Line interactive VI Keor SP 1000VA / Keor SP - German version 1000/600</v>
          </cell>
          <cell r="F621" t="str">
            <v>BTICINO S.P.A.</v>
          </cell>
          <cell r="G621">
            <v>0</v>
          </cell>
          <cell r="L621" t="str">
            <v>Acquisto</v>
          </cell>
          <cell r="M621" t="str">
            <v>24/03/2023 11:42</v>
          </cell>
          <cell r="N621" t="str">
            <v>No</v>
          </cell>
          <cell r="O621" t="str">
            <v>No</v>
          </cell>
          <cell r="P621">
            <v>0</v>
          </cell>
          <cell r="Q621" t="str">
            <v>X</v>
          </cell>
          <cell r="S621" t="str">
            <v>18/04/2023</v>
          </cell>
          <cell r="T621" t="str">
            <v>00959</v>
          </cell>
          <cell r="U621" t="str">
            <v>LG-310187</v>
          </cell>
        </row>
        <row r="622">
          <cell r="B622" t="str">
            <v>BT-UPS-LG-310189</v>
          </cell>
          <cell r="C622" t="str">
            <v>00000000000067360</v>
          </cell>
          <cell r="D622" t="str">
            <v>M</v>
          </cell>
          <cell r="E622" t="str">
            <v>BTICINO - LEGRAND UPS monofase Line interactive VI Keor SP 1500VA / Keor SP - International version 1500/900</v>
          </cell>
          <cell r="F622" t="str">
            <v>BTICINO S.P.A.</v>
          </cell>
          <cell r="G622">
            <v>0</v>
          </cell>
          <cell r="H622">
            <v>0</v>
          </cell>
          <cell r="K622" t="str">
            <v>TO</v>
          </cell>
          <cell r="L622" t="str">
            <v>Acquisto</v>
          </cell>
          <cell r="M622" t="str">
            <v>12/02/2020 16:15</v>
          </cell>
          <cell r="N622" t="str">
            <v>No</v>
          </cell>
          <cell r="O622" t="str">
            <v>No</v>
          </cell>
          <cell r="P622">
            <v>0</v>
          </cell>
          <cell r="Q622" t="str">
            <v>X</v>
          </cell>
          <cell r="R622" t="str">
            <v>21/02/2020</v>
          </cell>
          <cell r="S622" t="str">
            <v>22/05/2023</v>
          </cell>
          <cell r="T622" t="str">
            <v>00959</v>
          </cell>
          <cell r="U622" t="str">
            <v>LG-310189</v>
          </cell>
        </row>
        <row r="623">
          <cell r="B623" t="str">
            <v>BT-UPS-LG-310190</v>
          </cell>
          <cell r="C623" t="str">
            <v>00000000000076226</v>
          </cell>
          <cell r="D623" t="str">
            <v>M</v>
          </cell>
          <cell r="E623" t="str">
            <v>BTICINO - LEGRAND UPS monofase Line interactive VI Keor SP 1500VA / Keor SP - German version 1500/900</v>
          </cell>
          <cell r="F623" t="str">
            <v>BTICINO S.P.A.</v>
          </cell>
          <cell r="G623">
            <v>0</v>
          </cell>
          <cell r="H623">
            <v>0</v>
          </cell>
          <cell r="K623" t="str">
            <v>TO</v>
          </cell>
          <cell r="L623" t="str">
            <v>Acquisto</v>
          </cell>
          <cell r="M623" t="str">
            <v>13/05/2022 15:27</v>
          </cell>
          <cell r="N623" t="str">
            <v>No</v>
          </cell>
          <cell r="O623" t="str">
            <v>No</v>
          </cell>
          <cell r="P623">
            <v>0</v>
          </cell>
          <cell r="Q623" t="str">
            <v>X</v>
          </cell>
          <cell r="R623" t="str">
            <v>01/06/2022</v>
          </cell>
          <cell r="S623" t="str">
            <v>09/05/2023</v>
          </cell>
          <cell r="T623" t="str">
            <v>00959</v>
          </cell>
          <cell r="U623" t="str">
            <v>LG-310190</v>
          </cell>
        </row>
        <row r="624">
          <cell r="B624" t="str">
            <v>BT-UPS-LG-310192</v>
          </cell>
          <cell r="C624" t="str">
            <v>00000000000080154</v>
          </cell>
          <cell r="D624" t="str">
            <v>M</v>
          </cell>
          <cell r="E624" t="str">
            <v>BTICINO - LEGRAND UPS monofase Line interactive VI Keor SP 2000VA / Keor SP - International version 2000/1200</v>
          </cell>
          <cell r="F624" t="str">
            <v>BTICINO S.P.A.</v>
          </cell>
          <cell r="G624">
            <v>0</v>
          </cell>
          <cell r="L624" t="str">
            <v>Acquisto</v>
          </cell>
          <cell r="M624" t="str">
            <v>24/03/2023 11:46</v>
          </cell>
          <cell r="N624" t="str">
            <v>No</v>
          </cell>
          <cell r="O624" t="str">
            <v>No</v>
          </cell>
          <cell r="P624">
            <v>0</v>
          </cell>
          <cell r="Q624" t="str">
            <v>X</v>
          </cell>
          <cell r="S624" t="str">
            <v>18/04/2023</v>
          </cell>
          <cell r="T624" t="str">
            <v>00959</v>
          </cell>
          <cell r="U624" t="str">
            <v>LG-310192</v>
          </cell>
        </row>
        <row r="625">
          <cell r="B625" t="str">
            <v>BT-UPS-LG-310193</v>
          </cell>
          <cell r="C625" t="str">
            <v>00000000000080155</v>
          </cell>
          <cell r="D625" t="str">
            <v>M</v>
          </cell>
          <cell r="E625" t="str">
            <v>BTICINO - LEGRAND UPS monofase Line interactive VI Keor SP 2000VA / Keor SP - German version 2000/1200</v>
          </cell>
          <cell r="F625" t="str">
            <v>BTICINO S.P.A.</v>
          </cell>
          <cell r="G625">
            <v>0</v>
          </cell>
          <cell r="L625" t="str">
            <v>Acquisto</v>
          </cell>
          <cell r="M625" t="str">
            <v>24/03/2023 11:48</v>
          </cell>
          <cell r="N625" t="str">
            <v>No</v>
          </cell>
          <cell r="O625" t="str">
            <v>No</v>
          </cell>
          <cell r="P625">
            <v>0</v>
          </cell>
          <cell r="Q625" t="str">
            <v>X</v>
          </cell>
          <cell r="S625" t="str">
            <v>18/04/2023</v>
          </cell>
          <cell r="T625" t="str">
            <v>00959</v>
          </cell>
          <cell r="U625" t="str">
            <v>LG-310193</v>
          </cell>
        </row>
        <row r="626">
          <cell r="B626" t="str">
            <v>BT-UPS-LG-310236</v>
          </cell>
          <cell r="C626" t="str">
            <v>00000000000047025</v>
          </cell>
          <cell r="D626" t="str">
            <v>M</v>
          </cell>
          <cell r="E626" t="str">
            <v>UPS KEOR T 10 KVA - A - CON KIT PARALLELO 0</v>
          </cell>
          <cell r="F626" t="str">
            <v>BTICINO S.P.A.</v>
          </cell>
          <cell r="G626">
            <v>0</v>
          </cell>
          <cell r="H626">
            <v>0</v>
          </cell>
          <cell r="K626" t="str">
            <v>TO</v>
          </cell>
          <cell r="L626" t="str">
            <v>Acquisto</v>
          </cell>
          <cell r="M626" t="str">
            <v>09/02/2017 10:58</v>
          </cell>
          <cell r="N626" t="str">
            <v>Si</v>
          </cell>
          <cell r="O626" t="str">
            <v>No</v>
          </cell>
          <cell r="P626">
            <v>0</v>
          </cell>
          <cell r="Q626" t="str">
            <v>)</v>
          </cell>
          <cell r="T626" t="str">
            <v>00959</v>
          </cell>
          <cell r="U626" t="str">
            <v>LG-310236</v>
          </cell>
        </row>
        <row r="627">
          <cell r="B627" t="str">
            <v>BT-UPS-LG-310237</v>
          </cell>
          <cell r="C627" t="str">
            <v>00000000000047026</v>
          </cell>
          <cell r="D627" t="str">
            <v>M</v>
          </cell>
          <cell r="E627" t="str">
            <v>UPS KEOR T 10 KVA - B - CON KIT PARALLELO 24</v>
          </cell>
          <cell r="F627" t="str">
            <v>BTICINO S.P.A.</v>
          </cell>
          <cell r="G627">
            <v>0</v>
          </cell>
          <cell r="H627">
            <v>0</v>
          </cell>
          <cell r="K627" t="str">
            <v>TO</v>
          </cell>
          <cell r="L627" t="str">
            <v>Acquisto</v>
          </cell>
          <cell r="M627" t="str">
            <v>09/02/2017 10:58</v>
          </cell>
          <cell r="N627" t="str">
            <v>Si</v>
          </cell>
          <cell r="O627" t="str">
            <v>No</v>
          </cell>
          <cell r="P627">
            <v>0</v>
          </cell>
          <cell r="Q627" t="str">
            <v>)</v>
          </cell>
          <cell r="T627" t="str">
            <v>00959</v>
          </cell>
          <cell r="U627" t="str">
            <v>LG-310237</v>
          </cell>
        </row>
        <row r="628">
          <cell r="B628" t="str">
            <v>BT-UPS-LG-310238</v>
          </cell>
          <cell r="C628" t="str">
            <v>00000000000047027</v>
          </cell>
          <cell r="D628" t="str">
            <v>M</v>
          </cell>
          <cell r="E628" t="str">
            <v>UPS KEOR T 10 KVA - C - CON KIT PARALLELO 33</v>
          </cell>
          <cell r="F628" t="str">
            <v>BTICINO S.P.A.</v>
          </cell>
          <cell r="G628">
            <v>0</v>
          </cell>
          <cell r="H628">
            <v>0</v>
          </cell>
          <cell r="K628" t="str">
            <v>TO</v>
          </cell>
          <cell r="L628" t="str">
            <v>Acquisto</v>
          </cell>
          <cell r="M628" t="str">
            <v>09/02/2017 10:58</v>
          </cell>
          <cell r="N628" t="str">
            <v>Si</v>
          </cell>
          <cell r="O628" t="str">
            <v>No</v>
          </cell>
          <cell r="P628">
            <v>0</v>
          </cell>
          <cell r="Q628" t="str">
            <v>)</v>
          </cell>
          <cell r="T628" t="str">
            <v>00959</v>
          </cell>
          <cell r="U628" t="str">
            <v>LG-310238</v>
          </cell>
        </row>
        <row r="629">
          <cell r="B629" t="str">
            <v>BT-UPS-LG-310239</v>
          </cell>
          <cell r="C629" t="str">
            <v>00000000000047028</v>
          </cell>
          <cell r="D629" t="str">
            <v>M</v>
          </cell>
          <cell r="E629" t="str">
            <v>UPS KEOR T 10 KVA - D - CON KIT PARALLELO 56</v>
          </cell>
          <cell r="F629" t="str">
            <v>BTICINO S.P.A.</v>
          </cell>
          <cell r="G629">
            <v>0</v>
          </cell>
          <cell r="H629">
            <v>0</v>
          </cell>
          <cell r="K629" t="str">
            <v>TO</v>
          </cell>
          <cell r="L629" t="str">
            <v>Acquisto</v>
          </cell>
          <cell r="M629" t="str">
            <v>09/02/2017 10:58</v>
          </cell>
          <cell r="N629" t="str">
            <v>Si</v>
          </cell>
          <cell r="O629" t="str">
            <v>No</v>
          </cell>
          <cell r="P629">
            <v>0</v>
          </cell>
          <cell r="Q629" t="str">
            <v>)</v>
          </cell>
          <cell r="T629" t="str">
            <v>00959</v>
          </cell>
          <cell r="U629" t="str">
            <v>LG-310239</v>
          </cell>
        </row>
        <row r="630">
          <cell r="B630" t="str">
            <v>BT-UPS-LG-310240</v>
          </cell>
          <cell r="C630" t="str">
            <v>00000000000047029</v>
          </cell>
          <cell r="D630" t="str">
            <v>M</v>
          </cell>
          <cell r="E630" t="str">
            <v>UPS KEOR T 15 KVA - A - CON KIT PARALLELO 0</v>
          </cell>
          <cell r="F630" t="str">
            <v>BTICINO S.P.A.</v>
          </cell>
          <cell r="G630">
            <v>0</v>
          </cell>
          <cell r="H630">
            <v>0</v>
          </cell>
          <cell r="K630" t="str">
            <v>TO</v>
          </cell>
          <cell r="L630" t="str">
            <v>Acquisto</v>
          </cell>
          <cell r="M630" t="str">
            <v>09/02/2017 10:58</v>
          </cell>
          <cell r="N630" t="str">
            <v>Si</v>
          </cell>
          <cell r="O630" t="str">
            <v>No</v>
          </cell>
          <cell r="P630">
            <v>0</v>
          </cell>
          <cell r="Q630" t="str">
            <v>)</v>
          </cell>
          <cell r="T630" t="str">
            <v>00959</v>
          </cell>
          <cell r="U630" t="str">
            <v>LG-310240</v>
          </cell>
        </row>
        <row r="631">
          <cell r="B631" t="str">
            <v>BT-UPS-LG-310241</v>
          </cell>
          <cell r="C631" t="str">
            <v>00000000000047030</v>
          </cell>
          <cell r="D631" t="str">
            <v>M</v>
          </cell>
          <cell r="E631" t="str">
            <v>UPS KEOR T 15 KVA - B - CON KIT PARALLELO 15</v>
          </cell>
          <cell r="F631" t="str">
            <v>BTICINO S.P.A.</v>
          </cell>
          <cell r="G631">
            <v>0</v>
          </cell>
          <cell r="H631">
            <v>0</v>
          </cell>
          <cell r="K631" t="str">
            <v>TO</v>
          </cell>
          <cell r="L631" t="str">
            <v>Acquisto</v>
          </cell>
          <cell r="M631" t="str">
            <v>09/02/2017 10:58</v>
          </cell>
          <cell r="N631" t="str">
            <v>Si</v>
          </cell>
          <cell r="O631" t="str">
            <v>No</v>
          </cell>
          <cell r="P631">
            <v>0</v>
          </cell>
          <cell r="Q631" t="str">
            <v>)</v>
          </cell>
          <cell r="T631" t="str">
            <v>00959</v>
          </cell>
          <cell r="U631" t="str">
            <v>LG-310241</v>
          </cell>
        </row>
        <row r="632">
          <cell r="B632" t="str">
            <v>BT-UPS-LG-310242</v>
          </cell>
          <cell r="C632" t="str">
            <v>00000000000047031</v>
          </cell>
          <cell r="D632" t="str">
            <v>M</v>
          </cell>
          <cell r="E632" t="str">
            <v>UPS KEOR T 15 KVA - C - CON KIT PARALLELO 20</v>
          </cell>
          <cell r="F632" t="str">
            <v>BTICINO S.P.A.</v>
          </cell>
          <cell r="G632">
            <v>0</v>
          </cell>
          <cell r="H632">
            <v>0</v>
          </cell>
          <cell r="K632" t="str">
            <v>TO</v>
          </cell>
          <cell r="L632" t="str">
            <v>Acquisto</v>
          </cell>
          <cell r="M632" t="str">
            <v>09/02/2017 10:58</v>
          </cell>
          <cell r="N632" t="str">
            <v>Si</v>
          </cell>
          <cell r="O632" t="str">
            <v>No</v>
          </cell>
          <cell r="P632">
            <v>0</v>
          </cell>
          <cell r="Q632" t="str">
            <v>)</v>
          </cell>
          <cell r="T632" t="str">
            <v>00959</v>
          </cell>
          <cell r="U632" t="str">
            <v>LG-310242</v>
          </cell>
        </row>
        <row r="633">
          <cell r="B633" t="str">
            <v>BT-UPS-LG-310243</v>
          </cell>
          <cell r="C633" t="str">
            <v>00000000000047032</v>
          </cell>
          <cell r="D633" t="str">
            <v>M</v>
          </cell>
          <cell r="E633" t="str">
            <v>UPS KEOR T 15 KVA - D - CON KIT PARALLELO 33</v>
          </cell>
          <cell r="F633" t="str">
            <v>BTICINO S.P.A.</v>
          </cell>
          <cell r="G633">
            <v>0</v>
          </cell>
          <cell r="H633">
            <v>0</v>
          </cell>
          <cell r="K633" t="str">
            <v>TO</v>
          </cell>
          <cell r="L633" t="str">
            <v>Acquisto</v>
          </cell>
          <cell r="M633" t="str">
            <v>09/02/2017 10:58</v>
          </cell>
          <cell r="N633" t="str">
            <v>Si</v>
          </cell>
          <cell r="O633" t="str">
            <v>No</v>
          </cell>
          <cell r="P633">
            <v>0</v>
          </cell>
          <cell r="Q633" t="str">
            <v>)</v>
          </cell>
          <cell r="T633" t="str">
            <v>00959</v>
          </cell>
          <cell r="U633" t="str">
            <v>LG-310243</v>
          </cell>
        </row>
        <row r="634">
          <cell r="B634" t="str">
            <v>BT-UPS-LG-310244</v>
          </cell>
          <cell r="C634" t="str">
            <v>00000000000047033</v>
          </cell>
          <cell r="D634" t="str">
            <v>M</v>
          </cell>
          <cell r="E634" t="str">
            <v>UPS KEOR T 20 KVA - A - CON KIT PARALLELO 0</v>
          </cell>
          <cell r="F634" t="str">
            <v>BTICINO S.P.A.</v>
          </cell>
          <cell r="G634">
            <v>0</v>
          </cell>
          <cell r="H634">
            <v>0</v>
          </cell>
          <cell r="K634" t="str">
            <v>TO</v>
          </cell>
          <cell r="L634" t="str">
            <v>Acquisto</v>
          </cell>
          <cell r="M634" t="str">
            <v>09/02/2017 10:58</v>
          </cell>
          <cell r="N634" t="str">
            <v>Si</v>
          </cell>
          <cell r="O634" t="str">
            <v>No</v>
          </cell>
          <cell r="P634">
            <v>0</v>
          </cell>
          <cell r="Q634" t="str">
            <v>)</v>
          </cell>
          <cell r="T634" t="str">
            <v>00959</v>
          </cell>
          <cell r="U634" t="str">
            <v>LG-310244</v>
          </cell>
        </row>
        <row r="635">
          <cell r="B635" t="str">
            <v>BT-UPS-LG-310245</v>
          </cell>
          <cell r="C635" t="str">
            <v>00000000000047034</v>
          </cell>
          <cell r="D635" t="str">
            <v>M</v>
          </cell>
          <cell r="E635" t="str">
            <v>UPS KEOR T 20 KVA - B - CON KIT PARALLELO 10</v>
          </cell>
          <cell r="F635" t="str">
            <v>BTICINO S.P.A.</v>
          </cell>
          <cell r="G635">
            <v>0</v>
          </cell>
          <cell r="H635">
            <v>0</v>
          </cell>
          <cell r="K635" t="str">
            <v>TO</v>
          </cell>
          <cell r="L635" t="str">
            <v>Acquisto</v>
          </cell>
          <cell r="M635" t="str">
            <v>09/02/2017 10:58</v>
          </cell>
          <cell r="N635" t="str">
            <v>Si</v>
          </cell>
          <cell r="O635" t="str">
            <v>No</v>
          </cell>
          <cell r="P635">
            <v>0</v>
          </cell>
          <cell r="Q635" t="str">
            <v>)</v>
          </cell>
          <cell r="T635" t="str">
            <v>00959</v>
          </cell>
          <cell r="U635" t="str">
            <v>LG-310245</v>
          </cell>
        </row>
        <row r="636">
          <cell r="B636" t="str">
            <v>BT-UPS-LG-310246</v>
          </cell>
          <cell r="C636" t="str">
            <v>00000000000047035</v>
          </cell>
          <cell r="D636" t="str">
            <v>M</v>
          </cell>
          <cell r="E636" t="str">
            <v>UPS KEOR T 20 KVA - C - CON KIT PARALLELO 13,5</v>
          </cell>
          <cell r="F636" t="str">
            <v>BTICINO S.P.A.</v>
          </cell>
          <cell r="G636">
            <v>0</v>
          </cell>
          <cell r="H636">
            <v>0</v>
          </cell>
          <cell r="K636" t="str">
            <v>TO</v>
          </cell>
          <cell r="L636" t="str">
            <v>Acquisto</v>
          </cell>
          <cell r="M636" t="str">
            <v>09/02/2017 10:58</v>
          </cell>
          <cell r="N636" t="str">
            <v>Si</v>
          </cell>
          <cell r="O636" t="str">
            <v>No</v>
          </cell>
          <cell r="P636">
            <v>0</v>
          </cell>
          <cell r="Q636" t="str">
            <v>)</v>
          </cell>
          <cell r="T636" t="str">
            <v>00959</v>
          </cell>
          <cell r="U636" t="str">
            <v>LG-310246</v>
          </cell>
        </row>
        <row r="637">
          <cell r="B637" t="str">
            <v>BT-UPS-LG-310247</v>
          </cell>
          <cell r="C637" t="str">
            <v>00000000000047036</v>
          </cell>
          <cell r="D637" t="str">
            <v>M</v>
          </cell>
          <cell r="E637" t="str">
            <v>UPS KEOR T 20 KVA - D - CON KIT PARALLELO 24</v>
          </cell>
          <cell r="F637" t="str">
            <v>BTICINO S.P.A.</v>
          </cell>
          <cell r="G637">
            <v>0</v>
          </cell>
          <cell r="H637">
            <v>0</v>
          </cell>
          <cell r="K637" t="str">
            <v>TO</v>
          </cell>
          <cell r="L637" t="str">
            <v>Acquisto</v>
          </cell>
          <cell r="M637" t="str">
            <v>09/02/2017 10:58</v>
          </cell>
          <cell r="N637" t="str">
            <v>Si</v>
          </cell>
          <cell r="O637" t="str">
            <v>No</v>
          </cell>
          <cell r="P637">
            <v>0</v>
          </cell>
          <cell r="Q637" t="str">
            <v>)</v>
          </cell>
          <cell r="T637" t="str">
            <v>00959</v>
          </cell>
          <cell r="U637" t="str">
            <v>LG-310247</v>
          </cell>
        </row>
        <row r="638">
          <cell r="B638" t="str">
            <v>BT-UPS-LG-310248</v>
          </cell>
          <cell r="C638" t="str">
            <v>00000000000047037</v>
          </cell>
          <cell r="D638" t="str">
            <v>M</v>
          </cell>
          <cell r="E638" t="str">
            <v>UPS KEOR T 30 KVA - A - CON KIT PARALLELO 0</v>
          </cell>
          <cell r="F638" t="str">
            <v>BTICINO S.P.A.</v>
          </cell>
          <cell r="G638">
            <v>0</v>
          </cell>
          <cell r="H638">
            <v>0</v>
          </cell>
          <cell r="K638" t="str">
            <v>TO</v>
          </cell>
          <cell r="L638" t="str">
            <v>Acquisto</v>
          </cell>
          <cell r="M638" t="str">
            <v>09/02/2017 10:58</v>
          </cell>
          <cell r="N638" t="str">
            <v>Si</v>
          </cell>
          <cell r="O638" t="str">
            <v>No</v>
          </cell>
          <cell r="P638">
            <v>0</v>
          </cell>
          <cell r="Q638" t="str">
            <v>)</v>
          </cell>
          <cell r="T638" t="str">
            <v>00959</v>
          </cell>
          <cell r="U638" t="str">
            <v>LG-310248</v>
          </cell>
        </row>
        <row r="639">
          <cell r="B639" t="str">
            <v>BT-UPS-LG-310249</v>
          </cell>
          <cell r="C639" t="str">
            <v>00000000000047038</v>
          </cell>
          <cell r="D639" t="str">
            <v>M</v>
          </cell>
          <cell r="E639" t="str">
            <v>UPS KEOR T 30 KVA - B - CON KIT PARALLELO 8</v>
          </cell>
          <cell r="F639" t="str">
            <v>BTICINO S.P.A.</v>
          </cell>
          <cell r="G639">
            <v>0</v>
          </cell>
          <cell r="H639">
            <v>0</v>
          </cell>
          <cell r="K639" t="str">
            <v>TO</v>
          </cell>
          <cell r="L639" t="str">
            <v>Acquisto</v>
          </cell>
          <cell r="M639" t="str">
            <v>09/02/2017 10:58</v>
          </cell>
          <cell r="N639" t="str">
            <v>Si</v>
          </cell>
          <cell r="O639" t="str">
            <v>No</v>
          </cell>
          <cell r="P639">
            <v>0</v>
          </cell>
          <cell r="Q639" t="str">
            <v>)</v>
          </cell>
          <cell r="T639" t="str">
            <v>00959</v>
          </cell>
          <cell r="U639" t="str">
            <v>LG-310249</v>
          </cell>
        </row>
        <row r="640">
          <cell r="B640" t="str">
            <v>BT-UPS-LG-310250</v>
          </cell>
          <cell r="C640" t="str">
            <v>00000000000047039</v>
          </cell>
          <cell r="D640" t="str">
            <v>M</v>
          </cell>
          <cell r="E640" t="str">
            <v>UPS KEOR T 30 KVA - C - CON KIT PARALLELO 15</v>
          </cell>
          <cell r="F640" t="str">
            <v>BTICINO S.P.A.</v>
          </cell>
          <cell r="G640">
            <v>0</v>
          </cell>
          <cell r="H640">
            <v>0</v>
          </cell>
          <cell r="K640" t="str">
            <v>TO</v>
          </cell>
          <cell r="L640" t="str">
            <v>Acquisto</v>
          </cell>
          <cell r="M640" t="str">
            <v>09/02/2017 10:58</v>
          </cell>
          <cell r="N640" t="str">
            <v>Si</v>
          </cell>
          <cell r="O640" t="str">
            <v>No</v>
          </cell>
          <cell r="P640">
            <v>0</v>
          </cell>
          <cell r="Q640" t="str">
            <v>)</v>
          </cell>
          <cell r="T640" t="str">
            <v>00959</v>
          </cell>
          <cell r="U640" t="str">
            <v>LG-310250</v>
          </cell>
        </row>
        <row r="641">
          <cell r="B641" t="str">
            <v>BT-UPS-LG-310251</v>
          </cell>
          <cell r="C641" t="str">
            <v>00000000000047040</v>
          </cell>
          <cell r="D641" t="str">
            <v>M</v>
          </cell>
          <cell r="E641" t="str">
            <v>UPS KEOR T 30 KVA - D - CON KIT PARALLELO 20</v>
          </cell>
          <cell r="F641" t="str">
            <v>BTICINO S.P.A.</v>
          </cell>
          <cell r="G641">
            <v>0</v>
          </cell>
          <cell r="H641">
            <v>0</v>
          </cell>
          <cell r="K641" t="str">
            <v>TO</v>
          </cell>
          <cell r="L641" t="str">
            <v>Acquisto</v>
          </cell>
          <cell r="M641" t="str">
            <v>09/02/2017 10:58</v>
          </cell>
          <cell r="N641" t="str">
            <v>Si</v>
          </cell>
          <cell r="O641" t="str">
            <v>No</v>
          </cell>
          <cell r="P641">
            <v>0</v>
          </cell>
          <cell r="Q641" t="str">
            <v>)</v>
          </cell>
          <cell r="T641" t="str">
            <v>00959</v>
          </cell>
          <cell r="U641" t="str">
            <v>LG-310251</v>
          </cell>
        </row>
        <row r="642">
          <cell r="B642" t="str">
            <v>BT-UPS-LG-310252</v>
          </cell>
          <cell r="C642" t="str">
            <v>00000000000047041</v>
          </cell>
          <cell r="D642" t="str">
            <v>M</v>
          </cell>
          <cell r="E642" t="str">
            <v>UPS KEOR T 40 KVA - A - CON KIT PARALLELO 0</v>
          </cell>
          <cell r="F642" t="str">
            <v>BTICINO S.P.A.</v>
          </cell>
          <cell r="G642">
            <v>0</v>
          </cell>
          <cell r="H642">
            <v>0</v>
          </cell>
          <cell r="K642" t="str">
            <v>TO</v>
          </cell>
          <cell r="L642" t="str">
            <v>Acquisto</v>
          </cell>
          <cell r="M642" t="str">
            <v>09/02/2017 10:58</v>
          </cell>
          <cell r="N642" t="str">
            <v>Si</v>
          </cell>
          <cell r="O642" t="str">
            <v>No</v>
          </cell>
          <cell r="P642">
            <v>0</v>
          </cell>
          <cell r="Q642" t="str">
            <v>)</v>
          </cell>
          <cell r="T642" t="str">
            <v>00959</v>
          </cell>
          <cell r="U642" t="str">
            <v>LG-310252</v>
          </cell>
        </row>
        <row r="643">
          <cell r="B643" t="str">
            <v>BT-UPS-LG-310253</v>
          </cell>
          <cell r="C643" t="str">
            <v>00000000000047042</v>
          </cell>
          <cell r="D643" t="str">
            <v>M</v>
          </cell>
          <cell r="E643" t="str">
            <v>UPS KEOR T 40 KVA - B - CON KIT PARALLELO 10</v>
          </cell>
          <cell r="F643" t="str">
            <v>BTICINO S.P.A.</v>
          </cell>
          <cell r="G643">
            <v>0</v>
          </cell>
          <cell r="H643">
            <v>0</v>
          </cell>
          <cell r="K643" t="str">
            <v>TO</v>
          </cell>
          <cell r="L643" t="str">
            <v>Acquisto</v>
          </cell>
          <cell r="M643" t="str">
            <v>09/02/2017 10:58</v>
          </cell>
          <cell r="N643" t="str">
            <v>Si</v>
          </cell>
          <cell r="O643" t="str">
            <v>No</v>
          </cell>
          <cell r="P643">
            <v>0</v>
          </cell>
          <cell r="Q643" t="str">
            <v>)</v>
          </cell>
          <cell r="T643" t="str">
            <v>00959</v>
          </cell>
          <cell r="U643" t="str">
            <v>LG-310253</v>
          </cell>
        </row>
        <row r="644">
          <cell r="B644" t="str">
            <v>BT-UPS-LG-310254</v>
          </cell>
          <cell r="C644" t="str">
            <v>00000000000047043</v>
          </cell>
          <cell r="D644" t="str">
            <v>M</v>
          </cell>
          <cell r="E644" t="str">
            <v>UPS KEOR T 40 KVA - C - CON KIT PARALLELO 13,5</v>
          </cell>
          <cell r="F644" t="str">
            <v>BTICINO S.P.A.</v>
          </cell>
          <cell r="G644">
            <v>0</v>
          </cell>
          <cell r="H644">
            <v>0</v>
          </cell>
          <cell r="K644" t="str">
            <v>TO</v>
          </cell>
          <cell r="L644" t="str">
            <v>Acquisto</v>
          </cell>
          <cell r="M644" t="str">
            <v>09/02/2017 10:58</v>
          </cell>
          <cell r="N644" t="str">
            <v>Si</v>
          </cell>
          <cell r="O644" t="str">
            <v>No</v>
          </cell>
          <cell r="P644">
            <v>0</v>
          </cell>
          <cell r="Q644" t="str">
            <v>)</v>
          </cell>
          <cell r="T644" t="str">
            <v>00959</v>
          </cell>
          <cell r="U644" t="str">
            <v>LG-310254</v>
          </cell>
        </row>
        <row r="645">
          <cell r="B645" t="str">
            <v>BT-UPS-LG-310255</v>
          </cell>
          <cell r="C645" t="str">
            <v>00000000000047044</v>
          </cell>
          <cell r="D645" t="str">
            <v>M</v>
          </cell>
          <cell r="E645" t="str">
            <v>UPS KEOR T 40 KVA - D - CON KIT PARALLELO 22</v>
          </cell>
          <cell r="F645" t="str">
            <v>BTICINO S.P.A.</v>
          </cell>
          <cell r="G645">
            <v>0</v>
          </cell>
          <cell r="H645">
            <v>0</v>
          </cell>
          <cell r="K645" t="str">
            <v>TO</v>
          </cell>
          <cell r="L645" t="str">
            <v>Acquisto</v>
          </cell>
          <cell r="M645" t="str">
            <v>09/02/2017 10:58</v>
          </cell>
          <cell r="N645" t="str">
            <v>Si</v>
          </cell>
          <cell r="O645" t="str">
            <v>No</v>
          </cell>
          <cell r="P645">
            <v>0</v>
          </cell>
          <cell r="Q645" t="str">
            <v>)</v>
          </cell>
          <cell r="T645" t="str">
            <v>00959</v>
          </cell>
          <cell r="U645" t="str">
            <v>LG-310255</v>
          </cell>
        </row>
        <row r="646">
          <cell r="B646" t="str">
            <v>BT-UPS-LG-310256</v>
          </cell>
          <cell r="C646" t="str">
            <v>00000000000047045</v>
          </cell>
          <cell r="D646" t="str">
            <v>M</v>
          </cell>
          <cell r="E646" t="str">
            <v>UPS KEOR T 60 KVA - A - CON KIT PARALLELO 0</v>
          </cell>
          <cell r="F646" t="str">
            <v>BTICINO S.P.A.</v>
          </cell>
          <cell r="G646">
            <v>0</v>
          </cell>
          <cell r="H646">
            <v>0</v>
          </cell>
          <cell r="K646" t="str">
            <v>TO</v>
          </cell>
          <cell r="L646" t="str">
            <v>Acquisto</v>
          </cell>
          <cell r="M646" t="str">
            <v>09/02/2017 10:58</v>
          </cell>
          <cell r="N646" t="str">
            <v>Si</v>
          </cell>
          <cell r="O646" t="str">
            <v>No</v>
          </cell>
          <cell r="P646">
            <v>0</v>
          </cell>
          <cell r="Q646" t="str">
            <v>)</v>
          </cell>
          <cell r="T646" t="str">
            <v>00959</v>
          </cell>
          <cell r="U646" t="str">
            <v>LG-310256</v>
          </cell>
        </row>
        <row r="647">
          <cell r="B647" t="str">
            <v>BT-UPS-LG-310257</v>
          </cell>
          <cell r="C647" t="str">
            <v>00000000000047046</v>
          </cell>
          <cell r="D647" t="str">
            <v>M</v>
          </cell>
          <cell r="E647" t="str">
            <v>UPS KEOR T 60 KVA - B - CON KIT PARALLELO 8</v>
          </cell>
          <cell r="F647" t="str">
            <v>BTICINO S.P.A.</v>
          </cell>
          <cell r="G647">
            <v>0</v>
          </cell>
          <cell r="H647">
            <v>0</v>
          </cell>
          <cell r="K647" t="str">
            <v>TO</v>
          </cell>
          <cell r="L647" t="str">
            <v>Acquisto</v>
          </cell>
          <cell r="M647" t="str">
            <v>09/02/2017 10:58</v>
          </cell>
          <cell r="N647" t="str">
            <v>Si</v>
          </cell>
          <cell r="O647" t="str">
            <v>No</v>
          </cell>
          <cell r="P647">
            <v>0</v>
          </cell>
          <cell r="Q647" t="str">
            <v>)</v>
          </cell>
          <cell r="T647" t="str">
            <v>00959</v>
          </cell>
          <cell r="U647" t="str">
            <v>LG-310257</v>
          </cell>
        </row>
        <row r="648">
          <cell r="B648" t="str">
            <v>BT-UPS-LG-310258</v>
          </cell>
          <cell r="C648" t="str">
            <v>00000000000047047</v>
          </cell>
          <cell r="D648" t="str">
            <v>M</v>
          </cell>
          <cell r="E648" t="str">
            <v>UPS KEOR T 60 KVA - C - CON KIT PARALLELO 13,5</v>
          </cell>
          <cell r="F648" t="str">
            <v>BTICINO S.P.A.</v>
          </cell>
          <cell r="G648">
            <v>0</v>
          </cell>
          <cell r="H648">
            <v>0</v>
          </cell>
          <cell r="K648" t="str">
            <v>TO</v>
          </cell>
          <cell r="L648" t="str">
            <v>Acquisto</v>
          </cell>
          <cell r="M648" t="str">
            <v>09/02/2017 10:58</v>
          </cell>
          <cell r="N648" t="str">
            <v>Si</v>
          </cell>
          <cell r="O648" t="str">
            <v>No</v>
          </cell>
          <cell r="P648">
            <v>0</v>
          </cell>
          <cell r="Q648" t="str">
            <v>)</v>
          </cell>
          <cell r="T648" t="str">
            <v>00959</v>
          </cell>
          <cell r="U648" t="str">
            <v>LG-310258</v>
          </cell>
        </row>
        <row r="649">
          <cell r="B649" t="str">
            <v>BT-UPS-LG-310350</v>
          </cell>
          <cell r="C649" t="str">
            <v>00000000000047048</v>
          </cell>
          <cell r="D649" t="str">
            <v>M</v>
          </cell>
          <cell r="E649" t="str">
            <v>BTICINO - UPS Megaline OnLine 1,25 kVA</v>
          </cell>
          <cell r="F649" t="str">
            <v>BTICINO S.P.A.</v>
          </cell>
          <cell r="G649">
            <v>0</v>
          </cell>
          <cell r="H649">
            <v>0</v>
          </cell>
          <cell r="K649" t="str">
            <v>TO</v>
          </cell>
          <cell r="L649" t="str">
            <v>Acquisto</v>
          </cell>
          <cell r="M649" t="str">
            <v>09/02/2017 10:58</v>
          </cell>
          <cell r="N649" t="str">
            <v>No</v>
          </cell>
          <cell r="O649" t="str">
            <v>No</v>
          </cell>
          <cell r="P649">
            <v>0</v>
          </cell>
          <cell r="Q649" t="str">
            <v>)</v>
          </cell>
          <cell r="T649" t="str">
            <v>00959</v>
          </cell>
          <cell r="U649" t="str">
            <v>LG-310350</v>
          </cell>
        </row>
        <row r="650">
          <cell r="B650" t="str">
            <v>BT-UPS-LG-310352</v>
          </cell>
          <cell r="C650" t="str">
            <v>00000000000047049</v>
          </cell>
          <cell r="D650" t="str">
            <v>M</v>
          </cell>
          <cell r="E650" t="str">
            <v>BTICINO - UPS Megaline OnLine 2,5 kVA</v>
          </cell>
          <cell r="F650" t="str">
            <v>BTICINO S.P.A.</v>
          </cell>
          <cell r="G650">
            <v>0</v>
          </cell>
          <cell r="H650">
            <v>0</v>
          </cell>
          <cell r="K650" t="str">
            <v>TO</v>
          </cell>
          <cell r="L650" t="str">
            <v>Acquisto</v>
          </cell>
          <cell r="M650" t="str">
            <v>09/02/2017 10:58</v>
          </cell>
          <cell r="N650" t="str">
            <v>No</v>
          </cell>
          <cell r="O650" t="str">
            <v>No</v>
          </cell>
          <cell r="P650">
            <v>0</v>
          </cell>
          <cell r="Q650" t="str">
            <v>)</v>
          </cell>
          <cell r="T650" t="str">
            <v>00959</v>
          </cell>
          <cell r="U650" t="str">
            <v>LG-310352</v>
          </cell>
        </row>
        <row r="651">
          <cell r="B651" t="str">
            <v>BT-UPS-LG-310354</v>
          </cell>
          <cell r="C651" t="str">
            <v>00000000000047050</v>
          </cell>
          <cell r="D651" t="str">
            <v>M</v>
          </cell>
          <cell r="E651" t="str">
            <v>BTICINO - UPS Megaline OnLine 3,75 kVA</v>
          </cell>
          <cell r="F651" t="str">
            <v>BTICINO S.P.A.</v>
          </cell>
          <cell r="G651">
            <v>0</v>
          </cell>
          <cell r="H651">
            <v>0</v>
          </cell>
          <cell r="K651" t="str">
            <v>TO</v>
          </cell>
          <cell r="L651" t="str">
            <v>Acquisto</v>
          </cell>
          <cell r="M651" t="str">
            <v>09/02/2017 10:58</v>
          </cell>
          <cell r="N651" t="str">
            <v>No</v>
          </cell>
          <cell r="O651" t="str">
            <v>No</v>
          </cell>
          <cell r="P651">
            <v>0</v>
          </cell>
          <cell r="Q651" t="str">
            <v>)</v>
          </cell>
          <cell r="R651" t="str">
            <v>13/12/2023</v>
          </cell>
          <cell r="S651" t="str">
            <v>13/12/2023</v>
          </cell>
          <cell r="T651" t="str">
            <v>00959</v>
          </cell>
          <cell r="U651" t="str">
            <v>LG-310354</v>
          </cell>
        </row>
        <row r="652">
          <cell r="B652" t="str">
            <v>BT-UPS-LG-310356</v>
          </cell>
          <cell r="C652" t="str">
            <v>00000000000047051</v>
          </cell>
          <cell r="D652" t="str">
            <v>M</v>
          </cell>
          <cell r="E652" t="str">
            <v>BTICINO - UPS Megaline OnLine 5 kVA</v>
          </cell>
          <cell r="F652" t="str">
            <v>BTICINO S.P.A.</v>
          </cell>
          <cell r="G652">
            <v>0</v>
          </cell>
          <cell r="H652">
            <v>0</v>
          </cell>
          <cell r="K652" t="str">
            <v>TO</v>
          </cell>
          <cell r="L652" t="str">
            <v>Acquisto</v>
          </cell>
          <cell r="M652" t="str">
            <v>09/02/2017 10:58</v>
          </cell>
          <cell r="N652" t="str">
            <v>No</v>
          </cell>
          <cell r="O652" t="str">
            <v>No</v>
          </cell>
          <cell r="P652">
            <v>0</v>
          </cell>
          <cell r="Q652" t="str">
            <v>)</v>
          </cell>
          <cell r="T652" t="str">
            <v>00959</v>
          </cell>
          <cell r="U652" t="str">
            <v>LG-310356</v>
          </cell>
        </row>
        <row r="653">
          <cell r="B653" t="str">
            <v>BT-UPS-LG-310360</v>
          </cell>
          <cell r="C653" t="str">
            <v>00000000000047052</v>
          </cell>
          <cell r="D653" t="str">
            <v>M</v>
          </cell>
          <cell r="E653" t="str">
            <v>BTICINO - UPS Megaline OnLine 5 kVA inverter</v>
          </cell>
          <cell r="F653" t="str">
            <v>BTICINO S.P.A.</v>
          </cell>
          <cell r="G653">
            <v>0</v>
          </cell>
          <cell r="H653">
            <v>0</v>
          </cell>
          <cell r="K653" t="str">
            <v>TO</v>
          </cell>
          <cell r="L653" t="str">
            <v>Acquisto</v>
          </cell>
          <cell r="M653" t="str">
            <v>09/02/2017 10:58</v>
          </cell>
          <cell r="N653" t="str">
            <v>No</v>
          </cell>
          <cell r="O653" t="str">
            <v>No</v>
          </cell>
          <cell r="P653">
            <v>0</v>
          </cell>
          <cell r="Q653" t="str">
            <v>)</v>
          </cell>
          <cell r="T653" t="str">
            <v>00959</v>
          </cell>
          <cell r="U653" t="str">
            <v>LG-310360</v>
          </cell>
        </row>
        <row r="654">
          <cell r="B654" t="str">
            <v>BT-UPS-LG-310363</v>
          </cell>
          <cell r="C654" t="str">
            <v>00000000000047053</v>
          </cell>
          <cell r="D654" t="str">
            <v>M</v>
          </cell>
          <cell r="E654" t="str">
            <v>BTICINO - UPS Megaline OnLine 6,25 kVA inverter</v>
          </cell>
          <cell r="F654" t="str">
            <v>BTICINO S.P.A.</v>
          </cell>
          <cell r="G654">
            <v>0</v>
          </cell>
          <cell r="H654">
            <v>0</v>
          </cell>
          <cell r="K654" t="str">
            <v>TO</v>
          </cell>
          <cell r="L654" t="str">
            <v>Acquisto</v>
          </cell>
          <cell r="M654" t="str">
            <v>09/02/2017 10:58</v>
          </cell>
          <cell r="N654" t="str">
            <v>No</v>
          </cell>
          <cell r="O654" t="str">
            <v>No</v>
          </cell>
          <cell r="P654">
            <v>0</v>
          </cell>
          <cell r="Q654" t="str">
            <v>)</v>
          </cell>
          <cell r="T654" t="str">
            <v>00959</v>
          </cell>
          <cell r="U654" t="str">
            <v>LG-310363</v>
          </cell>
        </row>
        <row r="655">
          <cell r="B655" t="str">
            <v>BT-UPS-LG-310366</v>
          </cell>
          <cell r="C655" t="str">
            <v>00000000000047054</v>
          </cell>
          <cell r="D655" t="str">
            <v>M</v>
          </cell>
          <cell r="E655" t="str">
            <v>BTICINO - UPS Megaline OnLine 7,5 kVA inverter</v>
          </cell>
          <cell r="F655" t="str">
            <v>BTICINO S.P.A.</v>
          </cell>
          <cell r="G655">
            <v>0</v>
          </cell>
          <cell r="H655">
            <v>0</v>
          </cell>
          <cell r="K655" t="str">
            <v>TO</v>
          </cell>
          <cell r="L655" t="str">
            <v>Acquisto</v>
          </cell>
          <cell r="M655" t="str">
            <v>09/02/2017 10:58</v>
          </cell>
          <cell r="N655" t="str">
            <v>No</v>
          </cell>
          <cell r="O655" t="str">
            <v>No</v>
          </cell>
          <cell r="P655">
            <v>0</v>
          </cell>
          <cell r="Q655" t="str">
            <v>)</v>
          </cell>
          <cell r="T655" t="str">
            <v>00959</v>
          </cell>
          <cell r="U655" t="str">
            <v>LG-310366</v>
          </cell>
        </row>
        <row r="656">
          <cell r="B656" t="str">
            <v>BT-UPS-LG-310369</v>
          </cell>
          <cell r="C656" t="str">
            <v>00000000000047055</v>
          </cell>
          <cell r="D656" t="str">
            <v>M</v>
          </cell>
          <cell r="E656" t="str">
            <v>BTICINO - UPS Megaline OnLine 8,75 kVA inverter</v>
          </cell>
          <cell r="F656" t="str">
            <v>BTICINO S.P.A.</v>
          </cell>
          <cell r="G656">
            <v>0</v>
          </cell>
          <cell r="H656">
            <v>0</v>
          </cell>
          <cell r="K656" t="str">
            <v>TO</v>
          </cell>
          <cell r="L656" t="str">
            <v>Acquisto</v>
          </cell>
          <cell r="M656" t="str">
            <v>09/02/2017 10:58</v>
          </cell>
          <cell r="N656" t="str">
            <v>No</v>
          </cell>
          <cell r="O656" t="str">
            <v>No</v>
          </cell>
          <cell r="P656">
            <v>0</v>
          </cell>
          <cell r="Q656" t="str">
            <v>)</v>
          </cell>
          <cell r="T656" t="str">
            <v>00959</v>
          </cell>
          <cell r="U656" t="str">
            <v>LG-310369</v>
          </cell>
        </row>
        <row r="657">
          <cell r="B657" t="str">
            <v>BT-UPS-LG-310372</v>
          </cell>
          <cell r="C657" t="str">
            <v>00000000000047056</v>
          </cell>
          <cell r="D657" t="str">
            <v>M</v>
          </cell>
          <cell r="E657" t="str">
            <v>BTICINO - UPS Megaline OnLine 10 kVA inverter</v>
          </cell>
          <cell r="F657" t="str">
            <v>BTICINO S.P.A.</v>
          </cell>
          <cell r="G657">
            <v>0</v>
          </cell>
          <cell r="H657">
            <v>0</v>
          </cell>
          <cell r="K657" t="str">
            <v>TO</v>
          </cell>
          <cell r="L657" t="str">
            <v>Acquisto</v>
          </cell>
          <cell r="M657" t="str">
            <v>09/02/2017 10:58</v>
          </cell>
          <cell r="N657" t="str">
            <v>No</v>
          </cell>
          <cell r="O657" t="str">
            <v>No</v>
          </cell>
          <cell r="P657">
            <v>0</v>
          </cell>
          <cell r="Q657" t="str">
            <v>)</v>
          </cell>
          <cell r="R657" t="str">
            <v>28/11/2022</v>
          </cell>
          <cell r="S657" t="str">
            <v>28/11/2022</v>
          </cell>
          <cell r="T657" t="str">
            <v>00959</v>
          </cell>
          <cell r="U657" t="str">
            <v>LG-310372</v>
          </cell>
        </row>
        <row r="658">
          <cell r="B658" t="str">
            <v>BT-UPS-LG-310373</v>
          </cell>
          <cell r="C658" t="str">
            <v>00000000000047057</v>
          </cell>
          <cell r="D658" t="str">
            <v>M</v>
          </cell>
          <cell r="E658" t="str">
            <v>BTICINO - UPS Megaline OnLine 1,25 kVA 30min</v>
          </cell>
          <cell r="F658" t="str">
            <v>BTICINO S.P.A.</v>
          </cell>
          <cell r="G658">
            <v>0</v>
          </cell>
          <cell r="H658">
            <v>0</v>
          </cell>
          <cell r="K658" t="str">
            <v>TO</v>
          </cell>
          <cell r="L658" t="str">
            <v>Acquisto</v>
          </cell>
          <cell r="M658" t="str">
            <v>09/02/2017 10:58</v>
          </cell>
          <cell r="N658" t="str">
            <v>No</v>
          </cell>
          <cell r="O658" t="str">
            <v>No</v>
          </cell>
          <cell r="P658">
            <v>0</v>
          </cell>
          <cell r="Q658" t="str">
            <v>)</v>
          </cell>
          <cell r="T658" t="str">
            <v>00959</v>
          </cell>
          <cell r="U658" t="str">
            <v>LG-310373</v>
          </cell>
        </row>
        <row r="659">
          <cell r="B659" t="str">
            <v>BT-UPS-LG-310374</v>
          </cell>
          <cell r="C659" t="str">
            <v>00000000000047058</v>
          </cell>
          <cell r="D659" t="str">
            <v>M</v>
          </cell>
          <cell r="E659" t="str">
            <v>BTICINO - UPS Megaline OnLine 1,25 kVA 52min</v>
          </cell>
          <cell r="F659" t="str">
            <v>BTICINO S.P.A.</v>
          </cell>
          <cell r="G659">
            <v>0</v>
          </cell>
          <cell r="H659">
            <v>0</v>
          </cell>
          <cell r="K659" t="str">
            <v>TO</v>
          </cell>
          <cell r="L659" t="str">
            <v>Acquisto</v>
          </cell>
          <cell r="M659" t="str">
            <v>09/02/2017 10:58</v>
          </cell>
          <cell r="N659" t="str">
            <v>No</v>
          </cell>
          <cell r="O659" t="str">
            <v>No</v>
          </cell>
          <cell r="P659">
            <v>0</v>
          </cell>
          <cell r="Q659" t="str">
            <v>)</v>
          </cell>
          <cell r="T659" t="str">
            <v>00959</v>
          </cell>
          <cell r="U659" t="str">
            <v>LG-310374</v>
          </cell>
        </row>
        <row r="660">
          <cell r="B660" t="str">
            <v>BT-UPS-LG-310375</v>
          </cell>
          <cell r="C660" t="str">
            <v>00000000000047059</v>
          </cell>
          <cell r="D660" t="str">
            <v>M</v>
          </cell>
          <cell r="E660" t="str">
            <v>BTICINO - UPS Megaline OnLine 1,25 kVA 75min</v>
          </cell>
          <cell r="F660" t="str">
            <v>BTICINO S.P.A.</v>
          </cell>
          <cell r="G660">
            <v>0</v>
          </cell>
          <cell r="H660">
            <v>0</v>
          </cell>
          <cell r="K660" t="str">
            <v>TO</v>
          </cell>
          <cell r="L660" t="str">
            <v>Acquisto</v>
          </cell>
          <cell r="M660" t="str">
            <v>09/02/2017 10:58</v>
          </cell>
          <cell r="N660" t="str">
            <v>No</v>
          </cell>
          <cell r="O660" t="str">
            <v>No</v>
          </cell>
          <cell r="P660">
            <v>0</v>
          </cell>
          <cell r="Q660" t="str">
            <v>)</v>
          </cell>
          <cell r="R660" t="str">
            <v>10/07/2018</v>
          </cell>
          <cell r="S660" t="str">
            <v>06/07/2018</v>
          </cell>
          <cell r="T660" t="str">
            <v>00959</v>
          </cell>
          <cell r="U660" t="str">
            <v>LG-310375</v>
          </cell>
        </row>
        <row r="661">
          <cell r="B661" t="str">
            <v>BT-UPS-LG-310376</v>
          </cell>
          <cell r="C661" t="str">
            <v>00000000000047060</v>
          </cell>
          <cell r="D661" t="str">
            <v>M</v>
          </cell>
          <cell r="E661" t="str">
            <v>BTICINO - UPS Megaline OnLine 2,5 kVA 22min</v>
          </cell>
          <cell r="F661" t="str">
            <v>BTICINO S.P.A.</v>
          </cell>
          <cell r="G661">
            <v>0</v>
          </cell>
          <cell r="H661">
            <v>0</v>
          </cell>
          <cell r="K661" t="str">
            <v>TO</v>
          </cell>
          <cell r="L661" t="str">
            <v>Acquisto</v>
          </cell>
          <cell r="M661" t="str">
            <v>09/02/2017 10:58</v>
          </cell>
          <cell r="N661" t="str">
            <v>No</v>
          </cell>
          <cell r="O661" t="str">
            <v>No</v>
          </cell>
          <cell r="P661">
            <v>0</v>
          </cell>
          <cell r="Q661" t="str">
            <v>)</v>
          </cell>
          <cell r="T661" t="str">
            <v>00959</v>
          </cell>
          <cell r="U661" t="str">
            <v>LG-310376</v>
          </cell>
        </row>
        <row r="662">
          <cell r="B662" t="str">
            <v>BT-UPS-LG-310377</v>
          </cell>
          <cell r="C662" t="str">
            <v>00000000000047061</v>
          </cell>
          <cell r="D662" t="str">
            <v>M</v>
          </cell>
          <cell r="E662" t="str">
            <v>BTICINO - UPS Megaline OnLine 2,5 kVA 30min</v>
          </cell>
          <cell r="F662" t="str">
            <v>BTICINO S.P.A.</v>
          </cell>
          <cell r="G662">
            <v>0</v>
          </cell>
          <cell r="H662">
            <v>0</v>
          </cell>
          <cell r="K662" t="str">
            <v>TO</v>
          </cell>
          <cell r="L662" t="str">
            <v>Acquisto</v>
          </cell>
          <cell r="M662" t="str">
            <v>09/02/2017 10:58</v>
          </cell>
          <cell r="N662" t="str">
            <v>No</v>
          </cell>
          <cell r="O662" t="str">
            <v>No</v>
          </cell>
          <cell r="P662">
            <v>0</v>
          </cell>
          <cell r="Q662" t="str">
            <v>)</v>
          </cell>
          <cell r="T662" t="str">
            <v>00959</v>
          </cell>
          <cell r="U662" t="str">
            <v>LG-310377</v>
          </cell>
        </row>
        <row r="663">
          <cell r="B663" t="str">
            <v>BT-UPS-LG-310378</v>
          </cell>
          <cell r="C663" t="str">
            <v>00000000000047062</v>
          </cell>
          <cell r="D663" t="str">
            <v>M</v>
          </cell>
          <cell r="E663" t="str">
            <v>BTICINO - UPS Megaline OnLine 3,75 kVA 18min</v>
          </cell>
          <cell r="F663" t="str">
            <v>BTICINO S.P.A.</v>
          </cell>
          <cell r="G663">
            <v>0</v>
          </cell>
          <cell r="H663">
            <v>0</v>
          </cell>
          <cell r="K663" t="str">
            <v>TO</v>
          </cell>
          <cell r="L663" t="str">
            <v>Acquisto</v>
          </cell>
          <cell r="M663" t="str">
            <v>09/02/2017 10:58</v>
          </cell>
          <cell r="N663" t="str">
            <v>No</v>
          </cell>
          <cell r="O663" t="str">
            <v>No</v>
          </cell>
          <cell r="P663">
            <v>0</v>
          </cell>
          <cell r="Q663" t="str">
            <v>)</v>
          </cell>
          <cell r="T663" t="str">
            <v>00959</v>
          </cell>
          <cell r="U663" t="str">
            <v>LG-310378</v>
          </cell>
        </row>
        <row r="664">
          <cell r="B664" t="str">
            <v>BT-UPS-LG-310379</v>
          </cell>
          <cell r="C664" t="str">
            <v>00000000000047063</v>
          </cell>
          <cell r="D664" t="str">
            <v>M</v>
          </cell>
          <cell r="E664" t="str">
            <v>BTICINO - UPS Megaline OnLine 1,25 kVA Rack</v>
          </cell>
          <cell r="F664" t="str">
            <v>BTICINO S.P.A.</v>
          </cell>
          <cell r="G664">
            <v>0</v>
          </cell>
          <cell r="H664">
            <v>0</v>
          </cell>
          <cell r="K664" t="str">
            <v>TO</v>
          </cell>
          <cell r="L664" t="str">
            <v>Acquisto</v>
          </cell>
          <cell r="M664" t="str">
            <v>09/02/2017 10:58</v>
          </cell>
          <cell r="N664" t="str">
            <v>No</v>
          </cell>
          <cell r="O664" t="str">
            <v>No</v>
          </cell>
          <cell r="P664">
            <v>0</v>
          </cell>
          <cell r="Q664" t="str">
            <v>)</v>
          </cell>
          <cell r="T664" t="str">
            <v>00959</v>
          </cell>
          <cell r="U664" t="str">
            <v>LG-310379</v>
          </cell>
        </row>
        <row r="665">
          <cell r="B665" t="str">
            <v>BT-UPS-LG-310381</v>
          </cell>
          <cell r="C665" t="str">
            <v>00000000000047064</v>
          </cell>
          <cell r="D665" t="str">
            <v>M</v>
          </cell>
          <cell r="E665" t="str">
            <v>BTICINO - UPS Megaline OnLine 2,5 kVA Rack</v>
          </cell>
          <cell r="F665" t="str">
            <v>BTICINO S.P.A.</v>
          </cell>
          <cell r="G665">
            <v>0</v>
          </cell>
          <cell r="H665">
            <v>0</v>
          </cell>
          <cell r="K665" t="str">
            <v>TO</v>
          </cell>
          <cell r="L665" t="str">
            <v>Acquisto</v>
          </cell>
          <cell r="M665" t="str">
            <v>09/02/2017 10:58</v>
          </cell>
          <cell r="N665" t="str">
            <v>No</v>
          </cell>
          <cell r="O665" t="str">
            <v>No</v>
          </cell>
          <cell r="P665">
            <v>0</v>
          </cell>
          <cell r="Q665" t="str">
            <v>)</v>
          </cell>
          <cell r="T665" t="str">
            <v>00959</v>
          </cell>
          <cell r="U665" t="str">
            <v>LG-310381</v>
          </cell>
        </row>
        <row r="666">
          <cell r="B666" t="str">
            <v>BT-UPS-LG-310383</v>
          </cell>
          <cell r="C666" t="str">
            <v>00000000000047065</v>
          </cell>
          <cell r="D666" t="str">
            <v>M</v>
          </cell>
          <cell r="E666" t="str">
            <v>BTICINO - UPS Megaline OnLine 3,75 kVA Rack</v>
          </cell>
          <cell r="F666" t="str">
            <v>BTICINO S.P.A.</v>
          </cell>
          <cell r="G666">
            <v>0</v>
          </cell>
          <cell r="H666">
            <v>0</v>
          </cell>
          <cell r="K666" t="str">
            <v>TO</v>
          </cell>
          <cell r="L666" t="str">
            <v>Acquisto</v>
          </cell>
          <cell r="M666" t="str">
            <v>09/02/2017 10:58</v>
          </cell>
          <cell r="N666" t="str">
            <v>No</v>
          </cell>
          <cell r="O666" t="str">
            <v>No</v>
          </cell>
          <cell r="P666">
            <v>0</v>
          </cell>
          <cell r="Q666" t="str">
            <v>)</v>
          </cell>
          <cell r="R666" t="str">
            <v>23/01/2024</v>
          </cell>
          <cell r="S666" t="str">
            <v>23/01/2024</v>
          </cell>
          <cell r="T666" t="str">
            <v>00959</v>
          </cell>
          <cell r="U666" t="str">
            <v>LG-310383</v>
          </cell>
        </row>
        <row r="667">
          <cell r="B667" t="str">
            <v>BT-UPS-LG-310385</v>
          </cell>
          <cell r="C667" t="str">
            <v>00000000000047066</v>
          </cell>
          <cell r="D667" t="str">
            <v>M</v>
          </cell>
          <cell r="E667" t="str">
            <v>BTICINO - UPS Megaline OnLine 5 kVA Rack</v>
          </cell>
          <cell r="F667" t="str">
            <v>BTICINO S.P.A.</v>
          </cell>
          <cell r="G667">
            <v>0</v>
          </cell>
          <cell r="H667">
            <v>0</v>
          </cell>
          <cell r="K667" t="str">
            <v>TO</v>
          </cell>
          <cell r="L667" t="str">
            <v>Acquisto</v>
          </cell>
          <cell r="M667" t="str">
            <v>09/02/2017 10:58</v>
          </cell>
          <cell r="N667" t="str">
            <v>No</v>
          </cell>
          <cell r="O667" t="str">
            <v>No</v>
          </cell>
          <cell r="P667">
            <v>0</v>
          </cell>
          <cell r="Q667" t="str">
            <v>)</v>
          </cell>
          <cell r="T667" t="str">
            <v>00959</v>
          </cell>
          <cell r="U667" t="str">
            <v>LG-310385</v>
          </cell>
        </row>
        <row r="668">
          <cell r="B668" t="str">
            <v>BT-UPS-LG-310387</v>
          </cell>
          <cell r="C668" t="str">
            <v>00000000000047067</v>
          </cell>
          <cell r="D668" t="str">
            <v>M</v>
          </cell>
          <cell r="E668" t="str">
            <v>BTICINO - UPS Megaline OnLine 1,25 kVA Rack 30min</v>
          </cell>
          <cell r="F668" t="str">
            <v>BTICINO S.P.A.</v>
          </cell>
          <cell r="G668">
            <v>0</v>
          </cell>
          <cell r="H668">
            <v>0</v>
          </cell>
          <cell r="K668" t="str">
            <v>TO</v>
          </cell>
          <cell r="L668" t="str">
            <v>Acquisto</v>
          </cell>
          <cell r="M668" t="str">
            <v>09/02/2017 10:58</v>
          </cell>
          <cell r="N668" t="str">
            <v>No</v>
          </cell>
          <cell r="O668" t="str">
            <v>No</v>
          </cell>
          <cell r="P668">
            <v>0</v>
          </cell>
          <cell r="Q668" t="str">
            <v>)</v>
          </cell>
          <cell r="T668" t="str">
            <v>00959</v>
          </cell>
          <cell r="U668" t="str">
            <v>LG-310387</v>
          </cell>
        </row>
        <row r="669">
          <cell r="B669" t="str">
            <v>BT-UPS-LG-310388</v>
          </cell>
          <cell r="C669" t="str">
            <v>00000000000047068</v>
          </cell>
          <cell r="D669" t="str">
            <v>M</v>
          </cell>
          <cell r="E669" t="str">
            <v>BTICINO - UPS Megaline OnLine 1,25 kVA Rack 52min</v>
          </cell>
          <cell r="F669" t="str">
            <v>BTICINO S.P.A.</v>
          </cell>
          <cell r="G669">
            <v>0</v>
          </cell>
          <cell r="H669">
            <v>0</v>
          </cell>
          <cell r="K669" t="str">
            <v>TO</v>
          </cell>
          <cell r="L669" t="str">
            <v>Acquisto</v>
          </cell>
          <cell r="M669" t="str">
            <v>09/02/2017 10:58</v>
          </cell>
          <cell r="N669" t="str">
            <v>No</v>
          </cell>
          <cell r="O669" t="str">
            <v>No</v>
          </cell>
          <cell r="P669">
            <v>0</v>
          </cell>
          <cell r="Q669" t="str">
            <v>)</v>
          </cell>
          <cell r="T669" t="str">
            <v>00959</v>
          </cell>
          <cell r="U669" t="str">
            <v>LG-310388</v>
          </cell>
        </row>
        <row r="670">
          <cell r="B670" t="str">
            <v>BT-UPS-LG-310389</v>
          </cell>
          <cell r="C670" t="str">
            <v>00000000000047069</v>
          </cell>
          <cell r="D670" t="str">
            <v>M</v>
          </cell>
          <cell r="E670" t="str">
            <v>BTICINO - UPS Megaline OnLine 1,25 kVA Rack 75min</v>
          </cell>
          <cell r="F670" t="str">
            <v>BTICINO S.P.A.</v>
          </cell>
          <cell r="G670">
            <v>0</v>
          </cell>
          <cell r="H670">
            <v>0</v>
          </cell>
          <cell r="K670" t="str">
            <v>TO</v>
          </cell>
          <cell r="L670" t="str">
            <v>Acquisto</v>
          </cell>
          <cell r="M670" t="str">
            <v>09/02/2017 10:58</v>
          </cell>
          <cell r="N670" t="str">
            <v>No</v>
          </cell>
          <cell r="O670" t="str">
            <v>No</v>
          </cell>
          <cell r="P670">
            <v>0</v>
          </cell>
          <cell r="Q670" t="str">
            <v>)</v>
          </cell>
          <cell r="T670" t="str">
            <v>00959</v>
          </cell>
          <cell r="U670" t="str">
            <v>LG-310389</v>
          </cell>
        </row>
        <row r="671">
          <cell r="B671" t="str">
            <v>BT-UPS-LG-310390</v>
          </cell>
          <cell r="C671" t="str">
            <v>00000000000047070</v>
          </cell>
          <cell r="D671" t="str">
            <v>M</v>
          </cell>
          <cell r="E671" t="str">
            <v>BTICINO - UPS Megaline OnLine 2,5 kVA Rack 22min</v>
          </cell>
          <cell r="F671" t="str">
            <v>BTICINO S.P.A.</v>
          </cell>
          <cell r="G671">
            <v>0</v>
          </cell>
          <cell r="H671">
            <v>0</v>
          </cell>
          <cell r="K671" t="str">
            <v>TO</v>
          </cell>
          <cell r="L671" t="str">
            <v>Acquisto</v>
          </cell>
          <cell r="M671" t="str">
            <v>09/02/2017 10:58</v>
          </cell>
          <cell r="N671" t="str">
            <v>No</v>
          </cell>
          <cell r="O671" t="str">
            <v>No</v>
          </cell>
          <cell r="P671">
            <v>0</v>
          </cell>
          <cell r="Q671" t="str">
            <v>)</v>
          </cell>
          <cell r="T671" t="str">
            <v>00959</v>
          </cell>
          <cell r="U671" t="str">
            <v>LG-310390</v>
          </cell>
        </row>
        <row r="672">
          <cell r="B672" t="str">
            <v>BT-UPS-LG-310391</v>
          </cell>
          <cell r="C672" t="str">
            <v>00000000000047071</v>
          </cell>
          <cell r="D672" t="str">
            <v>M</v>
          </cell>
          <cell r="E672" t="str">
            <v>BTICINO - UPS Megaline OnLine 2,5 kVA Rack 30min</v>
          </cell>
          <cell r="F672" t="str">
            <v>BTICINO S.P.A.</v>
          </cell>
          <cell r="G672">
            <v>0</v>
          </cell>
          <cell r="H672">
            <v>0</v>
          </cell>
          <cell r="K672" t="str">
            <v>TO</v>
          </cell>
          <cell r="L672" t="str">
            <v>Acquisto</v>
          </cell>
          <cell r="M672" t="str">
            <v>09/02/2017 10:58</v>
          </cell>
          <cell r="N672" t="str">
            <v>No</v>
          </cell>
          <cell r="O672" t="str">
            <v>No</v>
          </cell>
          <cell r="P672">
            <v>0</v>
          </cell>
          <cell r="Q672" t="str">
            <v>)</v>
          </cell>
          <cell r="T672" t="str">
            <v>00959</v>
          </cell>
          <cell r="U672" t="str">
            <v>LG-310391</v>
          </cell>
        </row>
        <row r="673">
          <cell r="B673" t="str">
            <v>BT-UPS-LG-310392</v>
          </cell>
          <cell r="C673" t="str">
            <v>00000000000047072</v>
          </cell>
          <cell r="D673" t="str">
            <v>M</v>
          </cell>
          <cell r="E673" t="str">
            <v>BTICINO - UPS Megaline OnLine 3,75 kVA Rack 18min</v>
          </cell>
          <cell r="F673" t="str">
            <v>BTICINO S.P.A.</v>
          </cell>
          <cell r="G673">
            <v>0</v>
          </cell>
          <cell r="H673">
            <v>0</v>
          </cell>
          <cell r="K673" t="str">
            <v>TO</v>
          </cell>
          <cell r="L673" t="str">
            <v>Acquisto</v>
          </cell>
          <cell r="M673" t="str">
            <v>09/02/2017 10:58</v>
          </cell>
          <cell r="N673" t="str">
            <v>No</v>
          </cell>
          <cell r="O673" t="str">
            <v>No</v>
          </cell>
          <cell r="P673">
            <v>0</v>
          </cell>
          <cell r="Q673" t="str">
            <v>)</v>
          </cell>
          <cell r="T673" t="str">
            <v>00959</v>
          </cell>
          <cell r="U673" t="str">
            <v>LG-310392</v>
          </cell>
        </row>
        <row r="674">
          <cell r="B674" t="str">
            <v>BT-UPS-LG-310396</v>
          </cell>
          <cell r="C674" t="str">
            <v>00000000000047073</v>
          </cell>
          <cell r="D674" t="str">
            <v>M</v>
          </cell>
          <cell r="E674" t="str">
            <v>BTICINO - UPS Trimod HE 10 kVA  0min</v>
          </cell>
          <cell r="F674" t="str">
            <v>BTICINO S.P.A.</v>
          </cell>
          <cell r="G674">
            <v>0</v>
          </cell>
          <cell r="H674">
            <v>0</v>
          </cell>
          <cell r="K674" t="str">
            <v>TO</v>
          </cell>
          <cell r="L674" t="str">
            <v>Acquisto</v>
          </cell>
          <cell r="M674" t="str">
            <v>09/02/2017 10:58</v>
          </cell>
          <cell r="N674" t="str">
            <v>No</v>
          </cell>
          <cell r="O674" t="str">
            <v>No</v>
          </cell>
          <cell r="P674">
            <v>0</v>
          </cell>
          <cell r="Q674" t="str">
            <v>)</v>
          </cell>
          <cell r="T674" t="str">
            <v>00959</v>
          </cell>
          <cell r="U674" t="str">
            <v>LG-310396</v>
          </cell>
        </row>
        <row r="675">
          <cell r="B675" t="str">
            <v>BT-UPS-LG-310397</v>
          </cell>
          <cell r="C675" t="str">
            <v>00000000000047078</v>
          </cell>
          <cell r="D675" t="str">
            <v>M</v>
          </cell>
          <cell r="E675" t="str">
            <v>BTICINO - UPS Trimod HE 10 kVA Alto 0min</v>
          </cell>
          <cell r="F675" t="str">
            <v>BTICINO S.P.A.</v>
          </cell>
          <cell r="G675">
            <v>0</v>
          </cell>
          <cell r="H675">
            <v>0</v>
          </cell>
          <cell r="K675" t="str">
            <v>TO</v>
          </cell>
          <cell r="L675" t="str">
            <v>Acquisto</v>
          </cell>
          <cell r="M675" t="str">
            <v>09/02/2017 10:58</v>
          </cell>
          <cell r="N675" t="str">
            <v>No</v>
          </cell>
          <cell r="O675" t="str">
            <v>No</v>
          </cell>
          <cell r="P675">
            <v>0</v>
          </cell>
          <cell r="Q675" t="str">
            <v>)</v>
          </cell>
          <cell r="T675" t="str">
            <v>00959</v>
          </cell>
          <cell r="U675" t="str">
            <v>LG-310397</v>
          </cell>
        </row>
        <row r="676">
          <cell r="B676" t="str">
            <v>BT-UPS-LG-310402</v>
          </cell>
          <cell r="C676" t="str">
            <v>00000000000047079</v>
          </cell>
          <cell r="D676" t="str">
            <v>M</v>
          </cell>
          <cell r="E676" t="str">
            <v>BTICINO - UPS Trimod HE 10 kVA Alto 49min</v>
          </cell>
          <cell r="F676" t="str">
            <v>BTICINO S.P.A.</v>
          </cell>
          <cell r="G676">
            <v>0</v>
          </cell>
          <cell r="H676">
            <v>0</v>
          </cell>
          <cell r="K676" t="str">
            <v>TO</v>
          </cell>
          <cell r="L676" t="str">
            <v>Acquisto</v>
          </cell>
          <cell r="M676" t="str">
            <v>09/02/2017 10:58</v>
          </cell>
          <cell r="N676" t="str">
            <v>No</v>
          </cell>
          <cell r="O676" t="str">
            <v>No</v>
          </cell>
          <cell r="P676">
            <v>0</v>
          </cell>
          <cell r="Q676" t="str">
            <v>)</v>
          </cell>
          <cell r="R676" t="str">
            <v>18/12/2020</v>
          </cell>
          <cell r="S676" t="str">
            <v>11/12/2020</v>
          </cell>
          <cell r="T676" t="str">
            <v>00959</v>
          </cell>
          <cell r="U676" t="str">
            <v>LG-310402</v>
          </cell>
        </row>
        <row r="677">
          <cell r="B677" t="str">
            <v>BT-UPS-LG-310403</v>
          </cell>
          <cell r="C677" t="str">
            <v>00000000000047080</v>
          </cell>
          <cell r="D677" t="str">
            <v>M</v>
          </cell>
          <cell r="E677" t="str">
            <v>BTICINO - UPS Trimod HE 15 kVA Alto 0min</v>
          </cell>
          <cell r="F677" t="str">
            <v>BTICINO S.P.A.</v>
          </cell>
          <cell r="G677">
            <v>0</v>
          </cell>
          <cell r="H677">
            <v>0</v>
          </cell>
          <cell r="K677" t="str">
            <v>TO</v>
          </cell>
          <cell r="L677" t="str">
            <v>Acquisto</v>
          </cell>
          <cell r="M677" t="str">
            <v>09/02/2017 10:58</v>
          </cell>
          <cell r="N677" t="str">
            <v>No</v>
          </cell>
          <cell r="O677" t="str">
            <v>No</v>
          </cell>
          <cell r="P677">
            <v>0</v>
          </cell>
          <cell r="Q677" t="str">
            <v>)</v>
          </cell>
          <cell r="T677" t="str">
            <v>00959</v>
          </cell>
          <cell r="U677" t="str">
            <v>LG-310403</v>
          </cell>
        </row>
        <row r="678">
          <cell r="B678" t="str">
            <v>BT-UPS-LG-310407</v>
          </cell>
          <cell r="C678" t="str">
            <v>00000000000047081</v>
          </cell>
          <cell r="D678" t="str">
            <v>M</v>
          </cell>
          <cell r="E678" t="str">
            <v>BTICINO - UPS Trimod HE 15 kVA Alto 29min</v>
          </cell>
          <cell r="F678" t="str">
            <v>BTICINO S.P.A.</v>
          </cell>
          <cell r="G678">
            <v>0</v>
          </cell>
          <cell r="H678">
            <v>0</v>
          </cell>
          <cell r="K678" t="str">
            <v>TO</v>
          </cell>
          <cell r="L678" t="str">
            <v>Acquisto</v>
          </cell>
          <cell r="M678" t="str">
            <v>09/02/2017 10:58</v>
          </cell>
          <cell r="N678" t="str">
            <v>No</v>
          </cell>
          <cell r="O678" t="str">
            <v>No</v>
          </cell>
          <cell r="P678">
            <v>0</v>
          </cell>
          <cell r="Q678" t="str">
            <v>)</v>
          </cell>
          <cell r="T678" t="str">
            <v>00959</v>
          </cell>
          <cell r="U678" t="str">
            <v>LG-310407</v>
          </cell>
        </row>
        <row r="679">
          <cell r="B679" t="str">
            <v>BT-UPS-LG-310408</v>
          </cell>
          <cell r="C679" t="str">
            <v>00000000000047082</v>
          </cell>
          <cell r="D679" t="str">
            <v>M</v>
          </cell>
          <cell r="E679" t="str">
            <v>BTICINO - UPS Trimod HE 15 kVA  0min</v>
          </cell>
          <cell r="F679" t="str">
            <v>BTICINO S.P.A.</v>
          </cell>
          <cell r="G679">
            <v>0</v>
          </cell>
          <cell r="H679">
            <v>0</v>
          </cell>
          <cell r="K679" t="str">
            <v>TO</v>
          </cell>
          <cell r="L679" t="str">
            <v>Acquisto</v>
          </cell>
          <cell r="M679" t="str">
            <v>09/02/2017 10:58</v>
          </cell>
          <cell r="N679" t="str">
            <v>No</v>
          </cell>
          <cell r="O679" t="str">
            <v>No</v>
          </cell>
          <cell r="P679">
            <v>0</v>
          </cell>
          <cell r="Q679" t="str">
            <v>)</v>
          </cell>
          <cell r="T679" t="str">
            <v>00959</v>
          </cell>
          <cell r="U679" t="str">
            <v>LG-310408</v>
          </cell>
        </row>
        <row r="680">
          <cell r="B680" t="str">
            <v>BT-UPS-LG-310409</v>
          </cell>
          <cell r="C680" t="str">
            <v>00000000000047083</v>
          </cell>
          <cell r="D680" t="str">
            <v>M</v>
          </cell>
          <cell r="E680" t="str">
            <v>BTICINO - UPS Trimod HE 20 kVA Alto 0min</v>
          </cell>
          <cell r="F680" t="str">
            <v>BTICINO S.P.A.</v>
          </cell>
          <cell r="G680">
            <v>0</v>
          </cell>
          <cell r="H680">
            <v>0</v>
          </cell>
          <cell r="K680" t="str">
            <v>TO</v>
          </cell>
          <cell r="L680" t="str">
            <v>Acquisto</v>
          </cell>
          <cell r="M680" t="str">
            <v>09/02/2017 10:58</v>
          </cell>
          <cell r="N680" t="str">
            <v>No</v>
          </cell>
          <cell r="O680" t="str">
            <v>No</v>
          </cell>
          <cell r="P680">
            <v>0</v>
          </cell>
          <cell r="Q680" t="str">
            <v>)</v>
          </cell>
          <cell r="T680" t="str">
            <v>00959</v>
          </cell>
          <cell r="U680" t="str">
            <v>LG-310409</v>
          </cell>
        </row>
        <row r="681">
          <cell r="B681" t="str">
            <v>BT-UPS-LG-310413</v>
          </cell>
          <cell r="C681" t="str">
            <v>00000000000047084</v>
          </cell>
          <cell r="D681" t="str">
            <v>M</v>
          </cell>
          <cell r="E681" t="str">
            <v>BTICINO - UPS Trimod HE 20 kVA Alto 20min</v>
          </cell>
          <cell r="F681" t="str">
            <v>BTICINO S.P.A.</v>
          </cell>
          <cell r="G681">
            <v>0</v>
          </cell>
          <cell r="H681">
            <v>0</v>
          </cell>
          <cell r="K681" t="str">
            <v>TO</v>
          </cell>
          <cell r="L681" t="str">
            <v>Acquisto</v>
          </cell>
          <cell r="M681" t="str">
            <v>09/02/2017 10:58</v>
          </cell>
          <cell r="N681" t="str">
            <v>No</v>
          </cell>
          <cell r="O681" t="str">
            <v>No</v>
          </cell>
          <cell r="P681">
            <v>0</v>
          </cell>
          <cell r="Q681" t="str">
            <v>)</v>
          </cell>
          <cell r="R681" t="str">
            <v>05/12/2022</v>
          </cell>
          <cell r="S681" t="str">
            <v>05/12/2022</v>
          </cell>
          <cell r="T681" t="str">
            <v>00959</v>
          </cell>
          <cell r="U681" t="str">
            <v>LG-310413</v>
          </cell>
        </row>
        <row r="682">
          <cell r="B682" t="str">
            <v>BT-UPS-LG-310414</v>
          </cell>
          <cell r="C682" t="str">
            <v>00000000000047085</v>
          </cell>
          <cell r="D682" t="str">
            <v>M</v>
          </cell>
          <cell r="E682" t="str">
            <v>BTICINO - UPS Trimod HE 20 kVA 0min</v>
          </cell>
          <cell r="F682" t="str">
            <v>BTICINO S.P.A.</v>
          </cell>
          <cell r="G682">
            <v>0</v>
          </cell>
          <cell r="H682">
            <v>0</v>
          </cell>
          <cell r="K682" t="str">
            <v>TO</v>
          </cell>
          <cell r="L682" t="str">
            <v>Acquisto</v>
          </cell>
          <cell r="M682" t="str">
            <v>09/02/2017 10:58</v>
          </cell>
          <cell r="N682" t="str">
            <v>No</v>
          </cell>
          <cell r="O682" t="str">
            <v>No</v>
          </cell>
          <cell r="P682">
            <v>0</v>
          </cell>
          <cell r="Q682" t="str">
            <v>)</v>
          </cell>
          <cell r="R682" t="str">
            <v>10/06/2022</v>
          </cell>
          <cell r="S682" t="str">
            <v>10/06/2022</v>
          </cell>
          <cell r="T682" t="str">
            <v>00959</v>
          </cell>
          <cell r="U682" t="str">
            <v>LG-310414</v>
          </cell>
        </row>
        <row r="683">
          <cell r="B683" t="str">
            <v>BT-UPS-LG-310415</v>
          </cell>
          <cell r="C683" t="str">
            <v>00000000000047086</v>
          </cell>
          <cell r="D683" t="str">
            <v>M</v>
          </cell>
          <cell r="E683" t="str">
            <v>BTICINO - UPS Trimod HE 30 kVA Alto 0min</v>
          </cell>
          <cell r="F683" t="str">
            <v>BTICINO S.P.A.</v>
          </cell>
          <cell r="G683">
            <v>0</v>
          </cell>
          <cell r="H683">
            <v>0</v>
          </cell>
          <cell r="K683" t="str">
            <v>TO</v>
          </cell>
          <cell r="L683" t="str">
            <v>Acquisto</v>
          </cell>
          <cell r="M683" t="str">
            <v>09/02/2017 10:58</v>
          </cell>
          <cell r="N683" t="str">
            <v>No</v>
          </cell>
          <cell r="O683" t="str">
            <v>No</v>
          </cell>
          <cell r="P683">
            <v>0</v>
          </cell>
          <cell r="Q683" t="str">
            <v>)</v>
          </cell>
          <cell r="T683" t="str">
            <v>00959</v>
          </cell>
          <cell r="U683" t="str">
            <v>LG-310415</v>
          </cell>
        </row>
        <row r="684">
          <cell r="B684" t="str">
            <v>BT-UPS-LG-310417</v>
          </cell>
          <cell r="C684" t="str">
            <v>00000000000047087</v>
          </cell>
          <cell r="D684" t="str">
            <v>M</v>
          </cell>
          <cell r="E684" t="str">
            <v>BTICINO - UPS Trimod HE 30 kVA 8min</v>
          </cell>
          <cell r="F684" t="str">
            <v>BTICINO S.P.A.</v>
          </cell>
          <cell r="G684">
            <v>0</v>
          </cell>
          <cell r="H684">
            <v>0</v>
          </cell>
          <cell r="K684" t="str">
            <v>TO</v>
          </cell>
          <cell r="L684" t="str">
            <v>Acquisto</v>
          </cell>
          <cell r="M684" t="str">
            <v>09/02/2017 10:58</v>
          </cell>
          <cell r="N684" t="str">
            <v>No</v>
          </cell>
          <cell r="O684" t="str">
            <v>No</v>
          </cell>
          <cell r="P684">
            <v>0</v>
          </cell>
          <cell r="Q684" t="str">
            <v>)</v>
          </cell>
          <cell r="T684" t="str">
            <v>00959</v>
          </cell>
          <cell r="U684" t="str">
            <v>LG-310417</v>
          </cell>
        </row>
        <row r="685">
          <cell r="B685" t="str">
            <v>BT-UPS-LG-310418</v>
          </cell>
          <cell r="C685" t="str">
            <v>00000000000047088</v>
          </cell>
          <cell r="D685" t="str">
            <v>M</v>
          </cell>
          <cell r="E685" t="str">
            <v>BTICINO - UPS Trimod HE 30 kVA  0min</v>
          </cell>
          <cell r="F685" t="str">
            <v>BTICINO S.P.A.</v>
          </cell>
          <cell r="G685">
            <v>0</v>
          </cell>
          <cell r="H685">
            <v>0</v>
          </cell>
          <cell r="K685" t="str">
            <v>TO</v>
          </cell>
          <cell r="L685" t="str">
            <v>Acquisto</v>
          </cell>
          <cell r="M685" t="str">
            <v>09/02/2017 10:58</v>
          </cell>
          <cell r="N685" t="str">
            <v>No</v>
          </cell>
          <cell r="O685" t="str">
            <v>No</v>
          </cell>
          <cell r="P685">
            <v>0</v>
          </cell>
          <cell r="Q685" t="str">
            <v>)</v>
          </cell>
          <cell r="T685" t="str">
            <v>00959</v>
          </cell>
          <cell r="U685" t="str">
            <v>LG-310418</v>
          </cell>
        </row>
        <row r="686">
          <cell r="B686" t="str">
            <v>BT-UPS-LG-310419</v>
          </cell>
          <cell r="C686" t="str">
            <v>00000000000047089</v>
          </cell>
          <cell r="D686" t="str">
            <v>M</v>
          </cell>
          <cell r="E686" t="str">
            <v>BTICINO - UPS Trimod HE 40 kVA  0min</v>
          </cell>
          <cell r="F686" t="str">
            <v>BTICINO S.P.A.</v>
          </cell>
          <cell r="G686">
            <v>0</v>
          </cell>
          <cell r="H686">
            <v>0</v>
          </cell>
          <cell r="K686" t="str">
            <v>TO</v>
          </cell>
          <cell r="L686" t="str">
            <v>Acquisto</v>
          </cell>
          <cell r="M686" t="str">
            <v>09/02/2017 10:58</v>
          </cell>
          <cell r="N686" t="str">
            <v>No</v>
          </cell>
          <cell r="O686" t="str">
            <v>No</v>
          </cell>
          <cell r="P686">
            <v>0</v>
          </cell>
          <cell r="Q686" t="str">
            <v>)</v>
          </cell>
          <cell r="R686" t="str">
            <v>05/07/2023</v>
          </cell>
          <cell r="S686" t="str">
            <v>05/07/2023</v>
          </cell>
          <cell r="T686" t="str">
            <v>00959</v>
          </cell>
          <cell r="U686" t="str">
            <v>LG-310419</v>
          </cell>
        </row>
        <row r="687">
          <cell r="B687" t="str">
            <v>BT-UPS-LG-310420</v>
          </cell>
          <cell r="C687" t="str">
            <v>00000000000047090</v>
          </cell>
          <cell r="D687" t="str">
            <v>M</v>
          </cell>
          <cell r="E687" t="str">
            <v>BTICINO - UPS Trimod HE 60 kVA  0min</v>
          </cell>
          <cell r="F687" t="str">
            <v>BTICINO S.P.A.</v>
          </cell>
          <cell r="G687">
            <v>0</v>
          </cell>
          <cell r="H687">
            <v>0</v>
          </cell>
          <cell r="K687" t="str">
            <v>TO</v>
          </cell>
          <cell r="L687" t="str">
            <v>Acquisto</v>
          </cell>
          <cell r="M687" t="str">
            <v>09/02/2017 10:58</v>
          </cell>
          <cell r="N687" t="str">
            <v>No</v>
          </cell>
          <cell r="O687" t="str">
            <v>No</v>
          </cell>
          <cell r="P687">
            <v>0</v>
          </cell>
          <cell r="Q687" t="str">
            <v>)</v>
          </cell>
          <cell r="R687" t="str">
            <v>20/07/2018</v>
          </cell>
          <cell r="S687" t="str">
            <v>12/07/2018</v>
          </cell>
          <cell r="T687" t="str">
            <v>00959</v>
          </cell>
          <cell r="U687" t="str">
            <v>LG-310420</v>
          </cell>
        </row>
        <row r="688">
          <cell r="B688" t="str">
            <v>BT-UPS-LG-310420_BUN</v>
          </cell>
          <cell r="C688" t="str">
            <v>00000000000054645</v>
          </cell>
          <cell r="D688" t="str">
            <v>M</v>
          </cell>
          <cell r="E688" t="str">
            <v>LEGRAND - UPS Tri. HE 60 kVA. Compr. di 2 cabinet batt. mod. 20 cass. 9Ah inst. ( 310764x2). Intef web/snmp compresa (310931)</v>
          </cell>
          <cell r="F688" t="str">
            <v>BTICINO S.P.A.</v>
          </cell>
          <cell r="G688">
            <v>0</v>
          </cell>
          <cell r="H688">
            <v>0</v>
          </cell>
          <cell r="L688" t="str">
            <v>Acquisto</v>
          </cell>
          <cell r="M688" t="str">
            <v>11/06/2018 14:56</v>
          </cell>
          <cell r="N688" t="str">
            <v>Si</v>
          </cell>
          <cell r="O688" t="str">
            <v>No</v>
          </cell>
          <cell r="P688">
            <v>0</v>
          </cell>
          <cell r="Q688" t="str">
            <v>X</v>
          </cell>
          <cell r="T688" t="str">
            <v>00959</v>
          </cell>
        </row>
        <row r="689">
          <cell r="B689" t="str">
            <v>BT-UPS-LG-310422</v>
          </cell>
          <cell r="C689" t="str">
            <v>00000000000047091</v>
          </cell>
          <cell r="D689" t="str">
            <v>M</v>
          </cell>
          <cell r="E689" t="str">
            <v>BTICINO - UPS Trimod HE Power Cabinet per 10 kVA ( 3power slot/12 Batt slot)</v>
          </cell>
          <cell r="F689" t="str">
            <v>BTICINO S.P.A.</v>
          </cell>
          <cell r="G689">
            <v>0</v>
          </cell>
          <cell r="H689">
            <v>0</v>
          </cell>
          <cell r="K689" t="str">
            <v>TO</v>
          </cell>
          <cell r="L689" t="str">
            <v>Acquisto</v>
          </cell>
          <cell r="M689" t="str">
            <v>09/02/2017 10:58</v>
          </cell>
          <cell r="N689" t="str">
            <v>No</v>
          </cell>
          <cell r="O689" t="str">
            <v>No</v>
          </cell>
          <cell r="P689">
            <v>0</v>
          </cell>
          <cell r="Q689" t="str">
            <v>)</v>
          </cell>
          <cell r="T689" t="str">
            <v>00959</v>
          </cell>
          <cell r="U689" t="str">
            <v>LG-310422</v>
          </cell>
        </row>
        <row r="690">
          <cell r="B690" t="str">
            <v>BT-UPS-LG-310423</v>
          </cell>
          <cell r="C690" t="str">
            <v>00000000000047092</v>
          </cell>
          <cell r="D690" t="str">
            <v>M</v>
          </cell>
          <cell r="E690" t="str">
            <v>BTICINO - UPS Trimod HE Power Cabinet per 15/20 kVA ( 3power slot/12 Batt slot)</v>
          </cell>
          <cell r="F690" t="str">
            <v>BTICINO S.P.A.</v>
          </cell>
          <cell r="G690">
            <v>0</v>
          </cell>
          <cell r="H690">
            <v>0</v>
          </cell>
          <cell r="K690" t="str">
            <v>TO</v>
          </cell>
          <cell r="L690" t="str">
            <v>Acquisto</v>
          </cell>
          <cell r="M690" t="str">
            <v>09/02/2017 10:58</v>
          </cell>
          <cell r="N690" t="str">
            <v>No</v>
          </cell>
          <cell r="O690" t="str">
            <v>No</v>
          </cell>
          <cell r="P690">
            <v>0</v>
          </cell>
          <cell r="Q690" t="str">
            <v>)</v>
          </cell>
          <cell r="T690" t="str">
            <v>00959</v>
          </cell>
          <cell r="U690" t="str">
            <v>LG-310423</v>
          </cell>
        </row>
        <row r="691">
          <cell r="B691" t="str">
            <v>BT-UPS-LG-310424</v>
          </cell>
          <cell r="C691" t="str">
            <v>00000000000047093</v>
          </cell>
          <cell r="D691" t="str">
            <v>M</v>
          </cell>
          <cell r="E691" t="str">
            <v>BTICINO - UPS Trimod HE Power Cabinet per 30 kVA ( 6power slot/No Batt slot) solo 3/3</v>
          </cell>
          <cell r="F691" t="str">
            <v>BTICINO S.P.A.</v>
          </cell>
          <cell r="G691">
            <v>0</v>
          </cell>
          <cell r="H691">
            <v>0</v>
          </cell>
          <cell r="K691" t="str">
            <v>TO</v>
          </cell>
          <cell r="L691" t="str">
            <v>Acquisto</v>
          </cell>
          <cell r="M691" t="str">
            <v>09/02/2017 10:58</v>
          </cell>
          <cell r="N691" t="str">
            <v>No</v>
          </cell>
          <cell r="O691" t="str">
            <v>No</v>
          </cell>
          <cell r="P691">
            <v>0</v>
          </cell>
          <cell r="Q691" t="str">
            <v>)</v>
          </cell>
          <cell r="T691" t="str">
            <v>00959</v>
          </cell>
          <cell r="U691" t="str">
            <v>LG-310424</v>
          </cell>
        </row>
        <row r="692">
          <cell r="B692" t="str">
            <v>BT-UPS-LG-310425</v>
          </cell>
          <cell r="C692" t="str">
            <v>00000000000047094</v>
          </cell>
          <cell r="D692" t="str">
            <v>M</v>
          </cell>
          <cell r="E692" t="str">
            <v>BTICINO - UPS Trimod HE Power Cabinet per 30 kVA ( 6power slot/No Batt slot) 3/1, 1/1, 3/1</v>
          </cell>
          <cell r="F692" t="str">
            <v>BTICINO S.P.A.</v>
          </cell>
          <cell r="G692">
            <v>0</v>
          </cell>
          <cell r="H692">
            <v>0</v>
          </cell>
          <cell r="K692" t="str">
            <v>TO</v>
          </cell>
          <cell r="L692" t="str">
            <v>Acquisto</v>
          </cell>
          <cell r="M692" t="str">
            <v>09/02/2017 10:58</v>
          </cell>
          <cell r="N692" t="str">
            <v>No</v>
          </cell>
          <cell r="O692" t="str">
            <v>No</v>
          </cell>
          <cell r="P692">
            <v>0</v>
          </cell>
          <cell r="Q692" t="str">
            <v>)</v>
          </cell>
          <cell r="T692" t="str">
            <v>00959</v>
          </cell>
          <cell r="U692" t="str">
            <v>LG-310425</v>
          </cell>
        </row>
        <row r="693">
          <cell r="B693" t="str">
            <v>BT-UPS-LG-310426</v>
          </cell>
          <cell r="C693" t="str">
            <v>00000000000047095</v>
          </cell>
          <cell r="D693" t="str">
            <v>M</v>
          </cell>
          <cell r="E693" t="str">
            <v>BTICINO - UPS Trimod HE Power Cabinet per 40 kVA ( 6power slot/No Batt slot) solo 3/3</v>
          </cell>
          <cell r="F693" t="str">
            <v>BTICINO S.P.A.</v>
          </cell>
          <cell r="G693">
            <v>0</v>
          </cell>
          <cell r="H693">
            <v>0</v>
          </cell>
          <cell r="K693" t="str">
            <v>TO</v>
          </cell>
          <cell r="L693" t="str">
            <v>Acquisto</v>
          </cell>
          <cell r="M693" t="str">
            <v>09/02/2017 10:58</v>
          </cell>
          <cell r="N693" t="str">
            <v>No</v>
          </cell>
          <cell r="O693" t="str">
            <v>No</v>
          </cell>
          <cell r="P693">
            <v>0</v>
          </cell>
          <cell r="Q693" t="str">
            <v>)</v>
          </cell>
          <cell r="T693" t="str">
            <v>00959</v>
          </cell>
          <cell r="U693" t="str">
            <v>LG-310426</v>
          </cell>
        </row>
        <row r="694">
          <cell r="B694" t="str">
            <v>BT-UPS-LG-310427</v>
          </cell>
          <cell r="C694" t="str">
            <v>00000000000047096</v>
          </cell>
          <cell r="D694" t="str">
            <v>M</v>
          </cell>
          <cell r="E694" t="str">
            <v>BTICINO - UPS Trimod HE Power Cabinet per 60 kVA ( 6power slot/No Batt slot) solo 3/3</v>
          </cell>
          <cell r="F694" t="str">
            <v>BTICINO S.P.A.</v>
          </cell>
          <cell r="G694">
            <v>0</v>
          </cell>
          <cell r="H694">
            <v>0</v>
          </cell>
          <cell r="K694" t="str">
            <v>TO</v>
          </cell>
          <cell r="L694" t="str">
            <v>Acquisto</v>
          </cell>
          <cell r="M694" t="str">
            <v>09/02/2017 10:58</v>
          </cell>
          <cell r="N694" t="str">
            <v>No</v>
          </cell>
          <cell r="O694" t="str">
            <v>No</v>
          </cell>
          <cell r="P694">
            <v>0</v>
          </cell>
          <cell r="Q694" t="str">
            <v>)</v>
          </cell>
          <cell r="T694" t="str">
            <v>00959</v>
          </cell>
          <cell r="U694" t="str">
            <v>LG-310427</v>
          </cell>
        </row>
        <row r="695">
          <cell r="B695" t="str">
            <v>BT-UPS-LG-310431</v>
          </cell>
          <cell r="C695" t="str">
            <v>00000000000047097</v>
          </cell>
          <cell r="D695" t="str">
            <v>M</v>
          </cell>
          <cell r="E695" t="str">
            <v>BTICINO - UPS Trimod HE Power Cabinet per 10 kVA ( 3power slot/16 Batt slot)</v>
          </cell>
          <cell r="F695" t="str">
            <v>BTICINO S.P.A.</v>
          </cell>
          <cell r="G695">
            <v>0</v>
          </cell>
          <cell r="H695">
            <v>0</v>
          </cell>
          <cell r="K695" t="str">
            <v>TO</v>
          </cell>
          <cell r="L695" t="str">
            <v>Acquisto</v>
          </cell>
          <cell r="M695" t="str">
            <v>09/02/2017 10:58</v>
          </cell>
          <cell r="N695" t="str">
            <v>No</v>
          </cell>
          <cell r="O695" t="str">
            <v>No</v>
          </cell>
          <cell r="P695">
            <v>0</v>
          </cell>
          <cell r="Q695" t="str">
            <v>)</v>
          </cell>
          <cell r="T695" t="str">
            <v>00959</v>
          </cell>
          <cell r="U695" t="str">
            <v>LG-310431</v>
          </cell>
        </row>
        <row r="696">
          <cell r="B696" t="str">
            <v>BT-UPS-LG-310432</v>
          </cell>
          <cell r="C696" t="str">
            <v>00000000000047098</v>
          </cell>
          <cell r="D696" t="str">
            <v>M</v>
          </cell>
          <cell r="E696" t="str">
            <v>BTICINO - UPS Trimod HE Power Cabinet per 15/20 kVA ( 6power slot/12 Batt slot)</v>
          </cell>
          <cell r="F696" t="str">
            <v>BTICINO S.P.A.</v>
          </cell>
          <cell r="G696">
            <v>0</v>
          </cell>
          <cell r="H696">
            <v>0</v>
          </cell>
          <cell r="K696" t="str">
            <v>TO</v>
          </cell>
          <cell r="L696" t="str">
            <v>Acquisto</v>
          </cell>
          <cell r="M696" t="str">
            <v>09/02/2017 10:58</v>
          </cell>
          <cell r="N696" t="str">
            <v>No</v>
          </cell>
          <cell r="O696" t="str">
            <v>No</v>
          </cell>
          <cell r="P696">
            <v>0</v>
          </cell>
          <cell r="Q696" t="str">
            <v>)</v>
          </cell>
          <cell r="T696" t="str">
            <v>00959</v>
          </cell>
          <cell r="U696" t="str">
            <v>LG-310432</v>
          </cell>
        </row>
        <row r="697">
          <cell r="B697" t="str">
            <v>BT-UPS-LG-310433</v>
          </cell>
          <cell r="C697" t="str">
            <v>00000000000047099</v>
          </cell>
          <cell r="D697" t="str">
            <v>M</v>
          </cell>
          <cell r="E697" t="str">
            <v>BTICINO - UPS Trimod HE Power Cabinet per 15/20 kVA ( 3power slot/16 Batt slot)</v>
          </cell>
          <cell r="F697" t="str">
            <v>BTICINO S.P.A.</v>
          </cell>
          <cell r="G697">
            <v>0</v>
          </cell>
          <cell r="H697">
            <v>0</v>
          </cell>
          <cell r="K697" t="str">
            <v>TO</v>
          </cell>
          <cell r="L697" t="str">
            <v>Acquisto</v>
          </cell>
          <cell r="M697" t="str">
            <v>09/02/2017 10:58</v>
          </cell>
          <cell r="N697" t="str">
            <v>No</v>
          </cell>
          <cell r="O697" t="str">
            <v>No</v>
          </cell>
          <cell r="P697">
            <v>0</v>
          </cell>
          <cell r="Q697" t="str">
            <v>)</v>
          </cell>
          <cell r="R697" t="str">
            <v>01/10/2021</v>
          </cell>
          <cell r="S697" t="str">
            <v>01/10/2021</v>
          </cell>
          <cell r="T697" t="str">
            <v>00959</v>
          </cell>
          <cell r="U697" t="str">
            <v>LG-310433</v>
          </cell>
        </row>
        <row r="698">
          <cell r="B698" t="str">
            <v>BT-UPS-LG-310434</v>
          </cell>
          <cell r="C698" t="str">
            <v>00000000000047117</v>
          </cell>
          <cell r="D698" t="str">
            <v>M</v>
          </cell>
          <cell r="E698" t="str">
            <v>BTICINO - UPS Trimod HE Power Cabinet per 30 kVA ( 6power slot/12 Batt slot) solo 3/3</v>
          </cell>
          <cell r="F698" t="str">
            <v>BTICINO S.P.A.</v>
          </cell>
          <cell r="G698">
            <v>0</v>
          </cell>
          <cell r="H698">
            <v>0</v>
          </cell>
          <cell r="K698" t="str">
            <v>TO</v>
          </cell>
          <cell r="L698" t="str">
            <v>Acquisto</v>
          </cell>
          <cell r="M698" t="str">
            <v>09/02/2017 10:58</v>
          </cell>
          <cell r="N698" t="str">
            <v>No</v>
          </cell>
          <cell r="O698" t="str">
            <v>No</v>
          </cell>
          <cell r="P698">
            <v>0</v>
          </cell>
          <cell r="Q698" t="str">
            <v>)</v>
          </cell>
          <cell r="T698" t="str">
            <v>00959</v>
          </cell>
          <cell r="U698" t="str">
            <v>LG-310434</v>
          </cell>
        </row>
        <row r="699">
          <cell r="B699" t="str">
            <v>BT-UPS-LG-310442</v>
          </cell>
          <cell r="C699" t="str">
            <v>00000000000047118</v>
          </cell>
          <cell r="D699" t="str">
            <v>M</v>
          </cell>
          <cell r="E699" t="str">
            <v>BTICINO - UPS Trimod HE 10 kVA  11 min</v>
          </cell>
          <cell r="F699" t="str">
            <v>BTICINO S.P.A.</v>
          </cell>
          <cell r="G699">
            <v>0</v>
          </cell>
          <cell r="H699">
            <v>0</v>
          </cell>
          <cell r="K699" t="str">
            <v>TO</v>
          </cell>
          <cell r="L699" t="str">
            <v>Acquisto</v>
          </cell>
          <cell r="M699" t="str">
            <v>09/02/2017 10:58</v>
          </cell>
          <cell r="N699" t="str">
            <v>No</v>
          </cell>
          <cell r="O699" t="str">
            <v>No</v>
          </cell>
          <cell r="P699">
            <v>0</v>
          </cell>
          <cell r="Q699" t="str">
            <v>)</v>
          </cell>
          <cell r="R699" t="str">
            <v>29/11/2023</v>
          </cell>
          <cell r="S699" t="str">
            <v>29/11/2023</v>
          </cell>
          <cell r="T699" t="str">
            <v>00959</v>
          </cell>
          <cell r="U699" t="str">
            <v>LG-310442</v>
          </cell>
        </row>
        <row r="700">
          <cell r="B700" t="str">
            <v>BT-UPS-LG-310443</v>
          </cell>
          <cell r="C700" t="str">
            <v>00000000000047119</v>
          </cell>
          <cell r="D700" t="str">
            <v>M</v>
          </cell>
          <cell r="E700" t="str">
            <v>BTICINO - UPS Trimod HE 10 kVA  17 min</v>
          </cell>
          <cell r="F700" t="str">
            <v>BTICINO S.P.A.</v>
          </cell>
          <cell r="G700">
            <v>0</v>
          </cell>
          <cell r="H700">
            <v>0</v>
          </cell>
          <cell r="K700" t="str">
            <v>TO</v>
          </cell>
          <cell r="L700" t="str">
            <v>Acquisto</v>
          </cell>
          <cell r="M700" t="str">
            <v>09/02/2017 10:58</v>
          </cell>
          <cell r="N700" t="str">
            <v>No</v>
          </cell>
          <cell r="O700" t="str">
            <v>No</v>
          </cell>
          <cell r="P700">
            <v>0</v>
          </cell>
          <cell r="Q700" t="str">
            <v>)</v>
          </cell>
          <cell r="R700" t="str">
            <v>13/01/2022</v>
          </cell>
          <cell r="S700" t="str">
            <v>13/01/2022</v>
          </cell>
          <cell r="T700" t="str">
            <v>00959</v>
          </cell>
          <cell r="U700" t="str">
            <v>LG-310443</v>
          </cell>
        </row>
        <row r="701">
          <cell r="B701" t="str">
            <v>BT-UPS-LG-310444</v>
          </cell>
          <cell r="C701" t="str">
            <v>00000000000047120</v>
          </cell>
          <cell r="D701" t="str">
            <v>M</v>
          </cell>
          <cell r="E701" t="str">
            <v>BTICINO - UPS Trimod HE 10 kVA  35 min</v>
          </cell>
          <cell r="F701" t="str">
            <v>BTICINO S.P.A.</v>
          </cell>
          <cell r="G701">
            <v>0</v>
          </cell>
          <cell r="H701">
            <v>0</v>
          </cell>
          <cell r="K701" t="str">
            <v>TO</v>
          </cell>
          <cell r="L701" t="str">
            <v>Acquisto</v>
          </cell>
          <cell r="M701" t="str">
            <v>09/02/2017 10:58</v>
          </cell>
          <cell r="N701" t="str">
            <v>No</v>
          </cell>
          <cell r="O701" t="str">
            <v>No</v>
          </cell>
          <cell r="P701">
            <v>0</v>
          </cell>
          <cell r="Q701" t="str">
            <v>)</v>
          </cell>
          <cell r="R701" t="str">
            <v>13/01/2022</v>
          </cell>
          <cell r="S701" t="str">
            <v>13/01/2022</v>
          </cell>
          <cell r="T701" t="str">
            <v>00959</v>
          </cell>
          <cell r="U701" t="str">
            <v>LG-310444</v>
          </cell>
        </row>
        <row r="702">
          <cell r="B702" t="str">
            <v>BT-UPS-LG-310445</v>
          </cell>
          <cell r="C702" t="str">
            <v>00000000000047121</v>
          </cell>
          <cell r="D702" t="str">
            <v>M</v>
          </cell>
          <cell r="E702" t="str">
            <v>BTICINO - UPS Trimod HE 15 kVA 13 min</v>
          </cell>
          <cell r="F702" t="str">
            <v>BTICINO S.P.A.</v>
          </cell>
          <cell r="G702">
            <v>0</v>
          </cell>
          <cell r="H702">
            <v>0</v>
          </cell>
          <cell r="K702" t="str">
            <v>TO</v>
          </cell>
          <cell r="L702" t="str">
            <v>Acquisto</v>
          </cell>
          <cell r="M702" t="str">
            <v>09/02/2017 10:58</v>
          </cell>
          <cell r="N702" t="str">
            <v>No</v>
          </cell>
          <cell r="O702" t="str">
            <v>No</v>
          </cell>
          <cell r="P702">
            <v>0</v>
          </cell>
          <cell r="Q702" t="str">
            <v>)</v>
          </cell>
          <cell r="T702" t="str">
            <v>00959</v>
          </cell>
          <cell r="U702" t="str">
            <v>LG-310445</v>
          </cell>
        </row>
        <row r="703">
          <cell r="B703" t="str">
            <v>BT-UPS-LG-310446</v>
          </cell>
          <cell r="C703" t="str">
            <v>00000000000047122</v>
          </cell>
          <cell r="D703" t="str">
            <v>M</v>
          </cell>
          <cell r="E703" t="str">
            <v>BTICINO - UPS Trimod HE 15 kVA 21 min</v>
          </cell>
          <cell r="F703" t="str">
            <v>BTICINO S.P.A.</v>
          </cell>
          <cell r="G703">
            <v>0</v>
          </cell>
          <cell r="H703">
            <v>0</v>
          </cell>
          <cell r="K703" t="str">
            <v>TO</v>
          </cell>
          <cell r="L703" t="str">
            <v>Acquisto</v>
          </cell>
          <cell r="M703" t="str">
            <v>09/02/2017 10:58</v>
          </cell>
          <cell r="N703" t="str">
            <v>No</v>
          </cell>
          <cell r="O703" t="str">
            <v>No</v>
          </cell>
          <cell r="P703">
            <v>0</v>
          </cell>
          <cell r="Q703" t="str">
            <v>)</v>
          </cell>
          <cell r="T703" t="str">
            <v>00959</v>
          </cell>
          <cell r="U703" t="str">
            <v>LG-310446</v>
          </cell>
        </row>
        <row r="704">
          <cell r="B704" t="str">
            <v>BT-UPS-LG-310447</v>
          </cell>
          <cell r="C704" t="str">
            <v>00000000000047123</v>
          </cell>
          <cell r="D704" t="str">
            <v>M</v>
          </cell>
          <cell r="E704" t="str">
            <v>BTICINO - UPS Trimod HE 20 kVA 9 min</v>
          </cell>
          <cell r="F704" t="str">
            <v>BTICINO S.P.A.</v>
          </cell>
          <cell r="G704">
            <v>0</v>
          </cell>
          <cell r="H704">
            <v>0</v>
          </cell>
          <cell r="K704" t="str">
            <v>TO</v>
          </cell>
          <cell r="L704" t="str">
            <v>Acquisto</v>
          </cell>
          <cell r="M704" t="str">
            <v>09/02/2017 10:58</v>
          </cell>
          <cell r="N704" t="str">
            <v>No</v>
          </cell>
          <cell r="O704" t="str">
            <v>No</v>
          </cell>
          <cell r="P704">
            <v>0</v>
          </cell>
          <cell r="Q704" t="str">
            <v>)</v>
          </cell>
          <cell r="R704" t="str">
            <v>05/12/2022</v>
          </cell>
          <cell r="S704" t="str">
            <v>05/12/2022</v>
          </cell>
          <cell r="T704" t="str">
            <v>00959</v>
          </cell>
          <cell r="U704" t="str">
            <v>LG-310447</v>
          </cell>
        </row>
        <row r="705">
          <cell r="B705" t="str">
            <v>BT-UPS-LG-310448</v>
          </cell>
          <cell r="C705" t="str">
            <v>00000000000047124</v>
          </cell>
          <cell r="D705" t="str">
            <v>M</v>
          </cell>
          <cell r="E705" t="str">
            <v>BTICINO - UPS Trimod HE 20 kVA 14 min</v>
          </cell>
          <cell r="F705" t="str">
            <v>BTICINO S.P.A.</v>
          </cell>
          <cell r="G705">
            <v>0</v>
          </cell>
          <cell r="H705">
            <v>0</v>
          </cell>
          <cell r="K705" t="str">
            <v>TO</v>
          </cell>
          <cell r="L705" t="str">
            <v>Acquisto</v>
          </cell>
          <cell r="M705" t="str">
            <v>09/02/2017 10:58</v>
          </cell>
          <cell r="N705" t="str">
            <v>No</v>
          </cell>
          <cell r="O705" t="str">
            <v>No</v>
          </cell>
          <cell r="P705">
            <v>0</v>
          </cell>
          <cell r="Q705" t="str">
            <v>)</v>
          </cell>
          <cell r="R705" t="str">
            <v>19/12/2023</v>
          </cell>
          <cell r="S705" t="str">
            <v>07/12/2023</v>
          </cell>
          <cell r="T705" t="str">
            <v>00959</v>
          </cell>
          <cell r="U705" t="str">
            <v>LG-310448</v>
          </cell>
        </row>
        <row r="706">
          <cell r="B706" t="str">
            <v>BT-UPS-LG-310458</v>
          </cell>
          <cell r="C706" t="str">
            <v>00000000000047125</v>
          </cell>
          <cell r="E706" t="str">
            <v>UPS Archimod HE cab vuoto 20k M 18 U libere</v>
          </cell>
          <cell r="F706" t="str">
            <v>BTICINO S.P.A.</v>
          </cell>
          <cell r="G706">
            <v>0</v>
          </cell>
          <cell r="H706">
            <v>0</v>
          </cell>
          <cell r="L706" t="str">
            <v>Acquisto</v>
          </cell>
          <cell r="M706" t="str">
            <v>09/02/2017 10:58</v>
          </cell>
          <cell r="N706" t="str">
            <v>Si</v>
          </cell>
          <cell r="O706" t="str">
            <v>No</v>
          </cell>
          <cell r="P706">
            <v>0</v>
          </cell>
          <cell r="Q706" t="str">
            <v>)</v>
          </cell>
          <cell r="T706" t="str">
            <v>00959</v>
          </cell>
          <cell r="U706" t="str">
            <v>LG-310458</v>
          </cell>
        </row>
        <row r="707">
          <cell r="B707" t="str">
            <v>BT-UPS-LG-310459</v>
          </cell>
          <cell r="C707" t="str">
            <v>00000000000047126</v>
          </cell>
          <cell r="D707" t="str">
            <v>M</v>
          </cell>
          <cell r="E707" t="str">
            <v>UPS Archimod HE cabinet vuoto 20k M</v>
          </cell>
          <cell r="F707" t="str">
            <v>BTICINO S.P.A.</v>
          </cell>
          <cell r="G707">
            <v>0</v>
          </cell>
          <cell r="H707">
            <v>0</v>
          </cell>
          <cell r="K707" t="str">
            <v>TO</v>
          </cell>
          <cell r="L707" t="str">
            <v>Acquisto</v>
          </cell>
          <cell r="M707" t="str">
            <v>09/02/2017 10:58</v>
          </cell>
          <cell r="N707" t="str">
            <v>Si</v>
          </cell>
          <cell r="O707" t="str">
            <v>No</v>
          </cell>
          <cell r="P707">
            <v>0</v>
          </cell>
          <cell r="Q707" t="str">
            <v>)</v>
          </cell>
          <cell r="T707" t="str">
            <v>00959</v>
          </cell>
          <cell r="U707" t="str">
            <v>LG-310459</v>
          </cell>
        </row>
        <row r="708">
          <cell r="B708" t="str">
            <v>BT-UPS-LG-310460</v>
          </cell>
          <cell r="C708" t="str">
            <v>00000000000047127</v>
          </cell>
          <cell r="D708" t="str">
            <v>M</v>
          </cell>
          <cell r="E708" t="str">
            <v>UPS Archimod HE cabinet vuoto 40k M</v>
          </cell>
          <cell r="F708" t="str">
            <v>BTICINO S.P.A.</v>
          </cell>
          <cell r="G708">
            <v>0</v>
          </cell>
          <cell r="H708">
            <v>0</v>
          </cell>
          <cell r="K708" t="str">
            <v>TO</v>
          </cell>
          <cell r="L708" t="str">
            <v>Acquisto</v>
          </cell>
          <cell r="M708" t="str">
            <v>09/02/2017 10:58</v>
          </cell>
          <cell r="N708" t="str">
            <v>Si</v>
          </cell>
          <cell r="O708" t="str">
            <v>No</v>
          </cell>
          <cell r="P708">
            <v>0</v>
          </cell>
          <cell r="Q708" t="str">
            <v>)</v>
          </cell>
          <cell r="T708" t="str">
            <v>00959</v>
          </cell>
          <cell r="U708" t="str">
            <v>LG-310460</v>
          </cell>
        </row>
        <row r="709">
          <cell r="B709" t="str">
            <v>BT-UPS-LG-310461</v>
          </cell>
          <cell r="C709" t="str">
            <v>00000000000047128</v>
          </cell>
          <cell r="D709" t="str">
            <v>M</v>
          </cell>
          <cell r="E709" t="str">
            <v>UPS Archimod HE cabinet vuoto 60k 3/3</v>
          </cell>
          <cell r="F709" t="str">
            <v>BTICINO S.P.A.</v>
          </cell>
          <cell r="G709">
            <v>0</v>
          </cell>
          <cell r="H709">
            <v>0</v>
          </cell>
          <cell r="K709" t="str">
            <v>TO</v>
          </cell>
          <cell r="L709" t="str">
            <v>Acquisto</v>
          </cell>
          <cell r="M709" t="str">
            <v>09/02/2017 10:58</v>
          </cell>
          <cell r="N709" t="str">
            <v>Si</v>
          </cell>
          <cell r="O709" t="str">
            <v>No</v>
          </cell>
          <cell r="P709">
            <v>0</v>
          </cell>
          <cell r="Q709" t="str">
            <v>)</v>
          </cell>
          <cell r="T709" t="str">
            <v>00959</v>
          </cell>
          <cell r="U709" t="str">
            <v>LG-310461</v>
          </cell>
        </row>
        <row r="710">
          <cell r="B710" t="str">
            <v>BT-UPS-LG-310462</v>
          </cell>
          <cell r="C710" t="str">
            <v>00000000000047129</v>
          </cell>
          <cell r="D710" t="str">
            <v>M</v>
          </cell>
          <cell r="E710" t="str">
            <v>UPS Archimod HE cabinet vuoto 80k 3/3</v>
          </cell>
          <cell r="F710" t="str">
            <v>BTICINO S.P.A.</v>
          </cell>
          <cell r="G710">
            <v>0</v>
          </cell>
          <cell r="H710">
            <v>0</v>
          </cell>
          <cell r="K710" t="str">
            <v>TO</v>
          </cell>
          <cell r="L710" t="str">
            <v>Acquisto</v>
          </cell>
          <cell r="M710" t="str">
            <v>09/02/2017 10:58</v>
          </cell>
          <cell r="N710" t="str">
            <v>Si</v>
          </cell>
          <cell r="O710" t="str">
            <v>No</v>
          </cell>
          <cell r="P710">
            <v>0</v>
          </cell>
          <cell r="Q710" t="str">
            <v>)</v>
          </cell>
          <cell r="T710" t="str">
            <v>00959</v>
          </cell>
          <cell r="U710" t="str">
            <v>LG-310462</v>
          </cell>
        </row>
        <row r="711">
          <cell r="B711" t="str">
            <v>BT-UPS-LG-310463</v>
          </cell>
          <cell r="C711" t="str">
            <v>00000000000047130</v>
          </cell>
          <cell r="D711" t="str">
            <v>M</v>
          </cell>
          <cell r="E711" t="str">
            <v>UPS Archimod HE cabinet vuoto 100k 3/3</v>
          </cell>
          <cell r="F711" t="str">
            <v>BTICINO S.P.A.</v>
          </cell>
          <cell r="G711">
            <v>0</v>
          </cell>
          <cell r="H711">
            <v>0</v>
          </cell>
          <cell r="K711" t="str">
            <v>TO</v>
          </cell>
          <cell r="L711" t="str">
            <v>Acquisto</v>
          </cell>
          <cell r="M711" t="str">
            <v>09/02/2017 10:58</v>
          </cell>
          <cell r="N711" t="str">
            <v>Si</v>
          </cell>
          <cell r="O711" t="str">
            <v>No</v>
          </cell>
          <cell r="P711">
            <v>0</v>
          </cell>
          <cell r="Q711" t="str">
            <v>)</v>
          </cell>
          <cell r="T711" t="str">
            <v>00959</v>
          </cell>
          <cell r="U711" t="str">
            <v>LG-310463</v>
          </cell>
        </row>
        <row r="712">
          <cell r="B712" t="str">
            <v>BT-UPS-LG-310464</v>
          </cell>
          <cell r="C712" t="str">
            <v>00000000000047131</v>
          </cell>
          <cell r="D712" t="str">
            <v>M</v>
          </cell>
          <cell r="E712" t="str">
            <v>UPS Archimod HE cabinet vuoto 120k 3/3</v>
          </cell>
          <cell r="F712" t="str">
            <v>BTICINO S.P.A.</v>
          </cell>
          <cell r="G712">
            <v>0</v>
          </cell>
          <cell r="H712">
            <v>0</v>
          </cell>
          <cell r="K712" t="str">
            <v>TO</v>
          </cell>
          <cell r="L712" t="str">
            <v>Acquisto</v>
          </cell>
          <cell r="M712" t="str">
            <v>09/02/2017 10:58</v>
          </cell>
          <cell r="N712" t="str">
            <v>Si</v>
          </cell>
          <cell r="O712" t="str">
            <v>No</v>
          </cell>
          <cell r="P712">
            <v>0</v>
          </cell>
          <cell r="Q712" t="str">
            <v>)</v>
          </cell>
          <cell r="T712" t="str">
            <v>00959</v>
          </cell>
          <cell r="U712" t="str">
            <v>LG-310464</v>
          </cell>
        </row>
        <row r="713">
          <cell r="B713" t="str">
            <v>BT-UPS-LG-310478</v>
          </cell>
          <cell r="C713" t="str">
            <v>00000000000076311</v>
          </cell>
          <cell r="D713" t="str">
            <v>M</v>
          </cell>
          <cell r="E713" t="str">
            <v>BTICINO - BATTERY CAB LONG LIFE TRIMOD B</v>
          </cell>
          <cell r="F713" t="str">
            <v>BTICINO S.P.A.</v>
          </cell>
          <cell r="G713">
            <v>0</v>
          </cell>
          <cell r="H713">
            <v>0</v>
          </cell>
          <cell r="K713" t="str">
            <v>TO</v>
          </cell>
          <cell r="L713" t="str">
            <v>Acquisto</v>
          </cell>
          <cell r="M713" t="str">
            <v>27/05/2022 16:53</v>
          </cell>
          <cell r="N713" t="str">
            <v>No</v>
          </cell>
          <cell r="O713" t="str">
            <v>No</v>
          </cell>
          <cell r="P713">
            <v>0</v>
          </cell>
          <cell r="Q713" t="str">
            <v>X</v>
          </cell>
          <cell r="R713" t="str">
            <v>10/06/2022</v>
          </cell>
          <cell r="S713" t="str">
            <v>10/06/2022</v>
          </cell>
          <cell r="T713" t="str">
            <v>00959</v>
          </cell>
          <cell r="U713" t="str">
            <v>LG-310478</v>
          </cell>
        </row>
        <row r="714">
          <cell r="B714" t="str">
            <v>BT-UPS-LG-310485</v>
          </cell>
          <cell r="C714" t="str">
            <v>00000000000047132</v>
          </cell>
          <cell r="D714" t="str">
            <v>M</v>
          </cell>
          <cell r="E714" t="str">
            <v>BTICINO - Contratto Assistenza Trimod 10 Standard A</v>
          </cell>
          <cell r="F714" t="str">
            <v>BTICINO S.P.A.</v>
          </cell>
          <cell r="G714">
            <v>0</v>
          </cell>
          <cell r="H714">
            <v>0</v>
          </cell>
          <cell r="K714" t="str">
            <v>TO</v>
          </cell>
          <cell r="L714" t="str">
            <v>Acquisto</v>
          </cell>
          <cell r="M714" t="str">
            <v>09/02/2017 10:58</v>
          </cell>
          <cell r="N714" t="str">
            <v>No</v>
          </cell>
          <cell r="O714" t="str">
            <v>No</v>
          </cell>
          <cell r="P714">
            <v>0</v>
          </cell>
          <cell r="Q714" t="str">
            <v>)</v>
          </cell>
          <cell r="T714" t="str">
            <v>00959</v>
          </cell>
          <cell r="U714" t="str">
            <v>LG-310485</v>
          </cell>
        </row>
        <row r="715">
          <cell r="B715" t="str">
            <v>BT-UPS-LG-310486</v>
          </cell>
          <cell r="C715" t="str">
            <v>00000000000047133</v>
          </cell>
          <cell r="D715" t="str">
            <v>M</v>
          </cell>
          <cell r="E715" t="str">
            <v>BTICINO - Contratto Assistenza Trimod 10 Standard B</v>
          </cell>
          <cell r="F715" t="str">
            <v>BTICINO S.P.A.</v>
          </cell>
          <cell r="G715">
            <v>0</v>
          </cell>
          <cell r="H715">
            <v>0</v>
          </cell>
          <cell r="K715" t="str">
            <v>TO</v>
          </cell>
          <cell r="L715" t="str">
            <v>Acquisto</v>
          </cell>
          <cell r="M715" t="str">
            <v>09/02/2017 10:58</v>
          </cell>
          <cell r="N715" t="str">
            <v>No</v>
          </cell>
          <cell r="O715" t="str">
            <v>No</v>
          </cell>
          <cell r="P715">
            <v>0</v>
          </cell>
          <cell r="Q715" t="str">
            <v>)</v>
          </cell>
          <cell r="T715" t="str">
            <v>00959</v>
          </cell>
          <cell r="U715" t="str">
            <v>LG-310486</v>
          </cell>
        </row>
        <row r="716">
          <cell r="B716" t="str">
            <v>BT-UPS-LG-310487</v>
          </cell>
          <cell r="C716" t="str">
            <v>00000000000047134</v>
          </cell>
          <cell r="D716" t="str">
            <v>M</v>
          </cell>
          <cell r="E716" t="str">
            <v>BTICINO - Contratto Assistenza Trimod 10 Standard C</v>
          </cell>
          <cell r="F716" t="str">
            <v>BTICINO S.P.A.</v>
          </cell>
          <cell r="G716">
            <v>0</v>
          </cell>
          <cell r="H716">
            <v>0</v>
          </cell>
          <cell r="K716" t="str">
            <v>TO</v>
          </cell>
          <cell r="L716" t="str">
            <v>Acquisto</v>
          </cell>
          <cell r="M716" t="str">
            <v>09/02/2017 10:58</v>
          </cell>
          <cell r="N716" t="str">
            <v>No</v>
          </cell>
          <cell r="O716" t="str">
            <v>No</v>
          </cell>
          <cell r="P716">
            <v>0</v>
          </cell>
          <cell r="Q716" t="str">
            <v>)</v>
          </cell>
          <cell r="T716" t="str">
            <v>00959</v>
          </cell>
          <cell r="U716" t="str">
            <v>LG-310487</v>
          </cell>
        </row>
        <row r="717">
          <cell r="B717" t="str">
            <v>BT-UPS-LG-310488</v>
          </cell>
          <cell r="C717" t="str">
            <v>00000000000047135</v>
          </cell>
          <cell r="D717" t="str">
            <v>M</v>
          </cell>
          <cell r="E717" t="str">
            <v>BTICINO - Contratto Assistenza Trimod 10 Standard D</v>
          </cell>
          <cell r="F717" t="str">
            <v>BTICINO S.P.A.</v>
          </cell>
          <cell r="G717">
            <v>0</v>
          </cell>
          <cell r="H717">
            <v>0</v>
          </cell>
          <cell r="K717" t="str">
            <v>TO</v>
          </cell>
          <cell r="L717" t="str">
            <v>Acquisto</v>
          </cell>
          <cell r="M717" t="str">
            <v>09/02/2017 10:58</v>
          </cell>
          <cell r="N717" t="str">
            <v>No</v>
          </cell>
          <cell r="O717" t="str">
            <v>No</v>
          </cell>
          <cell r="P717">
            <v>0</v>
          </cell>
          <cell r="Q717" t="str">
            <v>)</v>
          </cell>
          <cell r="R717" t="str">
            <v>07/12/2023</v>
          </cell>
          <cell r="S717" t="str">
            <v>07/12/2023</v>
          </cell>
          <cell r="T717" t="str">
            <v>00959</v>
          </cell>
          <cell r="U717" t="str">
            <v>LG-310488</v>
          </cell>
        </row>
        <row r="718">
          <cell r="B718" t="str">
            <v>BT-UPS-LG-310489</v>
          </cell>
          <cell r="C718" t="str">
            <v>00000000000047136</v>
          </cell>
          <cell r="D718" t="str">
            <v>M</v>
          </cell>
          <cell r="E718" t="str">
            <v>BTICINO - Contratto Assistenza Trimod 10 Standard E</v>
          </cell>
          <cell r="F718" t="str">
            <v>BTICINO S.P.A.</v>
          </cell>
          <cell r="G718">
            <v>0</v>
          </cell>
          <cell r="H718">
            <v>0</v>
          </cell>
          <cell r="K718" t="str">
            <v>TO</v>
          </cell>
          <cell r="L718" t="str">
            <v>Acquisto</v>
          </cell>
          <cell r="M718" t="str">
            <v>09/02/2017 10:58</v>
          </cell>
          <cell r="N718" t="str">
            <v>No</v>
          </cell>
          <cell r="O718" t="str">
            <v>No</v>
          </cell>
          <cell r="P718">
            <v>0</v>
          </cell>
          <cell r="Q718" t="str">
            <v>)</v>
          </cell>
          <cell r="T718" t="str">
            <v>00959</v>
          </cell>
          <cell r="U718" t="str">
            <v>LG-310489</v>
          </cell>
        </row>
        <row r="719">
          <cell r="B719" t="str">
            <v>BT-UPS-LG-310490</v>
          </cell>
          <cell r="C719" t="str">
            <v>00000000000047137</v>
          </cell>
          <cell r="D719" t="str">
            <v>M</v>
          </cell>
          <cell r="E719" t="str">
            <v>BTICINO - Contratto Assistenza Trimod 15 Standard A</v>
          </cell>
          <cell r="F719" t="str">
            <v>BTICINO S.P.A.</v>
          </cell>
          <cell r="G719">
            <v>0</v>
          </cell>
          <cell r="H719">
            <v>0</v>
          </cell>
          <cell r="K719" t="str">
            <v>TO</v>
          </cell>
          <cell r="L719" t="str">
            <v>Acquisto</v>
          </cell>
          <cell r="M719" t="str">
            <v>09/02/2017 10:58</v>
          </cell>
          <cell r="N719" t="str">
            <v>No</v>
          </cell>
          <cell r="O719" t="str">
            <v>No</v>
          </cell>
          <cell r="P719">
            <v>0</v>
          </cell>
          <cell r="Q719" t="str">
            <v>)</v>
          </cell>
          <cell r="T719" t="str">
            <v>00959</v>
          </cell>
          <cell r="U719" t="str">
            <v>LG-310490</v>
          </cell>
        </row>
        <row r="720">
          <cell r="B720" t="str">
            <v>BT-UPS-LG-310491</v>
          </cell>
          <cell r="C720" t="str">
            <v>00000000000047138</v>
          </cell>
          <cell r="D720" t="str">
            <v>M</v>
          </cell>
          <cell r="E720" t="str">
            <v>BTICINO - Contratto Assistenza Trimod 15 Standard B</v>
          </cell>
          <cell r="F720" t="str">
            <v>BTICINO S.P.A.</v>
          </cell>
          <cell r="G720">
            <v>0</v>
          </cell>
          <cell r="H720">
            <v>0</v>
          </cell>
          <cell r="K720" t="str">
            <v>TO</v>
          </cell>
          <cell r="L720" t="str">
            <v>Acquisto</v>
          </cell>
          <cell r="M720" t="str">
            <v>09/02/2017 10:58</v>
          </cell>
          <cell r="N720" t="str">
            <v>No</v>
          </cell>
          <cell r="O720" t="str">
            <v>No</v>
          </cell>
          <cell r="P720">
            <v>0</v>
          </cell>
          <cell r="Q720" t="str">
            <v>)</v>
          </cell>
          <cell r="T720" t="str">
            <v>00959</v>
          </cell>
          <cell r="U720" t="str">
            <v>LG-310491</v>
          </cell>
        </row>
        <row r="721">
          <cell r="B721" t="str">
            <v>BT-UPS-LG-310492</v>
          </cell>
          <cell r="C721" t="str">
            <v>00000000000047139</v>
          </cell>
          <cell r="D721" t="str">
            <v>M</v>
          </cell>
          <cell r="E721" t="str">
            <v>BTICINO - Contratto Assistenza Trimod 15 Standard C</v>
          </cell>
          <cell r="F721" t="str">
            <v>BTICINO S.P.A.</v>
          </cell>
          <cell r="G721">
            <v>0</v>
          </cell>
          <cell r="H721">
            <v>0</v>
          </cell>
          <cell r="K721" t="str">
            <v>TO</v>
          </cell>
          <cell r="L721" t="str">
            <v>Acquisto</v>
          </cell>
          <cell r="M721" t="str">
            <v>09/02/2017 10:58</v>
          </cell>
          <cell r="N721" t="str">
            <v>No</v>
          </cell>
          <cell r="O721" t="str">
            <v>No</v>
          </cell>
          <cell r="P721">
            <v>0</v>
          </cell>
          <cell r="Q721" t="str">
            <v>)</v>
          </cell>
          <cell r="T721" t="str">
            <v>00959</v>
          </cell>
          <cell r="U721" t="str">
            <v>LG-310492</v>
          </cell>
        </row>
        <row r="722">
          <cell r="B722" t="str">
            <v>BT-UPS-LG-310493</v>
          </cell>
          <cell r="C722" t="str">
            <v>00000000000047140</v>
          </cell>
          <cell r="D722" t="str">
            <v>M</v>
          </cell>
          <cell r="E722" t="str">
            <v>BTICINO - Contratto Assistenza Trimod 15 Standard D</v>
          </cell>
          <cell r="F722" t="str">
            <v>BTICINO S.P.A.</v>
          </cell>
          <cell r="G722">
            <v>0</v>
          </cell>
          <cell r="H722">
            <v>0</v>
          </cell>
          <cell r="K722" t="str">
            <v>TO</v>
          </cell>
          <cell r="L722" t="str">
            <v>Acquisto</v>
          </cell>
          <cell r="M722" t="str">
            <v>09/02/2017 10:58</v>
          </cell>
          <cell r="N722" t="str">
            <v>No</v>
          </cell>
          <cell r="O722" t="str">
            <v>No</v>
          </cell>
          <cell r="P722">
            <v>0</v>
          </cell>
          <cell r="Q722" t="str">
            <v>)</v>
          </cell>
          <cell r="T722" t="str">
            <v>00959</v>
          </cell>
          <cell r="U722" t="str">
            <v>LG-310493</v>
          </cell>
        </row>
        <row r="723">
          <cell r="B723" t="str">
            <v>BT-UPS-LG-310494</v>
          </cell>
          <cell r="C723" t="str">
            <v>00000000000047141</v>
          </cell>
          <cell r="D723" t="str">
            <v>M</v>
          </cell>
          <cell r="E723" t="str">
            <v>BTICINO - Contratto Assistenza Trimod 15 Standard E</v>
          </cell>
          <cell r="F723" t="str">
            <v>BTICINO S.P.A.</v>
          </cell>
          <cell r="G723">
            <v>0</v>
          </cell>
          <cell r="H723">
            <v>0</v>
          </cell>
          <cell r="K723" t="str">
            <v>TO</v>
          </cell>
          <cell r="L723" t="str">
            <v>Acquisto</v>
          </cell>
          <cell r="M723" t="str">
            <v>09/02/2017 10:58</v>
          </cell>
          <cell r="N723" t="str">
            <v>No</v>
          </cell>
          <cell r="O723" t="str">
            <v>No</v>
          </cell>
          <cell r="P723">
            <v>0</v>
          </cell>
          <cell r="Q723" t="str">
            <v>)</v>
          </cell>
          <cell r="T723" t="str">
            <v>00959</v>
          </cell>
          <cell r="U723" t="str">
            <v>LG-310494</v>
          </cell>
        </row>
        <row r="724">
          <cell r="B724" t="str">
            <v>BT-UPS-LG-310495</v>
          </cell>
          <cell r="C724" t="str">
            <v>00000000000047142</v>
          </cell>
          <cell r="D724" t="str">
            <v>M</v>
          </cell>
          <cell r="E724" t="str">
            <v>BTICINO - Contratto Assistenza Trimod 20 Standard A</v>
          </cell>
          <cell r="F724" t="str">
            <v>BTICINO S.P.A.</v>
          </cell>
          <cell r="G724">
            <v>0</v>
          </cell>
          <cell r="H724">
            <v>0</v>
          </cell>
          <cell r="K724" t="str">
            <v>TO</v>
          </cell>
          <cell r="L724" t="str">
            <v>Acquisto</v>
          </cell>
          <cell r="M724" t="str">
            <v>09/02/2017 10:58</v>
          </cell>
          <cell r="N724" t="str">
            <v>No</v>
          </cell>
          <cell r="O724" t="str">
            <v>No</v>
          </cell>
          <cell r="P724">
            <v>0</v>
          </cell>
          <cell r="Q724" t="str">
            <v>)</v>
          </cell>
          <cell r="T724" t="str">
            <v>00959</v>
          </cell>
          <cell r="U724" t="str">
            <v>LG-310495</v>
          </cell>
        </row>
        <row r="725">
          <cell r="B725" t="str">
            <v>BT-UPS-LG-310496</v>
          </cell>
          <cell r="C725" t="str">
            <v>00000000000047143</v>
          </cell>
          <cell r="D725" t="str">
            <v>M</v>
          </cell>
          <cell r="E725" t="str">
            <v>BTICINO - Contratto Assistenza Trimod 20 Standard B</v>
          </cell>
          <cell r="F725" t="str">
            <v>BTICINO S.P.A.</v>
          </cell>
          <cell r="G725">
            <v>0</v>
          </cell>
          <cell r="H725">
            <v>0</v>
          </cell>
          <cell r="K725" t="str">
            <v>TO</v>
          </cell>
          <cell r="L725" t="str">
            <v>Acquisto</v>
          </cell>
          <cell r="M725" t="str">
            <v>09/02/2017 10:58</v>
          </cell>
          <cell r="N725" t="str">
            <v>No</v>
          </cell>
          <cell r="O725" t="str">
            <v>No</v>
          </cell>
          <cell r="P725">
            <v>0</v>
          </cell>
          <cell r="Q725" t="str">
            <v>)</v>
          </cell>
          <cell r="T725" t="str">
            <v>00959</v>
          </cell>
          <cell r="U725" t="str">
            <v>LG-310496</v>
          </cell>
        </row>
        <row r="726">
          <cell r="B726" t="str">
            <v>BT-UPS-LG-310497</v>
          </cell>
          <cell r="C726" t="str">
            <v>00000000000047144</v>
          </cell>
          <cell r="D726" t="str">
            <v>M</v>
          </cell>
          <cell r="E726" t="str">
            <v>BTICINO - Contratto Assistenza Trimod 20 Standard C</v>
          </cell>
          <cell r="F726" t="str">
            <v>BTICINO S.P.A.</v>
          </cell>
          <cell r="G726">
            <v>0</v>
          </cell>
          <cell r="H726">
            <v>0</v>
          </cell>
          <cell r="K726" t="str">
            <v>TO</v>
          </cell>
          <cell r="L726" t="str">
            <v>Acquisto</v>
          </cell>
          <cell r="M726" t="str">
            <v>09/02/2017 10:58</v>
          </cell>
          <cell r="N726" t="str">
            <v>No</v>
          </cell>
          <cell r="O726" t="str">
            <v>No</v>
          </cell>
          <cell r="P726">
            <v>0</v>
          </cell>
          <cell r="Q726" t="str">
            <v>)</v>
          </cell>
          <cell r="T726" t="str">
            <v>00959</v>
          </cell>
          <cell r="U726" t="str">
            <v>LG-310497</v>
          </cell>
        </row>
        <row r="727">
          <cell r="B727" t="str">
            <v>BT-UPS-LG-310498</v>
          </cell>
          <cell r="C727" t="str">
            <v>00000000000047145</v>
          </cell>
          <cell r="D727" t="str">
            <v>M</v>
          </cell>
          <cell r="E727" t="str">
            <v>BTICINO - Contratto Assistenza Trimod 20 Standard D</v>
          </cell>
          <cell r="F727" t="str">
            <v>BTICINO S.P.A.</v>
          </cell>
          <cell r="G727">
            <v>0</v>
          </cell>
          <cell r="H727">
            <v>0</v>
          </cell>
          <cell r="K727" t="str">
            <v>TO</v>
          </cell>
          <cell r="L727" t="str">
            <v>Acquisto</v>
          </cell>
          <cell r="M727" t="str">
            <v>09/02/2017 10:58</v>
          </cell>
          <cell r="N727" t="str">
            <v>No</v>
          </cell>
          <cell r="O727" t="str">
            <v>No</v>
          </cell>
          <cell r="P727">
            <v>0</v>
          </cell>
          <cell r="Q727" t="str">
            <v>)</v>
          </cell>
          <cell r="T727" t="str">
            <v>00959</v>
          </cell>
          <cell r="U727" t="str">
            <v>LG-310498</v>
          </cell>
        </row>
        <row r="728">
          <cell r="B728" t="str">
            <v>BT-UPS-LG-310499</v>
          </cell>
          <cell r="C728" t="str">
            <v>00000000000047146</v>
          </cell>
          <cell r="D728" t="str">
            <v>M</v>
          </cell>
          <cell r="E728" t="str">
            <v>BTICINO - Contratto Assistenza Trimod 20 Standard E</v>
          </cell>
          <cell r="F728" t="str">
            <v>BTICINO S.P.A.</v>
          </cell>
          <cell r="G728">
            <v>0</v>
          </cell>
          <cell r="H728">
            <v>0</v>
          </cell>
          <cell r="K728" t="str">
            <v>TO</v>
          </cell>
          <cell r="L728" t="str">
            <v>Acquisto</v>
          </cell>
          <cell r="M728" t="str">
            <v>09/02/2017 10:58</v>
          </cell>
          <cell r="N728" t="str">
            <v>No</v>
          </cell>
          <cell r="O728" t="str">
            <v>No</v>
          </cell>
          <cell r="P728">
            <v>0</v>
          </cell>
          <cell r="Q728" t="str">
            <v>)</v>
          </cell>
          <cell r="T728" t="str">
            <v>00959</v>
          </cell>
          <cell r="U728" t="str">
            <v>LG-310499</v>
          </cell>
        </row>
        <row r="729">
          <cell r="B729" t="str">
            <v>BT-UPS-LG-310500</v>
          </cell>
          <cell r="C729" t="str">
            <v>00000000000047147</v>
          </cell>
          <cell r="D729" t="str">
            <v>M</v>
          </cell>
          <cell r="E729" t="str">
            <v>BTICINO - Contratto Assistenza Trimod 30 Standard A</v>
          </cell>
          <cell r="F729" t="str">
            <v>BTICINO S.P.A.</v>
          </cell>
          <cell r="G729">
            <v>0</v>
          </cell>
          <cell r="H729">
            <v>0</v>
          </cell>
          <cell r="K729" t="str">
            <v>TO</v>
          </cell>
          <cell r="L729" t="str">
            <v>Acquisto</v>
          </cell>
          <cell r="M729" t="str">
            <v>09/02/2017 10:58</v>
          </cell>
          <cell r="N729" t="str">
            <v>No</v>
          </cell>
          <cell r="O729" t="str">
            <v>No</v>
          </cell>
          <cell r="P729">
            <v>0</v>
          </cell>
          <cell r="Q729" t="str">
            <v>)</v>
          </cell>
          <cell r="T729" t="str">
            <v>00959</v>
          </cell>
          <cell r="U729" t="str">
            <v>LG-310500</v>
          </cell>
        </row>
        <row r="730">
          <cell r="B730" t="str">
            <v>BT-UPS-LG-310501</v>
          </cell>
          <cell r="C730" t="str">
            <v>00000000000047148</v>
          </cell>
          <cell r="D730" t="str">
            <v>M</v>
          </cell>
          <cell r="E730" t="str">
            <v>BTICINO - Contratto Assistenza Trimod 30 Standard B</v>
          </cell>
          <cell r="F730" t="str">
            <v>BTICINO S.P.A.</v>
          </cell>
          <cell r="G730">
            <v>0</v>
          </cell>
          <cell r="H730">
            <v>0</v>
          </cell>
          <cell r="K730" t="str">
            <v>TO</v>
          </cell>
          <cell r="L730" t="str">
            <v>Acquisto</v>
          </cell>
          <cell r="M730" t="str">
            <v>09/02/2017 10:58</v>
          </cell>
          <cell r="N730" t="str">
            <v>No</v>
          </cell>
          <cell r="O730" t="str">
            <v>No</v>
          </cell>
          <cell r="P730">
            <v>0</v>
          </cell>
          <cell r="Q730" t="str">
            <v>)</v>
          </cell>
          <cell r="T730" t="str">
            <v>00959</v>
          </cell>
          <cell r="U730" t="str">
            <v>LG-310501</v>
          </cell>
        </row>
        <row r="731">
          <cell r="B731" t="str">
            <v>BT-UPS-LG-310502</v>
          </cell>
          <cell r="C731" t="str">
            <v>00000000000047149</v>
          </cell>
          <cell r="D731" t="str">
            <v>M</v>
          </cell>
          <cell r="E731" t="str">
            <v>BTICINO - Contratto Assistenza Trimod 30 Standard C</v>
          </cell>
          <cell r="F731" t="str">
            <v>BTICINO S.P.A.</v>
          </cell>
          <cell r="G731">
            <v>0</v>
          </cell>
          <cell r="H731">
            <v>0</v>
          </cell>
          <cell r="K731" t="str">
            <v>TO</v>
          </cell>
          <cell r="L731" t="str">
            <v>Acquisto</v>
          </cell>
          <cell r="M731" t="str">
            <v>09/02/2017 10:58</v>
          </cell>
          <cell r="N731" t="str">
            <v>No</v>
          </cell>
          <cell r="O731" t="str">
            <v>No</v>
          </cell>
          <cell r="P731">
            <v>0</v>
          </cell>
          <cell r="Q731" t="str">
            <v>)</v>
          </cell>
          <cell r="T731" t="str">
            <v>00959</v>
          </cell>
          <cell r="U731" t="str">
            <v>LG-310502</v>
          </cell>
        </row>
        <row r="732">
          <cell r="B732" t="str">
            <v>BT-UPS-LG-310503</v>
          </cell>
          <cell r="C732" t="str">
            <v>00000000000047150</v>
          </cell>
          <cell r="D732" t="str">
            <v>M</v>
          </cell>
          <cell r="E732" t="str">
            <v>BTICINO - Contratto Assistenza Trimod 30 Standard D</v>
          </cell>
          <cell r="F732" t="str">
            <v>BTICINO S.P.A.</v>
          </cell>
          <cell r="G732">
            <v>0</v>
          </cell>
          <cell r="H732">
            <v>0</v>
          </cell>
          <cell r="K732" t="str">
            <v>TO</v>
          </cell>
          <cell r="L732" t="str">
            <v>Acquisto</v>
          </cell>
          <cell r="M732" t="str">
            <v>09/02/2017 10:58</v>
          </cell>
          <cell r="N732" t="str">
            <v>No</v>
          </cell>
          <cell r="O732" t="str">
            <v>No</v>
          </cell>
          <cell r="P732">
            <v>0</v>
          </cell>
          <cell r="Q732" t="str">
            <v>)</v>
          </cell>
          <cell r="T732" t="str">
            <v>00959</v>
          </cell>
          <cell r="U732" t="str">
            <v>LG-310503</v>
          </cell>
        </row>
        <row r="733">
          <cell r="B733" t="str">
            <v>BT-UPS-LG-310504</v>
          </cell>
          <cell r="C733" t="str">
            <v>00000000000047151</v>
          </cell>
          <cell r="D733" t="str">
            <v>M</v>
          </cell>
          <cell r="E733" t="str">
            <v>BTICINO - Contratto Assistenza Trimod 30 Standard E</v>
          </cell>
          <cell r="F733" t="str">
            <v>BTICINO S.P.A.</v>
          </cell>
          <cell r="G733">
            <v>0</v>
          </cell>
          <cell r="H733">
            <v>0</v>
          </cell>
          <cell r="K733" t="str">
            <v>TO</v>
          </cell>
          <cell r="L733" t="str">
            <v>Acquisto</v>
          </cell>
          <cell r="M733" t="str">
            <v>09/02/2017 10:58</v>
          </cell>
          <cell r="N733" t="str">
            <v>No</v>
          </cell>
          <cell r="O733" t="str">
            <v>No</v>
          </cell>
          <cell r="P733">
            <v>0</v>
          </cell>
          <cell r="Q733" t="str">
            <v>)</v>
          </cell>
          <cell r="T733" t="str">
            <v>00959</v>
          </cell>
          <cell r="U733" t="str">
            <v>LG-310504</v>
          </cell>
        </row>
        <row r="734">
          <cell r="B734" t="str">
            <v>BT-UPS-LG-310505</v>
          </cell>
          <cell r="C734" t="str">
            <v>00000000000047152</v>
          </cell>
          <cell r="D734" t="str">
            <v>M</v>
          </cell>
          <cell r="E734" t="str">
            <v>BTICINO - Contratto Assistenza Trimod 40 Standard A</v>
          </cell>
          <cell r="F734" t="str">
            <v>BTICINO S.P.A.</v>
          </cell>
          <cell r="G734">
            <v>0</v>
          </cell>
          <cell r="H734">
            <v>0</v>
          </cell>
          <cell r="K734" t="str">
            <v>TO</v>
          </cell>
          <cell r="L734" t="str">
            <v>Acquisto</v>
          </cell>
          <cell r="M734" t="str">
            <v>09/02/2017 10:58</v>
          </cell>
          <cell r="N734" t="str">
            <v>No</v>
          </cell>
          <cell r="O734" t="str">
            <v>No</v>
          </cell>
          <cell r="P734">
            <v>0</v>
          </cell>
          <cell r="Q734" t="str">
            <v>)</v>
          </cell>
          <cell r="T734" t="str">
            <v>00959</v>
          </cell>
          <cell r="U734" t="str">
            <v>LG-310505</v>
          </cell>
        </row>
        <row r="735">
          <cell r="B735" t="str">
            <v>BT-UPS-LG-310506</v>
          </cell>
          <cell r="C735" t="str">
            <v>00000000000047153</v>
          </cell>
          <cell r="D735" t="str">
            <v>M</v>
          </cell>
          <cell r="E735" t="str">
            <v>BTICINO - Contratto Assistenza Trimod 40 Standard B</v>
          </cell>
          <cell r="F735" t="str">
            <v>BTICINO S.P.A.</v>
          </cell>
          <cell r="G735">
            <v>0</v>
          </cell>
          <cell r="H735">
            <v>0</v>
          </cell>
          <cell r="K735" t="str">
            <v>TO</v>
          </cell>
          <cell r="L735" t="str">
            <v>Acquisto</v>
          </cell>
          <cell r="M735" t="str">
            <v>09/02/2017 10:58</v>
          </cell>
          <cell r="N735" t="str">
            <v>No</v>
          </cell>
          <cell r="O735" t="str">
            <v>No</v>
          </cell>
          <cell r="P735">
            <v>0</v>
          </cell>
          <cell r="Q735" t="str">
            <v>)</v>
          </cell>
          <cell r="T735" t="str">
            <v>00959</v>
          </cell>
          <cell r="U735" t="str">
            <v>LG-310506</v>
          </cell>
        </row>
        <row r="736">
          <cell r="B736" t="str">
            <v>BT-UPS-LG-310507</v>
          </cell>
          <cell r="C736" t="str">
            <v>00000000000047154</v>
          </cell>
          <cell r="D736" t="str">
            <v>M</v>
          </cell>
          <cell r="E736" t="str">
            <v>BTICINO - Contratto Assistenza Trimod 40 Standard C</v>
          </cell>
          <cell r="F736" t="str">
            <v>BTICINO S.P.A.</v>
          </cell>
          <cell r="G736">
            <v>0</v>
          </cell>
          <cell r="H736">
            <v>0</v>
          </cell>
          <cell r="K736" t="str">
            <v>TO</v>
          </cell>
          <cell r="L736" t="str">
            <v>Acquisto</v>
          </cell>
          <cell r="M736" t="str">
            <v>09/02/2017 10:58</v>
          </cell>
          <cell r="N736" t="str">
            <v>No</v>
          </cell>
          <cell r="O736" t="str">
            <v>No</v>
          </cell>
          <cell r="P736">
            <v>0</v>
          </cell>
          <cell r="Q736" t="str">
            <v>)</v>
          </cell>
          <cell r="T736" t="str">
            <v>00959</v>
          </cell>
          <cell r="U736" t="str">
            <v>LG-310507</v>
          </cell>
        </row>
        <row r="737">
          <cell r="B737" t="str">
            <v>BT-UPS-LG-310508</v>
          </cell>
          <cell r="C737" t="str">
            <v>00000000000047155</v>
          </cell>
          <cell r="D737" t="str">
            <v>M</v>
          </cell>
          <cell r="E737" t="str">
            <v>BTICINO - Contratto Assistenza Trimod 40 Standard D</v>
          </cell>
          <cell r="F737" t="str">
            <v>BTICINO S.P.A.</v>
          </cell>
          <cell r="G737">
            <v>0</v>
          </cell>
          <cell r="H737">
            <v>0</v>
          </cell>
          <cell r="K737" t="str">
            <v>TO</v>
          </cell>
          <cell r="L737" t="str">
            <v>Acquisto</v>
          </cell>
          <cell r="M737" t="str">
            <v>09/02/2017 10:58</v>
          </cell>
          <cell r="N737" t="str">
            <v>No</v>
          </cell>
          <cell r="O737" t="str">
            <v>No</v>
          </cell>
          <cell r="P737">
            <v>0</v>
          </cell>
          <cell r="Q737" t="str">
            <v>)</v>
          </cell>
          <cell r="T737" t="str">
            <v>00959</v>
          </cell>
          <cell r="U737" t="str">
            <v>LG-310508</v>
          </cell>
        </row>
        <row r="738">
          <cell r="B738" t="str">
            <v>BT-UPS-LG-310509</v>
          </cell>
          <cell r="C738" t="str">
            <v>00000000000047156</v>
          </cell>
          <cell r="D738" t="str">
            <v>M</v>
          </cell>
          <cell r="E738" t="str">
            <v>BTICINO - Contratto Assistenza Trimod 40 Standard E</v>
          </cell>
          <cell r="F738" t="str">
            <v>BTICINO S.P.A.</v>
          </cell>
          <cell r="G738">
            <v>0</v>
          </cell>
          <cell r="H738">
            <v>0</v>
          </cell>
          <cell r="K738" t="str">
            <v>TO</v>
          </cell>
          <cell r="L738" t="str">
            <v>Acquisto</v>
          </cell>
          <cell r="M738" t="str">
            <v>09/02/2017 10:58</v>
          </cell>
          <cell r="N738" t="str">
            <v>No</v>
          </cell>
          <cell r="O738" t="str">
            <v>No</v>
          </cell>
          <cell r="P738">
            <v>0</v>
          </cell>
          <cell r="Q738" t="str">
            <v>)</v>
          </cell>
          <cell r="T738" t="str">
            <v>00959</v>
          </cell>
          <cell r="U738" t="str">
            <v>LG-310509</v>
          </cell>
        </row>
        <row r="739">
          <cell r="B739" t="str">
            <v>BT-UPS-LG-310510</v>
          </cell>
          <cell r="C739" t="str">
            <v>00000000000047157</v>
          </cell>
          <cell r="D739" t="str">
            <v>M</v>
          </cell>
          <cell r="E739" t="str">
            <v>BTICINO - Contratto Assistenza Trimod 60 Standard A</v>
          </cell>
          <cell r="F739" t="str">
            <v>BTICINO S.P.A.</v>
          </cell>
          <cell r="G739">
            <v>0</v>
          </cell>
          <cell r="H739">
            <v>0</v>
          </cell>
          <cell r="K739" t="str">
            <v>TO</v>
          </cell>
          <cell r="L739" t="str">
            <v>Acquisto</v>
          </cell>
          <cell r="M739" t="str">
            <v>09/02/2017 10:58</v>
          </cell>
          <cell r="N739" t="str">
            <v>No</v>
          </cell>
          <cell r="O739" t="str">
            <v>No</v>
          </cell>
          <cell r="P739">
            <v>0</v>
          </cell>
          <cell r="Q739" t="str">
            <v>)</v>
          </cell>
          <cell r="T739" t="str">
            <v>00959</v>
          </cell>
          <cell r="U739" t="str">
            <v>LG-310510</v>
          </cell>
        </row>
        <row r="740">
          <cell r="B740" t="str">
            <v>BT-UPS-LG-310511</v>
          </cell>
          <cell r="C740" t="str">
            <v>00000000000047158</v>
          </cell>
          <cell r="D740" t="str">
            <v>M</v>
          </cell>
          <cell r="E740" t="str">
            <v>BTICINO - Contratto Assistenza Trimod 60 Standard B</v>
          </cell>
          <cell r="F740" t="str">
            <v>BTICINO S.P.A.</v>
          </cell>
          <cell r="G740">
            <v>0</v>
          </cell>
          <cell r="H740">
            <v>0</v>
          </cell>
          <cell r="K740" t="str">
            <v>TO</v>
          </cell>
          <cell r="L740" t="str">
            <v>Acquisto</v>
          </cell>
          <cell r="M740" t="str">
            <v>09/02/2017 10:58</v>
          </cell>
          <cell r="N740" t="str">
            <v>No</v>
          </cell>
          <cell r="O740" t="str">
            <v>No</v>
          </cell>
          <cell r="P740">
            <v>0</v>
          </cell>
          <cell r="Q740" t="str">
            <v>)</v>
          </cell>
          <cell r="T740" t="str">
            <v>00959</v>
          </cell>
          <cell r="U740" t="str">
            <v>LG-310511</v>
          </cell>
        </row>
        <row r="741">
          <cell r="B741" t="str">
            <v>BT-UPS-LG-310512</v>
          </cell>
          <cell r="C741" t="str">
            <v>00000000000047159</v>
          </cell>
          <cell r="D741" t="str">
            <v>M</v>
          </cell>
          <cell r="E741" t="str">
            <v>BTICINO - Contratto Assistenza Trimod 60 Standard C</v>
          </cell>
          <cell r="F741" t="str">
            <v>BTICINO S.P.A.</v>
          </cell>
          <cell r="G741">
            <v>0</v>
          </cell>
          <cell r="H741">
            <v>0</v>
          </cell>
          <cell r="K741" t="str">
            <v>TO</v>
          </cell>
          <cell r="L741" t="str">
            <v>Acquisto</v>
          </cell>
          <cell r="M741" t="str">
            <v>09/02/2017 10:58</v>
          </cell>
          <cell r="N741" t="str">
            <v>No</v>
          </cell>
          <cell r="O741" t="str">
            <v>No</v>
          </cell>
          <cell r="P741">
            <v>0</v>
          </cell>
          <cell r="Q741" t="str">
            <v>)</v>
          </cell>
          <cell r="T741" t="str">
            <v>00959</v>
          </cell>
          <cell r="U741" t="str">
            <v>LG-310512</v>
          </cell>
        </row>
        <row r="742">
          <cell r="B742" t="str">
            <v>BT-UPS-LG-310513</v>
          </cell>
          <cell r="C742" t="str">
            <v>00000000000047160</v>
          </cell>
          <cell r="D742" t="str">
            <v>M</v>
          </cell>
          <cell r="E742" t="str">
            <v>BTICINO - Contratto Assistenza Trimod 60 Standard D</v>
          </cell>
          <cell r="F742" t="str">
            <v>BTICINO S.P.A.</v>
          </cell>
          <cell r="G742">
            <v>0</v>
          </cell>
          <cell r="H742">
            <v>0</v>
          </cell>
          <cell r="K742" t="str">
            <v>TO</v>
          </cell>
          <cell r="L742" t="str">
            <v>Acquisto</v>
          </cell>
          <cell r="M742" t="str">
            <v>09/02/2017 10:58</v>
          </cell>
          <cell r="N742" t="str">
            <v>No</v>
          </cell>
          <cell r="O742" t="str">
            <v>No</v>
          </cell>
          <cell r="P742">
            <v>0</v>
          </cell>
          <cell r="Q742" t="str">
            <v>)</v>
          </cell>
          <cell r="T742" t="str">
            <v>00959</v>
          </cell>
          <cell r="U742" t="str">
            <v>LG-310513</v>
          </cell>
        </row>
        <row r="743">
          <cell r="B743" t="str">
            <v>BT-UPS-LG-310514</v>
          </cell>
          <cell r="C743" t="str">
            <v>00000000000046966</v>
          </cell>
          <cell r="D743" t="str">
            <v>M</v>
          </cell>
          <cell r="E743" t="str">
            <v>BTICINO - Contratto Assistenza Trimod 60 Standard E</v>
          </cell>
          <cell r="F743" t="str">
            <v>BTICINO S.P.A.</v>
          </cell>
          <cell r="G743">
            <v>0</v>
          </cell>
          <cell r="H743">
            <v>0</v>
          </cell>
          <cell r="K743" t="str">
            <v>TO</v>
          </cell>
          <cell r="L743" t="str">
            <v>Acquisto</v>
          </cell>
          <cell r="M743" t="str">
            <v>09/02/2017 10:58</v>
          </cell>
          <cell r="N743" t="str">
            <v>No</v>
          </cell>
          <cell r="O743" t="str">
            <v>No</v>
          </cell>
          <cell r="P743">
            <v>0</v>
          </cell>
          <cell r="Q743" t="str">
            <v>)</v>
          </cell>
          <cell r="T743" t="str">
            <v>00959</v>
          </cell>
          <cell r="U743" t="str">
            <v>LG-310514</v>
          </cell>
        </row>
        <row r="744">
          <cell r="B744" t="str">
            <v>BT-UPS-LG-310515</v>
          </cell>
          <cell r="C744" t="str">
            <v>00000000000046967</v>
          </cell>
          <cell r="D744" t="str">
            <v>M</v>
          </cell>
          <cell r="E744" t="str">
            <v>BTICINO - Energy Pack Exchange 1</v>
          </cell>
          <cell r="F744" t="str">
            <v>BTICINO S.P.A.</v>
          </cell>
          <cell r="G744">
            <v>0</v>
          </cell>
          <cell r="H744">
            <v>0</v>
          </cell>
          <cell r="K744" t="str">
            <v>TO</v>
          </cell>
          <cell r="L744" t="str">
            <v>Acquisto</v>
          </cell>
          <cell r="M744" t="str">
            <v>09/02/2017 10:58</v>
          </cell>
          <cell r="N744" t="str">
            <v>No</v>
          </cell>
          <cell r="O744" t="str">
            <v>No</v>
          </cell>
          <cell r="P744">
            <v>0</v>
          </cell>
          <cell r="Q744" t="str">
            <v>)</v>
          </cell>
          <cell r="T744" t="str">
            <v>00959</v>
          </cell>
          <cell r="U744" t="str">
            <v>LG-310515</v>
          </cell>
        </row>
        <row r="745">
          <cell r="B745" t="str">
            <v>BT-UPS-LG-310516</v>
          </cell>
          <cell r="C745" t="str">
            <v>00000000000046968</v>
          </cell>
          <cell r="D745" t="str">
            <v>M</v>
          </cell>
          <cell r="E745" t="str">
            <v>BTICINO - Energy Pack Exchange 2</v>
          </cell>
          <cell r="F745" t="str">
            <v>BTICINO S.P.A.</v>
          </cell>
          <cell r="G745">
            <v>0</v>
          </cell>
          <cell r="H745">
            <v>0</v>
          </cell>
          <cell r="K745" t="str">
            <v>TO</v>
          </cell>
          <cell r="L745" t="str">
            <v>Acquisto</v>
          </cell>
          <cell r="M745" t="str">
            <v>09/02/2017 10:58</v>
          </cell>
          <cell r="N745" t="str">
            <v>No</v>
          </cell>
          <cell r="O745" t="str">
            <v>No</v>
          </cell>
          <cell r="P745">
            <v>0</v>
          </cell>
          <cell r="Q745" t="str">
            <v>)</v>
          </cell>
          <cell r="T745" t="str">
            <v>00959</v>
          </cell>
          <cell r="U745" t="str">
            <v>LG-310516</v>
          </cell>
        </row>
        <row r="746">
          <cell r="B746" t="str">
            <v>BT-UPS-LG-310517</v>
          </cell>
          <cell r="C746" t="str">
            <v>00000000000046969</v>
          </cell>
          <cell r="D746" t="str">
            <v>M</v>
          </cell>
          <cell r="E746" t="str">
            <v>BTICINO - Energy Pack Exchange 3</v>
          </cell>
          <cell r="F746" t="str">
            <v>BTICINO S.P.A.</v>
          </cell>
          <cell r="G746">
            <v>0</v>
          </cell>
          <cell r="H746">
            <v>0</v>
          </cell>
          <cell r="K746" t="str">
            <v>TO</v>
          </cell>
          <cell r="L746" t="str">
            <v>Acquisto</v>
          </cell>
          <cell r="M746" t="str">
            <v>09/02/2017 10:58</v>
          </cell>
          <cell r="N746" t="str">
            <v>No</v>
          </cell>
          <cell r="O746" t="str">
            <v>No</v>
          </cell>
          <cell r="P746">
            <v>0</v>
          </cell>
          <cell r="Q746" t="str">
            <v>)</v>
          </cell>
          <cell r="T746" t="str">
            <v>00959</v>
          </cell>
          <cell r="U746" t="str">
            <v>LG-310517</v>
          </cell>
        </row>
        <row r="747">
          <cell r="B747" t="str">
            <v>BT-UPS-LG-310518</v>
          </cell>
          <cell r="C747" t="str">
            <v>00000000000046970</v>
          </cell>
          <cell r="D747" t="str">
            <v>M</v>
          </cell>
          <cell r="E747" t="str">
            <v>BTICINO - Energy Pack Exchange 4</v>
          </cell>
          <cell r="F747" t="str">
            <v>BTICINO S.P.A.</v>
          </cell>
          <cell r="G747">
            <v>0</v>
          </cell>
          <cell r="H747">
            <v>0</v>
          </cell>
          <cell r="K747" t="str">
            <v>TO</v>
          </cell>
          <cell r="L747" t="str">
            <v>Acquisto</v>
          </cell>
          <cell r="M747" t="str">
            <v>09/02/2017 10:58</v>
          </cell>
          <cell r="N747" t="str">
            <v>No</v>
          </cell>
          <cell r="O747" t="str">
            <v>No</v>
          </cell>
          <cell r="P747">
            <v>0</v>
          </cell>
          <cell r="Q747" t="str">
            <v>)</v>
          </cell>
          <cell r="R747" t="str">
            <v>01/08/2019</v>
          </cell>
          <cell r="S747" t="str">
            <v>23/07/2019</v>
          </cell>
          <cell r="T747" t="str">
            <v>00959</v>
          </cell>
          <cell r="U747" t="str">
            <v>LG-310518</v>
          </cell>
        </row>
        <row r="748">
          <cell r="B748" t="str">
            <v>BT-UPS-LG-310519</v>
          </cell>
          <cell r="C748" t="str">
            <v>00000000000047161</v>
          </cell>
          <cell r="D748" t="str">
            <v>M</v>
          </cell>
          <cell r="E748" t="str">
            <v>BTICINO - Energy Pack Exchange 5</v>
          </cell>
          <cell r="F748" t="str">
            <v>BTICINO S.P.A.</v>
          </cell>
          <cell r="G748">
            <v>0</v>
          </cell>
          <cell r="H748">
            <v>0</v>
          </cell>
          <cell r="K748" t="str">
            <v>TO</v>
          </cell>
          <cell r="L748" t="str">
            <v>Acquisto</v>
          </cell>
          <cell r="M748" t="str">
            <v>09/02/2017 10:58</v>
          </cell>
          <cell r="N748" t="str">
            <v>No</v>
          </cell>
          <cell r="O748" t="str">
            <v>No</v>
          </cell>
          <cell r="P748">
            <v>0</v>
          </cell>
          <cell r="Q748" t="str">
            <v>)</v>
          </cell>
          <cell r="T748" t="str">
            <v>00959</v>
          </cell>
          <cell r="U748" t="str">
            <v>LG-310519</v>
          </cell>
        </row>
        <row r="749">
          <cell r="B749" t="str">
            <v>BT-UPS-LG-310520</v>
          </cell>
          <cell r="C749" t="str">
            <v>00000000000047162</v>
          </cell>
          <cell r="D749" t="str">
            <v>M</v>
          </cell>
          <cell r="E749" t="str">
            <v>BTICINO - Energy Pack  4</v>
          </cell>
          <cell r="F749" t="str">
            <v>BTICINO S.P.A.</v>
          </cell>
          <cell r="G749">
            <v>0</v>
          </cell>
          <cell r="H749">
            <v>0</v>
          </cell>
          <cell r="K749" t="str">
            <v>TO</v>
          </cell>
          <cell r="L749" t="str">
            <v>Acquisto</v>
          </cell>
          <cell r="M749" t="str">
            <v>09/02/2017 10:58</v>
          </cell>
          <cell r="N749" t="str">
            <v>No</v>
          </cell>
          <cell r="O749" t="str">
            <v>No</v>
          </cell>
          <cell r="P749">
            <v>0</v>
          </cell>
          <cell r="Q749" t="str">
            <v>)</v>
          </cell>
          <cell r="T749" t="str">
            <v>00959</v>
          </cell>
          <cell r="U749" t="str">
            <v>LG-310520</v>
          </cell>
        </row>
        <row r="750">
          <cell r="B750" t="str">
            <v>BT-UPS-LG-310521</v>
          </cell>
          <cell r="C750" t="str">
            <v>00000000000047163</v>
          </cell>
          <cell r="D750" t="str">
            <v>M</v>
          </cell>
          <cell r="E750" t="str">
            <v>BTICINO - Energy Pack Nex Day 1</v>
          </cell>
          <cell r="F750" t="str">
            <v>BTICINO S.P.A.</v>
          </cell>
          <cell r="G750">
            <v>0</v>
          </cell>
          <cell r="H750">
            <v>0</v>
          </cell>
          <cell r="K750" t="str">
            <v>TO</v>
          </cell>
          <cell r="L750" t="str">
            <v>Acquisto</v>
          </cell>
          <cell r="M750" t="str">
            <v>09/02/2017 10:58</v>
          </cell>
          <cell r="N750" t="str">
            <v>No</v>
          </cell>
          <cell r="O750" t="str">
            <v>No</v>
          </cell>
          <cell r="P750">
            <v>0</v>
          </cell>
          <cell r="Q750" t="str">
            <v>)</v>
          </cell>
          <cell r="T750" t="str">
            <v>00959</v>
          </cell>
          <cell r="U750" t="str">
            <v>LG-310521</v>
          </cell>
        </row>
        <row r="751">
          <cell r="B751" t="str">
            <v>BT-UPS-LG-310522</v>
          </cell>
          <cell r="C751" t="str">
            <v>00000000000047164</v>
          </cell>
          <cell r="D751" t="str">
            <v>M</v>
          </cell>
          <cell r="E751" t="str">
            <v>BTICINO - Energy Pack  5</v>
          </cell>
          <cell r="F751" t="str">
            <v>BTICINO S.P.A.</v>
          </cell>
          <cell r="G751">
            <v>0</v>
          </cell>
          <cell r="H751">
            <v>0</v>
          </cell>
          <cell r="K751" t="str">
            <v>TO</v>
          </cell>
          <cell r="L751" t="str">
            <v>Acquisto</v>
          </cell>
          <cell r="M751" t="str">
            <v>09/02/2017 10:58</v>
          </cell>
          <cell r="N751" t="str">
            <v>No</v>
          </cell>
          <cell r="O751" t="str">
            <v>No</v>
          </cell>
          <cell r="P751">
            <v>0</v>
          </cell>
          <cell r="Q751" t="str">
            <v>)</v>
          </cell>
          <cell r="T751" t="str">
            <v>00959</v>
          </cell>
          <cell r="U751" t="str">
            <v>LG-310522</v>
          </cell>
        </row>
        <row r="752">
          <cell r="B752" t="str">
            <v>BT-UPS-LG-310523</v>
          </cell>
          <cell r="C752" t="str">
            <v>00000000000047165</v>
          </cell>
          <cell r="D752" t="str">
            <v>M</v>
          </cell>
          <cell r="E752" t="str">
            <v>BTICINO - Energy Pack Nex Day 2</v>
          </cell>
          <cell r="F752" t="str">
            <v>BTICINO S.P.A.</v>
          </cell>
          <cell r="G752">
            <v>0</v>
          </cell>
          <cell r="H752">
            <v>0</v>
          </cell>
          <cell r="K752" t="str">
            <v>TO</v>
          </cell>
          <cell r="L752" t="str">
            <v>Acquisto</v>
          </cell>
          <cell r="M752" t="str">
            <v>09/02/2017 10:58</v>
          </cell>
          <cell r="N752" t="str">
            <v>No</v>
          </cell>
          <cell r="O752" t="str">
            <v>No</v>
          </cell>
          <cell r="P752">
            <v>0</v>
          </cell>
          <cell r="Q752" t="str">
            <v>)</v>
          </cell>
          <cell r="T752" t="str">
            <v>00959</v>
          </cell>
          <cell r="U752" t="str">
            <v>LG-310523</v>
          </cell>
        </row>
        <row r="753">
          <cell r="B753" t="str">
            <v>BT-UPS-LG-310524</v>
          </cell>
          <cell r="C753" t="str">
            <v>00000000000047166</v>
          </cell>
          <cell r="D753" t="str">
            <v>M</v>
          </cell>
          <cell r="E753" t="str">
            <v>BTICINO - Nex Day 1</v>
          </cell>
          <cell r="F753" t="str">
            <v>BTICINO S.P.A.</v>
          </cell>
          <cell r="G753">
            <v>0</v>
          </cell>
          <cell r="H753">
            <v>0</v>
          </cell>
          <cell r="K753" t="str">
            <v>TO</v>
          </cell>
          <cell r="L753" t="str">
            <v>Acquisto</v>
          </cell>
          <cell r="M753" t="str">
            <v>09/02/2017 10:58</v>
          </cell>
          <cell r="N753" t="str">
            <v>No</v>
          </cell>
          <cell r="O753" t="str">
            <v>No</v>
          </cell>
          <cell r="P753">
            <v>0</v>
          </cell>
          <cell r="Q753" t="str">
            <v>)</v>
          </cell>
          <cell r="T753" t="str">
            <v>00959</v>
          </cell>
          <cell r="U753" t="str">
            <v>LG-310524</v>
          </cell>
        </row>
        <row r="754">
          <cell r="B754" t="str">
            <v>BT-UPS-LG-310525</v>
          </cell>
          <cell r="C754" t="str">
            <v>00000000000047167</v>
          </cell>
          <cell r="D754" t="str">
            <v>M</v>
          </cell>
          <cell r="E754" t="str">
            <v>BTICINO - Nex Day 2</v>
          </cell>
          <cell r="F754" t="str">
            <v>BTICINO S.P.A.</v>
          </cell>
          <cell r="G754">
            <v>0</v>
          </cell>
          <cell r="H754">
            <v>0</v>
          </cell>
          <cell r="K754" t="str">
            <v>TO</v>
          </cell>
          <cell r="L754" t="str">
            <v>Acquisto</v>
          </cell>
          <cell r="M754" t="str">
            <v>09/02/2017 10:58</v>
          </cell>
          <cell r="N754" t="str">
            <v>No</v>
          </cell>
          <cell r="O754" t="str">
            <v>No</v>
          </cell>
          <cell r="P754">
            <v>0</v>
          </cell>
          <cell r="Q754" t="str">
            <v>)</v>
          </cell>
          <cell r="T754" t="str">
            <v>00959</v>
          </cell>
          <cell r="U754" t="str">
            <v>LG-310525</v>
          </cell>
        </row>
        <row r="755">
          <cell r="B755" t="str">
            <v>BT-UPS-LG-310527</v>
          </cell>
          <cell r="C755" t="str">
            <v>00000000000047168</v>
          </cell>
          <cell r="D755" t="str">
            <v>M</v>
          </cell>
          <cell r="E755" t="str">
            <v>BTICINO - Messa in servizio UPS</v>
          </cell>
          <cell r="F755" t="str">
            <v>BTICINO S.P.A.</v>
          </cell>
          <cell r="G755">
            <v>0</v>
          </cell>
          <cell r="H755">
            <v>0</v>
          </cell>
          <cell r="K755" t="str">
            <v>TO</v>
          </cell>
          <cell r="L755" t="str">
            <v>Acquisto</v>
          </cell>
          <cell r="M755" t="str">
            <v>09/02/2017 10:58</v>
          </cell>
          <cell r="N755" t="str">
            <v>No</v>
          </cell>
          <cell r="O755" t="str">
            <v>No</v>
          </cell>
          <cell r="P755">
            <v>0</v>
          </cell>
          <cell r="Q755" t="str">
            <v>)</v>
          </cell>
          <cell r="R755" t="str">
            <v>29/11/2023</v>
          </cell>
          <cell r="S755" t="str">
            <v>29/11/2023</v>
          </cell>
          <cell r="T755" t="str">
            <v>00959</v>
          </cell>
          <cell r="U755" t="str">
            <v>LG-310527</v>
          </cell>
        </row>
        <row r="756">
          <cell r="B756" t="str">
            <v>BT-UPS-LG-310662</v>
          </cell>
          <cell r="C756" t="str">
            <v>00000000000062531</v>
          </cell>
          <cell r="D756" t="str">
            <v>M</v>
          </cell>
          <cell r="E756" t="str">
            <v>BTICINO - Cabinet Batterie Dk+ 3K 12batt 12V, 9Ah</v>
          </cell>
          <cell r="F756" t="str">
            <v>BTICINO S.P.A.</v>
          </cell>
          <cell r="G756">
            <v>0</v>
          </cell>
          <cell r="H756">
            <v>0</v>
          </cell>
          <cell r="K756" t="str">
            <v>TO</v>
          </cell>
          <cell r="L756" t="str">
            <v>Acquisto</v>
          </cell>
          <cell r="M756" t="str">
            <v>12/07/2019 14:08</v>
          </cell>
          <cell r="N756" t="str">
            <v>No</v>
          </cell>
          <cell r="O756" t="str">
            <v>No</v>
          </cell>
          <cell r="P756">
            <v>0</v>
          </cell>
          <cell r="Q756" t="str">
            <v>X</v>
          </cell>
          <cell r="R756" t="str">
            <v>25/10/2023</v>
          </cell>
          <cell r="S756" t="str">
            <v>23/10/2023</v>
          </cell>
          <cell r="T756" t="str">
            <v>00959</v>
          </cell>
          <cell r="U756" t="str">
            <v>LG-310662</v>
          </cell>
        </row>
        <row r="757">
          <cell r="B757" t="str">
            <v>BT-UPS-LG-310663</v>
          </cell>
          <cell r="C757" t="str">
            <v>00000000000069643</v>
          </cell>
          <cell r="D757" t="str">
            <v>M</v>
          </cell>
          <cell r="E757" t="str">
            <v>BTICINO - BATTERY CABINET DK+ 5/6KVA</v>
          </cell>
          <cell r="F757" t="str">
            <v>BTICINO S.P.A.</v>
          </cell>
          <cell r="G757">
            <v>0</v>
          </cell>
          <cell r="H757">
            <v>0</v>
          </cell>
          <cell r="K757" t="str">
            <v>TO</v>
          </cell>
          <cell r="L757" t="str">
            <v>Acquisto</v>
          </cell>
          <cell r="M757" t="str">
            <v>09/10/2020 11:25</v>
          </cell>
          <cell r="N757" t="str">
            <v>No</v>
          </cell>
          <cell r="O757" t="str">
            <v>No</v>
          </cell>
          <cell r="P757">
            <v>0</v>
          </cell>
          <cell r="Q757" t="str">
            <v>X</v>
          </cell>
          <cell r="R757" t="str">
            <v>31/01/2024</v>
          </cell>
          <cell r="S757" t="str">
            <v>31/01/2024</v>
          </cell>
          <cell r="T757" t="str">
            <v>00959</v>
          </cell>
          <cell r="U757" t="str">
            <v>LG-310663</v>
          </cell>
        </row>
        <row r="758">
          <cell r="B758" t="str">
            <v>BT-UPS-LG-310664</v>
          </cell>
          <cell r="C758" t="str">
            <v>00000000000067537</v>
          </cell>
          <cell r="D758" t="str">
            <v>M</v>
          </cell>
          <cell r="E758" t="str">
            <v>BTICINO - BATTERY CABINET DK+ 10KVA</v>
          </cell>
          <cell r="F758" t="str">
            <v>BTICINO S.P.A.</v>
          </cell>
          <cell r="G758">
            <v>0</v>
          </cell>
          <cell r="H758">
            <v>0</v>
          </cell>
          <cell r="K758" t="str">
            <v>TO</v>
          </cell>
          <cell r="L758" t="str">
            <v>Acquisto</v>
          </cell>
          <cell r="M758" t="str">
            <v>03/03/2020 11:44</v>
          </cell>
          <cell r="N758" t="str">
            <v>No</v>
          </cell>
          <cell r="O758" t="str">
            <v>No</v>
          </cell>
          <cell r="P758">
            <v>0</v>
          </cell>
          <cell r="Q758" t="str">
            <v>X</v>
          </cell>
          <cell r="R758" t="str">
            <v>15/04/2022</v>
          </cell>
          <cell r="S758" t="str">
            <v>15/04/2022</v>
          </cell>
          <cell r="T758" t="str">
            <v>00959</v>
          </cell>
          <cell r="U758" t="str">
            <v>LG-310664</v>
          </cell>
        </row>
        <row r="759">
          <cell r="B759" t="str">
            <v>BT-UPS-LG-310680</v>
          </cell>
          <cell r="C759" t="str">
            <v>00000000000047169</v>
          </cell>
          <cell r="D759" t="str">
            <v>M</v>
          </cell>
          <cell r="E759" t="str">
            <v>BTICINO - CONTR.ASSIST. ARCHIMOD 20 CANONE A</v>
          </cell>
          <cell r="F759" t="str">
            <v>BTICINO S.P.A.</v>
          </cell>
          <cell r="G759">
            <v>0</v>
          </cell>
          <cell r="H759">
            <v>0</v>
          </cell>
          <cell r="K759" t="str">
            <v>TO</v>
          </cell>
          <cell r="L759" t="str">
            <v>Acquisto</v>
          </cell>
          <cell r="M759" t="str">
            <v>09/02/2017 10:58</v>
          </cell>
          <cell r="N759" t="str">
            <v>No</v>
          </cell>
          <cell r="O759" t="str">
            <v>No</v>
          </cell>
          <cell r="P759">
            <v>0</v>
          </cell>
          <cell r="Q759" t="str">
            <v>)</v>
          </cell>
          <cell r="T759" t="str">
            <v>00959</v>
          </cell>
          <cell r="U759" t="str">
            <v>LG-310680</v>
          </cell>
        </row>
        <row r="760">
          <cell r="B760" t="str">
            <v>BT-UPS-LG-310681</v>
          </cell>
          <cell r="C760" t="str">
            <v>00000000000047170</v>
          </cell>
          <cell r="D760" t="str">
            <v>M</v>
          </cell>
          <cell r="E760" t="str">
            <v>BTICINO - CONTR.ASSIST. ARCHIMOD 20 CANONE B</v>
          </cell>
          <cell r="F760" t="str">
            <v>BTICINO S.P.A.</v>
          </cell>
          <cell r="G760">
            <v>0</v>
          </cell>
          <cell r="H760">
            <v>0</v>
          </cell>
          <cell r="K760" t="str">
            <v>TO</v>
          </cell>
          <cell r="L760" t="str">
            <v>Acquisto</v>
          </cell>
          <cell r="M760" t="str">
            <v>09/02/2017 10:59</v>
          </cell>
          <cell r="N760" t="str">
            <v>No</v>
          </cell>
          <cell r="O760" t="str">
            <v>No</v>
          </cell>
          <cell r="P760">
            <v>0</v>
          </cell>
          <cell r="Q760" t="str">
            <v>)</v>
          </cell>
          <cell r="T760" t="str">
            <v>00959</v>
          </cell>
          <cell r="U760" t="str">
            <v>LG-310681</v>
          </cell>
        </row>
        <row r="761">
          <cell r="B761" t="str">
            <v>BT-UPS-LG-310682</v>
          </cell>
          <cell r="C761" t="str">
            <v>00000000000047171</v>
          </cell>
          <cell r="D761" t="str">
            <v>M</v>
          </cell>
          <cell r="E761" t="str">
            <v>BTICINO - CONTR.ASSIST. ARCHIMOD 20 CANONE C</v>
          </cell>
          <cell r="F761" t="str">
            <v>BTICINO S.P.A.</v>
          </cell>
          <cell r="G761">
            <v>0</v>
          </cell>
          <cell r="H761">
            <v>0</v>
          </cell>
          <cell r="K761" t="str">
            <v>TO</v>
          </cell>
          <cell r="L761" t="str">
            <v>Acquisto</v>
          </cell>
          <cell r="M761" t="str">
            <v>09/02/2017 10:59</v>
          </cell>
          <cell r="N761" t="str">
            <v>No</v>
          </cell>
          <cell r="O761" t="str">
            <v>No</v>
          </cell>
          <cell r="P761">
            <v>0</v>
          </cell>
          <cell r="Q761" t="str">
            <v>)</v>
          </cell>
          <cell r="T761" t="str">
            <v>00959</v>
          </cell>
          <cell r="U761" t="str">
            <v>LG-310682</v>
          </cell>
        </row>
        <row r="762">
          <cell r="B762" t="str">
            <v>BT-UPS-LG-310683</v>
          </cell>
          <cell r="C762" t="str">
            <v>00000000000047172</v>
          </cell>
          <cell r="D762" t="str">
            <v>M</v>
          </cell>
          <cell r="E762" t="str">
            <v>BTICINO - CONTR.ASSIST. ARCHIMOD 20 CANONE D</v>
          </cell>
          <cell r="F762" t="str">
            <v>BTICINO S.P.A.</v>
          </cell>
          <cell r="G762">
            <v>0</v>
          </cell>
          <cell r="H762">
            <v>0</v>
          </cell>
          <cell r="K762" t="str">
            <v>TO</v>
          </cell>
          <cell r="L762" t="str">
            <v>Acquisto</v>
          </cell>
          <cell r="M762" t="str">
            <v>09/02/2017 10:59</v>
          </cell>
          <cell r="N762" t="str">
            <v>No</v>
          </cell>
          <cell r="O762" t="str">
            <v>No</v>
          </cell>
          <cell r="P762">
            <v>0</v>
          </cell>
          <cell r="Q762" t="str">
            <v>)</v>
          </cell>
          <cell r="T762" t="str">
            <v>00959</v>
          </cell>
          <cell r="U762" t="str">
            <v>LG-310683</v>
          </cell>
        </row>
        <row r="763">
          <cell r="B763" t="str">
            <v>BT-UPS-LG-310684</v>
          </cell>
          <cell r="C763" t="str">
            <v>00000000000047173</v>
          </cell>
          <cell r="D763" t="str">
            <v>M</v>
          </cell>
          <cell r="E763" t="str">
            <v>BTICINO - CONTR.ASSIST. ARCHIMOD 20 CANONE E</v>
          </cell>
          <cell r="F763" t="str">
            <v>BTICINO S.P.A.</v>
          </cell>
          <cell r="G763">
            <v>0</v>
          </cell>
          <cell r="H763">
            <v>0</v>
          </cell>
          <cell r="K763" t="str">
            <v>TO</v>
          </cell>
          <cell r="L763" t="str">
            <v>Acquisto</v>
          </cell>
          <cell r="M763" t="str">
            <v>09/02/2017 10:59</v>
          </cell>
          <cell r="N763" t="str">
            <v>No</v>
          </cell>
          <cell r="O763" t="str">
            <v>No</v>
          </cell>
          <cell r="P763">
            <v>0</v>
          </cell>
          <cell r="Q763" t="str">
            <v>)</v>
          </cell>
          <cell r="T763" t="str">
            <v>00959</v>
          </cell>
          <cell r="U763" t="str">
            <v>LG-310684</v>
          </cell>
        </row>
        <row r="764">
          <cell r="B764" t="str">
            <v>BT-UPS-LG-310685</v>
          </cell>
          <cell r="C764" t="str">
            <v>00000000000047174</v>
          </cell>
          <cell r="D764" t="str">
            <v>M</v>
          </cell>
          <cell r="E764" t="str">
            <v>BTICINO - CONTR.ASSIST. ARCHIMOD 40 CANONE A</v>
          </cell>
          <cell r="F764" t="str">
            <v>BTICINO S.P.A.</v>
          </cell>
          <cell r="G764">
            <v>0</v>
          </cell>
          <cell r="H764">
            <v>0</v>
          </cell>
          <cell r="K764" t="str">
            <v>TO</v>
          </cell>
          <cell r="L764" t="str">
            <v>Acquisto</v>
          </cell>
          <cell r="M764" t="str">
            <v>09/02/2017 10:59</v>
          </cell>
          <cell r="N764" t="str">
            <v>No</v>
          </cell>
          <cell r="O764" t="str">
            <v>No</v>
          </cell>
          <cell r="P764">
            <v>0</v>
          </cell>
          <cell r="Q764" t="str">
            <v>)</v>
          </cell>
          <cell r="T764" t="str">
            <v>00959</v>
          </cell>
          <cell r="U764" t="str">
            <v>LG-310685</v>
          </cell>
        </row>
        <row r="765">
          <cell r="B765" t="str">
            <v>BT-UPS-LG-310686</v>
          </cell>
          <cell r="C765" t="str">
            <v>00000000000047175</v>
          </cell>
          <cell r="D765" t="str">
            <v>M</v>
          </cell>
          <cell r="E765" t="str">
            <v>BTICINO - CONTR.ASSIST. ARCHIMOD 40 CANONE B</v>
          </cell>
          <cell r="F765" t="str">
            <v>BTICINO S.P.A.</v>
          </cell>
          <cell r="G765">
            <v>0</v>
          </cell>
          <cell r="H765">
            <v>0</v>
          </cell>
          <cell r="K765" t="str">
            <v>TO</v>
          </cell>
          <cell r="L765" t="str">
            <v>Acquisto</v>
          </cell>
          <cell r="M765" t="str">
            <v>09/02/2017 10:59</v>
          </cell>
          <cell r="N765" t="str">
            <v>No</v>
          </cell>
          <cell r="O765" t="str">
            <v>No</v>
          </cell>
          <cell r="P765">
            <v>0</v>
          </cell>
          <cell r="Q765" t="str">
            <v>)</v>
          </cell>
          <cell r="T765" t="str">
            <v>00959</v>
          </cell>
          <cell r="U765" t="str">
            <v>LG-310686</v>
          </cell>
        </row>
        <row r="766">
          <cell r="B766" t="str">
            <v>BT-UPS-LG-310687</v>
          </cell>
          <cell r="C766" t="str">
            <v>00000000000047176</v>
          </cell>
          <cell r="D766" t="str">
            <v>M</v>
          </cell>
          <cell r="E766" t="str">
            <v>BTICINO - CONTR.ASSIST. ARCHIMOD 40 CANONE C</v>
          </cell>
          <cell r="F766" t="str">
            <v>BTICINO S.P.A.</v>
          </cell>
          <cell r="G766">
            <v>0</v>
          </cell>
          <cell r="H766">
            <v>0</v>
          </cell>
          <cell r="K766" t="str">
            <v>TO</v>
          </cell>
          <cell r="L766" t="str">
            <v>Acquisto</v>
          </cell>
          <cell r="M766" t="str">
            <v>09/02/2017 10:59</v>
          </cell>
          <cell r="N766" t="str">
            <v>No</v>
          </cell>
          <cell r="O766" t="str">
            <v>No</v>
          </cell>
          <cell r="P766">
            <v>0</v>
          </cell>
          <cell r="Q766" t="str">
            <v>)</v>
          </cell>
          <cell r="T766" t="str">
            <v>00959</v>
          </cell>
          <cell r="U766" t="str">
            <v>LG-310687</v>
          </cell>
        </row>
        <row r="767">
          <cell r="B767" t="str">
            <v>BT-UPS-LG-310688</v>
          </cell>
          <cell r="C767" t="str">
            <v>00000000000047177</v>
          </cell>
          <cell r="D767" t="str">
            <v>M</v>
          </cell>
          <cell r="E767" t="str">
            <v>BTICINO - CONTR.ASSIST. ARCHIMOD 40 CANONE D</v>
          </cell>
          <cell r="F767" t="str">
            <v>BTICINO S.P.A.</v>
          </cell>
          <cell r="G767">
            <v>0</v>
          </cell>
          <cell r="H767">
            <v>0</v>
          </cell>
          <cell r="K767" t="str">
            <v>TO</v>
          </cell>
          <cell r="L767" t="str">
            <v>Acquisto</v>
          </cell>
          <cell r="M767" t="str">
            <v>09/02/2017 10:59</v>
          </cell>
          <cell r="N767" t="str">
            <v>No</v>
          </cell>
          <cell r="O767" t="str">
            <v>No</v>
          </cell>
          <cell r="P767">
            <v>0</v>
          </cell>
          <cell r="Q767" t="str">
            <v>)</v>
          </cell>
          <cell r="T767" t="str">
            <v>00959</v>
          </cell>
          <cell r="U767" t="str">
            <v>LG-310688</v>
          </cell>
        </row>
        <row r="768">
          <cell r="B768" t="str">
            <v>BT-UPS-LG-310689</v>
          </cell>
          <cell r="C768" t="str">
            <v>00000000000047178</v>
          </cell>
          <cell r="D768" t="str">
            <v>M</v>
          </cell>
          <cell r="E768" t="str">
            <v>BTICINO - CONTR.ASSIST. ARCHIMOD 40 CANONE E</v>
          </cell>
          <cell r="F768" t="str">
            <v>BTICINO S.P.A.</v>
          </cell>
          <cell r="G768">
            <v>0</v>
          </cell>
          <cell r="H768">
            <v>0</v>
          </cell>
          <cell r="K768" t="str">
            <v>TO</v>
          </cell>
          <cell r="L768" t="str">
            <v>Acquisto</v>
          </cell>
          <cell r="M768" t="str">
            <v>09/02/2017 10:59</v>
          </cell>
          <cell r="N768" t="str">
            <v>No</v>
          </cell>
          <cell r="O768" t="str">
            <v>No</v>
          </cell>
          <cell r="P768">
            <v>0</v>
          </cell>
          <cell r="Q768" t="str">
            <v>)</v>
          </cell>
          <cell r="T768" t="str">
            <v>00959</v>
          </cell>
          <cell r="U768" t="str">
            <v>LG-310689</v>
          </cell>
        </row>
        <row r="769">
          <cell r="B769" t="str">
            <v>BT-UPS-LG-310690</v>
          </cell>
          <cell r="C769" t="str">
            <v>00000000000047179</v>
          </cell>
          <cell r="D769" t="str">
            <v>M</v>
          </cell>
          <cell r="E769" t="str">
            <v>BTICINO - CONTR.ASSIST. ARCHIMOD 60 CANONE A</v>
          </cell>
          <cell r="F769" t="str">
            <v>BTICINO S.P.A.</v>
          </cell>
          <cell r="G769">
            <v>0</v>
          </cell>
          <cell r="H769">
            <v>0</v>
          </cell>
          <cell r="K769" t="str">
            <v>TO</v>
          </cell>
          <cell r="L769" t="str">
            <v>Acquisto</v>
          </cell>
          <cell r="M769" t="str">
            <v>09/02/2017 10:59</v>
          </cell>
          <cell r="N769" t="str">
            <v>No</v>
          </cell>
          <cell r="O769" t="str">
            <v>No</v>
          </cell>
          <cell r="P769">
            <v>0</v>
          </cell>
          <cell r="Q769" t="str">
            <v>)</v>
          </cell>
          <cell r="T769" t="str">
            <v>00959</v>
          </cell>
          <cell r="U769" t="str">
            <v>LG-310690</v>
          </cell>
        </row>
        <row r="770">
          <cell r="B770" t="str">
            <v>BT-UPS-LG-310691</v>
          </cell>
          <cell r="C770" t="str">
            <v>00000000000047180</v>
          </cell>
          <cell r="D770" t="str">
            <v>M</v>
          </cell>
          <cell r="E770" t="str">
            <v>BTICINO - CONTR.ASSIST. ARCHIMOD 60 CANONE B</v>
          </cell>
          <cell r="F770" t="str">
            <v>BTICINO S.P.A.</v>
          </cell>
          <cell r="G770">
            <v>0</v>
          </cell>
          <cell r="H770">
            <v>0</v>
          </cell>
          <cell r="K770" t="str">
            <v>TO</v>
          </cell>
          <cell r="L770" t="str">
            <v>Acquisto</v>
          </cell>
          <cell r="M770" t="str">
            <v>09/02/2017 10:59</v>
          </cell>
          <cell r="N770" t="str">
            <v>No</v>
          </cell>
          <cell r="O770" t="str">
            <v>No</v>
          </cell>
          <cell r="P770">
            <v>0</v>
          </cell>
          <cell r="Q770" t="str">
            <v>)</v>
          </cell>
          <cell r="T770" t="str">
            <v>00959</v>
          </cell>
          <cell r="U770" t="str">
            <v>LG-310691</v>
          </cell>
        </row>
        <row r="771">
          <cell r="B771" t="str">
            <v>BT-UPS-LG-310692</v>
          </cell>
          <cell r="C771" t="str">
            <v>00000000000047181</v>
          </cell>
          <cell r="D771" t="str">
            <v>M</v>
          </cell>
          <cell r="E771" t="str">
            <v>BTICINO - CONTR.ASSIST. ARCHIMOD 60 CANONE C</v>
          </cell>
          <cell r="F771" t="str">
            <v>BTICINO S.P.A.</v>
          </cell>
          <cell r="G771">
            <v>0</v>
          </cell>
          <cell r="H771">
            <v>0</v>
          </cell>
          <cell r="K771" t="str">
            <v>TO</v>
          </cell>
          <cell r="L771" t="str">
            <v>Acquisto</v>
          </cell>
          <cell r="M771" t="str">
            <v>09/02/2017 10:59</v>
          </cell>
          <cell r="N771" t="str">
            <v>No</v>
          </cell>
          <cell r="O771" t="str">
            <v>No</v>
          </cell>
          <cell r="P771">
            <v>0</v>
          </cell>
          <cell r="Q771" t="str">
            <v>)</v>
          </cell>
          <cell r="T771" t="str">
            <v>00959</v>
          </cell>
          <cell r="U771" t="str">
            <v>LG-310692</v>
          </cell>
        </row>
        <row r="772">
          <cell r="B772" t="str">
            <v>BT-UPS-LG-310693</v>
          </cell>
          <cell r="C772" t="str">
            <v>00000000000047182</v>
          </cell>
          <cell r="D772" t="str">
            <v>M</v>
          </cell>
          <cell r="E772" t="str">
            <v>BTICINO - CONTR.ASSIST. ARCHIMOD 60 CANONE D</v>
          </cell>
          <cell r="F772" t="str">
            <v>BTICINO S.P.A.</v>
          </cell>
          <cell r="G772">
            <v>0</v>
          </cell>
          <cell r="H772">
            <v>0</v>
          </cell>
          <cell r="K772" t="str">
            <v>TO</v>
          </cell>
          <cell r="L772" t="str">
            <v>Acquisto</v>
          </cell>
          <cell r="M772" t="str">
            <v>09/02/2017 10:59</v>
          </cell>
          <cell r="N772" t="str">
            <v>No</v>
          </cell>
          <cell r="O772" t="str">
            <v>No</v>
          </cell>
          <cell r="P772">
            <v>0</v>
          </cell>
          <cell r="Q772" t="str">
            <v>)</v>
          </cell>
          <cell r="T772" t="str">
            <v>00959</v>
          </cell>
          <cell r="U772" t="str">
            <v>LG-310693</v>
          </cell>
        </row>
        <row r="773">
          <cell r="B773" t="str">
            <v>BT-UPS-LG-310694</v>
          </cell>
          <cell r="C773" t="str">
            <v>00000000000047183</v>
          </cell>
          <cell r="D773" t="str">
            <v>M</v>
          </cell>
          <cell r="E773" t="str">
            <v>BTICINO - CONTR.ASSIST. ARCHIMOD 60 CANONE E</v>
          </cell>
          <cell r="F773" t="str">
            <v>BTICINO S.P.A.</v>
          </cell>
          <cell r="G773">
            <v>0</v>
          </cell>
          <cell r="H773">
            <v>0</v>
          </cell>
          <cell r="K773" t="str">
            <v>TO</v>
          </cell>
          <cell r="L773" t="str">
            <v>Acquisto</v>
          </cell>
          <cell r="M773" t="str">
            <v>09/02/2017 10:59</v>
          </cell>
          <cell r="N773" t="str">
            <v>No</v>
          </cell>
          <cell r="O773" t="str">
            <v>No</v>
          </cell>
          <cell r="P773">
            <v>0</v>
          </cell>
          <cell r="Q773" t="str">
            <v>)</v>
          </cell>
          <cell r="T773" t="str">
            <v>00959</v>
          </cell>
          <cell r="U773" t="str">
            <v>LG-310694</v>
          </cell>
        </row>
        <row r="774">
          <cell r="B774" t="str">
            <v>BT-UPS-LG-310695</v>
          </cell>
          <cell r="C774" t="str">
            <v>00000000000047184</v>
          </cell>
          <cell r="D774" t="str">
            <v>M</v>
          </cell>
          <cell r="E774" t="str">
            <v>BTICINO - CONTR.ASSIST. ARCHIMOD 80 CANONE A</v>
          </cell>
          <cell r="F774" t="str">
            <v>BTICINO S.P.A.</v>
          </cell>
          <cell r="G774">
            <v>0</v>
          </cell>
          <cell r="H774">
            <v>0</v>
          </cell>
          <cell r="K774" t="str">
            <v>TO</v>
          </cell>
          <cell r="L774" t="str">
            <v>Acquisto</v>
          </cell>
          <cell r="M774" t="str">
            <v>09/02/2017 10:59</v>
          </cell>
          <cell r="N774" t="str">
            <v>No</v>
          </cell>
          <cell r="O774" t="str">
            <v>No</v>
          </cell>
          <cell r="P774">
            <v>0</v>
          </cell>
          <cell r="Q774" t="str">
            <v>)</v>
          </cell>
          <cell r="T774" t="str">
            <v>00959</v>
          </cell>
          <cell r="U774" t="str">
            <v>LG-310695</v>
          </cell>
        </row>
        <row r="775">
          <cell r="B775" t="str">
            <v>BT-UPS-LG-310696</v>
          </cell>
          <cell r="C775" t="str">
            <v>00000000000047185</v>
          </cell>
          <cell r="D775" t="str">
            <v>M</v>
          </cell>
          <cell r="E775" t="str">
            <v>BTICINO - CONTR.ASSIST. ARCHIMOD 80 CANONE B</v>
          </cell>
          <cell r="F775" t="str">
            <v>BTICINO S.P.A.</v>
          </cell>
          <cell r="G775">
            <v>0</v>
          </cell>
          <cell r="H775">
            <v>0</v>
          </cell>
          <cell r="K775" t="str">
            <v>TO</v>
          </cell>
          <cell r="L775" t="str">
            <v>Acquisto</v>
          </cell>
          <cell r="M775" t="str">
            <v>09/02/2017 10:59</v>
          </cell>
          <cell r="N775" t="str">
            <v>No</v>
          </cell>
          <cell r="O775" t="str">
            <v>No</v>
          </cell>
          <cell r="P775">
            <v>0</v>
          </cell>
          <cell r="Q775" t="str">
            <v>)</v>
          </cell>
          <cell r="T775" t="str">
            <v>00959</v>
          </cell>
          <cell r="U775" t="str">
            <v>LG-310696</v>
          </cell>
        </row>
        <row r="776">
          <cell r="B776" t="str">
            <v>BT-UPS-LG-310697</v>
          </cell>
          <cell r="C776" t="str">
            <v>00000000000047186</v>
          </cell>
          <cell r="D776" t="str">
            <v>M</v>
          </cell>
          <cell r="E776" t="str">
            <v>BTICINO - CONTR.ASSIST. ARCHIMOD 80 CANONE C</v>
          </cell>
          <cell r="F776" t="str">
            <v>BTICINO S.P.A.</v>
          </cell>
          <cell r="G776">
            <v>0</v>
          </cell>
          <cell r="H776">
            <v>0</v>
          </cell>
          <cell r="K776" t="str">
            <v>TO</v>
          </cell>
          <cell r="L776" t="str">
            <v>Acquisto</v>
          </cell>
          <cell r="M776" t="str">
            <v>09/02/2017 10:59</v>
          </cell>
          <cell r="N776" t="str">
            <v>No</v>
          </cell>
          <cell r="O776" t="str">
            <v>No</v>
          </cell>
          <cell r="P776">
            <v>0</v>
          </cell>
          <cell r="Q776" t="str">
            <v>)</v>
          </cell>
          <cell r="T776" t="str">
            <v>00959</v>
          </cell>
          <cell r="U776" t="str">
            <v>LG-310697</v>
          </cell>
        </row>
        <row r="777">
          <cell r="B777" t="str">
            <v>BT-UPS-LG-310698</v>
          </cell>
          <cell r="C777" t="str">
            <v>00000000000047187</v>
          </cell>
          <cell r="D777" t="str">
            <v>M</v>
          </cell>
          <cell r="E777" t="str">
            <v>BTICINO - CONTR.ASSIST. ARCHIMOD 80 CANONE D</v>
          </cell>
          <cell r="F777" t="str">
            <v>BTICINO S.P.A.</v>
          </cell>
          <cell r="G777">
            <v>0</v>
          </cell>
          <cell r="H777">
            <v>0</v>
          </cell>
          <cell r="K777" t="str">
            <v>TO</v>
          </cell>
          <cell r="L777" t="str">
            <v>Acquisto</v>
          </cell>
          <cell r="M777" t="str">
            <v>09/02/2017 10:59</v>
          </cell>
          <cell r="N777" t="str">
            <v>No</v>
          </cell>
          <cell r="O777" t="str">
            <v>No</v>
          </cell>
          <cell r="P777">
            <v>0</v>
          </cell>
          <cell r="Q777" t="str">
            <v>)</v>
          </cell>
          <cell r="T777" t="str">
            <v>00959</v>
          </cell>
          <cell r="U777" t="str">
            <v>LG-310698</v>
          </cell>
        </row>
        <row r="778">
          <cell r="B778" t="str">
            <v>BT-UPS-LG-310699</v>
          </cell>
          <cell r="C778" t="str">
            <v>00000000000047188</v>
          </cell>
          <cell r="D778" t="str">
            <v>M</v>
          </cell>
          <cell r="E778" t="str">
            <v>BTICINO - CONTR.ASSIST. ARCHIMOD 80 CANONE E</v>
          </cell>
          <cell r="F778" t="str">
            <v>BTICINO S.P.A.</v>
          </cell>
          <cell r="G778">
            <v>0</v>
          </cell>
          <cell r="H778">
            <v>0</v>
          </cell>
          <cell r="K778" t="str">
            <v>TO</v>
          </cell>
          <cell r="L778" t="str">
            <v>Acquisto</v>
          </cell>
          <cell r="M778" t="str">
            <v>09/02/2017 10:59</v>
          </cell>
          <cell r="N778" t="str">
            <v>No</v>
          </cell>
          <cell r="O778" t="str">
            <v>No</v>
          </cell>
          <cell r="P778">
            <v>0</v>
          </cell>
          <cell r="Q778" t="str">
            <v>)</v>
          </cell>
          <cell r="T778" t="str">
            <v>00959</v>
          </cell>
          <cell r="U778" t="str">
            <v>LG-310699</v>
          </cell>
        </row>
        <row r="779">
          <cell r="B779" t="str">
            <v>BT-UPS-LG-310700</v>
          </cell>
          <cell r="C779" t="str">
            <v>00000000000047189</v>
          </cell>
          <cell r="D779" t="str">
            <v>M</v>
          </cell>
          <cell r="E779" t="str">
            <v>BTICINO - CONTR.ASSIST. ARCHIMOD 100 CANONE A</v>
          </cell>
          <cell r="F779" t="str">
            <v>BTICINO S.P.A.</v>
          </cell>
          <cell r="G779">
            <v>0</v>
          </cell>
          <cell r="H779">
            <v>0</v>
          </cell>
          <cell r="K779" t="str">
            <v>TO</v>
          </cell>
          <cell r="L779" t="str">
            <v>Acquisto</v>
          </cell>
          <cell r="M779" t="str">
            <v>09/02/2017 10:59</v>
          </cell>
          <cell r="N779" t="str">
            <v>No</v>
          </cell>
          <cell r="O779" t="str">
            <v>No</v>
          </cell>
          <cell r="P779">
            <v>0</v>
          </cell>
          <cell r="Q779" t="str">
            <v>)</v>
          </cell>
          <cell r="T779" t="str">
            <v>00959</v>
          </cell>
          <cell r="U779" t="str">
            <v>LG-310700</v>
          </cell>
        </row>
        <row r="780">
          <cell r="B780" t="str">
            <v>BT-UPS-LG-310701</v>
          </cell>
          <cell r="C780" t="str">
            <v>00000000000047190</v>
          </cell>
          <cell r="D780" t="str">
            <v>M</v>
          </cell>
          <cell r="E780" t="str">
            <v>BTICINO - CONTR.ASSIST. ARCHIMOD 100 CANONE B</v>
          </cell>
          <cell r="F780" t="str">
            <v>BTICINO S.P.A.</v>
          </cell>
          <cell r="G780">
            <v>0</v>
          </cell>
          <cell r="H780">
            <v>0</v>
          </cell>
          <cell r="K780" t="str">
            <v>TO</v>
          </cell>
          <cell r="L780" t="str">
            <v>Acquisto</v>
          </cell>
          <cell r="M780" t="str">
            <v>09/02/2017 10:59</v>
          </cell>
          <cell r="N780" t="str">
            <v>No</v>
          </cell>
          <cell r="O780" t="str">
            <v>No</v>
          </cell>
          <cell r="P780">
            <v>0</v>
          </cell>
          <cell r="Q780" t="str">
            <v>)</v>
          </cell>
          <cell r="T780" t="str">
            <v>00959</v>
          </cell>
          <cell r="U780" t="str">
            <v>LG-310701</v>
          </cell>
        </row>
        <row r="781">
          <cell r="B781" t="str">
            <v>BT-UPS-LG-310702</v>
          </cell>
          <cell r="C781" t="str">
            <v>00000000000047191</v>
          </cell>
          <cell r="D781" t="str">
            <v>M</v>
          </cell>
          <cell r="E781" t="str">
            <v>BTICINO - CONTR.ASSIST. ARCHIMOD 100 CANONE C</v>
          </cell>
          <cell r="F781" t="str">
            <v>BTICINO S.P.A.</v>
          </cell>
          <cell r="G781">
            <v>0</v>
          </cell>
          <cell r="H781">
            <v>0</v>
          </cell>
          <cell r="K781" t="str">
            <v>TO</v>
          </cell>
          <cell r="L781" t="str">
            <v>Acquisto</v>
          </cell>
          <cell r="M781" t="str">
            <v>09/02/2017 10:59</v>
          </cell>
          <cell r="N781" t="str">
            <v>No</v>
          </cell>
          <cell r="O781" t="str">
            <v>No</v>
          </cell>
          <cell r="P781">
            <v>0</v>
          </cell>
          <cell r="Q781" t="str">
            <v>)</v>
          </cell>
          <cell r="T781" t="str">
            <v>00959</v>
          </cell>
          <cell r="U781" t="str">
            <v>LG-310702</v>
          </cell>
        </row>
        <row r="782">
          <cell r="B782" t="str">
            <v>BT-UPS-LG-310703</v>
          </cell>
          <cell r="C782" t="str">
            <v>00000000000047192</v>
          </cell>
          <cell r="D782" t="str">
            <v>M</v>
          </cell>
          <cell r="E782" t="str">
            <v>BTICINO - CONTR.ASSIST. ARCHIMOD 100 CANONE D</v>
          </cell>
          <cell r="F782" t="str">
            <v>BTICINO S.P.A.</v>
          </cell>
          <cell r="G782">
            <v>0</v>
          </cell>
          <cell r="H782">
            <v>0</v>
          </cell>
          <cell r="K782" t="str">
            <v>TO</v>
          </cell>
          <cell r="L782" t="str">
            <v>Acquisto</v>
          </cell>
          <cell r="M782" t="str">
            <v>09/02/2017 10:59</v>
          </cell>
          <cell r="N782" t="str">
            <v>No</v>
          </cell>
          <cell r="O782" t="str">
            <v>No</v>
          </cell>
          <cell r="P782">
            <v>0</v>
          </cell>
          <cell r="Q782" t="str">
            <v>)</v>
          </cell>
          <cell r="T782" t="str">
            <v>00959</v>
          </cell>
          <cell r="U782" t="str">
            <v>LG-310703</v>
          </cell>
        </row>
        <row r="783">
          <cell r="B783" t="str">
            <v>BT-UPS-LG-310704</v>
          </cell>
          <cell r="C783" t="str">
            <v>00000000000047193</v>
          </cell>
          <cell r="D783" t="str">
            <v>M</v>
          </cell>
          <cell r="E783" t="str">
            <v>BTICINO - CONTR.ASSIST. ARCHIMOD 100 CANONE E</v>
          </cell>
          <cell r="F783" t="str">
            <v>BTICINO S.P.A.</v>
          </cell>
          <cell r="G783">
            <v>0</v>
          </cell>
          <cell r="H783">
            <v>0</v>
          </cell>
          <cell r="K783" t="str">
            <v>TO</v>
          </cell>
          <cell r="L783" t="str">
            <v>Acquisto</v>
          </cell>
          <cell r="M783" t="str">
            <v>09/02/2017 10:59</v>
          </cell>
          <cell r="N783" t="str">
            <v>No</v>
          </cell>
          <cell r="O783" t="str">
            <v>No</v>
          </cell>
          <cell r="P783">
            <v>0</v>
          </cell>
          <cell r="Q783" t="str">
            <v>)</v>
          </cell>
          <cell r="T783" t="str">
            <v>00959</v>
          </cell>
          <cell r="U783" t="str">
            <v>LG-310704</v>
          </cell>
        </row>
        <row r="784">
          <cell r="B784" t="str">
            <v>BT-UPS-LG-310705</v>
          </cell>
          <cell r="C784" t="str">
            <v>00000000000047194</v>
          </cell>
          <cell r="D784" t="str">
            <v>M</v>
          </cell>
          <cell r="E784" t="str">
            <v>BTICINO - CONTR.ASSIST. ARCHIMOD 120 CANONE A</v>
          </cell>
          <cell r="F784" t="str">
            <v>BTICINO S.P.A.</v>
          </cell>
          <cell r="G784">
            <v>0</v>
          </cell>
          <cell r="H784">
            <v>0</v>
          </cell>
          <cell r="K784" t="str">
            <v>TO</v>
          </cell>
          <cell r="L784" t="str">
            <v>Acquisto</v>
          </cell>
          <cell r="M784" t="str">
            <v>09/02/2017 10:59</v>
          </cell>
          <cell r="N784" t="str">
            <v>No</v>
          </cell>
          <cell r="O784" t="str">
            <v>No</v>
          </cell>
          <cell r="P784">
            <v>0</v>
          </cell>
          <cell r="Q784" t="str">
            <v>)</v>
          </cell>
          <cell r="T784" t="str">
            <v>00959</v>
          </cell>
          <cell r="U784" t="str">
            <v>LG-310705</v>
          </cell>
        </row>
        <row r="785">
          <cell r="B785" t="str">
            <v>BT-UPS-LG-310706</v>
          </cell>
          <cell r="C785" t="str">
            <v>00000000000047195</v>
          </cell>
          <cell r="D785" t="str">
            <v>M</v>
          </cell>
          <cell r="E785" t="str">
            <v>BTICINO - CONTR.ASSIST. ARCHIMOD 120 CANONE B</v>
          </cell>
          <cell r="F785" t="str">
            <v>BTICINO S.P.A.</v>
          </cell>
          <cell r="G785">
            <v>0</v>
          </cell>
          <cell r="H785">
            <v>0</v>
          </cell>
          <cell r="K785" t="str">
            <v>TO</v>
          </cell>
          <cell r="L785" t="str">
            <v>Acquisto</v>
          </cell>
          <cell r="M785" t="str">
            <v>09/02/2017 10:59</v>
          </cell>
          <cell r="N785" t="str">
            <v>No</v>
          </cell>
          <cell r="O785" t="str">
            <v>No</v>
          </cell>
          <cell r="P785">
            <v>0</v>
          </cell>
          <cell r="Q785" t="str">
            <v>)</v>
          </cell>
          <cell r="T785" t="str">
            <v>00959</v>
          </cell>
          <cell r="U785" t="str">
            <v>LG-310706</v>
          </cell>
        </row>
        <row r="786">
          <cell r="B786" t="str">
            <v>BT-UPS-LG-310707</v>
          </cell>
          <cell r="C786" t="str">
            <v>00000000000047196</v>
          </cell>
          <cell r="D786" t="str">
            <v>M</v>
          </cell>
          <cell r="E786" t="str">
            <v>BTICINO - CONTR.ASSIST. ARCHIMOD 120 CANONE C</v>
          </cell>
          <cell r="F786" t="str">
            <v>BTICINO S.P.A.</v>
          </cell>
          <cell r="G786">
            <v>0</v>
          </cell>
          <cell r="H786">
            <v>0</v>
          </cell>
          <cell r="K786" t="str">
            <v>TO</v>
          </cell>
          <cell r="L786" t="str">
            <v>Acquisto</v>
          </cell>
          <cell r="M786" t="str">
            <v>09/02/2017 10:59</v>
          </cell>
          <cell r="N786" t="str">
            <v>No</v>
          </cell>
          <cell r="O786" t="str">
            <v>No</v>
          </cell>
          <cell r="P786">
            <v>0</v>
          </cell>
          <cell r="Q786" t="str">
            <v>)</v>
          </cell>
          <cell r="T786" t="str">
            <v>00959</v>
          </cell>
          <cell r="U786" t="str">
            <v>LG-310707</v>
          </cell>
        </row>
        <row r="787">
          <cell r="B787" t="str">
            <v>BT-UPS-LG-310708</v>
          </cell>
          <cell r="C787" t="str">
            <v>00000000000047074</v>
          </cell>
          <cell r="D787" t="str">
            <v>M</v>
          </cell>
          <cell r="E787" t="str">
            <v>BTICINO - CONTR.ASSIST. ARCHIMOD 120 CANONE D</v>
          </cell>
          <cell r="F787" t="str">
            <v>BTICINO S.P.A.</v>
          </cell>
          <cell r="G787">
            <v>0</v>
          </cell>
          <cell r="H787">
            <v>0</v>
          </cell>
          <cell r="K787" t="str">
            <v>TO</v>
          </cell>
          <cell r="L787" t="str">
            <v>Acquisto</v>
          </cell>
          <cell r="M787" t="str">
            <v>09/02/2017 10:59</v>
          </cell>
          <cell r="N787" t="str">
            <v>No</v>
          </cell>
          <cell r="O787" t="str">
            <v>No</v>
          </cell>
          <cell r="P787">
            <v>0</v>
          </cell>
          <cell r="Q787" t="str">
            <v>)</v>
          </cell>
          <cell r="T787" t="str">
            <v>00959</v>
          </cell>
          <cell r="U787" t="str">
            <v>LG-310708</v>
          </cell>
        </row>
        <row r="788">
          <cell r="B788" t="str">
            <v>BT-UPS-LG-310709</v>
          </cell>
          <cell r="C788" t="str">
            <v>00000000000047075</v>
          </cell>
          <cell r="D788" t="str">
            <v>M</v>
          </cell>
          <cell r="E788" t="str">
            <v>BTICINO - CONTR.ASSIST. ARCHIMOD 120 CANONE E</v>
          </cell>
          <cell r="F788" t="str">
            <v>BTICINO S.P.A.</v>
          </cell>
          <cell r="G788">
            <v>0</v>
          </cell>
          <cell r="H788">
            <v>0</v>
          </cell>
          <cell r="K788" t="str">
            <v>TO</v>
          </cell>
          <cell r="L788" t="str">
            <v>Acquisto</v>
          </cell>
          <cell r="M788" t="str">
            <v>09/02/2017 10:59</v>
          </cell>
          <cell r="N788" t="str">
            <v>No</v>
          </cell>
          <cell r="O788" t="str">
            <v>No</v>
          </cell>
          <cell r="P788">
            <v>0</v>
          </cell>
          <cell r="Q788" t="str">
            <v>)</v>
          </cell>
          <cell r="T788" t="str">
            <v>00959</v>
          </cell>
          <cell r="U788" t="str">
            <v>LG-310709</v>
          </cell>
        </row>
        <row r="789">
          <cell r="B789" t="str">
            <v>BT-UPS-LG-310755</v>
          </cell>
          <cell r="C789" t="str">
            <v>00000000000047076</v>
          </cell>
          <cell r="E789" t="str">
            <v>Cabinet batterie Trimod 1kb 7,2 Ah</v>
          </cell>
          <cell r="F789" t="str">
            <v>BTICINO S.P.A.</v>
          </cell>
          <cell r="G789">
            <v>0</v>
          </cell>
          <cell r="H789">
            <v>0</v>
          </cell>
          <cell r="L789" t="str">
            <v>Acquisto</v>
          </cell>
          <cell r="M789" t="str">
            <v>09/02/2017 10:59</v>
          </cell>
          <cell r="N789" t="str">
            <v>Si</v>
          </cell>
          <cell r="O789" t="str">
            <v>No</v>
          </cell>
          <cell r="P789">
            <v>0</v>
          </cell>
          <cell r="Q789" t="str">
            <v>)</v>
          </cell>
          <cell r="T789" t="str">
            <v>00959</v>
          </cell>
          <cell r="U789" t="str">
            <v>LG-310755</v>
          </cell>
        </row>
        <row r="790">
          <cell r="B790" t="str">
            <v>BT-UPS-LG-310756</v>
          </cell>
          <cell r="C790" t="str">
            <v>00000000000047077</v>
          </cell>
          <cell r="E790" t="str">
            <v>Cabinet batterie Trimod 2kb 7,2 Ah</v>
          </cell>
          <cell r="F790" t="str">
            <v>BTICINO S.P.A.</v>
          </cell>
          <cell r="G790">
            <v>0</v>
          </cell>
          <cell r="H790">
            <v>0</v>
          </cell>
          <cell r="L790" t="str">
            <v>Acquisto</v>
          </cell>
          <cell r="M790" t="str">
            <v>09/02/2017 10:59</v>
          </cell>
          <cell r="N790" t="str">
            <v>Si</v>
          </cell>
          <cell r="O790" t="str">
            <v>No</v>
          </cell>
          <cell r="P790">
            <v>0</v>
          </cell>
          <cell r="Q790" t="str">
            <v>)</v>
          </cell>
          <cell r="T790" t="str">
            <v>00959</v>
          </cell>
          <cell r="U790" t="str">
            <v>LG-310756</v>
          </cell>
        </row>
        <row r="791">
          <cell r="B791" t="str">
            <v>BT-UPS-LG-310757</v>
          </cell>
          <cell r="C791" t="str">
            <v>00000000000047207</v>
          </cell>
          <cell r="E791" t="str">
            <v>Cabinet batterie Trimod 3kb 7,2 Ah</v>
          </cell>
          <cell r="F791" t="str">
            <v>BTICINO S.P.A.</v>
          </cell>
          <cell r="G791">
            <v>0</v>
          </cell>
          <cell r="H791">
            <v>0</v>
          </cell>
          <cell r="L791" t="str">
            <v>Acquisto</v>
          </cell>
          <cell r="M791" t="str">
            <v>09/02/2017 10:59</v>
          </cell>
          <cell r="N791" t="str">
            <v>Si</v>
          </cell>
          <cell r="O791" t="str">
            <v>No</v>
          </cell>
          <cell r="P791">
            <v>0</v>
          </cell>
          <cell r="Q791" t="str">
            <v>)</v>
          </cell>
          <cell r="T791" t="str">
            <v>00959</v>
          </cell>
          <cell r="U791" t="str">
            <v>LG-310757</v>
          </cell>
        </row>
        <row r="792">
          <cell r="B792" t="str">
            <v>BT-UPS-LG-310758</v>
          </cell>
          <cell r="C792" t="str">
            <v>00000000000047208</v>
          </cell>
          <cell r="E792" t="str">
            <v>Cabinet batterie Trimod 4kb 7,2 Ah</v>
          </cell>
          <cell r="F792" t="str">
            <v>BTICINO S.P.A.</v>
          </cell>
          <cell r="G792">
            <v>0</v>
          </cell>
          <cell r="H792">
            <v>0</v>
          </cell>
          <cell r="L792" t="str">
            <v>Acquisto</v>
          </cell>
          <cell r="M792" t="str">
            <v>09/02/2017 10:59</v>
          </cell>
          <cell r="N792" t="str">
            <v>Si</v>
          </cell>
          <cell r="O792" t="str">
            <v>No</v>
          </cell>
          <cell r="P792">
            <v>0</v>
          </cell>
          <cell r="Q792" t="str">
            <v>)</v>
          </cell>
          <cell r="T792" t="str">
            <v>00959</v>
          </cell>
          <cell r="U792" t="str">
            <v>LG-310758</v>
          </cell>
        </row>
        <row r="793">
          <cell r="B793" t="str">
            <v>BT-UPS-LG-310759</v>
          </cell>
          <cell r="C793" t="str">
            <v>00000000000047197</v>
          </cell>
          <cell r="E793" t="str">
            <v>Cabinet batterie Trimod 5kb 7,2 Ah</v>
          </cell>
          <cell r="F793" t="str">
            <v>BTICINO S.P.A.</v>
          </cell>
          <cell r="G793">
            <v>0</v>
          </cell>
          <cell r="H793">
            <v>0</v>
          </cell>
          <cell r="L793" t="str">
            <v>Acquisto</v>
          </cell>
          <cell r="M793" t="str">
            <v>09/02/2017 10:59</v>
          </cell>
          <cell r="N793" t="str">
            <v>Si</v>
          </cell>
          <cell r="O793" t="str">
            <v>No</v>
          </cell>
          <cell r="P793">
            <v>0</v>
          </cell>
          <cell r="Q793" t="str">
            <v>)</v>
          </cell>
          <cell r="T793" t="str">
            <v>00959</v>
          </cell>
          <cell r="U793" t="str">
            <v>LG-310759</v>
          </cell>
        </row>
        <row r="794">
          <cell r="B794" t="str">
            <v>BT-UPS-LG-310760</v>
          </cell>
          <cell r="C794" t="str">
            <v>00000000000047198</v>
          </cell>
          <cell r="D794" t="str">
            <v>M</v>
          </cell>
          <cell r="E794" t="str">
            <v>BTICINO - Cabinet batterie Trimod 1kb 9 Ah</v>
          </cell>
          <cell r="F794" t="str">
            <v>BTICINO S.P.A.</v>
          </cell>
          <cell r="G794">
            <v>0</v>
          </cell>
          <cell r="H794">
            <v>0</v>
          </cell>
          <cell r="K794" t="str">
            <v>TO</v>
          </cell>
          <cell r="L794" t="str">
            <v>Acquisto</v>
          </cell>
          <cell r="M794" t="str">
            <v>09/02/2017 10:59</v>
          </cell>
          <cell r="N794" t="str">
            <v>No</v>
          </cell>
          <cell r="O794" t="str">
            <v>No</v>
          </cell>
          <cell r="P794">
            <v>0</v>
          </cell>
          <cell r="Q794" t="str">
            <v>)</v>
          </cell>
          <cell r="T794" t="str">
            <v>00959</v>
          </cell>
          <cell r="U794" t="str">
            <v>LG-310760</v>
          </cell>
        </row>
        <row r="795">
          <cell r="B795" t="str">
            <v>BT-UPS-LG-310761</v>
          </cell>
          <cell r="C795" t="str">
            <v>00000000000047199</v>
          </cell>
          <cell r="D795" t="str">
            <v>M</v>
          </cell>
          <cell r="E795" t="str">
            <v>BTICINO - Cabinet batterie Trimod 2kb 9 Ah</v>
          </cell>
          <cell r="F795" t="str">
            <v>BTICINO S.P.A.</v>
          </cell>
          <cell r="G795">
            <v>0</v>
          </cell>
          <cell r="H795">
            <v>0</v>
          </cell>
          <cell r="K795" t="str">
            <v>TO</v>
          </cell>
          <cell r="L795" t="str">
            <v>Acquisto</v>
          </cell>
          <cell r="M795" t="str">
            <v>09/02/2017 10:59</v>
          </cell>
          <cell r="N795" t="str">
            <v>No</v>
          </cell>
          <cell r="O795" t="str">
            <v>No</v>
          </cell>
          <cell r="P795">
            <v>0</v>
          </cell>
          <cell r="Q795" t="str">
            <v>)</v>
          </cell>
          <cell r="R795" t="str">
            <v>18/12/2023</v>
          </cell>
          <cell r="S795" t="str">
            <v>07/12/2023</v>
          </cell>
          <cell r="T795" t="str">
            <v>00959</v>
          </cell>
          <cell r="U795" t="str">
            <v>LG-310761</v>
          </cell>
        </row>
        <row r="796">
          <cell r="B796" t="str">
            <v>BT-UPS-LG-310762</v>
          </cell>
          <cell r="C796" t="str">
            <v>00000000000047200</v>
          </cell>
          <cell r="D796" t="str">
            <v>M</v>
          </cell>
          <cell r="E796" t="str">
            <v>BTICINO - Cabinet batterie Trimod 3kb 9 Ah</v>
          </cell>
          <cell r="F796" t="str">
            <v>BTICINO S.P.A.</v>
          </cell>
          <cell r="G796">
            <v>0</v>
          </cell>
          <cell r="H796">
            <v>0</v>
          </cell>
          <cell r="K796" t="str">
            <v>TO</v>
          </cell>
          <cell r="L796" t="str">
            <v>Acquisto</v>
          </cell>
          <cell r="M796" t="str">
            <v>09/02/2017 10:59</v>
          </cell>
          <cell r="N796" t="str">
            <v>No</v>
          </cell>
          <cell r="O796" t="str">
            <v>No</v>
          </cell>
          <cell r="P796">
            <v>0</v>
          </cell>
          <cell r="Q796" t="str">
            <v>)</v>
          </cell>
          <cell r="T796" t="str">
            <v>00959</v>
          </cell>
          <cell r="U796" t="str">
            <v>LG-310762</v>
          </cell>
        </row>
        <row r="797">
          <cell r="B797" t="str">
            <v>BT-UPS-LG-310763</v>
          </cell>
          <cell r="C797" t="str">
            <v>00000000000047201</v>
          </cell>
          <cell r="D797" t="str">
            <v>M</v>
          </cell>
          <cell r="E797" t="str">
            <v>BTICINO - Cabinet batterie Trimod 4kb 9 Ah</v>
          </cell>
          <cell r="F797" t="str">
            <v>BTICINO S.P.A.</v>
          </cell>
          <cell r="G797">
            <v>0</v>
          </cell>
          <cell r="H797">
            <v>0</v>
          </cell>
          <cell r="K797" t="str">
            <v>TO</v>
          </cell>
          <cell r="L797" t="str">
            <v>Acquisto</v>
          </cell>
          <cell r="M797" t="str">
            <v>09/02/2017 10:59</v>
          </cell>
          <cell r="N797" t="str">
            <v>No</v>
          </cell>
          <cell r="O797" t="str">
            <v>No</v>
          </cell>
          <cell r="P797">
            <v>0</v>
          </cell>
          <cell r="Q797" t="str">
            <v>)</v>
          </cell>
          <cell r="T797" t="str">
            <v>00959</v>
          </cell>
          <cell r="U797" t="str">
            <v>LG-310763</v>
          </cell>
        </row>
        <row r="798">
          <cell r="B798" t="str">
            <v>BT-UPS-LG-310764</v>
          </cell>
          <cell r="C798" t="str">
            <v>00000000000047202</v>
          </cell>
          <cell r="D798" t="str">
            <v>M</v>
          </cell>
          <cell r="E798" t="str">
            <v>BTICINO - Cabinet batterie Trimod 5kb 9 Ah</v>
          </cell>
          <cell r="F798" t="str">
            <v>BTICINO S.P.A.</v>
          </cell>
          <cell r="G798">
            <v>0</v>
          </cell>
          <cell r="H798">
            <v>0</v>
          </cell>
          <cell r="K798" t="str">
            <v>TO</v>
          </cell>
          <cell r="L798" t="str">
            <v>Acquisto</v>
          </cell>
          <cell r="M798" t="str">
            <v>09/02/2017 10:59</v>
          </cell>
          <cell r="N798" t="str">
            <v>No</v>
          </cell>
          <cell r="O798" t="str">
            <v>No</v>
          </cell>
          <cell r="P798">
            <v>0</v>
          </cell>
          <cell r="Q798" t="str">
            <v>)</v>
          </cell>
          <cell r="R798" t="str">
            <v>05/07/2023</v>
          </cell>
          <cell r="S798" t="str">
            <v>05/07/2023</v>
          </cell>
          <cell r="T798" t="str">
            <v>00959</v>
          </cell>
          <cell r="U798" t="str">
            <v>LG-310764</v>
          </cell>
        </row>
        <row r="799">
          <cell r="B799" t="str">
            <v>BT-UPS-LG-310766</v>
          </cell>
          <cell r="C799" t="str">
            <v>00000000000047203</v>
          </cell>
          <cell r="E799" t="str">
            <v>Cabinet batterie Dk 10k 20 batt 12V,9 Ah</v>
          </cell>
          <cell r="F799" t="str">
            <v>BTICINO S.P.A.</v>
          </cell>
          <cell r="G799">
            <v>0</v>
          </cell>
          <cell r="H799">
            <v>0</v>
          </cell>
          <cell r="L799" t="str">
            <v>Acquisto</v>
          </cell>
          <cell r="M799" t="str">
            <v>09/02/2017 10:59</v>
          </cell>
          <cell r="N799" t="str">
            <v>Si</v>
          </cell>
          <cell r="O799" t="str">
            <v>No</v>
          </cell>
          <cell r="P799">
            <v>0</v>
          </cell>
          <cell r="Q799" t="str">
            <v>)</v>
          </cell>
          <cell r="T799" t="str">
            <v>00959</v>
          </cell>
          <cell r="U799" t="str">
            <v>LG-310766</v>
          </cell>
        </row>
        <row r="800">
          <cell r="B800" t="str">
            <v>BT-UPS-LG-310769</v>
          </cell>
          <cell r="C800" t="str">
            <v>00000000000047204</v>
          </cell>
          <cell r="E800" t="str">
            <v>Cabinet batterie Dk 1k 12 batt 12V,7.2 Ah</v>
          </cell>
          <cell r="F800" t="str">
            <v>BTICINO S.P.A.</v>
          </cell>
          <cell r="G800">
            <v>0</v>
          </cell>
          <cell r="H800">
            <v>0</v>
          </cell>
          <cell r="L800" t="str">
            <v>Acquisto</v>
          </cell>
          <cell r="M800" t="str">
            <v>09/02/2017 10:59</v>
          </cell>
          <cell r="N800" t="str">
            <v>Si</v>
          </cell>
          <cell r="O800" t="str">
            <v>No</v>
          </cell>
          <cell r="P800">
            <v>0</v>
          </cell>
          <cell r="Q800" t="str">
            <v>)</v>
          </cell>
          <cell r="T800" t="str">
            <v>00959</v>
          </cell>
          <cell r="U800" t="str">
            <v>LG-310769</v>
          </cell>
        </row>
        <row r="801">
          <cell r="B801" t="str">
            <v>BT-UPS-LG-310770</v>
          </cell>
          <cell r="C801" t="str">
            <v>00000000000047205</v>
          </cell>
          <cell r="E801" t="str">
            <v>Cabinet batterie Dk 2k 12 batt 12V,7.2 Ah</v>
          </cell>
          <cell r="F801" t="str">
            <v>BTICINO S.P.A.</v>
          </cell>
          <cell r="G801">
            <v>0</v>
          </cell>
          <cell r="H801">
            <v>0</v>
          </cell>
          <cell r="L801" t="str">
            <v>Acquisto</v>
          </cell>
          <cell r="M801" t="str">
            <v>09/02/2017 10:59</v>
          </cell>
          <cell r="N801" t="str">
            <v>Si</v>
          </cell>
          <cell r="O801" t="str">
            <v>No</v>
          </cell>
          <cell r="P801">
            <v>0</v>
          </cell>
          <cell r="Q801" t="str">
            <v>)</v>
          </cell>
          <cell r="R801" t="str">
            <v>19/04/2018</v>
          </cell>
          <cell r="S801" t="str">
            <v>18/04/2018</v>
          </cell>
          <cell r="T801" t="str">
            <v>00959</v>
          </cell>
          <cell r="U801" t="str">
            <v>LG-310770</v>
          </cell>
        </row>
        <row r="802">
          <cell r="B802" t="str">
            <v>BT-UPS-LG-310771</v>
          </cell>
          <cell r="C802" t="str">
            <v>00000000000047206</v>
          </cell>
          <cell r="E802" t="str">
            <v>Cabinet batterie Dk 3k 12 batt 12V,9 Ah</v>
          </cell>
          <cell r="F802" t="str">
            <v>BTICINO S.P.A.</v>
          </cell>
          <cell r="G802">
            <v>0</v>
          </cell>
          <cell r="H802">
            <v>0</v>
          </cell>
          <cell r="L802" t="str">
            <v>Acquisto</v>
          </cell>
          <cell r="M802" t="str">
            <v>09/02/2017 10:59</v>
          </cell>
          <cell r="N802" t="str">
            <v>Si</v>
          </cell>
          <cell r="O802" t="str">
            <v>No</v>
          </cell>
          <cell r="P802">
            <v>0</v>
          </cell>
          <cell r="Q802" t="str">
            <v>)</v>
          </cell>
          <cell r="R802" t="str">
            <v>16/11/2017</v>
          </cell>
          <cell r="S802" t="str">
            <v>15/11/2017</v>
          </cell>
          <cell r="T802" t="str">
            <v>00959</v>
          </cell>
          <cell r="U802" t="str">
            <v>LG-310771</v>
          </cell>
        </row>
        <row r="803">
          <cell r="B803" t="str">
            <v>BT-UPS-LG-310772</v>
          </cell>
          <cell r="C803" t="str">
            <v>00000000000047229</v>
          </cell>
          <cell r="D803" t="str">
            <v>M</v>
          </cell>
          <cell r="E803" t="str">
            <v>Cabinet batterie Dk4.5-6k 20 batt 12V,7.2Ah</v>
          </cell>
          <cell r="F803" t="str">
            <v>BTICINO S.P.A.</v>
          </cell>
          <cell r="G803">
            <v>0</v>
          </cell>
          <cell r="H803">
            <v>0</v>
          </cell>
          <cell r="K803" t="str">
            <v>TO</v>
          </cell>
          <cell r="L803" t="str">
            <v>Acquisto</v>
          </cell>
          <cell r="M803" t="str">
            <v>09/02/2017 10:59</v>
          </cell>
          <cell r="N803" t="str">
            <v>Si</v>
          </cell>
          <cell r="O803" t="str">
            <v>No</v>
          </cell>
          <cell r="P803">
            <v>0</v>
          </cell>
          <cell r="Q803" t="str">
            <v>)</v>
          </cell>
          <cell r="T803" t="str">
            <v>00959</v>
          </cell>
          <cell r="U803" t="str">
            <v>LG-310772</v>
          </cell>
        </row>
        <row r="804">
          <cell r="B804" t="str">
            <v>BT-UPS-LG-310774</v>
          </cell>
          <cell r="C804" t="str">
            <v>00000000000047209</v>
          </cell>
          <cell r="D804" t="str">
            <v>M</v>
          </cell>
          <cell r="E804" t="str">
            <v>BTICINO - Cabinet batterie Whad 0,8-1,5k</v>
          </cell>
          <cell r="F804" t="str">
            <v>BTICINO S.P.A.</v>
          </cell>
          <cell r="G804">
            <v>0</v>
          </cell>
          <cell r="H804">
            <v>0</v>
          </cell>
          <cell r="K804" t="str">
            <v>TO</v>
          </cell>
          <cell r="L804" t="str">
            <v>Acquisto</v>
          </cell>
          <cell r="M804" t="str">
            <v>09/02/2017 10:59</v>
          </cell>
          <cell r="N804" t="str">
            <v>No</v>
          </cell>
          <cell r="O804" t="str">
            <v>No</v>
          </cell>
          <cell r="P804">
            <v>0</v>
          </cell>
          <cell r="Q804" t="str">
            <v>)</v>
          </cell>
          <cell r="R804" t="str">
            <v>15/03/2023</v>
          </cell>
          <cell r="S804" t="str">
            <v>13/03/2023</v>
          </cell>
          <cell r="T804" t="str">
            <v>00959</v>
          </cell>
          <cell r="U804" t="str">
            <v>LG-310774</v>
          </cell>
        </row>
        <row r="805">
          <cell r="B805" t="str">
            <v>BT-UPS-LG-310775</v>
          </cell>
          <cell r="C805" t="str">
            <v>00000000000047251</v>
          </cell>
          <cell r="D805" t="str">
            <v>M</v>
          </cell>
          <cell r="E805" t="str">
            <v>BTICINO - Cabinet batterie Megaline + 1 KB</v>
          </cell>
          <cell r="F805" t="str">
            <v>BTICINO S.P.A.</v>
          </cell>
          <cell r="G805">
            <v>0</v>
          </cell>
          <cell r="H805">
            <v>0</v>
          </cell>
          <cell r="K805" t="str">
            <v>TO</v>
          </cell>
          <cell r="L805" t="str">
            <v>Acquisto</v>
          </cell>
          <cell r="M805" t="str">
            <v>09/02/2017 10:59</v>
          </cell>
          <cell r="N805" t="str">
            <v>No</v>
          </cell>
          <cell r="O805" t="str">
            <v>No</v>
          </cell>
          <cell r="P805">
            <v>0</v>
          </cell>
          <cell r="Q805" t="str">
            <v>)</v>
          </cell>
          <cell r="T805" t="str">
            <v>00959</v>
          </cell>
          <cell r="U805" t="str">
            <v>LG-310775</v>
          </cell>
        </row>
        <row r="806">
          <cell r="B806" t="str">
            <v>BT-UPS-LG-310776</v>
          </cell>
          <cell r="C806" t="str">
            <v>00000000000047252</v>
          </cell>
          <cell r="D806" t="str">
            <v>M</v>
          </cell>
          <cell r="E806" t="str">
            <v>BTICINO - Cabinet batterie Megaline + 2 KB</v>
          </cell>
          <cell r="F806" t="str">
            <v>BTICINO S.P.A.</v>
          </cell>
          <cell r="G806">
            <v>0</v>
          </cell>
          <cell r="H806">
            <v>0</v>
          </cell>
          <cell r="K806" t="str">
            <v>TO</v>
          </cell>
          <cell r="L806" t="str">
            <v>Acquisto</v>
          </cell>
          <cell r="M806" t="str">
            <v>09/02/2017 10:59</v>
          </cell>
          <cell r="N806" t="str">
            <v>No</v>
          </cell>
          <cell r="O806" t="str">
            <v>No</v>
          </cell>
          <cell r="P806">
            <v>0</v>
          </cell>
          <cell r="Q806" t="str">
            <v>)</v>
          </cell>
          <cell r="T806" t="str">
            <v>00959</v>
          </cell>
          <cell r="U806" t="str">
            <v>LG-310776</v>
          </cell>
        </row>
        <row r="807">
          <cell r="B807" t="str">
            <v>BT-UPS-LG-310777</v>
          </cell>
          <cell r="C807" t="str">
            <v>00000000000047253</v>
          </cell>
          <cell r="D807" t="str">
            <v>M</v>
          </cell>
          <cell r="E807" t="str">
            <v>BTICINO - Cabinet batterie Megaline + 3 KB</v>
          </cell>
          <cell r="F807" t="str">
            <v>BTICINO S.P.A.</v>
          </cell>
          <cell r="G807">
            <v>0</v>
          </cell>
          <cell r="H807">
            <v>0</v>
          </cell>
          <cell r="K807" t="str">
            <v>TO</v>
          </cell>
          <cell r="L807" t="str">
            <v>Acquisto</v>
          </cell>
          <cell r="M807" t="str">
            <v>09/02/2017 10:59</v>
          </cell>
          <cell r="N807" t="str">
            <v>No</v>
          </cell>
          <cell r="O807" t="str">
            <v>No</v>
          </cell>
          <cell r="P807">
            <v>0</v>
          </cell>
          <cell r="Q807" t="str">
            <v>)</v>
          </cell>
          <cell r="R807" t="str">
            <v>28/11/2022</v>
          </cell>
          <cell r="S807" t="str">
            <v>28/11/2022</v>
          </cell>
          <cell r="T807" t="str">
            <v>00959</v>
          </cell>
          <cell r="U807" t="str">
            <v>LG-310777</v>
          </cell>
        </row>
        <row r="808">
          <cell r="B808" t="str">
            <v>BT-UPS-LG-310778</v>
          </cell>
          <cell r="C808" t="str">
            <v>00000000000047254</v>
          </cell>
          <cell r="D808" t="str">
            <v>M</v>
          </cell>
          <cell r="E808" t="str">
            <v>BTICINO - Cabinet batterie Megaline + 4 KB</v>
          </cell>
          <cell r="F808" t="str">
            <v>BTICINO S.P.A.</v>
          </cell>
          <cell r="G808">
            <v>0</v>
          </cell>
          <cell r="H808">
            <v>0</v>
          </cell>
          <cell r="K808" t="str">
            <v>TO</v>
          </cell>
          <cell r="L808" t="str">
            <v>Acquisto</v>
          </cell>
          <cell r="M808" t="str">
            <v>09/02/2017 10:59</v>
          </cell>
          <cell r="N808" t="str">
            <v>No</v>
          </cell>
          <cell r="O808" t="str">
            <v>No</v>
          </cell>
          <cell r="P808">
            <v>0</v>
          </cell>
          <cell r="Q808" t="str">
            <v>)</v>
          </cell>
          <cell r="T808" t="str">
            <v>00959</v>
          </cell>
          <cell r="U808" t="str">
            <v>LG-310778</v>
          </cell>
        </row>
        <row r="809">
          <cell r="B809" t="str">
            <v>BT-UPS-LG-310779</v>
          </cell>
          <cell r="C809" t="str">
            <v>00000000000047255</v>
          </cell>
          <cell r="D809" t="str">
            <v>M</v>
          </cell>
          <cell r="E809" t="str">
            <v>BTICINO - Cabinet batterie Megaline + 5 KB</v>
          </cell>
          <cell r="F809" t="str">
            <v>BTICINO S.P.A.</v>
          </cell>
          <cell r="G809">
            <v>0</v>
          </cell>
          <cell r="H809">
            <v>0</v>
          </cell>
          <cell r="K809" t="str">
            <v>TO</v>
          </cell>
          <cell r="L809" t="str">
            <v>Acquisto</v>
          </cell>
          <cell r="M809" t="str">
            <v>09/02/2017 10:59</v>
          </cell>
          <cell r="N809" t="str">
            <v>No</v>
          </cell>
          <cell r="O809" t="str">
            <v>No</v>
          </cell>
          <cell r="P809">
            <v>0</v>
          </cell>
          <cell r="Q809" t="str">
            <v>)</v>
          </cell>
          <cell r="T809" t="str">
            <v>00959</v>
          </cell>
          <cell r="U809" t="str">
            <v>LG-310779</v>
          </cell>
        </row>
        <row r="810">
          <cell r="B810" t="str">
            <v>BT-UPS-LG-310780</v>
          </cell>
          <cell r="C810" t="str">
            <v>00000000000047256</v>
          </cell>
          <cell r="D810" t="str">
            <v>M</v>
          </cell>
          <cell r="E810" t="str">
            <v>BTICINO - Cabinet batterie Megaline + 6 KB</v>
          </cell>
          <cell r="F810" t="str">
            <v>BTICINO S.P.A.</v>
          </cell>
          <cell r="G810">
            <v>0</v>
          </cell>
          <cell r="H810">
            <v>0</v>
          </cell>
          <cell r="K810" t="str">
            <v>TO</v>
          </cell>
          <cell r="L810" t="str">
            <v>Acquisto</v>
          </cell>
          <cell r="M810" t="str">
            <v>09/02/2017 10:59</v>
          </cell>
          <cell r="N810" t="str">
            <v>No</v>
          </cell>
          <cell r="O810" t="str">
            <v>No</v>
          </cell>
          <cell r="P810">
            <v>0</v>
          </cell>
          <cell r="Q810" t="str">
            <v>)</v>
          </cell>
          <cell r="T810" t="str">
            <v>00959</v>
          </cell>
          <cell r="U810" t="str">
            <v>LG-310780</v>
          </cell>
        </row>
        <row r="811">
          <cell r="B811" t="str">
            <v>BT-UPS-LG-310781</v>
          </cell>
          <cell r="C811" t="str">
            <v>00000000000047257</v>
          </cell>
          <cell r="D811" t="str">
            <v>M</v>
          </cell>
          <cell r="E811" t="str">
            <v>BTICINO - Cabinet batterie Megaline + 7 KB</v>
          </cell>
          <cell r="F811" t="str">
            <v>BTICINO S.P.A.</v>
          </cell>
          <cell r="G811">
            <v>0</v>
          </cell>
          <cell r="H811">
            <v>0</v>
          </cell>
          <cell r="K811" t="str">
            <v>TO</v>
          </cell>
          <cell r="L811" t="str">
            <v>Acquisto</v>
          </cell>
          <cell r="M811" t="str">
            <v>09/02/2017 10:59</v>
          </cell>
          <cell r="N811" t="str">
            <v>No</v>
          </cell>
          <cell r="O811" t="str">
            <v>No</v>
          </cell>
          <cell r="P811">
            <v>0</v>
          </cell>
          <cell r="Q811" t="str">
            <v>)</v>
          </cell>
          <cell r="T811" t="str">
            <v>00959</v>
          </cell>
          <cell r="U811" t="str">
            <v>LG-310781</v>
          </cell>
        </row>
        <row r="812">
          <cell r="B812" t="str">
            <v>BT-UPS-LG-310782</v>
          </cell>
          <cell r="C812" t="str">
            <v>00000000000047258</v>
          </cell>
          <cell r="D812" t="str">
            <v>M</v>
          </cell>
          <cell r="E812" t="str">
            <v>BTICINO - Cabinet batterie Megaline + 8 KB</v>
          </cell>
          <cell r="F812" t="str">
            <v>BTICINO S.P.A.</v>
          </cell>
          <cell r="G812">
            <v>0</v>
          </cell>
          <cell r="H812">
            <v>0</v>
          </cell>
          <cell r="K812" t="str">
            <v>TO</v>
          </cell>
          <cell r="L812" t="str">
            <v>Acquisto</v>
          </cell>
          <cell r="M812" t="str">
            <v>09/02/2017 10:59</v>
          </cell>
          <cell r="N812" t="str">
            <v>No</v>
          </cell>
          <cell r="O812" t="str">
            <v>No</v>
          </cell>
          <cell r="P812">
            <v>0</v>
          </cell>
          <cell r="Q812" t="str">
            <v>)</v>
          </cell>
          <cell r="T812" t="str">
            <v>00959</v>
          </cell>
          <cell r="U812" t="str">
            <v>LG-310782</v>
          </cell>
        </row>
        <row r="813">
          <cell r="B813" t="str">
            <v>BT-UPS-LG-310783</v>
          </cell>
          <cell r="C813" t="str">
            <v>00000000000047259</v>
          </cell>
          <cell r="D813" t="str">
            <v>M</v>
          </cell>
          <cell r="E813" t="str">
            <v>BTICINO - Cabinet batterie Megaline + 9 KB</v>
          </cell>
          <cell r="F813" t="str">
            <v>BTICINO S.P.A.</v>
          </cell>
          <cell r="G813">
            <v>0</v>
          </cell>
          <cell r="H813">
            <v>0</v>
          </cell>
          <cell r="K813" t="str">
            <v>TO</v>
          </cell>
          <cell r="L813" t="str">
            <v>Acquisto</v>
          </cell>
          <cell r="M813" t="str">
            <v>09/02/2017 10:59</v>
          </cell>
          <cell r="N813" t="str">
            <v>No</v>
          </cell>
          <cell r="O813" t="str">
            <v>No</v>
          </cell>
          <cell r="P813">
            <v>0</v>
          </cell>
          <cell r="Q813" t="str">
            <v>)</v>
          </cell>
          <cell r="T813" t="str">
            <v>00959</v>
          </cell>
          <cell r="U813" t="str">
            <v>LG-310783</v>
          </cell>
        </row>
        <row r="814">
          <cell r="B814" t="str">
            <v>BT-UPS-LG-310784</v>
          </cell>
          <cell r="C814" t="str">
            <v>00000000000047230</v>
          </cell>
          <cell r="D814" t="str">
            <v>M</v>
          </cell>
          <cell r="E814" t="str">
            <v>BTICINO - Cabinet batterie Megaline + 10 KB</v>
          </cell>
          <cell r="F814" t="str">
            <v>BTICINO S.P.A.</v>
          </cell>
          <cell r="G814">
            <v>0</v>
          </cell>
          <cell r="H814">
            <v>0</v>
          </cell>
          <cell r="K814" t="str">
            <v>TO</v>
          </cell>
          <cell r="L814" t="str">
            <v>Acquisto</v>
          </cell>
          <cell r="M814" t="str">
            <v>09/02/2017 10:59</v>
          </cell>
          <cell r="N814" t="str">
            <v>No</v>
          </cell>
          <cell r="O814" t="str">
            <v>No</v>
          </cell>
          <cell r="P814">
            <v>0</v>
          </cell>
          <cell r="Q814" t="str">
            <v>)</v>
          </cell>
          <cell r="R814" t="str">
            <v>28/11/2022</v>
          </cell>
          <cell r="S814" t="str">
            <v>28/11/2022</v>
          </cell>
          <cell r="T814" t="str">
            <v>00959</v>
          </cell>
          <cell r="U814" t="str">
            <v>LG-310784</v>
          </cell>
        </row>
        <row r="815">
          <cell r="B815" t="str">
            <v>BT-UPS-LG-310785</v>
          </cell>
          <cell r="C815" t="str">
            <v>00000000000047231</v>
          </cell>
          <cell r="D815" t="str">
            <v>M</v>
          </cell>
          <cell r="E815" t="str">
            <v>BTICINO - Caricabatterie aggiuntivo Megaline</v>
          </cell>
          <cell r="F815" t="str">
            <v>BTICINO S.P.A.</v>
          </cell>
          <cell r="G815">
            <v>0</v>
          </cell>
          <cell r="H815">
            <v>0</v>
          </cell>
          <cell r="K815" t="str">
            <v>TO</v>
          </cell>
          <cell r="L815" t="str">
            <v>Acquisto</v>
          </cell>
          <cell r="M815" t="str">
            <v>09/02/2017 10:59</v>
          </cell>
          <cell r="N815" t="str">
            <v>No</v>
          </cell>
          <cell r="O815" t="str">
            <v>No</v>
          </cell>
          <cell r="P815">
            <v>0</v>
          </cell>
          <cell r="Q815" t="str">
            <v>)</v>
          </cell>
          <cell r="T815" t="str">
            <v>00959</v>
          </cell>
          <cell r="U815" t="str">
            <v>LG-310785</v>
          </cell>
        </row>
        <row r="816">
          <cell r="B816" t="str">
            <v>BT-UPS-LG-310786</v>
          </cell>
          <cell r="C816" t="str">
            <v>00000000000047232</v>
          </cell>
          <cell r="D816" t="str">
            <v>M</v>
          </cell>
          <cell r="E816" t="str">
            <v>BTICINO - Cabinet batterie Megaline + 1 KB + CB</v>
          </cell>
          <cell r="F816" t="str">
            <v>BTICINO S.P.A.</v>
          </cell>
          <cell r="G816">
            <v>0</v>
          </cell>
          <cell r="H816">
            <v>0</v>
          </cell>
          <cell r="K816" t="str">
            <v>TO</v>
          </cell>
          <cell r="L816" t="str">
            <v>Acquisto</v>
          </cell>
          <cell r="M816" t="str">
            <v>09/02/2017 10:59</v>
          </cell>
          <cell r="N816" t="str">
            <v>No</v>
          </cell>
          <cell r="O816" t="str">
            <v>No</v>
          </cell>
          <cell r="P816">
            <v>0</v>
          </cell>
          <cell r="Q816" t="str">
            <v>)</v>
          </cell>
          <cell r="T816" t="str">
            <v>00959</v>
          </cell>
          <cell r="U816" t="str">
            <v>LG-310786</v>
          </cell>
        </row>
        <row r="817">
          <cell r="B817" t="str">
            <v>BT-UPS-LG-310787</v>
          </cell>
          <cell r="C817" t="str">
            <v>00000000000047233</v>
          </cell>
          <cell r="D817" t="str">
            <v>M</v>
          </cell>
          <cell r="E817" t="str">
            <v>BTICINO - Cabinet batterie Megaline + 2 KB + CB</v>
          </cell>
          <cell r="F817" t="str">
            <v>BTICINO S.P.A.</v>
          </cell>
          <cell r="G817">
            <v>0</v>
          </cell>
          <cell r="H817">
            <v>0</v>
          </cell>
          <cell r="K817" t="str">
            <v>TO</v>
          </cell>
          <cell r="L817" t="str">
            <v>Acquisto</v>
          </cell>
          <cell r="M817" t="str">
            <v>09/02/2017 10:59</v>
          </cell>
          <cell r="N817" t="str">
            <v>No</v>
          </cell>
          <cell r="O817" t="str">
            <v>No</v>
          </cell>
          <cell r="P817">
            <v>0</v>
          </cell>
          <cell r="Q817" t="str">
            <v>)</v>
          </cell>
          <cell r="T817" t="str">
            <v>00959</v>
          </cell>
          <cell r="U817" t="str">
            <v>LG-310787</v>
          </cell>
        </row>
        <row r="818">
          <cell r="B818" t="str">
            <v>BT-UPS-LG-310788</v>
          </cell>
          <cell r="C818" t="str">
            <v>00000000000047234</v>
          </cell>
          <cell r="D818" t="str">
            <v>M</v>
          </cell>
          <cell r="E818" t="str">
            <v>BTICINO - Cabinet batterie Megaline + 3 KB + CB</v>
          </cell>
          <cell r="F818" t="str">
            <v>BTICINO S.P.A.</v>
          </cell>
          <cell r="G818">
            <v>0</v>
          </cell>
          <cell r="H818">
            <v>0</v>
          </cell>
          <cell r="K818" t="str">
            <v>TO</v>
          </cell>
          <cell r="L818" t="str">
            <v>Acquisto</v>
          </cell>
          <cell r="M818" t="str">
            <v>09/02/2017 10:59</v>
          </cell>
          <cell r="N818" t="str">
            <v>No</v>
          </cell>
          <cell r="O818" t="str">
            <v>No</v>
          </cell>
          <cell r="P818">
            <v>0</v>
          </cell>
          <cell r="Q818" t="str">
            <v>)</v>
          </cell>
          <cell r="T818" t="str">
            <v>00959</v>
          </cell>
          <cell r="U818" t="str">
            <v>LG-310788</v>
          </cell>
        </row>
        <row r="819">
          <cell r="B819" t="str">
            <v>BT-UPS-LG-310789</v>
          </cell>
          <cell r="C819" t="str">
            <v>00000000000047210</v>
          </cell>
          <cell r="D819" t="str">
            <v>M</v>
          </cell>
          <cell r="E819" t="str">
            <v>BTICINO - Cabinet batterie Megaline + 4 KB + CB</v>
          </cell>
          <cell r="F819" t="str">
            <v>BTICINO S.P.A.</v>
          </cell>
          <cell r="G819">
            <v>0</v>
          </cell>
          <cell r="H819">
            <v>0</v>
          </cell>
          <cell r="K819" t="str">
            <v>TO</v>
          </cell>
          <cell r="L819" t="str">
            <v>Acquisto</v>
          </cell>
          <cell r="M819" t="str">
            <v>09/02/2017 10:59</v>
          </cell>
          <cell r="N819" t="str">
            <v>No</v>
          </cell>
          <cell r="O819" t="str">
            <v>No</v>
          </cell>
          <cell r="P819">
            <v>0</v>
          </cell>
          <cell r="Q819" t="str">
            <v>)</v>
          </cell>
          <cell r="T819" t="str">
            <v>00959</v>
          </cell>
          <cell r="U819" t="str">
            <v>LG-310789</v>
          </cell>
        </row>
        <row r="820">
          <cell r="B820" t="str">
            <v>BT-UPS-LG-310790</v>
          </cell>
          <cell r="C820" t="str">
            <v>00000000000047211</v>
          </cell>
          <cell r="D820" t="str">
            <v>M</v>
          </cell>
          <cell r="E820" t="str">
            <v>BTICINO - Cabinet batterie Megaline + 5 KB + CB</v>
          </cell>
          <cell r="F820" t="str">
            <v>BTICINO S.P.A.</v>
          </cell>
          <cell r="G820">
            <v>0</v>
          </cell>
          <cell r="H820">
            <v>0</v>
          </cell>
          <cell r="K820" t="str">
            <v>TO</v>
          </cell>
          <cell r="L820" t="str">
            <v>Acquisto</v>
          </cell>
          <cell r="M820" t="str">
            <v>09/02/2017 10:59</v>
          </cell>
          <cell r="N820" t="str">
            <v>No</v>
          </cell>
          <cell r="O820" t="str">
            <v>No</v>
          </cell>
          <cell r="P820">
            <v>0</v>
          </cell>
          <cell r="Q820" t="str">
            <v>)</v>
          </cell>
          <cell r="T820" t="str">
            <v>00959</v>
          </cell>
          <cell r="U820" t="str">
            <v>LG-310790</v>
          </cell>
        </row>
        <row r="821">
          <cell r="B821" t="str">
            <v>BT-UPS-LG-310791</v>
          </cell>
          <cell r="C821" t="str">
            <v>00000000000047212</v>
          </cell>
          <cell r="D821" t="str">
            <v>M</v>
          </cell>
          <cell r="E821" t="str">
            <v>BTICINO - Cabinet batterie Megaline + 6 KB + CB</v>
          </cell>
          <cell r="F821" t="str">
            <v>BTICINO S.P.A.</v>
          </cell>
          <cell r="G821">
            <v>0</v>
          </cell>
          <cell r="H821">
            <v>0</v>
          </cell>
          <cell r="K821" t="str">
            <v>TO</v>
          </cell>
          <cell r="L821" t="str">
            <v>Acquisto</v>
          </cell>
          <cell r="M821" t="str">
            <v>09/02/2017 10:59</v>
          </cell>
          <cell r="N821" t="str">
            <v>No</v>
          </cell>
          <cell r="O821" t="str">
            <v>No</v>
          </cell>
          <cell r="P821">
            <v>0</v>
          </cell>
          <cell r="Q821" t="str">
            <v>)</v>
          </cell>
          <cell r="T821" t="str">
            <v>00959</v>
          </cell>
          <cell r="U821" t="str">
            <v>LG-310791</v>
          </cell>
        </row>
        <row r="822">
          <cell r="B822" t="str">
            <v>BT-UPS-LG-310792</v>
          </cell>
          <cell r="C822" t="str">
            <v>00000000000047213</v>
          </cell>
          <cell r="D822" t="str">
            <v>M</v>
          </cell>
          <cell r="E822" t="str">
            <v>BTICINO - Cabinet batterie Megaline + 7 KB + CB</v>
          </cell>
          <cell r="F822" t="str">
            <v>BTICINO S.P.A.</v>
          </cell>
          <cell r="G822">
            <v>0</v>
          </cell>
          <cell r="H822">
            <v>0</v>
          </cell>
          <cell r="K822" t="str">
            <v>TO</v>
          </cell>
          <cell r="L822" t="str">
            <v>Acquisto</v>
          </cell>
          <cell r="M822" t="str">
            <v>09/02/2017 10:59</v>
          </cell>
          <cell r="N822" t="str">
            <v>No</v>
          </cell>
          <cell r="O822" t="str">
            <v>No</v>
          </cell>
          <cell r="P822">
            <v>0</v>
          </cell>
          <cell r="Q822" t="str">
            <v>)</v>
          </cell>
          <cell r="T822" t="str">
            <v>00959</v>
          </cell>
          <cell r="U822" t="str">
            <v>LG-310792</v>
          </cell>
        </row>
        <row r="823">
          <cell r="B823" t="str">
            <v>BT-UPS-LG-310793</v>
          </cell>
          <cell r="C823" t="str">
            <v>00000000000047214</v>
          </cell>
          <cell r="D823" t="str">
            <v>M</v>
          </cell>
          <cell r="E823" t="str">
            <v>BTICINO - Cabinet batterie Megaline + 8 KB + CB</v>
          </cell>
          <cell r="F823" t="str">
            <v>BTICINO S.P.A.</v>
          </cell>
          <cell r="G823">
            <v>0</v>
          </cell>
          <cell r="H823">
            <v>0</v>
          </cell>
          <cell r="K823" t="str">
            <v>TO</v>
          </cell>
          <cell r="L823" t="str">
            <v>Acquisto</v>
          </cell>
          <cell r="M823" t="str">
            <v>09/02/2017 10:59</v>
          </cell>
          <cell r="N823" t="str">
            <v>No</v>
          </cell>
          <cell r="O823" t="str">
            <v>No</v>
          </cell>
          <cell r="P823">
            <v>0</v>
          </cell>
          <cell r="Q823" t="str">
            <v>)</v>
          </cell>
          <cell r="T823" t="str">
            <v>00959</v>
          </cell>
          <cell r="U823" t="str">
            <v>LG-310793</v>
          </cell>
        </row>
        <row r="824">
          <cell r="B824" t="str">
            <v>BT-UPS-LG-310794</v>
          </cell>
          <cell r="C824" t="str">
            <v>00000000000047215</v>
          </cell>
          <cell r="D824" t="str">
            <v>M</v>
          </cell>
          <cell r="E824" t="str">
            <v>BTICINO - Cabinet batterie Megaline + 9 KB + CB</v>
          </cell>
          <cell r="F824" t="str">
            <v>BTICINO S.P.A.</v>
          </cell>
          <cell r="G824">
            <v>0</v>
          </cell>
          <cell r="H824">
            <v>0</v>
          </cell>
          <cell r="K824" t="str">
            <v>TO</v>
          </cell>
          <cell r="L824" t="str">
            <v>Acquisto</v>
          </cell>
          <cell r="M824" t="str">
            <v>09/02/2017 10:59</v>
          </cell>
          <cell r="N824" t="str">
            <v>No</v>
          </cell>
          <cell r="O824" t="str">
            <v>No</v>
          </cell>
          <cell r="P824">
            <v>0</v>
          </cell>
          <cell r="Q824" t="str">
            <v>)</v>
          </cell>
          <cell r="T824" t="str">
            <v>00959</v>
          </cell>
          <cell r="U824" t="str">
            <v>LG-310794</v>
          </cell>
        </row>
        <row r="825">
          <cell r="B825" t="str">
            <v>BT-UPS-LG-310795</v>
          </cell>
          <cell r="C825" t="str">
            <v>00000000000047216</v>
          </cell>
          <cell r="D825" t="str">
            <v>M</v>
          </cell>
          <cell r="E825" t="str">
            <v>BTICINO - Cabinet batterie Megaline + 10 KB + CB</v>
          </cell>
          <cell r="F825" t="str">
            <v>BTICINO S.P.A.</v>
          </cell>
          <cell r="G825">
            <v>0</v>
          </cell>
          <cell r="H825">
            <v>0</v>
          </cell>
          <cell r="K825" t="str">
            <v>TO</v>
          </cell>
          <cell r="L825" t="str">
            <v>Acquisto</v>
          </cell>
          <cell r="M825" t="str">
            <v>09/02/2017 10:59</v>
          </cell>
          <cell r="N825" t="str">
            <v>No</v>
          </cell>
          <cell r="O825" t="str">
            <v>No</v>
          </cell>
          <cell r="P825">
            <v>0</v>
          </cell>
          <cell r="Q825" t="str">
            <v>)</v>
          </cell>
          <cell r="T825" t="str">
            <v>00959</v>
          </cell>
          <cell r="U825" t="str">
            <v>LG-310795</v>
          </cell>
        </row>
        <row r="826">
          <cell r="B826" t="str">
            <v>BT-UPS-LG-310796</v>
          </cell>
          <cell r="C826" t="str">
            <v>00000000000047217</v>
          </cell>
          <cell r="D826" t="str">
            <v>M</v>
          </cell>
          <cell r="E826" t="str">
            <v>BTICINO - Cabinet batterie Megaline Rack + 1 KB</v>
          </cell>
          <cell r="F826" t="str">
            <v>BTICINO S.P.A.</v>
          </cell>
          <cell r="G826">
            <v>0</v>
          </cell>
          <cell r="H826">
            <v>0</v>
          </cell>
          <cell r="K826" t="str">
            <v>TO</v>
          </cell>
          <cell r="L826" t="str">
            <v>Acquisto</v>
          </cell>
          <cell r="M826" t="str">
            <v>09/02/2017 10:59</v>
          </cell>
          <cell r="N826" t="str">
            <v>No</v>
          </cell>
          <cell r="O826" t="str">
            <v>No</v>
          </cell>
          <cell r="P826">
            <v>0</v>
          </cell>
          <cell r="Q826" t="str">
            <v>)</v>
          </cell>
          <cell r="T826" t="str">
            <v>00959</v>
          </cell>
          <cell r="U826" t="str">
            <v>LG-310796</v>
          </cell>
        </row>
        <row r="827">
          <cell r="B827" t="str">
            <v>BT-UPS-LG-310797</v>
          </cell>
          <cell r="C827" t="str">
            <v>00000000000047218</v>
          </cell>
          <cell r="D827" t="str">
            <v>M</v>
          </cell>
          <cell r="E827" t="str">
            <v>BTICINO - Cabinet batterie Megaline Rack + 2 KB</v>
          </cell>
          <cell r="F827" t="str">
            <v>BTICINO S.P.A.</v>
          </cell>
          <cell r="G827">
            <v>0</v>
          </cell>
          <cell r="H827">
            <v>0</v>
          </cell>
          <cell r="K827" t="str">
            <v>TO</v>
          </cell>
          <cell r="L827" t="str">
            <v>Acquisto</v>
          </cell>
          <cell r="M827" t="str">
            <v>09/02/2017 10:59</v>
          </cell>
          <cell r="N827" t="str">
            <v>No</v>
          </cell>
          <cell r="O827" t="str">
            <v>No</v>
          </cell>
          <cell r="P827">
            <v>0</v>
          </cell>
          <cell r="Q827" t="str">
            <v>)</v>
          </cell>
          <cell r="T827" t="str">
            <v>00959</v>
          </cell>
          <cell r="U827" t="str">
            <v>LG-310797</v>
          </cell>
        </row>
        <row r="828">
          <cell r="B828" t="str">
            <v>BT-UPS-LG-310798</v>
          </cell>
          <cell r="C828" t="str">
            <v>00000000000047219</v>
          </cell>
          <cell r="D828" t="str">
            <v>M</v>
          </cell>
          <cell r="E828" t="str">
            <v>BTICINO - Cabinet batterie Megaline Rack + 3 KB</v>
          </cell>
          <cell r="F828" t="str">
            <v>BTICINO S.P.A.</v>
          </cell>
          <cell r="G828">
            <v>0</v>
          </cell>
          <cell r="H828">
            <v>0</v>
          </cell>
          <cell r="K828" t="str">
            <v>TO</v>
          </cell>
          <cell r="L828" t="str">
            <v>Acquisto</v>
          </cell>
          <cell r="M828" t="str">
            <v>09/02/2017 10:59</v>
          </cell>
          <cell r="N828" t="str">
            <v>No</v>
          </cell>
          <cell r="O828" t="str">
            <v>No</v>
          </cell>
          <cell r="P828">
            <v>0</v>
          </cell>
          <cell r="Q828" t="str">
            <v>)</v>
          </cell>
          <cell r="T828" t="str">
            <v>00959</v>
          </cell>
          <cell r="U828" t="str">
            <v>LG-310798</v>
          </cell>
        </row>
        <row r="829">
          <cell r="B829" t="str">
            <v>BT-UPS-LG-310799</v>
          </cell>
          <cell r="C829" t="str">
            <v>00000000000047220</v>
          </cell>
          <cell r="D829" t="str">
            <v>M</v>
          </cell>
          <cell r="E829" t="str">
            <v>BTICINO - Cabinet batterie Megaline Rack + 4 KB</v>
          </cell>
          <cell r="F829" t="str">
            <v>BTICINO S.P.A.</v>
          </cell>
          <cell r="G829">
            <v>0</v>
          </cell>
          <cell r="H829">
            <v>0</v>
          </cell>
          <cell r="K829" t="str">
            <v>TO</v>
          </cell>
          <cell r="L829" t="str">
            <v>Acquisto</v>
          </cell>
          <cell r="M829" t="str">
            <v>09/02/2017 10:59</v>
          </cell>
          <cell r="N829" t="str">
            <v>No</v>
          </cell>
          <cell r="O829" t="str">
            <v>No</v>
          </cell>
          <cell r="P829">
            <v>0</v>
          </cell>
          <cell r="Q829" t="str">
            <v>)</v>
          </cell>
          <cell r="T829" t="str">
            <v>00959</v>
          </cell>
          <cell r="U829" t="str">
            <v>LG-310799</v>
          </cell>
        </row>
        <row r="830">
          <cell r="B830" t="str">
            <v>BT-UPS-LG-310800</v>
          </cell>
          <cell r="C830" t="str">
            <v>00000000000047221</v>
          </cell>
          <cell r="D830" t="str">
            <v>M</v>
          </cell>
          <cell r="E830" t="str">
            <v>BTICINO - Cabinet batterie Megaline rack + 1 KB + CB</v>
          </cell>
          <cell r="F830" t="str">
            <v>BTICINO S.P.A.</v>
          </cell>
          <cell r="G830">
            <v>0</v>
          </cell>
          <cell r="H830">
            <v>0</v>
          </cell>
          <cell r="K830" t="str">
            <v>TO</v>
          </cell>
          <cell r="L830" t="str">
            <v>Acquisto</v>
          </cell>
          <cell r="M830" t="str">
            <v>09/02/2017 10:59</v>
          </cell>
          <cell r="N830" t="str">
            <v>No</v>
          </cell>
          <cell r="O830" t="str">
            <v>No</v>
          </cell>
          <cell r="P830">
            <v>0</v>
          </cell>
          <cell r="Q830" t="str">
            <v>)</v>
          </cell>
          <cell r="T830" t="str">
            <v>00959</v>
          </cell>
          <cell r="U830" t="str">
            <v>LG-310800</v>
          </cell>
        </row>
        <row r="831">
          <cell r="B831" t="str">
            <v>BT-UPS-LG-310801</v>
          </cell>
          <cell r="C831" t="str">
            <v>00000000000047260</v>
          </cell>
          <cell r="D831" t="str">
            <v>M</v>
          </cell>
          <cell r="E831" t="str">
            <v>BTICINO - Cabinet batterie Megaline rack + 2 KB + CB</v>
          </cell>
          <cell r="F831" t="str">
            <v>BTICINO S.P.A.</v>
          </cell>
          <cell r="G831">
            <v>0</v>
          </cell>
          <cell r="H831">
            <v>0</v>
          </cell>
          <cell r="K831" t="str">
            <v>TO</v>
          </cell>
          <cell r="L831" t="str">
            <v>Acquisto</v>
          </cell>
          <cell r="M831" t="str">
            <v>09/02/2017 10:59</v>
          </cell>
          <cell r="N831" t="str">
            <v>No</v>
          </cell>
          <cell r="O831" t="str">
            <v>No</v>
          </cell>
          <cell r="P831">
            <v>0</v>
          </cell>
          <cell r="Q831" t="str">
            <v>)</v>
          </cell>
          <cell r="T831" t="str">
            <v>00959</v>
          </cell>
          <cell r="U831" t="str">
            <v>LG-310801</v>
          </cell>
        </row>
        <row r="832">
          <cell r="B832" t="str">
            <v>BT-UPS-LG-310802</v>
          </cell>
          <cell r="C832" t="str">
            <v>00000000000047222</v>
          </cell>
          <cell r="D832" t="str">
            <v>M</v>
          </cell>
          <cell r="E832" t="str">
            <v>BTICINO - Cabinet batterie Megaline rack + 3 KB + CB</v>
          </cell>
          <cell r="F832" t="str">
            <v>BTICINO S.P.A.</v>
          </cell>
          <cell r="G832">
            <v>0</v>
          </cell>
          <cell r="H832">
            <v>0</v>
          </cell>
          <cell r="K832" t="str">
            <v>TO</v>
          </cell>
          <cell r="L832" t="str">
            <v>Acquisto</v>
          </cell>
          <cell r="M832" t="str">
            <v>09/02/2017 10:59</v>
          </cell>
          <cell r="N832" t="str">
            <v>No</v>
          </cell>
          <cell r="O832" t="str">
            <v>No</v>
          </cell>
          <cell r="P832">
            <v>0</v>
          </cell>
          <cell r="Q832" t="str">
            <v>)</v>
          </cell>
          <cell r="T832" t="str">
            <v>00959</v>
          </cell>
          <cell r="U832" t="str">
            <v>LG-310802</v>
          </cell>
        </row>
        <row r="833">
          <cell r="B833" t="str">
            <v>BT-UPS-LG-310803</v>
          </cell>
          <cell r="C833" t="str">
            <v>00000000000047235</v>
          </cell>
          <cell r="D833" t="str">
            <v>M</v>
          </cell>
          <cell r="E833" t="str">
            <v>BTICINO - Cabinet batterie Megaline rack + 4 KB + CB</v>
          </cell>
          <cell r="F833" t="str">
            <v>BTICINO S.P.A.</v>
          </cell>
          <cell r="G833">
            <v>0</v>
          </cell>
          <cell r="H833">
            <v>0</v>
          </cell>
          <cell r="K833" t="str">
            <v>TO</v>
          </cell>
          <cell r="L833" t="str">
            <v>Acquisto</v>
          </cell>
          <cell r="M833" t="str">
            <v>09/02/2017 10:59</v>
          </cell>
          <cell r="N833" t="str">
            <v>No</v>
          </cell>
          <cell r="O833" t="str">
            <v>No</v>
          </cell>
          <cell r="P833">
            <v>0</v>
          </cell>
          <cell r="Q833" t="str">
            <v>)</v>
          </cell>
          <cell r="T833" t="str">
            <v>00959</v>
          </cell>
          <cell r="U833" t="str">
            <v>LG-310803</v>
          </cell>
        </row>
        <row r="834">
          <cell r="B834" t="str">
            <v>BT-UPS-LG-310804</v>
          </cell>
          <cell r="C834" t="str">
            <v>00000000000047223</v>
          </cell>
          <cell r="D834" t="str">
            <v>M</v>
          </cell>
          <cell r="E834" t="str">
            <v>BTICINO - Cabinet batterie Megaline Rack vuoto</v>
          </cell>
          <cell r="F834" t="str">
            <v>BTICINO S.P.A.</v>
          </cell>
          <cell r="G834">
            <v>0</v>
          </cell>
          <cell r="H834">
            <v>0</v>
          </cell>
          <cell r="K834" t="str">
            <v>TO</v>
          </cell>
          <cell r="L834" t="str">
            <v>Acquisto</v>
          </cell>
          <cell r="M834" t="str">
            <v>09/02/2017 10:59</v>
          </cell>
          <cell r="N834" t="str">
            <v>No</v>
          </cell>
          <cell r="O834" t="str">
            <v>No</v>
          </cell>
          <cell r="P834">
            <v>0</v>
          </cell>
          <cell r="Q834" t="str">
            <v>)</v>
          </cell>
          <cell r="T834" t="str">
            <v>00959</v>
          </cell>
          <cell r="U834" t="str">
            <v>LG-310804</v>
          </cell>
        </row>
        <row r="835">
          <cell r="B835" t="str">
            <v>BT-UPS-LG-310805</v>
          </cell>
          <cell r="C835" t="str">
            <v>00000000000047224</v>
          </cell>
          <cell r="D835" t="str">
            <v>M</v>
          </cell>
          <cell r="E835" t="str">
            <v>BTICINO - Cabinet batterie Trimod 16C vuoto</v>
          </cell>
          <cell r="F835" t="str">
            <v>BTICINO S.P.A.</v>
          </cell>
          <cell r="G835">
            <v>0</v>
          </cell>
          <cell r="H835">
            <v>0</v>
          </cell>
          <cell r="K835" t="str">
            <v>TO</v>
          </cell>
          <cell r="L835" t="str">
            <v>Acquisto</v>
          </cell>
          <cell r="M835" t="str">
            <v>09/02/2017 10:59</v>
          </cell>
          <cell r="N835" t="str">
            <v>No</v>
          </cell>
          <cell r="O835" t="str">
            <v>No</v>
          </cell>
          <cell r="P835">
            <v>0</v>
          </cell>
          <cell r="Q835" t="str">
            <v>)</v>
          </cell>
          <cell r="T835" t="str">
            <v>00959</v>
          </cell>
          <cell r="U835" t="str">
            <v>LG-310805</v>
          </cell>
        </row>
        <row r="836">
          <cell r="B836" t="str">
            <v>BT-UPS-LG-310806</v>
          </cell>
          <cell r="C836" t="str">
            <v>00000000000047225</v>
          </cell>
          <cell r="D836" t="str">
            <v>M</v>
          </cell>
          <cell r="E836" t="str">
            <v>BTICINO - Cabinet batterie Trimod 20C vuoto</v>
          </cell>
          <cell r="F836" t="str">
            <v>BTICINO S.P.A.</v>
          </cell>
          <cell r="G836">
            <v>0</v>
          </cell>
          <cell r="H836">
            <v>0</v>
          </cell>
          <cell r="K836" t="str">
            <v>TO</v>
          </cell>
          <cell r="L836" t="str">
            <v>Acquisto</v>
          </cell>
          <cell r="M836" t="str">
            <v>09/02/2017 10:59</v>
          </cell>
          <cell r="N836" t="str">
            <v>No</v>
          </cell>
          <cell r="O836" t="str">
            <v>No</v>
          </cell>
          <cell r="P836">
            <v>0</v>
          </cell>
          <cell r="Q836" t="str">
            <v>)</v>
          </cell>
          <cell r="R836" t="str">
            <v>31/10/2018</v>
          </cell>
          <cell r="S836" t="str">
            <v>31/10/2018</v>
          </cell>
          <cell r="T836" t="str">
            <v>00959</v>
          </cell>
          <cell r="U836" t="str">
            <v>LG-310806</v>
          </cell>
        </row>
        <row r="837">
          <cell r="B837" t="str">
            <v>BT-UPS-LG-310807</v>
          </cell>
          <cell r="C837" t="str">
            <v>00000000000047226</v>
          </cell>
          <cell r="D837" t="str">
            <v>M</v>
          </cell>
          <cell r="E837" t="str">
            <v>Cabinet batterie Trimod 10k 94Ah</v>
          </cell>
          <cell r="F837" t="str">
            <v>BTICINO S.P.A.</v>
          </cell>
          <cell r="G837">
            <v>0</v>
          </cell>
          <cell r="H837">
            <v>0</v>
          </cell>
          <cell r="K837" t="str">
            <v>TO</v>
          </cell>
          <cell r="L837" t="str">
            <v>Acquisto</v>
          </cell>
          <cell r="M837" t="str">
            <v>09/02/2017 10:59</v>
          </cell>
          <cell r="N837" t="str">
            <v>Si</v>
          </cell>
          <cell r="O837" t="str">
            <v>No</v>
          </cell>
          <cell r="P837">
            <v>0</v>
          </cell>
          <cell r="Q837" t="str">
            <v>)</v>
          </cell>
          <cell r="T837" t="str">
            <v>00959</v>
          </cell>
          <cell r="U837" t="str">
            <v>LG-310807</v>
          </cell>
        </row>
        <row r="838">
          <cell r="B838" t="str">
            <v>BT-UPS-LG-310808</v>
          </cell>
          <cell r="C838" t="str">
            <v>00000000000047227</v>
          </cell>
          <cell r="D838" t="str">
            <v>M</v>
          </cell>
          <cell r="E838" t="str">
            <v>Cabinet batterie Trimod 20k 94Ah</v>
          </cell>
          <cell r="F838" t="str">
            <v>BTICINO S.P.A.</v>
          </cell>
          <cell r="G838">
            <v>0</v>
          </cell>
          <cell r="H838">
            <v>0</v>
          </cell>
          <cell r="K838" t="str">
            <v>TO</v>
          </cell>
          <cell r="L838" t="str">
            <v>Acquisto</v>
          </cell>
          <cell r="M838" t="str">
            <v>09/02/2017 10:59</v>
          </cell>
          <cell r="N838" t="str">
            <v>Si</v>
          </cell>
          <cell r="O838" t="str">
            <v>No</v>
          </cell>
          <cell r="P838">
            <v>0</v>
          </cell>
          <cell r="Q838" t="str">
            <v>)</v>
          </cell>
          <cell r="T838" t="str">
            <v>00959</v>
          </cell>
          <cell r="U838" t="str">
            <v>LG-310808</v>
          </cell>
        </row>
        <row r="839">
          <cell r="B839" t="str">
            <v>BT-UPS-LG-310809</v>
          </cell>
          <cell r="C839" t="str">
            <v>00000000000047228</v>
          </cell>
          <cell r="D839" t="str">
            <v>M</v>
          </cell>
          <cell r="E839" t="str">
            <v>Cabinet batterie Trimod 30k 94Ah</v>
          </cell>
          <cell r="F839" t="str">
            <v>BTICINO S.P.A.</v>
          </cell>
          <cell r="G839">
            <v>0</v>
          </cell>
          <cell r="H839">
            <v>0</v>
          </cell>
          <cell r="K839" t="str">
            <v>TO</v>
          </cell>
          <cell r="L839" t="str">
            <v>Acquisto</v>
          </cell>
          <cell r="M839" t="str">
            <v>09/02/2017 10:59</v>
          </cell>
          <cell r="N839" t="str">
            <v>Si</v>
          </cell>
          <cell r="O839" t="str">
            <v>No</v>
          </cell>
          <cell r="P839">
            <v>0</v>
          </cell>
          <cell r="Q839" t="str">
            <v>)</v>
          </cell>
          <cell r="T839" t="str">
            <v>00959</v>
          </cell>
          <cell r="U839" t="str">
            <v>LG-310809</v>
          </cell>
        </row>
        <row r="840">
          <cell r="B840" t="str">
            <v>BT-UPS-LG-310810</v>
          </cell>
          <cell r="C840" t="str">
            <v>00000000000047274</v>
          </cell>
          <cell r="D840" t="str">
            <v>M</v>
          </cell>
          <cell r="E840" t="str">
            <v>Cabinet batterie Trimod 40k 94Ah</v>
          </cell>
          <cell r="F840" t="str">
            <v>BTICINO S.P.A.</v>
          </cell>
          <cell r="G840">
            <v>0</v>
          </cell>
          <cell r="H840">
            <v>0</v>
          </cell>
          <cell r="K840" t="str">
            <v>TO</v>
          </cell>
          <cell r="L840" t="str">
            <v>Acquisto</v>
          </cell>
          <cell r="M840" t="str">
            <v>09/02/2017 10:59</v>
          </cell>
          <cell r="N840" t="str">
            <v>Si</v>
          </cell>
          <cell r="O840" t="str">
            <v>No</v>
          </cell>
          <cell r="P840">
            <v>0</v>
          </cell>
          <cell r="Q840" t="str">
            <v>)</v>
          </cell>
          <cell r="T840" t="str">
            <v>00959</v>
          </cell>
          <cell r="U840" t="str">
            <v>LG-310810</v>
          </cell>
        </row>
        <row r="841">
          <cell r="B841" t="str">
            <v>BT-UPS-LG-310811</v>
          </cell>
          <cell r="C841" t="str">
            <v>00000000000047275</v>
          </cell>
          <cell r="D841" t="str">
            <v>M</v>
          </cell>
          <cell r="E841" t="str">
            <v>Cabinet batterie Trimod 60k 94Ah</v>
          </cell>
          <cell r="F841" t="str">
            <v>BTICINO S.P.A.</v>
          </cell>
          <cell r="G841">
            <v>0</v>
          </cell>
          <cell r="H841">
            <v>0</v>
          </cell>
          <cell r="K841" t="str">
            <v>TO</v>
          </cell>
          <cell r="L841" t="str">
            <v>Acquisto</v>
          </cell>
          <cell r="M841" t="str">
            <v>09/02/2017 10:59</v>
          </cell>
          <cell r="N841" t="str">
            <v>Si</v>
          </cell>
          <cell r="O841" t="str">
            <v>No</v>
          </cell>
          <cell r="P841">
            <v>0</v>
          </cell>
          <cell r="Q841" t="str">
            <v>)</v>
          </cell>
          <cell r="T841" t="str">
            <v>00959</v>
          </cell>
          <cell r="U841" t="str">
            <v>LG-310811</v>
          </cell>
        </row>
        <row r="842">
          <cell r="B842" t="str">
            <v>BT-UPS-LG-310812</v>
          </cell>
          <cell r="C842" t="str">
            <v>00000000000047276</v>
          </cell>
          <cell r="D842" t="str">
            <v>M</v>
          </cell>
          <cell r="E842" t="str">
            <v>Cabinet batterie Trimod x94Ah vuoto</v>
          </cell>
          <cell r="F842" t="str">
            <v>BTICINO S.P.A.</v>
          </cell>
          <cell r="G842">
            <v>0</v>
          </cell>
          <cell r="H842">
            <v>0</v>
          </cell>
          <cell r="K842" t="str">
            <v>TO</v>
          </cell>
          <cell r="L842" t="str">
            <v>Acquisto</v>
          </cell>
          <cell r="M842" t="str">
            <v>09/02/2017 10:59</v>
          </cell>
          <cell r="N842" t="str">
            <v>Si</v>
          </cell>
          <cell r="O842" t="str">
            <v>No</v>
          </cell>
          <cell r="P842">
            <v>0</v>
          </cell>
          <cell r="Q842" t="str">
            <v>)</v>
          </cell>
          <cell r="T842" t="str">
            <v>00959</v>
          </cell>
          <cell r="U842" t="str">
            <v>LG-310812</v>
          </cell>
        </row>
        <row r="843">
          <cell r="B843" t="str">
            <v>BT-UPS-LG-310818</v>
          </cell>
          <cell r="C843" t="str">
            <v>00000000000047277</v>
          </cell>
          <cell r="D843" t="str">
            <v>M</v>
          </cell>
          <cell r="E843" t="str">
            <v>Cabinet batterie Archimod 36C vuoto</v>
          </cell>
          <cell r="F843" t="str">
            <v>BTICINO S.P.A.</v>
          </cell>
          <cell r="G843">
            <v>0</v>
          </cell>
          <cell r="H843">
            <v>0</v>
          </cell>
          <cell r="K843" t="str">
            <v>TO</v>
          </cell>
          <cell r="L843" t="str">
            <v>Acquisto</v>
          </cell>
          <cell r="M843" t="str">
            <v>09/02/2017 10:59</v>
          </cell>
          <cell r="N843" t="str">
            <v>Si</v>
          </cell>
          <cell r="O843" t="str">
            <v>No</v>
          </cell>
          <cell r="P843">
            <v>0</v>
          </cell>
          <cell r="Q843" t="str">
            <v>)</v>
          </cell>
          <cell r="T843" t="str">
            <v>00959</v>
          </cell>
          <cell r="U843" t="str">
            <v>LG-310818</v>
          </cell>
        </row>
        <row r="844">
          <cell r="B844" t="str">
            <v>BT-UPS-LG-310820</v>
          </cell>
          <cell r="C844" t="str">
            <v>00000000000047278</v>
          </cell>
          <cell r="D844" t="str">
            <v>M</v>
          </cell>
          <cell r="E844" t="str">
            <v>BTICINO - Cabinet batterie Whad 2-2.5k</v>
          </cell>
          <cell r="F844" t="str">
            <v>BTICINO S.P.A.</v>
          </cell>
          <cell r="G844">
            <v>0</v>
          </cell>
          <cell r="H844">
            <v>0</v>
          </cell>
          <cell r="K844" t="str">
            <v>TO</v>
          </cell>
          <cell r="L844" t="str">
            <v>Acquisto</v>
          </cell>
          <cell r="M844" t="str">
            <v>09/02/2017 10:59</v>
          </cell>
          <cell r="N844" t="str">
            <v>No</v>
          </cell>
          <cell r="O844" t="str">
            <v>No</v>
          </cell>
          <cell r="P844">
            <v>0</v>
          </cell>
          <cell r="Q844" t="str">
            <v>)</v>
          </cell>
          <cell r="T844" t="str">
            <v>00959</v>
          </cell>
          <cell r="U844" t="str">
            <v>LG-310820</v>
          </cell>
        </row>
        <row r="845">
          <cell r="B845" t="str">
            <v>BT-UPS-LG-310821</v>
          </cell>
          <cell r="C845" t="str">
            <v>00000000000047279</v>
          </cell>
          <cell r="D845" t="str">
            <v>M</v>
          </cell>
          <cell r="E845" t="str">
            <v>Cabinet batterie Archimod 20k 94Ah</v>
          </cell>
          <cell r="F845" t="str">
            <v>BTICINO S.P.A.</v>
          </cell>
          <cell r="G845">
            <v>0</v>
          </cell>
          <cell r="H845">
            <v>0</v>
          </cell>
          <cell r="K845" t="str">
            <v>TO</v>
          </cell>
          <cell r="L845" t="str">
            <v>Acquisto</v>
          </cell>
          <cell r="M845" t="str">
            <v>09/02/2017 10:59</v>
          </cell>
          <cell r="N845" t="str">
            <v>Si</v>
          </cell>
          <cell r="O845" t="str">
            <v>No</v>
          </cell>
          <cell r="P845">
            <v>0</v>
          </cell>
          <cell r="Q845" t="str">
            <v>)</v>
          </cell>
          <cell r="T845" t="str">
            <v>00959</v>
          </cell>
          <cell r="U845" t="str">
            <v>LG-310821</v>
          </cell>
        </row>
        <row r="846">
          <cell r="B846" t="str">
            <v>BT-UPS-LG-310822</v>
          </cell>
          <cell r="C846" t="str">
            <v>00000000000047280</v>
          </cell>
          <cell r="D846" t="str">
            <v>M</v>
          </cell>
          <cell r="E846" t="str">
            <v>Cabinet batterie Archimod 40-60k 94Ah</v>
          </cell>
          <cell r="F846" t="str">
            <v>BTICINO S.P.A.</v>
          </cell>
          <cell r="G846">
            <v>0</v>
          </cell>
          <cell r="H846">
            <v>0</v>
          </cell>
          <cell r="K846" t="str">
            <v>TO</v>
          </cell>
          <cell r="L846" t="str">
            <v>Acquisto</v>
          </cell>
          <cell r="M846" t="str">
            <v>09/02/2017 10:59</v>
          </cell>
          <cell r="N846" t="str">
            <v>Si</v>
          </cell>
          <cell r="O846" t="str">
            <v>No</v>
          </cell>
          <cell r="P846">
            <v>0</v>
          </cell>
          <cell r="Q846" t="str">
            <v>)</v>
          </cell>
          <cell r="T846" t="str">
            <v>00959</v>
          </cell>
          <cell r="U846" t="str">
            <v>LG-310822</v>
          </cell>
        </row>
        <row r="847">
          <cell r="B847" t="str">
            <v>BT-UPS-LG-310823</v>
          </cell>
          <cell r="C847" t="str">
            <v>00000000000047281</v>
          </cell>
          <cell r="D847" t="str">
            <v>M</v>
          </cell>
          <cell r="E847" t="str">
            <v>Cabinet batterie Archimod 80k 94Ah</v>
          </cell>
          <cell r="F847" t="str">
            <v>BTICINO S.P.A.</v>
          </cell>
          <cell r="G847">
            <v>0</v>
          </cell>
          <cell r="H847">
            <v>0</v>
          </cell>
          <cell r="K847" t="str">
            <v>TO</v>
          </cell>
          <cell r="L847" t="str">
            <v>Acquisto</v>
          </cell>
          <cell r="M847" t="str">
            <v>09/02/2017 10:59</v>
          </cell>
          <cell r="N847" t="str">
            <v>Si</v>
          </cell>
          <cell r="O847" t="str">
            <v>No</v>
          </cell>
          <cell r="P847">
            <v>0</v>
          </cell>
          <cell r="Q847" t="str">
            <v>)</v>
          </cell>
          <cell r="T847" t="str">
            <v>00959</v>
          </cell>
          <cell r="U847" t="str">
            <v>LG-310823</v>
          </cell>
        </row>
        <row r="848">
          <cell r="B848" t="str">
            <v>BT-UPS-LG-310824</v>
          </cell>
          <cell r="C848" t="str">
            <v>00000000000047282</v>
          </cell>
          <cell r="D848" t="str">
            <v>M</v>
          </cell>
          <cell r="E848" t="str">
            <v>Cabinet batterie Archimod 100-120k 94Ah</v>
          </cell>
          <cell r="F848" t="str">
            <v>BTICINO S.P.A.</v>
          </cell>
          <cell r="G848">
            <v>0</v>
          </cell>
          <cell r="H848">
            <v>0</v>
          </cell>
          <cell r="K848" t="str">
            <v>TO</v>
          </cell>
          <cell r="L848" t="str">
            <v>Acquisto</v>
          </cell>
          <cell r="M848" t="str">
            <v>09/02/2017 10:59</v>
          </cell>
          <cell r="N848" t="str">
            <v>Si</v>
          </cell>
          <cell r="O848" t="str">
            <v>No</v>
          </cell>
          <cell r="P848">
            <v>0</v>
          </cell>
          <cell r="Q848" t="str">
            <v>)</v>
          </cell>
          <cell r="T848" t="str">
            <v>00959</v>
          </cell>
          <cell r="U848" t="str">
            <v>LG-310824</v>
          </cell>
        </row>
        <row r="849">
          <cell r="B849" t="str">
            <v>BT-UPS-LG-310835</v>
          </cell>
          <cell r="C849" t="str">
            <v>00000000000047283</v>
          </cell>
          <cell r="D849" t="str">
            <v>M</v>
          </cell>
          <cell r="E849" t="str">
            <v>BTICINO - Modulo potenza Megaline 1250VA</v>
          </cell>
          <cell r="F849" t="str">
            <v>BTICINO S.P.A.</v>
          </cell>
          <cell r="G849">
            <v>0</v>
          </cell>
          <cell r="H849">
            <v>0</v>
          </cell>
          <cell r="K849" t="str">
            <v>TO</v>
          </cell>
          <cell r="L849" t="str">
            <v>Acquisto</v>
          </cell>
          <cell r="M849" t="str">
            <v>09/02/2017 10:59</v>
          </cell>
          <cell r="N849" t="str">
            <v>No</v>
          </cell>
          <cell r="O849" t="str">
            <v>No</v>
          </cell>
          <cell r="P849">
            <v>0</v>
          </cell>
          <cell r="Q849" t="str">
            <v>)</v>
          </cell>
          <cell r="T849" t="str">
            <v>00959</v>
          </cell>
          <cell r="U849" t="str">
            <v>LG-310835</v>
          </cell>
        </row>
        <row r="850">
          <cell r="B850" t="str">
            <v>BT-UPS-LG-310843</v>
          </cell>
          <cell r="C850" t="str">
            <v>00000000000047284</v>
          </cell>
          <cell r="E850" t="str">
            <v>Cassetto batterie Trimod 7,2Ah</v>
          </cell>
          <cell r="F850" t="str">
            <v>BTICINO S.P.A.</v>
          </cell>
          <cell r="G850">
            <v>0</v>
          </cell>
          <cell r="H850">
            <v>0</v>
          </cell>
          <cell r="L850" t="str">
            <v>Acquisto</v>
          </cell>
          <cell r="M850" t="str">
            <v>09/02/2017 10:59</v>
          </cell>
          <cell r="N850" t="str">
            <v>Si</v>
          </cell>
          <cell r="O850" t="str">
            <v>No</v>
          </cell>
          <cell r="P850">
            <v>0</v>
          </cell>
          <cell r="Q850" t="str">
            <v>)</v>
          </cell>
          <cell r="R850" t="str">
            <v>31/01/2018</v>
          </cell>
          <cell r="S850" t="str">
            <v>12/01/2018</v>
          </cell>
          <cell r="T850" t="str">
            <v>00959</v>
          </cell>
          <cell r="U850" t="str">
            <v>LG-310843</v>
          </cell>
        </row>
        <row r="851">
          <cell r="B851" t="str">
            <v>BT-UPS-LG-310845</v>
          </cell>
          <cell r="C851" t="str">
            <v>00000000000047285</v>
          </cell>
          <cell r="D851" t="str">
            <v>M</v>
          </cell>
          <cell r="E851" t="str">
            <v>Cassetto batterie Trimod 9Ah</v>
          </cell>
          <cell r="F851" t="str">
            <v>BTICINO S.P.A.</v>
          </cell>
          <cell r="G851">
            <v>0</v>
          </cell>
          <cell r="H851">
            <v>0</v>
          </cell>
          <cell r="K851" t="str">
            <v>TO</v>
          </cell>
          <cell r="L851" t="str">
            <v>Acquisto</v>
          </cell>
          <cell r="M851" t="str">
            <v>09/02/2017 10:59</v>
          </cell>
          <cell r="N851" t="str">
            <v>No</v>
          </cell>
          <cell r="O851" t="str">
            <v>No</v>
          </cell>
          <cell r="P851">
            <v>0</v>
          </cell>
          <cell r="Q851" t="str">
            <v>)</v>
          </cell>
          <cell r="R851" t="str">
            <v>09/12/2021</v>
          </cell>
          <cell r="S851" t="str">
            <v>11/10/2021</v>
          </cell>
          <cell r="T851" t="str">
            <v>00959</v>
          </cell>
          <cell r="U851" t="str">
            <v>LG-310845</v>
          </cell>
        </row>
        <row r="852">
          <cell r="B852" t="str">
            <v>BT-UPS-LG-310851</v>
          </cell>
          <cell r="C852" t="str">
            <v>00000000000047286</v>
          </cell>
          <cell r="D852" t="str">
            <v>M</v>
          </cell>
          <cell r="E852" t="str">
            <v>BTICINO - Caricabatt aggiuntivo Trimod</v>
          </cell>
          <cell r="F852" t="str">
            <v>BTICINO S.P.A.</v>
          </cell>
          <cell r="G852">
            <v>0</v>
          </cell>
          <cell r="H852">
            <v>0</v>
          </cell>
          <cell r="K852" t="str">
            <v>TO</v>
          </cell>
          <cell r="L852" t="str">
            <v>Acquisto</v>
          </cell>
          <cell r="M852" t="str">
            <v>09/02/2017 10:59</v>
          </cell>
          <cell r="N852" t="str">
            <v>No</v>
          </cell>
          <cell r="O852" t="str">
            <v>No</v>
          </cell>
          <cell r="P852">
            <v>0</v>
          </cell>
          <cell r="Q852" t="str">
            <v>)</v>
          </cell>
          <cell r="T852" t="str">
            <v>00959</v>
          </cell>
          <cell r="U852" t="str">
            <v>LG-310851</v>
          </cell>
        </row>
        <row r="853">
          <cell r="B853" t="str">
            <v>BT-UPS-LG-310854</v>
          </cell>
          <cell r="C853" t="str">
            <v>00000000000047287</v>
          </cell>
          <cell r="D853" t="str">
            <v>M</v>
          </cell>
          <cell r="E853" t="str">
            <v>BTICINO - Kit 4 cassetti batterie Trimod vuoti</v>
          </cell>
          <cell r="F853" t="str">
            <v>BTICINO S.P.A.</v>
          </cell>
          <cell r="G853">
            <v>0</v>
          </cell>
          <cell r="H853">
            <v>0</v>
          </cell>
          <cell r="K853" t="str">
            <v>TO</v>
          </cell>
          <cell r="L853" t="str">
            <v>Acquisto</v>
          </cell>
          <cell r="M853" t="str">
            <v>09/02/2017 10:59</v>
          </cell>
          <cell r="N853" t="str">
            <v>No</v>
          </cell>
          <cell r="O853" t="str">
            <v>No</v>
          </cell>
          <cell r="P853">
            <v>0</v>
          </cell>
          <cell r="Q853" t="str">
            <v>)</v>
          </cell>
          <cell r="T853" t="str">
            <v>00959</v>
          </cell>
          <cell r="U853" t="str">
            <v>LG-310854</v>
          </cell>
        </row>
        <row r="854">
          <cell r="B854" t="str">
            <v>BT-UPS-LG-310855</v>
          </cell>
          <cell r="C854" t="str">
            <v>00000000000047236</v>
          </cell>
          <cell r="D854" t="str">
            <v>M</v>
          </cell>
          <cell r="E854" t="str">
            <v>Kit 3 Cassetti batteria Archimod 9Ah</v>
          </cell>
          <cell r="F854" t="str">
            <v>BTICINO S.P.A.</v>
          </cell>
          <cell r="G854">
            <v>0</v>
          </cell>
          <cell r="H854">
            <v>0</v>
          </cell>
          <cell r="K854" t="str">
            <v>TO</v>
          </cell>
          <cell r="L854" t="str">
            <v>Acquisto</v>
          </cell>
          <cell r="M854" t="str">
            <v>09/02/2017 10:59</v>
          </cell>
          <cell r="N854" t="str">
            <v>Si</v>
          </cell>
          <cell r="O854" t="str">
            <v>No</v>
          </cell>
          <cell r="P854">
            <v>0</v>
          </cell>
          <cell r="Q854" t="str">
            <v>)</v>
          </cell>
          <cell r="T854" t="str">
            <v>00959</v>
          </cell>
          <cell r="U854" t="str">
            <v>LG-310855</v>
          </cell>
        </row>
        <row r="855">
          <cell r="B855" t="str">
            <v>BT-UPS-LG-310856</v>
          </cell>
          <cell r="C855" t="str">
            <v>00000000000047237</v>
          </cell>
          <cell r="D855" t="str">
            <v>M</v>
          </cell>
          <cell r="E855" t="str">
            <v>Kit 3 Cassetti batteria Archimod vuoti</v>
          </cell>
          <cell r="F855" t="str">
            <v>BTICINO S.P.A.</v>
          </cell>
          <cell r="G855">
            <v>0</v>
          </cell>
          <cell r="H855">
            <v>0</v>
          </cell>
          <cell r="K855" t="str">
            <v>TO</v>
          </cell>
          <cell r="L855" t="str">
            <v>Acquisto</v>
          </cell>
          <cell r="M855" t="str">
            <v>09/02/2017 10:59</v>
          </cell>
          <cell r="N855" t="str">
            <v>Si</v>
          </cell>
          <cell r="O855" t="str">
            <v>No</v>
          </cell>
          <cell r="P855">
            <v>0</v>
          </cell>
          <cell r="Q855" t="str">
            <v>)</v>
          </cell>
          <cell r="T855" t="str">
            <v>00959</v>
          </cell>
          <cell r="U855" t="str">
            <v>LG-310856</v>
          </cell>
        </row>
        <row r="856">
          <cell r="B856" t="str">
            <v>BT-UPS-LG-310857</v>
          </cell>
          <cell r="C856" t="str">
            <v>00000000000047238</v>
          </cell>
          <cell r="D856" t="str">
            <v>M</v>
          </cell>
          <cell r="E856" t="str">
            <v>BTICINO - Kit espansione batteria Megaline 1C</v>
          </cell>
          <cell r="F856" t="str">
            <v>BTICINO S.P.A.</v>
          </cell>
          <cell r="G856">
            <v>0</v>
          </cell>
          <cell r="H856">
            <v>0</v>
          </cell>
          <cell r="K856" t="str">
            <v>TO</v>
          </cell>
          <cell r="L856" t="str">
            <v>Acquisto</v>
          </cell>
          <cell r="M856" t="str">
            <v>09/02/2017 10:59</v>
          </cell>
          <cell r="N856" t="str">
            <v>No</v>
          </cell>
          <cell r="O856" t="str">
            <v>No</v>
          </cell>
          <cell r="P856">
            <v>0</v>
          </cell>
          <cell r="Q856" t="str">
            <v>)</v>
          </cell>
          <cell r="T856" t="str">
            <v>00959</v>
          </cell>
          <cell r="U856" t="str">
            <v>LG-310857</v>
          </cell>
        </row>
        <row r="857">
          <cell r="B857" t="str">
            <v>BT-UPS-LG-310858</v>
          </cell>
          <cell r="C857" t="str">
            <v>00000000000047239</v>
          </cell>
          <cell r="D857" t="str">
            <v>M</v>
          </cell>
          <cell r="E857" t="str">
            <v>BTICINO - Kit espansione batteria Megaline 2C</v>
          </cell>
          <cell r="F857" t="str">
            <v>BTICINO S.P.A.</v>
          </cell>
          <cell r="G857">
            <v>0</v>
          </cell>
          <cell r="H857">
            <v>0</v>
          </cell>
          <cell r="K857" t="str">
            <v>TO</v>
          </cell>
          <cell r="L857" t="str">
            <v>Acquisto</v>
          </cell>
          <cell r="M857" t="str">
            <v>09/02/2017 10:59</v>
          </cell>
          <cell r="N857" t="str">
            <v>No</v>
          </cell>
          <cell r="O857" t="str">
            <v>No</v>
          </cell>
          <cell r="P857">
            <v>0</v>
          </cell>
          <cell r="Q857" t="str">
            <v>)</v>
          </cell>
          <cell r="T857" t="str">
            <v>00959</v>
          </cell>
          <cell r="U857" t="str">
            <v>LG-310858</v>
          </cell>
        </row>
        <row r="858">
          <cell r="B858" t="str">
            <v>BT-UPS-LG-310859</v>
          </cell>
          <cell r="C858" t="str">
            <v>00000000000047240</v>
          </cell>
          <cell r="D858" t="str">
            <v>M</v>
          </cell>
          <cell r="E858" t="str">
            <v>BTICINO - Cabinet batterie Megaline vuoto</v>
          </cell>
          <cell r="F858" t="str">
            <v>BTICINO S.P.A.</v>
          </cell>
          <cell r="G858">
            <v>0</v>
          </cell>
          <cell r="H858">
            <v>0</v>
          </cell>
          <cell r="K858" t="str">
            <v>TO</v>
          </cell>
          <cell r="L858" t="str">
            <v>Acquisto</v>
          </cell>
          <cell r="M858" t="str">
            <v>09/02/2017 10:59</v>
          </cell>
          <cell r="N858" t="str">
            <v>No</v>
          </cell>
          <cell r="O858" t="str">
            <v>No</v>
          </cell>
          <cell r="P858">
            <v>0</v>
          </cell>
          <cell r="Q858" t="str">
            <v>)</v>
          </cell>
          <cell r="T858" t="str">
            <v>00959</v>
          </cell>
          <cell r="U858" t="str">
            <v>LG-310859</v>
          </cell>
        </row>
        <row r="859">
          <cell r="B859" t="str">
            <v>BT-UPS-LG-310860</v>
          </cell>
          <cell r="C859" t="str">
            <v>00000000000047241</v>
          </cell>
          <cell r="D859" t="str">
            <v>M</v>
          </cell>
          <cell r="E859" t="str">
            <v>BTICINO - Cavo Y cabinet aggiuntivo Megaline</v>
          </cell>
          <cell r="F859" t="str">
            <v>BTICINO S.P.A.</v>
          </cell>
          <cell r="G859">
            <v>0</v>
          </cell>
          <cell r="H859">
            <v>0</v>
          </cell>
          <cell r="K859" t="str">
            <v>TO</v>
          </cell>
          <cell r="L859" t="str">
            <v>Acquisto</v>
          </cell>
          <cell r="M859" t="str">
            <v>09/02/2017 10:59</v>
          </cell>
          <cell r="N859" t="str">
            <v>No</v>
          </cell>
          <cell r="O859" t="str">
            <v>No</v>
          </cell>
          <cell r="P859">
            <v>0</v>
          </cell>
          <cell r="Q859" t="str">
            <v>)</v>
          </cell>
          <cell r="R859" t="str">
            <v>28/11/2022</v>
          </cell>
          <cell r="S859" t="str">
            <v>28/11/2022</v>
          </cell>
          <cell r="T859" t="str">
            <v>00959</v>
          </cell>
          <cell r="U859" t="str">
            <v>LG-310860</v>
          </cell>
        </row>
        <row r="860">
          <cell r="B860" t="str">
            <v>BT-UPS-LG-310861</v>
          </cell>
          <cell r="C860" t="str">
            <v>00000000000047100</v>
          </cell>
          <cell r="D860" t="str">
            <v>M</v>
          </cell>
          <cell r="E860" t="str">
            <v>BTICINO - Prolunga cabinet batterie Megaline</v>
          </cell>
          <cell r="F860" t="str">
            <v>BTICINO S.P.A.</v>
          </cell>
          <cell r="G860">
            <v>0</v>
          </cell>
          <cell r="H860">
            <v>0</v>
          </cell>
          <cell r="K860" t="str">
            <v>TO</v>
          </cell>
          <cell r="L860" t="str">
            <v>Acquisto</v>
          </cell>
          <cell r="M860" t="str">
            <v>09/02/2017 10:59</v>
          </cell>
          <cell r="N860" t="str">
            <v>No</v>
          </cell>
          <cell r="O860" t="str">
            <v>No</v>
          </cell>
          <cell r="P860">
            <v>0</v>
          </cell>
          <cell r="Q860" t="str">
            <v>)</v>
          </cell>
          <cell r="T860" t="str">
            <v>00959</v>
          </cell>
          <cell r="U860" t="str">
            <v>LG-310861</v>
          </cell>
        </row>
        <row r="861">
          <cell r="B861" t="str">
            <v>BT-UPS-LG-310862</v>
          </cell>
          <cell r="C861" t="str">
            <v>00000000000047288</v>
          </cell>
          <cell r="E861" t="str">
            <v>Bypass manuale Megaline 1C</v>
          </cell>
          <cell r="F861" t="str">
            <v>BTICINO S.P.A.</v>
          </cell>
          <cell r="G861">
            <v>0</v>
          </cell>
          <cell r="H861">
            <v>0</v>
          </cell>
          <cell r="L861" t="str">
            <v>Acquisto</v>
          </cell>
          <cell r="M861" t="str">
            <v>09/02/2017 10:59</v>
          </cell>
          <cell r="N861" t="str">
            <v>Si</v>
          </cell>
          <cell r="O861" t="str">
            <v>No</v>
          </cell>
          <cell r="P861">
            <v>0</v>
          </cell>
          <cell r="Q861" t="str">
            <v>)</v>
          </cell>
          <cell r="T861" t="str">
            <v>00959</v>
          </cell>
          <cell r="U861" t="str">
            <v>LG-310862</v>
          </cell>
        </row>
        <row r="862">
          <cell r="B862" t="str">
            <v>BT-UPS-LG-310863</v>
          </cell>
          <cell r="C862" t="str">
            <v>00000000000047261</v>
          </cell>
          <cell r="E862" t="str">
            <v>Bypass manuale Megaline 2C</v>
          </cell>
          <cell r="F862" t="str">
            <v>BTICINO S.P.A.</v>
          </cell>
          <cell r="G862">
            <v>0</v>
          </cell>
          <cell r="H862">
            <v>0</v>
          </cell>
          <cell r="L862" t="str">
            <v>Acquisto</v>
          </cell>
          <cell r="M862" t="str">
            <v>09/02/2017 10:59</v>
          </cell>
          <cell r="N862" t="str">
            <v>Si</v>
          </cell>
          <cell r="O862" t="str">
            <v>No</v>
          </cell>
          <cell r="P862">
            <v>0</v>
          </cell>
          <cell r="Q862" t="str">
            <v>)</v>
          </cell>
          <cell r="T862" t="str">
            <v>00959</v>
          </cell>
          <cell r="U862" t="str">
            <v>LG-310863</v>
          </cell>
        </row>
        <row r="863">
          <cell r="B863" t="str">
            <v>BT-UPS-LG-310865</v>
          </cell>
          <cell r="C863" t="str">
            <v>00000000000047262</v>
          </cell>
          <cell r="D863" t="str">
            <v>M</v>
          </cell>
          <cell r="E863" t="str">
            <v>Kit 1 Cover batterie Archimod</v>
          </cell>
          <cell r="F863" t="str">
            <v>BTICINO S.P.A.</v>
          </cell>
          <cell r="G863">
            <v>0</v>
          </cell>
          <cell r="H863">
            <v>0</v>
          </cell>
          <cell r="K863" t="str">
            <v>TO</v>
          </cell>
          <cell r="L863" t="str">
            <v>Acquisto</v>
          </cell>
          <cell r="M863" t="str">
            <v>09/02/2017 10:59</v>
          </cell>
          <cell r="N863" t="str">
            <v>Si</v>
          </cell>
          <cell r="O863" t="str">
            <v>No</v>
          </cell>
          <cell r="P863">
            <v>0</v>
          </cell>
          <cell r="Q863" t="str">
            <v>)</v>
          </cell>
          <cell r="T863" t="str">
            <v>00959</v>
          </cell>
          <cell r="U863" t="str">
            <v>LG-310865</v>
          </cell>
        </row>
        <row r="864">
          <cell r="B864" t="str">
            <v>BT-UPS-LG-310866</v>
          </cell>
          <cell r="C864" t="str">
            <v>00000000000047263</v>
          </cell>
          <cell r="D864" t="str">
            <v>M</v>
          </cell>
          <cell r="E864" t="str">
            <v>Kit 3 Cover moduli potenza Archimod</v>
          </cell>
          <cell r="F864" t="str">
            <v>BTICINO S.P.A.</v>
          </cell>
          <cell r="G864">
            <v>0</v>
          </cell>
          <cell r="H864">
            <v>0</v>
          </cell>
          <cell r="K864" t="str">
            <v>TO</v>
          </cell>
          <cell r="L864" t="str">
            <v>Acquisto</v>
          </cell>
          <cell r="M864" t="str">
            <v>09/02/2017 10:59</v>
          </cell>
          <cell r="N864" t="str">
            <v>Si</v>
          </cell>
          <cell r="O864" t="str">
            <v>No</v>
          </cell>
          <cell r="P864">
            <v>0</v>
          </cell>
          <cell r="Q864" t="str">
            <v>)</v>
          </cell>
          <cell r="T864" t="str">
            <v>00959</v>
          </cell>
          <cell r="U864" t="str">
            <v>LG-310866</v>
          </cell>
        </row>
        <row r="865">
          <cell r="B865" t="str">
            <v>BT-UPS-LG-310869</v>
          </cell>
          <cell r="C865" t="str">
            <v>00000000000047264</v>
          </cell>
          <cell r="D865" t="str">
            <v>M</v>
          </cell>
          <cell r="E865" t="str">
            <v>BTICINO - Modulo potenza Trimod HE 3,4kVA</v>
          </cell>
          <cell r="F865" t="str">
            <v>BTICINO S.P.A.</v>
          </cell>
          <cell r="G865">
            <v>0</v>
          </cell>
          <cell r="H865">
            <v>0</v>
          </cell>
          <cell r="K865" t="str">
            <v>TO</v>
          </cell>
          <cell r="L865" t="str">
            <v>Acquisto</v>
          </cell>
          <cell r="M865" t="str">
            <v>09/02/2017 10:59</v>
          </cell>
          <cell r="N865" t="str">
            <v>No</v>
          </cell>
          <cell r="O865" t="str">
            <v>No</v>
          </cell>
          <cell r="P865">
            <v>0</v>
          </cell>
          <cell r="Q865" t="str">
            <v>)</v>
          </cell>
          <cell r="R865" t="str">
            <v>02/11/2021</v>
          </cell>
          <cell r="S865" t="str">
            <v>15/10/2021</v>
          </cell>
          <cell r="T865" t="str">
            <v>00959</v>
          </cell>
          <cell r="U865" t="str">
            <v>LG-310869</v>
          </cell>
        </row>
        <row r="866">
          <cell r="B866" t="str">
            <v>BT-UPS-LG-310871</v>
          </cell>
          <cell r="C866" t="str">
            <v>00000000000047265</v>
          </cell>
          <cell r="D866" t="str">
            <v>M</v>
          </cell>
          <cell r="E866" t="str">
            <v>BTICINO - Modulo potenza Trimod HE 5kVA</v>
          </cell>
          <cell r="F866" t="str">
            <v>BTICINO S.P.A.</v>
          </cell>
          <cell r="G866">
            <v>0</v>
          </cell>
          <cell r="H866">
            <v>0</v>
          </cell>
          <cell r="K866" t="str">
            <v>TO</v>
          </cell>
          <cell r="L866" t="str">
            <v>Acquisto</v>
          </cell>
          <cell r="M866" t="str">
            <v>09/02/2017 10:59</v>
          </cell>
          <cell r="N866" t="str">
            <v>No</v>
          </cell>
          <cell r="O866" t="str">
            <v>No</v>
          </cell>
          <cell r="P866">
            <v>0</v>
          </cell>
          <cell r="Q866" t="str">
            <v>)</v>
          </cell>
          <cell r="R866" t="str">
            <v>31/10/2019</v>
          </cell>
          <cell r="S866" t="str">
            <v>23/10/2019</v>
          </cell>
          <cell r="T866" t="str">
            <v>00959</v>
          </cell>
          <cell r="U866" t="str">
            <v>LG-310871</v>
          </cell>
        </row>
        <row r="867">
          <cell r="B867" t="str">
            <v>BT-UPS-LG-310873</v>
          </cell>
          <cell r="C867" t="str">
            <v>00000000000047266</v>
          </cell>
          <cell r="D867" t="str">
            <v>M</v>
          </cell>
          <cell r="E867" t="str">
            <v>BTICINO - Modulo potenza Trimod-Archimod HE 6,7kVA</v>
          </cell>
          <cell r="F867" t="str">
            <v>BTICINO S.P.A.</v>
          </cell>
          <cell r="G867">
            <v>0</v>
          </cell>
          <cell r="H867">
            <v>0</v>
          </cell>
          <cell r="K867" t="str">
            <v>TO</v>
          </cell>
          <cell r="L867" t="str">
            <v>Acquisto</v>
          </cell>
          <cell r="M867" t="str">
            <v>09/02/2017 10:59</v>
          </cell>
          <cell r="N867" t="str">
            <v>No</v>
          </cell>
          <cell r="O867" t="str">
            <v>No</v>
          </cell>
          <cell r="P867">
            <v>0</v>
          </cell>
          <cell r="Q867" t="str">
            <v>)</v>
          </cell>
          <cell r="R867" t="str">
            <v>31/01/2018</v>
          </cell>
          <cell r="S867" t="str">
            <v>12/01/2018</v>
          </cell>
          <cell r="T867" t="str">
            <v>00959</v>
          </cell>
          <cell r="U867" t="str">
            <v>LG-310873</v>
          </cell>
        </row>
        <row r="868">
          <cell r="B868" t="str">
            <v>BT-UPS-LG-310875</v>
          </cell>
          <cell r="C868" t="str">
            <v>00000000000047267</v>
          </cell>
          <cell r="D868" t="str">
            <v>M</v>
          </cell>
          <cell r="E868" t="str">
            <v>Cassetto batterie Trimod 9Ah Long Life 10 anni</v>
          </cell>
          <cell r="F868" t="str">
            <v>BTICINO S.P.A.</v>
          </cell>
          <cell r="G868">
            <v>0</v>
          </cell>
          <cell r="H868">
            <v>0</v>
          </cell>
          <cell r="K868" t="str">
            <v>TO</v>
          </cell>
          <cell r="L868" t="str">
            <v>Acquisto</v>
          </cell>
          <cell r="M868" t="str">
            <v>09/02/2017 10:59</v>
          </cell>
          <cell r="N868" t="str">
            <v>No</v>
          </cell>
          <cell r="O868" t="str">
            <v>No</v>
          </cell>
          <cell r="P868">
            <v>0</v>
          </cell>
          <cell r="Q868" t="str">
            <v>)</v>
          </cell>
          <cell r="T868" t="str">
            <v>00959</v>
          </cell>
          <cell r="U868" t="str">
            <v>LG-310875</v>
          </cell>
        </row>
        <row r="869">
          <cell r="B869" t="str">
            <v>BT-UPS-LG-310876</v>
          </cell>
          <cell r="C869" t="str">
            <v>00000000000047268</v>
          </cell>
          <cell r="D869" t="str">
            <v>M</v>
          </cell>
          <cell r="E869" t="str">
            <v>Kit 3 Cassetti batteria Archimod 9Ah Long Life 10 anni</v>
          </cell>
          <cell r="F869" t="str">
            <v>BTICINO S.P.A.</v>
          </cell>
          <cell r="G869">
            <v>0</v>
          </cell>
          <cell r="H869">
            <v>0</v>
          </cell>
          <cell r="K869" t="str">
            <v>TO</v>
          </cell>
          <cell r="L869" t="str">
            <v>Acquisto</v>
          </cell>
          <cell r="M869" t="str">
            <v>09/02/2017 10:59</v>
          </cell>
          <cell r="N869" t="str">
            <v>Si</v>
          </cell>
          <cell r="O869" t="str">
            <v>No</v>
          </cell>
          <cell r="P869">
            <v>0</v>
          </cell>
          <cell r="Q869" t="str">
            <v>)</v>
          </cell>
          <cell r="T869" t="str">
            <v>00959</v>
          </cell>
          <cell r="U869" t="str">
            <v>LG-310876</v>
          </cell>
        </row>
        <row r="870">
          <cell r="B870" t="str">
            <v>BT-UPS-LG-310877</v>
          </cell>
          <cell r="C870" t="str">
            <v>00000000000047269</v>
          </cell>
          <cell r="D870" t="str">
            <v>M</v>
          </cell>
          <cell r="E870" t="str">
            <v>BTICINO - BY-PASS MANUALE ESTERNO/EPO MEGALINE 1C</v>
          </cell>
          <cell r="F870" t="str">
            <v>BTICINO S.P.A.</v>
          </cell>
          <cell r="G870">
            <v>0</v>
          </cell>
          <cell r="H870">
            <v>0</v>
          </cell>
          <cell r="K870" t="str">
            <v>TO</v>
          </cell>
          <cell r="L870" t="str">
            <v>Acquisto</v>
          </cell>
          <cell r="M870" t="str">
            <v>09/02/2017 10:59</v>
          </cell>
          <cell r="N870" t="str">
            <v>No</v>
          </cell>
          <cell r="O870" t="str">
            <v>No</v>
          </cell>
          <cell r="P870">
            <v>0</v>
          </cell>
          <cell r="Q870" t="str">
            <v>)</v>
          </cell>
          <cell r="T870" t="str">
            <v>00959</v>
          </cell>
          <cell r="U870" t="str">
            <v>LG-310877</v>
          </cell>
        </row>
        <row r="871">
          <cell r="B871" t="str">
            <v>BT-UPS-LG-310878</v>
          </cell>
          <cell r="C871" t="str">
            <v>00000000000047270</v>
          </cell>
          <cell r="D871" t="str">
            <v>M</v>
          </cell>
          <cell r="E871" t="str">
            <v>BTICINO - BY-PASS MANUALE ESTERNO/EPO MEGALINE 2C</v>
          </cell>
          <cell r="F871" t="str">
            <v>BTICINO S.P.A.</v>
          </cell>
          <cell r="G871">
            <v>0</v>
          </cell>
          <cell r="H871">
            <v>0</v>
          </cell>
          <cell r="K871" t="str">
            <v>TO</v>
          </cell>
          <cell r="L871" t="str">
            <v>Acquisto</v>
          </cell>
          <cell r="M871" t="str">
            <v>09/02/2017 10:59</v>
          </cell>
          <cell r="N871" t="str">
            <v>No</v>
          </cell>
          <cell r="O871" t="str">
            <v>No</v>
          </cell>
          <cell r="P871">
            <v>0</v>
          </cell>
          <cell r="Q871" t="str">
            <v>)</v>
          </cell>
          <cell r="T871" t="str">
            <v>00959</v>
          </cell>
          <cell r="U871" t="str">
            <v>LG-310878</v>
          </cell>
        </row>
        <row r="872">
          <cell r="B872" t="str">
            <v>BT-UPS-LG-310879</v>
          </cell>
          <cell r="C872" t="str">
            <v>00000000000047271</v>
          </cell>
          <cell r="D872" t="str">
            <v>M</v>
          </cell>
          <cell r="E872" t="str">
            <v>BTICINO - UPS MANAGEMENT SW RS232</v>
          </cell>
          <cell r="F872" t="str">
            <v>BTICINO S.P.A.</v>
          </cell>
          <cell r="G872">
            <v>0</v>
          </cell>
          <cell r="H872">
            <v>0</v>
          </cell>
          <cell r="K872" t="str">
            <v>TO</v>
          </cell>
          <cell r="L872" t="str">
            <v>Acquisto</v>
          </cell>
          <cell r="M872" t="str">
            <v>09/02/2017 10:59</v>
          </cell>
          <cell r="N872" t="str">
            <v>No</v>
          </cell>
          <cell r="O872" t="str">
            <v>No</v>
          </cell>
          <cell r="P872">
            <v>0</v>
          </cell>
          <cell r="Q872" t="str">
            <v>L</v>
          </cell>
          <cell r="T872" t="str">
            <v>00959</v>
          </cell>
          <cell r="U872" t="str">
            <v>LG-310879</v>
          </cell>
        </row>
        <row r="873">
          <cell r="B873" t="str">
            <v>BT-UPS-LG-310880</v>
          </cell>
          <cell r="C873" t="str">
            <v>00000000000047272</v>
          </cell>
          <cell r="D873" t="str">
            <v>M</v>
          </cell>
          <cell r="E873" t="str">
            <v>BTICINO - UPS MANAGEMENT SW USB</v>
          </cell>
          <cell r="F873" t="str">
            <v>BTICINO S.P.A.</v>
          </cell>
          <cell r="G873">
            <v>0</v>
          </cell>
          <cell r="H873">
            <v>0</v>
          </cell>
          <cell r="K873" t="str">
            <v>TO</v>
          </cell>
          <cell r="L873" t="str">
            <v>Acquisto</v>
          </cell>
          <cell r="M873" t="str">
            <v>09/02/2017 10:59</v>
          </cell>
          <cell r="N873" t="str">
            <v>No</v>
          </cell>
          <cell r="O873" t="str">
            <v>No</v>
          </cell>
          <cell r="P873">
            <v>0</v>
          </cell>
          <cell r="Q873" t="str">
            <v>L</v>
          </cell>
          <cell r="T873" t="str">
            <v>00959</v>
          </cell>
          <cell r="U873" t="str">
            <v>LG-310880</v>
          </cell>
        </row>
        <row r="874">
          <cell r="B874" t="str">
            <v>BT-UPS-LG-310885</v>
          </cell>
          <cell r="C874" t="str">
            <v>00000000000047273</v>
          </cell>
          <cell r="D874" t="str">
            <v>M</v>
          </cell>
          <cell r="E874" t="str">
            <v>BTICINO - RCCMD multi OS - software shutdown</v>
          </cell>
          <cell r="F874" t="str">
            <v>BTICINO S.P.A.</v>
          </cell>
          <cell r="G874">
            <v>0</v>
          </cell>
          <cell r="H874">
            <v>0</v>
          </cell>
          <cell r="K874" t="str">
            <v>TO</v>
          </cell>
          <cell r="L874" t="str">
            <v>Acquisto</v>
          </cell>
          <cell r="M874" t="str">
            <v>09/02/2017 10:59</v>
          </cell>
          <cell r="N874" t="str">
            <v>No</v>
          </cell>
          <cell r="O874" t="str">
            <v>No</v>
          </cell>
          <cell r="P874">
            <v>0</v>
          </cell>
          <cell r="Q874" t="str">
            <v>L</v>
          </cell>
          <cell r="T874" t="str">
            <v>00959</v>
          </cell>
          <cell r="U874" t="str">
            <v>LG-310885</v>
          </cell>
        </row>
        <row r="875">
          <cell r="B875" t="str">
            <v>BT-UPS-LG-310886</v>
          </cell>
          <cell r="C875" t="str">
            <v>00000000000047289</v>
          </cell>
          <cell r="D875" t="str">
            <v>M</v>
          </cell>
          <cell r="E875" t="str">
            <v>BTICINO - RCCMD multi OS n.5 licenze - sw shutdown</v>
          </cell>
          <cell r="F875" t="str">
            <v>BTICINO S.P.A.</v>
          </cell>
          <cell r="G875">
            <v>0</v>
          </cell>
          <cell r="H875">
            <v>0</v>
          </cell>
          <cell r="K875" t="str">
            <v>TO</v>
          </cell>
          <cell r="L875" t="str">
            <v>Acquisto</v>
          </cell>
          <cell r="M875" t="str">
            <v>09/02/2017 10:59</v>
          </cell>
          <cell r="N875" t="str">
            <v>No</v>
          </cell>
          <cell r="O875" t="str">
            <v>No</v>
          </cell>
          <cell r="P875">
            <v>0</v>
          </cell>
          <cell r="Q875" t="str">
            <v>L</v>
          </cell>
          <cell r="T875" t="str">
            <v>00959</v>
          </cell>
          <cell r="U875" t="str">
            <v>LG-310886</v>
          </cell>
        </row>
        <row r="876">
          <cell r="B876" t="str">
            <v>BT-UPS-LG-310887</v>
          </cell>
          <cell r="C876" t="str">
            <v>00000000000047290</v>
          </cell>
          <cell r="D876" t="str">
            <v>M</v>
          </cell>
          <cell r="E876" t="str">
            <v>BTICINO - RCCMD multi OS n.10 licenze - sw shutdown</v>
          </cell>
          <cell r="F876" t="str">
            <v>BTICINO S.P.A.</v>
          </cell>
          <cell r="G876">
            <v>0</v>
          </cell>
          <cell r="H876">
            <v>0</v>
          </cell>
          <cell r="K876" t="str">
            <v>TO</v>
          </cell>
          <cell r="L876" t="str">
            <v>Acquisto</v>
          </cell>
          <cell r="M876" t="str">
            <v>09/02/2017 10:59</v>
          </cell>
          <cell r="N876" t="str">
            <v>No</v>
          </cell>
          <cell r="O876" t="str">
            <v>No</v>
          </cell>
          <cell r="P876">
            <v>0</v>
          </cell>
          <cell r="Q876" t="str">
            <v>L</v>
          </cell>
          <cell r="T876" t="str">
            <v>00959</v>
          </cell>
          <cell r="U876" t="str">
            <v>LG-310887</v>
          </cell>
        </row>
        <row r="877">
          <cell r="B877" t="str">
            <v>BT-UPS-LG-310888</v>
          </cell>
          <cell r="C877" t="str">
            <v>00000000000047291</v>
          </cell>
          <cell r="D877" t="str">
            <v>M</v>
          </cell>
          <cell r="E877" t="str">
            <v>BTICINO - RCCMD multi OS n.25 licenze - sw shutdown</v>
          </cell>
          <cell r="F877" t="str">
            <v>BTICINO S.P.A.</v>
          </cell>
          <cell r="G877">
            <v>0</v>
          </cell>
          <cell r="H877">
            <v>0</v>
          </cell>
          <cell r="K877" t="str">
            <v>TO</v>
          </cell>
          <cell r="L877" t="str">
            <v>Acquisto</v>
          </cell>
          <cell r="M877" t="str">
            <v>09/02/2017 10:59</v>
          </cell>
          <cell r="N877" t="str">
            <v>No</v>
          </cell>
          <cell r="O877" t="str">
            <v>No</v>
          </cell>
          <cell r="P877">
            <v>0</v>
          </cell>
          <cell r="Q877" t="str">
            <v>L</v>
          </cell>
          <cell r="T877" t="str">
            <v>00959</v>
          </cell>
          <cell r="U877" t="str">
            <v>LG-310888</v>
          </cell>
        </row>
        <row r="878">
          <cell r="B878" t="str">
            <v>BT-UPS-LG-310889</v>
          </cell>
          <cell r="C878" t="str">
            <v>00000000000047292</v>
          </cell>
          <cell r="D878" t="str">
            <v>M</v>
          </cell>
          <cell r="E878" t="str">
            <v>BTICINO - RCCMD multi OS n.50 licenze - sw shutdown</v>
          </cell>
          <cell r="F878" t="str">
            <v>BTICINO S.P.A.</v>
          </cell>
          <cell r="G878">
            <v>0</v>
          </cell>
          <cell r="H878">
            <v>0</v>
          </cell>
          <cell r="K878" t="str">
            <v>TO</v>
          </cell>
          <cell r="L878" t="str">
            <v>Acquisto</v>
          </cell>
          <cell r="M878" t="str">
            <v>09/02/2017 10:59</v>
          </cell>
          <cell r="N878" t="str">
            <v>No</v>
          </cell>
          <cell r="O878" t="str">
            <v>No</v>
          </cell>
          <cell r="P878">
            <v>0</v>
          </cell>
          <cell r="Q878" t="str">
            <v>L</v>
          </cell>
          <cell r="T878" t="str">
            <v>00959</v>
          </cell>
          <cell r="U878" t="str">
            <v>LG-310889</v>
          </cell>
        </row>
        <row r="879">
          <cell r="B879" t="str">
            <v>BT-UPS-LG-310890</v>
          </cell>
          <cell r="C879" t="str">
            <v>00000000000047293</v>
          </cell>
          <cell r="D879" t="str">
            <v>M</v>
          </cell>
          <cell r="E879" t="str">
            <v>BTICINO - RCCMD AS/400 n. 1 licenza - sw shutdown</v>
          </cell>
          <cell r="F879" t="str">
            <v>BTICINO S.P.A.</v>
          </cell>
          <cell r="G879">
            <v>0</v>
          </cell>
          <cell r="H879">
            <v>0</v>
          </cell>
          <cell r="K879" t="str">
            <v>TO</v>
          </cell>
          <cell r="L879" t="str">
            <v>Acquisto</v>
          </cell>
          <cell r="M879" t="str">
            <v>09/02/2017 10:59</v>
          </cell>
          <cell r="N879" t="str">
            <v>No</v>
          </cell>
          <cell r="O879" t="str">
            <v>No</v>
          </cell>
          <cell r="P879">
            <v>0</v>
          </cell>
          <cell r="Q879" t="str">
            <v>L</v>
          </cell>
          <cell r="T879" t="str">
            <v>00959</v>
          </cell>
          <cell r="U879" t="str">
            <v>LG-310890</v>
          </cell>
        </row>
        <row r="880">
          <cell r="B880" t="str">
            <v>BT-UPS-LG-310891</v>
          </cell>
          <cell r="C880" t="str">
            <v>00000000000047294</v>
          </cell>
          <cell r="D880" t="str">
            <v>M</v>
          </cell>
          <cell r="E880" t="str">
            <v>BTICINO - UNMS (Nr. 25 licenze)</v>
          </cell>
          <cell r="F880" t="str">
            <v>BTICINO S.P.A.</v>
          </cell>
          <cell r="G880">
            <v>0</v>
          </cell>
          <cell r="H880">
            <v>0</v>
          </cell>
          <cell r="K880" t="str">
            <v>TO</v>
          </cell>
          <cell r="L880" t="str">
            <v>Acquisto</v>
          </cell>
          <cell r="M880" t="str">
            <v>09/02/2017 10:59</v>
          </cell>
          <cell r="N880" t="str">
            <v>No</v>
          </cell>
          <cell r="O880" t="str">
            <v>No</v>
          </cell>
          <cell r="P880">
            <v>0</v>
          </cell>
          <cell r="Q880" t="str">
            <v>L</v>
          </cell>
          <cell r="T880" t="str">
            <v>00959</v>
          </cell>
          <cell r="U880" t="str">
            <v>LG-310891</v>
          </cell>
        </row>
        <row r="881">
          <cell r="B881" t="str">
            <v>BT-UPS-LG-310892</v>
          </cell>
          <cell r="C881" t="str">
            <v>00000000000047295</v>
          </cell>
          <cell r="D881" t="str">
            <v>M</v>
          </cell>
          <cell r="E881" t="str">
            <v>BTICINO - UNMS (Nr. 50 licenze)</v>
          </cell>
          <cell r="F881" t="str">
            <v>BTICINO S.P.A.</v>
          </cell>
          <cell r="G881">
            <v>0</v>
          </cell>
          <cell r="H881">
            <v>0</v>
          </cell>
          <cell r="K881" t="str">
            <v>TO</v>
          </cell>
          <cell r="L881" t="str">
            <v>Acquisto</v>
          </cell>
          <cell r="M881" t="str">
            <v>09/02/2017 10:59</v>
          </cell>
          <cell r="N881" t="str">
            <v>No</v>
          </cell>
          <cell r="O881" t="str">
            <v>No</v>
          </cell>
          <cell r="P881">
            <v>0</v>
          </cell>
          <cell r="Q881" t="str">
            <v>L</v>
          </cell>
          <cell r="T881" t="str">
            <v>00959</v>
          </cell>
          <cell r="U881" t="str">
            <v>LG-310892</v>
          </cell>
        </row>
        <row r="882">
          <cell r="B882" t="str">
            <v>BT-UPS-LG-310893</v>
          </cell>
          <cell r="C882" t="str">
            <v>00000000000047296</v>
          </cell>
          <cell r="D882" t="str">
            <v>M</v>
          </cell>
          <cell r="E882" t="str">
            <v>BTICINO - UNMS (Nr. 150 licenze)</v>
          </cell>
          <cell r="F882" t="str">
            <v>BTICINO S.P.A.</v>
          </cell>
          <cell r="G882">
            <v>0</v>
          </cell>
          <cell r="H882">
            <v>0</v>
          </cell>
          <cell r="K882" t="str">
            <v>TO</v>
          </cell>
          <cell r="L882" t="str">
            <v>Acquisto</v>
          </cell>
          <cell r="M882" t="str">
            <v>09/02/2017 10:59</v>
          </cell>
          <cell r="N882" t="str">
            <v>No</v>
          </cell>
          <cell r="O882" t="str">
            <v>No</v>
          </cell>
          <cell r="P882">
            <v>0</v>
          </cell>
          <cell r="Q882" t="str">
            <v>L</v>
          </cell>
          <cell r="T882" t="str">
            <v>00959</v>
          </cell>
          <cell r="U882" t="str">
            <v>LG-310893</v>
          </cell>
        </row>
        <row r="883">
          <cell r="B883" t="str">
            <v>BT-UPS-LG-310894</v>
          </cell>
          <cell r="C883" t="str">
            <v>00000000000047242</v>
          </cell>
          <cell r="D883" t="str">
            <v>M</v>
          </cell>
          <cell r="E883" t="str">
            <v>UNMS (Nr. 250 licenze)</v>
          </cell>
          <cell r="F883" t="str">
            <v>BTICINO S.P.A.</v>
          </cell>
          <cell r="G883">
            <v>0</v>
          </cell>
          <cell r="H883">
            <v>0</v>
          </cell>
          <cell r="K883" t="str">
            <v>TO</v>
          </cell>
          <cell r="L883" t="str">
            <v>Acquisto</v>
          </cell>
          <cell r="M883" t="str">
            <v>09/02/2017 10:59</v>
          </cell>
          <cell r="N883" t="str">
            <v>Si</v>
          </cell>
          <cell r="O883" t="str">
            <v>No</v>
          </cell>
          <cell r="P883">
            <v>0</v>
          </cell>
          <cell r="Q883" t="str">
            <v>)</v>
          </cell>
          <cell r="T883" t="str">
            <v>00959</v>
          </cell>
          <cell r="U883" t="str">
            <v>LG-310894</v>
          </cell>
        </row>
        <row r="884">
          <cell r="B884" t="str">
            <v>BT-UPS-LG-310895</v>
          </cell>
          <cell r="C884" t="str">
            <v>00000000000047243</v>
          </cell>
          <cell r="D884" t="str">
            <v>M</v>
          </cell>
          <cell r="E884" t="str">
            <v>UNMS (Nr. 500 licenze)</v>
          </cell>
          <cell r="F884" t="str">
            <v>BTICINO S.P.A.</v>
          </cell>
          <cell r="G884">
            <v>0</v>
          </cell>
          <cell r="H884">
            <v>0</v>
          </cell>
          <cell r="K884" t="str">
            <v>TO</v>
          </cell>
          <cell r="L884" t="str">
            <v>Acquisto</v>
          </cell>
          <cell r="M884" t="str">
            <v>09/02/2017 10:59</v>
          </cell>
          <cell r="N884" t="str">
            <v>Si</v>
          </cell>
          <cell r="O884" t="str">
            <v>No</v>
          </cell>
          <cell r="P884">
            <v>0</v>
          </cell>
          <cell r="Q884" t="str">
            <v>)</v>
          </cell>
          <cell r="T884" t="str">
            <v>00959</v>
          </cell>
          <cell r="U884" t="str">
            <v>LG-310895</v>
          </cell>
        </row>
        <row r="885">
          <cell r="B885" t="str">
            <v>BT-UPS-LG-310896</v>
          </cell>
          <cell r="C885" t="str">
            <v>00000000000047244</v>
          </cell>
          <cell r="D885" t="str">
            <v>M</v>
          </cell>
          <cell r="E885" t="str">
            <v>UNMS (Nr. 1000 licenze)</v>
          </cell>
          <cell r="F885" t="str">
            <v>BTICINO S.P.A.</v>
          </cell>
          <cell r="G885">
            <v>0</v>
          </cell>
          <cell r="H885">
            <v>0</v>
          </cell>
          <cell r="K885" t="str">
            <v>TO</v>
          </cell>
          <cell r="L885" t="str">
            <v>Acquisto</v>
          </cell>
          <cell r="M885" t="str">
            <v>09/02/2017 10:59</v>
          </cell>
          <cell r="N885" t="str">
            <v>Si</v>
          </cell>
          <cell r="O885" t="str">
            <v>No</v>
          </cell>
          <cell r="P885">
            <v>0</v>
          </cell>
          <cell r="Q885" t="str">
            <v>)</v>
          </cell>
          <cell r="T885" t="str">
            <v>00959</v>
          </cell>
          <cell r="U885" t="str">
            <v>LG-310896</v>
          </cell>
        </row>
        <row r="886">
          <cell r="B886" t="str">
            <v>BT-UPS-LG-310897</v>
          </cell>
          <cell r="C886" t="str">
            <v>00000000000047245</v>
          </cell>
          <cell r="D886" t="str">
            <v>M</v>
          </cell>
          <cell r="E886" t="str">
            <v>BTICINO - SM_T_COM sens temperatura CS121/CS121SK</v>
          </cell>
          <cell r="F886" t="str">
            <v>BTICINO S.P.A.</v>
          </cell>
          <cell r="G886">
            <v>0</v>
          </cell>
          <cell r="H886">
            <v>0</v>
          </cell>
          <cell r="K886" t="str">
            <v>TO</v>
          </cell>
          <cell r="L886" t="str">
            <v>Acquisto</v>
          </cell>
          <cell r="M886" t="str">
            <v>09/02/2017 10:59</v>
          </cell>
          <cell r="N886" t="str">
            <v>No</v>
          </cell>
          <cell r="O886" t="str">
            <v>No</v>
          </cell>
          <cell r="P886">
            <v>0</v>
          </cell>
          <cell r="Q886" t="str">
            <v>)</v>
          </cell>
          <cell r="T886" t="str">
            <v>00959</v>
          </cell>
          <cell r="U886" t="str">
            <v>LG-310897</v>
          </cell>
        </row>
        <row r="887">
          <cell r="B887" t="str">
            <v>BT-UPS-LG-310898</v>
          </cell>
          <cell r="C887" t="str">
            <v>00000000000047246</v>
          </cell>
          <cell r="D887" t="str">
            <v>M</v>
          </cell>
          <cell r="E887" t="str">
            <v>BTICINO - SM_T_H_COM sens temperatura/umidita CS121</v>
          </cell>
          <cell r="F887" t="str">
            <v>BTICINO S.P.A.</v>
          </cell>
          <cell r="G887">
            <v>0</v>
          </cell>
          <cell r="H887">
            <v>0</v>
          </cell>
          <cell r="K887" t="str">
            <v>TO</v>
          </cell>
          <cell r="L887" t="str">
            <v>Acquisto</v>
          </cell>
          <cell r="M887" t="str">
            <v>09/02/2017 10:59</v>
          </cell>
          <cell r="N887" t="str">
            <v>No</v>
          </cell>
          <cell r="O887" t="str">
            <v>No</v>
          </cell>
          <cell r="P887">
            <v>0</v>
          </cell>
          <cell r="Q887" t="str">
            <v>)</v>
          </cell>
          <cell r="T887" t="str">
            <v>00959</v>
          </cell>
          <cell r="U887" t="str">
            <v>LG-310898</v>
          </cell>
        </row>
        <row r="888">
          <cell r="B888" t="str">
            <v>BT-UPS-LG-310899</v>
          </cell>
          <cell r="C888" t="str">
            <v>00000000000047247</v>
          </cell>
          <cell r="D888" t="str">
            <v>M</v>
          </cell>
          <cell r="E888" t="str">
            <v>BTICINO - Sensor Manager x CS121/CS121SK + sens SM_ T</v>
          </cell>
          <cell r="F888" t="str">
            <v>BTICINO S.P.A.</v>
          </cell>
          <cell r="G888">
            <v>0</v>
          </cell>
          <cell r="H888">
            <v>0</v>
          </cell>
          <cell r="K888" t="str">
            <v>TO</v>
          </cell>
          <cell r="L888" t="str">
            <v>Acquisto</v>
          </cell>
          <cell r="M888" t="str">
            <v>09/02/2017 10:59</v>
          </cell>
          <cell r="N888" t="str">
            <v>No</v>
          </cell>
          <cell r="O888" t="str">
            <v>No</v>
          </cell>
          <cell r="P888">
            <v>0</v>
          </cell>
          <cell r="Q888" t="str">
            <v>)</v>
          </cell>
          <cell r="T888" t="str">
            <v>00959</v>
          </cell>
          <cell r="U888" t="str">
            <v>LG-310899</v>
          </cell>
        </row>
        <row r="889">
          <cell r="B889" t="str">
            <v>BT-UPS-LG-310900</v>
          </cell>
          <cell r="C889" t="str">
            <v>00000000000047248</v>
          </cell>
          <cell r="D889" t="str">
            <v>M</v>
          </cell>
          <cell r="E889" t="str">
            <v>BTICINO - SM_T sensore temperatura x Sensor Manager</v>
          </cell>
          <cell r="F889" t="str">
            <v>BTICINO S.P.A.</v>
          </cell>
          <cell r="G889">
            <v>0</v>
          </cell>
          <cell r="H889">
            <v>0</v>
          </cell>
          <cell r="K889" t="str">
            <v>TO</v>
          </cell>
          <cell r="L889" t="str">
            <v>Acquisto</v>
          </cell>
          <cell r="M889" t="str">
            <v>09/02/2017 10:59</v>
          </cell>
          <cell r="N889" t="str">
            <v>No</v>
          </cell>
          <cell r="O889" t="str">
            <v>No</v>
          </cell>
          <cell r="P889">
            <v>0</v>
          </cell>
          <cell r="Q889" t="str">
            <v>)</v>
          </cell>
          <cell r="T889" t="str">
            <v>00959</v>
          </cell>
          <cell r="U889" t="str">
            <v>LG-310900</v>
          </cell>
        </row>
        <row r="890">
          <cell r="B890" t="str">
            <v>BT-UPS-LG-310901</v>
          </cell>
          <cell r="C890" t="str">
            <v>00000000000047249</v>
          </cell>
          <cell r="D890" t="str">
            <v>M</v>
          </cell>
          <cell r="E890" t="str">
            <v>BTICINO - SM_T_H sens temperatura/umidita xSenManager</v>
          </cell>
          <cell r="F890" t="str">
            <v>BTICINO S.P.A.</v>
          </cell>
          <cell r="G890">
            <v>0</v>
          </cell>
          <cell r="H890">
            <v>0</v>
          </cell>
          <cell r="K890" t="str">
            <v>TO</v>
          </cell>
          <cell r="L890" t="str">
            <v>Acquisto</v>
          </cell>
          <cell r="M890" t="str">
            <v>09/02/2017 10:59</v>
          </cell>
          <cell r="N890" t="str">
            <v>No</v>
          </cell>
          <cell r="O890" t="str">
            <v>No</v>
          </cell>
          <cell r="P890">
            <v>0</v>
          </cell>
          <cell r="Q890" t="str">
            <v>)</v>
          </cell>
          <cell r="T890" t="str">
            <v>00959</v>
          </cell>
          <cell r="U890" t="str">
            <v>LG-310901</v>
          </cell>
        </row>
        <row r="891">
          <cell r="B891" t="str">
            <v>BT-UPS-LG-310902</v>
          </cell>
          <cell r="C891" t="str">
            <v>00000000000047250</v>
          </cell>
          <cell r="D891" t="str">
            <v>M</v>
          </cell>
          <cell r="E891" t="str">
            <v>BTICINO - Sensore apertura porte</v>
          </cell>
          <cell r="F891" t="str">
            <v>BTICINO S.P.A.</v>
          </cell>
          <cell r="G891">
            <v>0</v>
          </cell>
          <cell r="H891">
            <v>0</v>
          </cell>
          <cell r="K891" t="str">
            <v>TO</v>
          </cell>
          <cell r="L891" t="str">
            <v>Acquisto</v>
          </cell>
          <cell r="M891" t="str">
            <v>09/02/2017 10:59</v>
          </cell>
          <cell r="N891" t="str">
            <v>No</v>
          </cell>
          <cell r="O891" t="str">
            <v>No</v>
          </cell>
          <cell r="P891">
            <v>0</v>
          </cell>
          <cell r="Q891" t="str">
            <v>)</v>
          </cell>
          <cell r="T891" t="str">
            <v>00959</v>
          </cell>
          <cell r="U891" t="str">
            <v>LG-310902</v>
          </cell>
        </row>
        <row r="892">
          <cell r="B892" t="str">
            <v>BT-UPS-LG-310903</v>
          </cell>
          <cell r="C892" t="str">
            <v>00000000000047101</v>
          </cell>
          <cell r="D892" t="str">
            <v>M</v>
          </cell>
          <cell r="E892" t="str">
            <v>BTICINO - SM_FLASH segnalazione luminosa</v>
          </cell>
          <cell r="F892" t="str">
            <v>BTICINO S.P.A.</v>
          </cell>
          <cell r="G892">
            <v>0</v>
          </cell>
          <cell r="H892">
            <v>0</v>
          </cell>
          <cell r="K892" t="str">
            <v>TO</v>
          </cell>
          <cell r="L892" t="str">
            <v>Acquisto</v>
          </cell>
          <cell r="M892" t="str">
            <v>09/02/2017 10:59</v>
          </cell>
          <cell r="N892" t="str">
            <v>No</v>
          </cell>
          <cell r="O892" t="str">
            <v>No</v>
          </cell>
          <cell r="P892">
            <v>0</v>
          </cell>
          <cell r="Q892" t="str">
            <v>)</v>
          </cell>
          <cell r="T892" t="str">
            <v>00959</v>
          </cell>
          <cell r="U892" t="str">
            <v>LG-310903</v>
          </cell>
        </row>
        <row r="893">
          <cell r="B893" t="str">
            <v>BT-UPS-LG-310908</v>
          </cell>
          <cell r="C893" t="str">
            <v>00000000000047102</v>
          </cell>
          <cell r="E893" t="str">
            <v>KIT sw shutdown x AS400</v>
          </cell>
          <cell r="F893" t="str">
            <v>BTICINO S.P.A.</v>
          </cell>
          <cell r="G893">
            <v>0</v>
          </cell>
          <cell r="H893">
            <v>0</v>
          </cell>
          <cell r="L893" t="str">
            <v>Acquisto</v>
          </cell>
          <cell r="M893" t="str">
            <v>09/02/2017 10:59</v>
          </cell>
          <cell r="N893" t="str">
            <v>Si</v>
          </cell>
          <cell r="O893" t="str">
            <v>No</v>
          </cell>
          <cell r="P893">
            <v>0</v>
          </cell>
          <cell r="Q893" t="str">
            <v>)</v>
          </cell>
          <cell r="T893" t="str">
            <v>00959</v>
          </cell>
          <cell r="U893" t="str">
            <v>LG-310908</v>
          </cell>
        </row>
        <row r="894">
          <cell r="B894" t="str">
            <v>BT-UPS-LG-310930</v>
          </cell>
          <cell r="C894" t="str">
            <v>00000000000047103</v>
          </cell>
          <cell r="D894" t="str">
            <v>M</v>
          </cell>
          <cell r="E894" t="str">
            <v>BTICINO - SNMP CS 141 SK CARD (SLOT)</v>
          </cell>
          <cell r="F894" t="str">
            <v>BTICINO S.P.A.</v>
          </cell>
          <cell r="G894">
            <v>0</v>
          </cell>
          <cell r="H894">
            <v>0</v>
          </cell>
          <cell r="K894" t="str">
            <v>TO</v>
          </cell>
          <cell r="L894" t="str">
            <v>Acquisto</v>
          </cell>
          <cell r="M894" t="str">
            <v>09/02/2017 10:59</v>
          </cell>
          <cell r="N894" t="str">
            <v>No</v>
          </cell>
          <cell r="O894" t="str">
            <v>No</v>
          </cell>
          <cell r="P894">
            <v>0</v>
          </cell>
          <cell r="Q894" t="str">
            <v>)</v>
          </cell>
          <cell r="T894" t="str">
            <v>00959</v>
          </cell>
          <cell r="U894" t="str">
            <v>LG-310930</v>
          </cell>
        </row>
        <row r="895">
          <cell r="B895" t="str">
            <v>BT-UPS-LG-310931</v>
          </cell>
          <cell r="C895" t="str">
            <v>00000000000047104</v>
          </cell>
          <cell r="D895" t="str">
            <v>M</v>
          </cell>
          <cell r="E895" t="str">
            <v>BTICINO - SNMP CS 141B SK CARD (SLOT)</v>
          </cell>
          <cell r="F895" t="str">
            <v>BTICINO S.P.A.</v>
          </cell>
          <cell r="G895">
            <v>0</v>
          </cell>
          <cell r="H895">
            <v>0</v>
          </cell>
          <cell r="K895" t="str">
            <v>TO</v>
          </cell>
          <cell r="L895" t="str">
            <v>Acquisto</v>
          </cell>
          <cell r="M895" t="str">
            <v>09/02/2017 10:59</v>
          </cell>
          <cell r="N895" t="str">
            <v>No</v>
          </cell>
          <cell r="O895" t="str">
            <v>No</v>
          </cell>
          <cell r="P895">
            <v>0</v>
          </cell>
          <cell r="Q895" t="str">
            <v>)</v>
          </cell>
          <cell r="R895" t="str">
            <v>13/02/2024</v>
          </cell>
          <cell r="S895" t="str">
            <v>08/02/2024</v>
          </cell>
          <cell r="T895" t="str">
            <v>00959</v>
          </cell>
          <cell r="U895" t="str">
            <v>LG-310931</v>
          </cell>
        </row>
        <row r="896">
          <cell r="B896" t="str">
            <v>BT-UPS-LG-310932</v>
          </cell>
          <cell r="C896" t="str">
            <v>00000000000047105</v>
          </cell>
          <cell r="D896" t="str">
            <v>M</v>
          </cell>
          <cell r="E896" t="str">
            <v>BTICINO - SMNP CS 141 ( EXTERNAL)</v>
          </cell>
          <cell r="F896" t="str">
            <v>BTICINO S.P.A.</v>
          </cell>
          <cell r="G896">
            <v>0</v>
          </cell>
          <cell r="H896">
            <v>0</v>
          </cell>
          <cell r="K896" t="str">
            <v>TO</v>
          </cell>
          <cell r="L896" t="str">
            <v>Acquisto</v>
          </cell>
          <cell r="M896" t="str">
            <v>09/02/2017 10:59</v>
          </cell>
          <cell r="N896" t="str">
            <v>No</v>
          </cell>
          <cell r="O896" t="str">
            <v>No</v>
          </cell>
          <cell r="P896">
            <v>0</v>
          </cell>
          <cell r="Q896" t="str">
            <v>)</v>
          </cell>
          <cell r="T896" t="str">
            <v>00959</v>
          </cell>
          <cell r="U896" t="str">
            <v>LG-310932</v>
          </cell>
        </row>
        <row r="897">
          <cell r="B897" t="str">
            <v>BT-UPS-LG-310933</v>
          </cell>
          <cell r="C897" t="str">
            <v>00000000000047106</v>
          </cell>
          <cell r="D897" t="str">
            <v>M</v>
          </cell>
          <cell r="E897" t="str">
            <v>BTICINO - SMNP CS 141B ( EXTERNAL)</v>
          </cell>
          <cell r="F897" t="str">
            <v>BTICINO S.P.A.</v>
          </cell>
          <cell r="G897">
            <v>0</v>
          </cell>
          <cell r="H897">
            <v>0</v>
          </cell>
          <cell r="K897" t="str">
            <v>TO</v>
          </cell>
          <cell r="L897" t="str">
            <v>Acquisto</v>
          </cell>
          <cell r="M897" t="str">
            <v>09/02/2017 10:59</v>
          </cell>
          <cell r="N897" t="str">
            <v>No</v>
          </cell>
          <cell r="O897" t="str">
            <v>No</v>
          </cell>
          <cell r="P897">
            <v>0</v>
          </cell>
          <cell r="Q897" t="str">
            <v>L</v>
          </cell>
          <cell r="R897" t="str">
            <v>15/03/2023</v>
          </cell>
          <cell r="S897" t="str">
            <v>13/03/2023</v>
          </cell>
          <cell r="T897" t="str">
            <v>00959</v>
          </cell>
          <cell r="U897" t="str">
            <v>LG-310933</v>
          </cell>
        </row>
        <row r="898">
          <cell r="B898" t="str">
            <v>BT-UPS-LG-310934</v>
          </cell>
          <cell r="C898" t="str">
            <v>00000000000047107</v>
          </cell>
          <cell r="D898" t="str">
            <v>M</v>
          </cell>
          <cell r="E898" t="str">
            <v>BTICINO - SMNP CS141M WITH RS485 MODBUS INTERFACE</v>
          </cell>
          <cell r="F898" t="str">
            <v>BTICINO S.P.A.</v>
          </cell>
          <cell r="G898">
            <v>0</v>
          </cell>
          <cell r="H898">
            <v>0</v>
          </cell>
          <cell r="K898" t="str">
            <v>TO</v>
          </cell>
          <cell r="L898" t="str">
            <v>Acquisto</v>
          </cell>
          <cell r="M898" t="str">
            <v>09/02/2017 10:59</v>
          </cell>
          <cell r="N898" t="str">
            <v>No</v>
          </cell>
          <cell r="O898" t="str">
            <v>No</v>
          </cell>
          <cell r="P898">
            <v>0</v>
          </cell>
          <cell r="Q898" t="str">
            <v>)</v>
          </cell>
          <cell r="T898" t="str">
            <v>00959</v>
          </cell>
          <cell r="U898" t="str">
            <v>LG-310934</v>
          </cell>
        </row>
        <row r="899">
          <cell r="B899" t="str">
            <v>BT-UPS-LG-310935</v>
          </cell>
          <cell r="C899" t="str">
            <v>00000000000047108</v>
          </cell>
          <cell r="D899" t="str">
            <v>M</v>
          </cell>
          <cell r="E899" t="str">
            <v>BTICINO - SMNP CS141M SK WITH RS485 MODBUS INTERFACE</v>
          </cell>
          <cell r="F899" t="str">
            <v>BTICINO S.P.A.</v>
          </cell>
          <cell r="G899">
            <v>0</v>
          </cell>
          <cell r="H899">
            <v>0</v>
          </cell>
          <cell r="K899" t="str">
            <v>TO</v>
          </cell>
          <cell r="L899" t="str">
            <v>Acquisto</v>
          </cell>
          <cell r="M899" t="str">
            <v>09/02/2017 10:59</v>
          </cell>
          <cell r="N899" t="str">
            <v>No</v>
          </cell>
          <cell r="O899" t="str">
            <v>No</v>
          </cell>
          <cell r="P899">
            <v>0</v>
          </cell>
          <cell r="Q899" t="str">
            <v>)</v>
          </cell>
          <cell r="T899" t="str">
            <v>00959</v>
          </cell>
          <cell r="U899" t="str">
            <v>LG-310935</v>
          </cell>
        </row>
        <row r="900">
          <cell r="B900" t="str">
            <v>BT-UPS-LG-310938</v>
          </cell>
          <cell r="C900" t="str">
            <v>00000000000062533</v>
          </cell>
          <cell r="D900" t="str">
            <v>M</v>
          </cell>
          <cell r="E900" t="str">
            <v>BTICINO - SNMP CS 101 SK CARD (slot)</v>
          </cell>
          <cell r="F900" t="str">
            <v>BTICINO S.P.A.</v>
          </cell>
          <cell r="G900">
            <v>0</v>
          </cell>
          <cell r="H900">
            <v>0</v>
          </cell>
          <cell r="K900" t="str">
            <v>TO</v>
          </cell>
          <cell r="L900" t="str">
            <v>Acquisto</v>
          </cell>
          <cell r="M900" t="str">
            <v>12/07/2019 14:11</v>
          </cell>
          <cell r="N900" t="str">
            <v>No</v>
          </cell>
          <cell r="O900" t="str">
            <v>No</v>
          </cell>
          <cell r="P900">
            <v>0</v>
          </cell>
          <cell r="Q900" t="str">
            <v>X</v>
          </cell>
          <cell r="R900" t="str">
            <v>16/12/2022</v>
          </cell>
          <cell r="S900" t="str">
            <v>15/02/2023</v>
          </cell>
          <cell r="T900" t="str">
            <v>00959</v>
          </cell>
          <cell r="U900" t="str">
            <v>LG-310938</v>
          </cell>
        </row>
        <row r="901">
          <cell r="B901" t="str">
            <v>BT-UPS-LG-310952</v>
          </cell>
          <cell r="C901" t="str">
            <v>00000000000047109</v>
          </cell>
          <cell r="D901" t="str">
            <v>M</v>
          </cell>
          <cell r="E901" t="str">
            <v>BTICINO - Kit guide supporto rack (2U)</v>
          </cell>
          <cell r="F901" t="str">
            <v>BTICINO S.P.A.</v>
          </cell>
          <cell r="G901">
            <v>0</v>
          </cell>
          <cell r="H901">
            <v>0</v>
          </cell>
          <cell r="K901" t="str">
            <v>TO</v>
          </cell>
          <cell r="L901" t="str">
            <v>Acquisto</v>
          </cell>
          <cell r="M901" t="str">
            <v>09/02/2017 10:59</v>
          </cell>
          <cell r="N901" t="str">
            <v>No</v>
          </cell>
          <cell r="O901" t="str">
            <v>No</v>
          </cell>
          <cell r="P901">
            <v>0</v>
          </cell>
          <cell r="Q901" t="str">
            <v>)</v>
          </cell>
          <cell r="R901" t="str">
            <v>01/12/2023</v>
          </cell>
          <cell r="S901" t="str">
            <v>23/11/2023</v>
          </cell>
          <cell r="T901" t="str">
            <v>00959</v>
          </cell>
          <cell r="U901" t="str">
            <v>LG-310952</v>
          </cell>
        </row>
        <row r="902">
          <cell r="B902" t="str">
            <v>BT-UPS-LG-310953</v>
          </cell>
          <cell r="C902" t="str">
            <v>00000000000047110</v>
          </cell>
          <cell r="D902" t="str">
            <v>M</v>
          </cell>
          <cell r="E902" t="str">
            <v>BTICINO - Bypass manuale Dk 1,2,3k</v>
          </cell>
          <cell r="F902" t="str">
            <v>BTICINO S.P.A.</v>
          </cell>
          <cell r="G902">
            <v>0</v>
          </cell>
          <cell r="H902">
            <v>0</v>
          </cell>
          <cell r="K902" t="str">
            <v>TO</v>
          </cell>
          <cell r="L902" t="str">
            <v>Acquisto</v>
          </cell>
          <cell r="M902" t="str">
            <v>09/02/2017 10:59</v>
          </cell>
          <cell r="N902" t="str">
            <v>No</v>
          </cell>
          <cell r="O902" t="str">
            <v>No</v>
          </cell>
          <cell r="P902">
            <v>0</v>
          </cell>
          <cell r="Q902" t="str">
            <v>)</v>
          </cell>
          <cell r="R902" t="str">
            <v>25/10/2023</v>
          </cell>
          <cell r="S902" t="str">
            <v>23/10/2023</v>
          </cell>
          <cell r="T902" t="str">
            <v>00959</v>
          </cell>
          <cell r="U902" t="str">
            <v>LG-310953</v>
          </cell>
        </row>
        <row r="903">
          <cell r="B903" t="str">
            <v>BT-UPS-LG-310963</v>
          </cell>
          <cell r="C903" t="str">
            <v>00000000000069644</v>
          </cell>
          <cell r="D903" t="str">
            <v>M</v>
          </cell>
          <cell r="E903" t="str">
            <v>BTICINO - Bypass manuale Dk 5/6k</v>
          </cell>
          <cell r="F903" t="str">
            <v>BTICINO S.P.A.</v>
          </cell>
          <cell r="G903">
            <v>0</v>
          </cell>
          <cell r="H903">
            <v>0</v>
          </cell>
          <cell r="K903" t="str">
            <v>TO</v>
          </cell>
          <cell r="L903" t="str">
            <v>Acquisto</v>
          </cell>
          <cell r="M903" t="str">
            <v>09/10/2020 11:28</v>
          </cell>
          <cell r="N903" t="str">
            <v>Si</v>
          </cell>
          <cell r="O903" t="str">
            <v>No</v>
          </cell>
          <cell r="P903">
            <v>0</v>
          </cell>
          <cell r="Q903" t="str">
            <v>X</v>
          </cell>
          <cell r="R903" t="str">
            <v>18/12/2020</v>
          </cell>
          <cell r="S903" t="str">
            <v>15/12/2020</v>
          </cell>
          <cell r="T903" t="str">
            <v>00959</v>
          </cell>
          <cell r="U903" t="str">
            <v>LG-310963</v>
          </cell>
        </row>
        <row r="904">
          <cell r="B904" t="str">
            <v>BT-UPS-LG-310969</v>
          </cell>
          <cell r="C904" t="str">
            <v>00000000000047111</v>
          </cell>
          <cell r="D904" t="str">
            <v>M</v>
          </cell>
          <cell r="E904" t="str">
            <v>BTICINO - Scheda rele Daker DK</v>
          </cell>
          <cell r="F904" t="str">
            <v>BTICINO S.P.A.</v>
          </cell>
          <cell r="G904">
            <v>0</v>
          </cell>
          <cell r="H904">
            <v>0</v>
          </cell>
          <cell r="K904" t="str">
            <v>TO</v>
          </cell>
          <cell r="L904" t="str">
            <v>Acquisto</v>
          </cell>
          <cell r="M904" t="str">
            <v>09/02/2017 10:59</v>
          </cell>
          <cell r="N904" t="str">
            <v>No</v>
          </cell>
          <cell r="O904" t="str">
            <v>No</v>
          </cell>
          <cell r="P904">
            <v>0</v>
          </cell>
          <cell r="Q904" t="str">
            <v>)</v>
          </cell>
          <cell r="T904" t="str">
            <v>00959</v>
          </cell>
          <cell r="U904" t="str">
            <v>LG-310969</v>
          </cell>
        </row>
        <row r="905">
          <cell r="B905" t="str">
            <v>BT-UPS-LG-310971</v>
          </cell>
          <cell r="C905" t="str">
            <v>00000000000047112</v>
          </cell>
          <cell r="D905" t="str">
            <v>M</v>
          </cell>
          <cell r="E905" t="str">
            <v>BTICINO - Cavo Y x battery aggiuntivo Whad</v>
          </cell>
          <cell r="F905" t="str">
            <v>BTICINO S.P.A.</v>
          </cell>
          <cell r="G905">
            <v>0</v>
          </cell>
          <cell r="H905">
            <v>0</v>
          </cell>
          <cell r="K905" t="str">
            <v>TO</v>
          </cell>
          <cell r="L905" t="str">
            <v>Acquisto</v>
          </cell>
          <cell r="M905" t="str">
            <v>09/02/2017 10:59</v>
          </cell>
          <cell r="N905" t="str">
            <v>No</v>
          </cell>
          <cell r="O905" t="str">
            <v>No</v>
          </cell>
          <cell r="P905">
            <v>0</v>
          </cell>
          <cell r="Q905" t="str">
            <v>)</v>
          </cell>
          <cell r="T905" t="str">
            <v>00959</v>
          </cell>
          <cell r="U905" t="str">
            <v>LG-310971</v>
          </cell>
        </row>
        <row r="906">
          <cell r="B906" t="str">
            <v>BT-UPS-LG-310972</v>
          </cell>
          <cell r="C906" t="str">
            <v>00000000000047113</v>
          </cell>
          <cell r="D906" t="str">
            <v>M</v>
          </cell>
          <cell r="E906" t="str">
            <v>BTICINO - Scheda rele x LL port</v>
          </cell>
          <cell r="F906" t="str">
            <v>BTICINO S.P.A.</v>
          </cell>
          <cell r="G906">
            <v>0</v>
          </cell>
          <cell r="H906">
            <v>0</v>
          </cell>
          <cell r="K906" t="str">
            <v>TO</v>
          </cell>
          <cell r="L906" t="str">
            <v>Acquisto</v>
          </cell>
          <cell r="M906" t="str">
            <v>09/02/2017 10:59</v>
          </cell>
          <cell r="N906" t="str">
            <v>No</v>
          </cell>
          <cell r="O906" t="str">
            <v>No</v>
          </cell>
          <cell r="P906">
            <v>0</v>
          </cell>
          <cell r="Q906" t="str">
            <v>)</v>
          </cell>
          <cell r="T906" t="str">
            <v>00959</v>
          </cell>
          <cell r="U906" t="str">
            <v>LG-310972</v>
          </cell>
        </row>
        <row r="907">
          <cell r="B907" t="str">
            <v>BT-UPS-LG-310973</v>
          </cell>
          <cell r="C907" t="str">
            <v>00000000000047114</v>
          </cell>
          <cell r="D907" t="str">
            <v>M</v>
          </cell>
          <cell r="E907" t="str">
            <v>BTICINO - Kit guide rack 6U</v>
          </cell>
          <cell r="F907" t="str">
            <v>BTICINO S.P.A.</v>
          </cell>
          <cell r="G907">
            <v>0</v>
          </cell>
          <cell r="H907">
            <v>0</v>
          </cell>
          <cell r="K907" t="str">
            <v>TO</v>
          </cell>
          <cell r="L907" t="str">
            <v>Acquisto</v>
          </cell>
          <cell r="M907" t="str">
            <v>09/02/2017 10:59</v>
          </cell>
          <cell r="N907" t="str">
            <v>No</v>
          </cell>
          <cell r="O907" t="str">
            <v>No</v>
          </cell>
          <cell r="P907">
            <v>0</v>
          </cell>
          <cell r="Q907" t="str">
            <v>)</v>
          </cell>
          <cell r="T907" t="str">
            <v>00959</v>
          </cell>
          <cell r="U907" t="str">
            <v>LG-310973</v>
          </cell>
        </row>
        <row r="908">
          <cell r="B908" t="str">
            <v>BT-UPS-LG-310977</v>
          </cell>
          <cell r="C908" t="str">
            <v>00000000000047115</v>
          </cell>
          <cell r="D908" t="str">
            <v>M</v>
          </cell>
          <cell r="E908" t="str">
            <v>BTICINO - Bypass manuale Whad 5-6k</v>
          </cell>
          <cell r="F908" t="str">
            <v>BTICINO S.P.A.</v>
          </cell>
          <cell r="G908">
            <v>0</v>
          </cell>
          <cell r="H908">
            <v>0</v>
          </cell>
          <cell r="K908" t="str">
            <v>TO</v>
          </cell>
          <cell r="L908" t="str">
            <v>Acquisto</v>
          </cell>
          <cell r="M908" t="str">
            <v>09/02/2017 10:59</v>
          </cell>
          <cell r="N908" t="str">
            <v>No</v>
          </cell>
          <cell r="O908" t="str">
            <v>No</v>
          </cell>
          <cell r="P908">
            <v>0</v>
          </cell>
          <cell r="Q908" t="str">
            <v>)</v>
          </cell>
          <cell r="T908" t="str">
            <v>00959</v>
          </cell>
          <cell r="U908" t="str">
            <v>LG-310977</v>
          </cell>
        </row>
        <row r="909">
          <cell r="B909" t="str">
            <v>BT-UPS-LG-310979</v>
          </cell>
          <cell r="C909" t="str">
            <v>00000000000047116</v>
          </cell>
          <cell r="D909" t="str">
            <v>M</v>
          </cell>
          <cell r="E909" t="str">
            <v>BTICINO - Kit 5 multipresa 3p standard</v>
          </cell>
          <cell r="F909" t="str">
            <v>BTICINO S.P.A.</v>
          </cell>
          <cell r="G909">
            <v>0</v>
          </cell>
          <cell r="H909">
            <v>0</v>
          </cell>
          <cell r="K909" t="str">
            <v>TO</v>
          </cell>
          <cell r="L909" t="str">
            <v>Acquisto</v>
          </cell>
          <cell r="M909" t="str">
            <v>09/02/2017 10:59</v>
          </cell>
          <cell r="N909" t="str">
            <v>No</v>
          </cell>
          <cell r="O909" t="str">
            <v>No</v>
          </cell>
          <cell r="P909">
            <v>0</v>
          </cell>
          <cell r="Q909" t="str">
            <v>)</v>
          </cell>
          <cell r="R909" t="str">
            <v>23/12/2021</v>
          </cell>
          <cell r="S909" t="str">
            <v>08/11/2021</v>
          </cell>
          <cell r="T909" t="str">
            <v>00959</v>
          </cell>
          <cell r="U909" t="str">
            <v>LG-310979</v>
          </cell>
        </row>
        <row r="910">
          <cell r="B910" t="str">
            <v>BT-UPS-LG-311018</v>
          </cell>
          <cell r="C910" t="str">
            <v>00000000000069128</v>
          </cell>
          <cell r="D910" t="str">
            <v>M</v>
          </cell>
          <cell r="E910" t="str">
            <v>BTICINO - LEGRAND UPS per installazione in rack KEOR PDU / UPS KEOR PDU 800VA F/G/I IN 8 GR/IT OUT B</v>
          </cell>
          <cell r="F910" t="str">
            <v>BTICINO S.P.A.</v>
          </cell>
          <cell r="G910">
            <v>0</v>
          </cell>
          <cell r="H910">
            <v>0</v>
          </cell>
          <cell r="K910" t="str">
            <v>TO</v>
          </cell>
          <cell r="L910" t="str">
            <v>Acquisto</v>
          </cell>
          <cell r="M910" t="str">
            <v>31/07/2020 10:55</v>
          </cell>
          <cell r="N910" t="str">
            <v>No</v>
          </cell>
          <cell r="O910" t="str">
            <v>No</v>
          </cell>
          <cell r="P910">
            <v>0</v>
          </cell>
          <cell r="Q910" t="str">
            <v>X</v>
          </cell>
          <cell r="R910" t="str">
            <v>02/04/2024</v>
          </cell>
          <cell r="S910" t="str">
            <v>22/03/2024</v>
          </cell>
          <cell r="T910" t="str">
            <v>00959</v>
          </cell>
          <cell r="U910" t="str">
            <v>LG-311018</v>
          </cell>
        </row>
        <row r="911">
          <cell r="B911" t="str">
            <v>BT-UPS-LG-311058</v>
          </cell>
          <cell r="C911" t="str">
            <v>00000000000082329</v>
          </cell>
          <cell r="D911" t="str">
            <v>M</v>
          </cell>
          <cell r="E911" t="str">
            <v>BTICINO - LEGRAND Interfaccia di rete CS102</v>
          </cell>
          <cell r="F911" t="str">
            <v>BTICINO S.P.A.</v>
          </cell>
          <cell r="G911">
            <v>0</v>
          </cell>
          <cell r="L911" t="str">
            <v>Acquisto</v>
          </cell>
          <cell r="M911" t="str">
            <v>11/10/2023 13:51</v>
          </cell>
          <cell r="N911" t="str">
            <v>No</v>
          </cell>
          <cell r="O911" t="str">
            <v>No</v>
          </cell>
          <cell r="P911">
            <v>0</v>
          </cell>
          <cell r="Q911" t="str">
            <v>X</v>
          </cell>
          <cell r="R911" t="str">
            <v>08/03/2024</v>
          </cell>
          <cell r="S911" t="str">
            <v>08/03/2024</v>
          </cell>
          <cell r="T911" t="str">
            <v>00959</v>
          </cell>
          <cell r="U911" t="str">
            <v>311058</v>
          </cell>
        </row>
        <row r="912">
          <cell r="B912" t="str">
            <v>BT-UPS-LG-311060</v>
          </cell>
          <cell r="C912" t="str">
            <v>00000000000080124</v>
          </cell>
          <cell r="D912" t="str">
            <v>M</v>
          </cell>
          <cell r="E912" t="str">
            <v>BTICINO - LEGRAND UPS KEOR SPE TOWER 750VA</v>
          </cell>
          <cell r="F912" t="str">
            <v>BTICINO S.P.A.</v>
          </cell>
          <cell r="G912">
            <v>0</v>
          </cell>
          <cell r="L912" t="str">
            <v>Acquisto</v>
          </cell>
          <cell r="M912" t="str">
            <v>22/03/2023 17:07</v>
          </cell>
          <cell r="N912" t="str">
            <v>No</v>
          </cell>
          <cell r="O912" t="str">
            <v>No</v>
          </cell>
          <cell r="P912">
            <v>0</v>
          </cell>
          <cell r="Q912" t="str">
            <v>X</v>
          </cell>
          <cell r="S912" t="str">
            <v>13/04/2023</v>
          </cell>
          <cell r="T912" t="str">
            <v>00959</v>
          </cell>
          <cell r="U912" t="str">
            <v>LG-311060</v>
          </cell>
        </row>
        <row r="913">
          <cell r="B913" t="str">
            <v>BT-UPS-LG-311061</v>
          </cell>
          <cell r="C913" t="str">
            <v>00000000000080125</v>
          </cell>
          <cell r="D913" t="str">
            <v>M</v>
          </cell>
          <cell r="E913" t="str">
            <v>BTICINO - LEGRAND UPS KEOR SPE TOWER 1KVA</v>
          </cell>
          <cell r="F913" t="str">
            <v>BTICINO S.P.A.</v>
          </cell>
          <cell r="G913">
            <v>0</v>
          </cell>
          <cell r="L913" t="str">
            <v>Acquisto</v>
          </cell>
          <cell r="M913" t="str">
            <v>22/03/2023 17:10</v>
          </cell>
          <cell r="N913" t="str">
            <v>No</v>
          </cell>
          <cell r="O913" t="str">
            <v>No</v>
          </cell>
          <cell r="P913">
            <v>0</v>
          </cell>
          <cell r="Q913" t="str">
            <v>X</v>
          </cell>
          <cell r="S913" t="str">
            <v>13/04/2023</v>
          </cell>
          <cell r="T913" t="str">
            <v>00959</v>
          </cell>
          <cell r="U913" t="str">
            <v>LG-311061</v>
          </cell>
        </row>
        <row r="914">
          <cell r="B914" t="str">
            <v>BT-UPS-LG-311062</v>
          </cell>
          <cell r="C914" t="str">
            <v>00000000000080126</v>
          </cell>
          <cell r="D914" t="str">
            <v>M</v>
          </cell>
          <cell r="E914" t="str">
            <v>BTICINO - LEGRAND UPS KEOR SPE TOWER 1.5KVA</v>
          </cell>
          <cell r="F914" t="str">
            <v>BTICINO S.P.A.</v>
          </cell>
          <cell r="G914">
            <v>0</v>
          </cell>
          <cell r="L914" t="str">
            <v>Acquisto</v>
          </cell>
          <cell r="M914" t="str">
            <v>22/03/2023 17:12</v>
          </cell>
          <cell r="N914" t="str">
            <v>No</v>
          </cell>
          <cell r="O914" t="str">
            <v>No</v>
          </cell>
          <cell r="P914">
            <v>0</v>
          </cell>
          <cell r="Q914" t="str">
            <v>X</v>
          </cell>
          <cell r="S914" t="str">
            <v>13/04/2023</v>
          </cell>
          <cell r="T914" t="str">
            <v>00959</v>
          </cell>
          <cell r="U914" t="str">
            <v>LG-311062</v>
          </cell>
        </row>
        <row r="915">
          <cell r="B915" t="str">
            <v>BT-UPS-LG-311063</v>
          </cell>
          <cell r="C915" t="str">
            <v>00000000000080127</v>
          </cell>
          <cell r="D915" t="str">
            <v>M</v>
          </cell>
          <cell r="E915" t="str">
            <v>BTICINO - LEGRAND UPS KEOR SPE TOWER 2KVA</v>
          </cell>
          <cell r="F915" t="str">
            <v>BTICINO S.P.A.</v>
          </cell>
          <cell r="G915">
            <v>0</v>
          </cell>
          <cell r="L915" t="str">
            <v>Acquisto</v>
          </cell>
          <cell r="M915" t="str">
            <v>22/03/2023 17:14</v>
          </cell>
          <cell r="N915" t="str">
            <v>No</v>
          </cell>
          <cell r="O915" t="str">
            <v>No</v>
          </cell>
          <cell r="P915">
            <v>0</v>
          </cell>
          <cell r="Q915" t="str">
            <v>X</v>
          </cell>
          <cell r="S915" t="str">
            <v>13/04/2023</v>
          </cell>
          <cell r="T915" t="str">
            <v>00959</v>
          </cell>
          <cell r="U915" t="str">
            <v>LG-311063</v>
          </cell>
        </row>
        <row r="916">
          <cell r="B916" t="str">
            <v>BT-UPS-LG-311064</v>
          </cell>
          <cell r="C916" t="str">
            <v>00000000000080128</v>
          </cell>
          <cell r="D916" t="str">
            <v>M</v>
          </cell>
          <cell r="E916" t="str">
            <v>BTICINO - LEGRAND UPS KEOR SPE TOWER 3KVA</v>
          </cell>
          <cell r="F916" t="str">
            <v>BTICINO S.P.A.</v>
          </cell>
          <cell r="G916">
            <v>0</v>
          </cell>
          <cell r="L916" t="str">
            <v>Acquisto</v>
          </cell>
          <cell r="M916" t="str">
            <v>22/03/2023 17:16</v>
          </cell>
          <cell r="N916" t="str">
            <v>No</v>
          </cell>
          <cell r="O916" t="str">
            <v>No</v>
          </cell>
          <cell r="P916">
            <v>0</v>
          </cell>
          <cell r="Q916" t="str">
            <v>X</v>
          </cell>
          <cell r="S916" t="str">
            <v>13/04/2023</v>
          </cell>
          <cell r="T916" t="str">
            <v>00959</v>
          </cell>
          <cell r="U916" t="str">
            <v>LG-311064</v>
          </cell>
        </row>
        <row r="917">
          <cell r="B917" t="str">
            <v>BT-UPS-LG-311113</v>
          </cell>
          <cell r="C917" t="str">
            <v>00000000000075107</v>
          </cell>
          <cell r="D917" t="str">
            <v>M</v>
          </cell>
          <cell r="E917" t="str">
            <v>BTICINO - KIT 4 CASSETTI BATTERIA 9AH (EX  LG- 310845)</v>
          </cell>
          <cell r="F917" t="str">
            <v>BTICINO S.P.A.</v>
          </cell>
          <cell r="G917">
            <v>0</v>
          </cell>
          <cell r="H917">
            <v>0</v>
          </cell>
          <cell r="K917" t="str">
            <v>TO</v>
          </cell>
          <cell r="L917" t="str">
            <v>Acquisto</v>
          </cell>
          <cell r="M917" t="str">
            <v>08/02/2022 17:47</v>
          </cell>
          <cell r="N917" t="str">
            <v>No</v>
          </cell>
          <cell r="O917" t="str">
            <v>No</v>
          </cell>
          <cell r="P917">
            <v>0</v>
          </cell>
          <cell r="Q917" t="str">
            <v>X</v>
          </cell>
          <cell r="R917" t="str">
            <v>25/02/2022</v>
          </cell>
          <cell r="S917" t="str">
            <v>25/02/2022</v>
          </cell>
          <cell r="T917" t="str">
            <v>00959</v>
          </cell>
          <cell r="U917" t="str">
            <v>LG-311113</v>
          </cell>
        </row>
        <row r="918">
          <cell r="B918" t="str">
            <v>BT-V/DATACENTERSERV</v>
          </cell>
          <cell r="C918" t="str">
            <v>00000000000078062</v>
          </cell>
          <cell r="D918" t="str">
            <v>M</v>
          </cell>
          <cell r="E918" t="str">
            <v>BTICINO - Servizi d’ assistenza per prodotti Legrand</v>
          </cell>
          <cell r="F918" t="str">
            <v>BTICINO S.P.A.</v>
          </cell>
          <cell r="G918">
            <v>0</v>
          </cell>
          <cell r="H918">
            <v>0</v>
          </cell>
          <cell r="K918" t="str">
            <v>TO</v>
          </cell>
          <cell r="L918" t="str">
            <v>Acquisto</v>
          </cell>
          <cell r="M918" t="str">
            <v>04/11/2022 10:56</v>
          </cell>
          <cell r="N918" t="str">
            <v>No</v>
          </cell>
          <cell r="O918" t="str">
            <v>No</v>
          </cell>
          <cell r="P918">
            <v>0</v>
          </cell>
          <cell r="Q918" t="str">
            <v>X</v>
          </cell>
          <cell r="T918" t="str">
            <v>00959</v>
          </cell>
          <cell r="U918" t="str">
            <v>V/DATACENTERSERV</v>
          </cell>
        </row>
        <row r="919">
          <cell r="B919" t="str">
            <v>BT-V/MODULAN</v>
          </cell>
          <cell r="C919" t="str">
            <v>00000000000072190</v>
          </cell>
          <cell r="D919" t="str">
            <v>M</v>
          </cell>
          <cell r="E919" t="str">
            <v>BTICINO - V/MODULAN panel for containment, 600 width, gasket, surcharge for selfstanding panels</v>
          </cell>
          <cell r="F919" t="str">
            <v>BTICINO S.P.A.</v>
          </cell>
          <cell r="G919">
            <v>0</v>
          </cell>
          <cell r="H919">
            <v>0</v>
          </cell>
          <cell r="K919" t="str">
            <v>TO</v>
          </cell>
          <cell r="L919" t="str">
            <v>Acquisto</v>
          </cell>
          <cell r="M919" t="str">
            <v>13/06/2021 16:48</v>
          </cell>
          <cell r="N919" t="str">
            <v>No</v>
          </cell>
          <cell r="O919" t="str">
            <v>No</v>
          </cell>
          <cell r="P919">
            <v>0</v>
          </cell>
          <cell r="Q919" t="str">
            <v>X</v>
          </cell>
          <cell r="R919" t="str">
            <v>20/10/2022</v>
          </cell>
          <cell r="S919" t="str">
            <v>20/10/2022</v>
          </cell>
          <cell r="T919" t="str">
            <v>00959</v>
          </cell>
          <cell r="U919" t="str">
            <v>V/Modulan</v>
          </cell>
        </row>
        <row r="920">
          <cell r="B920" t="str">
            <v>BT-VDR-DKX3-808</v>
          </cell>
          <cell r="C920" t="str">
            <v>00000000000062847</v>
          </cell>
          <cell r="D920" t="str">
            <v>M</v>
          </cell>
          <cell r="E920" t="str">
            <v>RARITAN - 8-port KVM-over- IP switch, 8 remote users, 1 local user, virtual media, dual power</v>
          </cell>
          <cell r="F920" t="str">
            <v>BTICINO S.P.A.</v>
          </cell>
          <cell r="G920">
            <v>0</v>
          </cell>
          <cell r="H920">
            <v>0</v>
          </cell>
          <cell r="K920" t="str">
            <v>TO</v>
          </cell>
          <cell r="L920" t="str">
            <v>Acquisto</v>
          </cell>
          <cell r="M920" t="str">
            <v>29/08/2019 10:17</v>
          </cell>
          <cell r="N920" t="str">
            <v>No</v>
          </cell>
          <cell r="O920" t="str">
            <v>No</v>
          </cell>
          <cell r="P920">
            <v>0</v>
          </cell>
          <cell r="Q920" t="str">
            <v>X</v>
          </cell>
          <cell r="R920" t="str">
            <v>24/05/2023</v>
          </cell>
          <cell r="S920" t="str">
            <v>23/05/2023</v>
          </cell>
          <cell r="T920" t="str">
            <v>00959</v>
          </cell>
          <cell r="U920" t="str">
            <v>DKX3-808</v>
          </cell>
        </row>
        <row r="921">
          <cell r="B921" t="str">
            <v>BT-VDR-DKX4-101</v>
          </cell>
          <cell r="C921" t="str">
            <v>00000000000077601</v>
          </cell>
          <cell r="D921" t="str">
            <v>M</v>
          </cell>
          <cell r="E921" t="str">
            <v>BTICINO - Single port, ultra HD, 4K, high-performance KVM-over-IP Switch, HDMI/USB pass-through local port</v>
          </cell>
          <cell r="F921" t="str">
            <v>BTICINO S.P.A.</v>
          </cell>
          <cell r="G921">
            <v>0</v>
          </cell>
          <cell r="H921">
            <v>0</v>
          </cell>
          <cell r="K921" t="str">
            <v>TO</v>
          </cell>
          <cell r="L921" t="str">
            <v>Acquisto</v>
          </cell>
          <cell r="M921" t="str">
            <v>07/10/2022 16:19</v>
          </cell>
          <cell r="N921" t="str">
            <v>No</v>
          </cell>
          <cell r="O921" t="str">
            <v>No</v>
          </cell>
          <cell r="P921">
            <v>0</v>
          </cell>
          <cell r="Q921" t="str">
            <v>X</v>
          </cell>
          <cell r="R921" t="str">
            <v>25/01/2023</v>
          </cell>
          <cell r="S921" t="str">
            <v>23/12/2022</v>
          </cell>
          <cell r="T921" t="str">
            <v>00959</v>
          </cell>
          <cell r="U921" t="str">
            <v>DKX4-101</v>
          </cell>
        </row>
        <row r="922">
          <cell r="B922" t="str">
            <v>BT-VDR-MCD-LED17108IT</v>
          </cell>
          <cell r="C922" t="str">
            <v>00000000000062520</v>
          </cell>
          <cell r="D922" t="str">
            <v>M</v>
          </cell>
          <cell r="E922" t="str">
            <v>LEGRAND - 17" LED-backlit LCD Drawer and MCD KVM Switch combo, one user, 8 ports with Italian Keyboard</v>
          </cell>
          <cell r="F922" t="str">
            <v>BTICINO S.P.A.</v>
          </cell>
          <cell r="G922">
            <v>0</v>
          </cell>
          <cell r="H922">
            <v>0</v>
          </cell>
          <cell r="K922" t="str">
            <v>TO</v>
          </cell>
          <cell r="L922" t="str">
            <v>Acquisto</v>
          </cell>
          <cell r="M922" t="str">
            <v>11/07/2019 15:50</v>
          </cell>
          <cell r="N922" t="str">
            <v>No</v>
          </cell>
          <cell r="O922" t="str">
            <v>No</v>
          </cell>
          <cell r="P922">
            <v>0</v>
          </cell>
          <cell r="Q922" t="str">
            <v>X</v>
          </cell>
          <cell r="T922" t="str">
            <v>00959</v>
          </cell>
          <cell r="U922" t="str">
            <v>MCD-LED17108-IT</v>
          </cell>
        </row>
        <row r="923">
          <cell r="B923" t="str">
            <v>BT-VDR-MCD-LED17116IT</v>
          </cell>
          <cell r="C923" t="str">
            <v>00000000000062521</v>
          </cell>
          <cell r="D923" t="str">
            <v>M</v>
          </cell>
          <cell r="E923" t="str">
            <v>LEGRAND - 17" LED-backlit LCD Drawer and MCD KVM Switch combo, one user, 16 ports with Italian Keyboard</v>
          </cell>
          <cell r="F923" t="str">
            <v>BTICINO S.P.A.</v>
          </cell>
          <cell r="G923">
            <v>0</v>
          </cell>
          <cell r="H923">
            <v>0</v>
          </cell>
          <cell r="K923" t="str">
            <v>TO</v>
          </cell>
          <cell r="L923" t="str">
            <v>Acquisto</v>
          </cell>
          <cell r="M923" t="str">
            <v>11/07/2019 15:51</v>
          </cell>
          <cell r="N923" t="str">
            <v>Si</v>
          </cell>
          <cell r="O923" t="str">
            <v>No</v>
          </cell>
          <cell r="P923">
            <v>0</v>
          </cell>
          <cell r="Q923" t="str">
            <v>X</v>
          </cell>
          <cell r="R923" t="str">
            <v>31/07/2019</v>
          </cell>
          <cell r="S923" t="str">
            <v>30/07/2019</v>
          </cell>
          <cell r="T923" t="str">
            <v>00959</v>
          </cell>
          <cell r="U923" t="str">
            <v>MCD-LED17116-IT</v>
          </cell>
        </row>
      </sheetData>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ompass-distribution.it/" TargetMode="External"/><Relationship Id="rId1" Type="http://schemas.openxmlformats.org/officeDocument/2006/relationships/hyperlink" Target="http://www.compasstech.i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3.bin"/><Relationship Id="rId4"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4.bin"/><Relationship Id="rId4"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ompass-distribution.i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5.bin"/><Relationship Id="rId4" Type="http://schemas.openxmlformats.org/officeDocument/2006/relationships/vmlDrawing" Target="../drawings/vmlDrawing15.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6.bin"/><Relationship Id="rId4" Type="http://schemas.openxmlformats.org/officeDocument/2006/relationships/vmlDrawing" Target="../drawings/vmlDrawing16.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7.bin"/><Relationship Id="rId4" Type="http://schemas.openxmlformats.org/officeDocument/2006/relationships/vmlDrawing" Target="../drawings/vmlDrawing17.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8.bin"/><Relationship Id="rId4" Type="http://schemas.openxmlformats.org/officeDocument/2006/relationships/vmlDrawing" Target="../drawings/vmlDrawing18.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9.bin"/><Relationship Id="rId4" Type="http://schemas.openxmlformats.org/officeDocument/2006/relationships/vmlDrawing" Target="../drawings/vmlDrawing19.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0.bin"/><Relationship Id="rId4" Type="http://schemas.openxmlformats.org/officeDocument/2006/relationships/vmlDrawing" Target="../drawings/vmlDrawing20.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1.bin"/><Relationship Id="rId4" Type="http://schemas.openxmlformats.org/officeDocument/2006/relationships/vmlDrawing" Target="../drawings/vmlDrawing21.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2.bin"/><Relationship Id="rId4" Type="http://schemas.openxmlformats.org/officeDocument/2006/relationships/vmlDrawing" Target="../drawings/vmlDrawing22.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3.bin"/><Relationship Id="rId4" Type="http://schemas.openxmlformats.org/officeDocument/2006/relationships/vmlDrawing" Target="../drawings/vmlDrawing23.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7" Type="http://schemas.openxmlformats.org/officeDocument/2006/relationships/image" Target="../media/image29.emf"/><Relationship Id="rId2" Type="http://schemas.openxmlformats.org/officeDocument/2006/relationships/hyperlink" Target="https://www.meanwell.com/webapp/product/search.aspx?prod=HDR-60" TargetMode="External"/><Relationship Id="rId1" Type="http://schemas.openxmlformats.org/officeDocument/2006/relationships/hyperlink" Target="http://www.compass-distribution.it/" TargetMode="External"/><Relationship Id="rId6" Type="http://schemas.openxmlformats.org/officeDocument/2006/relationships/oleObject" Target="../embeddings/oleObject24.bin"/><Relationship Id="rId5" Type="http://schemas.openxmlformats.org/officeDocument/2006/relationships/vmlDrawing" Target="../drawings/vmlDrawing24.vm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1.bin"/><Relationship Id="rId1" Type="http://schemas.openxmlformats.org/officeDocument/2006/relationships/hyperlink" Target="http://www.compass-distribution.it/"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ompass-distribution.i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ompass-distribution.it/"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sheetPr>
  <dimension ref="A1:X116"/>
  <sheetViews>
    <sheetView zoomScaleNormal="100" workbookViewId="0">
      <selection activeCell="L14" sqref="L14"/>
    </sheetView>
  </sheetViews>
  <sheetFormatPr defaultColWidth="0" defaultRowHeight="13.2" zeroHeight="1"/>
  <cols>
    <col min="1" max="1" width="5.5546875" style="239" customWidth="1"/>
    <col min="2" max="2" width="11.44140625" style="239" customWidth="1"/>
    <col min="3" max="3" width="12.44140625" style="239" customWidth="1"/>
    <col min="4" max="4" width="13.44140625" style="239" customWidth="1"/>
    <col min="5" max="6" width="2.44140625" style="239" customWidth="1"/>
    <col min="7" max="7" width="16.6640625" style="708" customWidth="1"/>
    <col min="8" max="9" width="16.6640625" style="239" customWidth="1"/>
    <col min="10" max="10" width="9" style="239" customWidth="1"/>
    <col min="11" max="11" width="4.5546875" style="239" customWidth="1"/>
    <col min="12" max="12" width="9.5546875" style="239" customWidth="1"/>
    <col min="13" max="13" width="14.33203125" style="708" customWidth="1"/>
    <col min="14" max="14" width="6.21875" style="239" customWidth="1"/>
    <col min="15" max="17" width="9.44140625" style="239" customWidth="1"/>
    <col min="18" max="18" width="3.44140625" style="239" customWidth="1"/>
    <col min="19" max="19" width="14.5546875" style="244" customWidth="1"/>
    <col min="20" max="20" width="18" style="245" customWidth="1"/>
    <col min="21" max="21" width="9.6640625" style="245" customWidth="1"/>
    <col min="22" max="22" width="14.5546875" style="245" customWidth="1"/>
    <col min="23" max="24" width="0" style="245" hidden="1" customWidth="1"/>
    <col min="25" max="16384" width="9.44140625" style="239" hidden="1"/>
  </cols>
  <sheetData>
    <row r="1" spans="1:24" ht="18.75" customHeight="1">
      <c r="A1" s="235"/>
      <c r="B1" s="236"/>
      <c r="C1" s="236"/>
      <c r="D1" s="236"/>
      <c r="E1" s="236"/>
      <c r="F1" s="236"/>
      <c r="G1" s="1394" t="s">
        <v>17716</v>
      </c>
      <c r="H1" s="1395"/>
      <c r="I1" s="1395"/>
      <c r="J1" s="1395"/>
      <c r="K1" s="1395"/>
      <c r="L1" s="1395"/>
      <c r="M1" s="1395"/>
      <c r="N1" s="1395"/>
      <c r="O1" s="236"/>
      <c r="P1" s="237"/>
      <c r="Q1" s="238" t="s">
        <v>190</v>
      </c>
      <c r="S1" s="719"/>
      <c r="T1" s="239"/>
      <c r="U1" s="239"/>
      <c r="V1" s="239"/>
      <c r="W1" s="239"/>
      <c r="X1" s="239"/>
    </row>
    <row r="2" spans="1:24" ht="9.75" customHeight="1">
      <c r="A2" s="240"/>
      <c r="B2" s="241"/>
      <c r="C2" s="241"/>
      <c r="D2" s="241"/>
      <c r="E2" s="241"/>
      <c r="F2" s="241"/>
      <c r="G2" s="1396"/>
      <c r="H2" s="1396"/>
      <c r="I2" s="1396"/>
      <c r="J2" s="1396"/>
      <c r="K2" s="1396"/>
      <c r="L2" s="1396"/>
      <c r="M2" s="1396"/>
      <c r="N2" s="1396"/>
      <c r="O2" s="241"/>
      <c r="P2" s="242"/>
      <c r="Q2" s="243"/>
      <c r="V2" s="239"/>
      <c r="W2" s="239"/>
      <c r="X2" s="239"/>
    </row>
    <row r="3" spans="1:24" ht="9.6" customHeight="1">
      <c r="A3" s="240"/>
      <c r="B3" s="241"/>
      <c r="C3" s="241"/>
      <c r="D3" s="241"/>
      <c r="E3" s="241"/>
      <c r="F3" s="241"/>
      <c r="G3" s="1396"/>
      <c r="H3" s="1396"/>
      <c r="I3" s="1396"/>
      <c r="J3" s="1396"/>
      <c r="K3" s="1396"/>
      <c r="L3" s="1396"/>
      <c r="M3" s="1396"/>
      <c r="N3" s="1396"/>
      <c r="O3" s="241"/>
      <c r="P3" s="241"/>
      <c r="Q3" s="243"/>
      <c r="V3" s="239"/>
      <c r="W3" s="239"/>
      <c r="X3" s="239"/>
    </row>
    <row r="4" spans="1:24" ht="9.75" customHeight="1">
      <c r="A4" s="240"/>
      <c r="B4" s="241"/>
      <c r="C4" s="241"/>
      <c r="D4" s="241"/>
      <c r="E4" s="241"/>
      <c r="F4" s="241"/>
      <c r="G4" s="1396"/>
      <c r="H4" s="1396"/>
      <c r="I4" s="1396"/>
      <c r="J4" s="1396"/>
      <c r="K4" s="1396"/>
      <c r="L4" s="1396"/>
      <c r="M4" s="1396"/>
      <c r="N4" s="1396"/>
      <c r="O4" s="241"/>
      <c r="P4" s="241"/>
      <c r="Q4" s="243"/>
      <c r="V4" s="239"/>
      <c r="W4" s="239"/>
      <c r="X4" s="239"/>
    </row>
    <row r="5" spans="1:24" ht="27.6" customHeight="1" thickBot="1">
      <c r="A5" s="240"/>
      <c r="B5" s="246"/>
      <c r="C5" s="247"/>
      <c r="D5" s="247"/>
      <c r="E5" s="248"/>
      <c r="F5" s="247"/>
      <c r="G5" s="698"/>
      <c r="H5" s="249"/>
      <c r="I5" s="249"/>
      <c r="J5" s="250"/>
      <c r="K5" s="1397" t="s">
        <v>11780</v>
      </c>
      <c r="L5" s="1398"/>
      <c r="M5" s="1398"/>
      <c r="N5" s="242"/>
      <c r="O5" s="241"/>
      <c r="P5" s="241"/>
      <c r="Q5" s="243"/>
      <c r="V5" s="239"/>
      <c r="W5" s="239"/>
      <c r="X5" s="239"/>
    </row>
    <row r="6" spans="1:24" ht="12.75" customHeight="1">
      <c r="A6" s="240"/>
      <c r="B6" s="251"/>
      <c r="C6" s="251"/>
      <c r="D6" s="251"/>
      <c r="E6" s="251"/>
      <c r="F6" s="251"/>
      <c r="G6" s="699"/>
      <c r="H6" s="251"/>
      <c r="I6" s="251"/>
      <c r="J6" s="252"/>
      <c r="K6" s="251"/>
      <c r="L6" s="252"/>
      <c r="M6" s="709"/>
      <c r="N6" s="242"/>
      <c r="O6" s="241"/>
      <c r="P6" s="241"/>
      <c r="Q6" s="243"/>
      <c r="S6" s="1402" t="s">
        <v>273</v>
      </c>
      <c r="T6" s="1402"/>
      <c r="U6" s="1402"/>
      <c r="V6" s="239"/>
      <c r="W6" s="239"/>
      <c r="X6" s="239"/>
    </row>
    <row r="7" spans="1:24" ht="12.75" customHeight="1">
      <c r="A7" s="240"/>
      <c r="B7" s="1401" t="s">
        <v>13391</v>
      </c>
      <c r="C7" s="1401"/>
      <c r="D7" s="1399"/>
      <c r="E7" s="1399"/>
      <c r="F7" s="1399"/>
      <c r="G7" s="1399"/>
      <c r="H7" s="253"/>
      <c r="I7" s="1401" t="s">
        <v>1790</v>
      </c>
      <c r="J7" s="1401"/>
      <c r="K7" s="262"/>
      <c r="L7" s="263"/>
      <c r="M7" s="703"/>
      <c r="N7" s="242"/>
      <c r="O7" s="241"/>
      <c r="P7" s="241"/>
      <c r="Q7" s="243"/>
      <c r="S7" s="1402"/>
      <c r="T7" s="1402"/>
      <c r="U7" s="1402"/>
      <c r="V7" s="239"/>
      <c r="W7" s="239"/>
      <c r="X7" s="239"/>
    </row>
    <row r="8" spans="1:24" ht="12.75" customHeight="1">
      <c r="A8" s="240"/>
      <c r="B8" s="1389"/>
      <c r="C8" s="1389"/>
      <c r="D8" s="1400"/>
      <c r="E8" s="1400"/>
      <c r="F8" s="1400"/>
      <c r="G8" s="1400"/>
      <c r="H8" s="253"/>
      <c r="I8" s="1389"/>
      <c r="J8" s="1389"/>
      <c r="K8" s="266"/>
      <c r="L8" s="242"/>
      <c r="M8" s="710"/>
      <c r="N8" s="256"/>
      <c r="O8" s="241"/>
      <c r="P8" s="241"/>
      <c r="Q8" s="243"/>
      <c r="S8" s="1140"/>
      <c r="T8" s="258"/>
      <c r="U8" s="258"/>
      <c r="V8" s="239"/>
      <c r="W8" s="239"/>
      <c r="X8" s="239"/>
    </row>
    <row r="9" spans="1:24" ht="12.75" customHeight="1">
      <c r="A9" s="669"/>
      <c r="B9" s="1024" t="s">
        <v>277</v>
      </c>
      <c r="C9" s="1024" t="s">
        <v>498</v>
      </c>
      <c r="D9" s="696"/>
      <c r="E9" s="1042"/>
      <c r="F9" s="1042"/>
      <c r="G9" s="1044"/>
      <c r="H9" s="672"/>
      <c r="I9" s="1023" t="s">
        <v>456</v>
      </c>
      <c r="J9" s="1023" t="s">
        <v>1822</v>
      </c>
      <c r="K9" s="684"/>
      <c r="L9" s="684"/>
      <c r="M9" s="705"/>
      <c r="N9" s="256"/>
      <c r="O9" s="241"/>
      <c r="P9" s="241"/>
      <c r="Q9" s="243"/>
      <c r="S9" s="1140" t="s">
        <v>3281</v>
      </c>
      <c r="T9" s="258"/>
      <c r="U9" s="663">
        <v>0</v>
      </c>
      <c r="V9" s="239"/>
      <c r="W9" s="239"/>
      <c r="X9" s="239"/>
    </row>
    <row r="10" spans="1:24" ht="12.75" customHeight="1">
      <c r="A10" s="669"/>
      <c r="B10" s="1024" t="s">
        <v>576</v>
      </c>
      <c r="C10" s="1024" t="s">
        <v>500</v>
      </c>
      <c r="D10" s="696"/>
      <c r="E10" s="696"/>
      <c r="F10" s="696"/>
      <c r="G10" s="1044"/>
      <c r="H10" s="685"/>
      <c r="I10" s="686"/>
      <c r="J10" s="1023" t="s">
        <v>1821</v>
      </c>
      <c r="K10" s="687"/>
      <c r="L10" s="688"/>
      <c r="M10" s="700"/>
      <c r="N10" s="259"/>
      <c r="O10" s="241"/>
      <c r="P10" s="241"/>
      <c r="Q10" s="243"/>
      <c r="S10" s="1141"/>
      <c r="T10" s="264"/>
      <c r="U10" s="664"/>
      <c r="V10" s="239"/>
      <c r="W10" s="239"/>
      <c r="X10" s="239"/>
    </row>
    <row r="11" spans="1:24" ht="12.75" customHeight="1">
      <c r="A11" s="669"/>
      <c r="B11" s="1024" t="s">
        <v>1130</v>
      </c>
      <c r="C11" s="1024" t="s">
        <v>500</v>
      </c>
      <c r="D11" s="696"/>
      <c r="E11" s="696"/>
      <c r="F11" s="696"/>
      <c r="G11" s="1044"/>
      <c r="H11" s="265"/>
      <c r="I11" s="488"/>
      <c r="J11" s="488"/>
      <c r="K11" s="266"/>
      <c r="L11" s="242"/>
      <c r="M11" s="710"/>
      <c r="N11" s="267"/>
      <c r="O11" s="241"/>
      <c r="P11" s="241"/>
      <c r="Q11" s="243"/>
      <c r="S11" s="1140" t="s">
        <v>358</v>
      </c>
      <c r="T11" s="258"/>
      <c r="U11" s="663">
        <v>0</v>
      </c>
      <c r="V11" s="239"/>
      <c r="W11" s="239"/>
      <c r="X11" s="239"/>
    </row>
    <row r="12" spans="1:24" ht="12.75" customHeight="1">
      <c r="A12" s="669"/>
      <c r="B12" s="1024" t="s">
        <v>497</v>
      </c>
      <c r="C12" s="1024" t="s">
        <v>499</v>
      </c>
      <c r="D12" s="696"/>
      <c r="E12" s="696"/>
      <c r="F12" s="696"/>
      <c r="G12" s="1044"/>
      <c r="H12" s="265"/>
      <c r="I12" s="1388" t="s">
        <v>6219</v>
      </c>
      <c r="J12" s="1388"/>
      <c r="K12" s="262"/>
      <c r="L12" s="263"/>
      <c r="M12" s="703"/>
      <c r="N12" s="267"/>
      <c r="O12" s="241"/>
      <c r="P12" s="241"/>
      <c r="Q12" s="243"/>
      <c r="S12" s="1140"/>
      <c r="T12" s="258"/>
      <c r="U12" s="665"/>
      <c r="V12" s="239"/>
      <c r="W12" s="239"/>
      <c r="X12" s="239"/>
    </row>
    <row r="13" spans="1:24" ht="12.75" customHeight="1">
      <c r="A13" s="669"/>
      <c r="B13" s="1024" t="s">
        <v>1131</v>
      </c>
      <c r="C13" s="1024" t="s">
        <v>572</v>
      </c>
      <c r="D13" s="696"/>
      <c r="E13" s="696"/>
      <c r="F13" s="696"/>
      <c r="G13" s="1044"/>
      <c r="H13" s="241"/>
      <c r="I13" s="1389"/>
      <c r="J13" s="1389"/>
      <c r="K13" s="260"/>
      <c r="L13" s="254"/>
      <c r="M13" s="704"/>
      <c r="N13" s="267"/>
      <c r="O13" s="241"/>
      <c r="P13" s="241"/>
      <c r="Q13" s="243"/>
      <c r="S13" s="1140" t="s">
        <v>468</v>
      </c>
      <c r="T13" s="258"/>
      <c r="U13" s="663">
        <v>0</v>
      </c>
      <c r="V13" s="239"/>
      <c r="W13" s="239"/>
      <c r="X13" s="239"/>
    </row>
    <row r="14" spans="1:24" ht="12.75" customHeight="1">
      <c r="A14" s="669"/>
      <c r="B14" s="696"/>
      <c r="C14" s="1024" t="s">
        <v>1132</v>
      </c>
      <c r="D14" s="696"/>
      <c r="E14" s="696"/>
      <c r="F14" s="696"/>
      <c r="G14" s="1044"/>
      <c r="H14" s="241"/>
      <c r="I14" s="672"/>
      <c r="J14" s="1023" t="s">
        <v>6227</v>
      </c>
      <c r="K14" s="687"/>
      <c r="L14" s="672"/>
      <c r="M14" s="700"/>
      <c r="N14" s="267"/>
      <c r="O14" s="241"/>
      <c r="P14" s="241"/>
      <c r="Q14" s="243"/>
      <c r="S14" s="1140"/>
      <c r="T14" s="258"/>
      <c r="U14" s="665"/>
      <c r="V14" s="239"/>
      <c r="W14" s="239"/>
      <c r="X14" s="239"/>
    </row>
    <row r="15" spans="1:24" ht="12.75" customHeight="1">
      <c r="A15" s="240"/>
      <c r="B15" s="1403" t="s">
        <v>3435</v>
      </c>
      <c r="C15" s="1403"/>
      <c r="D15" s="1403"/>
      <c r="E15" s="262"/>
      <c r="F15" s="262"/>
      <c r="G15" s="701"/>
      <c r="H15" s="241"/>
      <c r="I15" s="489"/>
      <c r="J15" s="489"/>
      <c r="K15" s="489"/>
      <c r="L15" s="489"/>
      <c r="M15" s="710"/>
      <c r="N15" s="267"/>
      <c r="O15" s="241"/>
      <c r="P15" s="241"/>
      <c r="Q15" s="243"/>
      <c r="S15" s="1140" t="s">
        <v>601</v>
      </c>
      <c r="T15" s="258"/>
      <c r="U15" s="663">
        <v>0</v>
      </c>
      <c r="V15" s="239"/>
      <c r="W15" s="268"/>
      <c r="X15" s="239"/>
    </row>
    <row r="16" spans="1:24" ht="12.75" customHeight="1">
      <c r="A16" s="240"/>
      <c r="B16" s="1391"/>
      <c r="C16" s="1391"/>
      <c r="D16" s="1391"/>
      <c r="E16" s="253"/>
      <c r="F16" s="253"/>
      <c r="G16" s="716"/>
      <c r="H16" s="241"/>
      <c r="I16" s="1388" t="s">
        <v>4181</v>
      </c>
      <c r="J16" s="1388"/>
      <c r="K16" s="282"/>
      <c r="L16" s="262"/>
      <c r="M16" s="706"/>
      <c r="N16" s="267"/>
      <c r="O16" s="241"/>
      <c r="P16" s="241"/>
      <c r="Q16" s="243"/>
      <c r="S16" s="1140"/>
      <c r="T16" s="258"/>
      <c r="U16" s="665"/>
      <c r="V16" s="239"/>
      <c r="W16" s="239"/>
      <c r="X16" s="239"/>
    </row>
    <row r="17" spans="1:24" ht="12.75" customHeight="1">
      <c r="A17" s="673"/>
      <c r="B17" s="1024" t="s">
        <v>277</v>
      </c>
      <c r="C17" s="1024" t="s">
        <v>3421</v>
      </c>
      <c r="D17" s="696"/>
      <c r="E17" s="1025"/>
      <c r="F17" s="1025"/>
      <c r="G17" s="1026"/>
      <c r="H17" s="1027"/>
      <c r="I17" s="1389"/>
      <c r="J17" s="1389"/>
      <c r="K17" s="254"/>
      <c r="L17" s="255"/>
      <c r="M17" s="702"/>
      <c r="N17" s="267"/>
      <c r="O17" s="241"/>
      <c r="P17" s="241"/>
      <c r="Q17" s="243"/>
      <c r="S17" s="1140" t="s">
        <v>2876</v>
      </c>
      <c r="T17" s="258"/>
      <c r="U17" s="663">
        <v>0</v>
      </c>
      <c r="V17" s="239"/>
      <c r="W17" s="239"/>
      <c r="X17" s="239"/>
    </row>
    <row r="18" spans="1:24" ht="12.75" customHeight="1">
      <c r="A18" s="673"/>
      <c r="B18" s="1024" t="s">
        <v>603</v>
      </c>
      <c r="C18" s="1024" t="s">
        <v>3425</v>
      </c>
      <c r="D18" s="696"/>
      <c r="E18" s="696"/>
      <c r="F18" s="696"/>
      <c r="G18" s="1026"/>
      <c r="H18" s="667"/>
      <c r="I18" s="1024" t="s">
        <v>15</v>
      </c>
      <c r="J18" s="1024" t="s">
        <v>1552</v>
      </c>
      <c r="K18" s="696"/>
      <c r="L18" s="696"/>
      <c r="M18" s="1044"/>
      <c r="N18" s="267"/>
      <c r="O18" s="241"/>
      <c r="P18" s="241"/>
      <c r="Q18" s="243"/>
      <c r="S18" s="1140"/>
      <c r="T18" s="258"/>
      <c r="U18" s="665"/>
      <c r="V18" s="239"/>
      <c r="W18" s="239"/>
      <c r="X18" s="239"/>
    </row>
    <row r="19" spans="1:24" ht="12.75" customHeight="1">
      <c r="A19" s="673"/>
      <c r="B19" s="1024" t="s">
        <v>355</v>
      </c>
      <c r="C19" s="1024" t="s">
        <v>3425</v>
      </c>
      <c r="D19" s="696"/>
      <c r="E19" s="696"/>
      <c r="F19" s="696"/>
      <c r="G19" s="1026"/>
      <c r="H19" s="667"/>
      <c r="I19" s="1024" t="s">
        <v>269</v>
      </c>
      <c r="J19" s="1024" t="s">
        <v>4178</v>
      </c>
      <c r="K19" s="1037"/>
      <c r="L19" s="1037"/>
      <c r="M19" s="1044"/>
      <c r="N19" s="253"/>
      <c r="O19" s="241"/>
      <c r="P19" s="241"/>
      <c r="Q19" s="243"/>
      <c r="S19" s="1140" t="s">
        <v>604</v>
      </c>
      <c r="T19" s="258"/>
      <c r="U19" s="663">
        <v>0</v>
      </c>
      <c r="V19" s="239"/>
      <c r="W19" s="239"/>
      <c r="X19" s="239"/>
    </row>
    <row r="20" spans="1:24" ht="12.75" customHeight="1">
      <c r="A20" s="673"/>
      <c r="B20" s="1024" t="s">
        <v>597</v>
      </c>
      <c r="C20" s="1024" t="s">
        <v>501</v>
      </c>
      <c r="D20" s="696"/>
      <c r="E20" s="696"/>
      <c r="F20" s="696"/>
      <c r="G20" s="1026"/>
      <c r="H20" s="1028"/>
      <c r="I20" s="1045"/>
      <c r="J20" s="1024" t="s">
        <v>4179</v>
      </c>
      <c r="K20" s="1051"/>
      <c r="L20" s="1051"/>
      <c r="M20" s="1044"/>
      <c r="N20" s="253"/>
      <c r="O20" s="241"/>
      <c r="P20" s="241"/>
      <c r="Q20" s="243"/>
      <c r="S20" s="1140"/>
      <c r="T20" s="258"/>
      <c r="U20" s="663"/>
      <c r="V20" s="239"/>
      <c r="W20" s="239"/>
      <c r="X20" s="239"/>
    </row>
    <row r="21" spans="1:24" ht="12.75" customHeight="1">
      <c r="A21" s="673"/>
      <c r="B21" s="1024" t="s">
        <v>572</v>
      </c>
      <c r="C21" s="1024" t="s">
        <v>573</v>
      </c>
      <c r="D21" s="696"/>
      <c r="E21" s="696"/>
      <c r="F21" s="696"/>
      <c r="G21" s="1026"/>
      <c r="H21" s="1028"/>
      <c r="I21" s="1045"/>
      <c r="J21" s="1024" t="s">
        <v>4180</v>
      </c>
      <c r="K21" s="1051"/>
      <c r="L21" s="1051"/>
      <c r="M21" s="1044"/>
      <c r="N21" s="259"/>
      <c r="O21" s="241"/>
      <c r="P21" s="241"/>
      <c r="Q21" s="243"/>
      <c r="S21" s="1140" t="s">
        <v>1369</v>
      </c>
      <c r="T21" s="258"/>
      <c r="U21" s="663">
        <v>0</v>
      </c>
      <c r="V21" s="239"/>
      <c r="W21" s="239"/>
      <c r="X21" s="239"/>
    </row>
    <row r="22" spans="1:24" ht="12.75" customHeight="1">
      <c r="A22" s="676"/>
      <c r="B22" s="1029"/>
      <c r="C22" s="1024" t="s">
        <v>574</v>
      </c>
      <c r="D22" s="696"/>
      <c r="E22" s="696"/>
      <c r="F22" s="696"/>
      <c r="G22" s="1026"/>
      <c r="H22" s="1030"/>
      <c r="I22" s="1052"/>
      <c r="J22" s="1053"/>
      <c r="K22" s="1054"/>
      <c r="L22" s="1054"/>
      <c r="M22" s="1026"/>
      <c r="N22" s="259"/>
      <c r="O22" s="241"/>
      <c r="P22" s="241"/>
      <c r="Q22" s="243"/>
      <c r="S22" s="1140"/>
      <c r="T22" s="258"/>
      <c r="U22" s="665"/>
      <c r="V22" s="239"/>
      <c r="W22" s="239"/>
      <c r="X22" s="239"/>
    </row>
    <row r="23" spans="1:24" ht="12.75" customHeight="1">
      <c r="A23" s="673"/>
      <c r="B23" s="1024" t="s">
        <v>688</v>
      </c>
      <c r="C23" s="1024" t="s">
        <v>372</v>
      </c>
      <c r="D23" s="696"/>
      <c r="E23" s="696"/>
      <c r="F23" s="696"/>
      <c r="G23" s="1026"/>
      <c r="H23" s="1031"/>
      <c r="I23" s="1404" t="s">
        <v>11839</v>
      </c>
      <c r="J23" s="1404"/>
      <c r="K23" s="262"/>
      <c r="L23" s="262"/>
      <c r="M23" s="701"/>
      <c r="N23" s="259"/>
      <c r="O23" s="241"/>
      <c r="P23" s="241"/>
      <c r="Q23" s="243"/>
      <c r="S23" s="1142" t="s">
        <v>605</v>
      </c>
      <c r="T23" s="258"/>
      <c r="U23" s="663">
        <v>0</v>
      </c>
      <c r="V23" s="239"/>
      <c r="W23" s="239"/>
      <c r="X23" s="239"/>
    </row>
    <row r="24" spans="1:24" ht="12.75" customHeight="1">
      <c r="A24" s="673"/>
      <c r="B24" s="696"/>
      <c r="C24" s="1024" t="s">
        <v>3426</v>
      </c>
      <c r="D24" s="696"/>
      <c r="E24" s="696"/>
      <c r="F24" s="696"/>
      <c r="G24" s="1026"/>
      <c r="H24" s="494"/>
      <c r="I24" s="1405"/>
      <c r="J24" s="1405"/>
      <c r="K24" s="255"/>
      <c r="L24" s="270"/>
      <c r="M24" s="712"/>
      <c r="N24" s="253"/>
      <c r="O24" s="241"/>
      <c r="P24" s="241"/>
      <c r="Q24" s="243"/>
      <c r="S24" s="1140"/>
      <c r="T24" s="258"/>
      <c r="U24" s="663"/>
      <c r="V24" s="239"/>
      <c r="W24" s="239"/>
      <c r="X24" s="239"/>
    </row>
    <row r="25" spans="1:24" ht="12.75" customHeight="1">
      <c r="A25" s="673"/>
      <c r="B25" s="1024" t="s">
        <v>668</v>
      </c>
      <c r="C25" s="1024" t="s">
        <v>384</v>
      </c>
      <c r="D25" s="696"/>
      <c r="E25" s="696"/>
      <c r="F25" s="696"/>
      <c r="G25" s="1026"/>
      <c r="H25" s="667"/>
      <c r="I25" s="1024" t="s">
        <v>452</v>
      </c>
      <c r="J25" s="1024" t="s">
        <v>414</v>
      </c>
      <c r="K25" s="1042"/>
      <c r="L25" s="1043"/>
      <c r="M25" s="1044"/>
      <c r="N25" s="253"/>
      <c r="O25" s="241"/>
      <c r="P25" s="241"/>
      <c r="Q25" s="243"/>
      <c r="S25" s="1140" t="s">
        <v>17543</v>
      </c>
      <c r="T25" s="258"/>
      <c r="U25" s="663">
        <v>0</v>
      </c>
      <c r="V25" s="239"/>
      <c r="W25" s="239"/>
      <c r="X25" s="239"/>
    </row>
    <row r="26" spans="1:24" ht="12.75" customHeight="1">
      <c r="A26" s="673"/>
      <c r="B26" s="1024" t="s">
        <v>466</v>
      </c>
      <c r="C26" s="1024" t="s">
        <v>278</v>
      </c>
      <c r="D26" s="696"/>
      <c r="E26" s="696"/>
      <c r="F26" s="696"/>
      <c r="G26" s="1026"/>
      <c r="H26" s="667"/>
      <c r="I26" s="696"/>
      <c r="J26" s="1024" t="s">
        <v>548</v>
      </c>
      <c r="K26" s="696"/>
      <c r="L26" s="696"/>
      <c r="M26" s="1044"/>
      <c r="N26" s="259"/>
      <c r="O26" s="241"/>
      <c r="P26" s="241"/>
      <c r="Q26" s="243"/>
      <c r="S26" s="1140"/>
      <c r="T26" s="257"/>
      <c r="U26" s="666"/>
      <c r="V26" s="239"/>
    </row>
    <row r="27" spans="1:24" ht="12.75" customHeight="1">
      <c r="A27" s="673"/>
      <c r="B27" s="1024" t="s">
        <v>469</v>
      </c>
      <c r="C27" s="1024" t="s">
        <v>321</v>
      </c>
      <c r="D27" s="696"/>
      <c r="E27" s="696"/>
      <c r="F27" s="696"/>
      <c r="G27" s="1026"/>
      <c r="H27" s="667"/>
      <c r="I27" s="1032"/>
      <c r="J27" s="1024" t="s">
        <v>543</v>
      </c>
      <c r="K27" s="696"/>
      <c r="L27" s="696"/>
      <c r="M27" s="1044"/>
      <c r="N27" s="259"/>
      <c r="O27" s="241"/>
      <c r="P27" s="241"/>
      <c r="Q27" s="243"/>
      <c r="S27" s="1140" t="s">
        <v>1791</v>
      </c>
      <c r="T27" s="269"/>
      <c r="U27" s="663">
        <v>0</v>
      </c>
      <c r="V27" s="239"/>
    </row>
    <row r="28" spans="1:24" ht="12.75" customHeight="1">
      <c r="A28" s="673"/>
      <c r="B28" s="1024" t="s">
        <v>373</v>
      </c>
      <c r="C28" s="1024" t="s">
        <v>385</v>
      </c>
      <c r="D28" s="696"/>
      <c r="E28" s="696"/>
      <c r="F28" s="696"/>
      <c r="G28" s="1026"/>
      <c r="H28" s="667"/>
      <c r="I28" s="696"/>
      <c r="J28" s="1024" t="s">
        <v>337</v>
      </c>
      <c r="K28" s="696"/>
      <c r="L28" s="696"/>
      <c r="M28" s="1044"/>
      <c r="N28" s="259"/>
      <c r="O28" s="241"/>
      <c r="P28" s="241"/>
      <c r="Q28" s="243"/>
      <c r="S28" s="1143"/>
      <c r="T28" s="269"/>
      <c r="U28" s="667"/>
      <c r="V28" s="239"/>
    </row>
    <row r="29" spans="1:24" ht="12.75" customHeight="1">
      <c r="A29" s="673"/>
      <c r="B29" s="1024" t="s">
        <v>470</v>
      </c>
      <c r="C29" s="1024" t="s">
        <v>613</v>
      </c>
      <c r="D29" s="696"/>
      <c r="E29" s="696"/>
      <c r="F29" s="696"/>
      <c r="G29" s="1026"/>
      <c r="H29" s="696"/>
      <c r="I29" s="696"/>
      <c r="J29" s="1024" t="s">
        <v>151</v>
      </c>
      <c r="K29" s="696"/>
      <c r="L29" s="1045"/>
      <c r="M29" s="1044"/>
      <c r="N29" s="259"/>
      <c r="O29" s="241"/>
      <c r="P29" s="241"/>
      <c r="Q29" s="243"/>
      <c r="S29" s="1142" t="s">
        <v>2642</v>
      </c>
      <c r="T29" s="258"/>
      <c r="U29" s="663">
        <v>0</v>
      </c>
      <c r="V29" s="239"/>
    </row>
    <row r="30" spans="1:24" ht="12.75" customHeight="1">
      <c r="A30" s="673"/>
      <c r="B30" s="1024" t="s">
        <v>15</v>
      </c>
      <c r="C30" s="1024" t="s">
        <v>614</v>
      </c>
      <c r="D30" s="696"/>
      <c r="E30" s="696"/>
      <c r="F30" s="696"/>
      <c r="G30" s="1026"/>
      <c r="H30" s="696"/>
      <c r="I30" s="1024" t="s">
        <v>453</v>
      </c>
      <c r="J30" s="1024" t="s">
        <v>430</v>
      </c>
      <c r="K30" s="1037"/>
      <c r="L30" s="696"/>
      <c r="M30" s="1044"/>
      <c r="N30" s="259"/>
      <c r="O30" s="241"/>
      <c r="P30" s="241"/>
      <c r="Q30" s="243"/>
      <c r="S30" s="1142"/>
      <c r="T30" s="258"/>
      <c r="U30" s="663"/>
      <c r="V30" s="239"/>
    </row>
    <row r="31" spans="1:24" ht="12.75" customHeight="1">
      <c r="A31" s="673"/>
      <c r="B31" s="1024" t="s">
        <v>577</v>
      </c>
      <c r="C31" s="1024" t="s">
        <v>386</v>
      </c>
      <c r="D31" s="696"/>
      <c r="E31" s="696"/>
      <c r="F31" s="696"/>
      <c r="G31" s="1026"/>
      <c r="H31" s="667"/>
      <c r="I31" s="1032"/>
      <c r="J31" s="1024" t="s">
        <v>431</v>
      </c>
      <c r="K31" s="1046"/>
      <c r="L31" s="696"/>
      <c r="M31" s="1044"/>
      <c r="N31" s="259"/>
      <c r="O31" s="241"/>
      <c r="P31" s="241"/>
      <c r="Q31" s="243"/>
      <c r="S31" s="1142" t="s">
        <v>10484</v>
      </c>
      <c r="T31" s="258"/>
      <c r="U31" s="663">
        <v>0</v>
      </c>
      <c r="V31" s="239"/>
    </row>
    <row r="32" spans="1:24" ht="12.75" customHeight="1">
      <c r="A32" s="673"/>
      <c r="B32" s="1024" t="s">
        <v>3241</v>
      </c>
      <c r="C32" s="1024" t="s">
        <v>3423</v>
      </c>
      <c r="D32" s="696"/>
      <c r="E32" s="696"/>
      <c r="F32" s="696"/>
      <c r="G32" s="1026"/>
      <c r="H32" s="667"/>
      <c r="I32" s="1032"/>
      <c r="J32" s="1024" t="s">
        <v>528</v>
      </c>
      <c r="K32" s="1047"/>
      <c r="L32" s="696"/>
      <c r="M32" s="1044"/>
      <c r="N32" s="259"/>
      <c r="O32" s="241"/>
      <c r="P32" s="241"/>
      <c r="Q32" s="243"/>
      <c r="S32" s="1142"/>
      <c r="T32" s="258"/>
      <c r="U32" s="663"/>
      <c r="V32" s="239"/>
    </row>
    <row r="33" spans="1:24" ht="12.75" customHeight="1">
      <c r="A33" s="673"/>
      <c r="B33" s="1024" t="s">
        <v>3242</v>
      </c>
      <c r="C33" s="1024" t="s">
        <v>3422</v>
      </c>
      <c r="D33" s="1025"/>
      <c r="E33" s="1025"/>
      <c r="F33" s="1025"/>
      <c r="G33" s="1026"/>
      <c r="H33" s="696"/>
      <c r="I33" s="1032"/>
      <c r="J33" s="1024" t="s">
        <v>1914</v>
      </c>
      <c r="K33" s="1047"/>
      <c r="L33" s="696"/>
      <c r="M33" s="1044"/>
      <c r="N33" s="259"/>
      <c r="O33" s="241"/>
      <c r="P33" s="241"/>
      <c r="Q33" s="243"/>
      <c r="S33" s="1142" t="s">
        <v>3348</v>
      </c>
      <c r="T33" s="271"/>
      <c r="U33" s="663">
        <v>0</v>
      </c>
      <c r="V33" s="239"/>
    </row>
    <row r="34" spans="1:24" ht="12.75" customHeight="1">
      <c r="A34" s="673"/>
      <c r="B34" s="1024" t="s">
        <v>3243</v>
      </c>
      <c r="C34" s="1024" t="s">
        <v>3422</v>
      </c>
      <c r="D34" s="1025"/>
      <c r="E34" s="1025"/>
      <c r="F34" s="1025"/>
      <c r="G34" s="1026"/>
      <c r="H34" s="696"/>
      <c r="I34" s="1024" t="s">
        <v>277</v>
      </c>
      <c r="J34" s="1024" t="s">
        <v>2594</v>
      </c>
      <c r="K34" s="1047"/>
      <c r="L34" s="696"/>
      <c r="M34" s="1044"/>
      <c r="N34" s="272"/>
      <c r="O34" s="241"/>
      <c r="P34" s="241"/>
      <c r="Q34" s="243"/>
      <c r="S34" s="1142"/>
      <c r="T34" s="271"/>
      <c r="U34" s="668"/>
      <c r="V34" s="239"/>
    </row>
    <row r="35" spans="1:24" ht="12.75" customHeight="1">
      <c r="A35" s="673"/>
      <c r="B35" s="1024" t="s">
        <v>3244</v>
      </c>
      <c r="C35" s="1024" t="s">
        <v>3424</v>
      </c>
      <c r="D35" s="696"/>
      <c r="E35" s="696"/>
      <c r="F35" s="696"/>
      <c r="G35" s="1026"/>
      <c r="H35" s="696"/>
      <c r="I35" s="1024" t="s">
        <v>292</v>
      </c>
      <c r="J35" s="1024" t="s">
        <v>632</v>
      </c>
      <c r="K35" s="1047"/>
      <c r="L35" s="696"/>
      <c r="M35" s="1044"/>
      <c r="N35" s="272"/>
      <c r="O35" s="241"/>
      <c r="P35" s="241"/>
      <c r="Q35" s="243"/>
      <c r="S35" s="1142" t="s">
        <v>3785</v>
      </c>
      <c r="T35" s="271"/>
      <c r="U35" s="663">
        <v>0</v>
      </c>
      <c r="V35" s="239"/>
      <c r="W35" s="239"/>
      <c r="X35" s="239"/>
    </row>
    <row r="36" spans="1:24" ht="12.75" customHeight="1">
      <c r="A36" s="240"/>
      <c r="B36" s="1390" t="s">
        <v>11838</v>
      </c>
      <c r="C36" s="1391"/>
      <c r="D36" s="1391"/>
      <c r="E36" s="253"/>
      <c r="F36" s="253"/>
      <c r="G36" s="716"/>
      <c r="H36" s="671"/>
      <c r="I36" s="1024" t="s">
        <v>15</v>
      </c>
      <c r="J36" s="1024" t="s">
        <v>2874</v>
      </c>
      <c r="K36" s="1048"/>
      <c r="L36" s="696"/>
      <c r="M36" s="1044"/>
      <c r="N36" s="259"/>
      <c r="O36" s="241"/>
      <c r="P36" s="241"/>
      <c r="Q36" s="243"/>
      <c r="S36" s="1143"/>
      <c r="T36" s="269"/>
      <c r="U36" s="667"/>
      <c r="V36" s="239"/>
      <c r="W36" s="239"/>
      <c r="X36" s="239"/>
    </row>
    <row r="37" spans="1:24" ht="12.75" customHeight="1">
      <c r="A37" s="240"/>
      <c r="B37" s="1392"/>
      <c r="C37" s="1393"/>
      <c r="D37" s="1393"/>
      <c r="E37" s="255"/>
      <c r="F37" s="255"/>
      <c r="G37" s="702"/>
      <c r="H37" s="671"/>
      <c r="I37" s="1049"/>
      <c r="J37" s="1032" t="s">
        <v>2875</v>
      </c>
      <c r="K37" s="1045"/>
      <c r="L37" s="1028"/>
      <c r="M37" s="1044"/>
      <c r="N37" s="259"/>
      <c r="O37" s="241"/>
      <c r="P37" s="241"/>
      <c r="Q37" s="243"/>
      <c r="S37" s="1140" t="s">
        <v>11837</v>
      </c>
      <c r="T37" s="258"/>
      <c r="U37" s="663">
        <v>0</v>
      </c>
    </row>
    <row r="38" spans="1:24" ht="12.75" customHeight="1">
      <c r="A38" s="677"/>
      <c r="B38" s="1024" t="s">
        <v>277</v>
      </c>
      <c r="C38" s="1024" t="s">
        <v>664</v>
      </c>
      <c r="D38" s="696"/>
      <c r="E38" s="672"/>
      <c r="F38" s="672"/>
      <c r="G38" s="700"/>
      <c r="H38" s="665"/>
      <c r="I38" s="1049"/>
      <c r="J38" s="1032" t="s">
        <v>6218</v>
      </c>
      <c r="K38" s="1050"/>
      <c r="L38" s="1028"/>
      <c r="M38" s="1044"/>
      <c r="N38" s="259"/>
      <c r="O38" s="241"/>
      <c r="P38" s="241"/>
      <c r="Q38" s="243"/>
      <c r="S38" s="1140"/>
      <c r="T38" s="258"/>
      <c r="U38" s="663"/>
    </row>
    <row r="39" spans="1:24" ht="12.75" customHeight="1">
      <c r="A39" s="677"/>
      <c r="B39" s="1024" t="s">
        <v>3427</v>
      </c>
      <c r="C39" s="1024" t="s">
        <v>3433</v>
      </c>
      <c r="D39" s="1032"/>
      <c r="E39" s="670"/>
      <c r="F39" s="670"/>
      <c r="G39" s="700"/>
      <c r="H39" s="241"/>
      <c r="I39" s="1388" t="s">
        <v>393</v>
      </c>
      <c r="J39" s="1388"/>
      <c r="K39" s="262"/>
      <c r="L39" s="262"/>
      <c r="M39" s="701"/>
      <c r="N39" s="259"/>
      <c r="O39" s="241"/>
      <c r="P39" s="241"/>
      <c r="Q39" s="243"/>
      <c r="S39" s="1140"/>
      <c r="T39" s="258"/>
      <c r="U39" s="663"/>
    </row>
    <row r="40" spans="1:24" ht="12.75" customHeight="1">
      <c r="A40" s="677"/>
      <c r="B40" s="1032"/>
      <c r="C40" s="1024" t="s">
        <v>3430</v>
      </c>
      <c r="D40" s="1032"/>
      <c r="E40" s="670"/>
      <c r="F40" s="670"/>
      <c r="G40" s="700"/>
      <c r="H40" s="241"/>
      <c r="I40" s="1389"/>
      <c r="J40" s="1389"/>
      <c r="K40" s="260"/>
      <c r="L40" s="255"/>
      <c r="M40" s="702"/>
      <c r="N40" s="259"/>
      <c r="O40" s="241"/>
      <c r="P40" s="241"/>
      <c r="Q40" s="243"/>
      <c r="S40" s="1140"/>
      <c r="T40" s="258"/>
      <c r="U40" s="663"/>
    </row>
    <row r="41" spans="1:24" ht="12.75" customHeight="1">
      <c r="A41" s="677"/>
      <c r="B41" s="1024" t="s">
        <v>3428</v>
      </c>
      <c r="C41" s="1024" t="s">
        <v>3433</v>
      </c>
      <c r="D41" s="1032"/>
      <c r="E41" s="670"/>
      <c r="F41" s="670"/>
      <c r="G41" s="700"/>
      <c r="H41" s="665"/>
      <c r="I41" s="1023" t="s">
        <v>457</v>
      </c>
      <c r="J41" s="691"/>
      <c r="K41" s="682"/>
      <c r="L41" s="682"/>
      <c r="M41" s="705"/>
      <c r="N41" s="259"/>
      <c r="O41" s="241"/>
      <c r="P41" s="241"/>
      <c r="Q41" s="243"/>
      <c r="S41" s="1140"/>
      <c r="T41" s="258"/>
      <c r="U41" s="663"/>
    </row>
    <row r="42" spans="1:24" ht="12.75" customHeight="1">
      <c r="A42" s="673"/>
      <c r="B42" s="1032"/>
      <c r="C42" s="1024" t="s">
        <v>3430</v>
      </c>
      <c r="D42" s="696"/>
      <c r="E42" s="671"/>
      <c r="F42" s="671"/>
      <c r="G42" s="700"/>
      <c r="H42" s="241"/>
      <c r="I42" s="1388" t="s">
        <v>2640</v>
      </c>
      <c r="J42" s="1388"/>
      <c r="K42" s="274"/>
      <c r="L42" s="262"/>
      <c r="M42" s="701"/>
      <c r="N42" s="259"/>
      <c r="O42" s="241"/>
      <c r="P42" s="241"/>
      <c r="Q42" s="243"/>
      <c r="S42" s="1140"/>
      <c r="T42" s="258"/>
      <c r="U42" s="663"/>
    </row>
    <row r="43" spans="1:24" ht="12.75" customHeight="1">
      <c r="A43" s="673"/>
      <c r="B43" s="1024" t="s">
        <v>576</v>
      </c>
      <c r="C43" s="1024" t="s">
        <v>3433</v>
      </c>
      <c r="D43" s="1032"/>
      <c r="E43" s="670"/>
      <c r="F43" s="670"/>
      <c r="G43" s="700"/>
      <c r="H43" s="241"/>
      <c r="I43" s="1389"/>
      <c r="J43" s="1389"/>
      <c r="K43" s="260"/>
      <c r="L43" s="255"/>
      <c r="M43" s="702"/>
      <c r="N43" s="259"/>
      <c r="O43" s="241"/>
      <c r="P43" s="241"/>
      <c r="Q43" s="243"/>
      <c r="S43" s="1142"/>
      <c r="T43" s="271"/>
      <c r="U43" s="668"/>
    </row>
    <row r="44" spans="1:24" ht="12.75" customHeight="1">
      <c r="A44" s="673"/>
      <c r="B44" s="1032"/>
      <c r="C44" s="1024" t="s">
        <v>3430</v>
      </c>
      <c r="D44" s="1032"/>
      <c r="E44" s="670"/>
      <c r="F44" s="670"/>
      <c r="G44" s="700"/>
      <c r="H44" s="665"/>
      <c r="I44" s="1023" t="s">
        <v>2641</v>
      </c>
      <c r="J44" s="691"/>
      <c r="K44" s="682"/>
      <c r="L44" s="682"/>
      <c r="M44" s="705"/>
      <c r="N44" s="259"/>
      <c r="O44" s="241"/>
      <c r="P44" s="241"/>
      <c r="Q44" s="243"/>
      <c r="S44" s="1142" t="s">
        <v>6228</v>
      </c>
      <c r="T44" s="271"/>
      <c r="U44" s="663">
        <v>0</v>
      </c>
    </row>
    <row r="45" spans="1:24" ht="12.75" customHeight="1">
      <c r="A45" s="673"/>
      <c r="B45" s="1024" t="s">
        <v>3434</v>
      </c>
      <c r="C45" s="1024" t="s">
        <v>3366</v>
      </c>
      <c r="D45" s="1032"/>
      <c r="E45" s="670"/>
      <c r="F45" s="670"/>
      <c r="G45" s="700"/>
      <c r="H45" s="241"/>
      <c r="I45" s="1388" t="s">
        <v>653</v>
      </c>
      <c r="J45" s="1388"/>
      <c r="K45" s="262"/>
      <c r="L45" s="262"/>
      <c r="M45" s="705"/>
      <c r="N45" s="253"/>
      <c r="O45" s="241"/>
      <c r="P45" s="241"/>
      <c r="Q45" s="243"/>
      <c r="S45" s="1142"/>
      <c r="T45" s="271"/>
      <c r="U45" s="663"/>
    </row>
    <row r="46" spans="1:24" ht="12.75" customHeight="1">
      <c r="A46" s="673"/>
      <c r="B46" s="1024" t="s">
        <v>3429</v>
      </c>
      <c r="C46" s="1024" t="s">
        <v>572</v>
      </c>
      <c r="D46" s="1032"/>
      <c r="E46" s="670"/>
      <c r="F46" s="670"/>
      <c r="G46" s="700"/>
      <c r="H46" s="241"/>
      <c r="I46" s="1389"/>
      <c r="J46" s="1389"/>
      <c r="K46" s="260"/>
      <c r="L46" s="255"/>
      <c r="M46" s="702"/>
      <c r="N46" s="259"/>
      <c r="O46" s="241"/>
      <c r="P46" s="241"/>
      <c r="Q46" s="243"/>
      <c r="S46" s="1142" t="s">
        <v>7952</v>
      </c>
      <c r="T46" s="271"/>
      <c r="U46" s="663">
        <v>0</v>
      </c>
    </row>
    <row r="47" spans="1:24" ht="12.75" customHeight="1">
      <c r="A47" s="673"/>
      <c r="B47" s="1032"/>
      <c r="C47" s="1024" t="s">
        <v>3432</v>
      </c>
      <c r="D47" s="1032"/>
      <c r="E47" s="670"/>
      <c r="F47" s="670"/>
      <c r="G47" s="700"/>
      <c r="H47" s="665"/>
      <c r="I47" s="1024" t="s">
        <v>269</v>
      </c>
      <c r="J47" s="1024" t="s">
        <v>1105</v>
      </c>
      <c r="K47" s="696"/>
      <c r="L47" s="696"/>
      <c r="M47" s="700"/>
      <c r="N47" s="259"/>
      <c r="O47" s="241"/>
      <c r="P47" s="241"/>
      <c r="Q47" s="243"/>
      <c r="S47" s="1144"/>
      <c r="T47" s="1057"/>
      <c r="U47" s="494"/>
      <c r="V47" s="239"/>
      <c r="W47" s="239"/>
      <c r="X47" s="239"/>
    </row>
    <row r="48" spans="1:24" ht="12.75" customHeight="1">
      <c r="A48" s="673"/>
      <c r="B48" s="1032"/>
      <c r="C48" s="1024" t="s">
        <v>3431</v>
      </c>
      <c r="D48" s="696"/>
      <c r="E48" s="671"/>
      <c r="F48" s="671"/>
      <c r="G48" s="700"/>
      <c r="H48" s="665"/>
      <c r="I48" s="1049"/>
      <c r="J48" s="1024" t="s">
        <v>1107</v>
      </c>
      <c r="K48" s="696"/>
      <c r="L48" s="1050"/>
      <c r="M48" s="700"/>
      <c r="N48" s="259"/>
      <c r="O48" s="241"/>
      <c r="P48" s="241"/>
      <c r="Q48" s="243"/>
      <c r="S48" s="1142" t="s">
        <v>13390</v>
      </c>
      <c r="T48" s="767"/>
      <c r="U48" s="663">
        <v>0</v>
      </c>
      <c r="V48" s="239"/>
      <c r="W48" s="239"/>
      <c r="X48" s="239"/>
    </row>
    <row r="49" spans="1:24" ht="12.75" customHeight="1">
      <c r="A49" s="673"/>
      <c r="B49" s="1024" t="s">
        <v>3413</v>
      </c>
      <c r="C49" s="1032"/>
      <c r="D49" s="1033"/>
      <c r="E49" s="678"/>
      <c r="F49" s="678"/>
      <c r="G49" s="700"/>
      <c r="H49" s="665"/>
      <c r="I49" s="1049"/>
      <c r="J49" s="1024" t="s">
        <v>1378</v>
      </c>
      <c r="K49" s="696"/>
      <c r="L49" s="1050"/>
      <c r="M49" s="700"/>
      <c r="N49" s="259"/>
      <c r="O49" s="241"/>
      <c r="P49" s="241"/>
      <c r="Q49" s="243"/>
      <c r="S49" s="1143"/>
      <c r="T49" s="767"/>
      <c r="U49" s="663"/>
      <c r="V49" s="239"/>
      <c r="W49" s="239"/>
      <c r="X49" s="239"/>
    </row>
    <row r="50" spans="1:24" ht="12.75" customHeight="1">
      <c r="A50" s="240"/>
      <c r="B50" s="1388" t="s">
        <v>1368</v>
      </c>
      <c r="C50" s="1388"/>
      <c r="D50" s="262"/>
      <c r="E50" s="262"/>
      <c r="F50" s="262"/>
      <c r="G50" s="701"/>
      <c r="H50" s="665"/>
      <c r="I50" s="1032"/>
      <c r="J50" s="1024" t="s">
        <v>1379</v>
      </c>
      <c r="K50" s="696"/>
      <c r="L50" s="696"/>
      <c r="M50" s="700"/>
      <c r="N50" s="259"/>
      <c r="O50" s="241"/>
      <c r="P50" s="241"/>
      <c r="Q50" s="243"/>
      <c r="S50" s="1143" t="s">
        <v>17210</v>
      </c>
      <c r="T50" s="767"/>
      <c r="U50" s="663">
        <v>0</v>
      </c>
    </row>
    <row r="51" spans="1:24" ht="12.75" customHeight="1">
      <c r="A51" s="240"/>
      <c r="B51" s="1389"/>
      <c r="C51" s="1389"/>
      <c r="D51" s="255"/>
      <c r="E51" s="255"/>
      <c r="F51" s="255"/>
      <c r="G51" s="702"/>
      <c r="H51" s="665"/>
      <c r="I51" s="1032"/>
      <c r="J51" s="1024" t="s">
        <v>1106</v>
      </c>
      <c r="K51" s="1042"/>
      <c r="L51" s="696"/>
      <c r="M51" s="700"/>
      <c r="N51" s="253"/>
      <c r="O51" s="241"/>
      <c r="P51" s="241"/>
      <c r="Q51" s="243"/>
    </row>
    <row r="52" spans="1:24" ht="12.75" customHeight="1" thickBot="1">
      <c r="A52" s="673"/>
      <c r="B52" s="1023" t="s">
        <v>1370</v>
      </c>
      <c r="C52" s="494"/>
      <c r="D52" s="1023" t="s">
        <v>1372</v>
      </c>
      <c r="E52" s="672"/>
      <c r="F52" s="671"/>
      <c r="G52" s="700"/>
      <c r="H52" s="241"/>
      <c r="I52" s="1388" t="s">
        <v>492</v>
      </c>
      <c r="J52" s="1388"/>
      <c r="K52" s="262"/>
      <c r="L52" s="263"/>
      <c r="M52" s="703"/>
      <c r="N52" s="259"/>
      <c r="O52" s="241"/>
      <c r="P52" s="241"/>
      <c r="Q52" s="243"/>
    </row>
    <row r="53" spans="1:24" ht="12.75" customHeight="1" thickTop="1" thickBot="1">
      <c r="A53" s="673"/>
      <c r="B53" s="696"/>
      <c r="C53" s="494"/>
      <c r="D53" s="1023" t="s">
        <v>1373</v>
      </c>
      <c r="E53" s="672"/>
      <c r="F53" s="679"/>
      <c r="G53" s="700"/>
      <c r="H53" s="275"/>
      <c r="I53" s="1389"/>
      <c r="J53" s="1389"/>
      <c r="K53" s="260"/>
      <c r="L53" s="254"/>
      <c r="M53" s="704"/>
      <c r="N53" s="253"/>
      <c r="O53" s="241"/>
      <c r="P53" s="241"/>
      <c r="Q53" s="243"/>
    </row>
    <row r="54" spans="1:24" ht="12.75" customHeight="1" thickTop="1" thickBot="1">
      <c r="A54" s="673"/>
      <c r="B54" s="696"/>
      <c r="C54" s="494"/>
      <c r="D54" s="1023" t="s">
        <v>497</v>
      </c>
      <c r="E54" s="672"/>
      <c r="F54" s="679"/>
      <c r="G54" s="700"/>
      <c r="H54" s="692"/>
      <c r="I54" s="1024" t="s">
        <v>272</v>
      </c>
      <c r="J54" s="1024" t="s">
        <v>898</v>
      </c>
      <c r="K54" s="672"/>
      <c r="L54" s="671"/>
      <c r="M54" s="700"/>
      <c r="N54" s="253"/>
      <c r="O54" s="241"/>
      <c r="P54" s="241"/>
      <c r="Q54" s="243"/>
    </row>
    <row r="55" spans="1:24" ht="12.75" customHeight="1" thickTop="1" thickBot="1">
      <c r="A55" s="673"/>
      <c r="B55" s="1023" t="s">
        <v>1371</v>
      </c>
      <c r="C55" s="494"/>
      <c r="D55" s="1023" t="s">
        <v>1374</v>
      </c>
      <c r="E55" s="672"/>
      <c r="F55" s="679"/>
      <c r="G55" s="700"/>
      <c r="H55" s="665"/>
      <c r="I55" s="696"/>
      <c r="J55" s="1024" t="s">
        <v>412</v>
      </c>
      <c r="K55" s="672"/>
      <c r="L55" s="693"/>
      <c r="M55" s="700"/>
      <c r="N55" s="259"/>
      <c r="O55" s="241"/>
      <c r="P55" s="241"/>
      <c r="Q55" s="243"/>
    </row>
    <row r="56" spans="1:24" ht="12.75" customHeight="1" thickTop="1" thickBot="1">
      <c r="A56" s="673"/>
      <c r="B56" s="1034"/>
      <c r="C56" s="494"/>
      <c r="D56" s="1023" t="s">
        <v>1585</v>
      </c>
      <c r="E56" s="672"/>
      <c r="F56" s="679"/>
      <c r="G56" s="700"/>
      <c r="H56" s="665"/>
      <c r="I56" s="1050"/>
      <c r="J56" s="1024" t="s">
        <v>284</v>
      </c>
      <c r="K56" s="694"/>
      <c r="L56" s="694"/>
      <c r="M56" s="713"/>
      <c r="N56" s="253"/>
      <c r="O56" s="241"/>
      <c r="P56" s="241"/>
      <c r="Q56" s="243"/>
    </row>
    <row r="57" spans="1:24" ht="12.75" customHeight="1" thickTop="1">
      <c r="A57" s="673"/>
      <c r="B57" s="1035"/>
      <c r="C57" s="494"/>
      <c r="D57" s="1023" t="s">
        <v>1375</v>
      </c>
      <c r="E57" s="672"/>
      <c r="F57" s="675"/>
      <c r="G57" s="700"/>
      <c r="H57" s="241"/>
      <c r="I57" s="1388" t="s">
        <v>7951</v>
      </c>
      <c r="J57" s="1388"/>
      <c r="K57" s="262"/>
      <c r="L57" s="263"/>
      <c r="M57" s="703"/>
      <c r="N57" s="259"/>
      <c r="O57" s="241"/>
      <c r="P57" s="241"/>
      <c r="Q57" s="243"/>
      <c r="S57" s="662" t="s">
        <v>1764</v>
      </c>
      <c r="T57" s="727"/>
      <c r="U57" s="265"/>
    </row>
    <row r="58" spans="1:24" ht="12.75" customHeight="1">
      <c r="A58" s="673"/>
      <c r="B58" s="1023" t="s">
        <v>15</v>
      </c>
      <c r="C58" s="494"/>
      <c r="D58" s="1023" t="s">
        <v>1376</v>
      </c>
      <c r="E58" s="672"/>
      <c r="F58" s="681"/>
      <c r="G58" s="700"/>
      <c r="H58" s="275"/>
      <c r="I58" s="1389"/>
      <c r="J58" s="1389"/>
      <c r="K58" s="260"/>
      <c r="L58" s="254"/>
      <c r="M58" s="704"/>
      <c r="N58" s="259"/>
      <c r="O58" s="241"/>
      <c r="P58" s="241"/>
      <c r="Q58" s="243"/>
      <c r="S58" s="728" t="s">
        <v>17</v>
      </c>
      <c r="T58" s="278"/>
      <c r="U58" s="278"/>
    </row>
    <row r="59" spans="1:24" ht="12.75" customHeight="1">
      <c r="A59" s="240"/>
      <c r="B59" s="1388" t="s">
        <v>2658</v>
      </c>
      <c r="C59" s="1388"/>
      <c r="D59" s="263"/>
      <c r="E59" s="262"/>
      <c r="F59" s="263"/>
      <c r="G59" s="703"/>
      <c r="H59" s="692"/>
      <c r="I59" s="848"/>
      <c r="J59" s="1023" t="s">
        <v>1370</v>
      </c>
      <c r="K59" s="672"/>
      <c r="L59" s="671"/>
      <c r="M59" s="700"/>
      <c r="N59" s="259"/>
      <c r="O59" s="241"/>
      <c r="P59" s="241"/>
      <c r="Q59" s="243"/>
      <c r="S59" s="728" t="s">
        <v>602</v>
      </c>
      <c r="T59" s="278"/>
      <c r="U59" s="278"/>
    </row>
    <row r="60" spans="1:24" ht="12.75" customHeight="1">
      <c r="A60" s="240"/>
      <c r="B60" s="1389"/>
      <c r="C60" s="1389"/>
      <c r="D60" s="254"/>
      <c r="E60" s="255"/>
      <c r="F60" s="254"/>
      <c r="G60" s="704"/>
      <c r="H60" s="665"/>
      <c r="I60" s="671"/>
      <c r="J60" s="1023" t="s">
        <v>1371</v>
      </c>
      <c r="K60" s="672"/>
      <c r="L60" s="693"/>
      <c r="M60" s="700"/>
      <c r="N60" s="259"/>
      <c r="O60" s="276"/>
      <c r="P60" s="241"/>
      <c r="Q60" s="243"/>
      <c r="S60" s="728" t="s">
        <v>11826</v>
      </c>
      <c r="T60" s="278"/>
      <c r="U60" s="278"/>
    </row>
    <row r="61" spans="1:24" ht="12.75" customHeight="1">
      <c r="A61" s="673"/>
      <c r="B61" s="1024" t="s">
        <v>2842</v>
      </c>
      <c r="C61" s="1024" t="s">
        <v>2842</v>
      </c>
      <c r="D61" s="1038"/>
      <c r="E61" s="682"/>
      <c r="F61" s="682"/>
      <c r="G61" s="705"/>
      <c r="H61" s="665"/>
      <c r="I61" s="1055"/>
      <c r="J61" s="680" t="s">
        <v>15</v>
      </c>
      <c r="K61" s="671"/>
      <c r="L61" s="671"/>
      <c r="M61" s="700"/>
      <c r="N61" s="261"/>
      <c r="O61" s="276"/>
      <c r="P61" s="241"/>
      <c r="Q61" s="243"/>
      <c r="S61" s="728" t="s">
        <v>242</v>
      </c>
      <c r="T61" s="278"/>
      <c r="U61" s="278"/>
    </row>
    <row r="62" spans="1:24" ht="12.75" customHeight="1">
      <c r="A62" s="673"/>
      <c r="B62" s="1024" t="s">
        <v>2843</v>
      </c>
      <c r="C62" s="1024" t="s">
        <v>2844</v>
      </c>
      <c r="D62" s="1039"/>
      <c r="E62" s="672"/>
      <c r="F62" s="672"/>
      <c r="G62" s="700"/>
      <c r="H62" s="241"/>
      <c r="I62" s="494"/>
      <c r="J62" s="1090"/>
      <c r="K62" s="262"/>
      <c r="L62" s="263"/>
      <c r="M62" s="703"/>
      <c r="N62" s="261"/>
      <c r="O62" s="276"/>
      <c r="P62" s="241"/>
      <c r="Q62" s="243"/>
      <c r="S62" s="728" t="s">
        <v>18</v>
      </c>
      <c r="T62" s="278"/>
      <c r="U62" s="278"/>
    </row>
    <row r="63" spans="1:24" ht="12.75" customHeight="1">
      <c r="A63" s="673"/>
      <c r="B63" s="1035"/>
      <c r="C63" s="1024" t="s">
        <v>2795</v>
      </c>
      <c r="D63" s="1040"/>
      <c r="E63" s="672"/>
      <c r="F63" s="672"/>
      <c r="G63" s="700"/>
      <c r="H63" s="241"/>
      <c r="I63" s="1090" t="s">
        <v>13389</v>
      </c>
      <c r="J63" s="1090"/>
      <c r="K63" s="260"/>
      <c r="L63" s="254"/>
      <c r="M63" s="704"/>
      <c r="N63" s="261"/>
      <c r="O63" s="276"/>
      <c r="P63" s="241"/>
      <c r="Q63" s="243"/>
      <c r="S63" s="728" t="s">
        <v>19</v>
      </c>
      <c r="T63" s="278"/>
      <c r="U63" s="278"/>
    </row>
    <row r="64" spans="1:24" ht="12.75" customHeight="1">
      <c r="A64" s="240"/>
      <c r="B64" s="1388" t="s">
        <v>663</v>
      </c>
      <c r="C64" s="1388"/>
      <c r="D64" s="263"/>
      <c r="E64" s="262"/>
      <c r="F64" s="262"/>
      <c r="G64" s="701"/>
      <c r="H64" s="241"/>
      <c r="I64" s="1056"/>
      <c r="J64" s="1024" t="s">
        <v>1370</v>
      </c>
      <c r="K64" s="1042"/>
      <c r="L64" s="672"/>
      <c r="M64" s="700"/>
      <c r="N64" s="261"/>
      <c r="O64" s="276"/>
      <c r="P64" s="241"/>
      <c r="Q64" s="243"/>
      <c r="S64" s="728" t="s">
        <v>484</v>
      </c>
      <c r="T64" s="278"/>
      <c r="U64" s="278"/>
    </row>
    <row r="65" spans="1:24" ht="12.75" customHeight="1">
      <c r="A65" s="240"/>
      <c r="B65" s="1389"/>
      <c r="C65" s="1389"/>
      <c r="D65" s="254"/>
      <c r="E65" s="255"/>
      <c r="F65" s="255"/>
      <c r="G65" s="702"/>
      <c r="H65" s="241"/>
      <c r="I65" s="1056"/>
      <c r="J65" s="1024" t="s">
        <v>1371</v>
      </c>
      <c r="K65" s="696"/>
      <c r="L65" s="671"/>
      <c r="M65" s="700"/>
      <c r="N65" s="261"/>
      <c r="O65" s="276"/>
      <c r="P65" s="241"/>
      <c r="Q65" s="243"/>
      <c r="S65" s="728" t="s">
        <v>243</v>
      </c>
      <c r="T65" s="278"/>
      <c r="U65" s="278"/>
    </row>
    <row r="66" spans="1:24" ht="12.75" customHeight="1">
      <c r="A66" s="673"/>
      <c r="B66" s="1024" t="s">
        <v>395</v>
      </c>
      <c r="C66" s="1024" t="s">
        <v>396</v>
      </c>
      <c r="D66" s="696"/>
      <c r="E66" s="696"/>
      <c r="F66" s="671"/>
      <c r="G66" s="700"/>
      <c r="H66" s="241"/>
      <c r="I66" s="491"/>
      <c r="J66" s="487"/>
      <c r="K66" s="262"/>
      <c r="L66" s="263"/>
      <c r="M66" s="703"/>
      <c r="N66" s="261"/>
      <c r="O66" s="276"/>
      <c r="P66" s="241"/>
      <c r="Q66" s="243"/>
      <c r="S66" s="666"/>
      <c r="T66" s="277"/>
      <c r="U66" s="277"/>
      <c r="V66" s="239"/>
      <c r="W66" s="239"/>
      <c r="X66" s="239"/>
    </row>
    <row r="67" spans="1:24" ht="12.75" customHeight="1">
      <c r="A67" s="673"/>
      <c r="B67" s="1032"/>
      <c r="C67" s="1024" t="s">
        <v>397</v>
      </c>
      <c r="D67" s="696"/>
      <c r="E67" s="696"/>
      <c r="F67" s="671"/>
      <c r="G67" s="700"/>
      <c r="H67" s="241"/>
      <c r="I67" s="273"/>
      <c r="J67" s="273"/>
      <c r="K67" s="266"/>
      <c r="L67" s="242"/>
      <c r="M67" s="710"/>
      <c r="N67" s="259"/>
      <c r="O67" s="1406" t="s">
        <v>33</v>
      </c>
      <c r="P67" s="1406"/>
      <c r="Q67" s="1407"/>
      <c r="S67" s="239"/>
      <c r="T67" s="239"/>
      <c r="U67" s="239"/>
      <c r="V67" s="239"/>
      <c r="W67" s="239"/>
      <c r="X67" s="239"/>
    </row>
    <row r="68" spans="1:24" ht="12.75" customHeight="1">
      <c r="A68" s="673"/>
      <c r="B68" s="1032"/>
      <c r="C68" s="1024" t="s">
        <v>398</v>
      </c>
      <c r="D68" s="696"/>
      <c r="E68" s="696"/>
      <c r="F68" s="665"/>
      <c r="G68" s="700"/>
      <c r="H68" s="241"/>
      <c r="I68" s="494"/>
      <c r="J68" s="494"/>
      <c r="K68" s="1090"/>
      <c r="L68" s="1090"/>
      <c r="M68" s="711"/>
      <c r="N68" s="279"/>
      <c r="O68" s="1406"/>
      <c r="P68" s="1406"/>
      <c r="Q68" s="1407"/>
      <c r="S68" s="239"/>
      <c r="T68" s="239"/>
      <c r="U68" s="239"/>
      <c r="V68" s="239"/>
      <c r="W68" s="239"/>
      <c r="X68" s="239"/>
    </row>
    <row r="69" spans="1:24" ht="12.75" customHeight="1">
      <c r="A69" s="673"/>
      <c r="B69" s="1032"/>
      <c r="C69" s="1024" t="s">
        <v>2845</v>
      </c>
      <c r="D69" s="696"/>
      <c r="E69" s="696"/>
      <c r="F69" s="665"/>
      <c r="G69" s="700"/>
      <c r="H69" s="253"/>
      <c r="I69" s="494"/>
      <c r="J69" s="494"/>
      <c r="K69" s="1090"/>
      <c r="L69" s="1090"/>
      <c r="M69" s="710"/>
      <c r="N69" s="259"/>
      <c r="O69" s="280"/>
      <c r="P69" s="280"/>
      <c r="Q69" s="281"/>
      <c r="S69" s="239"/>
      <c r="T69" s="239"/>
      <c r="U69" s="239"/>
      <c r="V69" s="239"/>
      <c r="W69" s="239"/>
      <c r="X69" s="239"/>
    </row>
    <row r="70" spans="1:24" ht="12.75" customHeight="1">
      <c r="A70" s="673"/>
      <c r="B70" s="1024" t="s">
        <v>394</v>
      </c>
      <c r="C70" s="1024" t="s">
        <v>3784</v>
      </c>
      <c r="D70" s="696"/>
      <c r="E70" s="696"/>
      <c r="F70" s="665"/>
      <c r="G70" s="700"/>
      <c r="H70" s="253"/>
      <c r="I70" s="494"/>
      <c r="J70" s="494"/>
      <c r="K70" s="1036"/>
      <c r="L70" s="1058"/>
      <c r="M70" s="695"/>
      <c r="N70" s="672"/>
      <c r="O70" s="690"/>
      <c r="P70" s="280"/>
      <c r="Q70" s="281"/>
      <c r="S70" s="239"/>
      <c r="T70" s="239"/>
      <c r="U70" s="239"/>
      <c r="V70" s="239"/>
      <c r="W70" s="239"/>
      <c r="X70" s="239"/>
    </row>
    <row r="71" spans="1:24" ht="12.75" customHeight="1">
      <c r="A71" s="673"/>
      <c r="B71" s="1024" t="s">
        <v>277</v>
      </c>
      <c r="C71" s="1024" t="s">
        <v>1140</v>
      </c>
      <c r="D71" s="696"/>
      <c r="E71" s="696"/>
      <c r="F71" s="665"/>
      <c r="G71" s="700"/>
      <c r="H71" s="253"/>
      <c r="I71" s="494"/>
      <c r="J71" s="494"/>
      <c r="K71" s="1036"/>
      <c r="L71" s="1059"/>
      <c r="M71" s="710"/>
      <c r="N71" s="671"/>
      <c r="O71" s="696"/>
      <c r="P71" s="261"/>
      <c r="Q71" s="284"/>
      <c r="S71" s="239"/>
      <c r="T71" s="239"/>
      <c r="U71" s="239"/>
      <c r="V71" s="239"/>
      <c r="W71" s="239"/>
      <c r="X71" s="239"/>
    </row>
    <row r="72" spans="1:24" ht="12.75" customHeight="1">
      <c r="A72" s="673"/>
      <c r="B72" s="696"/>
      <c r="C72" s="1024" t="s">
        <v>1139</v>
      </c>
      <c r="D72" s="696"/>
      <c r="E72" s="696"/>
      <c r="F72" s="665"/>
      <c r="G72" s="700"/>
      <c r="H72" s="253"/>
      <c r="I72" s="273"/>
      <c r="J72" s="273"/>
      <c r="K72" s="253"/>
      <c r="L72" s="242"/>
      <c r="M72" s="710"/>
      <c r="N72" s="690"/>
      <c r="O72" s="667"/>
      <c r="P72" s="280"/>
      <c r="Q72" s="281"/>
      <c r="S72" s="239"/>
      <c r="T72" s="239"/>
      <c r="U72" s="239"/>
      <c r="V72" s="239"/>
      <c r="W72" s="239"/>
      <c r="X72" s="239"/>
    </row>
    <row r="73" spans="1:24" ht="12.75" customHeight="1">
      <c r="A73" s="676"/>
      <c r="B73" s="696"/>
      <c r="C73" s="1024" t="s">
        <v>3783</v>
      </c>
      <c r="D73" s="696"/>
      <c r="E73" s="696"/>
      <c r="F73" s="665"/>
      <c r="G73" s="700"/>
      <c r="H73" s="667"/>
      <c r="I73" s="667"/>
      <c r="J73" s="667"/>
      <c r="K73" s="667"/>
      <c r="L73" s="667"/>
      <c r="M73" s="714"/>
      <c r="N73" s="697"/>
      <c r="O73" s="667"/>
      <c r="P73" s="496"/>
      <c r="Q73" s="284"/>
      <c r="S73" s="239"/>
      <c r="T73" s="239"/>
      <c r="U73" s="239"/>
      <c r="V73" s="239"/>
      <c r="W73" s="239"/>
      <c r="X73" s="239"/>
    </row>
    <row r="74" spans="1:24" ht="12.75" customHeight="1">
      <c r="A74" s="676"/>
      <c r="B74" s="1024" t="s">
        <v>399</v>
      </c>
      <c r="C74" s="1024" t="s">
        <v>3782</v>
      </c>
      <c r="D74" s="1041"/>
      <c r="E74" s="1032"/>
      <c r="F74" s="670"/>
      <c r="G74" s="700"/>
      <c r="H74" s="667"/>
      <c r="I74" s="667"/>
      <c r="J74" s="667"/>
      <c r="K74" s="667"/>
      <c r="L74" s="667"/>
      <c r="M74" s="715"/>
      <c r="N74" s="696"/>
      <c r="O74" s="667"/>
      <c r="P74" s="495"/>
      <c r="Q74" s="284"/>
      <c r="S74" s="239"/>
      <c r="T74" s="239"/>
      <c r="U74" s="239"/>
      <c r="V74" s="239"/>
      <c r="W74" s="239"/>
      <c r="X74" s="239"/>
    </row>
    <row r="75" spans="1:24" ht="12.75" customHeight="1">
      <c r="A75" s="240"/>
      <c r="B75" s="1388" t="s">
        <v>3785</v>
      </c>
      <c r="C75" s="1388"/>
      <c r="D75" s="282"/>
      <c r="E75" s="262"/>
      <c r="F75" s="283"/>
      <c r="G75" s="706"/>
      <c r="H75" s="667"/>
      <c r="I75" s="667"/>
      <c r="J75" s="667"/>
      <c r="K75" s="667"/>
      <c r="L75" s="667"/>
      <c r="M75" s="715"/>
      <c r="N75" s="696"/>
      <c r="O75" s="667"/>
      <c r="P75" s="495"/>
      <c r="Q75" s="284"/>
      <c r="S75" s="239"/>
      <c r="T75" s="239"/>
      <c r="U75" s="239"/>
      <c r="V75" s="239"/>
      <c r="W75" s="239"/>
      <c r="X75" s="239"/>
    </row>
    <row r="76" spans="1:24" ht="12.75" customHeight="1">
      <c r="A76" s="240"/>
      <c r="B76" s="1389"/>
      <c r="C76" s="1389"/>
      <c r="D76" s="254"/>
      <c r="E76" s="255"/>
      <c r="F76" s="255"/>
      <c r="G76" s="702"/>
      <c r="H76" s="667"/>
      <c r="I76" s="667"/>
      <c r="J76" s="667"/>
      <c r="K76" s="667"/>
      <c r="L76" s="667"/>
      <c r="M76" s="715"/>
      <c r="N76" s="696"/>
      <c r="O76" s="667"/>
      <c r="P76" s="497"/>
      <c r="Q76" s="284"/>
      <c r="S76" s="720"/>
      <c r="T76" s="239"/>
      <c r="U76" s="239"/>
      <c r="V76" s="239"/>
      <c r="W76" s="239"/>
      <c r="X76" s="239"/>
    </row>
    <row r="77" spans="1:24" ht="12.75" customHeight="1">
      <c r="A77" s="673"/>
      <c r="B77" s="683" t="s">
        <v>395</v>
      </c>
      <c r="C77" s="674" t="s">
        <v>396</v>
      </c>
      <c r="D77" s="671"/>
      <c r="E77" s="671"/>
      <c r="F77" s="671"/>
      <c r="G77" s="700"/>
      <c r="H77" s="1387" t="s">
        <v>3797</v>
      </c>
      <c r="I77" s="1387"/>
      <c r="J77" s="1387"/>
      <c r="K77" s="1387"/>
      <c r="L77" s="1387"/>
      <c r="M77" s="1387"/>
      <c r="N77" s="696"/>
      <c r="O77" s="667"/>
      <c r="P77" s="497"/>
      <c r="Q77" s="284"/>
      <c r="S77" s="720"/>
      <c r="T77" s="239"/>
      <c r="U77" s="239"/>
      <c r="V77" s="239"/>
      <c r="W77" s="239"/>
      <c r="X77" s="239"/>
    </row>
    <row r="78" spans="1:24" ht="12.75" customHeight="1">
      <c r="A78" s="673"/>
      <c r="B78" s="670"/>
      <c r="C78" s="674" t="s">
        <v>397</v>
      </c>
      <c r="D78" s="671"/>
      <c r="E78" s="671"/>
      <c r="F78" s="671"/>
      <c r="G78" s="700"/>
      <c r="H78" s="689"/>
      <c r="I78" s="696"/>
      <c r="J78" s="696"/>
      <c r="K78" s="696"/>
      <c r="L78" s="696"/>
      <c r="M78" s="716"/>
      <c r="N78" s="690"/>
      <c r="O78" s="667"/>
      <c r="P78" s="280"/>
      <c r="Q78" s="284"/>
      <c r="S78" s="720"/>
      <c r="T78" s="239"/>
      <c r="U78" s="239"/>
      <c r="V78" s="239"/>
      <c r="W78" s="239"/>
      <c r="X78" s="239"/>
    </row>
    <row r="79" spans="1:24" ht="12.75" customHeight="1" thickBot="1">
      <c r="A79" s="669"/>
      <c r="B79" s="671"/>
      <c r="C79" s="670"/>
      <c r="D79" s="671"/>
      <c r="E79" s="671"/>
      <c r="F79" s="665"/>
      <c r="G79" s="700"/>
      <c r="H79" s="259"/>
      <c r="I79" s="494"/>
      <c r="J79" s="494"/>
      <c r="K79" s="494"/>
      <c r="L79" s="494"/>
      <c r="M79" s="717"/>
      <c r="N79" s="490"/>
      <c r="O79" s="280"/>
      <c r="P79" s="280"/>
      <c r="Q79" s="281"/>
      <c r="S79" s="720"/>
      <c r="T79" s="239"/>
      <c r="U79" s="239"/>
      <c r="V79" s="239"/>
      <c r="W79" s="239"/>
      <c r="X79" s="239"/>
    </row>
    <row r="80" spans="1:24" ht="12.75" customHeight="1" thickBot="1">
      <c r="A80" s="285"/>
      <c r="B80" s="286"/>
      <c r="C80" s="286"/>
      <c r="D80" s="286"/>
      <c r="E80" s="286"/>
      <c r="F80" s="286"/>
      <c r="G80" s="707"/>
      <c r="H80" s="286"/>
      <c r="I80" s="287"/>
      <c r="J80" s="287"/>
      <c r="K80" s="287"/>
      <c r="L80" s="287"/>
      <c r="M80" s="718"/>
      <c r="N80" s="288"/>
      <c r="O80" s="492"/>
      <c r="P80" s="492"/>
      <c r="Q80" s="493"/>
      <c r="S80" s="720"/>
      <c r="T80" s="239"/>
      <c r="U80" s="239"/>
      <c r="V80" s="239"/>
      <c r="W80" s="239"/>
      <c r="X80" s="239"/>
    </row>
    <row r="81" spans="19:24" ht="12.75" customHeight="1">
      <c r="S81" s="720"/>
      <c r="T81" s="239"/>
      <c r="U81" s="239"/>
      <c r="V81" s="239"/>
      <c r="W81" s="239"/>
      <c r="X81" s="239"/>
    </row>
    <row r="82" spans="19:24" ht="12.75" customHeight="1">
      <c r="S82" s="720"/>
      <c r="T82" s="239"/>
      <c r="U82" s="239"/>
      <c r="V82" s="239"/>
      <c r="W82" s="239"/>
      <c r="X82" s="239"/>
    </row>
    <row r="83" spans="19:24" ht="12.75" hidden="1" customHeight="1">
      <c r="V83" s="239"/>
      <c r="W83" s="239"/>
      <c r="X83" s="239"/>
    </row>
    <row r="84" spans="19:24" ht="12.75" hidden="1" customHeight="1">
      <c r="V84" s="239"/>
      <c r="W84" s="239"/>
      <c r="X84" s="239"/>
    </row>
    <row r="85" spans="19:24" ht="12.75" hidden="1" customHeight="1">
      <c r="V85" s="239"/>
      <c r="W85" s="239"/>
      <c r="X85" s="239"/>
    </row>
    <row r="86" spans="19:24" ht="12.75" hidden="1" customHeight="1">
      <c r="V86" s="239"/>
      <c r="W86" s="239"/>
      <c r="X86" s="239"/>
    </row>
    <row r="87" spans="19:24" ht="12.75" hidden="1" customHeight="1">
      <c r="V87" s="239"/>
      <c r="W87" s="239"/>
      <c r="X87" s="239"/>
    </row>
    <row r="88" spans="19:24" ht="12.75" hidden="1" customHeight="1">
      <c r="V88" s="239"/>
      <c r="W88" s="239"/>
      <c r="X88" s="239"/>
    </row>
    <row r="89" spans="19:24" ht="12.75" hidden="1" customHeight="1">
      <c r="V89" s="239"/>
      <c r="W89" s="239"/>
      <c r="X89" s="239"/>
    </row>
    <row r="90" spans="19:24" ht="12.75" hidden="1" customHeight="1">
      <c r="V90" s="239"/>
      <c r="W90" s="239"/>
      <c r="X90" s="239"/>
    </row>
    <row r="91" spans="19:24" ht="12.75" hidden="1" customHeight="1">
      <c r="V91" s="239"/>
      <c r="W91" s="239"/>
      <c r="X91" s="239"/>
    </row>
    <row r="92" spans="19:24" ht="12.75" hidden="1" customHeight="1">
      <c r="V92" s="239"/>
      <c r="W92" s="239"/>
      <c r="X92" s="239"/>
    </row>
    <row r="93" spans="19:24" ht="12.75" hidden="1" customHeight="1">
      <c r="V93" s="239"/>
      <c r="W93" s="239"/>
      <c r="X93" s="239"/>
    </row>
    <row r="94" spans="19:24" hidden="1">
      <c r="V94" s="239"/>
      <c r="W94" s="239"/>
      <c r="X94" s="239"/>
    </row>
    <row r="95" spans="19:24" hidden="1">
      <c r="V95" s="239"/>
      <c r="W95" s="239"/>
      <c r="X95" s="239"/>
    </row>
    <row r="96" spans="19:24" hidden="1">
      <c r="V96" s="239"/>
      <c r="W96" s="239"/>
      <c r="X96" s="239"/>
    </row>
    <row r="97" spans="22:24" hidden="1">
      <c r="V97" s="239"/>
      <c r="W97" s="239"/>
      <c r="X97" s="239"/>
    </row>
    <row r="98" spans="22:24" hidden="1">
      <c r="V98" s="239"/>
      <c r="W98" s="239"/>
      <c r="X98" s="239"/>
    </row>
    <row r="99" spans="22:24" hidden="1">
      <c r="V99" s="239"/>
      <c r="W99" s="239"/>
      <c r="X99" s="239"/>
    </row>
    <row r="100" spans="22:24" hidden="1">
      <c r="V100" s="239"/>
      <c r="W100" s="239"/>
      <c r="X100" s="239"/>
    </row>
    <row r="101" spans="22:24" hidden="1">
      <c r="V101" s="239"/>
      <c r="W101" s="239"/>
      <c r="X101" s="239"/>
    </row>
    <row r="102" spans="22:24" hidden="1">
      <c r="V102" s="239"/>
      <c r="W102" s="239"/>
      <c r="X102" s="239"/>
    </row>
    <row r="103" spans="22:24" hidden="1">
      <c r="V103" s="239"/>
      <c r="W103" s="239"/>
      <c r="X103" s="239"/>
    </row>
    <row r="104" spans="22:24" hidden="1">
      <c r="V104" s="239"/>
      <c r="W104" s="239"/>
      <c r="X104" s="239"/>
    </row>
    <row r="105" spans="22:24" hidden="1">
      <c r="V105" s="239"/>
      <c r="W105" s="239"/>
      <c r="X105" s="239"/>
    </row>
    <row r="106" spans="22:24" hidden="1">
      <c r="V106" s="239"/>
      <c r="W106" s="239"/>
      <c r="X106" s="239"/>
    </row>
    <row r="107" spans="22:24" hidden="1">
      <c r="V107" s="239"/>
      <c r="W107" s="239"/>
      <c r="X107" s="239"/>
    </row>
    <row r="108" spans="22:24" hidden="1">
      <c r="V108" s="239"/>
      <c r="W108" s="239"/>
      <c r="X108" s="239"/>
    </row>
    <row r="109" spans="22:24" hidden="1">
      <c r="V109" s="239"/>
      <c r="W109" s="239"/>
      <c r="X109" s="239"/>
    </row>
    <row r="110" spans="22:24" hidden="1">
      <c r="V110" s="239"/>
      <c r="W110" s="239"/>
      <c r="X110" s="239"/>
    </row>
    <row r="111" spans="22:24" hidden="1">
      <c r="V111" s="239"/>
      <c r="W111" s="239"/>
      <c r="X111" s="239"/>
    </row>
    <row r="112" spans="22:24" hidden="1">
      <c r="V112" s="239"/>
      <c r="W112" s="239"/>
      <c r="X112" s="239"/>
    </row>
    <row r="113" spans="22:24" hidden="1">
      <c r="V113" s="239"/>
      <c r="W113" s="239"/>
      <c r="X113" s="239"/>
    </row>
    <row r="114" spans="22:24" hidden="1">
      <c r="V114" s="239"/>
      <c r="W114" s="239"/>
      <c r="X114" s="239"/>
    </row>
    <row r="115" spans="22:24" hidden="1">
      <c r="V115" s="239"/>
      <c r="W115" s="239"/>
      <c r="X115" s="239"/>
    </row>
    <row r="116" spans="22:24" hidden="1">
      <c r="V116" s="239"/>
      <c r="W116" s="239"/>
      <c r="X116" s="239"/>
    </row>
  </sheetData>
  <sheetProtection algorithmName="SHA-512" hashValue="9+4Jt0qr34pLC7tnYCcNJWavvoLR4mujCWF5O8w6WTQyXAkGwXx9z6sQaZ+hvOE0LXsGgUNpq2HNYd8S+71e2g==" saltValue="KM3lCRyhb+Oyy7ziJrFm7Q==" spinCount="100000" sheet="1" objects="1" scenarios="1"/>
  <mergeCells count="23">
    <mergeCell ref="S6:U7"/>
    <mergeCell ref="B15:D16"/>
    <mergeCell ref="I7:J8"/>
    <mergeCell ref="I23:J24"/>
    <mergeCell ref="O68:Q68"/>
    <mergeCell ref="O67:Q67"/>
    <mergeCell ref="I57:J58"/>
    <mergeCell ref="H77:M77"/>
    <mergeCell ref="B75:C76"/>
    <mergeCell ref="B36:D37"/>
    <mergeCell ref="B64:C65"/>
    <mergeCell ref="G1:N4"/>
    <mergeCell ref="K5:M5"/>
    <mergeCell ref="D7:G8"/>
    <mergeCell ref="I12:J13"/>
    <mergeCell ref="I16:J17"/>
    <mergeCell ref="B7:C8"/>
    <mergeCell ref="B59:C60"/>
    <mergeCell ref="B50:C51"/>
    <mergeCell ref="I39:J40"/>
    <mergeCell ref="I42:J43"/>
    <mergeCell ref="I45:J46"/>
    <mergeCell ref="I52:J53"/>
  </mergeCells>
  <phoneticPr fontId="20" type="noConversion"/>
  <hyperlinks>
    <hyperlink ref="X12" r:id="rId1" display="WWW.COMPASSTECH.IT" xr:uid="{00000000-0004-0000-0000-00005C000000}"/>
    <hyperlink ref="K5" r:id="rId2" xr:uid="{00000000-0004-0000-0000-00005D000000}"/>
    <hyperlink ref="B77" location="Eta!Area_stampa" display="Rack Tecno" xr:uid="{00000000-0004-0000-0000-00008A000000}"/>
    <hyperlink ref="C77" location="Eta!Area_stampa" display="Armadi da Parete" xr:uid="{00000000-0004-0000-0000-00008B000000}"/>
    <hyperlink ref="C78" location="Eta!Area_stampa" display="Armadi da Pavimento" xr:uid="{00000000-0004-0000-0000-00008C000000}"/>
    <hyperlink ref="B7:C8" location="'LS CABLE'!Area_stampa" display="     LS Cable" xr:uid="{41010271-5AFF-4F83-A861-E603EE612304}"/>
    <hyperlink ref="B50:C51" location="Panduit!Area_stampa" display="Panduit" xr:uid="{DFE2C362-D03A-4A20-B18D-6128184A9DB6}"/>
    <hyperlink ref="B59:C60" location="Corning!Area_stampa" display="Corning" xr:uid="{D4008993-C8BB-4FA9-A80A-46AC4BDFA4E9}"/>
    <hyperlink ref="B64:C65" location="'TS RACK TECNO'!Area_stampa" display="Tecnosteel" xr:uid="{CC40C66E-7793-4067-85DD-3532E529CC2B}"/>
    <hyperlink ref="B75:C76" location="Eta!Area_stampa" display="ETA" xr:uid="{37C21095-D419-4737-9A1C-7CBADCAC8DD6}"/>
    <hyperlink ref="I7:J8" location="Snom!Area_stampa" display="Snom" xr:uid="{4D30123E-97A3-47DB-8EAA-0F56299666AB}"/>
    <hyperlink ref="I12:J13" location="Planet!Area_stampa" display="Planet" xr:uid="{62CC6CF0-AEF9-4079-AB82-003F3E62A0ED}"/>
    <hyperlink ref="I16:J17" location="'Legrand RACK'!Area_stampa" display="Legrand" xr:uid="{CB41C244-E620-410F-AEDF-727D67D0424E}"/>
    <hyperlink ref="I23:J24" location="'ORCA Copper System'!Area_stampa" display="Orca Networking" xr:uid="{4FE32C78-2E83-4695-8E31-EDB73604DC5E}"/>
    <hyperlink ref="I39:J40" location="'BRADY LABEL &amp; PRINTER'!Stampanti_ID_PAL" display="Brady" xr:uid="{28A126EF-C13C-4168-96A9-4D301ACE1173}"/>
    <hyperlink ref="I42:J43" location="Zyxel!Area_stampa" display="Zyxel" xr:uid="{CC5A7A50-DEF4-4714-B765-CE1D9C2217B1}"/>
    <hyperlink ref="I45:J46" location="'RIELLO UPS'!Area_stampa" display="Riello" xr:uid="{386051FB-A1A7-4EC7-932D-88AA99DCD502}"/>
    <hyperlink ref="I52:J53" location="Fluke!Area_stampa" display="Fluke" xr:uid="{1D27FB43-1668-44BC-A926-6B43A7EB7D2F}"/>
    <hyperlink ref="I57:J58" location="Datwyler!Area_stampa" display="Datwyler" xr:uid="{2F4EF3D6-B717-440B-84AB-00AB42356A29}"/>
    <hyperlink ref="I68:L69" location="'RM Reichle &amp; De Massari'!Titoli_stampa" display="R&amp;M Reichle &amp; De Massari" xr:uid="{4F19053A-5C5C-4559-B950-A747A32A3171}"/>
  </hyperlinks>
  <pageMargins left="0.19685039370078741" right="0.19685039370078741" top="0.34" bottom="0" header="0" footer="0"/>
  <pageSetup paperSize="9" scale="80" orientation="portrait" errors="dash"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9">
    <tabColor indexed="60"/>
  </sheetPr>
  <dimension ref="A1:I719"/>
  <sheetViews>
    <sheetView zoomScaleNormal="100" workbookViewId="0">
      <pane ySplit="4" topLeftCell="A5" activePane="bottomLeft" state="frozen"/>
      <selection pane="bottomLeft" activeCell="A5" sqref="A5:F719"/>
    </sheetView>
  </sheetViews>
  <sheetFormatPr defaultColWidth="9.44140625" defaultRowHeight="13.2"/>
  <cols>
    <col min="1" max="1" width="17.44140625" style="141" customWidth="1"/>
    <col min="2" max="2" width="4.44140625" style="289" customWidth="1"/>
    <col min="3" max="3" width="51.44140625" style="190" customWidth="1"/>
    <col min="4" max="4" width="5.5546875" style="289" customWidth="1"/>
    <col min="5" max="5" width="4.5546875" style="526" customWidth="1"/>
    <col min="6" max="6" width="9.44140625" style="289" bestFit="1" customWidth="1"/>
    <col min="7" max="7" width="9.44140625" style="481" bestFit="1" customWidth="1"/>
    <col min="8" max="8" width="14.5546875" style="149" bestFit="1" customWidth="1"/>
    <col min="9" max="9" width="10" style="141" bestFit="1" customWidth="1"/>
    <col min="10" max="12" width="9.44140625" style="141"/>
    <col min="13" max="13" width="10.5546875" style="141" bestFit="1" customWidth="1"/>
    <col min="14" max="14" width="10" style="141" bestFit="1" customWidth="1"/>
    <col min="15" max="16384" width="9.44140625" style="141"/>
  </cols>
  <sheetData>
    <row r="1" spans="1:9">
      <c r="A1" s="306" t="str">
        <f>'LS CABLE'!A1</f>
        <v>Listino Giugno26</v>
      </c>
      <c r="B1" s="373"/>
      <c r="C1" s="1412" t="s">
        <v>11780</v>
      </c>
      <c r="D1" s="1413"/>
      <c r="E1" s="1413"/>
      <c r="F1" s="1413"/>
      <c r="G1" s="175"/>
    </row>
    <row r="2" spans="1:9">
      <c r="A2" s="306"/>
      <c r="B2" s="373"/>
      <c r="C2" s="307"/>
      <c r="D2" s="633"/>
      <c r="E2" s="523"/>
      <c r="F2" s="464"/>
      <c r="G2" s="176" t="s">
        <v>190</v>
      </c>
    </row>
    <row r="3" spans="1:9" ht="25.2">
      <c r="A3" s="308" t="s">
        <v>519</v>
      </c>
      <c r="B3" s="374"/>
      <c r="C3" s="309"/>
      <c r="D3" s="634"/>
      <c r="E3" s="524"/>
      <c r="F3" s="465"/>
      <c r="G3" s="177"/>
    </row>
    <row r="4" spans="1:9">
      <c r="A4" s="1124" t="s">
        <v>14629</v>
      </c>
      <c r="B4" s="1125" t="s">
        <v>14630</v>
      </c>
      <c r="C4" s="1124" t="s">
        <v>219</v>
      </c>
      <c r="D4" s="1124" t="s">
        <v>14631</v>
      </c>
      <c r="E4" s="1126" t="s">
        <v>14632</v>
      </c>
      <c r="F4" s="1126" t="s">
        <v>14633</v>
      </c>
      <c r="G4" s="165" t="s">
        <v>491</v>
      </c>
    </row>
    <row r="5" spans="1:9" ht="24.6" customHeight="1">
      <c r="A5" s="896" t="s">
        <v>11998</v>
      </c>
      <c r="B5" s="897"/>
      <c r="C5" s="898"/>
      <c r="D5" s="899"/>
      <c r="E5" s="900"/>
      <c r="F5" s="901"/>
      <c r="G5" s="480"/>
    </row>
    <row r="6" spans="1:9" ht="14.1" customHeight="1">
      <c r="A6" s="890" t="s">
        <v>859</v>
      </c>
      <c r="B6" s="891" t="s">
        <v>4437</v>
      </c>
      <c r="C6" s="892" t="s">
        <v>17165</v>
      </c>
      <c r="D6" s="895">
        <v>1</v>
      </c>
      <c r="E6" s="888"/>
      <c r="F6" s="889">
        <v>1.62</v>
      </c>
      <c r="G6" s="179">
        <f>IF(F6="","",F6-F6*COMPASS!$U$11)</f>
        <v>1.62</v>
      </c>
      <c r="I6" s="150"/>
    </row>
    <row r="7" spans="1:9" ht="14.1" customHeight="1">
      <c r="A7" s="890" t="s">
        <v>860</v>
      </c>
      <c r="B7" s="891" t="s">
        <v>4437</v>
      </c>
      <c r="C7" s="892" t="s">
        <v>17166</v>
      </c>
      <c r="D7" s="895">
        <v>1</v>
      </c>
      <c r="E7" s="888"/>
      <c r="F7" s="889">
        <v>1.62</v>
      </c>
      <c r="G7" s="179">
        <f>IF(F7="","",F7-F7*COMPASS!$U$11)</f>
        <v>1.62</v>
      </c>
      <c r="I7" s="150"/>
    </row>
    <row r="8" spans="1:9" ht="14.1" customHeight="1">
      <c r="A8" s="890" t="s">
        <v>1756</v>
      </c>
      <c r="B8" s="891" t="s">
        <v>467</v>
      </c>
      <c r="C8" s="892" t="s">
        <v>17167</v>
      </c>
      <c r="D8" s="895">
        <v>1</v>
      </c>
      <c r="E8" s="888"/>
      <c r="F8" s="889">
        <v>1.2</v>
      </c>
      <c r="G8" s="179">
        <f>IF(F8="","",F8-F8*COMPASS!$U$11)</f>
        <v>1.2</v>
      </c>
      <c r="I8" s="150"/>
    </row>
    <row r="9" spans="1:9" ht="14.1" customHeight="1">
      <c r="A9" s="890" t="s">
        <v>861</v>
      </c>
      <c r="B9" s="891" t="s">
        <v>467</v>
      </c>
      <c r="C9" s="892" t="s">
        <v>214</v>
      </c>
      <c r="D9" s="895">
        <v>1</v>
      </c>
      <c r="E9" s="888"/>
      <c r="F9" s="889">
        <v>35.090000000000003</v>
      </c>
      <c r="G9" s="179">
        <f>IF(F9="","",F9-F9*COMPASS!$U$11)</f>
        <v>35.090000000000003</v>
      </c>
      <c r="I9" s="150"/>
    </row>
    <row r="10" spans="1:9" ht="14.1" customHeight="1">
      <c r="A10" s="890" t="s">
        <v>862</v>
      </c>
      <c r="B10" s="891" t="s">
        <v>467</v>
      </c>
      <c r="C10" s="892" t="s">
        <v>2643</v>
      </c>
      <c r="D10" s="895">
        <v>1</v>
      </c>
      <c r="E10" s="888"/>
      <c r="F10" s="889">
        <v>67.739999999999995</v>
      </c>
      <c r="G10" s="179">
        <f>IF(F10="","",F10-F10*COMPASS!$U$11)</f>
        <v>67.739999999999995</v>
      </c>
      <c r="I10" s="150"/>
    </row>
    <row r="11" spans="1:9" ht="14.1" customHeight="1">
      <c r="A11" s="890" t="s">
        <v>1715</v>
      </c>
      <c r="B11" s="891" t="s">
        <v>571</v>
      </c>
      <c r="C11" s="892" t="s">
        <v>1713</v>
      </c>
      <c r="D11" s="895">
        <v>1</v>
      </c>
      <c r="E11" s="888"/>
      <c r="F11" s="889">
        <v>36.770000000000003</v>
      </c>
      <c r="G11" s="179">
        <f>IF(F11="","",F11-F11*COMPASS!$U$11)</f>
        <v>36.770000000000003</v>
      </c>
      <c r="I11" s="150"/>
    </row>
    <row r="12" spans="1:9" ht="14.1" customHeight="1">
      <c r="A12" s="890" t="s">
        <v>7561</v>
      </c>
      <c r="B12" s="891" t="s">
        <v>467</v>
      </c>
      <c r="C12" s="892" t="s">
        <v>8755</v>
      </c>
      <c r="D12" s="895">
        <v>305</v>
      </c>
      <c r="E12" s="810"/>
      <c r="F12" s="889">
        <v>0.5</v>
      </c>
      <c r="G12" s="179">
        <f>IF(F12="","",F12-F12*COMPASS!$U$11)</f>
        <v>0.5</v>
      </c>
      <c r="I12" s="150"/>
    </row>
    <row r="13" spans="1:9" ht="14.1" customHeight="1">
      <c r="A13" s="890" t="s">
        <v>1757</v>
      </c>
      <c r="B13" s="891" t="s">
        <v>571</v>
      </c>
      <c r="C13" s="892" t="s">
        <v>17168</v>
      </c>
      <c r="D13" s="895">
        <v>1</v>
      </c>
      <c r="E13" s="888"/>
      <c r="F13" s="889">
        <v>2.25</v>
      </c>
      <c r="G13" s="179">
        <f>IF(F13="","",F13-F13*COMPASS!$U$11)</f>
        <v>2.25</v>
      </c>
      <c r="I13" s="150"/>
    </row>
    <row r="14" spans="1:9" ht="14.1" customHeight="1">
      <c r="A14" s="890" t="s">
        <v>863</v>
      </c>
      <c r="B14" s="891" t="s">
        <v>467</v>
      </c>
      <c r="C14" s="892" t="s">
        <v>17169</v>
      </c>
      <c r="D14" s="895">
        <v>1</v>
      </c>
      <c r="E14" s="888"/>
      <c r="F14" s="889">
        <v>2.67</v>
      </c>
      <c r="G14" s="179">
        <f>IF(F14="","",F14-F14*COMPASS!$U$11)</f>
        <v>2.67</v>
      </c>
      <c r="I14" s="150"/>
    </row>
    <row r="15" spans="1:9" ht="14.1" customHeight="1">
      <c r="A15" s="890" t="s">
        <v>864</v>
      </c>
      <c r="B15" s="891" t="s">
        <v>467</v>
      </c>
      <c r="C15" s="892" t="s">
        <v>865</v>
      </c>
      <c r="D15" s="895">
        <v>1</v>
      </c>
      <c r="E15" s="888"/>
      <c r="F15" s="889">
        <v>59.12</v>
      </c>
      <c r="G15" s="179">
        <f>IF(F15="","",F15-F15*COMPASS!$U$11)</f>
        <v>59.12</v>
      </c>
      <c r="I15" s="150"/>
    </row>
    <row r="16" spans="1:9" ht="14.1" customHeight="1">
      <c r="A16" s="890" t="s">
        <v>7840</v>
      </c>
      <c r="B16" s="891" t="s">
        <v>467</v>
      </c>
      <c r="C16" s="892" t="s">
        <v>8756</v>
      </c>
      <c r="D16" s="895">
        <v>305</v>
      </c>
      <c r="E16" s="810"/>
      <c r="F16" s="924">
        <v>0.65</v>
      </c>
      <c r="G16" s="179">
        <f>IF(F16="","",F16-F16*COMPASS!$U$11)</f>
        <v>0.65</v>
      </c>
      <c r="I16" s="150"/>
    </row>
    <row r="17" spans="1:9" ht="14.1" customHeight="1">
      <c r="A17" s="896" t="s">
        <v>126</v>
      </c>
      <c r="B17" s="897"/>
      <c r="C17" s="898"/>
      <c r="D17" s="899"/>
      <c r="E17" s="900"/>
      <c r="F17" s="901"/>
      <c r="G17" s="179" t="str">
        <f>IF(F17="","",F17-F17*COMPASS!$U$11)</f>
        <v/>
      </c>
      <c r="I17" s="150"/>
    </row>
    <row r="18" spans="1:9" ht="14.1" customHeight="1">
      <c r="A18" s="890" t="s">
        <v>866</v>
      </c>
      <c r="B18" s="891" t="s">
        <v>4437</v>
      </c>
      <c r="C18" s="892" t="s">
        <v>17170</v>
      </c>
      <c r="D18" s="895">
        <v>1</v>
      </c>
      <c r="E18" s="888"/>
      <c r="F18" s="889">
        <v>2.36</v>
      </c>
      <c r="G18" s="179">
        <f>IF(F18="","",F18-F18*COMPASS!$U$11)</f>
        <v>2.36</v>
      </c>
      <c r="I18" s="150"/>
    </row>
    <row r="19" spans="1:9" ht="14.1" customHeight="1">
      <c r="A19" s="890" t="s">
        <v>867</v>
      </c>
      <c r="B19" s="891" t="s">
        <v>4437</v>
      </c>
      <c r="C19" s="892" t="s">
        <v>17171</v>
      </c>
      <c r="D19" s="895">
        <v>1</v>
      </c>
      <c r="E19" s="888"/>
      <c r="F19" s="889">
        <v>2.36</v>
      </c>
      <c r="G19" s="179">
        <f>IF(F19="","",F19-F19*COMPASS!$U$11)</f>
        <v>2.36</v>
      </c>
      <c r="I19" s="150"/>
    </row>
    <row r="20" spans="1:9" ht="14.1" customHeight="1">
      <c r="A20" s="890" t="s">
        <v>14785</v>
      </c>
      <c r="B20" s="891" t="s">
        <v>467</v>
      </c>
      <c r="C20" s="892" t="s">
        <v>17708</v>
      </c>
      <c r="D20" s="894">
        <v>1</v>
      </c>
      <c r="E20" s="902"/>
      <c r="F20" s="966">
        <v>29.42</v>
      </c>
      <c r="G20" s="179">
        <f>IF(F20="","",F20-F20*COMPASS!$U$11)</f>
        <v>29.42</v>
      </c>
      <c r="I20" s="150"/>
    </row>
    <row r="21" spans="1:9" ht="14.1" customHeight="1">
      <c r="A21" s="890" t="s">
        <v>14786</v>
      </c>
      <c r="B21" s="891" t="s">
        <v>467</v>
      </c>
      <c r="C21" s="892" t="s">
        <v>17709</v>
      </c>
      <c r="D21" s="894">
        <v>1</v>
      </c>
      <c r="E21" s="902"/>
      <c r="F21" s="966">
        <v>29.42</v>
      </c>
      <c r="G21" s="179">
        <f>IF(F21="","",F21-F21*COMPASS!$U$11)</f>
        <v>29.42</v>
      </c>
      <c r="I21" s="150"/>
    </row>
    <row r="22" spans="1:9" ht="14.1" customHeight="1">
      <c r="A22" s="890" t="s">
        <v>1758</v>
      </c>
      <c r="B22" s="891" t="s">
        <v>467</v>
      </c>
      <c r="C22" s="892" t="s">
        <v>13942</v>
      </c>
      <c r="D22" s="895">
        <v>12</v>
      </c>
      <c r="E22" s="1129"/>
      <c r="F22" s="889">
        <v>2.46</v>
      </c>
      <c r="G22" s="179">
        <f>IF(F22="","",F22-F22*COMPASS!$U$11)</f>
        <v>2.46</v>
      </c>
      <c r="I22" s="150"/>
    </row>
    <row r="23" spans="1:9" ht="14.1" customHeight="1">
      <c r="A23" s="890" t="s">
        <v>868</v>
      </c>
      <c r="B23" s="891" t="s">
        <v>571</v>
      </c>
      <c r="C23" s="892" t="s">
        <v>7560</v>
      </c>
      <c r="D23" s="895">
        <v>1</v>
      </c>
      <c r="E23" s="888"/>
      <c r="F23" s="889">
        <v>42.91</v>
      </c>
      <c r="G23" s="179">
        <f>IF(F23="","",F23-F23*COMPASS!$U$11)</f>
        <v>42.91</v>
      </c>
      <c r="I23" s="150"/>
    </row>
    <row r="24" spans="1:9" ht="14.1" customHeight="1">
      <c r="A24" s="890" t="s">
        <v>16503</v>
      </c>
      <c r="B24" s="891" t="s">
        <v>467</v>
      </c>
      <c r="C24" s="892" t="s">
        <v>16504</v>
      </c>
      <c r="D24" s="895">
        <v>1</v>
      </c>
      <c r="E24" s="888" t="s">
        <v>445</v>
      </c>
      <c r="F24" s="889">
        <v>44.42</v>
      </c>
      <c r="G24" s="179">
        <f>IF(F24="","",F24-F24*COMPASS!$U$11)</f>
        <v>44.42</v>
      </c>
      <c r="I24" s="150"/>
    </row>
    <row r="25" spans="1:9" ht="14.1" customHeight="1">
      <c r="A25" s="890" t="s">
        <v>7873</v>
      </c>
      <c r="B25" s="891" t="s">
        <v>467</v>
      </c>
      <c r="C25" s="892" t="s">
        <v>8757</v>
      </c>
      <c r="D25" s="895">
        <v>305</v>
      </c>
      <c r="E25" s="902"/>
      <c r="F25" s="889">
        <v>0.61</v>
      </c>
      <c r="G25" s="179">
        <f>IF(F25="","",F25-F25*COMPASS!$U$11)</f>
        <v>0.61</v>
      </c>
      <c r="I25" s="150"/>
    </row>
    <row r="26" spans="1:9" ht="14.1" customHeight="1">
      <c r="A26" s="890" t="s">
        <v>7874</v>
      </c>
      <c r="B26" s="891" t="s">
        <v>467</v>
      </c>
      <c r="C26" s="892" t="s">
        <v>8758</v>
      </c>
      <c r="D26" s="895">
        <v>305</v>
      </c>
      <c r="E26" s="902"/>
      <c r="F26" s="889">
        <v>0.7</v>
      </c>
      <c r="G26" s="179">
        <f>IF(F26="","",F26-F26*COMPASS!$U$11)</f>
        <v>0.7</v>
      </c>
      <c r="I26" s="150"/>
    </row>
    <row r="27" spans="1:9" ht="14.1" customHeight="1">
      <c r="A27" s="890" t="s">
        <v>7875</v>
      </c>
      <c r="B27" s="891" t="s">
        <v>571</v>
      </c>
      <c r="C27" s="892" t="s">
        <v>10397</v>
      </c>
      <c r="D27" s="895">
        <v>1</v>
      </c>
      <c r="E27" s="902"/>
      <c r="F27" s="889">
        <v>3.8</v>
      </c>
      <c r="G27" s="179">
        <f>IF(F27="","",F27-F27*COMPASS!$U$11)</f>
        <v>3.8</v>
      </c>
      <c r="I27" s="150"/>
    </row>
    <row r="28" spans="1:9" ht="14.1" customHeight="1">
      <c r="A28" s="890" t="s">
        <v>7876</v>
      </c>
      <c r="B28" s="891" t="s">
        <v>571</v>
      </c>
      <c r="C28" s="892" t="s">
        <v>10398</v>
      </c>
      <c r="D28" s="895">
        <v>1</v>
      </c>
      <c r="E28" s="902"/>
      <c r="F28" s="889">
        <v>2.59</v>
      </c>
      <c r="G28" s="179">
        <f>IF(F28="","",F28-F28*COMPASS!$U$11)</f>
        <v>2.59</v>
      </c>
      <c r="I28" s="150"/>
    </row>
    <row r="29" spans="1:9" ht="14.1" customHeight="1">
      <c r="A29" s="890" t="s">
        <v>9987</v>
      </c>
      <c r="B29" s="891" t="s">
        <v>571</v>
      </c>
      <c r="C29" s="917" t="s">
        <v>17172</v>
      </c>
      <c r="D29" s="894">
        <v>12</v>
      </c>
      <c r="E29" s="902"/>
      <c r="F29" s="966">
        <v>4.2300000000000004</v>
      </c>
      <c r="G29" s="179">
        <f>IF(F29="","",F29-F29*COMPASS!$U$11)</f>
        <v>4.2300000000000004</v>
      </c>
      <c r="I29" s="150"/>
    </row>
    <row r="30" spans="1:9" ht="14.1" customHeight="1">
      <c r="A30" s="890" t="s">
        <v>14787</v>
      </c>
      <c r="B30" s="891" t="s">
        <v>467</v>
      </c>
      <c r="C30" s="917" t="s">
        <v>17173</v>
      </c>
      <c r="D30" s="894">
        <v>1</v>
      </c>
      <c r="E30" s="902"/>
      <c r="F30" s="966">
        <v>44.15</v>
      </c>
      <c r="G30" s="179">
        <f>IF(F30="","",F30-F30*COMPASS!$U$11)</f>
        <v>44.15</v>
      </c>
      <c r="I30" s="150"/>
    </row>
    <row r="31" spans="1:9" ht="14.1" customHeight="1">
      <c r="A31" s="890" t="s">
        <v>8095</v>
      </c>
      <c r="B31" s="891" t="s">
        <v>467</v>
      </c>
      <c r="C31" s="892" t="s">
        <v>8096</v>
      </c>
      <c r="D31" s="895">
        <v>1</v>
      </c>
      <c r="E31" s="902"/>
      <c r="F31" s="889">
        <v>83.81</v>
      </c>
      <c r="G31" s="179">
        <f>IF(F31="","",F31-F31*COMPASS!$U$11)</f>
        <v>83.81</v>
      </c>
      <c r="I31" s="150"/>
    </row>
    <row r="32" spans="1:9" ht="14.1" customHeight="1">
      <c r="A32" s="890" t="s">
        <v>7841</v>
      </c>
      <c r="B32" s="891" t="s">
        <v>467</v>
      </c>
      <c r="C32" s="892" t="s">
        <v>9280</v>
      </c>
      <c r="D32" s="895">
        <v>305</v>
      </c>
      <c r="E32" s="902"/>
      <c r="F32" s="889">
        <v>0.83</v>
      </c>
      <c r="G32" s="179">
        <f>IF(F32="","",F32-F32*COMPASS!$U$11)</f>
        <v>0.83</v>
      </c>
      <c r="I32" s="150"/>
    </row>
    <row r="33" spans="1:9" ht="14.1" customHeight="1">
      <c r="A33" s="890" t="s">
        <v>8667</v>
      </c>
      <c r="B33" s="891" t="s">
        <v>467</v>
      </c>
      <c r="C33" s="892" t="s">
        <v>8759</v>
      </c>
      <c r="D33" s="895">
        <v>500</v>
      </c>
      <c r="E33" s="902"/>
      <c r="F33" s="889">
        <v>0.92</v>
      </c>
      <c r="G33" s="179">
        <f>IF(F33="","",F33-F33*COMPASS!$U$11)</f>
        <v>0.92</v>
      </c>
      <c r="I33" s="150"/>
    </row>
    <row r="34" spans="1:9" ht="14.1" customHeight="1">
      <c r="A34" s="896" t="s">
        <v>1714</v>
      </c>
      <c r="B34" s="897"/>
      <c r="C34" s="898"/>
      <c r="D34" s="899"/>
      <c r="E34" s="899"/>
      <c r="F34" s="901"/>
      <c r="G34" s="179" t="str">
        <f>IF(F34="","",F34-F34*COMPASS!$U$11)</f>
        <v/>
      </c>
      <c r="I34" s="150"/>
    </row>
    <row r="35" spans="1:9" ht="14.1" customHeight="1">
      <c r="A35" s="890" t="s">
        <v>14788</v>
      </c>
      <c r="B35" s="891" t="s">
        <v>467</v>
      </c>
      <c r="C35" s="892" t="s">
        <v>17174</v>
      </c>
      <c r="D35" s="895">
        <v>1</v>
      </c>
      <c r="E35" s="902"/>
      <c r="F35" s="889">
        <v>45.76</v>
      </c>
      <c r="G35" s="179">
        <f>IF(F35="","",F35-F35*COMPASS!$U$11)</f>
        <v>45.76</v>
      </c>
      <c r="I35" s="150"/>
    </row>
    <row r="36" spans="1:9" ht="14.1" customHeight="1">
      <c r="A36" s="890" t="s">
        <v>14789</v>
      </c>
      <c r="B36" s="891" t="s">
        <v>467</v>
      </c>
      <c r="C36" s="892" t="s">
        <v>17175</v>
      </c>
      <c r="D36" s="895">
        <v>1</v>
      </c>
      <c r="E36" s="902"/>
      <c r="F36" s="889">
        <v>45.76</v>
      </c>
      <c r="G36" s="179">
        <f>IF(F36="","",F36-F36*COMPASS!$U$11)</f>
        <v>45.76</v>
      </c>
      <c r="I36" s="150"/>
    </row>
    <row r="37" spans="1:9" ht="14.1" customHeight="1">
      <c r="A37" s="890" t="s">
        <v>15323</v>
      </c>
      <c r="B37" s="891" t="s">
        <v>467</v>
      </c>
      <c r="C37" s="892" t="s">
        <v>15324</v>
      </c>
      <c r="D37" s="894">
        <v>1</v>
      </c>
      <c r="E37" s="902"/>
      <c r="F37" s="966">
        <v>20.25</v>
      </c>
      <c r="G37" s="179">
        <f>IF(F37="","",F37-F37*COMPASS!$U$11)</f>
        <v>20.25</v>
      </c>
      <c r="I37" s="150"/>
    </row>
    <row r="38" spans="1:9" ht="14.1" customHeight="1">
      <c r="A38" s="890" t="s">
        <v>7562</v>
      </c>
      <c r="B38" s="891" t="s">
        <v>467</v>
      </c>
      <c r="C38" s="892" t="s">
        <v>9834</v>
      </c>
      <c r="D38" s="895">
        <v>500</v>
      </c>
      <c r="E38" s="902"/>
      <c r="F38" s="889">
        <v>0.91100000000000003</v>
      </c>
      <c r="G38" s="179">
        <f>IF(F38="","",F38-F38*COMPASS!$U$11)</f>
        <v>0.91100000000000003</v>
      </c>
      <c r="I38" s="150"/>
    </row>
    <row r="39" spans="1:9" ht="14.1" customHeight="1">
      <c r="A39" s="890" t="s">
        <v>13355</v>
      </c>
      <c r="B39" s="891" t="s">
        <v>467</v>
      </c>
      <c r="C39" s="892" t="s">
        <v>16505</v>
      </c>
      <c r="D39" s="895">
        <v>500</v>
      </c>
      <c r="E39" s="902"/>
      <c r="F39" s="889">
        <v>0.89</v>
      </c>
      <c r="G39" s="179">
        <f>IF(F39="","",F39-F39*COMPASS!$U$11)</f>
        <v>0.89</v>
      </c>
      <c r="I39" s="150"/>
    </row>
    <row r="40" spans="1:9" ht="14.1" customHeight="1">
      <c r="A40" s="890" t="s">
        <v>1716</v>
      </c>
      <c r="B40" s="891" t="s">
        <v>571</v>
      </c>
      <c r="C40" s="892" t="s">
        <v>17176</v>
      </c>
      <c r="D40" s="895">
        <v>1</v>
      </c>
      <c r="E40" s="902"/>
      <c r="F40" s="889">
        <v>5.3</v>
      </c>
      <c r="G40" s="179">
        <f>IF(F40="","",F40-F40*COMPASS!$U$11)</f>
        <v>5.3</v>
      </c>
      <c r="I40" s="150"/>
    </row>
    <row r="41" spans="1:9" ht="14.1" customHeight="1">
      <c r="A41" s="890" t="s">
        <v>14790</v>
      </c>
      <c r="B41" s="891" t="s">
        <v>467</v>
      </c>
      <c r="C41" s="892" t="s">
        <v>17177</v>
      </c>
      <c r="D41" s="895">
        <v>1</v>
      </c>
      <c r="E41" s="902"/>
      <c r="F41" s="889">
        <v>61.75</v>
      </c>
      <c r="G41" s="179">
        <f>IF(F41="","",F41-F41*COMPASS!$U$11)</f>
        <v>61.75</v>
      </c>
      <c r="I41" s="150"/>
    </row>
    <row r="42" spans="1:9" ht="14.1" customHeight="1">
      <c r="A42" s="890" t="s">
        <v>1717</v>
      </c>
      <c r="B42" s="891" t="s">
        <v>467</v>
      </c>
      <c r="C42" s="892" t="s">
        <v>8668</v>
      </c>
      <c r="D42" s="895">
        <v>1</v>
      </c>
      <c r="E42" s="902"/>
      <c r="F42" s="889">
        <v>136.38</v>
      </c>
      <c r="G42" s="179">
        <f>IF(F42="","",F42-F42*COMPASS!$U$11)</f>
        <v>136.38</v>
      </c>
      <c r="I42" s="150"/>
    </row>
    <row r="43" spans="1:9" ht="14.1" customHeight="1">
      <c r="A43" s="890" t="s">
        <v>7042</v>
      </c>
      <c r="B43" s="891" t="s">
        <v>467</v>
      </c>
      <c r="C43" s="892" t="s">
        <v>8760</v>
      </c>
      <c r="D43" s="895">
        <v>500</v>
      </c>
      <c r="E43" s="902"/>
      <c r="F43" s="889">
        <v>1.008</v>
      </c>
      <c r="G43" s="179">
        <f>IF(F43="","",F43-F43*COMPASS!$U$11)</f>
        <v>1.008</v>
      </c>
      <c r="I43" s="150"/>
    </row>
    <row r="44" spans="1:9" ht="14.1" customHeight="1">
      <c r="A44" s="896" t="s">
        <v>9067</v>
      </c>
      <c r="B44" s="897"/>
      <c r="C44" s="898"/>
      <c r="D44" s="899"/>
      <c r="E44" s="900"/>
      <c r="F44" s="901"/>
      <c r="G44" s="179" t="str">
        <f>IF(F44="","",F44-F44*COMPASS!$U$11)</f>
        <v/>
      </c>
      <c r="I44" s="150"/>
    </row>
    <row r="45" spans="1:9" ht="14.1" customHeight="1">
      <c r="A45" s="890" t="s">
        <v>9077</v>
      </c>
      <c r="B45" s="891" t="s">
        <v>216</v>
      </c>
      <c r="C45" s="892" t="s">
        <v>9068</v>
      </c>
      <c r="D45" s="895">
        <v>500</v>
      </c>
      <c r="E45" s="888"/>
      <c r="F45" s="889">
        <v>1.42</v>
      </c>
      <c r="G45" s="179">
        <f>IF(F45="","",F45-F45*COMPASS!$U$11)</f>
        <v>1.42</v>
      </c>
      <c r="I45" s="150"/>
    </row>
    <row r="46" spans="1:9" ht="14.1" customHeight="1">
      <c r="A46" s="896" t="s">
        <v>9835</v>
      </c>
      <c r="B46" s="897"/>
      <c r="C46" s="898"/>
      <c r="D46" s="899"/>
      <c r="E46" s="900"/>
      <c r="F46" s="901"/>
      <c r="G46" s="179" t="str">
        <f>IF(F46="","",F46-F46*COMPASS!$U$11)</f>
        <v/>
      </c>
      <c r="I46" s="150"/>
    </row>
    <row r="47" spans="1:9" ht="14.1" customHeight="1">
      <c r="A47" s="890" t="s">
        <v>7837</v>
      </c>
      <c r="B47" s="891" t="s">
        <v>467</v>
      </c>
      <c r="C47" s="892" t="s">
        <v>8762</v>
      </c>
      <c r="D47" s="895">
        <v>500</v>
      </c>
      <c r="E47" s="902"/>
      <c r="F47" s="889">
        <v>0.59</v>
      </c>
      <c r="G47" s="179">
        <f>IF(F47="","",F47-F47*COMPASS!$U$11)</f>
        <v>0.59</v>
      </c>
      <c r="I47" s="150"/>
    </row>
    <row r="48" spans="1:9" ht="14.1" customHeight="1">
      <c r="A48" s="890" t="s">
        <v>7838</v>
      </c>
      <c r="B48" s="891" t="s">
        <v>467</v>
      </c>
      <c r="C48" s="892" t="s">
        <v>8763</v>
      </c>
      <c r="D48" s="895">
        <v>500</v>
      </c>
      <c r="E48" s="902"/>
      <c r="F48" s="889">
        <v>0.81</v>
      </c>
      <c r="G48" s="179">
        <f>IF(F48="","",F48-F48*COMPASS!$U$11)</f>
        <v>0.81</v>
      </c>
      <c r="I48" s="150"/>
    </row>
    <row r="49" spans="1:9" ht="14.1" customHeight="1">
      <c r="A49" s="890" t="s">
        <v>7871</v>
      </c>
      <c r="B49" s="891" t="s">
        <v>467</v>
      </c>
      <c r="C49" s="892" t="s">
        <v>8761</v>
      </c>
      <c r="D49" s="895">
        <v>500</v>
      </c>
      <c r="E49" s="902"/>
      <c r="F49" s="889">
        <v>0.75</v>
      </c>
      <c r="G49" s="179">
        <f>IF(F49="","",F49-F49*COMPASS!$U$11)</f>
        <v>0.75</v>
      </c>
      <c r="I49" s="150"/>
    </row>
    <row r="50" spans="1:9" ht="14.1" customHeight="1">
      <c r="A50" s="890" t="s">
        <v>7839</v>
      </c>
      <c r="B50" s="891" t="s">
        <v>467</v>
      </c>
      <c r="C50" s="892" t="s">
        <v>8764</v>
      </c>
      <c r="D50" s="895">
        <v>500</v>
      </c>
      <c r="E50" s="902"/>
      <c r="F50" s="889">
        <v>0.95</v>
      </c>
      <c r="G50" s="179">
        <f>IF(F50="","",F50-F50*COMPASS!$U$11)</f>
        <v>0.95</v>
      </c>
      <c r="I50" s="150"/>
    </row>
    <row r="51" spans="1:9" ht="14.1" customHeight="1">
      <c r="A51" s="896" t="s">
        <v>17537</v>
      </c>
      <c r="B51" s="897"/>
      <c r="C51" s="898"/>
      <c r="D51" s="899"/>
      <c r="E51" s="900"/>
      <c r="F51" s="901"/>
      <c r="G51" s="179" t="str">
        <f>IF(F51="","",F51-F51*COMPASS!$U$11)</f>
        <v/>
      </c>
      <c r="I51" s="150"/>
    </row>
    <row r="52" spans="1:9" ht="14.1" customHeight="1">
      <c r="A52" s="890" t="s">
        <v>17538</v>
      </c>
      <c r="B52" s="891" t="s">
        <v>467</v>
      </c>
      <c r="C52" s="892" t="s">
        <v>17539</v>
      </c>
      <c r="D52" s="895">
        <v>500</v>
      </c>
      <c r="E52" s="902"/>
      <c r="F52" s="889">
        <v>0.87</v>
      </c>
      <c r="G52" s="179">
        <f>IF(F52="","",F52-F52*COMPASS!$U$11)</f>
        <v>0.87</v>
      </c>
      <c r="I52" s="150"/>
    </row>
    <row r="53" spans="1:9" ht="14.1" customHeight="1">
      <c r="A53" s="896" t="s">
        <v>10395</v>
      </c>
      <c r="B53" s="897"/>
      <c r="C53" s="898"/>
      <c r="D53" s="899"/>
      <c r="E53" s="900"/>
      <c r="F53" s="901"/>
      <c r="G53" s="179" t="str">
        <f>IF(F53="","",F53-F53*COMPASS!$U$11)</f>
        <v/>
      </c>
      <c r="I53" s="150"/>
    </row>
    <row r="54" spans="1:9" ht="14.1" customHeight="1">
      <c r="A54" s="890" t="s">
        <v>9984</v>
      </c>
      <c r="B54" s="891" t="s">
        <v>467</v>
      </c>
      <c r="C54" s="917" t="s">
        <v>10396</v>
      </c>
      <c r="D54" s="894">
        <v>1</v>
      </c>
      <c r="E54" s="902"/>
      <c r="F54" s="966">
        <v>20.74</v>
      </c>
      <c r="G54" s="179">
        <f>IF(F54="","",F54-F54*COMPASS!$U$11)</f>
        <v>20.74</v>
      </c>
      <c r="I54" s="150"/>
    </row>
    <row r="55" spans="1:9" ht="14.1" customHeight="1">
      <c r="A55" s="890" t="s">
        <v>9985</v>
      </c>
      <c r="B55" s="891" t="s">
        <v>571</v>
      </c>
      <c r="C55" s="917" t="s">
        <v>17178</v>
      </c>
      <c r="D55" s="894">
        <v>12</v>
      </c>
      <c r="E55" s="902"/>
      <c r="F55" s="966">
        <v>2.4300000000000002</v>
      </c>
      <c r="G55" s="179">
        <f>IF(F55="","",F55-F55*COMPASS!$U$11)</f>
        <v>2.4300000000000002</v>
      </c>
      <c r="I55" s="150"/>
    </row>
    <row r="56" spans="1:9" ht="14.1" customHeight="1">
      <c r="A56" s="890" t="s">
        <v>9986</v>
      </c>
      <c r="B56" s="891" t="s">
        <v>571</v>
      </c>
      <c r="C56" s="917" t="s">
        <v>17179</v>
      </c>
      <c r="D56" s="894">
        <v>12</v>
      </c>
      <c r="E56" s="902"/>
      <c r="F56" s="966">
        <v>2.4300000000000002</v>
      </c>
      <c r="G56" s="179">
        <f>IF(F56="","",F56-F56*COMPASS!$U$11)</f>
        <v>2.4300000000000002</v>
      </c>
      <c r="I56" s="150"/>
    </row>
    <row r="57" spans="1:9" ht="14.1" customHeight="1">
      <c r="A57" s="890" t="s">
        <v>15325</v>
      </c>
      <c r="B57" s="891" t="s">
        <v>467</v>
      </c>
      <c r="C57" s="917" t="s">
        <v>17180</v>
      </c>
      <c r="D57" s="894">
        <v>1</v>
      </c>
      <c r="E57" s="902"/>
      <c r="F57" s="966">
        <v>26.95</v>
      </c>
      <c r="G57" s="179">
        <f>IF(F57="","",F57-F57*COMPASS!$U$11)</f>
        <v>26.95</v>
      </c>
      <c r="I57" s="150"/>
    </row>
    <row r="58" spans="1:9" ht="14.1" customHeight="1">
      <c r="A58" s="890" t="s">
        <v>15326</v>
      </c>
      <c r="B58" s="891" t="s">
        <v>467</v>
      </c>
      <c r="C58" s="917" t="s">
        <v>17181</v>
      </c>
      <c r="D58" s="894">
        <v>1</v>
      </c>
      <c r="E58" s="902"/>
      <c r="F58" s="966">
        <v>26.95</v>
      </c>
      <c r="G58" s="179">
        <f>IF(F58="","",F58-F58*COMPASS!$U$11)</f>
        <v>26.95</v>
      </c>
      <c r="I58" s="150"/>
    </row>
    <row r="59" spans="1:9" ht="14.1" customHeight="1">
      <c r="A59" s="890" t="s">
        <v>9988</v>
      </c>
      <c r="B59" s="891" t="s">
        <v>571</v>
      </c>
      <c r="C59" s="917" t="s">
        <v>17182</v>
      </c>
      <c r="D59" s="894">
        <v>12</v>
      </c>
      <c r="E59" s="902"/>
      <c r="F59" s="966">
        <v>2.52</v>
      </c>
      <c r="G59" s="179">
        <f>IF(F59="","",F59-F59*COMPASS!$U$11)</f>
        <v>2.52</v>
      </c>
      <c r="I59" s="150"/>
    </row>
    <row r="60" spans="1:9" ht="14.1" customHeight="1">
      <c r="A60" s="890" t="s">
        <v>9989</v>
      </c>
      <c r="B60" s="891" t="s">
        <v>571</v>
      </c>
      <c r="C60" s="917" t="s">
        <v>17183</v>
      </c>
      <c r="D60" s="894">
        <v>12</v>
      </c>
      <c r="E60" s="902"/>
      <c r="F60" s="966">
        <v>2.52</v>
      </c>
      <c r="G60" s="179">
        <f>IF(F60="","",F60-F60*COMPASS!$U$11)</f>
        <v>2.52</v>
      </c>
      <c r="I60" s="150"/>
    </row>
    <row r="61" spans="1:9" ht="14.1" customHeight="1">
      <c r="A61" s="890" t="s">
        <v>15327</v>
      </c>
      <c r="B61" s="891" t="s">
        <v>467</v>
      </c>
      <c r="C61" s="917" t="s">
        <v>17184</v>
      </c>
      <c r="D61" s="894">
        <v>1</v>
      </c>
      <c r="E61" s="902"/>
      <c r="F61" s="966">
        <v>28.07</v>
      </c>
      <c r="G61" s="179">
        <f>IF(F61="","",F61-F61*COMPASS!$U$11)</f>
        <v>28.07</v>
      </c>
      <c r="I61" s="150"/>
    </row>
    <row r="62" spans="1:9" ht="14.1" customHeight="1">
      <c r="A62" s="890" t="s">
        <v>15328</v>
      </c>
      <c r="B62" s="891" t="s">
        <v>467</v>
      </c>
      <c r="C62" s="917" t="s">
        <v>17185</v>
      </c>
      <c r="D62" s="894">
        <v>1</v>
      </c>
      <c r="E62" s="902"/>
      <c r="F62" s="966">
        <v>28.07</v>
      </c>
      <c r="G62" s="179">
        <f>IF(F62="","",F62-F62*COMPASS!$U$11)</f>
        <v>28.07</v>
      </c>
      <c r="I62" s="150"/>
    </row>
    <row r="63" spans="1:9" ht="14.1" customHeight="1">
      <c r="A63" s="890" t="s">
        <v>9990</v>
      </c>
      <c r="B63" s="891" t="s">
        <v>467</v>
      </c>
      <c r="C63" s="917" t="s">
        <v>10099</v>
      </c>
      <c r="D63" s="894">
        <v>1</v>
      </c>
      <c r="E63" s="902"/>
      <c r="F63" s="966">
        <v>66.430000000000007</v>
      </c>
      <c r="G63" s="179">
        <f>IF(F63="","",F63-F63*COMPASS!$U$11)</f>
        <v>66.430000000000007</v>
      </c>
      <c r="I63" s="150"/>
    </row>
    <row r="64" spans="1:9" ht="14.1" customHeight="1">
      <c r="A64" s="890" t="s">
        <v>11770</v>
      </c>
      <c r="B64" s="891" t="s">
        <v>467</v>
      </c>
      <c r="C64" s="917" t="s">
        <v>11782</v>
      </c>
      <c r="D64" s="894">
        <v>3</v>
      </c>
      <c r="E64" s="902"/>
      <c r="F64" s="966">
        <v>1.95</v>
      </c>
      <c r="G64" s="179">
        <f>IF(F64="","",F64-F64*COMPASS!$U$11)</f>
        <v>1.95</v>
      </c>
      <c r="I64" s="150"/>
    </row>
    <row r="65" spans="1:9" ht="14.1" customHeight="1">
      <c r="A65" s="896" t="s">
        <v>14634</v>
      </c>
      <c r="B65" s="897"/>
      <c r="C65" s="898"/>
      <c r="D65" s="899"/>
      <c r="E65" s="900"/>
      <c r="F65" s="901"/>
      <c r="G65" s="179" t="str">
        <f>IF(F65="","",F65-F65*COMPASS!$U$11)</f>
        <v/>
      </c>
      <c r="I65" s="150"/>
    </row>
    <row r="66" spans="1:9" ht="14.1" customHeight="1">
      <c r="A66" s="1087" t="s">
        <v>704</v>
      </c>
      <c r="B66" s="891" t="s">
        <v>467</v>
      </c>
      <c r="C66" s="892" t="s">
        <v>14635</v>
      </c>
      <c r="D66" s="893">
        <v>1</v>
      </c>
      <c r="E66" s="894"/>
      <c r="F66" s="903">
        <v>14.7</v>
      </c>
      <c r="G66" s="179">
        <f>IF(F66="","",F66-F66*COMPASS!$U$11)</f>
        <v>14.7</v>
      </c>
      <c r="I66" s="150"/>
    </row>
    <row r="67" spans="1:9" ht="14.1" customHeight="1">
      <c r="A67" s="1087" t="s">
        <v>705</v>
      </c>
      <c r="B67" s="891" t="s">
        <v>467</v>
      </c>
      <c r="C67" s="892" t="s">
        <v>14636</v>
      </c>
      <c r="D67" s="893">
        <v>1</v>
      </c>
      <c r="E67" s="894"/>
      <c r="F67" s="903">
        <v>12.87</v>
      </c>
      <c r="G67" s="179">
        <f>IF(F67="","",F67-F67*COMPASS!$U$11)</f>
        <v>12.87</v>
      </c>
      <c r="I67" s="150"/>
    </row>
    <row r="68" spans="1:9" ht="14.1" customHeight="1">
      <c r="A68" s="890" t="s">
        <v>141</v>
      </c>
      <c r="B68" s="891" t="s">
        <v>571</v>
      </c>
      <c r="C68" s="892" t="s">
        <v>14637</v>
      </c>
      <c r="D68" s="893">
        <v>1</v>
      </c>
      <c r="E68" s="894"/>
      <c r="F68" s="903">
        <v>16.170000000000002</v>
      </c>
      <c r="G68" s="179">
        <f>IF(F68="","",F68-F68*COMPASS!$U$11)</f>
        <v>16.170000000000002</v>
      </c>
      <c r="I68" s="150"/>
    </row>
    <row r="69" spans="1:9" ht="14.1" customHeight="1">
      <c r="A69" s="1087" t="s">
        <v>703</v>
      </c>
      <c r="B69" s="891" t="s">
        <v>467</v>
      </c>
      <c r="C69" s="892" t="s">
        <v>9858</v>
      </c>
      <c r="D69" s="893">
        <v>1</v>
      </c>
      <c r="E69" s="894"/>
      <c r="F69" s="903">
        <v>26.51</v>
      </c>
      <c r="G69" s="179">
        <f>IF(F69="","",F69-F69*COMPASS!$U$11)</f>
        <v>26.51</v>
      </c>
      <c r="I69" s="150"/>
    </row>
    <row r="70" spans="1:9" ht="14.1" customHeight="1">
      <c r="A70" s="890" t="s">
        <v>869</v>
      </c>
      <c r="B70" s="891" t="s">
        <v>467</v>
      </c>
      <c r="C70" s="892" t="s">
        <v>232</v>
      </c>
      <c r="D70" s="893">
        <v>1</v>
      </c>
      <c r="E70" s="894"/>
      <c r="F70" s="903">
        <v>5.26</v>
      </c>
      <c r="G70" s="179">
        <f>IF(F70="","",F70-F70*COMPASS!$U$11)</f>
        <v>5.26</v>
      </c>
      <c r="I70" s="150"/>
    </row>
    <row r="71" spans="1:9" ht="14.1" customHeight="1">
      <c r="A71" s="896" t="s">
        <v>12</v>
      </c>
      <c r="B71" s="897"/>
      <c r="C71" s="898"/>
      <c r="D71" s="899"/>
      <c r="E71" s="900"/>
      <c r="F71" s="901"/>
      <c r="G71" s="179" t="str">
        <f>IF(F71="","",F71-F71*COMPASS!$U$11)</f>
        <v/>
      </c>
      <c r="I71" s="150"/>
    </row>
    <row r="72" spans="1:9" ht="14.1" customHeight="1">
      <c r="A72" s="890" t="s">
        <v>782</v>
      </c>
      <c r="B72" s="891" t="s">
        <v>467</v>
      </c>
      <c r="C72" s="892" t="s">
        <v>49</v>
      </c>
      <c r="D72" s="893">
        <v>1</v>
      </c>
      <c r="E72" s="894"/>
      <c r="F72" s="903">
        <v>1.0900000000000001</v>
      </c>
      <c r="G72" s="179">
        <f>IF(F72="","",F72-F72*COMPASS!$U$11)</f>
        <v>1.0900000000000001</v>
      </c>
      <c r="I72" s="150"/>
    </row>
    <row r="73" spans="1:9" ht="14.1" customHeight="1">
      <c r="A73" s="890" t="s">
        <v>841</v>
      </c>
      <c r="B73" s="891" t="s">
        <v>467</v>
      </c>
      <c r="C73" s="892" t="s">
        <v>50</v>
      </c>
      <c r="D73" s="893">
        <v>1</v>
      </c>
      <c r="E73" s="894"/>
      <c r="F73" s="903">
        <v>1.17</v>
      </c>
      <c r="G73" s="179">
        <f>IF(F73="","",F73-F73*COMPASS!$U$11)</f>
        <v>1.17</v>
      </c>
      <c r="I73" s="150"/>
    </row>
    <row r="74" spans="1:9" ht="14.1" customHeight="1">
      <c r="A74" s="890" t="s">
        <v>842</v>
      </c>
      <c r="B74" s="891" t="s">
        <v>467</v>
      </c>
      <c r="C74" s="892" t="s">
        <v>2644</v>
      </c>
      <c r="D74" s="893">
        <v>1</v>
      </c>
      <c r="E74" s="894"/>
      <c r="F74" s="903">
        <v>1.57</v>
      </c>
      <c r="G74" s="179">
        <f>IF(F74="","",F74-F74*COMPASS!$U$11)</f>
        <v>1.57</v>
      </c>
      <c r="I74" s="150"/>
    </row>
    <row r="75" spans="1:9" ht="14.1" customHeight="1">
      <c r="A75" s="890" t="s">
        <v>843</v>
      </c>
      <c r="B75" s="891" t="s">
        <v>467</v>
      </c>
      <c r="C75" s="892" t="s">
        <v>418</v>
      </c>
      <c r="D75" s="893">
        <v>1</v>
      </c>
      <c r="E75" s="894"/>
      <c r="F75" s="903">
        <v>1.75</v>
      </c>
      <c r="G75" s="179">
        <f>IF(F75="","",F75-F75*COMPASS!$U$11)</f>
        <v>1.75</v>
      </c>
      <c r="I75" s="150"/>
    </row>
    <row r="76" spans="1:9" ht="14.1" customHeight="1">
      <c r="A76" s="890" t="s">
        <v>844</v>
      </c>
      <c r="B76" s="891" t="s">
        <v>467</v>
      </c>
      <c r="C76" s="892" t="s">
        <v>674</v>
      </c>
      <c r="D76" s="893">
        <v>1</v>
      </c>
      <c r="E76" s="894"/>
      <c r="F76" s="903">
        <v>2.36</v>
      </c>
      <c r="G76" s="179">
        <f>IF(F76="","",F76-F76*COMPASS!$U$11)</f>
        <v>2.36</v>
      </c>
      <c r="I76" s="150"/>
    </row>
    <row r="77" spans="1:9" ht="14.1" customHeight="1">
      <c r="A77" s="890" t="s">
        <v>845</v>
      </c>
      <c r="B77" s="891" t="s">
        <v>467</v>
      </c>
      <c r="C77" s="892" t="s">
        <v>544</v>
      </c>
      <c r="D77" s="893">
        <v>1</v>
      </c>
      <c r="E77" s="894"/>
      <c r="F77" s="903">
        <v>3.47</v>
      </c>
      <c r="G77" s="179">
        <f>IF(F77="","",F77-F77*COMPASS!$U$11)</f>
        <v>3.47</v>
      </c>
      <c r="I77" s="150"/>
    </row>
    <row r="78" spans="1:9" ht="14.1" customHeight="1">
      <c r="A78" s="890" t="s">
        <v>846</v>
      </c>
      <c r="B78" s="891" t="s">
        <v>467</v>
      </c>
      <c r="C78" s="892" t="s">
        <v>545</v>
      </c>
      <c r="D78" s="893">
        <v>1</v>
      </c>
      <c r="E78" s="894"/>
      <c r="F78" s="903">
        <v>6.01</v>
      </c>
      <c r="G78" s="179">
        <f>IF(F78="","",F78-F78*COMPASS!$U$11)</f>
        <v>6.01</v>
      </c>
      <c r="I78" s="150"/>
    </row>
    <row r="79" spans="1:9" ht="14.1" customHeight="1">
      <c r="A79" s="890" t="s">
        <v>847</v>
      </c>
      <c r="B79" s="891" t="s">
        <v>467</v>
      </c>
      <c r="C79" s="892" t="s">
        <v>546</v>
      </c>
      <c r="D79" s="893">
        <v>1</v>
      </c>
      <c r="E79" s="894"/>
      <c r="F79" s="903">
        <v>8.3699999999999992</v>
      </c>
      <c r="G79" s="179">
        <f>IF(F79="","",F79-F79*COMPASS!$U$11)</f>
        <v>8.3699999999999992</v>
      </c>
      <c r="I79" s="150"/>
    </row>
    <row r="80" spans="1:9" ht="14.1" customHeight="1">
      <c r="A80" s="890" t="s">
        <v>848</v>
      </c>
      <c r="B80" s="891" t="s">
        <v>467</v>
      </c>
      <c r="C80" s="892" t="s">
        <v>264</v>
      </c>
      <c r="D80" s="893">
        <v>1</v>
      </c>
      <c r="E80" s="894"/>
      <c r="F80" s="903">
        <v>1.72</v>
      </c>
      <c r="G80" s="179">
        <f>IF(F80="","",F80-F80*COMPASS!$U$11)</f>
        <v>1.72</v>
      </c>
      <c r="I80" s="150"/>
    </row>
    <row r="81" spans="1:9" ht="14.1" customHeight="1">
      <c r="A81" s="890" t="s">
        <v>849</v>
      </c>
      <c r="B81" s="891" t="s">
        <v>467</v>
      </c>
      <c r="C81" s="892" t="s">
        <v>220</v>
      </c>
      <c r="D81" s="893">
        <v>1</v>
      </c>
      <c r="E81" s="894"/>
      <c r="F81" s="903">
        <v>2.5099999999999998</v>
      </c>
      <c r="G81" s="179">
        <f>IF(F81="","",F81-F81*COMPASS!$U$11)</f>
        <v>2.5099999999999998</v>
      </c>
      <c r="I81" s="150"/>
    </row>
    <row r="82" spans="1:9" ht="14.1" customHeight="1">
      <c r="A82" s="890" t="s">
        <v>850</v>
      </c>
      <c r="B82" s="891" t="s">
        <v>467</v>
      </c>
      <c r="C82" s="892" t="s">
        <v>218</v>
      </c>
      <c r="D82" s="893">
        <v>1</v>
      </c>
      <c r="E82" s="894"/>
      <c r="F82" s="903">
        <v>3.62</v>
      </c>
      <c r="G82" s="179">
        <f>IF(F82="","",F82-F82*COMPASS!$U$11)</f>
        <v>3.62</v>
      </c>
      <c r="I82" s="150"/>
    </row>
    <row r="83" spans="1:9" ht="14.1" customHeight="1">
      <c r="A83" s="890" t="s">
        <v>851</v>
      </c>
      <c r="B83" s="891" t="s">
        <v>467</v>
      </c>
      <c r="C83" s="892" t="s">
        <v>423</v>
      </c>
      <c r="D83" s="893">
        <v>1</v>
      </c>
      <c r="E83" s="894"/>
      <c r="F83" s="903">
        <v>5.8</v>
      </c>
      <c r="G83" s="179">
        <f>IF(F83="","",F83-F83*COMPASS!$U$11)</f>
        <v>5.8</v>
      </c>
      <c r="I83" s="150"/>
    </row>
    <row r="84" spans="1:9" ht="14.1" customHeight="1">
      <c r="A84" s="890" t="s">
        <v>852</v>
      </c>
      <c r="B84" s="891" t="s">
        <v>467</v>
      </c>
      <c r="C84" s="892" t="s">
        <v>424</v>
      </c>
      <c r="D84" s="893">
        <v>1</v>
      </c>
      <c r="E84" s="894"/>
      <c r="F84" s="903">
        <v>9.48</v>
      </c>
      <c r="G84" s="179">
        <f>IF(F84="","",F84-F84*COMPASS!$U$11)</f>
        <v>9.48</v>
      </c>
      <c r="I84" s="150"/>
    </row>
    <row r="85" spans="1:9" ht="14.1" customHeight="1">
      <c r="A85" s="890" t="s">
        <v>853</v>
      </c>
      <c r="B85" s="891" t="s">
        <v>467</v>
      </c>
      <c r="C85" s="892" t="s">
        <v>493</v>
      </c>
      <c r="D85" s="893">
        <v>1</v>
      </c>
      <c r="E85" s="894"/>
      <c r="F85" s="903">
        <v>13.39</v>
      </c>
      <c r="G85" s="179">
        <f>IF(F85="","",F85-F85*COMPASS!$U$11)</f>
        <v>13.39</v>
      </c>
      <c r="I85" s="150"/>
    </row>
    <row r="86" spans="1:9" ht="14.1" customHeight="1">
      <c r="A86" s="896" t="s">
        <v>681</v>
      </c>
      <c r="B86" s="897"/>
      <c r="C86" s="898"/>
      <c r="D86" s="899"/>
      <c r="E86" s="900"/>
      <c r="F86" s="901"/>
      <c r="G86" s="179" t="str">
        <f>IF(F86="","",F86-F86*COMPASS!$U$11)</f>
        <v/>
      </c>
      <c r="I86" s="150"/>
    </row>
    <row r="87" spans="1:9" ht="14.1" customHeight="1">
      <c r="A87" s="890" t="s">
        <v>854</v>
      </c>
      <c r="B87" s="891" t="s">
        <v>467</v>
      </c>
      <c r="C87" s="892" t="s">
        <v>680</v>
      </c>
      <c r="D87" s="893">
        <v>1</v>
      </c>
      <c r="E87" s="894"/>
      <c r="F87" s="903">
        <v>1.0900000000000001</v>
      </c>
      <c r="G87" s="179">
        <f>IF(F87="","",F87-F87*COMPASS!$U$11)</f>
        <v>1.0900000000000001</v>
      </c>
      <c r="I87" s="150"/>
    </row>
    <row r="88" spans="1:9" ht="14.1" customHeight="1">
      <c r="A88" s="890" t="s">
        <v>855</v>
      </c>
      <c r="B88" s="891" t="s">
        <v>467</v>
      </c>
      <c r="C88" s="892" t="s">
        <v>570</v>
      </c>
      <c r="D88" s="893">
        <v>1</v>
      </c>
      <c r="E88" s="894"/>
      <c r="F88" s="903">
        <v>1.17</v>
      </c>
      <c r="G88" s="179">
        <f>IF(F88="","",F88-F88*COMPASS!$U$11)</f>
        <v>1.17</v>
      </c>
      <c r="I88" s="150"/>
    </row>
    <row r="89" spans="1:9" ht="14.1" customHeight="1">
      <c r="A89" s="890" t="s">
        <v>14638</v>
      </c>
      <c r="B89" s="891" t="s">
        <v>467</v>
      </c>
      <c r="C89" s="892" t="s">
        <v>14639</v>
      </c>
      <c r="D89" s="893">
        <v>1</v>
      </c>
      <c r="E89" s="894"/>
      <c r="F89" s="903">
        <v>1.57</v>
      </c>
      <c r="G89" s="179">
        <f>IF(F89="","",F89-F89*COMPASS!$U$11)</f>
        <v>1.57</v>
      </c>
      <c r="I89" s="150"/>
    </row>
    <row r="90" spans="1:9" ht="14.1" customHeight="1">
      <c r="A90" s="890" t="s">
        <v>911</v>
      </c>
      <c r="B90" s="891" t="s">
        <v>467</v>
      </c>
      <c r="C90" s="892" t="s">
        <v>175</v>
      </c>
      <c r="D90" s="893">
        <v>1</v>
      </c>
      <c r="E90" s="894"/>
      <c r="F90" s="903">
        <v>1.75</v>
      </c>
      <c r="G90" s="179">
        <f>IF(F90="","",F90-F90*COMPASS!$U$11)</f>
        <v>1.75</v>
      </c>
      <c r="I90" s="150"/>
    </row>
    <row r="91" spans="1:9" ht="14.1" customHeight="1">
      <c r="A91" s="890" t="s">
        <v>912</v>
      </c>
      <c r="B91" s="891" t="s">
        <v>467</v>
      </c>
      <c r="C91" s="892" t="s">
        <v>167</v>
      </c>
      <c r="D91" s="893">
        <v>1</v>
      </c>
      <c r="E91" s="894"/>
      <c r="F91" s="903">
        <v>2.36</v>
      </c>
      <c r="G91" s="179">
        <f>IF(F91="","",F91-F91*COMPASS!$U$11)</f>
        <v>2.36</v>
      </c>
      <c r="I91" s="150"/>
    </row>
    <row r="92" spans="1:9" ht="14.1" customHeight="1">
      <c r="A92" s="890" t="s">
        <v>913</v>
      </c>
      <c r="B92" s="891" t="s">
        <v>467</v>
      </c>
      <c r="C92" s="892" t="s">
        <v>324</v>
      </c>
      <c r="D92" s="893">
        <v>1</v>
      </c>
      <c r="E92" s="894"/>
      <c r="F92" s="903">
        <v>3.47</v>
      </c>
      <c r="G92" s="179">
        <f>IF(F92="","",F92-F92*COMPASS!$U$11)</f>
        <v>3.47</v>
      </c>
      <c r="I92" s="150"/>
    </row>
    <row r="93" spans="1:9" ht="14.1" customHeight="1">
      <c r="A93" s="890" t="s">
        <v>914</v>
      </c>
      <c r="B93" s="891" t="s">
        <v>467</v>
      </c>
      <c r="C93" s="892" t="s">
        <v>656</v>
      </c>
      <c r="D93" s="893">
        <v>1</v>
      </c>
      <c r="E93" s="894"/>
      <c r="F93" s="903">
        <v>6.01</v>
      </c>
      <c r="G93" s="179">
        <f>IF(F93="","",F93-F93*COMPASS!$U$11)</f>
        <v>6.01</v>
      </c>
      <c r="I93" s="150"/>
    </row>
    <row r="94" spans="1:9" ht="14.1" customHeight="1">
      <c r="A94" s="890" t="s">
        <v>915</v>
      </c>
      <c r="B94" s="891" t="s">
        <v>216</v>
      </c>
      <c r="C94" s="892" t="s">
        <v>313</v>
      </c>
      <c r="D94" s="893">
        <v>1</v>
      </c>
      <c r="E94" s="894"/>
      <c r="F94" s="903">
        <v>8.3699999999999992</v>
      </c>
      <c r="G94" s="179">
        <f>IF(F94="","",F94-F94*COMPASS!$U$11)</f>
        <v>8.3699999999999992</v>
      </c>
      <c r="I94" s="150"/>
    </row>
    <row r="95" spans="1:9" ht="14.1" customHeight="1">
      <c r="A95" s="890" t="s">
        <v>916</v>
      </c>
      <c r="B95" s="891" t="s">
        <v>467</v>
      </c>
      <c r="C95" s="892" t="s">
        <v>529</v>
      </c>
      <c r="D95" s="893">
        <v>1</v>
      </c>
      <c r="E95" s="894"/>
      <c r="F95" s="903">
        <v>1.0900000000000001</v>
      </c>
      <c r="G95" s="179">
        <f>IF(F95="","",F95-F95*COMPASS!$U$11)</f>
        <v>1.0900000000000001</v>
      </c>
      <c r="I95" s="150"/>
    </row>
    <row r="96" spans="1:9" ht="14.1" customHeight="1">
      <c r="A96" s="890" t="s">
        <v>917</v>
      </c>
      <c r="B96" s="891" t="s">
        <v>467</v>
      </c>
      <c r="C96" s="892" t="s">
        <v>600</v>
      </c>
      <c r="D96" s="893">
        <v>1</v>
      </c>
      <c r="E96" s="894"/>
      <c r="F96" s="903">
        <v>1.17</v>
      </c>
      <c r="G96" s="179">
        <f>IF(F96="","",F96-F96*COMPASS!$U$11)</f>
        <v>1.17</v>
      </c>
      <c r="I96" s="150"/>
    </row>
    <row r="97" spans="1:9" ht="14.1" customHeight="1">
      <c r="A97" s="890" t="s">
        <v>14640</v>
      </c>
      <c r="B97" s="891" t="s">
        <v>467</v>
      </c>
      <c r="C97" s="892" t="s">
        <v>14641</v>
      </c>
      <c r="D97" s="893">
        <v>1</v>
      </c>
      <c r="E97" s="894"/>
      <c r="F97" s="903">
        <v>1.57</v>
      </c>
      <c r="G97" s="179">
        <f>IF(F97="","",F97-F97*COMPASS!$U$11)</f>
        <v>1.57</v>
      </c>
      <c r="I97" s="150"/>
    </row>
    <row r="98" spans="1:9" ht="14.1" customHeight="1">
      <c r="A98" s="890" t="s">
        <v>918</v>
      </c>
      <c r="B98" s="891" t="s">
        <v>467</v>
      </c>
      <c r="C98" s="892" t="s">
        <v>686</v>
      </c>
      <c r="D98" s="893">
        <v>1</v>
      </c>
      <c r="E98" s="894"/>
      <c r="F98" s="903">
        <v>1.75</v>
      </c>
      <c r="G98" s="179">
        <f>IF(F98="","",F98-F98*COMPASS!$U$11)</f>
        <v>1.75</v>
      </c>
      <c r="I98" s="150"/>
    </row>
    <row r="99" spans="1:9" ht="14.1" customHeight="1">
      <c r="A99" s="890" t="s">
        <v>919</v>
      </c>
      <c r="B99" s="891" t="s">
        <v>467</v>
      </c>
      <c r="C99" s="892" t="s">
        <v>511</v>
      </c>
      <c r="D99" s="893">
        <v>1</v>
      </c>
      <c r="E99" s="894"/>
      <c r="F99" s="903">
        <v>2.36</v>
      </c>
      <c r="G99" s="179">
        <f>IF(F99="","",F99-F99*COMPASS!$U$11)</f>
        <v>2.36</v>
      </c>
      <c r="I99" s="150"/>
    </row>
    <row r="100" spans="1:9" ht="14.1" customHeight="1">
      <c r="A100" s="890" t="s">
        <v>920</v>
      </c>
      <c r="B100" s="891" t="s">
        <v>467</v>
      </c>
      <c r="C100" s="892" t="s">
        <v>331</v>
      </c>
      <c r="D100" s="893">
        <v>1</v>
      </c>
      <c r="E100" s="894"/>
      <c r="F100" s="903">
        <v>3.47</v>
      </c>
      <c r="G100" s="179">
        <f>IF(F100="","",F100-F100*COMPASS!$U$11)</f>
        <v>3.47</v>
      </c>
      <c r="I100" s="150"/>
    </row>
    <row r="101" spans="1:9" ht="14.1" customHeight="1">
      <c r="A101" s="890" t="s">
        <v>921</v>
      </c>
      <c r="B101" s="891" t="s">
        <v>467</v>
      </c>
      <c r="C101" s="892" t="s">
        <v>332</v>
      </c>
      <c r="D101" s="893">
        <v>1</v>
      </c>
      <c r="E101" s="894"/>
      <c r="F101" s="903">
        <v>6.01</v>
      </c>
      <c r="G101" s="179">
        <f>IF(F101="","",F101-F101*COMPASS!$U$11)</f>
        <v>6.01</v>
      </c>
      <c r="I101" s="150"/>
    </row>
    <row r="102" spans="1:9" ht="14.1" customHeight="1">
      <c r="A102" s="890" t="s">
        <v>922</v>
      </c>
      <c r="B102" s="891" t="s">
        <v>216</v>
      </c>
      <c r="C102" s="892" t="s">
        <v>592</v>
      </c>
      <c r="D102" s="893">
        <v>1</v>
      </c>
      <c r="E102" s="894"/>
      <c r="F102" s="903">
        <v>8.3699999999999992</v>
      </c>
      <c r="G102" s="179">
        <f>IF(F102="","",F102-F102*COMPASS!$U$11)</f>
        <v>8.3699999999999992</v>
      </c>
      <c r="I102" s="150"/>
    </row>
    <row r="103" spans="1:9" ht="14.1" customHeight="1">
      <c r="A103" s="890" t="s">
        <v>923</v>
      </c>
      <c r="B103" s="891" t="s">
        <v>467</v>
      </c>
      <c r="C103" s="892" t="s">
        <v>463</v>
      </c>
      <c r="D103" s="893">
        <v>1</v>
      </c>
      <c r="E103" s="894"/>
      <c r="F103" s="903">
        <v>1.0900000000000001</v>
      </c>
      <c r="G103" s="179">
        <f>IF(F103="","",F103-F103*COMPASS!$U$11)</f>
        <v>1.0900000000000001</v>
      </c>
      <c r="I103" s="150"/>
    </row>
    <row r="104" spans="1:9" ht="14.1" customHeight="1">
      <c r="A104" s="890" t="s">
        <v>924</v>
      </c>
      <c r="B104" s="891" t="s">
        <v>467</v>
      </c>
      <c r="C104" s="892" t="s">
        <v>464</v>
      </c>
      <c r="D104" s="893">
        <v>1</v>
      </c>
      <c r="E104" s="894"/>
      <c r="F104" s="903">
        <v>1.17</v>
      </c>
      <c r="G104" s="179">
        <f>IF(F104="","",F104-F104*COMPASS!$U$11)</f>
        <v>1.17</v>
      </c>
      <c r="I104" s="150"/>
    </row>
    <row r="105" spans="1:9" ht="14.1" customHeight="1">
      <c r="A105" s="890" t="s">
        <v>14642</v>
      </c>
      <c r="B105" s="891" t="s">
        <v>467</v>
      </c>
      <c r="C105" s="892" t="s">
        <v>14643</v>
      </c>
      <c r="D105" s="893">
        <v>1</v>
      </c>
      <c r="E105" s="894"/>
      <c r="F105" s="903">
        <v>1.57</v>
      </c>
      <c r="G105" s="179">
        <f>IF(F105="","",F105-F105*COMPASS!$U$11)</f>
        <v>1.57</v>
      </c>
      <c r="I105" s="150"/>
    </row>
    <row r="106" spans="1:9" ht="14.1" customHeight="1">
      <c r="A106" s="890" t="s">
        <v>925</v>
      </c>
      <c r="B106" s="891" t="s">
        <v>467</v>
      </c>
      <c r="C106" s="892" t="s">
        <v>283</v>
      </c>
      <c r="D106" s="893">
        <v>1</v>
      </c>
      <c r="E106" s="894"/>
      <c r="F106" s="903">
        <v>1.75</v>
      </c>
      <c r="G106" s="179">
        <f>IF(F106="","",F106-F106*COMPASS!$U$11)</f>
        <v>1.75</v>
      </c>
      <c r="I106" s="150"/>
    </row>
    <row r="107" spans="1:9" ht="14.1" customHeight="1">
      <c r="A107" s="890" t="s">
        <v>926</v>
      </c>
      <c r="B107" s="891" t="s">
        <v>467</v>
      </c>
      <c r="C107" s="892" t="s">
        <v>356</v>
      </c>
      <c r="D107" s="893">
        <v>1</v>
      </c>
      <c r="E107" s="894"/>
      <c r="F107" s="903">
        <v>2.36</v>
      </c>
      <c r="G107" s="179">
        <f>IF(F107="","",F107-F107*COMPASS!$U$11)</f>
        <v>2.36</v>
      </c>
      <c r="I107" s="150"/>
    </row>
    <row r="108" spans="1:9" ht="14.1" customHeight="1">
      <c r="A108" s="890" t="s">
        <v>927</v>
      </c>
      <c r="B108" s="891" t="s">
        <v>467</v>
      </c>
      <c r="C108" s="892" t="s">
        <v>357</v>
      </c>
      <c r="D108" s="893">
        <v>1</v>
      </c>
      <c r="E108" s="894"/>
      <c r="F108" s="903">
        <v>3.47</v>
      </c>
      <c r="G108" s="179">
        <f>IF(F108="","",F108-F108*COMPASS!$U$11)</f>
        <v>3.47</v>
      </c>
      <c r="I108" s="150"/>
    </row>
    <row r="109" spans="1:9" ht="14.1" customHeight="1">
      <c r="A109" s="890" t="s">
        <v>928</v>
      </c>
      <c r="B109" s="891" t="s">
        <v>216</v>
      </c>
      <c r="C109" s="892" t="s">
        <v>307</v>
      </c>
      <c r="D109" s="893">
        <v>1</v>
      </c>
      <c r="E109" s="894"/>
      <c r="F109" s="903">
        <v>6.01</v>
      </c>
      <c r="G109" s="179">
        <f>IF(F109="","",F109-F109*COMPASS!$U$11)</f>
        <v>6.01</v>
      </c>
      <c r="I109" s="150"/>
    </row>
    <row r="110" spans="1:9" ht="14.1" customHeight="1">
      <c r="A110" s="890" t="s">
        <v>929</v>
      </c>
      <c r="B110" s="891" t="s">
        <v>216</v>
      </c>
      <c r="C110" s="892" t="s">
        <v>308</v>
      </c>
      <c r="D110" s="893">
        <v>1</v>
      </c>
      <c r="E110" s="894"/>
      <c r="F110" s="903">
        <v>8.3699999999999992</v>
      </c>
      <c r="G110" s="179">
        <f>IF(F110="","",F110-F110*COMPASS!$U$11)</f>
        <v>8.3699999999999992</v>
      </c>
      <c r="I110" s="150"/>
    </row>
    <row r="111" spans="1:9" ht="14.1" customHeight="1">
      <c r="A111" s="890" t="s">
        <v>930</v>
      </c>
      <c r="B111" s="891" t="s">
        <v>467</v>
      </c>
      <c r="C111" s="892" t="s">
        <v>309</v>
      </c>
      <c r="D111" s="893">
        <v>1</v>
      </c>
      <c r="E111" s="894"/>
      <c r="F111" s="903">
        <v>1.0900000000000001</v>
      </c>
      <c r="G111" s="179">
        <f>IF(F111="","",F111-F111*COMPASS!$U$11)</f>
        <v>1.0900000000000001</v>
      </c>
      <c r="I111" s="150"/>
    </row>
    <row r="112" spans="1:9" ht="14.1" customHeight="1">
      <c r="A112" s="890" t="s">
        <v>931</v>
      </c>
      <c r="B112" s="891" t="s">
        <v>467</v>
      </c>
      <c r="C112" s="892" t="s">
        <v>239</v>
      </c>
      <c r="D112" s="893">
        <v>1</v>
      </c>
      <c r="E112" s="894"/>
      <c r="F112" s="903">
        <v>1.17</v>
      </c>
      <c r="G112" s="179">
        <f>IF(F112="","",F112-F112*COMPASS!$U$11)</f>
        <v>1.17</v>
      </c>
      <c r="I112" s="150"/>
    </row>
    <row r="113" spans="1:9" ht="14.1" customHeight="1">
      <c r="A113" s="890" t="s">
        <v>14644</v>
      </c>
      <c r="B113" s="891" t="s">
        <v>467</v>
      </c>
      <c r="C113" s="892" t="s">
        <v>14645</v>
      </c>
      <c r="D113" s="893">
        <v>1</v>
      </c>
      <c r="E113" s="894"/>
      <c r="F113" s="903">
        <v>1.57</v>
      </c>
      <c r="G113" s="179">
        <f>IF(F113="","",F113-F113*COMPASS!$U$11)</f>
        <v>1.57</v>
      </c>
      <c r="I113" s="150"/>
    </row>
    <row r="114" spans="1:9" ht="14.1" customHeight="1">
      <c r="A114" s="890" t="s">
        <v>932</v>
      </c>
      <c r="B114" s="891" t="s">
        <v>467</v>
      </c>
      <c r="C114" s="892" t="s">
        <v>575</v>
      </c>
      <c r="D114" s="893">
        <v>1</v>
      </c>
      <c r="E114" s="894"/>
      <c r="F114" s="903">
        <v>1.75</v>
      </c>
      <c r="G114" s="179">
        <f>IF(F114="","",F114-F114*COMPASS!$U$11)</f>
        <v>1.75</v>
      </c>
      <c r="I114" s="150"/>
    </row>
    <row r="115" spans="1:9" ht="14.1" customHeight="1">
      <c r="A115" s="890" t="s">
        <v>933</v>
      </c>
      <c r="B115" s="891" t="s">
        <v>467</v>
      </c>
      <c r="C115" s="892" t="s">
        <v>168</v>
      </c>
      <c r="D115" s="893">
        <v>1</v>
      </c>
      <c r="E115" s="894"/>
      <c r="F115" s="903">
        <v>2.36</v>
      </c>
      <c r="G115" s="179">
        <f>IF(F115="","",F115-F115*COMPASS!$U$11)</f>
        <v>2.36</v>
      </c>
      <c r="I115" s="150"/>
    </row>
    <row r="116" spans="1:9" ht="14.1" customHeight="1">
      <c r="A116" s="890" t="s">
        <v>934</v>
      </c>
      <c r="B116" s="891" t="s">
        <v>467</v>
      </c>
      <c r="C116" s="892" t="s">
        <v>170</v>
      </c>
      <c r="D116" s="893">
        <v>1</v>
      </c>
      <c r="E116" s="894"/>
      <c r="F116" s="903">
        <v>3.47</v>
      </c>
      <c r="G116" s="179">
        <f>IF(F116="","",F116-F116*COMPASS!$U$11)</f>
        <v>3.47</v>
      </c>
      <c r="I116" s="150"/>
    </row>
    <row r="117" spans="1:9" ht="14.1" customHeight="1">
      <c r="A117" s="890" t="s">
        <v>935</v>
      </c>
      <c r="B117" s="891" t="s">
        <v>216</v>
      </c>
      <c r="C117" s="892" t="s">
        <v>171</v>
      </c>
      <c r="D117" s="893">
        <v>1</v>
      </c>
      <c r="E117" s="894"/>
      <c r="F117" s="903">
        <v>6.01</v>
      </c>
      <c r="G117" s="179">
        <f>IF(F117="","",F117-F117*COMPASS!$U$11)</f>
        <v>6.01</v>
      </c>
      <c r="I117" s="150"/>
    </row>
    <row r="118" spans="1:9" ht="14.1" customHeight="1">
      <c r="A118" s="890" t="s">
        <v>936</v>
      </c>
      <c r="B118" s="891" t="s">
        <v>216</v>
      </c>
      <c r="C118" s="892" t="s">
        <v>172</v>
      </c>
      <c r="D118" s="893">
        <v>1</v>
      </c>
      <c r="E118" s="894"/>
      <c r="F118" s="903">
        <v>8.3699999999999992</v>
      </c>
      <c r="G118" s="179">
        <f>IF(F118="","",F118-F118*COMPASS!$U$11)</f>
        <v>8.3699999999999992</v>
      </c>
      <c r="I118" s="150"/>
    </row>
    <row r="119" spans="1:9" ht="14.1" customHeight="1">
      <c r="A119" s="890" t="s">
        <v>12127</v>
      </c>
      <c r="B119" s="891" t="s">
        <v>467</v>
      </c>
      <c r="C119" s="892" t="s">
        <v>13356</v>
      </c>
      <c r="D119" s="893">
        <v>1</v>
      </c>
      <c r="E119" s="894"/>
      <c r="F119" s="903">
        <v>1.1599999999999999</v>
      </c>
      <c r="G119" s="179">
        <f>IF(F119="","",F119-F119*COMPASS!$U$11)</f>
        <v>1.1599999999999999</v>
      </c>
      <c r="I119" s="150"/>
    </row>
    <row r="120" spans="1:9" ht="14.1" customHeight="1">
      <c r="A120" s="890" t="s">
        <v>9281</v>
      </c>
      <c r="B120" s="891" t="s">
        <v>467</v>
      </c>
      <c r="C120" s="892" t="s">
        <v>9282</v>
      </c>
      <c r="D120" s="893">
        <v>1</v>
      </c>
      <c r="E120" s="894"/>
      <c r="F120" s="903">
        <v>1.17</v>
      </c>
      <c r="G120" s="179">
        <f>IF(F120="","",F120-F120*COMPASS!$U$11)</f>
        <v>1.17</v>
      </c>
      <c r="I120" s="150"/>
    </row>
    <row r="121" spans="1:9" ht="14.1" customHeight="1">
      <c r="A121" s="890" t="s">
        <v>9283</v>
      </c>
      <c r="B121" s="891" t="s">
        <v>467</v>
      </c>
      <c r="C121" s="892" t="s">
        <v>10399</v>
      </c>
      <c r="D121" s="893">
        <v>1</v>
      </c>
      <c r="E121" s="894"/>
      <c r="F121" s="903">
        <v>1.57</v>
      </c>
      <c r="G121" s="179">
        <f>IF(F121="","",F121-F121*COMPASS!$U$11)</f>
        <v>1.57</v>
      </c>
      <c r="I121" s="150"/>
    </row>
    <row r="122" spans="1:9" ht="14.1" customHeight="1">
      <c r="A122" s="890" t="s">
        <v>9284</v>
      </c>
      <c r="B122" s="891" t="s">
        <v>467</v>
      </c>
      <c r="C122" s="892" t="s">
        <v>9285</v>
      </c>
      <c r="D122" s="893">
        <v>1</v>
      </c>
      <c r="E122" s="894"/>
      <c r="F122" s="903">
        <v>1.75</v>
      </c>
      <c r="G122" s="179">
        <f>IF(F122="","",F122-F122*COMPASS!$U$11)</f>
        <v>1.75</v>
      </c>
      <c r="I122" s="150"/>
    </row>
    <row r="123" spans="1:9" ht="14.1" customHeight="1">
      <c r="A123" s="890" t="s">
        <v>9286</v>
      </c>
      <c r="B123" s="891" t="s">
        <v>467</v>
      </c>
      <c r="C123" s="892" t="s">
        <v>9287</v>
      </c>
      <c r="D123" s="893">
        <v>1</v>
      </c>
      <c r="E123" s="894"/>
      <c r="F123" s="903">
        <v>2.36</v>
      </c>
      <c r="G123" s="179">
        <f>IF(F123="","",F123-F123*COMPASS!$U$11)</f>
        <v>2.36</v>
      </c>
      <c r="I123" s="150"/>
    </row>
    <row r="124" spans="1:9" ht="14.1" customHeight="1">
      <c r="A124" s="890" t="s">
        <v>9288</v>
      </c>
      <c r="B124" s="891" t="s">
        <v>467</v>
      </c>
      <c r="C124" s="892" t="s">
        <v>9289</v>
      </c>
      <c r="D124" s="893">
        <v>1</v>
      </c>
      <c r="E124" s="894"/>
      <c r="F124" s="903">
        <v>3.47</v>
      </c>
      <c r="G124" s="179">
        <f>IF(F124="","",F124-F124*COMPASS!$U$11)</f>
        <v>3.47</v>
      </c>
      <c r="I124" s="150"/>
    </row>
    <row r="125" spans="1:9" ht="14.1" customHeight="1">
      <c r="A125" s="890" t="s">
        <v>9290</v>
      </c>
      <c r="B125" s="891" t="s">
        <v>467</v>
      </c>
      <c r="C125" s="892" t="s">
        <v>9291</v>
      </c>
      <c r="D125" s="893">
        <v>1</v>
      </c>
      <c r="E125" s="894"/>
      <c r="F125" s="903">
        <v>6.01</v>
      </c>
      <c r="G125" s="179">
        <f>IF(F125="","",F125-F125*COMPASS!$U$11)</f>
        <v>6.01</v>
      </c>
      <c r="I125" s="150"/>
    </row>
    <row r="126" spans="1:9" ht="14.1" customHeight="1">
      <c r="A126" s="896" t="s">
        <v>173</v>
      </c>
      <c r="B126" s="897"/>
      <c r="C126" s="898"/>
      <c r="D126" s="899"/>
      <c r="E126" s="900"/>
      <c r="F126" s="901"/>
      <c r="G126" s="179" t="str">
        <f>IF(F126="","",F126-F126*COMPASS!$U$11)</f>
        <v/>
      </c>
      <c r="I126" s="150"/>
    </row>
    <row r="127" spans="1:9" ht="14.1" customHeight="1">
      <c r="A127" s="890" t="s">
        <v>937</v>
      </c>
      <c r="B127" s="891" t="s">
        <v>467</v>
      </c>
      <c r="C127" s="892" t="s">
        <v>289</v>
      </c>
      <c r="D127" s="893">
        <v>1</v>
      </c>
      <c r="E127" s="894"/>
      <c r="F127" s="903">
        <v>1.35</v>
      </c>
      <c r="G127" s="179">
        <f>IF(F127="","",F127-F127*COMPASS!$U$11)</f>
        <v>1.35</v>
      </c>
      <c r="I127" s="150"/>
    </row>
    <row r="128" spans="1:9" ht="14.1" customHeight="1">
      <c r="A128" s="890" t="s">
        <v>938</v>
      </c>
      <c r="B128" s="891" t="s">
        <v>467</v>
      </c>
      <c r="C128" s="892" t="s">
        <v>290</v>
      </c>
      <c r="D128" s="893">
        <v>1</v>
      </c>
      <c r="E128" s="894"/>
      <c r="F128" s="903">
        <v>1.68</v>
      </c>
      <c r="G128" s="179">
        <f>IF(F128="","",F128-F128*COMPASS!$U$11)</f>
        <v>1.68</v>
      </c>
      <c r="I128" s="150"/>
    </row>
    <row r="129" spans="1:9" ht="14.1" customHeight="1">
      <c r="A129" s="890" t="s">
        <v>939</v>
      </c>
      <c r="B129" s="891" t="s">
        <v>467</v>
      </c>
      <c r="C129" s="892" t="s">
        <v>661</v>
      </c>
      <c r="D129" s="893">
        <v>1</v>
      </c>
      <c r="E129" s="894"/>
      <c r="F129" s="903">
        <v>2.06</v>
      </c>
      <c r="G129" s="179">
        <f>IF(F129="","",F129-F129*COMPASS!$U$11)</f>
        <v>2.06</v>
      </c>
      <c r="I129" s="150"/>
    </row>
    <row r="130" spans="1:9" ht="14.1" customHeight="1">
      <c r="A130" s="890" t="s">
        <v>940</v>
      </c>
      <c r="B130" s="891" t="s">
        <v>467</v>
      </c>
      <c r="C130" s="892" t="s">
        <v>662</v>
      </c>
      <c r="D130" s="893">
        <v>1</v>
      </c>
      <c r="E130" s="894"/>
      <c r="F130" s="903">
        <v>2.4500000000000002</v>
      </c>
      <c r="G130" s="179">
        <f>IF(F130="","",F130-F130*COMPASS!$U$11)</f>
        <v>2.4500000000000002</v>
      </c>
      <c r="I130" s="150"/>
    </row>
    <row r="131" spans="1:9" ht="14.1" customHeight="1">
      <c r="A131" s="890" t="s">
        <v>941</v>
      </c>
      <c r="B131" s="891" t="s">
        <v>467</v>
      </c>
      <c r="C131" s="892" t="s">
        <v>310</v>
      </c>
      <c r="D131" s="893">
        <v>1</v>
      </c>
      <c r="E131" s="894"/>
      <c r="F131" s="903">
        <v>3.22</v>
      </c>
      <c r="G131" s="179">
        <f>IF(F131="","",F131-F131*COMPASS!$U$11)</f>
        <v>3.22</v>
      </c>
      <c r="I131" s="150"/>
    </row>
    <row r="132" spans="1:9" ht="14.1" customHeight="1">
      <c r="A132" s="890" t="s">
        <v>942</v>
      </c>
      <c r="B132" s="891" t="s">
        <v>467</v>
      </c>
      <c r="C132" s="892" t="s">
        <v>311</v>
      </c>
      <c r="D132" s="893">
        <v>1</v>
      </c>
      <c r="E132" s="894"/>
      <c r="F132" s="903">
        <v>4.8099999999999996</v>
      </c>
      <c r="G132" s="179">
        <f>IF(F132="","",F132-F132*COMPASS!$U$11)</f>
        <v>4.8099999999999996</v>
      </c>
      <c r="I132" s="150"/>
    </row>
    <row r="133" spans="1:9" ht="14.1" customHeight="1">
      <c r="A133" s="890" t="s">
        <v>943</v>
      </c>
      <c r="B133" s="891" t="s">
        <v>467</v>
      </c>
      <c r="C133" s="892" t="s">
        <v>312</v>
      </c>
      <c r="D133" s="893">
        <v>1</v>
      </c>
      <c r="E133" s="894"/>
      <c r="F133" s="903">
        <v>8.75</v>
      </c>
      <c r="G133" s="179">
        <f>IF(F133="","",F133-F133*COMPASS!$U$11)</f>
        <v>8.75</v>
      </c>
      <c r="I133" s="150"/>
    </row>
    <row r="134" spans="1:9" ht="14.1" customHeight="1">
      <c r="A134" s="890" t="s">
        <v>944</v>
      </c>
      <c r="B134" s="891" t="s">
        <v>467</v>
      </c>
      <c r="C134" s="892" t="s">
        <v>542</v>
      </c>
      <c r="D134" s="893">
        <v>1</v>
      </c>
      <c r="E134" s="894"/>
      <c r="F134" s="903">
        <v>13.42</v>
      </c>
      <c r="G134" s="179">
        <f>IF(F134="","",F134-F134*COMPASS!$U$11)</f>
        <v>13.42</v>
      </c>
      <c r="I134" s="150"/>
    </row>
    <row r="135" spans="1:9" ht="14.1" customHeight="1">
      <c r="A135" s="890" t="s">
        <v>8263</v>
      </c>
      <c r="B135" s="891" t="s">
        <v>467</v>
      </c>
      <c r="C135" s="892" t="s">
        <v>1649</v>
      </c>
      <c r="D135" s="893">
        <v>1</v>
      </c>
      <c r="E135" s="894"/>
      <c r="F135" s="903">
        <v>1.76</v>
      </c>
      <c r="G135" s="179">
        <f>IF(F135="","",F135-F135*COMPASS!$U$11)</f>
        <v>1.76</v>
      </c>
      <c r="I135" s="150"/>
    </row>
    <row r="136" spans="1:9" ht="14.1" customHeight="1">
      <c r="A136" s="890" t="s">
        <v>945</v>
      </c>
      <c r="B136" s="891" t="s">
        <v>467</v>
      </c>
      <c r="C136" s="892" t="s">
        <v>188</v>
      </c>
      <c r="D136" s="893">
        <v>1</v>
      </c>
      <c r="E136" s="894"/>
      <c r="F136" s="903">
        <v>2.27</v>
      </c>
      <c r="G136" s="179">
        <f>IF(F136="","",F136-F136*COMPASS!$U$11)</f>
        <v>2.27</v>
      </c>
      <c r="I136" s="150"/>
    </row>
    <row r="137" spans="1:9" ht="14.1" customHeight="1">
      <c r="A137" s="890" t="s">
        <v>946</v>
      </c>
      <c r="B137" s="891" t="s">
        <v>467</v>
      </c>
      <c r="C137" s="892" t="s">
        <v>135</v>
      </c>
      <c r="D137" s="893">
        <v>1</v>
      </c>
      <c r="E137" s="894"/>
      <c r="F137" s="903">
        <v>2.62</v>
      </c>
      <c r="G137" s="179">
        <f>IF(F137="","",F137-F137*COMPASS!$U$11)</f>
        <v>2.62</v>
      </c>
      <c r="I137" s="150"/>
    </row>
    <row r="138" spans="1:9" ht="14.1" customHeight="1">
      <c r="A138" s="890" t="s">
        <v>947</v>
      </c>
      <c r="B138" s="891" t="s">
        <v>467</v>
      </c>
      <c r="C138" s="892" t="s">
        <v>177</v>
      </c>
      <c r="D138" s="893">
        <v>1</v>
      </c>
      <c r="E138" s="894"/>
      <c r="F138" s="903">
        <v>3.27</v>
      </c>
      <c r="G138" s="179">
        <f>IF(F138="","",F138-F138*COMPASS!$U$11)</f>
        <v>3.27</v>
      </c>
      <c r="I138" s="150"/>
    </row>
    <row r="139" spans="1:9" ht="14.1" customHeight="1">
      <c r="A139" s="890" t="s">
        <v>948</v>
      </c>
      <c r="B139" s="891" t="s">
        <v>467</v>
      </c>
      <c r="C139" s="892" t="s">
        <v>178</v>
      </c>
      <c r="D139" s="893">
        <v>1</v>
      </c>
      <c r="E139" s="894"/>
      <c r="F139" s="903">
        <v>3.97</v>
      </c>
      <c r="G139" s="179">
        <f>IF(F139="","",F139-F139*COMPASS!$U$11)</f>
        <v>3.97</v>
      </c>
      <c r="I139" s="150"/>
    </row>
    <row r="140" spans="1:9" ht="14.1" customHeight="1">
      <c r="A140" s="890" t="s">
        <v>949</v>
      </c>
      <c r="B140" s="891" t="s">
        <v>467</v>
      </c>
      <c r="C140" s="892" t="s">
        <v>179</v>
      </c>
      <c r="D140" s="893">
        <v>1</v>
      </c>
      <c r="E140" s="894"/>
      <c r="F140" s="903">
        <v>5.48</v>
      </c>
      <c r="G140" s="179">
        <f>IF(F140="","",F140-F140*COMPASS!$U$11)</f>
        <v>5.48</v>
      </c>
      <c r="I140" s="150"/>
    </row>
    <row r="141" spans="1:9" ht="14.1" customHeight="1">
      <c r="A141" s="890" t="s">
        <v>950</v>
      </c>
      <c r="B141" s="891" t="s">
        <v>467</v>
      </c>
      <c r="C141" s="892" t="s">
        <v>180</v>
      </c>
      <c r="D141" s="893">
        <v>1</v>
      </c>
      <c r="E141" s="894"/>
      <c r="F141" s="903">
        <v>9.59</v>
      </c>
      <c r="G141" s="179">
        <f>IF(F141="","",F141-F141*COMPASS!$U$11)</f>
        <v>9.59</v>
      </c>
      <c r="I141" s="150"/>
    </row>
    <row r="142" spans="1:9" ht="14.1" customHeight="1">
      <c r="A142" s="890" t="s">
        <v>951</v>
      </c>
      <c r="B142" s="891" t="s">
        <v>216</v>
      </c>
      <c r="C142" s="892" t="s">
        <v>181</v>
      </c>
      <c r="D142" s="895">
        <v>1</v>
      </c>
      <c r="E142" s="888"/>
      <c r="F142" s="889">
        <v>10.58</v>
      </c>
      <c r="G142" s="179">
        <f>IF(F142="","",F142-F142*COMPASS!$U$11)</f>
        <v>10.58</v>
      </c>
      <c r="I142" s="150"/>
    </row>
    <row r="143" spans="1:9" ht="14.1" customHeight="1">
      <c r="A143" s="896" t="s">
        <v>952</v>
      </c>
      <c r="B143" s="897"/>
      <c r="C143" s="898"/>
      <c r="D143" s="899"/>
      <c r="E143" s="900"/>
      <c r="F143" s="901"/>
      <c r="G143" s="179" t="str">
        <f>IF(F143="","",F143-F143*COMPASS!$U$11)</f>
        <v/>
      </c>
      <c r="I143" s="150"/>
    </row>
    <row r="144" spans="1:9" ht="14.1" customHeight="1">
      <c r="A144" s="890" t="s">
        <v>953</v>
      </c>
      <c r="B144" s="891" t="s">
        <v>467</v>
      </c>
      <c r="C144" s="892" t="s">
        <v>612</v>
      </c>
      <c r="D144" s="893">
        <v>1</v>
      </c>
      <c r="E144" s="894"/>
      <c r="F144" s="889">
        <v>1.35</v>
      </c>
      <c r="G144" s="179">
        <f>IF(F144="","",F144-F144*COMPASS!$U$11)</f>
        <v>1.35</v>
      </c>
      <c r="I144" s="150"/>
    </row>
    <row r="145" spans="1:9" ht="14.1" customHeight="1">
      <c r="A145" s="890" t="s">
        <v>954</v>
      </c>
      <c r="B145" s="891" t="s">
        <v>467</v>
      </c>
      <c r="C145" s="892" t="s">
        <v>555</v>
      </c>
      <c r="D145" s="893">
        <v>1</v>
      </c>
      <c r="E145" s="894"/>
      <c r="F145" s="889">
        <v>1.68</v>
      </c>
      <c r="G145" s="179">
        <f>IF(F145="","",F145-F145*COMPASS!$U$11)</f>
        <v>1.68</v>
      </c>
      <c r="I145" s="150"/>
    </row>
    <row r="146" spans="1:9" ht="14.1" customHeight="1">
      <c r="A146" s="890" t="s">
        <v>6830</v>
      </c>
      <c r="B146" s="891" t="s">
        <v>467</v>
      </c>
      <c r="C146" s="892" t="s">
        <v>6831</v>
      </c>
      <c r="D146" s="893">
        <v>1</v>
      </c>
      <c r="E146" s="894"/>
      <c r="F146" s="889">
        <v>2.06</v>
      </c>
      <c r="G146" s="179">
        <f>IF(F146="","",F146-F146*COMPASS!$U$11)</f>
        <v>2.06</v>
      </c>
      <c r="I146" s="150"/>
    </row>
    <row r="147" spans="1:9" ht="14.1" customHeight="1">
      <c r="A147" s="890" t="s">
        <v>955</v>
      </c>
      <c r="B147" s="891" t="s">
        <v>467</v>
      </c>
      <c r="C147" s="892" t="s">
        <v>636</v>
      </c>
      <c r="D147" s="893">
        <v>1</v>
      </c>
      <c r="E147" s="894"/>
      <c r="F147" s="889">
        <v>2.4500000000000002</v>
      </c>
      <c r="G147" s="179">
        <f>IF(F147="","",F147-F147*COMPASS!$U$11)</f>
        <v>2.4500000000000002</v>
      </c>
      <c r="I147" s="150"/>
    </row>
    <row r="148" spans="1:9" ht="14.1" customHeight="1">
      <c r="A148" s="890" t="s">
        <v>956</v>
      </c>
      <c r="B148" s="891" t="s">
        <v>467</v>
      </c>
      <c r="C148" s="892" t="s">
        <v>637</v>
      </c>
      <c r="D148" s="893">
        <v>1</v>
      </c>
      <c r="E148" s="894"/>
      <c r="F148" s="889">
        <v>3.22</v>
      </c>
      <c r="G148" s="179">
        <f>IF(F148="","",F148-F148*COMPASS!$U$11)</f>
        <v>3.22</v>
      </c>
      <c r="I148" s="150"/>
    </row>
    <row r="149" spans="1:9" ht="14.1" customHeight="1">
      <c r="A149" s="890" t="s">
        <v>957</v>
      </c>
      <c r="B149" s="891" t="s">
        <v>467</v>
      </c>
      <c r="C149" s="892" t="s">
        <v>638</v>
      </c>
      <c r="D149" s="893">
        <v>1</v>
      </c>
      <c r="E149" s="894"/>
      <c r="F149" s="889">
        <v>4.8099999999999996</v>
      </c>
      <c r="G149" s="179">
        <f>IF(F149="","",F149-F149*COMPASS!$U$11)</f>
        <v>4.8099999999999996</v>
      </c>
      <c r="I149" s="150"/>
    </row>
    <row r="150" spans="1:9" ht="14.1" customHeight="1">
      <c r="A150" s="890" t="s">
        <v>9292</v>
      </c>
      <c r="B150" s="891" t="s">
        <v>467</v>
      </c>
      <c r="C150" s="892" t="s">
        <v>9069</v>
      </c>
      <c r="D150" s="887">
        <v>1</v>
      </c>
      <c r="E150" s="888"/>
      <c r="F150" s="889">
        <v>8.75</v>
      </c>
      <c r="G150" s="179">
        <f>IF(F150="","",F150-F150*COMPASS!$U$11)</f>
        <v>8.75</v>
      </c>
      <c r="I150" s="150"/>
    </row>
    <row r="151" spans="1:9" ht="14.1" customHeight="1">
      <c r="A151" s="890" t="s">
        <v>958</v>
      </c>
      <c r="B151" s="891" t="s">
        <v>467</v>
      </c>
      <c r="C151" s="892" t="s">
        <v>639</v>
      </c>
      <c r="D151" s="893">
        <v>1</v>
      </c>
      <c r="E151" s="894"/>
      <c r="F151" s="889">
        <v>1.35</v>
      </c>
      <c r="G151" s="179">
        <f>IF(F151="","",F151-F151*COMPASS!$U$11)</f>
        <v>1.35</v>
      </c>
      <c r="I151" s="150"/>
    </row>
    <row r="152" spans="1:9" ht="14.1" customHeight="1">
      <c r="A152" s="890" t="s">
        <v>959</v>
      </c>
      <c r="B152" s="891" t="s">
        <v>467</v>
      </c>
      <c r="C152" s="892" t="s">
        <v>640</v>
      </c>
      <c r="D152" s="893">
        <v>1</v>
      </c>
      <c r="E152" s="894"/>
      <c r="F152" s="889">
        <v>1.68</v>
      </c>
      <c r="G152" s="179">
        <f>IF(F152="","",F152-F152*COMPASS!$U$11)</f>
        <v>1.68</v>
      </c>
      <c r="I152" s="150"/>
    </row>
    <row r="153" spans="1:9" ht="14.1" customHeight="1">
      <c r="A153" s="890" t="s">
        <v>6832</v>
      </c>
      <c r="B153" s="891" t="s">
        <v>467</v>
      </c>
      <c r="C153" s="892" t="s">
        <v>7031</v>
      </c>
      <c r="D153" s="893">
        <v>1</v>
      </c>
      <c r="E153" s="894"/>
      <c r="F153" s="889">
        <v>2.06</v>
      </c>
      <c r="G153" s="179">
        <f>IF(F153="","",F153-F153*COMPASS!$U$11)</f>
        <v>2.06</v>
      </c>
      <c r="I153" s="150"/>
    </row>
    <row r="154" spans="1:9" ht="14.1" customHeight="1">
      <c r="A154" s="890" t="s">
        <v>960</v>
      </c>
      <c r="B154" s="891" t="s">
        <v>467</v>
      </c>
      <c r="C154" s="892" t="s">
        <v>433</v>
      </c>
      <c r="D154" s="893">
        <v>1</v>
      </c>
      <c r="E154" s="894"/>
      <c r="F154" s="889">
        <v>2.4500000000000002</v>
      </c>
      <c r="G154" s="179">
        <f>IF(F154="","",F154-F154*COMPASS!$U$11)</f>
        <v>2.4500000000000002</v>
      </c>
      <c r="I154" s="150"/>
    </row>
    <row r="155" spans="1:9" ht="14.1" customHeight="1">
      <c r="A155" s="890" t="s">
        <v>961</v>
      </c>
      <c r="B155" s="891" t="s">
        <v>467</v>
      </c>
      <c r="C155" s="892" t="s">
        <v>475</v>
      </c>
      <c r="D155" s="893">
        <v>1</v>
      </c>
      <c r="E155" s="894"/>
      <c r="F155" s="889">
        <v>3.22</v>
      </c>
      <c r="G155" s="179">
        <f>IF(F155="","",F155-F155*COMPASS!$U$11)</f>
        <v>3.22</v>
      </c>
      <c r="I155" s="150"/>
    </row>
    <row r="156" spans="1:9" ht="14.1" customHeight="1">
      <c r="A156" s="890" t="s">
        <v>962</v>
      </c>
      <c r="B156" s="891" t="s">
        <v>467</v>
      </c>
      <c r="C156" s="892" t="s">
        <v>434</v>
      </c>
      <c r="D156" s="893">
        <v>1</v>
      </c>
      <c r="E156" s="894"/>
      <c r="F156" s="889">
        <v>4.8099999999999996</v>
      </c>
      <c r="G156" s="179">
        <f>IF(F156="","",F156-F156*COMPASS!$U$11)</f>
        <v>4.8099999999999996</v>
      </c>
      <c r="I156" s="150"/>
    </row>
    <row r="157" spans="1:9" ht="14.1" customHeight="1">
      <c r="A157" s="890" t="s">
        <v>9293</v>
      </c>
      <c r="B157" s="891" t="s">
        <v>467</v>
      </c>
      <c r="C157" s="892" t="s">
        <v>9070</v>
      </c>
      <c r="D157" s="887">
        <v>1</v>
      </c>
      <c r="E157" s="888"/>
      <c r="F157" s="889">
        <v>8.75</v>
      </c>
      <c r="G157" s="179">
        <f>IF(F157="","",F157-F157*COMPASS!$U$11)</f>
        <v>8.75</v>
      </c>
      <c r="I157" s="150"/>
    </row>
    <row r="158" spans="1:9" ht="14.1" customHeight="1">
      <c r="A158" s="890" t="s">
        <v>803</v>
      </c>
      <c r="B158" s="891" t="s">
        <v>467</v>
      </c>
      <c r="C158" s="892" t="s">
        <v>436</v>
      </c>
      <c r="D158" s="893">
        <v>1</v>
      </c>
      <c r="E158" s="894"/>
      <c r="F158" s="889">
        <v>1.35</v>
      </c>
      <c r="G158" s="179">
        <f>IF(F158="","",F158-F158*COMPASS!$U$11)</f>
        <v>1.35</v>
      </c>
      <c r="I158" s="150"/>
    </row>
    <row r="159" spans="1:9" ht="14.1" customHeight="1">
      <c r="A159" s="890" t="s">
        <v>804</v>
      </c>
      <c r="B159" s="891" t="s">
        <v>467</v>
      </c>
      <c r="C159" s="892" t="s">
        <v>199</v>
      </c>
      <c r="D159" s="893">
        <v>1</v>
      </c>
      <c r="E159" s="894"/>
      <c r="F159" s="889">
        <v>1.68</v>
      </c>
      <c r="G159" s="179">
        <f>IF(F159="","",F159-F159*COMPASS!$U$11)</f>
        <v>1.68</v>
      </c>
      <c r="I159" s="150"/>
    </row>
    <row r="160" spans="1:9" ht="14.1" customHeight="1">
      <c r="A160" s="890" t="s">
        <v>6833</v>
      </c>
      <c r="B160" s="891" t="s">
        <v>467</v>
      </c>
      <c r="C160" s="892" t="s">
        <v>7032</v>
      </c>
      <c r="D160" s="893">
        <v>1</v>
      </c>
      <c r="E160" s="894"/>
      <c r="F160" s="889">
        <v>2.06</v>
      </c>
      <c r="G160" s="179">
        <f>IF(F160="","",F160-F160*COMPASS!$U$11)</f>
        <v>2.06</v>
      </c>
      <c r="I160" s="150"/>
    </row>
    <row r="161" spans="1:9" ht="14.1" customHeight="1">
      <c r="A161" s="890" t="s">
        <v>805</v>
      </c>
      <c r="B161" s="891" t="s">
        <v>467</v>
      </c>
      <c r="C161" s="892" t="s">
        <v>335</v>
      </c>
      <c r="D161" s="893">
        <v>1</v>
      </c>
      <c r="E161" s="894"/>
      <c r="F161" s="889">
        <v>2.4500000000000002</v>
      </c>
      <c r="G161" s="179">
        <f>IF(F161="","",F161-F161*COMPASS!$U$11)</f>
        <v>2.4500000000000002</v>
      </c>
      <c r="I161" s="150"/>
    </row>
    <row r="162" spans="1:9" ht="14.1" customHeight="1">
      <c r="A162" s="890" t="s">
        <v>806</v>
      </c>
      <c r="B162" s="891" t="s">
        <v>467</v>
      </c>
      <c r="C162" s="892" t="s">
        <v>336</v>
      </c>
      <c r="D162" s="893">
        <v>1</v>
      </c>
      <c r="E162" s="894"/>
      <c r="F162" s="889">
        <v>3.22</v>
      </c>
      <c r="G162" s="179">
        <f>IF(F162="","",F162-F162*COMPASS!$U$11)</f>
        <v>3.22</v>
      </c>
      <c r="I162" s="150"/>
    </row>
    <row r="163" spans="1:9" ht="14.1" customHeight="1">
      <c r="A163" s="890" t="s">
        <v>807</v>
      </c>
      <c r="B163" s="891" t="s">
        <v>467</v>
      </c>
      <c r="C163" s="892" t="s">
        <v>147</v>
      </c>
      <c r="D163" s="893">
        <v>1</v>
      </c>
      <c r="E163" s="894"/>
      <c r="F163" s="889">
        <v>4.8099999999999996</v>
      </c>
      <c r="G163" s="179">
        <f>IF(F163="","",F163-F163*COMPASS!$U$11)</f>
        <v>4.8099999999999996</v>
      </c>
      <c r="I163" s="150"/>
    </row>
    <row r="164" spans="1:9" ht="14.1" customHeight="1">
      <c r="A164" s="890" t="s">
        <v>9294</v>
      </c>
      <c r="B164" s="891" t="s">
        <v>467</v>
      </c>
      <c r="C164" s="892" t="s">
        <v>9071</v>
      </c>
      <c r="D164" s="887">
        <v>1</v>
      </c>
      <c r="E164" s="888"/>
      <c r="F164" s="889">
        <v>8.75</v>
      </c>
      <c r="G164" s="179">
        <f>IF(F164="","",F164-F164*COMPASS!$U$11)</f>
        <v>8.75</v>
      </c>
      <c r="I164" s="150"/>
    </row>
    <row r="165" spans="1:9" ht="14.1" customHeight="1">
      <c r="A165" s="890" t="s">
        <v>808</v>
      </c>
      <c r="B165" s="891" t="s">
        <v>467</v>
      </c>
      <c r="C165" s="892" t="s">
        <v>274</v>
      </c>
      <c r="D165" s="893">
        <v>1</v>
      </c>
      <c r="E165" s="894"/>
      <c r="F165" s="889">
        <v>1.35</v>
      </c>
      <c r="G165" s="179">
        <f>IF(F165="","",F165-F165*COMPASS!$U$11)</f>
        <v>1.35</v>
      </c>
      <c r="I165" s="150"/>
    </row>
    <row r="166" spans="1:9" ht="14.1" customHeight="1">
      <c r="A166" s="890" t="s">
        <v>809</v>
      </c>
      <c r="B166" s="891" t="s">
        <v>467</v>
      </c>
      <c r="C166" s="892" t="s">
        <v>518</v>
      </c>
      <c r="D166" s="893">
        <v>1</v>
      </c>
      <c r="E166" s="894"/>
      <c r="F166" s="889">
        <v>1.68</v>
      </c>
      <c r="G166" s="179">
        <f>IF(F166="","",F166-F166*COMPASS!$U$11)</f>
        <v>1.68</v>
      </c>
      <c r="I166" s="150"/>
    </row>
    <row r="167" spans="1:9" ht="14.1" customHeight="1">
      <c r="A167" s="890" t="s">
        <v>6834</v>
      </c>
      <c r="B167" s="891" t="s">
        <v>467</v>
      </c>
      <c r="C167" s="892" t="s">
        <v>6835</v>
      </c>
      <c r="D167" s="893">
        <v>1</v>
      </c>
      <c r="E167" s="894"/>
      <c r="F167" s="889">
        <v>2.06</v>
      </c>
      <c r="G167" s="179">
        <f>IF(F167="","",F167-F167*COMPASS!$U$11)</f>
        <v>2.06</v>
      </c>
      <c r="I167" s="150"/>
    </row>
    <row r="168" spans="1:9" ht="14.1" customHeight="1">
      <c r="A168" s="890" t="s">
        <v>810</v>
      </c>
      <c r="B168" s="891" t="s">
        <v>467</v>
      </c>
      <c r="C168" s="892" t="s">
        <v>584</v>
      </c>
      <c r="D168" s="893">
        <v>1</v>
      </c>
      <c r="E168" s="894"/>
      <c r="F168" s="889">
        <v>2.4500000000000002</v>
      </c>
      <c r="G168" s="179">
        <f>IF(F168="","",F168-F168*COMPASS!$U$11)</f>
        <v>2.4500000000000002</v>
      </c>
      <c r="I168" s="150"/>
    </row>
    <row r="169" spans="1:9" ht="14.1" customHeight="1">
      <c r="A169" s="890" t="s">
        <v>811</v>
      </c>
      <c r="B169" s="891" t="s">
        <v>467</v>
      </c>
      <c r="C169" s="892" t="s">
        <v>585</v>
      </c>
      <c r="D169" s="893">
        <v>1</v>
      </c>
      <c r="E169" s="894"/>
      <c r="F169" s="889">
        <v>3.22</v>
      </c>
      <c r="G169" s="179">
        <f>IF(F169="","",F169-F169*COMPASS!$U$11)</f>
        <v>3.22</v>
      </c>
      <c r="I169" s="150"/>
    </row>
    <row r="170" spans="1:9" ht="14.1" customHeight="1">
      <c r="A170" s="890" t="s">
        <v>812</v>
      </c>
      <c r="B170" s="891" t="s">
        <v>467</v>
      </c>
      <c r="C170" s="892" t="s">
        <v>586</v>
      </c>
      <c r="D170" s="893">
        <v>1</v>
      </c>
      <c r="E170" s="894"/>
      <c r="F170" s="889">
        <v>4.8099999999999996</v>
      </c>
      <c r="G170" s="179">
        <f>IF(F170="","",F170-F170*COMPASS!$U$11)</f>
        <v>4.8099999999999996</v>
      </c>
      <c r="I170" s="150"/>
    </row>
    <row r="171" spans="1:9" ht="14.1" customHeight="1">
      <c r="A171" s="890" t="s">
        <v>9295</v>
      </c>
      <c r="B171" s="891" t="s">
        <v>467</v>
      </c>
      <c r="C171" s="892" t="s">
        <v>9072</v>
      </c>
      <c r="D171" s="887">
        <v>1</v>
      </c>
      <c r="E171" s="888"/>
      <c r="F171" s="889">
        <v>8.75</v>
      </c>
      <c r="G171" s="179">
        <f>IF(F171="","",F171-F171*COMPASS!$U$11)</f>
        <v>8.75</v>
      </c>
      <c r="I171" s="150"/>
    </row>
    <row r="172" spans="1:9" ht="14.1" customHeight="1">
      <c r="A172" s="890" t="s">
        <v>8233</v>
      </c>
      <c r="B172" s="891" t="s">
        <v>467</v>
      </c>
      <c r="C172" s="892" t="s">
        <v>8243</v>
      </c>
      <c r="D172" s="895">
        <v>1</v>
      </c>
      <c r="E172" s="888"/>
      <c r="F172" s="889">
        <v>1.35</v>
      </c>
      <c r="G172" s="179">
        <f>IF(F172="","",F172-F172*COMPASS!$U$11)</f>
        <v>1.35</v>
      </c>
      <c r="I172" s="150"/>
    </row>
    <row r="173" spans="1:9" ht="14.1" customHeight="1">
      <c r="A173" s="890" t="s">
        <v>8234</v>
      </c>
      <c r="B173" s="891" t="s">
        <v>467</v>
      </c>
      <c r="C173" s="892" t="s">
        <v>8244</v>
      </c>
      <c r="D173" s="895">
        <v>1</v>
      </c>
      <c r="E173" s="888"/>
      <c r="F173" s="889">
        <v>1.68</v>
      </c>
      <c r="G173" s="179">
        <f>IF(F173="","",F173-F173*COMPASS!$U$11)</f>
        <v>1.68</v>
      </c>
      <c r="I173" s="150"/>
    </row>
    <row r="174" spans="1:9" ht="14.1" customHeight="1">
      <c r="A174" s="890" t="s">
        <v>8235</v>
      </c>
      <c r="B174" s="891" t="s">
        <v>467</v>
      </c>
      <c r="C174" s="892" t="s">
        <v>8245</v>
      </c>
      <c r="D174" s="895">
        <v>1</v>
      </c>
      <c r="E174" s="888"/>
      <c r="F174" s="889">
        <v>2.4500000000000002</v>
      </c>
      <c r="G174" s="179">
        <f>IF(F174="","",F174-F174*COMPASS!$U$11)</f>
        <v>2.4500000000000002</v>
      </c>
      <c r="I174" s="150"/>
    </row>
    <row r="175" spans="1:9" ht="14.1" customHeight="1">
      <c r="A175" s="890" t="s">
        <v>8236</v>
      </c>
      <c r="B175" s="891" t="s">
        <v>467</v>
      </c>
      <c r="C175" s="892" t="s">
        <v>8246</v>
      </c>
      <c r="D175" s="895">
        <v>1</v>
      </c>
      <c r="E175" s="888"/>
      <c r="F175" s="889">
        <v>3.22</v>
      </c>
      <c r="G175" s="179">
        <f>IF(F175="","",F175-F175*COMPASS!$U$11)</f>
        <v>3.22</v>
      </c>
      <c r="I175" s="150"/>
    </row>
    <row r="176" spans="1:9" ht="14.1" customHeight="1">
      <c r="A176" s="890" t="s">
        <v>8237</v>
      </c>
      <c r="B176" s="891" t="s">
        <v>467</v>
      </c>
      <c r="C176" s="892" t="s">
        <v>8247</v>
      </c>
      <c r="D176" s="895">
        <v>1</v>
      </c>
      <c r="E176" s="888"/>
      <c r="F176" s="889">
        <v>4.8099999999999996</v>
      </c>
      <c r="G176" s="179">
        <f>IF(F176="","",F176-F176*COMPASS!$U$11)</f>
        <v>4.8099999999999996</v>
      </c>
      <c r="I176" s="150"/>
    </row>
    <row r="177" spans="1:9" ht="14.1" customHeight="1">
      <c r="A177" s="890" t="s">
        <v>9296</v>
      </c>
      <c r="B177" s="891" t="s">
        <v>467</v>
      </c>
      <c r="C177" s="892" t="s">
        <v>9073</v>
      </c>
      <c r="D177" s="887">
        <v>1</v>
      </c>
      <c r="E177" s="888"/>
      <c r="F177" s="889">
        <v>8.75</v>
      </c>
      <c r="G177" s="179">
        <f>IF(F177="","",F177-F177*COMPASS!$U$11)</f>
        <v>8.75</v>
      </c>
      <c r="I177" s="150"/>
    </row>
    <row r="178" spans="1:9" ht="14.1" customHeight="1">
      <c r="A178" s="890" t="s">
        <v>8238</v>
      </c>
      <c r="B178" s="891" t="s">
        <v>467</v>
      </c>
      <c r="C178" s="892" t="s">
        <v>8248</v>
      </c>
      <c r="D178" s="895">
        <v>1</v>
      </c>
      <c r="E178" s="888"/>
      <c r="F178" s="889">
        <v>1.35</v>
      </c>
      <c r="G178" s="179">
        <f>IF(F178="","",F178-F178*COMPASS!$U$11)</f>
        <v>1.35</v>
      </c>
      <c r="I178" s="150"/>
    </row>
    <row r="179" spans="1:9" ht="14.1" customHeight="1">
      <c r="A179" s="890" t="s">
        <v>8239</v>
      </c>
      <c r="B179" s="891" t="s">
        <v>467</v>
      </c>
      <c r="C179" s="892" t="s">
        <v>8249</v>
      </c>
      <c r="D179" s="895">
        <v>1</v>
      </c>
      <c r="E179" s="888"/>
      <c r="F179" s="889">
        <v>1.68</v>
      </c>
      <c r="G179" s="179">
        <f>IF(F179="","",F179-F179*COMPASS!$U$11)</f>
        <v>1.68</v>
      </c>
      <c r="I179" s="150"/>
    </row>
    <row r="180" spans="1:9" ht="14.1" customHeight="1">
      <c r="A180" s="890" t="s">
        <v>8240</v>
      </c>
      <c r="B180" s="891" t="s">
        <v>467</v>
      </c>
      <c r="C180" s="892" t="s">
        <v>8250</v>
      </c>
      <c r="D180" s="895">
        <v>1</v>
      </c>
      <c r="E180" s="888"/>
      <c r="F180" s="889">
        <v>2.4500000000000002</v>
      </c>
      <c r="G180" s="179">
        <f>IF(F180="","",F180-F180*COMPASS!$U$11)</f>
        <v>2.4500000000000002</v>
      </c>
      <c r="I180" s="150"/>
    </row>
    <row r="181" spans="1:9" ht="14.1" customHeight="1">
      <c r="A181" s="890" t="s">
        <v>8241</v>
      </c>
      <c r="B181" s="891" t="s">
        <v>467</v>
      </c>
      <c r="C181" s="892" t="s">
        <v>8251</v>
      </c>
      <c r="D181" s="895">
        <v>1</v>
      </c>
      <c r="E181" s="888"/>
      <c r="F181" s="889">
        <v>3.22</v>
      </c>
      <c r="G181" s="179">
        <f>IF(F181="","",F181-F181*COMPASS!$U$11)</f>
        <v>3.22</v>
      </c>
      <c r="I181" s="150"/>
    </row>
    <row r="182" spans="1:9" ht="14.1" customHeight="1">
      <c r="A182" s="890" t="s">
        <v>8242</v>
      </c>
      <c r="B182" s="891" t="s">
        <v>467</v>
      </c>
      <c r="C182" s="892" t="s">
        <v>8252</v>
      </c>
      <c r="D182" s="895">
        <v>1</v>
      </c>
      <c r="E182" s="888"/>
      <c r="F182" s="889">
        <v>4.8099999999999996</v>
      </c>
      <c r="G182" s="179">
        <f>IF(F182="","",F182-F182*COMPASS!$U$11)</f>
        <v>4.8099999999999996</v>
      </c>
      <c r="I182" s="150"/>
    </row>
    <row r="183" spans="1:9" ht="14.1" customHeight="1">
      <c r="A183" s="890" t="s">
        <v>9297</v>
      </c>
      <c r="B183" s="891" t="s">
        <v>467</v>
      </c>
      <c r="C183" s="892" t="s">
        <v>9074</v>
      </c>
      <c r="D183" s="887">
        <v>1</v>
      </c>
      <c r="E183" s="888"/>
      <c r="F183" s="889">
        <v>8.75</v>
      </c>
      <c r="G183" s="179">
        <f>IF(F183="","",F183-F183*COMPASS!$U$11)</f>
        <v>8.75</v>
      </c>
      <c r="I183" s="150"/>
    </row>
    <row r="184" spans="1:9" ht="14.1" customHeight="1">
      <c r="A184" s="896" t="s">
        <v>15674</v>
      </c>
      <c r="B184" s="897"/>
      <c r="C184" s="898"/>
      <c r="D184" s="899"/>
      <c r="E184" s="900"/>
      <c r="F184" s="901"/>
      <c r="G184" s="179" t="str">
        <f>IF(F184="","",F184-F184*COMPASS!$U$11)</f>
        <v/>
      </c>
      <c r="I184" s="150"/>
    </row>
    <row r="185" spans="1:9" ht="14.1" customHeight="1">
      <c r="A185" s="890" t="s">
        <v>8385</v>
      </c>
      <c r="B185" s="891" t="s">
        <v>467</v>
      </c>
      <c r="C185" s="892" t="s">
        <v>9298</v>
      </c>
      <c r="D185" s="895">
        <v>1</v>
      </c>
      <c r="E185" s="888"/>
      <c r="F185" s="889">
        <v>2.3199999999999998</v>
      </c>
      <c r="G185" s="179">
        <f>IF(F185="","",F185-F185*COMPASS!$U$11)</f>
        <v>2.3199999999999998</v>
      </c>
      <c r="I185" s="150"/>
    </row>
    <row r="186" spans="1:9" ht="14.1" customHeight="1">
      <c r="A186" s="890" t="s">
        <v>8386</v>
      </c>
      <c r="B186" s="891" t="s">
        <v>467</v>
      </c>
      <c r="C186" s="892" t="s">
        <v>9299</v>
      </c>
      <c r="D186" s="895">
        <v>1</v>
      </c>
      <c r="E186" s="888"/>
      <c r="F186" s="889">
        <v>3.05</v>
      </c>
      <c r="G186" s="179">
        <f>IF(F186="","",F186-F186*COMPASS!$U$11)</f>
        <v>3.05</v>
      </c>
      <c r="I186" s="150"/>
    </row>
    <row r="187" spans="1:9" ht="14.1" customHeight="1">
      <c r="A187" s="890" t="s">
        <v>8387</v>
      </c>
      <c r="B187" s="891" t="s">
        <v>467</v>
      </c>
      <c r="C187" s="892" t="s">
        <v>9300</v>
      </c>
      <c r="D187" s="895">
        <v>1</v>
      </c>
      <c r="E187" s="888"/>
      <c r="F187" s="889">
        <v>4.05</v>
      </c>
      <c r="G187" s="179">
        <f>IF(F187="","",F187-F187*COMPASS!$U$11)</f>
        <v>4.05</v>
      </c>
      <c r="I187" s="150"/>
    </row>
    <row r="188" spans="1:9" ht="14.1" customHeight="1">
      <c r="A188" s="890" t="s">
        <v>8388</v>
      </c>
      <c r="B188" s="891" t="s">
        <v>467</v>
      </c>
      <c r="C188" s="892" t="s">
        <v>9301</v>
      </c>
      <c r="D188" s="895">
        <v>1</v>
      </c>
      <c r="E188" s="888"/>
      <c r="F188" s="889">
        <v>6.01</v>
      </c>
      <c r="G188" s="179">
        <f>IF(F188="","",F188-F188*COMPASS!$U$11)</f>
        <v>6.01</v>
      </c>
      <c r="I188" s="150"/>
    </row>
    <row r="189" spans="1:9" ht="14.1" customHeight="1">
      <c r="A189" s="890" t="s">
        <v>8389</v>
      </c>
      <c r="B189" s="891" t="s">
        <v>467</v>
      </c>
      <c r="C189" s="892" t="s">
        <v>9302</v>
      </c>
      <c r="D189" s="895">
        <v>1</v>
      </c>
      <c r="E189" s="888"/>
      <c r="F189" s="889">
        <v>10.44</v>
      </c>
      <c r="G189" s="179">
        <f>IF(F189="","",F189-F189*COMPASS!$U$11)</f>
        <v>10.44</v>
      </c>
      <c r="I189" s="150"/>
    </row>
    <row r="190" spans="1:9" ht="14.1" customHeight="1">
      <c r="A190" s="925" t="s">
        <v>15675</v>
      </c>
      <c r="B190" s="926"/>
      <c r="C190" s="927"/>
      <c r="D190" s="928"/>
      <c r="E190" s="929"/>
      <c r="F190" s="1138"/>
      <c r="G190" s="179" t="str">
        <f>IF(F190="","",F190-F190*COMPASS!$U$11)</f>
        <v/>
      </c>
      <c r="I190" s="150"/>
    </row>
    <row r="191" spans="1:9" ht="14.1" customHeight="1">
      <c r="A191" s="1130" t="s">
        <v>14812</v>
      </c>
      <c r="B191" s="1131" t="s">
        <v>216</v>
      </c>
      <c r="C191" s="1132" t="s">
        <v>14813</v>
      </c>
      <c r="D191" s="1133">
        <v>1</v>
      </c>
      <c r="E191" s="1134"/>
      <c r="F191" s="1135">
        <v>1.86</v>
      </c>
      <c r="G191" s="179">
        <f>IF(F191="","",F191-F191*COMPASS!$U$11)</f>
        <v>1.86</v>
      </c>
      <c r="I191" s="150"/>
    </row>
    <row r="192" spans="1:9" ht="14.1" customHeight="1">
      <c r="A192" s="1130" t="s">
        <v>14814</v>
      </c>
      <c r="B192" s="1131" t="s">
        <v>216</v>
      </c>
      <c r="C192" s="1132" t="s">
        <v>14815</v>
      </c>
      <c r="D192" s="1133">
        <v>1</v>
      </c>
      <c r="E192" s="1134"/>
      <c r="F192" s="1135">
        <v>2.04</v>
      </c>
      <c r="G192" s="179">
        <f>IF(F192="","",F192-F192*COMPASS!$U$11)</f>
        <v>2.04</v>
      </c>
      <c r="I192" s="150"/>
    </row>
    <row r="193" spans="1:9" ht="14.1" customHeight="1">
      <c r="A193" s="1130" t="s">
        <v>14816</v>
      </c>
      <c r="B193" s="1131" t="s">
        <v>216</v>
      </c>
      <c r="C193" s="1132" t="s">
        <v>14817</v>
      </c>
      <c r="D193" s="1133">
        <v>1</v>
      </c>
      <c r="E193" s="1134"/>
      <c r="F193" s="1135">
        <v>2.37</v>
      </c>
      <c r="G193" s="179">
        <f>IF(F193="","",F193-F193*COMPASS!$U$11)</f>
        <v>2.37</v>
      </c>
      <c r="I193" s="150"/>
    </row>
    <row r="194" spans="1:9" ht="14.1" customHeight="1">
      <c r="A194" s="1130" t="s">
        <v>14818</v>
      </c>
      <c r="B194" s="1131" t="s">
        <v>216</v>
      </c>
      <c r="C194" s="1132" t="s">
        <v>14819</v>
      </c>
      <c r="D194" s="1133">
        <v>1</v>
      </c>
      <c r="E194" s="1134"/>
      <c r="F194" s="1135">
        <v>3.11</v>
      </c>
      <c r="G194" s="179">
        <f>IF(F194="","",F194-F194*COMPASS!$U$11)</f>
        <v>3.11</v>
      </c>
      <c r="I194" s="150"/>
    </row>
    <row r="195" spans="1:9" ht="14.1" customHeight="1">
      <c r="A195" s="1130" t="s">
        <v>14820</v>
      </c>
      <c r="B195" s="1131" t="s">
        <v>216</v>
      </c>
      <c r="C195" s="1132" t="s">
        <v>14821</v>
      </c>
      <c r="D195" s="1133">
        <v>1</v>
      </c>
      <c r="E195" s="1134"/>
      <c r="F195" s="1135">
        <v>3.25</v>
      </c>
      <c r="G195" s="179">
        <f>IF(F195="","",F195-F195*COMPASS!$U$11)</f>
        <v>3.25</v>
      </c>
      <c r="I195" s="150"/>
    </row>
    <row r="196" spans="1:9" ht="14.1" customHeight="1">
      <c r="A196" s="1130" t="s">
        <v>14822</v>
      </c>
      <c r="B196" s="1131" t="s">
        <v>216</v>
      </c>
      <c r="C196" s="1132" t="s">
        <v>14823</v>
      </c>
      <c r="D196" s="1133">
        <v>1</v>
      </c>
      <c r="E196" s="1134"/>
      <c r="F196" s="1135">
        <v>4.16</v>
      </c>
      <c r="G196" s="179">
        <f>IF(F196="","",F196-F196*COMPASS!$U$11)</f>
        <v>4.16</v>
      </c>
      <c r="I196" s="150"/>
    </row>
    <row r="197" spans="1:9" ht="14.1" customHeight="1">
      <c r="A197" s="1130" t="s">
        <v>14824</v>
      </c>
      <c r="B197" s="1131" t="s">
        <v>216</v>
      </c>
      <c r="C197" s="1132" t="s">
        <v>14825</v>
      </c>
      <c r="D197" s="1133">
        <v>1</v>
      </c>
      <c r="E197" s="1134"/>
      <c r="F197" s="1135">
        <v>5.62</v>
      </c>
      <c r="G197" s="179">
        <f>IF(F197="","",F197-F197*COMPASS!$U$11)</f>
        <v>5.62</v>
      </c>
      <c r="I197" s="150"/>
    </row>
    <row r="198" spans="1:9" ht="14.1" customHeight="1">
      <c r="A198" s="1130" t="s">
        <v>14826</v>
      </c>
      <c r="B198" s="1131" t="s">
        <v>216</v>
      </c>
      <c r="C198" s="1132" t="s">
        <v>14827</v>
      </c>
      <c r="D198" s="1133">
        <v>1</v>
      </c>
      <c r="E198" s="1134"/>
      <c r="F198" s="1135">
        <v>10.27</v>
      </c>
      <c r="G198" s="179">
        <f>IF(F198="","",F198-F198*COMPASS!$U$11)</f>
        <v>10.27</v>
      </c>
      <c r="I198" s="150"/>
    </row>
    <row r="199" spans="1:9" ht="14.1" customHeight="1">
      <c r="A199" s="890" t="s">
        <v>14828</v>
      </c>
      <c r="B199" s="1131" t="s">
        <v>216</v>
      </c>
      <c r="C199" s="892" t="s">
        <v>14829</v>
      </c>
      <c r="D199" s="1136">
        <v>1</v>
      </c>
      <c r="E199" s="1147"/>
      <c r="F199" s="1137">
        <v>1.86</v>
      </c>
      <c r="G199" s="179">
        <f>IF(F199="","",F199-F199*COMPASS!$U$11)</f>
        <v>1.86</v>
      </c>
      <c r="I199" s="150"/>
    </row>
    <row r="200" spans="1:9" ht="14.1" customHeight="1">
      <c r="A200" s="890" t="s">
        <v>14830</v>
      </c>
      <c r="B200" s="1131" t="s">
        <v>216</v>
      </c>
      <c r="C200" s="892" t="s">
        <v>14831</v>
      </c>
      <c r="D200" s="1136">
        <v>1</v>
      </c>
      <c r="E200" s="1147"/>
      <c r="F200" s="1137">
        <v>2.04</v>
      </c>
      <c r="G200" s="179">
        <f>IF(F200="","",F200-F200*COMPASS!$U$11)</f>
        <v>2.04</v>
      </c>
      <c r="I200" s="150"/>
    </row>
    <row r="201" spans="1:9" ht="14.1" customHeight="1">
      <c r="A201" s="890" t="s">
        <v>14832</v>
      </c>
      <c r="B201" s="1131" t="s">
        <v>216</v>
      </c>
      <c r="C201" s="892" t="s">
        <v>14833</v>
      </c>
      <c r="D201" s="1136">
        <v>1</v>
      </c>
      <c r="E201" s="1147"/>
      <c r="F201" s="1137">
        <v>2.37</v>
      </c>
      <c r="G201" s="179">
        <f>IF(F201="","",F201-F201*COMPASS!$U$11)</f>
        <v>2.37</v>
      </c>
      <c r="I201" s="150"/>
    </row>
    <row r="202" spans="1:9" ht="14.1" customHeight="1">
      <c r="A202" s="890" t="s">
        <v>14834</v>
      </c>
      <c r="B202" s="1131" t="s">
        <v>216</v>
      </c>
      <c r="C202" s="892" t="s">
        <v>14835</v>
      </c>
      <c r="D202" s="1136">
        <v>1</v>
      </c>
      <c r="E202" s="1147"/>
      <c r="F202" s="1137">
        <v>3.11</v>
      </c>
      <c r="G202" s="179">
        <f>IF(F202="","",F202-F202*COMPASS!$U$11)</f>
        <v>3.11</v>
      </c>
      <c r="I202" s="150"/>
    </row>
    <row r="203" spans="1:9" ht="14.1" customHeight="1">
      <c r="A203" s="890" t="s">
        <v>14836</v>
      </c>
      <c r="B203" s="1131" t="s">
        <v>216</v>
      </c>
      <c r="C203" s="892" t="s">
        <v>14837</v>
      </c>
      <c r="D203" s="1136">
        <v>1</v>
      </c>
      <c r="E203" s="1147"/>
      <c r="F203" s="1137">
        <v>3.25</v>
      </c>
      <c r="G203" s="179">
        <f>IF(F203="","",F203-F203*COMPASS!$U$11)</f>
        <v>3.25</v>
      </c>
      <c r="I203" s="150"/>
    </row>
    <row r="204" spans="1:9" ht="14.1" customHeight="1">
      <c r="A204" s="890" t="s">
        <v>14838</v>
      </c>
      <c r="B204" s="1131" t="s">
        <v>216</v>
      </c>
      <c r="C204" s="892" t="s">
        <v>14839</v>
      </c>
      <c r="D204" s="1136">
        <v>1</v>
      </c>
      <c r="E204" s="1147"/>
      <c r="F204" s="1137">
        <v>4.16</v>
      </c>
      <c r="G204" s="179">
        <f>IF(F204="","",F204-F204*COMPASS!$U$11)</f>
        <v>4.16</v>
      </c>
      <c r="I204" s="150"/>
    </row>
    <row r="205" spans="1:9" ht="14.1" customHeight="1">
      <c r="A205" s="890" t="s">
        <v>14840</v>
      </c>
      <c r="B205" s="1131" t="s">
        <v>216</v>
      </c>
      <c r="C205" s="892" t="s">
        <v>14841</v>
      </c>
      <c r="D205" s="1136">
        <v>1</v>
      </c>
      <c r="E205" s="1147"/>
      <c r="F205" s="1137">
        <v>5.62</v>
      </c>
      <c r="G205" s="179">
        <f>IF(F205="","",F205-F205*COMPASS!$U$11)</f>
        <v>5.62</v>
      </c>
      <c r="I205" s="150"/>
    </row>
    <row r="206" spans="1:9" ht="14.1" customHeight="1">
      <c r="A206" s="890" t="s">
        <v>14842</v>
      </c>
      <c r="B206" s="1131" t="s">
        <v>216</v>
      </c>
      <c r="C206" s="892" t="s">
        <v>14843</v>
      </c>
      <c r="D206" s="1136">
        <v>1</v>
      </c>
      <c r="E206" s="1147"/>
      <c r="F206" s="1137">
        <v>10.27</v>
      </c>
      <c r="G206" s="179">
        <f>IF(F206="","",F206-F206*COMPASS!$U$11)</f>
        <v>10.27</v>
      </c>
      <c r="I206" s="150"/>
    </row>
    <row r="207" spans="1:9" ht="14.1" customHeight="1">
      <c r="A207" s="1130" t="s">
        <v>14844</v>
      </c>
      <c r="B207" s="1131" t="s">
        <v>216</v>
      </c>
      <c r="C207" s="1132" t="s">
        <v>14845</v>
      </c>
      <c r="D207" s="1133">
        <v>1</v>
      </c>
      <c r="E207" s="1134"/>
      <c r="F207" s="1135">
        <v>1.86</v>
      </c>
      <c r="G207" s="179">
        <f>IF(F207="","",F207-F207*COMPASS!$U$11)</f>
        <v>1.86</v>
      </c>
      <c r="I207" s="150"/>
    </row>
    <row r="208" spans="1:9" ht="14.1" customHeight="1">
      <c r="A208" s="1130" t="s">
        <v>14846</v>
      </c>
      <c r="B208" s="1131" t="s">
        <v>216</v>
      </c>
      <c r="C208" s="1132" t="s">
        <v>14847</v>
      </c>
      <c r="D208" s="1133">
        <v>1</v>
      </c>
      <c r="E208" s="1134"/>
      <c r="F208" s="1135">
        <v>2.04</v>
      </c>
      <c r="G208" s="179">
        <f>IF(F208="","",F208-F208*COMPASS!$U$11)</f>
        <v>2.04</v>
      </c>
      <c r="I208" s="150"/>
    </row>
    <row r="209" spans="1:9" ht="14.1" customHeight="1">
      <c r="A209" s="1130" t="s">
        <v>14848</v>
      </c>
      <c r="B209" s="1131" t="s">
        <v>216</v>
      </c>
      <c r="C209" s="1132" t="s">
        <v>14849</v>
      </c>
      <c r="D209" s="1133">
        <v>1</v>
      </c>
      <c r="E209" s="1134"/>
      <c r="F209" s="1135">
        <v>2.37</v>
      </c>
      <c r="G209" s="179">
        <f>IF(F209="","",F209-F209*COMPASS!$U$11)</f>
        <v>2.37</v>
      </c>
      <c r="I209" s="150"/>
    </row>
    <row r="210" spans="1:9" ht="14.1" customHeight="1">
      <c r="A210" s="1130" t="s">
        <v>14850</v>
      </c>
      <c r="B210" s="1131" t="s">
        <v>216</v>
      </c>
      <c r="C210" s="1132" t="s">
        <v>14851</v>
      </c>
      <c r="D210" s="1133">
        <v>1</v>
      </c>
      <c r="E210" s="1134"/>
      <c r="F210" s="1135">
        <v>3.11</v>
      </c>
      <c r="G210" s="179">
        <f>IF(F210="","",F210-F210*COMPASS!$U$11)</f>
        <v>3.11</v>
      </c>
      <c r="I210" s="150"/>
    </row>
    <row r="211" spans="1:9" ht="14.1" customHeight="1">
      <c r="A211" s="1130" t="s">
        <v>14852</v>
      </c>
      <c r="B211" s="1131" t="s">
        <v>216</v>
      </c>
      <c r="C211" s="1132" t="s">
        <v>14853</v>
      </c>
      <c r="D211" s="1133">
        <v>1</v>
      </c>
      <c r="E211" s="1134"/>
      <c r="F211" s="1135">
        <v>3.25</v>
      </c>
      <c r="G211" s="179">
        <f>IF(F211="","",F211-F211*COMPASS!$U$11)</f>
        <v>3.25</v>
      </c>
      <c r="I211" s="150"/>
    </row>
    <row r="212" spans="1:9" ht="14.1" customHeight="1">
      <c r="A212" s="1130" t="s">
        <v>14854</v>
      </c>
      <c r="B212" s="1131" t="s">
        <v>216</v>
      </c>
      <c r="C212" s="1132" t="s">
        <v>14855</v>
      </c>
      <c r="D212" s="1133">
        <v>1</v>
      </c>
      <c r="E212" s="1134"/>
      <c r="F212" s="1135">
        <v>4.16</v>
      </c>
      <c r="G212" s="179">
        <f>IF(F212="","",F212-F212*COMPASS!$U$11)</f>
        <v>4.16</v>
      </c>
      <c r="I212" s="150"/>
    </row>
    <row r="213" spans="1:9" ht="14.1" customHeight="1">
      <c r="A213" s="1130" t="s">
        <v>14856</v>
      </c>
      <c r="B213" s="1131" t="s">
        <v>216</v>
      </c>
      <c r="C213" s="1132" t="s">
        <v>14857</v>
      </c>
      <c r="D213" s="1133">
        <v>1</v>
      </c>
      <c r="E213" s="1134"/>
      <c r="F213" s="1135">
        <v>5.62</v>
      </c>
      <c r="G213" s="179">
        <f>IF(F213="","",F213-F213*COMPASS!$U$11)</f>
        <v>5.62</v>
      </c>
      <c r="I213" s="150"/>
    </row>
    <row r="214" spans="1:9" ht="14.1" customHeight="1">
      <c r="A214" s="1130" t="s">
        <v>14858</v>
      </c>
      <c r="B214" s="1131" t="s">
        <v>216</v>
      </c>
      <c r="C214" s="1132" t="s">
        <v>14859</v>
      </c>
      <c r="D214" s="1133">
        <v>1</v>
      </c>
      <c r="E214" s="1134"/>
      <c r="F214" s="1135">
        <v>10.27</v>
      </c>
      <c r="G214" s="179">
        <f>IF(F214="","",F214-F214*COMPASS!$U$11)</f>
        <v>10.27</v>
      </c>
      <c r="I214" s="150"/>
    </row>
    <row r="215" spans="1:9" ht="14.1" customHeight="1">
      <c r="A215" s="890" t="s">
        <v>14860</v>
      </c>
      <c r="B215" s="1131" t="s">
        <v>216</v>
      </c>
      <c r="C215" s="892" t="s">
        <v>14861</v>
      </c>
      <c r="D215" s="1136">
        <v>1</v>
      </c>
      <c r="E215" s="1147"/>
      <c r="F215" s="1137">
        <v>1.86</v>
      </c>
      <c r="G215" s="179">
        <f>IF(F215="","",F215-F215*COMPASS!$U$11)</f>
        <v>1.86</v>
      </c>
      <c r="I215" s="150"/>
    </row>
    <row r="216" spans="1:9" ht="14.1" customHeight="1">
      <c r="A216" s="890" t="s">
        <v>14862</v>
      </c>
      <c r="B216" s="1131" t="s">
        <v>216</v>
      </c>
      <c r="C216" s="892" t="s">
        <v>14863</v>
      </c>
      <c r="D216" s="1136">
        <v>1</v>
      </c>
      <c r="E216" s="1147"/>
      <c r="F216" s="1137">
        <v>2.04</v>
      </c>
      <c r="G216" s="179">
        <f>IF(F216="","",F216-F216*COMPASS!$U$11)</f>
        <v>2.04</v>
      </c>
      <c r="I216" s="150"/>
    </row>
    <row r="217" spans="1:9" ht="14.1" customHeight="1">
      <c r="A217" s="890" t="s">
        <v>14864</v>
      </c>
      <c r="B217" s="1131" t="s">
        <v>216</v>
      </c>
      <c r="C217" s="892" t="s">
        <v>14865</v>
      </c>
      <c r="D217" s="1136">
        <v>1</v>
      </c>
      <c r="E217" s="1147"/>
      <c r="F217" s="1137">
        <v>2.37</v>
      </c>
      <c r="G217" s="179">
        <f>IF(F217="","",F217-F217*COMPASS!$U$11)</f>
        <v>2.37</v>
      </c>
      <c r="I217" s="150"/>
    </row>
    <row r="218" spans="1:9" ht="14.1" customHeight="1">
      <c r="A218" s="890" t="s">
        <v>14866</v>
      </c>
      <c r="B218" s="1131" t="s">
        <v>216</v>
      </c>
      <c r="C218" s="892" t="s">
        <v>14867</v>
      </c>
      <c r="D218" s="1136">
        <v>1</v>
      </c>
      <c r="E218" s="1147"/>
      <c r="F218" s="1137">
        <v>3.11</v>
      </c>
      <c r="G218" s="179">
        <f>IF(F218="","",F218-F218*COMPASS!$U$11)</f>
        <v>3.11</v>
      </c>
      <c r="I218" s="150"/>
    </row>
    <row r="219" spans="1:9" ht="14.1" customHeight="1">
      <c r="A219" s="890" t="s">
        <v>14868</v>
      </c>
      <c r="B219" s="1131" t="s">
        <v>216</v>
      </c>
      <c r="C219" s="892" t="s">
        <v>14869</v>
      </c>
      <c r="D219" s="1136">
        <v>1</v>
      </c>
      <c r="E219" s="1147"/>
      <c r="F219" s="1137">
        <v>3.25</v>
      </c>
      <c r="G219" s="179">
        <f>IF(F219="","",F219-F219*COMPASS!$U$11)</f>
        <v>3.25</v>
      </c>
      <c r="I219" s="150"/>
    </row>
    <row r="220" spans="1:9" ht="14.1" customHeight="1">
      <c r="A220" s="890" t="s">
        <v>14870</v>
      </c>
      <c r="B220" s="1131" t="s">
        <v>216</v>
      </c>
      <c r="C220" s="892" t="s">
        <v>14871</v>
      </c>
      <c r="D220" s="1136">
        <v>1</v>
      </c>
      <c r="E220" s="1147"/>
      <c r="F220" s="1137">
        <v>4.16</v>
      </c>
      <c r="G220" s="179">
        <f>IF(F220="","",F220-F220*COMPASS!$U$11)</f>
        <v>4.16</v>
      </c>
      <c r="I220" s="150"/>
    </row>
    <row r="221" spans="1:9" ht="14.1" customHeight="1">
      <c r="A221" s="890" t="s">
        <v>14872</v>
      </c>
      <c r="B221" s="1131" t="s">
        <v>216</v>
      </c>
      <c r="C221" s="892" t="s">
        <v>14873</v>
      </c>
      <c r="D221" s="1136">
        <v>1</v>
      </c>
      <c r="E221" s="1147"/>
      <c r="F221" s="1137">
        <v>5.62</v>
      </c>
      <c r="G221" s="179">
        <f>IF(F221="","",F221-F221*COMPASS!$U$11)</f>
        <v>5.62</v>
      </c>
      <c r="I221" s="150"/>
    </row>
    <row r="222" spans="1:9" ht="14.1" customHeight="1">
      <c r="A222" s="890" t="s">
        <v>14874</v>
      </c>
      <c r="B222" s="1131" t="s">
        <v>216</v>
      </c>
      <c r="C222" s="892" t="s">
        <v>14875</v>
      </c>
      <c r="D222" s="1136">
        <v>1</v>
      </c>
      <c r="E222" s="1147"/>
      <c r="F222" s="1137">
        <v>10.27</v>
      </c>
      <c r="G222" s="179">
        <f>IF(F222="","",F222-F222*COMPASS!$U$11)</f>
        <v>10.27</v>
      </c>
      <c r="I222" s="150"/>
    </row>
    <row r="223" spans="1:9" ht="14.1" customHeight="1">
      <c r="A223" s="1130" t="s">
        <v>14876</v>
      </c>
      <c r="B223" s="1131" t="s">
        <v>216</v>
      </c>
      <c r="C223" s="1132" t="s">
        <v>14877</v>
      </c>
      <c r="D223" s="1133">
        <v>1</v>
      </c>
      <c r="E223" s="1134"/>
      <c r="F223" s="1135">
        <v>1.86</v>
      </c>
      <c r="G223" s="179">
        <f>IF(F223="","",F223-F223*COMPASS!$U$11)</f>
        <v>1.86</v>
      </c>
      <c r="I223" s="150"/>
    </row>
    <row r="224" spans="1:9" ht="14.1" customHeight="1">
      <c r="A224" s="1130" t="s">
        <v>14878</v>
      </c>
      <c r="B224" s="1131" t="s">
        <v>216</v>
      </c>
      <c r="C224" s="1132" t="s">
        <v>14879</v>
      </c>
      <c r="D224" s="1133">
        <v>1</v>
      </c>
      <c r="E224" s="1134"/>
      <c r="F224" s="1135">
        <v>2.04</v>
      </c>
      <c r="G224" s="179">
        <f>IF(F224="","",F224-F224*COMPASS!$U$11)</f>
        <v>2.04</v>
      </c>
      <c r="I224" s="150"/>
    </row>
    <row r="225" spans="1:9" ht="14.1" customHeight="1">
      <c r="A225" s="1130" t="s">
        <v>14880</v>
      </c>
      <c r="B225" s="1131" t="s">
        <v>216</v>
      </c>
      <c r="C225" s="1132" t="s">
        <v>14881</v>
      </c>
      <c r="D225" s="1133">
        <v>1</v>
      </c>
      <c r="E225" s="1134"/>
      <c r="F225" s="1135">
        <v>2.37</v>
      </c>
      <c r="G225" s="179">
        <f>IF(F225="","",F225-F225*COMPASS!$U$11)</f>
        <v>2.37</v>
      </c>
      <c r="I225" s="150"/>
    </row>
    <row r="226" spans="1:9" ht="14.1" customHeight="1">
      <c r="A226" s="1130" t="s">
        <v>14882</v>
      </c>
      <c r="B226" s="1131" t="s">
        <v>216</v>
      </c>
      <c r="C226" s="1132" t="s">
        <v>14883</v>
      </c>
      <c r="D226" s="1133">
        <v>1</v>
      </c>
      <c r="E226" s="1134"/>
      <c r="F226" s="1135">
        <v>3.11</v>
      </c>
      <c r="G226" s="179">
        <f>IF(F226="","",F226-F226*COMPASS!$U$11)</f>
        <v>3.11</v>
      </c>
      <c r="I226" s="150"/>
    </row>
    <row r="227" spans="1:9" ht="14.1" customHeight="1">
      <c r="A227" s="1130" t="s">
        <v>14884</v>
      </c>
      <c r="B227" s="1131" t="s">
        <v>216</v>
      </c>
      <c r="C227" s="1132" t="s">
        <v>14885</v>
      </c>
      <c r="D227" s="1133">
        <v>1</v>
      </c>
      <c r="E227" s="1134"/>
      <c r="F227" s="1135">
        <v>3.25</v>
      </c>
      <c r="G227" s="179">
        <f>IF(F227="","",F227-F227*COMPASS!$U$11)</f>
        <v>3.25</v>
      </c>
      <c r="I227" s="150"/>
    </row>
    <row r="228" spans="1:9" ht="14.1" customHeight="1">
      <c r="A228" s="1130" t="s">
        <v>14886</v>
      </c>
      <c r="B228" s="1131" t="s">
        <v>216</v>
      </c>
      <c r="C228" s="1132" t="s">
        <v>14887</v>
      </c>
      <c r="D228" s="1133">
        <v>1</v>
      </c>
      <c r="E228" s="1134"/>
      <c r="F228" s="1135">
        <v>4.16</v>
      </c>
      <c r="G228" s="179">
        <f>IF(F228="","",F228-F228*COMPASS!$U$11)</f>
        <v>4.16</v>
      </c>
      <c r="I228" s="150"/>
    </row>
    <row r="229" spans="1:9" ht="14.1" customHeight="1">
      <c r="A229" s="1130" t="s">
        <v>14888</v>
      </c>
      <c r="B229" s="1131" t="s">
        <v>216</v>
      </c>
      <c r="C229" s="1132" t="s">
        <v>14889</v>
      </c>
      <c r="D229" s="1133">
        <v>1</v>
      </c>
      <c r="E229" s="1134"/>
      <c r="F229" s="1135">
        <v>5.62</v>
      </c>
      <c r="G229" s="179">
        <f>IF(F229="","",F229-F229*COMPASS!$U$11)</f>
        <v>5.62</v>
      </c>
      <c r="I229" s="150"/>
    </row>
    <row r="230" spans="1:9" ht="14.1" customHeight="1">
      <c r="A230" s="1130" t="s">
        <v>14890</v>
      </c>
      <c r="B230" s="1131" t="s">
        <v>216</v>
      </c>
      <c r="C230" s="1132" t="s">
        <v>14891</v>
      </c>
      <c r="D230" s="1133">
        <v>1</v>
      </c>
      <c r="E230" s="1134"/>
      <c r="F230" s="1135">
        <v>10.27</v>
      </c>
      <c r="G230" s="179">
        <f>IF(F230="","",F230-F230*COMPASS!$U$11)</f>
        <v>10.27</v>
      </c>
      <c r="I230" s="150"/>
    </row>
    <row r="231" spans="1:9" ht="14.1" customHeight="1">
      <c r="A231" s="890" t="s">
        <v>14892</v>
      </c>
      <c r="B231" s="1131" t="s">
        <v>216</v>
      </c>
      <c r="C231" s="892" t="s">
        <v>14893</v>
      </c>
      <c r="D231" s="1136">
        <v>1</v>
      </c>
      <c r="E231" s="1147"/>
      <c r="F231" s="1137">
        <v>1.86</v>
      </c>
      <c r="G231" s="179">
        <f>IF(F231="","",F231-F231*COMPASS!$U$11)</f>
        <v>1.86</v>
      </c>
      <c r="I231" s="150"/>
    </row>
    <row r="232" spans="1:9" ht="14.1" customHeight="1">
      <c r="A232" s="890" t="s">
        <v>14894</v>
      </c>
      <c r="B232" s="1131" t="s">
        <v>216</v>
      </c>
      <c r="C232" s="892" t="s">
        <v>14895</v>
      </c>
      <c r="D232" s="1136">
        <v>1</v>
      </c>
      <c r="E232" s="1147"/>
      <c r="F232" s="1137">
        <v>2.04</v>
      </c>
      <c r="G232" s="179">
        <f>IF(F232="","",F232-F232*COMPASS!$U$11)</f>
        <v>2.04</v>
      </c>
      <c r="I232" s="150"/>
    </row>
    <row r="233" spans="1:9" ht="14.1" customHeight="1">
      <c r="A233" s="890" t="s">
        <v>14896</v>
      </c>
      <c r="B233" s="1131" t="s">
        <v>216</v>
      </c>
      <c r="C233" s="892" t="s">
        <v>14897</v>
      </c>
      <c r="D233" s="1136">
        <v>1</v>
      </c>
      <c r="E233" s="1147"/>
      <c r="F233" s="1137">
        <v>2.37</v>
      </c>
      <c r="G233" s="179">
        <f>IF(F233="","",F233-F233*COMPASS!$U$11)</f>
        <v>2.37</v>
      </c>
      <c r="I233" s="150"/>
    </row>
    <row r="234" spans="1:9" ht="14.1" customHeight="1">
      <c r="A234" s="890" t="s">
        <v>14898</v>
      </c>
      <c r="B234" s="1131" t="s">
        <v>216</v>
      </c>
      <c r="C234" s="892" t="s">
        <v>14899</v>
      </c>
      <c r="D234" s="1136">
        <v>1</v>
      </c>
      <c r="E234" s="1147"/>
      <c r="F234" s="1137">
        <v>3.11</v>
      </c>
      <c r="G234" s="179">
        <f>IF(F234="","",F234-F234*COMPASS!$U$11)</f>
        <v>3.11</v>
      </c>
      <c r="I234" s="150"/>
    </row>
    <row r="235" spans="1:9" ht="14.1" customHeight="1">
      <c r="A235" s="890" t="s">
        <v>14900</v>
      </c>
      <c r="B235" s="1131" t="s">
        <v>216</v>
      </c>
      <c r="C235" s="892" t="s">
        <v>14901</v>
      </c>
      <c r="D235" s="1136">
        <v>1</v>
      </c>
      <c r="E235" s="1147"/>
      <c r="F235" s="1137">
        <v>3.25</v>
      </c>
      <c r="G235" s="179">
        <f>IF(F235="","",F235-F235*COMPASS!$U$11)</f>
        <v>3.25</v>
      </c>
      <c r="I235" s="150"/>
    </row>
    <row r="236" spans="1:9" ht="14.1" customHeight="1">
      <c r="A236" s="890" t="s">
        <v>14902</v>
      </c>
      <c r="B236" s="1131" t="s">
        <v>216</v>
      </c>
      <c r="C236" s="892" t="s">
        <v>14903</v>
      </c>
      <c r="D236" s="1136">
        <v>1</v>
      </c>
      <c r="E236" s="1147"/>
      <c r="F236" s="1137">
        <v>4.16</v>
      </c>
      <c r="G236" s="179">
        <f>IF(F236="","",F236-F236*COMPASS!$U$11)</f>
        <v>4.16</v>
      </c>
      <c r="I236" s="150"/>
    </row>
    <row r="237" spans="1:9" ht="14.1" customHeight="1">
      <c r="A237" s="890" t="s">
        <v>14904</v>
      </c>
      <c r="B237" s="1131" t="s">
        <v>216</v>
      </c>
      <c r="C237" s="892" t="s">
        <v>14905</v>
      </c>
      <c r="D237" s="1136">
        <v>1</v>
      </c>
      <c r="E237" s="1147"/>
      <c r="F237" s="1137">
        <v>5.62</v>
      </c>
      <c r="G237" s="179">
        <f>IF(F237="","",F237-F237*COMPASS!$U$11)</f>
        <v>5.62</v>
      </c>
      <c r="I237" s="150"/>
    </row>
    <row r="238" spans="1:9" ht="14.1" customHeight="1">
      <c r="A238" s="890" t="s">
        <v>14906</v>
      </c>
      <c r="B238" s="1131" t="s">
        <v>216</v>
      </c>
      <c r="C238" s="892" t="s">
        <v>14907</v>
      </c>
      <c r="D238" s="1136">
        <v>1</v>
      </c>
      <c r="E238" s="1147"/>
      <c r="F238" s="1137">
        <v>10.27</v>
      </c>
      <c r="G238" s="179">
        <f>IF(F238="","",F238-F238*COMPASS!$U$11)</f>
        <v>10.27</v>
      </c>
      <c r="I238" s="150"/>
    </row>
    <row r="239" spans="1:9" ht="14.1" customHeight="1">
      <c r="A239" s="1130" t="s">
        <v>14908</v>
      </c>
      <c r="B239" s="1131" t="s">
        <v>216</v>
      </c>
      <c r="C239" s="1132" t="s">
        <v>14909</v>
      </c>
      <c r="D239" s="1133">
        <v>1</v>
      </c>
      <c r="E239" s="1134"/>
      <c r="F239" s="1135">
        <v>1.86</v>
      </c>
      <c r="G239" s="179">
        <f>IF(F239="","",F239-F239*COMPASS!$U$11)</f>
        <v>1.86</v>
      </c>
      <c r="I239" s="150"/>
    </row>
    <row r="240" spans="1:9" ht="14.1" customHeight="1">
      <c r="A240" s="1130" t="s">
        <v>14910</v>
      </c>
      <c r="B240" s="1131" t="s">
        <v>216</v>
      </c>
      <c r="C240" s="1132" t="s">
        <v>14911</v>
      </c>
      <c r="D240" s="1133">
        <v>1</v>
      </c>
      <c r="E240" s="1134"/>
      <c r="F240" s="1135">
        <v>2.04</v>
      </c>
      <c r="G240" s="179">
        <f>IF(F240="","",F240-F240*COMPASS!$U$11)</f>
        <v>2.04</v>
      </c>
      <c r="I240" s="150"/>
    </row>
    <row r="241" spans="1:9" ht="14.1" customHeight="1">
      <c r="A241" s="1130" t="s">
        <v>14912</v>
      </c>
      <c r="B241" s="1131" t="s">
        <v>216</v>
      </c>
      <c r="C241" s="1132" t="s">
        <v>14913</v>
      </c>
      <c r="D241" s="1133">
        <v>1</v>
      </c>
      <c r="E241" s="1134"/>
      <c r="F241" s="1135">
        <v>2.37</v>
      </c>
      <c r="G241" s="179">
        <f>IF(F241="","",F241-F241*COMPASS!$U$11)</f>
        <v>2.37</v>
      </c>
      <c r="I241" s="150"/>
    </row>
    <row r="242" spans="1:9" ht="14.1" customHeight="1">
      <c r="A242" s="1130" t="s">
        <v>14914</v>
      </c>
      <c r="B242" s="1131" t="s">
        <v>216</v>
      </c>
      <c r="C242" s="1132" t="s">
        <v>14915</v>
      </c>
      <c r="D242" s="1133">
        <v>1</v>
      </c>
      <c r="E242" s="1134"/>
      <c r="F242" s="1135">
        <v>3.11</v>
      </c>
      <c r="G242" s="179">
        <f>IF(F242="","",F242-F242*COMPASS!$U$11)</f>
        <v>3.11</v>
      </c>
      <c r="I242" s="150"/>
    </row>
    <row r="243" spans="1:9" ht="14.1" customHeight="1">
      <c r="A243" s="1130" t="s">
        <v>14916</v>
      </c>
      <c r="B243" s="1131" t="s">
        <v>216</v>
      </c>
      <c r="C243" s="1132" t="s">
        <v>14917</v>
      </c>
      <c r="D243" s="1133">
        <v>1</v>
      </c>
      <c r="E243" s="1134"/>
      <c r="F243" s="1135">
        <v>3.25</v>
      </c>
      <c r="G243" s="179">
        <f>IF(F243="","",F243-F243*COMPASS!$U$11)</f>
        <v>3.25</v>
      </c>
      <c r="I243" s="150"/>
    </row>
    <row r="244" spans="1:9" ht="14.1" customHeight="1">
      <c r="A244" s="1130" t="s">
        <v>14918</v>
      </c>
      <c r="B244" s="1131" t="s">
        <v>216</v>
      </c>
      <c r="C244" s="1132" t="s">
        <v>14919</v>
      </c>
      <c r="D244" s="1133">
        <v>1</v>
      </c>
      <c r="E244" s="1134"/>
      <c r="F244" s="1135">
        <v>4.16</v>
      </c>
      <c r="G244" s="179">
        <f>IF(F244="","",F244-F244*COMPASS!$U$11)</f>
        <v>4.16</v>
      </c>
      <c r="I244" s="150"/>
    </row>
    <row r="245" spans="1:9" ht="14.1" customHeight="1">
      <c r="A245" s="1130" t="s">
        <v>14920</v>
      </c>
      <c r="B245" s="1131" t="s">
        <v>216</v>
      </c>
      <c r="C245" s="1132" t="s">
        <v>14921</v>
      </c>
      <c r="D245" s="1133">
        <v>1</v>
      </c>
      <c r="E245" s="1134"/>
      <c r="F245" s="1135">
        <v>5.62</v>
      </c>
      <c r="G245" s="179">
        <f>IF(F245="","",F245-F245*COMPASS!$U$11)</f>
        <v>5.62</v>
      </c>
      <c r="I245" s="150"/>
    </row>
    <row r="246" spans="1:9" ht="14.1" customHeight="1">
      <c r="A246" s="1130" t="s">
        <v>14922</v>
      </c>
      <c r="B246" s="1131" t="s">
        <v>216</v>
      </c>
      <c r="C246" s="1132" t="s">
        <v>14923</v>
      </c>
      <c r="D246" s="1133">
        <v>1</v>
      </c>
      <c r="E246" s="1134"/>
      <c r="F246" s="1135">
        <v>10.27</v>
      </c>
      <c r="G246" s="179">
        <f>IF(F246="","",F246-F246*COMPASS!$U$11)</f>
        <v>10.27</v>
      </c>
      <c r="I246" s="150"/>
    </row>
    <row r="247" spans="1:9" ht="14.1" customHeight="1">
      <c r="A247" s="896" t="s">
        <v>15676</v>
      </c>
      <c r="B247" s="897"/>
      <c r="C247" s="898"/>
      <c r="D247" s="899"/>
      <c r="E247" s="900"/>
      <c r="F247" s="901"/>
      <c r="G247" s="179" t="str">
        <f>IF(F247="","",F247-F247*COMPASS!$U$11)</f>
        <v/>
      </c>
      <c r="I247" s="150"/>
    </row>
    <row r="248" spans="1:9" ht="14.1" customHeight="1">
      <c r="A248" s="890" t="s">
        <v>3285</v>
      </c>
      <c r="B248" s="891" t="s">
        <v>467</v>
      </c>
      <c r="C248" s="892" t="s">
        <v>15677</v>
      </c>
      <c r="D248" s="893">
        <v>1</v>
      </c>
      <c r="E248" s="902"/>
      <c r="F248" s="903">
        <v>3.58</v>
      </c>
      <c r="G248" s="179">
        <f>IF(F248="","",F248-F248*COMPASS!$U$11)</f>
        <v>3.58</v>
      </c>
      <c r="I248" s="150"/>
    </row>
    <row r="249" spans="1:9" ht="14.1" customHeight="1">
      <c r="A249" s="890" t="s">
        <v>3286</v>
      </c>
      <c r="B249" s="891" t="s">
        <v>467</v>
      </c>
      <c r="C249" s="892" t="s">
        <v>15678</v>
      </c>
      <c r="D249" s="893">
        <v>1</v>
      </c>
      <c r="E249" s="902"/>
      <c r="F249" s="903">
        <v>5.17</v>
      </c>
      <c r="G249" s="179">
        <f>IF(F249="","",F249-F249*COMPASS!$U$11)</f>
        <v>5.17</v>
      </c>
      <c r="I249" s="150"/>
    </row>
    <row r="250" spans="1:9" ht="14.1" customHeight="1">
      <c r="A250" s="890" t="s">
        <v>3287</v>
      </c>
      <c r="B250" s="891" t="s">
        <v>467</v>
      </c>
      <c r="C250" s="892" t="s">
        <v>15679</v>
      </c>
      <c r="D250" s="893">
        <v>1</v>
      </c>
      <c r="E250" s="902"/>
      <c r="F250" s="903">
        <v>6.76</v>
      </c>
      <c r="G250" s="179">
        <f>IF(F250="","",F250-F250*COMPASS!$U$11)</f>
        <v>6.76</v>
      </c>
      <c r="I250" s="150"/>
    </row>
    <row r="251" spans="1:9" ht="14.1" customHeight="1">
      <c r="A251" s="890" t="s">
        <v>3288</v>
      </c>
      <c r="B251" s="891" t="s">
        <v>467</v>
      </c>
      <c r="C251" s="892" t="s">
        <v>15680</v>
      </c>
      <c r="D251" s="893">
        <v>1</v>
      </c>
      <c r="E251" s="902"/>
      <c r="F251" s="903">
        <v>9.94</v>
      </c>
      <c r="G251" s="179">
        <f>IF(F251="","",F251-F251*COMPASS!$U$11)</f>
        <v>9.94</v>
      </c>
      <c r="I251" s="150"/>
    </row>
    <row r="252" spans="1:9" ht="14.1" customHeight="1">
      <c r="A252" s="890" t="s">
        <v>3289</v>
      </c>
      <c r="B252" s="891" t="s">
        <v>467</v>
      </c>
      <c r="C252" s="892" t="s">
        <v>15681</v>
      </c>
      <c r="D252" s="893">
        <v>1</v>
      </c>
      <c r="E252" s="902"/>
      <c r="F252" s="903">
        <v>17.7</v>
      </c>
      <c r="G252" s="179">
        <f>IF(F252="","",F252-F252*COMPASS!$U$11)</f>
        <v>17.7</v>
      </c>
      <c r="I252" s="150"/>
    </row>
    <row r="253" spans="1:9" ht="14.1" customHeight="1">
      <c r="A253" s="890" t="s">
        <v>3290</v>
      </c>
      <c r="B253" s="891" t="s">
        <v>467</v>
      </c>
      <c r="C253" s="892" t="s">
        <v>15682</v>
      </c>
      <c r="D253" s="893">
        <v>1</v>
      </c>
      <c r="E253" s="902"/>
      <c r="F253" s="903">
        <v>3.19</v>
      </c>
      <c r="G253" s="179">
        <f>IF(F253="","",F253-F253*COMPASS!$U$11)</f>
        <v>3.19</v>
      </c>
      <c r="I253" s="150"/>
    </row>
    <row r="254" spans="1:9" ht="14.1" customHeight="1">
      <c r="A254" s="890" t="s">
        <v>3291</v>
      </c>
      <c r="B254" s="891" t="s">
        <v>467</v>
      </c>
      <c r="C254" s="892" t="s">
        <v>15683</v>
      </c>
      <c r="D254" s="893">
        <v>1</v>
      </c>
      <c r="E254" s="902"/>
      <c r="F254" s="903">
        <v>4.37</v>
      </c>
      <c r="G254" s="179">
        <f>IF(F254="","",F254-F254*COMPASS!$U$11)</f>
        <v>4.37</v>
      </c>
      <c r="I254" s="150"/>
    </row>
    <row r="255" spans="1:9" ht="14.1" customHeight="1">
      <c r="A255" s="890" t="s">
        <v>3292</v>
      </c>
      <c r="B255" s="891" t="s">
        <v>467</v>
      </c>
      <c r="C255" s="892" t="s">
        <v>15684</v>
      </c>
      <c r="D255" s="893">
        <v>1</v>
      </c>
      <c r="E255" s="902"/>
      <c r="F255" s="903">
        <v>5.56</v>
      </c>
      <c r="G255" s="179">
        <f>IF(F255="","",F255-F255*COMPASS!$U$11)</f>
        <v>5.56</v>
      </c>
      <c r="I255" s="150"/>
    </row>
    <row r="256" spans="1:9" ht="14.1" customHeight="1">
      <c r="A256" s="890" t="s">
        <v>3293</v>
      </c>
      <c r="B256" s="891" t="s">
        <v>467</v>
      </c>
      <c r="C256" s="892" t="s">
        <v>15685</v>
      </c>
      <c r="D256" s="893">
        <v>1</v>
      </c>
      <c r="E256" s="902"/>
      <c r="F256" s="903">
        <v>7.93</v>
      </c>
      <c r="G256" s="179">
        <f>IF(F256="","",F256-F256*COMPASS!$U$11)</f>
        <v>7.93</v>
      </c>
      <c r="I256" s="150"/>
    </row>
    <row r="257" spans="1:9" ht="14.1" customHeight="1">
      <c r="A257" s="890" t="s">
        <v>3294</v>
      </c>
      <c r="B257" s="891" t="s">
        <v>467</v>
      </c>
      <c r="C257" s="892" t="s">
        <v>15686</v>
      </c>
      <c r="D257" s="893">
        <v>1</v>
      </c>
      <c r="E257" s="902"/>
      <c r="F257" s="903">
        <v>14.53</v>
      </c>
      <c r="G257" s="179">
        <f>IF(F257="","",F257-F257*COMPASS!$U$11)</f>
        <v>14.53</v>
      </c>
      <c r="I257" s="150"/>
    </row>
    <row r="258" spans="1:9" ht="14.1" customHeight="1">
      <c r="A258" s="925" t="s">
        <v>15687</v>
      </c>
      <c r="B258" s="926"/>
      <c r="C258" s="927"/>
      <c r="D258" s="928"/>
      <c r="E258" s="929"/>
      <c r="F258" s="1138"/>
      <c r="G258" s="179" t="str">
        <f>IF(F258="","",F258-F258*COMPASS!$U$11)</f>
        <v/>
      </c>
      <c r="I258" s="150"/>
    </row>
    <row r="259" spans="1:9" ht="14.1" customHeight="1">
      <c r="A259" s="890" t="s">
        <v>14924</v>
      </c>
      <c r="B259" s="1131" t="s">
        <v>216</v>
      </c>
      <c r="C259" s="892" t="s">
        <v>14925</v>
      </c>
      <c r="D259" s="1136">
        <v>1</v>
      </c>
      <c r="E259" s="1147"/>
      <c r="F259" s="1137">
        <v>3.07</v>
      </c>
      <c r="G259" s="179">
        <f>IF(F259="","",F259-F259*COMPASS!$U$11)</f>
        <v>3.07</v>
      </c>
      <c r="I259" s="150"/>
    </row>
    <row r="260" spans="1:9" ht="14.1" customHeight="1">
      <c r="A260" s="890" t="s">
        <v>14926</v>
      </c>
      <c r="B260" s="1131" t="s">
        <v>216</v>
      </c>
      <c r="C260" s="892" t="s">
        <v>14927</v>
      </c>
      <c r="D260" s="1136">
        <v>1</v>
      </c>
      <c r="E260" s="1147"/>
      <c r="F260" s="1137">
        <v>3.28</v>
      </c>
      <c r="G260" s="179">
        <f>IF(F260="","",F260-F260*COMPASS!$U$11)</f>
        <v>3.28</v>
      </c>
      <c r="I260" s="150"/>
    </row>
    <row r="261" spans="1:9" ht="14.1" customHeight="1">
      <c r="A261" s="890" t="s">
        <v>14928</v>
      </c>
      <c r="B261" s="1131" t="s">
        <v>216</v>
      </c>
      <c r="C261" s="892" t="s">
        <v>14929</v>
      </c>
      <c r="D261" s="1136">
        <v>1</v>
      </c>
      <c r="E261" s="1147"/>
      <c r="F261" s="1137">
        <v>3.73</v>
      </c>
      <c r="G261" s="179">
        <f>IF(F261="","",F261-F261*COMPASS!$U$11)</f>
        <v>3.73</v>
      </c>
      <c r="I261" s="150"/>
    </row>
    <row r="262" spans="1:9" ht="14.1" customHeight="1">
      <c r="A262" s="890" t="s">
        <v>14930</v>
      </c>
      <c r="B262" s="1131" t="s">
        <v>216</v>
      </c>
      <c r="C262" s="892" t="s">
        <v>14931</v>
      </c>
      <c r="D262" s="1136">
        <v>1</v>
      </c>
      <c r="E262" s="1147"/>
      <c r="F262" s="1137">
        <v>4.26</v>
      </c>
      <c r="G262" s="179">
        <f>IF(F262="","",F262-F262*COMPASS!$U$11)</f>
        <v>4.26</v>
      </c>
      <c r="I262" s="150"/>
    </row>
    <row r="263" spans="1:9" ht="14.1" customHeight="1">
      <c r="A263" s="890" t="s">
        <v>14932</v>
      </c>
      <c r="B263" s="1131" t="s">
        <v>216</v>
      </c>
      <c r="C263" s="892" t="s">
        <v>14933</v>
      </c>
      <c r="D263" s="1136">
        <v>1</v>
      </c>
      <c r="E263" s="1147"/>
      <c r="F263" s="1137">
        <v>4.66</v>
      </c>
      <c r="G263" s="179">
        <f>IF(F263="","",F263-F263*COMPASS!$U$11)</f>
        <v>4.66</v>
      </c>
      <c r="I263" s="150"/>
    </row>
    <row r="264" spans="1:9" ht="14.1" customHeight="1">
      <c r="A264" s="890" t="s">
        <v>14934</v>
      </c>
      <c r="B264" s="1131" t="s">
        <v>216</v>
      </c>
      <c r="C264" s="892" t="s">
        <v>14935</v>
      </c>
      <c r="D264" s="1136">
        <v>1</v>
      </c>
      <c r="E264" s="1147"/>
      <c r="F264" s="1137">
        <v>5.57</v>
      </c>
      <c r="G264" s="179">
        <f>IF(F264="","",F264-F264*COMPASS!$U$11)</f>
        <v>5.57</v>
      </c>
      <c r="I264" s="150"/>
    </row>
    <row r="265" spans="1:9" ht="14.1" customHeight="1">
      <c r="A265" s="890" t="s">
        <v>14936</v>
      </c>
      <c r="B265" s="1131" t="s">
        <v>216</v>
      </c>
      <c r="C265" s="892" t="s">
        <v>14937</v>
      </c>
      <c r="D265" s="1136">
        <v>1</v>
      </c>
      <c r="E265" s="1147"/>
      <c r="F265" s="1137">
        <v>7.43</v>
      </c>
      <c r="G265" s="179">
        <f>IF(F265="","",F265-F265*COMPASS!$U$11)</f>
        <v>7.43</v>
      </c>
      <c r="I265" s="150"/>
    </row>
    <row r="266" spans="1:9" ht="14.1" customHeight="1">
      <c r="A266" s="890" t="s">
        <v>14938</v>
      </c>
      <c r="B266" s="1131" t="s">
        <v>216</v>
      </c>
      <c r="C266" s="892" t="s">
        <v>14939</v>
      </c>
      <c r="D266" s="1136">
        <v>1</v>
      </c>
      <c r="E266" s="1147"/>
      <c r="F266" s="1137">
        <v>12.35</v>
      </c>
      <c r="G266" s="179">
        <f>IF(F266="","",F266-F266*COMPASS!$U$11)</f>
        <v>12.35</v>
      </c>
      <c r="I266" s="150"/>
    </row>
    <row r="267" spans="1:9" ht="14.1" customHeight="1">
      <c r="A267" s="1130" t="s">
        <v>14940</v>
      </c>
      <c r="B267" s="1131" t="s">
        <v>216</v>
      </c>
      <c r="C267" s="1132" t="s">
        <v>14941</v>
      </c>
      <c r="D267" s="1133">
        <v>1</v>
      </c>
      <c r="E267" s="1134"/>
      <c r="F267" s="1135">
        <v>3.07</v>
      </c>
      <c r="G267" s="179">
        <f>IF(F267="","",F267-F267*COMPASS!$U$11)</f>
        <v>3.07</v>
      </c>
      <c r="I267" s="150"/>
    </row>
    <row r="268" spans="1:9" ht="14.1" customHeight="1">
      <c r="A268" s="1130" t="s">
        <v>14942</v>
      </c>
      <c r="B268" s="1131" t="s">
        <v>216</v>
      </c>
      <c r="C268" s="1132" t="s">
        <v>14943</v>
      </c>
      <c r="D268" s="1133">
        <v>1</v>
      </c>
      <c r="E268" s="1134"/>
      <c r="F268" s="1135">
        <v>3.28</v>
      </c>
      <c r="G268" s="179">
        <f>IF(F268="","",F268-F268*COMPASS!$U$11)</f>
        <v>3.28</v>
      </c>
      <c r="I268" s="150"/>
    </row>
    <row r="269" spans="1:9" ht="14.1" customHeight="1">
      <c r="A269" s="1130" t="s">
        <v>14944</v>
      </c>
      <c r="B269" s="1131" t="s">
        <v>216</v>
      </c>
      <c r="C269" s="1132" t="s">
        <v>14945</v>
      </c>
      <c r="D269" s="1133">
        <v>1</v>
      </c>
      <c r="E269" s="1134"/>
      <c r="F269" s="1135">
        <v>3.73</v>
      </c>
      <c r="G269" s="179">
        <f>IF(F269="","",F269-F269*COMPASS!$U$11)</f>
        <v>3.73</v>
      </c>
      <c r="I269" s="150"/>
    </row>
    <row r="270" spans="1:9" ht="14.1" customHeight="1">
      <c r="A270" s="1130" t="s">
        <v>14946</v>
      </c>
      <c r="B270" s="1131" t="s">
        <v>216</v>
      </c>
      <c r="C270" s="1132" t="s">
        <v>14947</v>
      </c>
      <c r="D270" s="1133">
        <v>1</v>
      </c>
      <c r="E270" s="1134"/>
      <c r="F270" s="1135">
        <v>4.26</v>
      </c>
      <c r="G270" s="179">
        <f>IF(F270="","",F270-F270*COMPASS!$U$11)</f>
        <v>4.26</v>
      </c>
      <c r="I270" s="150"/>
    </row>
    <row r="271" spans="1:9" ht="14.1" customHeight="1">
      <c r="A271" s="1130" t="s">
        <v>14948</v>
      </c>
      <c r="B271" s="1131" t="s">
        <v>216</v>
      </c>
      <c r="C271" s="1132" t="s">
        <v>14949</v>
      </c>
      <c r="D271" s="1133">
        <v>1</v>
      </c>
      <c r="E271" s="1134"/>
      <c r="F271" s="1135">
        <v>4.66</v>
      </c>
      <c r="G271" s="179">
        <f>IF(F271="","",F271-F271*COMPASS!$U$11)</f>
        <v>4.66</v>
      </c>
      <c r="I271" s="150"/>
    </row>
    <row r="272" spans="1:9" ht="14.1" customHeight="1">
      <c r="A272" s="1130" t="s">
        <v>14950</v>
      </c>
      <c r="B272" s="1131" t="s">
        <v>216</v>
      </c>
      <c r="C272" s="1132" t="s">
        <v>14951</v>
      </c>
      <c r="D272" s="1133">
        <v>1</v>
      </c>
      <c r="E272" s="1134"/>
      <c r="F272" s="1135">
        <v>5.57</v>
      </c>
      <c r="G272" s="179">
        <f>IF(F272="","",F272-F272*COMPASS!$U$11)</f>
        <v>5.57</v>
      </c>
      <c r="I272" s="150"/>
    </row>
    <row r="273" spans="1:9" ht="14.1" customHeight="1">
      <c r="A273" s="1130" t="s">
        <v>14952</v>
      </c>
      <c r="B273" s="1131" t="s">
        <v>216</v>
      </c>
      <c r="C273" s="1132" t="s">
        <v>14953</v>
      </c>
      <c r="D273" s="1133">
        <v>1</v>
      </c>
      <c r="E273" s="1134"/>
      <c r="F273" s="1135">
        <v>7.43</v>
      </c>
      <c r="G273" s="179">
        <f>IF(F273="","",F273-F273*COMPASS!$U$11)</f>
        <v>7.43</v>
      </c>
      <c r="I273" s="150"/>
    </row>
    <row r="274" spans="1:9" ht="14.1" customHeight="1">
      <c r="A274" s="1130" t="s">
        <v>14954</v>
      </c>
      <c r="B274" s="1131" t="s">
        <v>216</v>
      </c>
      <c r="C274" s="1132" t="s">
        <v>14955</v>
      </c>
      <c r="D274" s="1133">
        <v>1</v>
      </c>
      <c r="E274" s="1134"/>
      <c r="F274" s="1135">
        <v>12.35</v>
      </c>
      <c r="G274" s="179">
        <f>IF(F274="","",F274-F274*COMPASS!$U$11)</f>
        <v>12.35</v>
      </c>
      <c r="I274" s="150"/>
    </row>
    <row r="275" spans="1:9" ht="14.1" customHeight="1">
      <c r="A275" s="890" t="s">
        <v>14956</v>
      </c>
      <c r="B275" s="1131" t="s">
        <v>216</v>
      </c>
      <c r="C275" s="892" t="s">
        <v>14957</v>
      </c>
      <c r="D275" s="1136">
        <v>1</v>
      </c>
      <c r="E275" s="1147"/>
      <c r="F275" s="1137">
        <v>3.07</v>
      </c>
      <c r="G275" s="179">
        <f>IF(F275="","",F275-F275*COMPASS!$U$11)</f>
        <v>3.07</v>
      </c>
      <c r="I275" s="150"/>
    </row>
    <row r="276" spans="1:9" ht="14.1" customHeight="1">
      <c r="A276" s="890" t="s">
        <v>14958</v>
      </c>
      <c r="B276" s="1131" t="s">
        <v>216</v>
      </c>
      <c r="C276" s="892" t="s">
        <v>14959</v>
      </c>
      <c r="D276" s="1136">
        <v>1</v>
      </c>
      <c r="E276" s="1147"/>
      <c r="F276" s="1137">
        <v>3.28</v>
      </c>
      <c r="G276" s="179">
        <f>IF(F276="","",F276-F276*COMPASS!$U$11)</f>
        <v>3.28</v>
      </c>
      <c r="I276" s="150"/>
    </row>
    <row r="277" spans="1:9" ht="14.1" customHeight="1">
      <c r="A277" s="890" t="s">
        <v>14960</v>
      </c>
      <c r="B277" s="1131" t="s">
        <v>216</v>
      </c>
      <c r="C277" s="892" t="s">
        <v>14961</v>
      </c>
      <c r="D277" s="1136">
        <v>1</v>
      </c>
      <c r="E277" s="1147"/>
      <c r="F277" s="1137">
        <v>3.73</v>
      </c>
      <c r="G277" s="179">
        <f>IF(F277="","",F277-F277*COMPASS!$U$11)</f>
        <v>3.73</v>
      </c>
      <c r="I277" s="150"/>
    </row>
    <row r="278" spans="1:9" ht="14.1" customHeight="1">
      <c r="A278" s="890" t="s">
        <v>14962</v>
      </c>
      <c r="B278" s="1131" t="s">
        <v>216</v>
      </c>
      <c r="C278" s="892" t="s">
        <v>14963</v>
      </c>
      <c r="D278" s="1136">
        <v>1</v>
      </c>
      <c r="E278" s="1147"/>
      <c r="F278" s="1137">
        <v>4.26</v>
      </c>
      <c r="G278" s="179">
        <f>IF(F278="","",F278-F278*COMPASS!$U$11)</f>
        <v>4.26</v>
      </c>
      <c r="I278" s="150"/>
    </row>
    <row r="279" spans="1:9" ht="14.1" customHeight="1">
      <c r="A279" s="890" t="s">
        <v>14964</v>
      </c>
      <c r="B279" s="1131" t="s">
        <v>216</v>
      </c>
      <c r="C279" s="892" t="s">
        <v>14965</v>
      </c>
      <c r="D279" s="1136">
        <v>1</v>
      </c>
      <c r="E279" s="1147"/>
      <c r="F279" s="1137">
        <v>4.66</v>
      </c>
      <c r="G279" s="179">
        <f>IF(F279="","",F279-F279*COMPASS!$U$11)</f>
        <v>4.66</v>
      </c>
      <c r="I279" s="150"/>
    </row>
    <row r="280" spans="1:9" ht="14.1" customHeight="1">
      <c r="A280" s="890" t="s">
        <v>14966</v>
      </c>
      <c r="B280" s="1131" t="s">
        <v>216</v>
      </c>
      <c r="C280" s="892" t="s">
        <v>14967</v>
      </c>
      <c r="D280" s="1136">
        <v>1</v>
      </c>
      <c r="E280" s="1147"/>
      <c r="F280" s="1137">
        <v>5.57</v>
      </c>
      <c r="G280" s="179">
        <f>IF(F280="","",F280-F280*COMPASS!$U$11)</f>
        <v>5.57</v>
      </c>
      <c r="I280" s="150"/>
    </row>
    <row r="281" spans="1:9" ht="14.1" customHeight="1">
      <c r="A281" s="890" t="s">
        <v>14968</v>
      </c>
      <c r="B281" s="1131" t="s">
        <v>216</v>
      </c>
      <c r="C281" s="892" t="s">
        <v>14969</v>
      </c>
      <c r="D281" s="1136">
        <v>1</v>
      </c>
      <c r="E281" s="1147"/>
      <c r="F281" s="1137">
        <v>7.43</v>
      </c>
      <c r="G281" s="179">
        <f>IF(F281="","",F281-F281*COMPASS!$U$11)</f>
        <v>7.43</v>
      </c>
      <c r="I281" s="150"/>
    </row>
    <row r="282" spans="1:9" ht="14.1" customHeight="1">
      <c r="A282" s="890" t="s">
        <v>14970</v>
      </c>
      <c r="B282" s="1131" t="s">
        <v>216</v>
      </c>
      <c r="C282" s="892" t="s">
        <v>14971</v>
      </c>
      <c r="D282" s="1136">
        <v>1</v>
      </c>
      <c r="E282" s="1147"/>
      <c r="F282" s="1137">
        <v>12.35</v>
      </c>
      <c r="G282" s="179">
        <f>IF(F282="","",F282-F282*COMPASS!$U$11)</f>
        <v>12.35</v>
      </c>
      <c r="I282" s="150"/>
    </row>
    <row r="283" spans="1:9" ht="14.1" customHeight="1">
      <c r="A283" s="1130" t="s">
        <v>14972</v>
      </c>
      <c r="B283" s="1131" t="s">
        <v>216</v>
      </c>
      <c r="C283" s="1132" t="s">
        <v>14973</v>
      </c>
      <c r="D283" s="1133">
        <v>1</v>
      </c>
      <c r="E283" s="1134"/>
      <c r="F283" s="1135">
        <v>3.07</v>
      </c>
      <c r="G283" s="179">
        <f>IF(F283="","",F283-F283*COMPASS!$U$11)</f>
        <v>3.07</v>
      </c>
      <c r="I283" s="150"/>
    </row>
    <row r="284" spans="1:9" ht="14.1" customHeight="1">
      <c r="A284" s="1130" t="s">
        <v>14974</v>
      </c>
      <c r="B284" s="1131" t="s">
        <v>216</v>
      </c>
      <c r="C284" s="1132" t="s">
        <v>14975</v>
      </c>
      <c r="D284" s="1133">
        <v>1</v>
      </c>
      <c r="E284" s="1134"/>
      <c r="F284" s="1135">
        <v>3.28</v>
      </c>
      <c r="G284" s="179">
        <f>IF(F284="","",F284-F284*COMPASS!$U$11)</f>
        <v>3.28</v>
      </c>
      <c r="I284" s="150"/>
    </row>
    <row r="285" spans="1:9" ht="14.1" customHeight="1">
      <c r="A285" s="1130" t="s">
        <v>14976</v>
      </c>
      <c r="B285" s="1131" t="s">
        <v>216</v>
      </c>
      <c r="C285" s="1132" t="s">
        <v>14977</v>
      </c>
      <c r="D285" s="1133">
        <v>1</v>
      </c>
      <c r="E285" s="1134"/>
      <c r="F285" s="1135">
        <v>3.73</v>
      </c>
      <c r="G285" s="179">
        <f>IF(F285="","",F285-F285*COMPASS!$U$11)</f>
        <v>3.73</v>
      </c>
      <c r="I285" s="150"/>
    </row>
    <row r="286" spans="1:9" ht="14.1" customHeight="1">
      <c r="A286" s="1130" t="s">
        <v>14978</v>
      </c>
      <c r="B286" s="1131" t="s">
        <v>216</v>
      </c>
      <c r="C286" s="1132" t="s">
        <v>14979</v>
      </c>
      <c r="D286" s="1133">
        <v>1</v>
      </c>
      <c r="E286" s="1134"/>
      <c r="F286" s="1135">
        <v>4.26</v>
      </c>
      <c r="G286" s="179">
        <f>IF(F286="","",F286-F286*COMPASS!$U$11)</f>
        <v>4.26</v>
      </c>
      <c r="I286" s="150"/>
    </row>
    <row r="287" spans="1:9" ht="14.1" customHeight="1">
      <c r="A287" s="1130" t="s">
        <v>14980</v>
      </c>
      <c r="B287" s="1131" t="s">
        <v>216</v>
      </c>
      <c r="C287" s="1132" t="s">
        <v>14981</v>
      </c>
      <c r="D287" s="1133">
        <v>1</v>
      </c>
      <c r="E287" s="1134"/>
      <c r="F287" s="1135">
        <v>4.66</v>
      </c>
      <c r="G287" s="179">
        <f>IF(F287="","",F287-F287*COMPASS!$U$11)</f>
        <v>4.66</v>
      </c>
      <c r="I287" s="150"/>
    </row>
    <row r="288" spans="1:9" ht="14.1" customHeight="1">
      <c r="A288" s="1130" t="s">
        <v>14982</v>
      </c>
      <c r="B288" s="1131" t="s">
        <v>216</v>
      </c>
      <c r="C288" s="1132" t="s">
        <v>14983</v>
      </c>
      <c r="D288" s="1133">
        <v>1</v>
      </c>
      <c r="E288" s="1134"/>
      <c r="F288" s="1135">
        <v>5.57</v>
      </c>
      <c r="G288" s="179">
        <f>IF(F288="","",F288-F288*COMPASS!$U$11)</f>
        <v>5.57</v>
      </c>
      <c r="I288" s="150"/>
    </row>
    <row r="289" spans="1:9" ht="14.1" customHeight="1">
      <c r="A289" s="1130" t="s">
        <v>14984</v>
      </c>
      <c r="B289" s="1131" t="s">
        <v>216</v>
      </c>
      <c r="C289" s="1132" t="s">
        <v>14985</v>
      </c>
      <c r="D289" s="1133">
        <v>1</v>
      </c>
      <c r="E289" s="1134"/>
      <c r="F289" s="1135">
        <v>7.43</v>
      </c>
      <c r="G289" s="179">
        <f>IF(F289="","",F289-F289*COMPASS!$U$11)</f>
        <v>7.43</v>
      </c>
      <c r="I289" s="150"/>
    </row>
    <row r="290" spans="1:9" ht="14.1" customHeight="1">
      <c r="A290" s="1130" t="s">
        <v>14986</v>
      </c>
      <c r="B290" s="1131" t="s">
        <v>216</v>
      </c>
      <c r="C290" s="1132" t="s">
        <v>14987</v>
      </c>
      <c r="D290" s="1133">
        <v>1</v>
      </c>
      <c r="E290" s="1134"/>
      <c r="F290" s="1135">
        <v>12.35</v>
      </c>
      <c r="G290" s="179">
        <f>IF(F290="","",F290-F290*COMPASS!$U$11)</f>
        <v>12.35</v>
      </c>
      <c r="I290" s="150"/>
    </row>
    <row r="291" spans="1:9" ht="14.1" customHeight="1">
      <c r="A291" s="890" t="s">
        <v>14988</v>
      </c>
      <c r="B291" s="1131" t="s">
        <v>216</v>
      </c>
      <c r="C291" s="892" t="s">
        <v>14989</v>
      </c>
      <c r="D291" s="1136">
        <v>1</v>
      </c>
      <c r="E291" s="1147"/>
      <c r="F291" s="1137">
        <v>3.07</v>
      </c>
      <c r="G291" s="179">
        <f>IF(F291="","",F291-F291*COMPASS!$U$11)</f>
        <v>3.07</v>
      </c>
      <c r="I291" s="150"/>
    </row>
    <row r="292" spans="1:9" ht="14.1" customHeight="1">
      <c r="A292" s="890" t="s">
        <v>14990</v>
      </c>
      <c r="B292" s="1131" t="s">
        <v>216</v>
      </c>
      <c r="C292" s="892" t="s">
        <v>14991</v>
      </c>
      <c r="D292" s="1136">
        <v>1</v>
      </c>
      <c r="E292" s="1147"/>
      <c r="F292" s="1137">
        <v>3.28</v>
      </c>
      <c r="G292" s="179">
        <f>IF(F292="","",F292-F292*COMPASS!$U$11)</f>
        <v>3.28</v>
      </c>
      <c r="I292" s="150"/>
    </row>
    <row r="293" spans="1:9" ht="14.1" customHeight="1">
      <c r="A293" s="890" t="s">
        <v>14992</v>
      </c>
      <c r="B293" s="1131" t="s">
        <v>216</v>
      </c>
      <c r="C293" s="892" t="s">
        <v>14993</v>
      </c>
      <c r="D293" s="1136">
        <v>1</v>
      </c>
      <c r="E293" s="1147"/>
      <c r="F293" s="1137">
        <v>3.73</v>
      </c>
      <c r="G293" s="179">
        <f>IF(F293="","",F293-F293*COMPASS!$U$11)</f>
        <v>3.73</v>
      </c>
      <c r="I293" s="150"/>
    </row>
    <row r="294" spans="1:9" ht="14.1" customHeight="1">
      <c r="A294" s="890" t="s">
        <v>14994</v>
      </c>
      <c r="B294" s="1131" t="s">
        <v>216</v>
      </c>
      <c r="C294" s="892" t="s">
        <v>14995</v>
      </c>
      <c r="D294" s="1136">
        <v>1</v>
      </c>
      <c r="E294" s="1147"/>
      <c r="F294" s="1137">
        <v>4.26</v>
      </c>
      <c r="G294" s="179">
        <f>IF(F294="","",F294-F294*COMPASS!$U$11)</f>
        <v>4.26</v>
      </c>
      <c r="I294" s="150"/>
    </row>
    <row r="295" spans="1:9" ht="14.1" customHeight="1">
      <c r="A295" s="890" t="s">
        <v>14996</v>
      </c>
      <c r="B295" s="1131" t="s">
        <v>216</v>
      </c>
      <c r="C295" s="892" t="s">
        <v>14997</v>
      </c>
      <c r="D295" s="1136">
        <v>1</v>
      </c>
      <c r="E295" s="1147"/>
      <c r="F295" s="1137">
        <v>4.66</v>
      </c>
      <c r="G295" s="179">
        <f>IF(F295="","",F295-F295*COMPASS!$U$11)</f>
        <v>4.66</v>
      </c>
      <c r="I295" s="150"/>
    </row>
    <row r="296" spans="1:9" ht="14.1" customHeight="1">
      <c r="A296" s="890" t="s">
        <v>14998</v>
      </c>
      <c r="B296" s="1131" t="s">
        <v>216</v>
      </c>
      <c r="C296" s="892" t="s">
        <v>14999</v>
      </c>
      <c r="D296" s="1136">
        <v>1</v>
      </c>
      <c r="E296" s="1147"/>
      <c r="F296" s="1137">
        <v>5.57</v>
      </c>
      <c r="G296" s="179">
        <f>IF(F296="","",F296-F296*COMPASS!$U$11)</f>
        <v>5.57</v>
      </c>
      <c r="I296" s="150"/>
    </row>
    <row r="297" spans="1:9" ht="14.1" customHeight="1">
      <c r="A297" s="890" t="s">
        <v>15000</v>
      </c>
      <c r="B297" s="1131" t="s">
        <v>216</v>
      </c>
      <c r="C297" s="892" t="s">
        <v>15001</v>
      </c>
      <c r="D297" s="1136">
        <v>1</v>
      </c>
      <c r="E297" s="1147"/>
      <c r="F297" s="1137">
        <v>7.43</v>
      </c>
      <c r="G297" s="179">
        <f>IF(F297="","",F297-F297*COMPASS!$U$11)</f>
        <v>7.43</v>
      </c>
      <c r="I297" s="150"/>
    </row>
    <row r="298" spans="1:9" ht="14.1" customHeight="1">
      <c r="A298" s="890" t="s">
        <v>15002</v>
      </c>
      <c r="B298" s="1131" t="s">
        <v>216</v>
      </c>
      <c r="C298" s="892" t="s">
        <v>15003</v>
      </c>
      <c r="D298" s="1136">
        <v>1</v>
      </c>
      <c r="E298" s="1147"/>
      <c r="F298" s="1137">
        <v>12.35</v>
      </c>
      <c r="G298" s="179">
        <f>IF(F298="","",F298-F298*COMPASS!$U$11)</f>
        <v>12.35</v>
      </c>
      <c r="I298" s="150"/>
    </row>
    <row r="299" spans="1:9" ht="14.1" customHeight="1">
      <c r="A299" s="1130" t="s">
        <v>15004</v>
      </c>
      <c r="B299" s="1131" t="s">
        <v>216</v>
      </c>
      <c r="C299" s="1132" t="s">
        <v>15005</v>
      </c>
      <c r="D299" s="1133">
        <v>1</v>
      </c>
      <c r="E299" s="1134"/>
      <c r="F299" s="1135">
        <v>3.07</v>
      </c>
      <c r="G299" s="179">
        <f>IF(F299="","",F299-F299*COMPASS!$U$11)</f>
        <v>3.07</v>
      </c>
      <c r="I299" s="150"/>
    </row>
    <row r="300" spans="1:9" ht="14.1" customHeight="1">
      <c r="A300" s="1130" t="s">
        <v>15006</v>
      </c>
      <c r="B300" s="1131" t="s">
        <v>216</v>
      </c>
      <c r="C300" s="1132" t="s">
        <v>15007</v>
      </c>
      <c r="D300" s="1133">
        <v>1</v>
      </c>
      <c r="E300" s="1134"/>
      <c r="F300" s="1135">
        <v>3.28</v>
      </c>
      <c r="G300" s="179">
        <f>IF(F300="","",F300-F300*COMPASS!$U$11)</f>
        <v>3.28</v>
      </c>
      <c r="I300" s="150"/>
    </row>
    <row r="301" spans="1:9" ht="14.1" customHeight="1">
      <c r="A301" s="1130" t="s">
        <v>15008</v>
      </c>
      <c r="B301" s="1131" t="s">
        <v>216</v>
      </c>
      <c r="C301" s="1132" t="s">
        <v>15009</v>
      </c>
      <c r="D301" s="1133">
        <v>1</v>
      </c>
      <c r="E301" s="1134"/>
      <c r="F301" s="1135">
        <v>3.73</v>
      </c>
      <c r="G301" s="179">
        <f>IF(F301="","",F301-F301*COMPASS!$U$11)</f>
        <v>3.73</v>
      </c>
      <c r="I301" s="150"/>
    </row>
    <row r="302" spans="1:9" ht="14.1" customHeight="1">
      <c r="A302" s="1130" t="s">
        <v>15010</v>
      </c>
      <c r="B302" s="1131" t="s">
        <v>216</v>
      </c>
      <c r="C302" s="1132" t="s">
        <v>15011</v>
      </c>
      <c r="D302" s="1133">
        <v>1</v>
      </c>
      <c r="E302" s="1134"/>
      <c r="F302" s="1135">
        <v>4.26</v>
      </c>
      <c r="G302" s="179">
        <f>IF(F302="","",F302-F302*COMPASS!$U$11)</f>
        <v>4.26</v>
      </c>
      <c r="I302" s="150"/>
    </row>
    <row r="303" spans="1:9" ht="14.1" customHeight="1">
      <c r="A303" s="1130" t="s">
        <v>15012</v>
      </c>
      <c r="B303" s="1131" t="s">
        <v>216</v>
      </c>
      <c r="C303" s="1132" t="s">
        <v>15013</v>
      </c>
      <c r="D303" s="1133">
        <v>1</v>
      </c>
      <c r="E303" s="1134"/>
      <c r="F303" s="1135">
        <v>4.66</v>
      </c>
      <c r="G303" s="179">
        <f>IF(F303="","",F303-F303*COMPASS!$U$11)</f>
        <v>4.66</v>
      </c>
      <c r="I303" s="150"/>
    </row>
    <row r="304" spans="1:9" ht="14.1" customHeight="1">
      <c r="A304" s="1130" t="s">
        <v>15014</v>
      </c>
      <c r="B304" s="1131" t="s">
        <v>216</v>
      </c>
      <c r="C304" s="1132" t="s">
        <v>15015</v>
      </c>
      <c r="D304" s="1133">
        <v>1</v>
      </c>
      <c r="E304" s="1134"/>
      <c r="F304" s="1135">
        <v>5.57</v>
      </c>
      <c r="G304" s="179">
        <f>IF(F304="","",F304-F304*COMPASS!$U$11)</f>
        <v>5.57</v>
      </c>
      <c r="I304" s="150"/>
    </row>
    <row r="305" spans="1:9" ht="14.1" customHeight="1">
      <c r="A305" s="1130" t="s">
        <v>15016</v>
      </c>
      <c r="B305" s="1131" t="s">
        <v>216</v>
      </c>
      <c r="C305" s="1132" t="s">
        <v>15017</v>
      </c>
      <c r="D305" s="1133">
        <v>1</v>
      </c>
      <c r="E305" s="1134"/>
      <c r="F305" s="1135">
        <v>7.43</v>
      </c>
      <c r="G305" s="179">
        <f>IF(F305="","",F305-F305*COMPASS!$U$11)</f>
        <v>7.43</v>
      </c>
      <c r="I305" s="150"/>
    </row>
    <row r="306" spans="1:9" ht="14.1" customHeight="1">
      <c r="A306" s="1130" t="s">
        <v>15018</v>
      </c>
      <c r="B306" s="1131" t="s">
        <v>216</v>
      </c>
      <c r="C306" s="1132" t="s">
        <v>15019</v>
      </c>
      <c r="D306" s="1133">
        <v>1</v>
      </c>
      <c r="E306" s="1134"/>
      <c r="F306" s="1135">
        <v>12.35</v>
      </c>
      <c r="G306" s="179">
        <f>IF(F306="","",F306-F306*COMPASS!$U$11)</f>
        <v>12.35</v>
      </c>
      <c r="I306" s="150"/>
    </row>
    <row r="307" spans="1:9" ht="14.1" customHeight="1">
      <c r="A307" s="890" t="s">
        <v>15329</v>
      </c>
      <c r="B307" s="1131" t="s">
        <v>216</v>
      </c>
      <c r="C307" s="892" t="s">
        <v>15330</v>
      </c>
      <c r="D307" s="1136">
        <v>1</v>
      </c>
      <c r="E307" s="904"/>
      <c r="F307" s="1137">
        <v>3.07</v>
      </c>
      <c r="G307" s="179">
        <f>IF(F307="","",F307-F307*COMPASS!$U$11)</f>
        <v>3.07</v>
      </c>
    </row>
    <row r="308" spans="1:9" ht="14.1" customHeight="1">
      <c r="A308" s="890" t="s">
        <v>15331</v>
      </c>
      <c r="B308" s="1131" t="s">
        <v>216</v>
      </c>
      <c r="C308" s="892" t="s">
        <v>15332</v>
      </c>
      <c r="D308" s="1136">
        <v>1</v>
      </c>
      <c r="E308" s="904"/>
      <c r="F308" s="1137">
        <v>3.28</v>
      </c>
      <c r="G308" s="179">
        <f>IF(F308="","",F308-F308*COMPASS!$U$11)</f>
        <v>3.28</v>
      </c>
    </row>
    <row r="309" spans="1:9" ht="14.1" customHeight="1">
      <c r="A309" s="890" t="s">
        <v>15333</v>
      </c>
      <c r="B309" s="1131" t="s">
        <v>216</v>
      </c>
      <c r="C309" s="892" t="s">
        <v>15334</v>
      </c>
      <c r="D309" s="1136">
        <v>1</v>
      </c>
      <c r="E309" s="904"/>
      <c r="F309" s="1137">
        <v>3.73</v>
      </c>
      <c r="G309" s="179">
        <f>IF(F309="","",F309-F309*COMPASS!$U$11)</f>
        <v>3.73</v>
      </c>
    </row>
    <row r="310" spans="1:9" ht="14.1" customHeight="1">
      <c r="A310" s="890" t="s">
        <v>15335</v>
      </c>
      <c r="B310" s="1131" t="s">
        <v>216</v>
      </c>
      <c r="C310" s="892" t="s">
        <v>15336</v>
      </c>
      <c r="D310" s="1136">
        <v>1</v>
      </c>
      <c r="E310" s="904"/>
      <c r="F310" s="1137">
        <v>4.26</v>
      </c>
      <c r="G310" s="179">
        <f>IF(F310="","",F310-F310*COMPASS!$U$11)</f>
        <v>4.26</v>
      </c>
    </row>
    <row r="311" spans="1:9" ht="14.1" customHeight="1">
      <c r="A311" s="890" t="s">
        <v>15337</v>
      </c>
      <c r="B311" s="1131" t="s">
        <v>216</v>
      </c>
      <c r="C311" s="892" t="s">
        <v>15338</v>
      </c>
      <c r="D311" s="1136">
        <v>1</v>
      </c>
      <c r="E311" s="904"/>
      <c r="F311" s="1137">
        <v>4.66</v>
      </c>
      <c r="G311" s="179">
        <f>IF(F311="","",F311-F311*COMPASS!$U$11)</f>
        <v>4.66</v>
      </c>
    </row>
    <row r="312" spans="1:9" ht="14.1" customHeight="1">
      <c r="A312" s="890" t="s">
        <v>15339</v>
      </c>
      <c r="B312" s="1131" t="s">
        <v>216</v>
      </c>
      <c r="C312" s="892" t="s">
        <v>15340</v>
      </c>
      <c r="D312" s="1136">
        <v>1</v>
      </c>
      <c r="E312" s="904"/>
      <c r="F312" s="1137">
        <v>5.57</v>
      </c>
      <c r="G312" s="179">
        <f>IF(F312="","",F312-F312*COMPASS!$U$11)</f>
        <v>5.57</v>
      </c>
    </row>
    <row r="313" spans="1:9" ht="14.1" customHeight="1">
      <c r="A313" s="890" t="s">
        <v>15341</v>
      </c>
      <c r="B313" s="1131" t="s">
        <v>216</v>
      </c>
      <c r="C313" s="892" t="s">
        <v>15342</v>
      </c>
      <c r="D313" s="1136">
        <v>1</v>
      </c>
      <c r="E313" s="904"/>
      <c r="F313" s="1137">
        <v>7.43</v>
      </c>
      <c r="G313" s="179">
        <f>IF(F313="","",F313-F313*COMPASS!$U$11)</f>
        <v>7.43</v>
      </c>
    </row>
    <row r="314" spans="1:9" ht="14.1" customHeight="1">
      <c r="A314" s="890" t="s">
        <v>15343</v>
      </c>
      <c r="B314" s="1131" t="s">
        <v>216</v>
      </c>
      <c r="C314" s="892" t="s">
        <v>15344</v>
      </c>
      <c r="D314" s="1136">
        <v>1</v>
      </c>
      <c r="E314" s="904"/>
      <c r="F314" s="1137">
        <v>12.35</v>
      </c>
      <c r="G314" s="179">
        <f>IF(F314="","",F314-F314*COMPASS!$U$11)</f>
        <v>12.35</v>
      </c>
    </row>
    <row r="315" spans="1:9" ht="14.1" customHeight="1">
      <c r="A315" s="1130" t="s">
        <v>15020</v>
      </c>
      <c r="B315" s="1131" t="s">
        <v>216</v>
      </c>
      <c r="C315" s="1132" t="s">
        <v>15021</v>
      </c>
      <c r="D315" s="1133">
        <v>1</v>
      </c>
      <c r="E315" s="1134"/>
      <c r="F315" s="1135">
        <v>3.07</v>
      </c>
      <c r="G315" s="179">
        <f>IF(F315="","",F315-F315*COMPASS!$U$11)</f>
        <v>3.07</v>
      </c>
    </row>
    <row r="316" spans="1:9" ht="14.1" customHeight="1">
      <c r="A316" s="1130" t="s">
        <v>15022</v>
      </c>
      <c r="B316" s="1131" t="s">
        <v>216</v>
      </c>
      <c r="C316" s="1132" t="s">
        <v>15023</v>
      </c>
      <c r="D316" s="1133">
        <v>1</v>
      </c>
      <c r="E316" s="1134"/>
      <c r="F316" s="1135">
        <v>3.28</v>
      </c>
      <c r="G316" s="179">
        <f>IF(F316="","",F316-F316*COMPASS!$U$11)</f>
        <v>3.28</v>
      </c>
    </row>
    <row r="317" spans="1:9" ht="14.1" customHeight="1">
      <c r="A317" s="1130" t="s">
        <v>15024</v>
      </c>
      <c r="B317" s="1131" t="s">
        <v>216</v>
      </c>
      <c r="C317" s="1132" t="s">
        <v>15025</v>
      </c>
      <c r="D317" s="1133">
        <v>1</v>
      </c>
      <c r="E317" s="1134"/>
      <c r="F317" s="1135">
        <v>3.73</v>
      </c>
      <c r="G317" s="179">
        <f>IF(F317="","",F317-F317*COMPASS!$U$11)</f>
        <v>3.73</v>
      </c>
    </row>
    <row r="318" spans="1:9" ht="14.1" customHeight="1">
      <c r="A318" s="1130" t="s">
        <v>15026</v>
      </c>
      <c r="B318" s="1131" t="s">
        <v>216</v>
      </c>
      <c r="C318" s="1132" t="s">
        <v>15027</v>
      </c>
      <c r="D318" s="1133">
        <v>1</v>
      </c>
      <c r="E318" s="1134"/>
      <c r="F318" s="1135">
        <v>4.26</v>
      </c>
      <c r="G318" s="179">
        <f>IF(F318="","",F318-F318*COMPASS!$U$11)</f>
        <v>4.26</v>
      </c>
    </row>
    <row r="319" spans="1:9" ht="14.1" customHeight="1">
      <c r="A319" s="1130" t="s">
        <v>15028</v>
      </c>
      <c r="B319" s="1131" t="s">
        <v>216</v>
      </c>
      <c r="C319" s="1132" t="s">
        <v>15029</v>
      </c>
      <c r="D319" s="1133">
        <v>1</v>
      </c>
      <c r="E319" s="1134"/>
      <c r="F319" s="1135">
        <v>4.66</v>
      </c>
      <c r="G319" s="179">
        <f>IF(F319="","",F319-F319*COMPASS!$U$11)</f>
        <v>4.66</v>
      </c>
    </row>
    <row r="320" spans="1:9" ht="14.1" customHeight="1">
      <c r="A320" s="1130" t="s">
        <v>15030</v>
      </c>
      <c r="B320" s="1131" t="s">
        <v>216</v>
      </c>
      <c r="C320" s="1132" t="s">
        <v>15031</v>
      </c>
      <c r="D320" s="1133">
        <v>1</v>
      </c>
      <c r="E320" s="1134"/>
      <c r="F320" s="1135">
        <v>5.57</v>
      </c>
      <c r="G320" s="179">
        <f>IF(F320="","",F320-F320*COMPASS!$U$11)</f>
        <v>5.57</v>
      </c>
    </row>
    <row r="321" spans="1:7" ht="14.1" customHeight="1">
      <c r="A321" s="1130" t="s">
        <v>15032</v>
      </c>
      <c r="B321" s="1131" t="s">
        <v>216</v>
      </c>
      <c r="C321" s="1132" t="s">
        <v>15033</v>
      </c>
      <c r="D321" s="1133">
        <v>1</v>
      </c>
      <c r="E321" s="1134"/>
      <c r="F321" s="1135">
        <v>7.43</v>
      </c>
      <c r="G321" s="179">
        <f>IF(F321="","",F321-F321*COMPASS!$U$11)</f>
        <v>7.43</v>
      </c>
    </row>
    <row r="322" spans="1:7" ht="14.1" customHeight="1">
      <c r="A322" s="1130" t="s">
        <v>15034</v>
      </c>
      <c r="B322" s="1131" t="s">
        <v>216</v>
      </c>
      <c r="C322" s="1132" t="s">
        <v>15035</v>
      </c>
      <c r="D322" s="1133">
        <v>1</v>
      </c>
      <c r="E322" s="1134"/>
      <c r="F322" s="1135">
        <v>12.35</v>
      </c>
      <c r="G322" s="179">
        <f>IF(F322="","",F322-F322*COMPASS!$U$11)</f>
        <v>12.35</v>
      </c>
    </row>
    <row r="323" spans="1:7" ht="14.1" customHeight="1">
      <c r="A323" s="925" t="s">
        <v>15688</v>
      </c>
      <c r="B323" s="926"/>
      <c r="C323" s="927"/>
      <c r="D323" s="928"/>
      <c r="E323" s="929"/>
      <c r="F323" s="1138"/>
      <c r="G323" s="179" t="str">
        <f>IF(F323="","",F323-F323*COMPASS!$U$11)</f>
        <v/>
      </c>
    </row>
    <row r="324" spans="1:7" ht="14.1" customHeight="1">
      <c r="A324" s="890" t="s">
        <v>15036</v>
      </c>
      <c r="B324" s="1131" t="s">
        <v>216</v>
      </c>
      <c r="C324" s="892" t="s">
        <v>15037</v>
      </c>
      <c r="D324" s="1136">
        <v>1</v>
      </c>
      <c r="E324" s="1147"/>
      <c r="F324" s="1137">
        <v>2.41</v>
      </c>
      <c r="G324" s="179">
        <f>IF(F324="","",F324-F324*COMPASS!$U$11)</f>
        <v>2.41</v>
      </c>
    </row>
    <row r="325" spans="1:7" ht="14.1" customHeight="1">
      <c r="A325" s="890" t="s">
        <v>15038</v>
      </c>
      <c r="B325" s="1131" t="s">
        <v>216</v>
      </c>
      <c r="C325" s="892" t="s">
        <v>15039</v>
      </c>
      <c r="D325" s="1136">
        <v>1</v>
      </c>
      <c r="E325" s="1147"/>
      <c r="F325" s="1137">
        <v>2.76</v>
      </c>
      <c r="G325" s="179">
        <f>IF(F325="","",F325-F325*COMPASS!$U$11)</f>
        <v>2.76</v>
      </c>
    </row>
    <row r="326" spans="1:7" ht="14.1" customHeight="1">
      <c r="A326" s="890" t="s">
        <v>15040</v>
      </c>
      <c r="B326" s="1131" t="s">
        <v>216</v>
      </c>
      <c r="C326" s="892" t="s">
        <v>15041</v>
      </c>
      <c r="D326" s="1136">
        <v>1</v>
      </c>
      <c r="E326" s="1147"/>
      <c r="F326" s="1137">
        <v>3.82</v>
      </c>
      <c r="G326" s="179">
        <f>IF(F326="","",F326-F326*COMPASS!$U$11)</f>
        <v>3.82</v>
      </c>
    </row>
    <row r="327" spans="1:7" ht="14.1" customHeight="1">
      <c r="A327" s="890" t="s">
        <v>15042</v>
      </c>
      <c r="B327" s="1131" t="s">
        <v>216</v>
      </c>
      <c r="C327" s="892" t="s">
        <v>15043</v>
      </c>
      <c r="D327" s="1136">
        <v>1</v>
      </c>
      <c r="E327" s="1147"/>
      <c r="F327" s="1137">
        <v>4.91</v>
      </c>
      <c r="G327" s="179">
        <f>IF(F327="","",F327-F327*COMPASS!$U$11)</f>
        <v>4.91</v>
      </c>
    </row>
    <row r="328" spans="1:7" ht="14.1" customHeight="1">
      <c r="A328" s="890" t="s">
        <v>15044</v>
      </c>
      <c r="B328" s="1131" t="s">
        <v>216</v>
      </c>
      <c r="C328" s="892" t="s">
        <v>15045</v>
      </c>
      <c r="D328" s="1136">
        <v>1</v>
      </c>
      <c r="E328" s="1147"/>
      <c r="F328" s="1137">
        <v>6.01</v>
      </c>
      <c r="G328" s="179">
        <f>IF(F328="","",F328-F328*COMPASS!$U$11)</f>
        <v>6.01</v>
      </c>
    </row>
    <row r="329" spans="1:7" ht="14.1" customHeight="1">
      <c r="A329" s="890" t="s">
        <v>15046</v>
      </c>
      <c r="B329" s="1131" t="s">
        <v>216</v>
      </c>
      <c r="C329" s="892" t="s">
        <v>15047</v>
      </c>
      <c r="D329" s="1136">
        <v>1</v>
      </c>
      <c r="E329" s="1147"/>
      <c r="F329" s="1137">
        <v>8.19</v>
      </c>
      <c r="G329" s="179">
        <f>IF(F329="","",F329-F329*COMPASS!$U$11)</f>
        <v>8.19</v>
      </c>
    </row>
    <row r="330" spans="1:7" ht="14.1" customHeight="1">
      <c r="A330" s="890" t="s">
        <v>15048</v>
      </c>
      <c r="B330" s="1131" t="s">
        <v>216</v>
      </c>
      <c r="C330" s="892" t="s">
        <v>15049</v>
      </c>
      <c r="D330" s="1136">
        <v>1</v>
      </c>
      <c r="E330" s="1147"/>
      <c r="F330" s="1137">
        <v>12.43</v>
      </c>
      <c r="G330" s="179">
        <f>IF(F330="","",F330-F330*COMPASS!$U$11)</f>
        <v>12.43</v>
      </c>
    </row>
    <row r="331" spans="1:7" ht="14.1" customHeight="1">
      <c r="A331" s="890" t="s">
        <v>15050</v>
      </c>
      <c r="B331" s="1131" t="s">
        <v>216</v>
      </c>
      <c r="C331" s="892" t="s">
        <v>15051</v>
      </c>
      <c r="D331" s="1136">
        <v>1</v>
      </c>
      <c r="E331" s="1147"/>
      <c r="F331" s="1137">
        <v>17.28</v>
      </c>
      <c r="G331" s="179">
        <f>IF(F331="","",F331-F331*COMPASS!$U$11)</f>
        <v>17.28</v>
      </c>
    </row>
    <row r="332" spans="1:7" ht="14.1" customHeight="1">
      <c r="A332" s="890" t="s">
        <v>15052</v>
      </c>
      <c r="B332" s="1131" t="s">
        <v>216</v>
      </c>
      <c r="C332" s="892" t="s">
        <v>15053</v>
      </c>
      <c r="D332" s="1136">
        <v>1</v>
      </c>
      <c r="E332" s="1147"/>
      <c r="F332" s="1137">
        <v>23.9</v>
      </c>
      <c r="G332" s="179">
        <f>IF(F332="","",F332-F332*COMPASS!$U$11)</f>
        <v>23.9</v>
      </c>
    </row>
    <row r="333" spans="1:7" ht="14.1" customHeight="1">
      <c r="A333" s="890" t="s">
        <v>15054</v>
      </c>
      <c r="B333" s="1131" t="s">
        <v>216</v>
      </c>
      <c r="C333" s="892" t="s">
        <v>15055</v>
      </c>
      <c r="D333" s="1136">
        <v>1</v>
      </c>
      <c r="E333" s="1147"/>
      <c r="F333" s="1137">
        <v>34.21</v>
      </c>
      <c r="G333" s="179">
        <f>IF(F333="","",F333-F333*COMPASS!$U$11)</f>
        <v>34.21</v>
      </c>
    </row>
    <row r="334" spans="1:7" ht="14.1" customHeight="1">
      <c r="A334" s="1130" t="s">
        <v>15056</v>
      </c>
      <c r="B334" s="1131" t="s">
        <v>216</v>
      </c>
      <c r="C334" s="1132" t="s">
        <v>15057</v>
      </c>
      <c r="D334" s="1133">
        <v>1</v>
      </c>
      <c r="E334" s="1134"/>
      <c r="F334" s="1135">
        <v>2.41</v>
      </c>
      <c r="G334" s="179">
        <f>IF(F334="","",F334-F334*COMPASS!$U$11)</f>
        <v>2.41</v>
      </c>
    </row>
    <row r="335" spans="1:7" ht="14.1" customHeight="1">
      <c r="A335" s="1130" t="s">
        <v>15058</v>
      </c>
      <c r="B335" s="1131" t="s">
        <v>216</v>
      </c>
      <c r="C335" s="1132" t="s">
        <v>15059</v>
      </c>
      <c r="D335" s="1133">
        <v>1</v>
      </c>
      <c r="E335" s="1134"/>
      <c r="F335" s="1135">
        <v>2.76</v>
      </c>
      <c r="G335" s="179">
        <f>IF(F335="","",F335-F335*COMPASS!$U$11)</f>
        <v>2.76</v>
      </c>
    </row>
    <row r="336" spans="1:7" ht="14.1" customHeight="1">
      <c r="A336" s="1130" t="s">
        <v>15060</v>
      </c>
      <c r="B336" s="1131" t="s">
        <v>216</v>
      </c>
      <c r="C336" s="1132" t="s">
        <v>15061</v>
      </c>
      <c r="D336" s="1133">
        <v>1</v>
      </c>
      <c r="E336" s="1134"/>
      <c r="F336" s="1135">
        <v>3.82</v>
      </c>
      <c r="G336" s="179">
        <f>IF(F336="","",F336-F336*COMPASS!$U$11)</f>
        <v>3.82</v>
      </c>
    </row>
    <row r="337" spans="1:7" ht="14.1" customHeight="1">
      <c r="A337" s="1130" t="s">
        <v>15062</v>
      </c>
      <c r="B337" s="1131" t="s">
        <v>216</v>
      </c>
      <c r="C337" s="1132" t="s">
        <v>15063</v>
      </c>
      <c r="D337" s="1133">
        <v>1</v>
      </c>
      <c r="E337" s="1134"/>
      <c r="F337" s="1135">
        <v>4.91</v>
      </c>
      <c r="G337" s="179">
        <f>IF(F337="","",F337-F337*COMPASS!$U$11)</f>
        <v>4.91</v>
      </c>
    </row>
    <row r="338" spans="1:7" ht="14.1" customHeight="1">
      <c r="A338" s="1130" t="s">
        <v>15064</v>
      </c>
      <c r="B338" s="1131" t="s">
        <v>216</v>
      </c>
      <c r="C338" s="1132" t="s">
        <v>15065</v>
      </c>
      <c r="D338" s="1133">
        <v>1</v>
      </c>
      <c r="E338" s="1134"/>
      <c r="F338" s="1135">
        <v>6.01</v>
      </c>
      <c r="G338" s="179">
        <f>IF(F338="","",F338-F338*COMPASS!$U$11)</f>
        <v>6.01</v>
      </c>
    </row>
    <row r="339" spans="1:7" ht="14.1" customHeight="1">
      <c r="A339" s="1130" t="s">
        <v>15066</v>
      </c>
      <c r="B339" s="1131" t="s">
        <v>216</v>
      </c>
      <c r="C339" s="1132" t="s">
        <v>15067</v>
      </c>
      <c r="D339" s="1133">
        <v>1</v>
      </c>
      <c r="E339" s="1134"/>
      <c r="F339" s="1135">
        <v>8.19</v>
      </c>
      <c r="G339" s="179">
        <f>IF(F339="","",F339-F339*COMPASS!$U$11)</f>
        <v>8.19</v>
      </c>
    </row>
    <row r="340" spans="1:7" ht="14.1" customHeight="1">
      <c r="A340" s="1130" t="s">
        <v>15068</v>
      </c>
      <c r="B340" s="1131" t="s">
        <v>216</v>
      </c>
      <c r="C340" s="1132" t="s">
        <v>15069</v>
      </c>
      <c r="D340" s="1133">
        <v>1</v>
      </c>
      <c r="E340" s="1134"/>
      <c r="F340" s="1135">
        <v>12.43</v>
      </c>
      <c r="G340" s="179">
        <f>IF(F340="","",F340-F340*COMPASS!$U$11)</f>
        <v>12.43</v>
      </c>
    </row>
    <row r="341" spans="1:7" ht="14.1" customHeight="1">
      <c r="A341" s="1130" t="s">
        <v>15070</v>
      </c>
      <c r="B341" s="1131" t="s">
        <v>216</v>
      </c>
      <c r="C341" s="1132" t="s">
        <v>15071</v>
      </c>
      <c r="D341" s="1133">
        <v>1</v>
      </c>
      <c r="E341" s="1134"/>
      <c r="F341" s="1135">
        <v>17.28</v>
      </c>
      <c r="G341" s="179">
        <f>IF(F341="","",F341-F341*COMPASS!$U$11)</f>
        <v>17.28</v>
      </c>
    </row>
    <row r="342" spans="1:7" ht="14.1" customHeight="1">
      <c r="A342" s="1130" t="s">
        <v>15072</v>
      </c>
      <c r="B342" s="1131" t="s">
        <v>216</v>
      </c>
      <c r="C342" s="1132" t="s">
        <v>15073</v>
      </c>
      <c r="D342" s="1133">
        <v>1</v>
      </c>
      <c r="E342" s="1134"/>
      <c r="F342" s="1135">
        <v>23.9</v>
      </c>
      <c r="G342" s="179">
        <f>IF(F342="","",F342-F342*COMPASS!$U$11)</f>
        <v>23.9</v>
      </c>
    </row>
    <row r="343" spans="1:7" ht="14.1" customHeight="1">
      <c r="A343" s="1130" t="s">
        <v>15074</v>
      </c>
      <c r="B343" s="1131" t="s">
        <v>216</v>
      </c>
      <c r="C343" s="1132" t="s">
        <v>15075</v>
      </c>
      <c r="D343" s="1133">
        <v>1</v>
      </c>
      <c r="E343" s="1134"/>
      <c r="F343" s="1135">
        <v>34.21</v>
      </c>
      <c r="G343" s="179">
        <f>IF(F343="","",F343-F343*COMPASS!$U$11)</f>
        <v>34.21</v>
      </c>
    </row>
    <row r="344" spans="1:7" ht="14.1" customHeight="1">
      <c r="A344" s="890" t="s">
        <v>15076</v>
      </c>
      <c r="B344" s="1131" t="s">
        <v>216</v>
      </c>
      <c r="C344" s="892" t="s">
        <v>15077</v>
      </c>
      <c r="D344" s="1136">
        <v>1</v>
      </c>
      <c r="E344" s="1147"/>
      <c r="F344" s="1137">
        <v>2.41</v>
      </c>
      <c r="G344" s="179">
        <f>IF(F344="","",F344-F344*COMPASS!$U$11)</f>
        <v>2.41</v>
      </c>
    </row>
    <row r="345" spans="1:7" ht="14.1" customHeight="1">
      <c r="A345" s="890" t="s">
        <v>15078</v>
      </c>
      <c r="B345" s="1131" t="s">
        <v>216</v>
      </c>
      <c r="C345" s="892" t="s">
        <v>15079</v>
      </c>
      <c r="D345" s="1136">
        <v>1</v>
      </c>
      <c r="E345" s="1147"/>
      <c r="F345" s="1137">
        <v>2.76</v>
      </c>
      <c r="G345" s="179">
        <f>IF(F345="","",F345-F345*COMPASS!$U$11)</f>
        <v>2.76</v>
      </c>
    </row>
    <row r="346" spans="1:7" ht="14.1" customHeight="1">
      <c r="A346" s="890" t="s">
        <v>15080</v>
      </c>
      <c r="B346" s="1131" t="s">
        <v>216</v>
      </c>
      <c r="C346" s="892" t="s">
        <v>15081</v>
      </c>
      <c r="D346" s="1136">
        <v>1</v>
      </c>
      <c r="E346" s="1147"/>
      <c r="F346" s="1137">
        <v>3.82</v>
      </c>
      <c r="G346" s="179">
        <f>IF(F346="","",F346-F346*COMPASS!$U$11)</f>
        <v>3.82</v>
      </c>
    </row>
    <row r="347" spans="1:7" ht="14.1" customHeight="1">
      <c r="A347" s="890" t="s">
        <v>15082</v>
      </c>
      <c r="B347" s="1131" t="s">
        <v>216</v>
      </c>
      <c r="C347" s="892" t="s">
        <v>15083</v>
      </c>
      <c r="D347" s="1136">
        <v>1</v>
      </c>
      <c r="E347" s="1147"/>
      <c r="F347" s="1137">
        <v>4.91</v>
      </c>
      <c r="G347" s="179">
        <f>IF(F347="","",F347-F347*COMPASS!$U$11)</f>
        <v>4.91</v>
      </c>
    </row>
    <row r="348" spans="1:7" ht="14.1" customHeight="1">
      <c r="A348" s="890" t="s">
        <v>15084</v>
      </c>
      <c r="B348" s="1131" t="s">
        <v>216</v>
      </c>
      <c r="C348" s="892" t="s">
        <v>15085</v>
      </c>
      <c r="D348" s="1136">
        <v>1</v>
      </c>
      <c r="E348" s="1147"/>
      <c r="F348" s="1137">
        <v>6.01</v>
      </c>
      <c r="G348" s="179">
        <f>IF(F348="","",F348-F348*COMPASS!$U$11)</f>
        <v>6.01</v>
      </c>
    </row>
    <row r="349" spans="1:7" ht="14.1" customHeight="1">
      <c r="A349" s="890" t="s">
        <v>15086</v>
      </c>
      <c r="B349" s="1131" t="s">
        <v>216</v>
      </c>
      <c r="C349" s="892" t="s">
        <v>15087</v>
      </c>
      <c r="D349" s="1136">
        <v>1</v>
      </c>
      <c r="E349" s="1147"/>
      <c r="F349" s="1137">
        <v>8.19</v>
      </c>
      <c r="G349" s="179">
        <f>IF(F349="","",F349-F349*COMPASS!$U$11)</f>
        <v>8.19</v>
      </c>
    </row>
    <row r="350" spans="1:7" ht="14.1" customHeight="1">
      <c r="A350" s="890" t="s">
        <v>15088</v>
      </c>
      <c r="B350" s="1131" t="s">
        <v>216</v>
      </c>
      <c r="C350" s="892" t="s">
        <v>15089</v>
      </c>
      <c r="D350" s="1136">
        <v>1</v>
      </c>
      <c r="E350" s="1147"/>
      <c r="F350" s="1137">
        <v>12.43</v>
      </c>
      <c r="G350" s="179">
        <f>IF(F350="","",F350-F350*COMPASS!$U$11)</f>
        <v>12.43</v>
      </c>
    </row>
    <row r="351" spans="1:7" ht="14.1" customHeight="1">
      <c r="A351" s="890" t="s">
        <v>15090</v>
      </c>
      <c r="B351" s="1131" t="s">
        <v>216</v>
      </c>
      <c r="C351" s="892" t="s">
        <v>15091</v>
      </c>
      <c r="D351" s="1136">
        <v>1</v>
      </c>
      <c r="E351" s="1147"/>
      <c r="F351" s="1137">
        <v>17.28</v>
      </c>
      <c r="G351" s="179">
        <f>IF(F351="","",F351-F351*COMPASS!$U$11)</f>
        <v>17.28</v>
      </c>
    </row>
    <row r="352" spans="1:7" ht="14.1" customHeight="1">
      <c r="A352" s="890" t="s">
        <v>15092</v>
      </c>
      <c r="B352" s="1131" t="s">
        <v>216</v>
      </c>
      <c r="C352" s="892" t="s">
        <v>15093</v>
      </c>
      <c r="D352" s="1136">
        <v>1</v>
      </c>
      <c r="E352" s="1147"/>
      <c r="F352" s="1137">
        <v>23.9</v>
      </c>
      <c r="G352" s="179">
        <f>IF(F352="","",F352-F352*COMPASS!$U$11)</f>
        <v>23.9</v>
      </c>
    </row>
    <row r="353" spans="1:8" ht="14.1" customHeight="1">
      <c r="A353" s="890" t="s">
        <v>15094</v>
      </c>
      <c r="B353" s="1131" t="s">
        <v>216</v>
      </c>
      <c r="C353" s="892" t="s">
        <v>15095</v>
      </c>
      <c r="D353" s="1136">
        <v>1</v>
      </c>
      <c r="E353" s="1147"/>
      <c r="F353" s="1137">
        <v>34.21</v>
      </c>
      <c r="G353" s="179">
        <f>IF(F353="","",F353-F353*COMPASS!$U$11)</f>
        <v>34.21</v>
      </c>
    </row>
    <row r="354" spans="1:8" ht="14.1" customHeight="1">
      <c r="A354" s="1130" t="s">
        <v>15096</v>
      </c>
      <c r="B354" s="1131" t="s">
        <v>216</v>
      </c>
      <c r="C354" s="1132" t="s">
        <v>15097</v>
      </c>
      <c r="D354" s="1133">
        <v>1</v>
      </c>
      <c r="E354" s="1134"/>
      <c r="F354" s="1135">
        <v>2.41</v>
      </c>
      <c r="G354" s="179">
        <f>IF(F354="","",F354-F354*COMPASS!$U$11)</f>
        <v>2.41</v>
      </c>
    </row>
    <row r="355" spans="1:8" ht="14.1" customHeight="1">
      <c r="A355" s="1130" t="s">
        <v>15098</v>
      </c>
      <c r="B355" s="1131" t="s">
        <v>216</v>
      </c>
      <c r="C355" s="1132" t="s">
        <v>15099</v>
      </c>
      <c r="D355" s="1133">
        <v>1</v>
      </c>
      <c r="E355" s="1134"/>
      <c r="F355" s="1135">
        <v>2.76</v>
      </c>
      <c r="G355" s="179">
        <f>IF(F355="","",F355-F355*COMPASS!$U$11)</f>
        <v>2.76</v>
      </c>
    </row>
    <row r="356" spans="1:8" ht="14.1" customHeight="1">
      <c r="A356" s="1130" t="s">
        <v>15100</v>
      </c>
      <c r="B356" s="1131" t="s">
        <v>216</v>
      </c>
      <c r="C356" s="1132" t="s">
        <v>15101</v>
      </c>
      <c r="D356" s="1133">
        <v>1</v>
      </c>
      <c r="E356" s="1134"/>
      <c r="F356" s="1135">
        <v>3.82</v>
      </c>
      <c r="G356" s="179">
        <f>IF(F356="","",F356-F356*COMPASS!$U$11)</f>
        <v>3.82</v>
      </c>
    </row>
    <row r="357" spans="1:8" ht="14.1" customHeight="1">
      <c r="A357" s="1130" t="s">
        <v>15102</v>
      </c>
      <c r="B357" s="1131" t="s">
        <v>216</v>
      </c>
      <c r="C357" s="1132" t="s">
        <v>15103</v>
      </c>
      <c r="D357" s="1133">
        <v>1</v>
      </c>
      <c r="E357" s="1134"/>
      <c r="F357" s="1135">
        <v>4.91</v>
      </c>
      <c r="G357" s="179">
        <f>IF(F357="","",F357-F357*COMPASS!$U$11)</f>
        <v>4.91</v>
      </c>
    </row>
    <row r="358" spans="1:8" ht="14.1" customHeight="1">
      <c r="A358" s="1130" t="s">
        <v>15104</v>
      </c>
      <c r="B358" s="1131" t="s">
        <v>216</v>
      </c>
      <c r="C358" s="1132" t="s">
        <v>15105</v>
      </c>
      <c r="D358" s="1133">
        <v>1</v>
      </c>
      <c r="E358" s="1134"/>
      <c r="F358" s="1135">
        <v>6.01</v>
      </c>
      <c r="G358" s="179">
        <f>IF(F358="","",F358-F358*COMPASS!$U$11)</f>
        <v>6.01</v>
      </c>
    </row>
    <row r="359" spans="1:8" ht="14.1" customHeight="1">
      <c r="A359" s="1130" t="s">
        <v>15106</v>
      </c>
      <c r="B359" s="1131" t="s">
        <v>216</v>
      </c>
      <c r="C359" s="1132" t="s">
        <v>15107</v>
      </c>
      <c r="D359" s="1133">
        <v>1</v>
      </c>
      <c r="E359" s="1134"/>
      <c r="F359" s="1135">
        <v>8.19</v>
      </c>
      <c r="G359" s="179">
        <f>IF(F359="","",F359-F359*COMPASS!$U$11)</f>
        <v>8.19</v>
      </c>
    </row>
    <row r="360" spans="1:8" ht="14.1" customHeight="1">
      <c r="A360" s="1130" t="s">
        <v>15108</v>
      </c>
      <c r="B360" s="1131" t="s">
        <v>216</v>
      </c>
      <c r="C360" s="1132" t="s">
        <v>15109</v>
      </c>
      <c r="D360" s="1133">
        <v>1</v>
      </c>
      <c r="E360" s="1134"/>
      <c r="F360" s="1135">
        <v>12.43</v>
      </c>
      <c r="G360" s="179">
        <f>IF(F360="","",F360-F360*COMPASS!$U$11)</f>
        <v>12.43</v>
      </c>
    </row>
    <row r="361" spans="1:8" ht="14.1" customHeight="1">
      <c r="A361" s="1130" t="s">
        <v>15110</v>
      </c>
      <c r="B361" s="1131" t="s">
        <v>216</v>
      </c>
      <c r="C361" s="1132" t="s">
        <v>15111</v>
      </c>
      <c r="D361" s="1133">
        <v>1</v>
      </c>
      <c r="E361" s="1134"/>
      <c r="F361" s="1135">
        <v>17.28</v>
      </c>
      <c r="G361" s="179">
        <f>IF(F361="","",F361-F361*COMPASS!$U$11)</f>
        <v>17.28</v>
      </c>
    </row>
    <row r="362" spans="1:8" ht="14.1" customHeight="1">
      <c r="A362" s="1130" t="s">
        <v>15112</v>
      </c>
      <c r="B362" s="1131" t="s">
        <v>216</v>
      </c>
      <c r="C362" s="1132" t="s">
        <v>15113</v>
      </c>
      <c r="D362" s="1133">
        <v>1</v>
      </c>
      <c r="E362" s="1134"/>
      <c r="F362" s="1135">
        <v>23.9</v>
      </c>
      <c r="G362" s="179">
        <f>IF(F362="","",F362-F362*COMPASS!$U$11)</f>
        <v>23.9</v>
      </c>
      <c r="H362" s="141"/>
    </row>
    <row r="363" spans="1:8" ht="14.1" customHeight="1">
      <c r="A363" s="1130" t="s">
        <v>15114</v>
      </c>
      <c r="B363" s="1131" t="s">
        <v>216</v>
      </c>
      <c r="C363" s="1132" t="s">
        <v>15115</v>
      </c>
      <c r="D363" s="1133">
        <v>1</v>
      </c>
      <c r="E363" s="1134"/>
      <c r="F363" s="1135">
        <v>34.21</v>
      </c>
      <c r="G363" s="179">
        <f>IF(F363="","",F363-F363*COMPASS!$U$11)</f>
        <v>34.21</v>
      </c>
      <c r="H363" s="141"/>
    </row>
    <row r="364" spans="1:8" ht="14.1" customHeight="1">
      <c r="A364" s="890" t="s">
        <v>15116</v>
      </c>
      <c r="B364" s="1131" t="s">
        <v>216</v>
      </c>
      <c r="C364" s="892" t="s">
        <v>15117</v>
      </c>
      <c r="D364" s="1136">
        <v>1</v>
      </c>
      <c r="E364" s="1147"/>
      <c r="F364" s="1137">
        <v>2.41</v>
      </c>
      <c r="G364" s="179">
        <f>IF(F364="","",F364-F364*COMPASS!$U$11)</f>
        <v>2.41</v>
      </c>
      <c r="H364" s="141"/>
    </row>
    <row r="365" spans="1:8" ht="14.1" customHeight="1">
      <c r="A365" s="890" t="s">
        <v>15118</v>
      </c>
      <c r="B365" s="1131" t="s">
        <v>216</v>
      </c>
      <c r="C365" s="892" t="s">
        <v>15119</v>
      </c>
      <c r="D365" s="1136">
        <v>1</v>
      </c>
      <c r="E365" s="1147"/>
      <c r="F365" s="1137">
        <v>2.76</v>
      </c>
      <c r="G365" s="179">
        <f>IF(F365="","",F365-F365*COMPASS!$U$11)</f>
        <v>2.76</v>
      </c>
      <c r="H365" s="141"/>
    </row>
    <row r="366" spans="1:8" ht="14.1" customHeight="1">
      <c r="A366" s="890" t="s">
        <v>15120</v>
      </c>
      <c r="B366" s="1131" t="s">
        <v>216</v>
      </c>
      <c r="C366" s="892" t="s">
        <v>15121</v>
      </c>
      <c r="D366" s="1136">
        <v>1</v>
      </c>
      <c r="E366" s="1147"/>
      <c r="F366" s="1137">
        <v>3.82</v>
      </c>
      <c r="G366" s="179">
        <f>IF(F366="","",F366-F366*COMPASS!$U$11)</f>
        <v>3.82</v>
      </c>
    </row>
    <row r="367" spans="1:8" ht="14.1" customHeight="1">
      <c r="A367" s="890" t="s">
        <v>15122</v>
      </c>
      <c r="B367" s="1131" t="s">
        <v>216</v>
      </c>
      <c r="C367" s="892" t="s">
        <v>15123</v>
      </c>
      <c r="D367" s="1136">
        <v>1</v>
      </c>
      <c r="E367" s="1147"/>
      <c r="F367" s="1137">
        <v>4.91</v>
      </c>
      <c r="G367" s="179">
        <f>IF(F367="","",F367-F367*COMPASS!$U$11)</f>
        <v>4.91</v>
      </c>
      <c r="H367" s="141"/>
    </row>
    <row r="368" spans="1:8" ht="14.1" customHeight="1">
      <c r="A368" s="890" t="s">
        <v>15124</v>
      </c>
      <c r="B368" s="1131" t="s">
        <v>216</v>
      </c>
      <c r="C368" s="892" t="s">
        <v>15125</v>
      </c>
      <c r="D368" s="1136">
        <v>1</v>
      </c>
      <c r="E368" s="1147"/>
      <c r="F368" s="1137">
        <v>6.01</v>
      </c>
      <c r="G368" s="179">
        <f>IF(F368="","",F368-F368*COMPASS!$U$11)</f>
        <v>6.01</v>
      </c>
      <c r="H368" s="141"/>
    </row>
    <row r="369" spans="1:8" ht="14.1" customHeight="1">
      <c r="A369" s="890" t="s">
        <v>15126</v>
      </c>
      <c r="B369" s="1131" t="s">
        <v>216</v>
      </c>
      <c r="C369" s="892" t="s">
        <v>15127</v>
      </c>
      <c r="D369" s="1136">
        <v>1</v>
      </c>
      <c r="E369" s="1147"/>
      <c r="F369" s="1137">
        <v>8.19</v>
      </c>
      <c r="G369" s="179">
        <f>IF(F369="","",F369-F369*COMPASS!$U$11)</f>
        <v>8.19</v>
      </c>
      <c r="H369" s="141"/>
    </row>
    <row r="370" spans="1:8" ht="14.1" customHeight="1">
      <c r="A370" s="890" t="s">
        <v>15128</v>
      </c>
      <c r="B370" s="1131" t="s">
        <v>216</v>
      </c>
      <c r="C370" s="892" t="s">
        <v>15129</v>
      </c>
      <c r="D370" s="1136">
        <v>1</v>
      </c>
      <c r="E370" s="1147"/>
      <c r="F370" s="1137">
        <v>12.43</v>
      </c>
      <c r="G370" s="179">
        <f>IF(F370="","",F370-F370*COMPASS!$U$11)</f>
        <v>12.43</v>
      </c>
      <c r="H370" s="141"/>
    </row>
    <row r="371" spans="1:8" ht="14.1" customHeight="1">
      <c r="A371" s="890" t="s">
        <v>15130</v>
      </c>
      <c r="B371" s="1131" t="s">
        <v>216</v>
      </c>
      <c r="C371" s="892" t="s">
        <v>15131</v>
      </c>
      <c r="D371" s="1136">
        <v>1</v>
      </c>
      <c r="E371" s="1147"/>
      <c r="F371" s="1137">
        <v>17.28</v>
      </c>
      <c r="G371" s="179">
        <f>IF(F371="","",F371-F371*COMPASS!$U$11)</f>
        <v>17.28</v>
      </c>
      <c r="H371" s="141"/>
    </row>
    <row r="372" spans="1:8" ht="14.1" customHeight="1">
      <c r="A372" s="890" t="s">
        <v>15132</v>
      </c>
      <c r="B372" s="1131" t="s">
        <v>216</v>
      </c>
      <c r="C372" s="892" t="s">
        <v>15133</v>
      </c>
      <c r="D372" s="1136">
        <v>1</v>
      </c>
      <c r="E372" s="1147"/>
      <c r="F372" s="1137">
        <v>23.9</v>
      </c>
      <c r="G372" s="179">
        <f>IF(F372="","",F372-F372*COMPASS!$U$11)</f>
        <v>23.9</v>
      </c>
      <c r="H372" s="141"/>
    </row>
    <row r="373" spans="1:8" ht="14.1" customHeight="1">
      <c r="A373" s="890" t="s">
        <v>15134</v>
      </c>
      <c r="B373" s="1131" t="s">
        <v>216</v>
      </c>
      <c r="C373" s="892" t="s">
        <v>15135</v>
      </c>
      <c r="D373" s="1136">
        <v>1</v>
      </c>
      <c r="E373" s="1147"/>
      <c r="F373" s="1137">
        <v>34.21</v>
      </c>
      <c r="G373" s="179">
        <f>IF(F373="","",F373-F373*COMPASS!$U$11)</f>
        <v>34.21</v>
      </c>
      <c r="H373" s="141"/>
    </row>
    <row r="374" spans="1:8" ht="14.1" customHeight="1">
      <c r="A374" s="1130" t="s">
        <v>15136</v>
      </c>
      <c r="B374" s="1131" t="s">
        <v>216</v>
      </c>
      <c r="C374" s="1132" t="s">
        <v>15137</v>
      </c>
      <c r="D374" s="1133">
        <v>1</v>
      </c>
      <c r="E374" s="1134"/>
      <c r="F374" s="1135">
        <v>2.41</v>
      </c>
      <c r="G374" s="179">
        <f>IF(F374="","",F374-F374*COMPASS!$U$11)</f>
        <v>2.41</v>
      </c>
      <c r="H374" s="141"/>
    </row>
    <row r="375" spans="1:8" ht="14.1" customHeight="1">
      <c r="A375" s="1130" t="s">
        <v>15138</v>
      </c>
      <c r="B375" s="1131" t="s">
        <v>216</v>
      </c>
      <c r="C375" s="1132" t="s">
        <v>15139</v>
      </c>
      <c r="D375" s="1133">
        <v>1</v>
      </c>
      <c r="E375" s="1134"/>
      <c r="F375" s="1135">
        <v>2.76</v>
      </c>
      <c r="G375" s="179">
        <f>IF(F375="","",F375-F375*COMPASS!$U$11)</f>
        <v>2.76</v>
      </c>
      <c r="H375" s="141"/>
    </row>
    <row r="376" spans="1:8" ht="14.1" customHeight="1">
      <c r="A376" s="1130" t="s">
        <v>15140</v>
      </c>
      <c r="B376" s="1131" t="s">
        <v>216</v>
      </c>
      <c r="C376" s="1132" t="s">
        <v>15141</v>
      </c>
      <c r="D376" s="1133">
        <v>1</v>
      </c>
      <c r="E376" s="1134"/>
      <c r="F376" s="1135">
        <v>3.82</v>
      </c>
      <c r="G376" s="179">
        <f>IF(F376="","",F376-F376*COMPASS!$U$11)</f>
        <v>3.82</v>
      </c>
      <c r="H376" s="141"/>
    </row>
    <row r="377" spans="1:8" ht="14.1" customHeight="1">
      <c r="A377" s="1130" t="s">
        <v>15142</v>
      </c>
      <c r="B377" s="1131" t="s">
        <v>216</v>
      </c>
      <c r="C377" s="1132" t="s">
        <v>15143</v>
      </c>
      <c r="D377" s="1133">
        <v>1</v>
      </c>
      <c r="E377" s="1134"/>
      <c r="F377" s="1135">
        <v>4.91</v>
      </c>
      <c r="G377" s="179">
        <f>IF(F377="","",F377-F377*COMPASS!$U$11)</f>
        <v>4.91</v>
      </c>
      <c r="H377" s="141"/>
    </row>
    <row r="378" spans="1:8" ht="14.1" customHeight="1">
      <c r="A378" s="1130" t="s">
        <v>15144</v>
      </c>
      <c r="B378" s="1131" t="s">
        <v>216</v>
      </c>
      <c r="C378" s="1132" t="s">
        <v>15145</v>
      </c>
      <c r="D378" s="1133">
        <v>1</v>
      </c>
      <c r="E378" s="1134"/>
      <c r="F378" s="1135">
        <v>6.01</v>
      </c>
      <c r="G378" s="179">
        <f>IF(F378="","",F378-F378*COMPASS!$U$11)</f>
        <v>6.01</v>
      </c>
      <c r="H378" s="141"/>
    </row>
    <row r="379" spans="1:8" ht="14.1" customHeight="1">
      <c r="A379" s="1130" t="s">
        <v>15146</v>
      </c>
      <c r="B379" s="1131" t="s">
        <v>216</v>
      </c>
      <c r="C379" s="1132" t="s">
        <v>15147</v>
      </c>
      <c r="D379" s="1133">
        <v>1</v>
      </c>
      <c r="E379" s="1134"/>
      <c r="F379" s="1135">
        <v>8.19</v>
      </c>
      <c r="G379" s="179">
        <f>IF(F379="","",F379-F379*COMPASS!$U$11)</f>
        <v>8.19</v>
      </c>
      <c r="H379" s="141"/>
    </row>
    <row r="380" spans="1:8" ht="14.1" customHeight="1">
      <c r="A380" s="1130" t="s">
        <v>15148</v>
      </c>
      <c r="B380" s="1131" t="s">
        <v>216</v>
      </c>
      <c r="C380" s="1132" t="s">
        <v>15149</v>
      </c>
      <c r="D380" s="1133">
        <v>1</v>
      </c>
      <c r="E380" s="1134"/>
      <c r="F380" s="1135">
        <v>12.43</v>
      </c>
      <c r="G380" s="179">
        <f>IF(F380="","",F380-F380*COMPASS!$U$11)</f>
        <v>12.43</v>
      </c>
      <c r="H380" s="141"/>
    </row>
    <row r="381" spans="1:8" ht="14.1" customHeight="1">
      <c r="A381" s="1130" t="s">
        <v>15150</v>
      </c>
      <c r="B381" s="1131" t="s">
        <v>216</v>
      </c>
      <c r="C381" s="1132" t="s">
        <v>15151</v>
      </c>
      <c r="D381" s="1133">
        <v>1</v>
      </c>
      <c r="E381" s="1134"/>
      <c r="F381" s="1135">
        <v>17.28</v>
      </c>
      <c r="G381" s="179">
        <f>IF(F381="","",F381-F381*COMPASS!$U$11)</f>
        <v>17.28</v>
      </c>
      <c r="H381" s="141"/>
    </row>
    <row r="382" spans="1:8" ht="14.1" customHeight="1">
      <c r="A382" s="1130" t="s">
        <v>15152</v>
      </c>
      <c r="B382" s="1131" t="s">
        <v>216</v>
      </c>
      <c r="C382" s="1132" t="s">
        <v>15153</v>
      </c>
      <c r="D382" s="1133">
        <v>1</v>
      </c>
      <c r="E382" s="1134"/>
      <c r="F382" s="1135">
        <v>23.9</v>
      </c>
      <c r="G382" s="179">
        <f>IF(F382="","",F382-F382*COMPASS!$U$11)</f>
        <v>23.9</v>
      </c>
      <c r="H382" s="141"/>
    </row>
    <row r="383" spans="1:8" ht="14.1" customHeight="1">
      <c r="A383" s="1130" t="s">
        <v>15154</v>
      </c>
      <c r="B383" s="1131" t="s">
        <v>216</v>
      </c>
      <c r="C383" s="1132" t="s">
        <v>15155</v>
      </c>
      <c r="D383" s="1133">
        <v>1</v>
      </c>
      <c r="E383" s="1134"/>
      <c r="F383" s="1135">
        <v>34.21</v>
      </c>
      <c r="G383" s="179">
        <f>IF(F383="","",F383-F383*COMPASS!$U$11)</f>
        <v>34.21</v>
      </c>
    </row>
    <row r="384" spans="1:8" ht="14.1" customHeight="1">
      <c r="A384" s="890" t="s">
        <v>15156</v>
      </c>
      <c r="B384" s="1131" t="s">
        <v>216</v>
      </c>
      <c r="C384" s="892" t="s">
        <v>15157</v>
      </c>
      <c r="D384" s="1136">
        <v>1</v>
      </c>
      <c r="E384" s="1147"/>
      <c r="F384" s="1137">
        <v>2.41</v>
      </c>
      <c r="G384" s="179">
        <f>IF(F384="","",F384-F384*COMPASS!$U$11)</f>
        <v>2.41</v>
      </c>
    </row>
    <row r="385" spans="1:7" ht="14.1" customHeight="1">
      <c r="A385" s="890" t="s">
        <v>15158</v>
      </c>
      <c r="B385" s="1131" t="s">
        <v>216</v>
      </c>
      <c r="C385" s="892" t="s">
        <v>15159</v>
      </c>
      <c r="D385" s="1136">
        <v>1</v>
      </c>
      <c r="E385" s="1147"/>
      <c r="F385" s="1137">
        <v>2.76</v>
      </c>
      <c r="G385" s="179">
        <f>IF(F385="","",F385-F385*COMPASS!$U$11)</f>
        <v>2.76</v>
      </c>
    </row>
    <row r="386" spans="1:7" ht="14.1" customHeight="1">
      <c r="A386" s="890" t="s">
        <v>15160</v>
      </c>
      <c r="B386" s="1131" t="s">
        <v>216</v>
      </c>
      <c r="C386" s="892" t="s">
        <v>15161</v>
      </c>
      <c r="D386" s="1136">
        <v>1</v>
      </c>
      <c r="E386" s="1147"/>
      <c r="F386" s="1137">
        <v>3.82</v>
      </c>
      <c r="G386" s="179">
        <f>IF(F386="","",F386-F386*COMPASS!$U$11)</f>
        <v>3.82</v>
      </c>
    </row>
    <row r="387" spans="1:7" ht="14.1" customHeight="1">
      <c r="A387" s="890" t="s">
        <v>15162</v>
      </c>
      <c r="B387" s="1131" t="s">
        <v>216</v>
      </c>
      <c r="C387" s="892" t="s">
        <v>15163</v>
      </c>
      <c r="D387" s="1136">
        <v>1</v>
      </c>
      <c r="E387" s="1147"/>
      <c r="F387" s="1137">
        <v>4.91</v>
      </c>
      <c r="G387" s="179">
        <f>IF(F387="","",F387-F387*COMPASS!$U$11)</f>
        <v>4.91</v>
      </c>
    </row>
    <row r="388" spans="1:7" ht="14.1" customHeight="1">
      <c r="A388" s="890" t="s">
        <v>15164</v>
      </c>
      <c r="B388" s="1131" t="s">
        <v>216</v>
      </c>
      <c r="C388" s="892" t="s">
        <v>15165</v>
      </c>
      <c r="D388" s="1136">
        <v>1</v>
      </c>
      <c r="E388" s="1147"/>
      <c r="F388" s="1137">
        <v>6.01</v>
      </c>
      <c r="G388" s="179">
        <f>IF(F388="","",F388-F388*COMPASS!$U$11)</f>
        <v>6.01</v>
      </c>
    </row>
    <row r="389" spans="1:7" ht="14.1" customHeight="1">
      <c r="A389" s="890" t="s">
        <v>15166</v>
      </c>
      <c r="B389" s="1131" t="s">
        <v>216</v>
      </c>
      <c r="C389" s="892" t="s">
        <v>15167</v>
      </c>
      <c r="D389" s="1136">
        <v>1</v>
      </c>
      <c r="E389" s="1147"/>
      <c r="F389" s="1137">
        <v>8.19</v>
      </c>
      <c r="G389" s="179">
        <f>IF(F389="","",F389-F389*COMPASS!$U$11)</f>
        <v>8.19</v>
      </c>
    </row>
    <row r="390" spans="1:7" ht="14.1" customHeight="1">
      <c r="A390" s="890" t="s">
        <v>15168</v>
      </c>
      <c r="B390" s="1131" t="s">
        <v>216</v>
      </c>
      <c r="C390" s="892" t="s">
        <v>15169</v>
      </c>
      <c r="D390" s="1136">
        <v>1</v>
      </c>
      <c r="E390" s="1147"/>
      <c r="F390" s="1137">
        <v>12.43</v>
      </c>
      <c r="G390" s="179">
        <f>IF(F390="","",F390-F390*COMPASS!$U$11)</f>
        <v>12.43</v>
      </c>
    </row>
    <row r="391" spans="1:7" ht="14.1" customHeight="1">
      <c r="A391" s="890" t="s">
        <v>15170</v>
      </c>
      <c r="B391" s="1131" t="s">
        <v>216</v>
      </c>
      <c r="C391" s="892" t="s">
        <v>15169</v>
      </c>
      <c r="D391" s="1136">
        <v>1</v>
      </c>
      <c r="E391" s="1147"/>
      <c r="F391" s="1137">
        <v>17.28</v>
      </c>
      <c r="G391" s="179">
        <f>IF(F391="","",F391-F391*COMPASS!$U$11)</f>
        <v>17.28</v>
      </c>
    </row>
    <row r="392" spans="1:7" ht="14.1" customHeight="1">
      <c r="A392" s="890" t="s">
        <v>15171</v>
      </c>
      <c r="B392" s="1131" t="s">
        <v>216</v>
      </c>
      <c r="C392" s="892" t="s">
        <v>15172</v>
      </c>
      <c r="D392" s="1136">
        <v>1</v>
      </c>
      <c r="E392" s="1147"/>
      <c r="F392" s="1137">
        <v>23.9</v>
      </c>
      <c r="G392" s="179">
        <f>IF(F392="","",F392-F392*COMPASS!$U$11)</f>
        <v>23.9</v>
      </c>
    </row>
    <row r="393" spans="1:7" ht="14.1" customHeight="1">
      <c r="A393" s="890" t="s">
        <v>15173</v>
      </c>
      <c r="B393" s="1131" t="s">
        <v>216</v>
      </c>
      <c r="C393" s="892" t="s">
        <v>15174</v>
      </c>
      <c r="D393" s="1136">
        <v>1</v>
      </c>
      <c r="E393" s="1147"/>
      <c r="F393" s="1137">
        <v>34.21</v>
      </c>
      <c r="G393" s="179">
        <f>IF(F393="","",F393-F393*COMPASS!$U$11)</f>
        <v>34.21</v>
      </c>
    </row>
    <row r="394" spans="1:7" ht="14.1" customHeight="1">
      <c r="A394" s="1130" t="s">
        <v>15175</v>
      </c>
      <c r="B394" s="1131" t="s">
        <v>216</v>
      </c>
      <c r="C394" s="1132" t="s">
        <v>15176</v>
      </c>
      <c r="D394" s="1133">
        <v>1</v>
      </c>
      <c r="E394" s="1134"/>
      <c r="F394" s="1135">
        <v>2.41</v>
      </c>
      <c r="G394" s="179">
        <f>IF(F394="","",F394-F394*COMPASS!$U$11)</f>
        <v>2.41</v>
      </c>
    </row>
    <row r="395" spans="1:7" ht="14.1" customHeight="1">
      <c r="A395" s="1130" t="s">
        <v>15177</v>
      </c>
      <c r="B395" s="1131" t="s">
        <v>216</v>
      </c>
      <c r="C395" s="1132" t="s">
        <v>15178</v>
      </c>
      <c r="D395" s="1133">
        <v>1</v>
      </c>
      <c r="E395" s="1134"/>
      <c r="F395" s="1135">
        <v>2.76</v>
      </c>
      <c r="G395" s="179">
        <f>IF(F395="","",F395-F395*COMPASS!$U$11)</f>
        <v>2.76</v>
      </c>
    </row>
    <row r="396" spans="1:7" ht="14.1" customHeight="1">
      <c r="A396" s="1130" t="s">
        <v>15179</v>
      </c>
      <c r="B396" s="1131" t="s">
        <v>216</v>
      </c>
      <c r="C396" s="1132" t="s">
        <v>15180</v>
      </c>
      <c r="D396" s="1133">
        <v>1</v>
      </c>
      <c r="E396" s="1134"/>
      <c r="F396" s="1135">
        <v>3.82</v>
      </c>
      <c r="G396" s="179">
        <f>IF(F396="","",F396-F396*COMPASS!$U$11)</f>
        <v>3.82</v>
      </c>
    </row>
    <row r="397" spans="1:7" ht="14.1" customHeight="1">
      <c r="A397" s="1130" t="s">
        <v>15181</v>
      </c>
      <c r="B397" s="1131" t="s">
        <v>216</v>
      </c>
      <c r="C397" s="1132" t="s">
        <v>15182</v>
      </c>
      <c r="D397" s="1133">
        <v>1</v>
      </c>
      <c r="E397" s="1134"/>
      <c r="F397" s="1135">
        <v>4.91</v>
      </c>
      <c r="G397" s="179">
        <f>IF(F397="","",F397-F397*COMPASS!$U$11)</f>
        <v>4.91</v>
      </c>
    </row>
    <row r="398" spans="1:7" ht="14.1" customHeight="1">
      <c r="A398" s="1130" t="s">
        <v>15183</v>
      </c>
      <c r="B398" s="1131" t="s">
        <v>216</v>
      </c>
      <c r="C398" s="1132" t="s">
        <v>15184</v>
      </c>
      <c r="D398" s="1133">
        <v>1</v>
      </c>
      <c r="E398" s="1134"/>
      <c r="F398" s="1135">
        <v>6.01</v>
      </c>
      <c r="G398" s="179">
        <f>IF(F398="","",F398-F398*COMPASS!$U$11)</f>
        <v>6.01</v>
      </c>
    </row>
    <row r="399" spans="1:7" ht="14.1" customHeight="1">
      <c r="A399" s="1130" t="s">
        <v>15185</v>
      </c>
      <c r="B399" s="1131" t="s">
        <v>216</v>
      </c>
      <c r="C399" s="1132" t="s">
        <v>15186</v>
      </c>
      <c r="D399" s="1133">
        <v>1</v>
      </c>
      <c r="E399" s="1134"/>
      <c r="F399" s="1135">
        <v>8.19</v>
      </c>
      <c r="G399" s="179">
        <f>IF(F399="","",F399-F399*COMPASS!$U$11)</f>
        <v>8.19</v>
      </c>
    </row>
    <row r="400" spans="1:7" ht="14.1" customHeight="1">
      <c r="A400" s="1130" t="s">
        <v>15187</v>
      </c>
      <c r="B400" s="1131" t="s">
        <v>216</v>
      </c>
      <c r="C400" s="1132" t="s">
        <v>15188</v>
      </c>
      <c r="D400" s="1133">
        <v>1</v>
      </c>
      <c r="E400" s="1134"/>
      <c r="F400" s="1135">
        <v>12.43</v>
      </c>
      <c r="G400" s="179">
        <f>IF(F400="","",F400-F400*COMPASS!$U$11)</f>
        <v>12.43</v>
      </c>
    </row>
    <row r="401" spans="1:7" ht="14.1" customHeight="1">
      <c r="A401" s="1130" t="s">
        <v>15189</v>
      </c>
      <c r="B401" s="1131" t="s">
        <v>216</v>
      </c>
      <c r="C401" s="1132" t="s">
        <v>15190</v>
      </c>
      <c r="D401" s="1133">
        <v>1</v>
      </c>
      <c r="E401" s="1134"/>
      <c r="F401" s="1135">
        <v>17.28</v>
      </c>
      <c r="G401" s="179">
        <f>IF(F401="","",F401-F401*COMPASS!$U$11)</f>
        <v>17.28</v>
      </c>
    </row>
    <row r="402" spans="1:7" ht="14.1" customHeight="1">
      <c r="A402" s="1130" t="s">
        <v>15191</v>
      </c>
      <c r="B402" s="1131" t="s">
        <v>216</v>
      </c>
      <c r="C402" s="1132" t="s">
        <v>15192</v>
      </c>
      <c r="D402" s="1133">
        <v>1</v>
      </c>
      <c r="E402" s="1134"/>
      <c r="F402" s="1135">
        <v>23.9</v>
      </c>
      <c r="G402" s="179">
        <f>IF(F402="","",F402-F402*COMPASS!$U$11)</f>
        <v>23.9</v>
      </c>
    </row>
    <row r="403" spans="1:7" ht="14.1" customHeight="1">
      <c r="A403" s="1130" t="s">
        <v>15193</v>
      </c>
      <c r="B403" s="1131" t="s">
        <v>216</v>
      </c>
      <c r="C403" s="1132" t="s">
        <v>15194</v>
      </c>
      <c r="D403" s="1133">
        <v>1</v>
      </c>
      <c r="E403" s="1134"/>
      <c r="F403" s="1135">
        <v>34.21</v>
      </c>
      <c r="G403" s="179">
        <f>IF(F403="","",F403-F403*COMPASS!$U$11)</f>
        <v>34.21</v>
      </c>
    </row>
    <row r="404" spans="1:7" ht="14.1" customHeight="1">
      <c r="A404" s="890" t="s">
        <v>15195</v>
      </c>
      <c r="B404" s="1131" t="s">
        <v>216</v>
      </c>
      <c r="C404" s="892" t="s">
        <v>15196</v>
      </c>
      <c r="D404" s="1136">
        <v>1</v>
      </c>
      <c r="E404" s="1147"/>
      <c r="F404" s="1137">
        <v>2.41</v>
      </c>
      <c r="G404" s="179">
        <f>IF(F404="","",F404-F404*COMPASS!$U$11)</f>
        <v>2.41</v>
      </c>
    </row>
    <row r="405" spans="1:7" ht="14.1" customHeight="1">
      <c r="A405" s="890" t="s">
        <v>15197</v>
      </c>
      <c r="B405" s="1131" t="s">
        <v>216</v>
      </c>
      <c r="C405" s="892" t="s">
        <v>15198</v>
      </c>
      <c r="D405" s="1136">
        <v>1</v>
      </c>
      <c r="E405" s="1147"/>
      <c r="F405" s="1137">
        <v>2.76</v>
      </c>
      <c r="G405" s="179">
        <f>IF(F405="","",F405-F405*COMPASS!$U$11)</f>
        <v>2.76</v>
      </c>
    </row>
    <row r="406" spans="1:7" ht="14.1" customHeight="1">
      <c r="A406" s="890" t="s">
        <v>15199</v>
      </c>
      <c r="B406" s="1131" t="s">
        <v>216</v>
      </c>
      <c r="C406" s="892" t="s">
        <v>15200</v>
      </c>
      <c r="D406" s="1136">
        <v>1</v>
      </c>
      <c r="E406" s="1147"/>
      <c r="F406" s="1137">
        <v>3.82</v>
      </c>
      <c r="G406" s="179">
        <f>IF(F406="","",F406-F406*COMPASS!$U$11)</f>
        <v>3.82</v>
      </c>
    </row>
    <row r="407" spans="1:7" ht="14.1" customHeight="1">
      <c r="A407" s="890" t="s">
        <v>15201</v>
      </c>
      <c r="B407" s="1131" t="s">
        <v>216</v>
      </c>
      <c r="C407" s="892" t="s">
        <v>15202</v>
      </c>
      <c r="D407" s="1136">
        <v>1</v>
      </c>
      <c r="E407" s="1147"/>
      <c r="F407" s="1137">
        <v>4.91</v>
      </c>
      <c r="G407" s="179">
        <f>IF(F407="","",F407-F407*COMPASS!$U$11)</f>
        <v>4.91</v>
      </c>
    </row>
    <row r="408" spans="1:7">
      <c r="A408" s="890" t="s">
        <v>15203</v>
      </c>
      <c r="B408" s="1131" t="s">
        <v>216</v>
      </c>
      <c r="C408" s="892" t="s">
        <v>15204</v>
      </c>
      <c r="D408" s="1136">
        <v>1</v>
      </c>
      <c r="E408" s="1147"/>
      <c r="F408" s="1137">
        <v>6.01</v>
      </c>
      <c r="G408" s="179">
        <f>IF(F408="","",F408-F408*COMPASS!$U$11)</f>
        <v>6.01</v>
      </c>
    </row>
    <row r="409" spans="1:7">
      <c r="A409" s="890" t="s">
        <v>15205</v>
      </c>
      <c r="B409" s="1131" t="s">
        <v>216</v>
      </c>
      <c r="C409" s="892" t="s">
        <v>15206</v>
      </c>
      <c r="D409" s="1136">
        <v>1</v>
      </c>
      <c r="E409" s="1147"/>
      <c r="F409" s="1137">
        <v>8.19</v>
      </c>
      <c r="G409" s="179">
        <f>IF(F409="","",F409-F409*COMPASS!$U$11)</f>
        <v>8.19</v>
      </c>
    </row>
    <row r="410" spans="1:7">
      <c r="A410" s="890" t="s">
        <v>15207</v>
      </c>
      <c r="B410" s="1131" t="s">
        <v>216</v>
      </c>
      <c r="C410" s="892" t="s">
        <v>15208</v>
      </c>
      <c r="D410" s="1136">
        <v>1</v>
      </c>
      <c r="E410" s="1147"/>
      <c r="F410" s="1137">
        <v>12.43</v>
      </c>
      <c r="G410" s="179">
        <f>IF(F410="","",F410-F410*COMPASS!$U$11)</f>
        <v>12.43</v>
      </c>
    </row>
    <row r="411" spans="1:7">
      <c r="A411" s="890" t="s">
        <v>15209</v>
      </c>
      <c r="B411" s="1131" t="s">
        <v>216</v>
      </c>
      <c r="C411" s="892" t="s">
        <v>15210</v>
      </c>
      <c r="D411" s="1136">
        <v>1</v>
      </c>
      <c r="E411" s="1147"/>
      <c r="F411" s="1137">
        <v>17.28</v>
      </c>
      <c r="G411" s="179">
        <f>IF(F411="","",F411-F411*COMPASS!$U$11)</f>
        <v>17.28</v>
      </c>
    </row>
    <row r="412" spans="1:7">
      <c r="A412" s="890" t="s">
        <v>15211</v>
      </c>
      <c r="B412" s="1131" t="s">
        <v>216</v>
      </c>
      <c r="C412" s="892" t="s">
        <v>15212</v>
      </c>
      <c r="D412" s="1136">
        <v>1</v>
      </c>
      <c r="E412" s="1147"/>
      <c r="F412" s="1137">
        <v>23.9</v>
      </c>
      <c r="G412" s="179">
        <f>IF(F412="","",F412-F412*COMPASS!$U$11)</f>
        <v>23.9</v>
      </c>
    </row>
    <row r="413" spans="1:7">
      <c r="A413" s="890" t="s">
        <v>15213</v>
      </c>
      <c r="B413" s="1131" t="s">
        <v>216</v>
      </c>
      <c r="C413" s="892" t="s">
        <v>15214</v>
      </c>
      <c r="D413" s="1136">
        <v>1</v>
      </c>
      <c r="E413" s="1147"/>
      <c r="F413" s="1137">
        <v>34.21</v>
      </c>
      <c r="G413" s="179">
        <f>IF(F413="","",F413-F413*COMPASS!$U$11)</f>
        <v>34.21</v>
      </c>
    </row>
    <row r="414" spans="1:7">
      <c r="A414" s="1130" t="s">
        <v>15215</v>
      </c>
      <c r="B414" s="1131" t="s">
        <v>216</v>
      </c>
      <c r="C414" s="1132" t="s">
        <v>15216</v>
      </c>
      <c r="D414" s="1133">
        <v>1</v>
      </c>
      <c r="E414" s="1134"/>
      <c r="F414" s="1135">
        <v>2.41</v>
      </c>
      <c r="G414" s="179">
        <f>IF(F414="","",F414-F414*COMPASS!$U$11)</f>
        <v>2.41</v>
      </c>
    </row>
    <row r="415" spans="1:7">
      <c r="A415" s="1130" t="s">
        <v>15217</v>
      </c>
      <c r="B415" s="1131" t="s">
        <v>216</v>
      </c>
      <c r="C415" s="1132" t="s">
        <v>15218</v>
      </c>
      <c r="D415" s="1133">
        <v>1</v>
      </c>
      <c r="E415" s="1134"/>
      <c r="F415" s="1135">
        <v>2.76</v>
      </c>
      <c r="G415" s="179">
        <f>IF(F415="","",F415-F415*COMPASS!$U$11)</f>
        <v>2.76</v>
      </c>
    </row>
    <row r="416" spans="1:7">
      <c r="A416" s="1130" t="s">
        <v>15219</v>
      </c>
      <c r="B416" s="1131" t="s">
        <v>216</v>
      </c>
      <c r="C416" s="1132" t="s">
        <v>15220</v>
      </c>
      <c r="D416" s="1133">
        <v>1</v>
      </c>
      <c r="E416" s="1134"/>
      <c r="F416" s="1135">
        <v>3.82</v>
      </c>
      <c r="G416" s="179">
        <f>IF(F416="","",F416-F416*COMPASS!$U$11)</f>
        <v>3.82</v>
      </c>
    </row>
    <row r="417" spans="1:7">
      <c r="A417" s="1130" t="s">
        <v>15221</v>
      </c>
      <c r="B417" s="1131" t="s">
        <v>216</v>
      </c>
      <c r="C417" s="1132" t="s">
        <v>15222</v>
      </c>
      <c r="D417" s="1133">
        <v>1</v>
      </c>
      <c r="E417" s="1134"/>
      <c r="F417" s="1135">
        <v>4.91</v>
      </c>
      <c r="G417" s="179">
        <f>IF(F417="","",F417-F417*COMPASS!$U$11)</f>
        <v>4.91</v>
      </c>
    </row>
    <row r="418" spans="1:7">
      <c r="A418" s="1130" t="s">
        <v>15223</v>
      </c>
      <c r="B418" s="1131" t="s">
        <v>216</v>
      </c>
      <c r="C418" s="1132" t="s">
        <v>15224</v>
      </c>
      <c r="D418" s="1133">
        <v>1</v>
      </c>
      <c r="E418" s="1134"/>
      <c r="F418" s="1135">
        <v>6.01</v>
      </c>
      <c r="G418" s="179">
        <f>IF(F418="","",F418-F418*COMPASS!$U$11)</f>
        <v>6.01</v>
      </c>
    </row>
    <row r="419" spans="1:7">
      <c r="A419" s="1130" t="s">
        <v>15225</v>
      </c>
      <c r="B419" s="1131" t="s">
        <v>216</v>
      </c>
      <c r="C419" s="1132" t="s">
        <v>15226</v>
      </c>
      <c r="D419" s="1133">
        <v>1</v>
      </c>
      <c r="E419" s="1134"/>
      <c r="F419" s="1135">
        <v>8.19</v>
      </c>
      <c r="G419" s="179">
        <f>IF(F419="","",F419-F419*COMPASS!$U$11)</f>
        <v>8.19</v>
      </c>
    </row>
    <row r="420" spans="1:7">
      <c r="A420" s="1130" t="s">
        <v>15227</v>
      </c>
      <c r="B420" s="1131" t="s">
        <v>216</v>
      </c>
      <c r="C420" s="1132" t="s">
        <v>15228</v>
      </c>
      <c r="D420" s="1133">
        <v>1</v>
      </c>
      <c r="E420" s="1134"/>
      <c r="F420" s="1135">
        <v>12.43</v>
      </c>
      <c r="G420" s="179">
        <f>IF(F420="","",F420-F420*COMPASS!$U$11)</f>
        <v>12.43</v>
      </c>
    </row>
    <row r="421" spans="1:7">
      <c r="A421" s="1130" t="s">
        <v>15229</v>
      </c>
      <c r="B421" s="1131" t="s">
        <v>216</v>
      </c>
      <c r="C421" s="1132" t="s">
        <v>15230</v>
      </c>
      <c r="D421" s="1133">
        <v>1</v>
      </c>
      <c r="E421" s="1134"/>
      <c r="F421" s="1135">
        <v>17.28</v>
      </c>
      <c r="G421" s="179">
        <f>IF(F421="","",F421-F421*COMPASS!$U$11)</f>
        <v>17.28</v>
      </c>
    </row>
    <row r="422" spans="1:7">
      <c r="A422" s="1130" t="s">
        <v>15231</v>
      </c>
      <c r="B422" s="1131" t="s">
        <v>216</v>
      </c>
      <c r="C422" s="1132" t="s">
        <v>15232</v>
      </c>
      <c r="D422" s="1133">
        <v>1</v>
      </c>
      <c r="E422" s="1134"/>
      <c r="F422" s="1135">
        <v>23.9</v>
      </c>
      <c r="G422" s="179">
        <f>IF(F422="","",F422-F422*COMPASS!$U$11)</f>
        <v>23.9</v>
      </c>
    </row>
    <row r="423" spans="1:7">
      <c r="A423" s="1130" t="s">
        <v>15233</v>
      </c>
      <c r="B423" s="1131" t="s">
        <v>216</v>
      </c>
      <c r="C423" s="1132" t="s">
        <v>15234</v>
      </c>
      <c r="D423" s="1133">
        <v>1</v>
      </c>
      <c r="E423" s="1134"/>
      <c r="F423" s="1135">
        <v>34.21</v>
      </c>
      <c r="G423" s="179">
        <f>IF(F423="","",F423-F423*COMPASS!$U$11)</f>
        <v>34.21</v>
      </c>
    </row>
    <row r="424" spans="1:7">
      <c r="A424" s="896" t="s">
        <v>15689</v>
      </c>
      <c r="B424" s="897"/>
      <c r="C424" s="898"/>
      <c r="D424" s="899"/>
      <c r="E424" s="900"/>
      <c r="F424" s="901"/>
      <c r="G424" s="179" t="str">
        <f>IF(F424="","",F424-F424*COMPASS!$U$11)</f>
        <v/>
      </c>
    </row>
    <row r="425" spans="1:7">
      <c r="A425" s="890" t="s">
        <v>15690</v>
      </c>
      <c r="B425" s="891" t="s">
        <v>467</v>
      </c>
      <c r="C425" s="1152" t="s">
        <v>15691</v>
      </c>
      <c r="D425" s="893">
        <v>1</v>
      </c>
      <c r="E425" s="1185" t="s">
        <v>445</v>
      </c>
      <c r="F425" s="966">
        <v>2.81</v>
      </c>
      <c r="G425" s="179">
        <f>IF(F425="","",F425-F425*COMPASS!$U$11)</f>
        <v>2.81</v>
      </c>
    </row>
    <row r="426" spans="1:7">
      <c r="A426" s="890" t="s">
        <v>15692</v>
      </c>
      <c r="B426" s="891" t="s">
        <v>467</v>
      </c>
      <c r="C426" s="1152" t="s">
        <v>15693</v>
      </c>
      <c r="D426" s="893">
        <v>1</v>
      </c>
      <c r="E426" s="1185" t="s">
        <v>445</v>
      </c>
      <c r="F426" s="966">
        <v>3.46</v>
      </c>
      <c r="G426" s="179">
        <f>IF(F426="","",F426-F426*COMPASS!$U$11)</f>
        <v>3.46</v>
      </c>
    </row>
    <row r="427" spans="1:7">
      <c r="A427" s="890" t="s">
        <v>15694</v>
      </c>
      <c r="B427" s="891" t="s">
        <v>467</v>
      </c>
      <c r="C427" s="1152" t="s">
        <v>15695</v>
      </c>
      <c r="D427" s="893">
        <v>1</v>
      </c>
      <c r="E427" s="1185" t="s">
        <v>445</v>
      </c>
      <c r="F427" s="966">
        <v>4.08</v>
      </c>
      <c r="G427" s="179">
        <f>IF(F427="","",F427-F427*COMPASS!$U$11)</f>
        <v>4.08</v>
      </c>
    </row>
    <row r="428" spans="1:7">
      <c r="A428" s="890" t="s">
        <v>15696</v>
      </c>
      <c r="B428" s="891" t="s">
        <v>467</v>
      </c>
      <c r="C428" s="1152" t="s">
        <v>15697</v>
      </c>
      <c r="D428" s="893">
        <v>1</v>
      </c>
      <c r="E428" s="1185" t="s">
        <v>445</v>
      </c>
      <c r="F428" s="966">
        <v>4.7</v>
      </c>
      <c r="G428" s="179">
        <f>IF(F428="","",F428-F428*COMPASS!$U$11)</f>
        <v>4.7</v>
      </c>
    </row>
    <row r="429" spans="1:7">
      <c r="A429" s="890" t="s">
        <v>15698</v>
      </c>
      <c r="B429" s="891" t="s">
        <v>467</v>
      </c>
      <c r="C429" s="1152" t="s">
        <v>15699</v>
      </c>
      <c r="D429" s="893">
        <v>1</v>
      </c>
      <c r="E429" s="1185" t="s">
        <v>445</v>
      </c>
      <c r="F429" s="966">
        <v>5.9</v>
      </c>
      <c r="G429" s="179">
        <f>IF(F429="","",F429-F429*COMPASS!$U$11)</f>
        <v>5.9</v>
      </c>
    </row>
    <row r="430" spans="1:7">
      <c r="A430" s="890" t="s">
        <v>15700</v>
      </c>
      <c r="B430" s="891" t="s">
        <v>467</v>
      </c>
      <c r="C430" s="1152" t="s">
        <v>15701</v>
      </c>
      <c r="D430" s="893">
        <v>1</v>
      </c>
      <c r="E430" s="1185" t="s">
        <v>445</v>
      </c>
      <c r="F430" s="966">
        <v>8.5299999999999994</v>
      </c>
      <c r="G430" s="179">
        <f>IF(F430="","",F430-F430*COMPASS!$U$11)</f>
        <v>8.5299999999999994</v>
      </c>
    </row>
    <row r="431" spans="1:7">
      <c r="A431" s="890" t="s">
        <v>15702</v>
      </c>
      <c r="B431" s="891" t="s">
        <v>467</v>
      </c>
      <c r="C431" s="1152" t="s">
        <v>15703</v>
      </c>
      <c r="D431" s="893">
        <v>1</v>
      </c>
      <c r="E431" s="1185" t="s">
        <v>445</v>
      </c>
      <c r="F431" s="966">
        <v>11.11</v>
      </c>
      <c r="G431" s="179">
        <f>IF(F431="","",F431-F431*COMPASS!$U$11)</f>
        <v>11.11</v>
      </c>
    </row>
    <row r="432" spans="1:7">
      <c r="A432" s="890" t="s">
        <v>15704</v>
      </c>
      <c r="B432" s="891" t="s">
        <v>467</v>
      </c>
      <c r="C432" s="1152" t="s">
        <v>15705</v>
      </c>
      <c r="D432" s="893">
        <v>1</v>
      </c>
      <c r="E432" s="1185" t="s">
        <v>445</v>
      </c>
      <c r="F432" s="966">
        <v>11.73</v>
      </c>
      <c r="G432" s="179">
        <f>IF(F432="","",F432-F432*COMPASS!$U$11)</f>
        <v>11.73</v>
      </c>
    </row>
    <row r="433" spans="1:7">
      <c r="A433" s="890" t="s">
        <v>15706</v>
      </c>
      <c r="B433" s="891" t="s">
        <v>467</v>
      </c>
      <c r="C433" s="1152" t="s">
        <v>15707</v>
      </c>
      <c r="D433" s="893">
        <v>1</v>
      </c>
      <c r="E433" s="1185" t="s">
        <v>445</v>
      </c>
      <c r="F433" s="966">
        <v>14.94</v>
      </c>
      <c r="G433" s="179">
        <f>IF(F433="","",F433-F433*COMPASS!$U$11)</f>
        <v>14.94</v>
      </c>
    </row>
    <row r="434" spans="1:7">
      <c r="A434" s="890" t="s">
        <v>16506</v>
      </c>
      <c r="B434" s="891" t="s">
        <v>467</v>
      </c>
      <c r="C434" s="1152" t="s">
        <v>16507</v>
      </c>
      <c r="D434" s="893">
        <v>1</v>
      </c>
      <c r="E434" s="1185" t="s">
        <v>445</v>
      </c>
      <c r="F434" s="966">
        <v>21.39</v>
      </c>
      <c r="G434" s="179">
        <f>IF(F434="","",F434-F434*COMPASS!$U$11)</f>
        <v>21.39</v>
      </c>
    </row>
    <row r="435" spans="1:7">
      <c r="A435" s="890" t="s">
        <v>15708</v>
      </c>
      <c r="B435" s="891" t="s">
        <v>467</v>
      </c>
      <c r="C435" s="1152" t="s">
        <v>15709</v>
      </c>
      <c r="D435" s="893">
        <v>1</v>
      </c>
      <c r="E435" s="1185" t="s">
        <v>445</v>
      </c>
      <c r="F435" s="966">
        <v>2.89</v>
      </c>
      <c r="G435" s="179">
        <f>IF(F435="","",F435-F435*COMPASS!$U$11)</f>
        <v>2.89</v>
      </c>
    </row>
    <row r="436" spans="1:7">
      <c r="A436" s="890" t="s">
        <v>15710</v>
      </c>
      <c r="B436" s="891" t="s">
        <v>467</v>
      </c>
      <c r="C436" s="1152" t="s">
        <v>15711</v>
      </c>
      <c r="D436" s="893">
        <v>1</v>
      </c>
      <c r="E436" s="1185" t="s">
        <v>445</v>
      </c>
      <c r="F436" s="966">
        <v>3.73</v>
      </c>
      <c r="G436" s="179">
        <f>IF(F436="","",F436-F436*COMPASS!$U$11)</f>
        <v>3.73</v>
      </c>
    </row>
    <row r="437" spans="1:7">
      <c r="A437" s="890" t="s">
        <v>15712</v>
      </c>
      <c r="B437" s="891" t="s">
        <v>467</v>
      </c>
      <c r="C437" s="1152" t="s">
        <v>15713</v>
      </c>
      <c r="D437" s="893">
        <v>1</v>
      </c>
      <c r="E437" s="1185" t="s">
        <v>445</v>
      </c>
      <c r="F437" s="966">
        <v>4.57</v>
      </c>
      <c r="G437" s="179">
        <f>IF(F437="","",F437-F437*COMPASS!$U$11)</f>
        <v>4.57</v>
      </c>
    </row>
    <row r="438" spans="1:7">
      <c r="A438" s="890" t="s">
        <v>15714</v>
      </c>
      <c r="B438" s="891" t="s">
        <v>467</v>
      </c>
      <c r="C438" s="1152" t="s">
        <v>15715</v>
      </c>
      <c r="D438" s="893">
        <v>1</v>
      </c>
      <c r="E438" s="1185" t="s">
        <v>445</v>
      </c>
      <c r="F438" s="966">
        <v>5.37</v>
      </c>
      <c r="G438" s="179">
        <f>IF(F438="","",F438-F438*COMPASS!$U$11)</f>
        <v>5.37</v>
      </c>
    </row>
    <row r="439" spans="1:7">
      <c r="A439" s="890" t="s">
        <v>15716</v>
      </c>
      <c r="B439" s="891" t="s">
        <v>467</v>
      </c>
      <c r="C439" s="1152" t="s">
        <v>15717</v>
      </c>
      <c r="D439" s="893">
        <v>1</v>
      </c>
      <c r="E439" s="1185" t="s">
        <v>445</v>
      </c>
      <c r="F439" s="966">
        <v>6.78</v>
      </c>
      <c r="G439" s="179">
        <f>IF(F439="","",F439-F439*COMPASS!$U$11)</f>
        <v>6.78</v>
      </c>
    </row>
    <row r="440" spans="1:7">
      <c r="A440" s="890" t="s">
        <v>15718</v>
      </c>
      <c r="B440" s="891" t="s">
        <v>467</v>
      </c>
      <c r="C440" s="1152" t="s">
        <v>15719</v>
      </c>
      <c r="D440" s="893">
        <v>1</v>
      </c>
      <c r="E440" s="1185" t="s">
        <v>445</v>
      </c>
      <c r="F440" s="966">
        <v>10.38</v>
      </c>
      <c r="G440" s="179">
        <f>IF(F440="","",F440-F440*COMPASS!$U$11)</f>
        <v>10.38</v>
      </c>
    </row>
    <row r="441" spans="1:7">
      <c r="A441" s="890" t="s">
        <v>15720</v>
      </c>
      <c r="B441" s="891" t="s">
        <v>467</v>
      </c>
      <c r="C441" s="1152" t="s">
        <v>15721</v>
      </c>
      <c r="D441" s="893">
        <v>1</v>
      </c>
      <c r="E441" s="1185" t="s">
        <v>445</v>
      </c>
      <c r="F441" s="966">
        <v>13.77</v>
      </c>
      <c r="G441" s="179">
        <f>IF(F441="","",F441-F441*COMPASS!$U$11)</f>
        <v>13.77</v>
      </c>
    </row>
    <row r="442" spans="1:7">
      <c r="A442" s="890" t="s">
        <v>15722</v>
      </c>
      <c r="B442" s="891" t="s">
        <v>467</v>
      </c>
      <c r="C442" s="1152" t="s">
        <v>15723</v>
      </c>
      <c r="D442" s="893">
        <v>1</v>
      </c>
      <c r="E442" s="1185" t="s">
        <v>445</v>
      </c>
      <c r="F442" s="966">
        <v>14.61</v>
      </c>
      <c r="G442" s="179">
        <f>IF(F442="","",F442-F442*COMPASS!$U$11)</f>
        <v>14.61</v>
      </c>
    </row>
    <row r="443" spans="1:7">
      <c r="A443" s="890" t="s">
        <v>15724</v>
      </c>
      <c r="B443" s="891" t="s">
        <v>467</v>
      </c>
      <c r="C443" s="1152" t="s">
        <v>15725</v>
      </c>
      <c r="D443" s="893">
        <v>1</v>
      </c>
      <c r="E443" s="1185" t="s">
        <v>445</v>
      </c>
      <c r="F443" s="966">
        <v>18.53</v>
      </c>
      <c r="G443" s="179">
        <f>IF(F443="","",F443-F443*COMPASS!$U$11)</f>
        <v>18.53</v>
      </c>
    </row>
    <row r="444" spans="1:7">
      <c r="A444" s="890" t="s">
        <v>16508</v>
      </c>
      <c r="B444" s="891" t="s">
        <v>467</v>
      </c>
      <c r="C444" s="1152" t="s">
        <v>16509</v>
      </c>
      <c r="D444" s="893">
        <v>1</v>
      </c>
      <c r="E444" s="1185" t="s">
        <v>445</v>
      </c>
      <c r="F444" s="966">
        <v>26.86</v>
      </c>
      <c r="G444" s="179">
        <f>IF(F444="","",F444-F444*COMPASS!$U$11)</f>
        <v>26.86</v>
      </c>
    </row>
    <row r="445" spans="1:7">
      <c r="A445" s="890" t="s">
        <v>15726</v>
      </c>
      <c r="B445" s="891" t="s">
        <v>467</v>
      </c>
      <c r="C445" s="1152" t="s">
        <v>15727</v>
      </c>
      <c r="D445" s="893">
        <v>1</v>
      </c>
      <c r="E445" s="1185" t="s">
        <v>445</v>
      </c>
      <c r="F445" s="966">
        <v>5.53</v>
      </c>
      <c r="G445" s="179">
        <f>IF(F445="","",F445-F445*COMPASS!$U$11)</f>
        <v>5.53</v>
      </c>
    </row>
    <row r="446" spans="1:7">
      <c r="A446" s="890" t="s">
        <v>15728</v>
      </c>
      <c r="B446" s="891" t="s">
        <v>467</v>
      </c>
      <c r="C446" s="1152" t="s">
        <v>15729</v>
      </c>
      <c r="D446" s="893">
        <v>1</v>
      </c>
      <c r="E446" s="1185" t="s">
        <v>445</v>
      </c>
      <c r="F446" s="966">
        <v>5.53</v>
      </c>
      <c r="G446" s="179">
        <f>IF(F446="","",F446-F446*COMPASS!$U$11)</f>
        <v>5.53</v>
      </c>
    </row>
    <row r="447" spans="1:7">
      <c r="A447" s="890" t="s">
        <v>15730</v>
      </c>
      <c r="B447" s="891" t="s">
        <v>467</v>
      </c>
      <c r="C447" s="1152" t="s">
        <v>15731</v>
      </c>
      <c r="D447" s="893">
        <v>1</v>
      </c>
      <c r="E447" s="1185" t="s">
        <v>445</v>
      </c>
      <c r="F447" s="966">
        <v>5.53</v>
      </c>
      <c r="G447" s="179">
        <f>IF(F447="","",F447-F447*COMPASS!$U$11)</f>
        <v>5.53</v>
      </c>
    </row>
    <row r="448" spans="1:7">
      <c r="A448" s="890" t="s">
        <v>15732</v>
      </c>
      <c r="B448" s="891" t="s">
        <v>467</v>
      </c>
      <c r="C448" s="1152" t="s">
        <v>15733</v>
      </c>
      <c r="D448" s="893">
        <v>1</v>
      </c>
      <c r="E448" s="1185" t="s">
        <v>445</v>
      </c>
      <c r="F448" s="966">
        <v>5.53</v>
      </c>
      <c r="G448" s="179">
        <f>IF(F448="","",F448-F448*COMPASS!$U$11)</f>
        <v>5.53</v>
      </c>
    </row>
    <row r="449" spans="1:7">
      <c r="A449" s="890" t="s">
        <v>15734</v>
      </c>
      <c r="B449" s="891" t="s">
        <v>467</v>
      </c>
      <c r="C449" s="1152" t="s">
        <v>15735</v>
      </c>
      <c r="D449" s="893">
        <v>1</v>
      </c>
      <c r="E449" s="1185" t="s">
        <v>445</v>
      </c>
      <c r="F449" s="966">
        <v>5.53</v>
      </c>
      <c r="G449" s="179">
        <f>IF(F449="","",F449-F449*COMPASS!$U$11)</f>
        <v>5.53</v>
      </c>
    </row>
    <row r="450" spans="1:7">
      <c r="A450" s="890" t="s">
        <v>15736</v>
      </c>
      <c r="B450" s="891" t="s">
        <v>467</v>
      </c>
      <c r="C450" s="1152" t="s">
        <v>15737</v>
      </c>
      <c r="D450" s="893">
        <v>1</v>
      </c>
      <c r="E450" s="1185" t="s">
        <v>445</v>
      </c>
      <c r="F450" s="966">
        <v>5.53</v>
      </c>
      <c r="G450" s="179">
        <f>IF(F450="","",F450-F450*COMPASS!$U$11)</f>
        <v>5.53</v>
      </c>
    </row>
    <row r="451" spans="1:7">
      <c r="A451" s="890" t="s">
        <v>15738</v>
      </c>
      <c r="B451" s="891" t="s">
        <v>467</v>
      </c>
      <c r="C451" s="1152" t="s">
        <v>15739</v>
      </c>
      <c r="D451" s="893">
        <v>1</v>
      </c>
      <c r="E451" s="1185" t="s">
        <v>445</v>
      </c>
      <c r="F451" s="966">
        <v>5.53</v>
      </c>
      <c r="G451" s="179">
        <f>IF(F451="","",F451-F451*COMPASS!$U$11)</f>
        <v>5.53</v>
      </c>
    </row>
    <row r="452" spans="1:7">
      <c r="A452" s="890" t="s">
        <v>15740</v>
      </c>
      <c r="B452" s="891" t="s">
        <v>467</v>
      </c>
      <c r="C452" s="1152" t="s">
        <v>15741</v>
      </c>
      <c r="D452" s="893">
        <v>1</v>
      </c>
      <c r="E452" s="1185" t="s">
        <v>445</v>
      </c>
      <c r="F452" s="966">
        <v>5.53</v>
      </c>
      <c r="G452" s="179">
        <f>IF(F452="","",F452-F452*COMPASS!$U$11)</f>
        <v>5.53</v>
      </c>
    </row>
    <row r="453" spans="1:7">
      <c r="A453" s="890" t="s">
        <v>15742</v>
      </c>
      <c r="B453" s="891" t="s">
        <v>467</v>
      </c>
      <c r="C453" s="1152" t="s">
        <v>15743</v>
      </c>
      <c r="D453" s="893">
        <v>1</v>
      </c>
      <c r="E453" s="1185" t="s">
        <v>445</v>
      </c>
      <c r="F453" s="966">
        <v>5.53</v>
      </c>
      <c r="G453" s="179">
        <f>IF(F453="","",F453-F453*COMPASS!$U$11)</f>
        <v>5.53</v>
      </c>
    </row>
    <row r="454" spans="1:7">
      <c r="A454" s="890" t="s">
        <v>15744</v>
      </c>
      <c r="B454" s="891" t="s">
        <v>467</v>
      </c>
      <c r="C454" s="1152" t="s">
        <v>15745</v>
      </c>
      <c r="D454" s="893">
        <v>1</v>
      </c>
      <c r="E454" s="1185" t="s">
        <v>445</v>
      </c>
      <c r="F454" s="966">
        <v>5.53</v>
      </c>
      <c r="G454" s="179">
        <f>IF(F454="","",F454-F454*COMPASS!$U$11)</f>
        <v>5.53</v>
      </c>
    </row>
    <row r="455" spans="1:7">
      <c r="A455" s="896" t="s">
        <v>7872</v>
      </c>
      <c r="B455" s="897"/>
      <c r="C455" s="898"/>
      <c r="D455" s="899"/>
      <c r="E455" s="900"/>
      <c r="F455" s="901"/>
      <c r="G455" s="179" t="str">
        <f>IF(F455="","",F455-F455*COMPASS!$U$11)</f>
        <v/>
      </c>
    </row>
    <row r="456" spans="1:7">
      <c r="A456" s="890" t="s">
        <v>8159</v>
      </c>
      <c r="B456" s="891" t="s">
        <v>12179</v>
      </c>
      <c r="C456" s="892" t="s">
        <v>9303</v>
      </c>
      <c r="D456" s="893">
        <v>1</v>
      </c>
      <c r="E456" s="904"/>
      <c r="F456" s="903">
        <v>4.59</v>
      </c>
      <c r="G456" s="179">
        <f>IF(F456="","",F456-F456*COMPASS!$U$11)</f>
        <v>4.59</v>
      </c>
    </row>
    <row r="457" spans="1:7">
      <c r="A457" s="890" t="s">
        <v>8160</v>
      </c>
      <c r="B457" s="891" t="s">
        <v>467</v>
      </c>
      <c r="C457" s="892" t="s">
        <v>9304</v>
      </c>
      <c r="D457" s="893">
        <v>1</v>
      </c>
      <c r="E457" s="904"/>
      <c r="F457" s="903">
        <v>5.51</v>
      </c>
      <c r="G457" s="179">
        <f>IF(F457="","",F457-F457*COMPASS!$U$11)</f>
        <v>5.51</v>
      </c>
    </row>
    <row r="458" spans="1:7">
      <c r="A458" s="890" t="s">
        <v>8161</v>
      </c>
      <c r="B458" s="891" t="s">
        <v>467</v>
      </c>
      <c r="C458" s="892" t="s">
        <v>9305</v>
      </c>
      <c r="D458" s="893">
        <v>1</v>
      </c>
      <c r="E458" s="904"/>
      <c r="F458" s="903">
        <v>7.52</v>
      </c>
      <c r="G458" s="179">
        <f>IF(F458="","",F458-F458*COMPASS!$U$11)</f>
        <v>7.52</v>
      </c>
    </row>
    <row r="459" spans="1:7">
      <c r="A459" s="896" t="s">
        <v>673</v>
      </c>
      <c r="B459" s="897"/>
      <c r="C459" s="898"/>
      <c r="D459" s="899"/>
      <c r="E459" s="900"/>
      <c r="F459" s="901"/>
      <c r="G459" s="179" t="str">
        <f>IF(F459="","",F459-F459*COMPASS!$U$11)</f>
        <v/>
      </c>
    </row>
    <row r="460" spans="1:7">
      <c r="A460" s="890" t="s">
        <v>813</v>
      </c>
      <c r="B460" s="891" t="s">
        <v>467</v>
      </c>
      <c r="C460" s="892" t="s">
        <v>9306</v>
      </c>
      <c r="D460" s="893">
        <v>50</v>
      </c>
      <c r="E460" s="894"/>
      <c r="F460" s="903">
        <v>0.09</v>
      </c>
      <c r="G460" s="179">
        <f>IF(F460="","",F460-F460*COMPASS!$U$11)</f>
        <v>0.09</v>
      </c>
    </row>
    <row r="461" spans="1:7">
      <c r="A461" s="890" t="s">
        <v>814</v>
      </c>
      <c r="B461" s="891" t="s">
        <v>467</v>
      </c>
      <c r="C461" s="892" t="s">
        <v>8765</v>
      </c>
      <c r="D461" s="893">
        <v>50</v>
      </c>
      <c r="E461" s="894"/>
      <c r="F461" s="903">
        <v>0.1</v>
      </c>
      <c r="G461" s="179">
        <f>IF(F461="","",F461-F461*COMPASS!$U$11)</f>
        <v>0.1</v>
      </c>
    </row>
    <row r="462" spans="1:7">
      <c r="A462" s="890" t="s">
        <v>815</v>
      </c>
      <c r="B462" s="891" t="s">
        <v>467</v>
      </c>
      <c r="C462" s="892" t="s">
        <v>8766</v>
      </c>
      <c r="D462" s="893">
        <v>50</v>
      </c>
      <c r="E462" s="894"/>
      <c r="F462" s="903">
        <v>0.12</v>
      </c>
      <c r="G462" s="179">
        <f>IF(F462="","",F462-F462*COMPASS!$U$11)</f>
        <v>0.12</v>
      </c>
    </row>
    <row r="463" spans="1:7">
      <c r="A463" s="890" t="s">
        <v>816</v>
      </c>
      <c r="B463" s="891" t="s">
        <v>467</v>
      </c>
      <c r="C463" s="892" t="s">
        <v>8767</v>
      </c>
      <c r="D463" s="893">
        <v>50</v>
      </c>
      <c r="E463" s="894"/>
      <c r="F463" s="903">
        <v>0.11</v>
      </c>
      <c r="G463" s="179">
        <f>IF(F463="","",F463-F463*COMPASS!$U$11)</f>
        <v>0.11</v>
      </c>
    </row>
    <row r="464" spans="1:7">
      <c r="A464" s="890" t="s">
        <v>817</v>
      </c>
      <c r="B464" s="891" t="s">
        <v>467</v>
      </c>
      <c r="C464" s="892" t="s">
        <v>8768</v>
      </c>
      <c r="D464" s="893">
        <v>50</v>
      </c>
      <c r="E464" s="894"/>
      <c r="F464" s="903">
        <v>0.16</v>
      </c>
      <c r="G464" s="179">
        <f>IF(F464="","",F464-F464*COMPASS!$U$11)</f>
        <v>0.16</v>
      </c>
    </row>
    <row r="465" spans="1:7">
      <c r="A465" s="890" t="s">
        <v>818</v>
      </c>
      <c r="B465" s="891" t="s">
        <v>467</v>
      </c>
      <c r="C465" s="892" t="s">
        <v>8769</v>
      </c>
      <c r="D465" s="893">
        <v>50</v>
      </c>
      <c r="E465" s="894"/>
      <c r="F465" s="903">
        <v>0.25</v>
      </c>
      <c r="G465" s="179">
        <f>IF(F465="","",F465-F465*COMPASS!$U$11)</f>
        <v>0.25</v>
      </c>
    </row>
    <row r="466" spans="1:7">
      <c r="A466" s="890" t="s">
        <v>819</v>
      </c>
      <c r="B466" s="891" t="s">
        <v>467</v>
      </c>
      <c r="C466" s="892" t="s">
        <v>8770</v>
      </c>
      <c r="D466" s="893">
        <v>50</v>
      </c>
      <c r="E466" s="894"/>
      <c r="F466" s="903">
        <v>0.18</v>
      </c>
      <c r="G466" s="179">
        <f>IF(F466="","",F466-F466*COMPASS!$U$11)</f>
        <v>0.18</v>
      </c>
    </row>
    <row r="467" spans="1:7">
      <c r="A467" s="890" t="s">
        <v>820</v>
      </c>
      <c r="B467" s="891" t="s">
        <v>467</v>
      </c>
      <c r="C467" s="892" t="s">
        <v>8771</v>
      </c>
      <c r="D467" s="893">
        <v>50</v>
      </c>
      <c r="E467" s="894"/>
      <c r="F467" s="903">
        <v>0.28999999999999998</v>
      </c>
      <c r="G467" s="179">
        <f>IF(F467="","",F467-F467*COMPASS!$U$11)</f>
        <v>0.28999999999999998</v>
      </c>
    </row>
    <row r="468" spans="1:7">
      <c r="A468" s="890" t="s">
        <v>821</v>
      </c>
      <c r="B468" s="891" t="s">
        <v>467</v>
      </c>
      <c r="C468" s="892" t="s">
        <v>8772</v>
      </c>
      <c r="D468" s="893">
        <v>50</v>
      </c>
      <c r="E468" s="894"/>
      <c r="F468" s="903">
        <v>0.27</v>
      </c>
      <c r="G468" s="179">
        <f>IF(F468="","",F468-F468*COMPASS!$U$11)</f>
        <v>0.27</v>
      </c>
    </row>
    <row r="469" spans="1:7">
      <c r="A469" s="890" t="s">
        <v>822</v>
      </c>
      <c r="B469" s="891" t="s">
        <v>467</v>
      </c>
      <c r="C469" s="892" t="s">
        <v>8773</v>
      </c>
      <c r="D469" s="893">
        <v>50</v>
      </c>
      <c r="E469" s="894"/>
      <c r="F469" s="903">
        <v>0.27</v>
      </c>
      <c r="G469" s="179">
        <f>IF(F469="","",F469-F469*COMPASS!$U$11)</f>
        <v>0.27</v>
      </c>
    </row>
    <row r="470" spans="1:7">
      <c r="A470" s="890" t="s">
        <v>823</v>
      </c>
      <c r="B470" s="891" t="s">
        <v>467</v>
      </c>
      <c r="C470" s="892" t="s">
        <v>8774</v>
      </c>
      <c r="D470" s="893">
        <v>50</v>
      </c>
      <c r="E470" s="894"/>
      <c r="F470" s="903">
        <v>0.33</v>
      </c>
      <c r="G470" s="179">
        <f>IF(F470="","",F470-F470*COMPASS!$U$11)</f>
        <v>0.33</v>
      </c>
    </row>
    <row r="471" spans="1:7">
      <c r="A471" s="890" t="s">
        <v>824</v>
      </c>
      <c r="B471" s="891" t="s">
        <v>467</v>
      </c>
      <c r="C471" s="892" t="s">
        <v>8775</v>
      </c>
      <c r="D471" s="893">
        <v>50</v>
      </c>
      <c r="E471" s="894"/>
      <c r="F471" s="903">
        <v>0.33</v>
      </c>
      <c r="G471" s="179">
        <f>IF(F471="","",F471-F471*COMPASS!$U$11)</f>
        <v>0.33</v>
      </c>
    </row>
    <row r="472" spans="1:7">
      <c r="A472" s="890" t="s">
        <v>7877</v>
      </c>
      <c r="B472" s="891" t="s">
        <v>467</v>
      </c>
      <c r="C472" s="892" t="s">
        <v>9587</v>
      </c>
      <c r="D472" s="893">
        <v>1</v>
      </c>
      <c r="E472" s="894"/>
      <c r="F472" s="903">
        <v>1.8</v>
      </c>
      <c r="G472" s="179">
        <f>IF(F472="","",F472-F472*COMPASS!$U$11)</f>
        <v>1.8</v>
      </c>
    </row>
    <row r="473" spans="1:7">
      <c r="A473" s="890" t="s">
        <v>7878</v>
      </c>
      <c r="B473" s="891" t="s">
        <v>467</v>
      </c>
      <c r="C473" s="892" t="s">
        <v>9588</v>
      </c>
      <c r="D473" s="893">
        <v>1</v>
      </c>
      <c r="E473" s="894"/>
      <c r="F473" s="903">
        <v>4.05</v>
      </c>
      <c r="G473" s="179">
        <f>IF(F473="","",F473-F473*COMPASS!$U$11)</f>
        <v>4.05</v>
      </c>
    </row>
    <row r="474" spans="1:7">
      <c r="A474" s="890" t="s">
        <v>825</v>
      </c>
      <c r="B474" s="891" t="s">
        <v>467</v>
      </c>
      <c r="C474" s="892" t="s">
        <v>8776</v>
      </c>
      <c r="D474" s="893">
        <v>50</v>
      </c>
      <c r="E474" s="894"/>
      <c r="F474" s="903">
        <v>0.08</v>
      </c>
      <c r="G474" s="179">
        <f>IF(F474="","",F474-F474*COMPASS!$U$11)</f>
        <v>0.08</v>
      </c>
    </row>
    <row r="475" spans="1:7">
      <c r="A475" s="890" t="s">
        <v>826</v>
      </c>
      <c r="B475" s="891" t="s">
        <v>467</v>
      </c>
      <c r="C475" s="892" t="s">
        <v>8777</v>
      </c>
      <c r="D475" s="893">
        <v>50</v>
      </c>
      <c r="E475" s="894"/>
      <c r="F475" s="903">
        <v>0.08</v>
      </c>
      <c r="G475" s="179">
        <f>IF(F475="","",F475-F475*COMPASS!$U$11)</f>
        <v>0.08</v>
      </c>
    </row>
    <row r="476" spans="1:7">
      <c r="A476" s="890" t="s">
        <v>827</v>
      </c>
      <c r="B476" s="891" t="s">
        <v>467</v>
      </c>
      <c r="C476" s="892" t="s">
        <v>8778</v>
      </c>
      <c r="D476" s="893">
        <v>50</v>
      </c>
      <c r="E476" s="894"/>
      <c r="F476" s="903">
        <v>0.08</v>
      </c>
      <c r="G476" s="179">
        <f>IF(F476="","",F476-F476*COMPASS!$U$11)</f>
        <v>0.08</v>
      </c>
    </row>
    <row r="477" spans="1:7">
      <c r="A477" s="890" t="s">
        <v>828</v>
      </c>
      <c r="B477" s="891" t="s">
        <v>467</v>
      </c>
      <c r="C477" s="892" t="s">
        <v>8779</v>
      </c>
      <c r="D477" s="893">
        <v>50</v>
      </c>
      <c r="E477" s="894"/>
      <c r="F477" s="903">
        <v>0.08</v>
      </c>
      <c r="G477" s="179">
        <f>IF(F477="","",F477-F477*COMPASS!$U$11)</f>
        <v>0.08</v>
      </c>
    </row>
    <row r="478" spans="1:7">
      <c r="A478" s="890" t="s">
        <v>829</v>
      </c>
      <c r="B478" s="891" t="s">
        <v>467</v>
      </c>
      <c r="C478" s="892" t="s">
        <v>8780</v>
      </c>
      <c r="D478" s="893">
        <v>50</v>
      </c>
      <c r="E478" s="894"/>
      <c r="F478" s="903">
        <v>0.08</v>
      </c>
      <c r="G478" s="179">
        <f>IF(F478="","",F478-F478*COMPASS!$U$11)</f>
        <v>0.08</v>
      </c>
    </row>
    <row r="479" spans="1:7">
      <c r="A479" s="890" t="s">
        <v>830</v>
      </c>
      <c r="B479" s="891" t="s">
        <v>467</v>
      </c>
      <c r="C479" s="892" t="s">
        <v>8781</v>
      </c>
      <c r="D479" s="893">
        <v>50</v>
      </c>
      <c r="E479" s="894"/>
      <c r="F479" s="903">
        <v>0.08</v>
      </c>
      <c r="G479" s="179">
        <f>IF(F479="","",F479-F479*COMPASS!$U$11)</f>
        <v>0.08</v>
      </c>
    </row>
    <row r="480" spans="1:7">
      <c r="A480" s="890" t="s">
        <v>831</v>
      </c>
      <c r="B480" s="891" t="s">
        <v>467</v>
      </c>
      <c r="C480" s="892" t="s">
        <v>8782</v>
      </c>
      <c r="D480" s="893">
        <v>50</v>
      </c>
      <c r="E480" s="894"/>
      <c r="F480" s="903">
        <v>0.08</v>
      </c>
      <c r="G480" s="179">
        <f>IF(F480="","",F480-F480*COMPASS!$U$11)</f>
        <v>0.08</v>
      </c>
    </row>
    <row r="481" spans="1:7">
      <c r="A481" s="890" t="s">
        <v>832</v>
      </c>
      <c r="B481" s="891" t="s">
        <v>467</v>
      </c>
      <c r="C481" s="892" t="s">
        <v>8783</v>
      </c>
      <c r="D481" s="893">
        <v>50</v>
      </c>
      <c r="E481" s="894"/>
      <c r="F481" s="903">
        <v>7.0000000000000007E-2</v>
      </c>
      <c r="G481" s="179">
        <f>IF(F481="","",F481-F481*COMPASS!$U$11)</f>
        <v>7.0000000000000007E-2</v>
      </c>
    </row>
    <row r="482" spans="1:7">
      <c r="A482" s="896" t="s">
        <v>279</v>
      </c>
      <c r="B482" s="897"/>
      <c r="C482" s="898"/>
      <c r="D482" s="899"/>
      <c r="E482" s="900"/>
      <c r="F482" s="901"/>
      <c r="G482" s="179" t="str">
        <f>IF(F482="","",F482-F482*COMPASS!$U$11)</f>
        <v/>
      </c>
    </row>
    <row r="483" spans="1:7">
      <c r="A483" s="890" t="s">
        <v>833</v>
      </c>
      <c r="B483" s="891" t="s">
        <v>467</v>
      </c>
      <c r="C483" s="892" t="s">
        <v>351</v>
      </c>
      <c r="D483" s="893">
        <v>1</v>
      </c>
      <c r="E483" s="894"/>
      <c r="F483" s="903">
        <v>7.47</v>
      </c>
      <c r="G483" s="179">
        <f>IF(F483="","",F483-F483*COMPASS!$U$11)</f>
        <v>7.47</v>
      </c>
    </row>
    <row r="484" spans="1:7">
      <c r="A484" s="890" t="s">
        <v>834</v>
      </c>
      <c r="B484" s="891" t="s">
        <v>467</v>
      </c>
      <c r="C484" s="892" t="s">
        <v>363</v>
      </c>
      <c r="D484" s="893">
        <v>1</v>
      </c>
      <c r="E484" s="894"/>
      <c r="F484" s="903">
        <v>22.06</v>
      </c>
      <c r="G484" s="179">
        <f>IF(F484="","",F484-F484*COMPASS!$U$11)</f>
        <v>22.06</v>
      </c>
    </row>
    <row r="485" spans="1:7">
      <c r="A485" s="890" t="s">
        <v>2024</v>
      </c>
      <c r="B485" s="891" t="s">
        <v>467</v>
      </c>
      <c r="C485" s="892" t="s">
        <v>364</v>
      </c>
      <c r="D485" s="893">
        <v>1</v>
      </c>
      <c r="E485" s="894"/>
      <c r="F485" s="903">
        <v>23.1</v>
      </c>
      <c r="G485" s="179">
        <f>IF(F485="","",F485-F485*COMPASS!$U$11)</f>
        <v>23.1</v>
      </c>
    </row>
    <row r="486" spans="1:7">
      <c r="A486" s="890" t="s">
        <v>835</v>
      </c>
      <c r="B486" s="891" t="s">
        <v>467</v>
      </c>
      <c r="C486" s="892" t="s">
        <v>365</v>
      </c>
      <c r="D486" s="893">
        <v>1</v>
      </c>
      <c r="E486" s="894"/>
      <c r="F486" s="903">
        <v>13.45</v>
      </c>
      <c r="G486" s="179">
        <f>IF(F486="","",F486-F486*COMPASS!$U$11)</f>
        <v>13.45</v>
      </c>
    </row>
    <row r="487" spans="1:7">
      <c r="A487" s="890" t="s">
        <v>0</v>
      </c>
      <c r="B487" s="891" t="s">
        <v>467</v>
      </c>
      <c r="C487" s="892" t="s">
        <v>2645</v>
      </c>
      <c r="D487" s="893">
        <v>1</v>
      </c>
      <c r="E487" s="894"/>
      <c r="F487" s="903">
        <v>19.8</v>
      </c>
      <c r="G487" s="179">
        <f>IF(F487="","",F487-F487*COMPASS!$U$11)</f>
        <v>19.8</v>
      </c>
    </row>
    <row r="488" spans="1:7">
      <c r="A488" s="890" t="s">
        <v>836</v>
      </c>
      <c r="B488" s="891" t="s">
        <v>571</v>
      </c>
      <c r="C488" s="892" t="s">
        <v>899</v>
      </c>
      <c r="D488" s="893">
        <v>1</v>
      </c>
      <c r="E488" s="894"/>
      <c r="F488" s="903">
        <v>35.26</v>
      </c>
      <c r="G488" s="179">
        <f>IF(F488="","",F488-F488*COMPASS!$U$11)</f>
        <v>35.26</v>
      </c>
    </row>
    <row r="489" spans="1:7">
      <c r="A489" s="890" t="s">
        <v>17186</v>
      </c>
      <c r="B489" s="891" t="s">
        <v>467</v>
      </c>
      <c r="C489" s="892" t="s">
        <v>17187</v>
      </c>
      <c r="D489" s="893">
        <v>1</v>
      </c>
      <c r="E489" s="904"/>
      <c r="F489" s="903">
        <v>125.37</v>
      </c>
      <c r="G489" s="179">
        <f>IF(F489="","",F489-F489*COMPASS!$U$11)</f>
        <v>125.37</v>
      </c>
    </row>
    <row r="490" spans="1:7">
      <c r="A490" s="905" t="s">
        <v>4510</v>
      </c>
      <c r="B490" s="906"/>
      <c r="C490" s="907"/>
      <c r="D490" s="908"/>
      <c r="E490" s="909"/>
      <c r="F490" s="910"/>
      <c r="G490" s="179" t="str">
        <f>IF(F490="","",F490-F490*COMPASS!$U$11)</f>
        <v/>
      </c>
    </row>
    <row r="491" spans="1:7">
      <c r="A491" s="890" t="s">
        <v>4524</v>
      </c>
      <c r="B491" s="891" t="s">
        <v>467</v>
      </c>
      <c r="C491" s="892" t="s">
        <v>8677</v>
      </c>
      <c r="D491" s="893">
        <v>1</v>
      </c>
      <c r="E491" s="894"/>
      <c r="F491" s="903">
        <v>15.45</v>
      </c>
      <c r="G491" s="179">
        <f>IF(F491="","",F491-F491*COMPASS!$U$11)</f>
        <v>15.45</v>
      </c>
    </row>
    <row r="492" spans="1:7">
      <c r="A492" s="890" t="s">
        <v>4525</v>
      </c>
      <c r="B492" s="891" t="s">
        <v>467</v>
      </c>
      <c r="C492" s="892" t="s">
        <v>9307</v>
      </c>
      <c r="D492" s="893">
        <v>1</v>
      </c>
      <c r="E492" s="894"/>
      <c r="F492" s="903">
        <v>4.6399999999999997</v>
      </c>
      <c r="G492" s="179">
        <f>IF(F492="","",F492-F492*COMPASS!$U$11)</f>
        <v>4.6399999999999997</v>
      </c>
    </row>
    <row r="493" spans="1:7">
      <c r="A493" s="890" t="s">
        <v>4511</v>
      </c>
      <c r="B493" s="891" t="s">
        <v>467</v>
      </c>
      <c r="C493" s="892" t="s">
        <v>8822</v>
      </c>
      <c r="D493" s="893">
        <v>4</v>
      </c>
      <c r="E493" s="894"/>
      <c r="F493" s="903">
        <v>4.75</v>
      </c>
      <c r="G493" s="179">
        <f>IF(F493="","",F493-F493*COMPASS!$U$11)</f>
        <v>4.75</v>
      </c>
    </row>
    <row r="494" spans="1:7">
      <c r="A494" s="890" t="s">
        <v>4512</v>
      </c>
      <c r="B494" s="891" t="s">
        <v>467</v>
      </c>
      <c r="C494" s="892" t="s">
        <v>8823</v>
      </c>
      <c r="D494" s="893">
        <v>4</v>
      </c>
      <c r="E494" s="894"/>
      <c r="F494" s="903">
        <v>4.75</v>
      </c>
      <c r="G494" s="179">
        <f>IF(F494="","",F494-F494*COMPASS!$U$11)</f>
        <v>4.75</v>
      </c>
    </row>
    <row r="495" spans="1:7">
      <c r="A495" s="890" t="s">
        <v>4513</v>
      </c>
      <c r="B495" s="891" t="s">
        <v>467</v>
      </c>
      <c r="C495" s="892" t="s">
        <v>8824</v>
      </c>
      <c r="D495" s="893">
        <v>4</v>
      </c>
      <c r="E495" s="894"/>
      <c r="F495" s="903">
        <v>3.9</v>
      </c>
      <c r="G495" s="179">
        <f>IF(F495="","",F495-F495*COMPASS!$U$11)</f>
        <v>3.9</v>
      </c>
    </row>
    <row r="496" spans="1:7">
      <c r="A496" s="890" t="s">
        <v>4514</v>
      </c>
      <c r="B496" s="891" t="s">
        <v>467</v>
      </c>
      <c r="C496" s="892" t="s">
        <v>8825</v>
      </c>
      <c r="D496" s="893">
        <v>4</v>
      </c>
      <c r="E496" s="894"/>
      <c r="F496" s="903">
        <v>3.9</v>
      </c>
      <c r="G496" s="179">
        <f>IF(F496="","",F496-F496*COMPASS!$U$11)</f>
        <v>3.9</v>
      </c>
    </row>
    <row r="497" spans="1:7">
      <c r="A497" s="890" t="s">
        <v>4515</v>
      </c>
      <c r="B497" s="891" t="s">
        <v>467</v>
      </c>
      <c r="C497" s="892" t="s">
        <v>8826</v>
      </c>
      <c r="D497" s="893">
        <v>4</v>
      </c>
      <c r="E497" s="894"/>
      <c r="F497" s="903">
        <v>4.75</v>
      </c>
      <c r="G497" s="179">
        <f>IF(F497="","",F497-F497*COMPASS!$U$11)</f>
        <v>4.75</v>
      </c>
    </row>
    <row r="498" spans="1:7">
      <c r="A498" s="890" t="s">
        <v>4516</v>
      </c>
      <c r="B498" s="891" t="s">
        <v>467</v>
      </c>
      <c r="C498" s="892" t="s">
        <v>8827</v>
      </c>
      <c r="D498" s="893">
        <v>4</v>
      </c>
      <c r="E498" s="894"/>
      <c r="F498" s="903">
        <v>1.73</v>
      </c>
      <c r="G498" s="179">
        <f>IF(F498="","",F498-F498*COMPASS!$U$11)</f>
        <v>1.73</v>
      </c>
    </row>
    <row r="499" spans="1:7">
      <c r="A499" s="890" t="s">
        <v>4517</v>
      </c>
      <c r="B499" s="891" t="s">
        <v>571</v>
      </c>
      <c r="C499" s="892" t="s">
        <v>8828</v>
      </c>
      <c r="D499" s="895">
        <v>5</v>
      </c>
      <c r="E499" s="888"/>
      <c r="F499" s="889">
        <v>1.86</v>
      </c>
      <c r="G499" s="179">
        <f>IF(F499="","",F499-F499*COMPASS!$U$11)</f>
        <v>1.86</v>
      </c>
    </row>
    <row r="500" spans="1:7">
      <c r="A500" s="890" t="s">
        <v>4521</v>
      </c>
      <c r="B500" s="891" t="s">
        <v>4437</v>
      </c>
      <c r="C500" s="892" t="s">
        <v>9589</v>
      </c>
      <c r="D500" s="893">
        <v>1</v>
      </c>
      <c r="E500" s="894"/>
      <c r="F500" s="903">
        <v>2.66</v>
      </c>
      <c r="G500" s="179">
        <f>IF(F500="","",F500-F500*COMPASS!$U$11)</f>
        <v>2.66</v>
      </c>
    </row>
    <row r="501" spans="1:7">
      <c r="A501" s="890" t="s">
        <v>4522</v>
      </c>
      <c r="B501" s="891" t="s">
        <v>571</v>
      </c>
      <c r="C501" s="892" t="s">
        <v>4523</v>
      </c>
      <c r="D501" s="895">
        <v>1</v>
      </c>
      <c r="E501" s="888"/>
      <c r="F501" s="889">
        <v>1.19</v>
      </c>
      <c r="G501" s="179">
        <f>IF(F501="","",F501-F501*COMPASS!$U$11)</f>
        <v>1.19</v>
      </c>
    </row>
    <row r="502" spans="1:7">
      <c r="A502" s="890" t="s">
        <v>4518</v>
      </c>
      <c r="B502" s="891" t="s">
        <v>4437</v>
      </c>
      <c r="C502" s="892" t="s">
        <v>8829</v>
      </c>
      <c r="D502" s="895">
        <v>4</v>
      </c>
      <c r="E502" s="894"/>
      <c r="F502" s="889">
        <v>1.56</v>
      </c>
      <c r="G502" s="179">
        <f>IF(F502="","",F502-F502*COMPASS!$U$11)</f>
        <v>1.56</v>
      </c>
    </row>
    <row r="503" spans="1:7">
      <c r="A503" s="890" t="s">
        <v>4519</v>
      </c>
      <c r="B503" s="891" t="s">
        <v>571</v>
      </c>
      <c r="C503" s="892" t="s">
        <v>8830</v>
      </c>
      <c r="D503" s="893">
        <v>4</v>
      </c>
      <c r="E503" s="894"/>
      <c r="F503" s="903">
        <v>2.97</v>
      </c>
      <c r="G503" s="179">
        <f>IF(F503="","",F503-F503*COMPASS!$U$11)</f>
        <v>2.97</v>
      </c>
    </row>
    <row r="504" spans="1:7">
      <c r="A504" s="890" t="s">
        <v>4520</v>
      </c>
      <c r="B504" s="891" t="s">
        <v>467</v>
      </c>
      <c r="C504" s="892" t="s">
        <v>12128</v>
      </c>
      <c r="D504" s="895">
        <v>4</v>
      </c>
      <c r="E504" s="813"/>
      <c r="F504" s="903">
        <v>3.89</v>
      </c>
      <c r="G504" s="179">
        <f>IF(F504="","",F504-F504*COMPASS!$U$11)</f>
        <v>3.89</v>
      </c>
    </row>
    <row r="505" spans="1:7">
      <c r="A505" s="890" t="s">
        <v>10036</v>
      </c>
      <c r="B505" s="891" t="s">
        <v>467</v>
      </c>
      <c r="C505" s="892" t="s">
        <v>11498</v>
      </c>
      <c r="D505" s="895">
        <v>4</v>
      </c>
      <c r="E505" s="894"/>
      <c r="F505" s="903">
        <v>5.5</v>
      </c>
      <c r="G505" s="179">
        <f>IF(F505="","",F505-F505*COMPASS!$U$11)</f>
        <v>5.5</v>
      </c>
    </row>
    <row r="506" spans="1:7">
      <c r="A506" s="890" t="s">
        <v>10037</v>
      </c>
      <c r="B506" s="891" t="s">
        <v>467</v>
      </c>
      <c r="C506" s="892" t="s">
        <v>11499</v>
      </c>
      <c r="D506" s="895">
        <v>4</v>
      </c>
      <c r="E506" s="894"/>
      <c r="F506" s="903">
        <v>6.78</v>
      </c>
      <c r="G506" s="179">
        <f>IF(F506="","",F506-F506*COMPASS!$U$11)</f>
        <v>6.78</v>
      </c>
    </row>
    <row r="507" spans="1:7">
      <c r="A507" s="890" t="s">
        <v>10038</v>
      </c>
      <c r="B507" s="891" t="s">
        <v>467</v>
      </c>
      <c r="C507" s="892" t="s">
        <v>11500</v>
      </c>
      <c r="D507" s="895">
        <v>4</v>
      </c>
      <c r="E507" s="894"/>
      <c r="F507" s="903">
        <v>4.0999999999999996</v>
      </c>
      <c r="G507" s="179">
        <f>IF(F507="","",F507-F507*COMPASS!$U$11)</f>
        <v>4.0999999999999996</v>
      </c>
    </row>
    <row r="508" spans="1:7">
      <c r="A508" s="890" t="s">
        <v>10039</v>
      </c>
      <c r="B508" s="891" t="s">
        <v>467</v>
      </c>
      <c r="C508" s="892" t="s">
        <v>11501</v>
      </c>
      <c r="D508" s="895">
        <v>4</v>
      </c>
      <c r="E508" s="894"/>
      <c r="F508" s="903">
        <v>5.89</v>
      </c>
      <c r="G508" s="179">
        <f>IF(F508="","",F508-F508*COMPASS!$U$11)</f>
        <v>5.89</v>
      </c>
    </row>
    <row r="509" spans="1:7">
      <c r="A509" s="890" t="s">
        <v>10040</v>
      </c>
      <c r="B509" s="891" t="s">
        <v>467</v>
      </c>
      <c r="C509" s="892" t="s">
        <v>11502</v>
      </c>
      <c r="D509" s="895">
        <v>4</v>
      </c>
      <c r="E509" s="894"/>
      <c r="F509" s="903">
        <v>7.17</v>
      </c>
      <c r="G509" s="179">
        <f>IF(F509="","",F509-F509*COMPASS!$U$11)</f>
        <v>7.17</v>
      </c>
    </row>
    <row r="510" spans="1:7">
      <c r="A510" s="890" t="s">
        <v>10041</v>
      </c>
      <c r="B510" s="891" t="s">
        <v>216</v>
      </c>
      <c r="C510" s="892" t="s">
        <v>10042</v>
      </c>
      <c r="D510" s="895">
        <v>4</v>
      </c>
      <c r="E510" s="894"/>
      <c r="F510" s="903">
        <v>4.0999999999999996</v>
      </c>
      <c r="G510" s="179">
        <f>IF(F510="","",F510-F510*COMPASS!$U$11)</f>
        <v>4.0999999999999996</v>
      </c>
    </row>
    <row r="511" spans="1:7">
      <c r="A511" s="911" t="s">
        <v>366</v>
      </c>
      <c r="B511" s="912"/>
      <c r="C511" s="913"/>
      <c r="D511" s="914"/>
      <c r="E511" s="915"/>
      <c r="F511" s="916"/>
      <c r="G511" s="179" t="str">
        <f>IF(F511="","",F511-F511*COMPASS!$U$11)</f>
        <v/>
      </c>
    </row>
    <row r="512" spans="1:7">
      <c r="A512" s="890" t="s">
        <v>1295</v>
      </c>
      <c r="B512" s="891" t="s">
        <v>467</v>
      </c>
      <c r="C512" s="892" t="s">
        <v>367</v>
      </c>
      <c r="D512" s="893">
        <v>1</v>
      </c>
      <c r="E512" s="894"/>
      <c r="F512" s="903">
        <v>47.96</v>
      </c>
      <c r="G512" s="179">
        <f>IF(F512="","",F512-F512*COMPASS!$U$11)</f>
        <v>47.96</v>
      </c>
    </row>
    <row r="513" spans="1:7">
      <c r="A513" s="890" t="s">
        <v>1296</v>
      </c>
      <c r="B513" s="891" t="s">
        <v>467</v>
      </c>
      <c r="C513" s="892" t="s">
        <v>110</v>
      </c>
      <c r="D513" s="893">
        <v>1</v>
      </c>
      <c r="E513" s="894"/>
      <c r="F513" s="903">
        <v>43.46</v>
      </c>
      <c r="G513" s="179">
        <f>IF(F513="","",F513-F513*COMPASS!$U$11)</f>
        <v>43.46</v>
      </c>
    </row>
    <row r="514" spans="1:7">
      <c r="A514" s="890" t="s">
        <v>1297</v>
      </c>
      <c r="B514" s="891" t="s">
        <v>467</v>
      </c>
      <c r="C514" s="892" t="s">
        <v>629</v>
      </c>
      <c r="D514" s="893">
        <v>1</v>
      </c>
      <c r="E514" s="894"/>
      <c r="F514" s="903">
        <v>48.51</v>
      </c>
      <c r="G514" s="179">
        <f>IF(F514="","",F514-F514*COMPASS!$U$11)</f>
        <v>48.51</v>
      </c>
    </row>
    <row r="515" spans="1:7">
      <c r="A515" s="890" t="s">
        <v>1298</v>
      </c>
      <c r="B515" s="891" t="s">
        <v>467</v>
      </c>
      <c r="C515" s="892" t="s">
        <v>583</v>
      </c>
      <c r="D515" s="893">
        <v>1</v>
      </c>
      <c r="E515" s="894"/>
      <c r="F515" s="903">
        <v>95.72</v>
      </c>
      <c r="G515" s="179">
        <f>IF(F515="","",F515-F515*COMPASS!$U$11)</f>
        <v>95.72</v>
      </c>
    </row>
    <row r="516" spans="1:7">
      <c r="A516" s="890" t="s">
        <v>1299</v>
      </c>
      <c r="B516" s="891" t="s">
        <v>467</v>
      </c>
      <c r="C516" s="892" t="s">
        <v>262</v>
      </c>
      <c r="D516" s="893">
        <v>1</v>
      </c>
      <c r="E516" s="894"/>
      <c r="F516" s="903">
        <v>104.03</v>
      </c>
      <c r="G516" s="179">
        <f>IF(F516="","",F516-F516*COMPASS!$U$11)</f>
        <v>104.03</v>
      </c>
    </row>
    <row r="517" spans="1:7">
      <c r="A517" s="890" t="s">
        <v>17710</v>
      </c>
      <c r="B517" s="891" t="s">
        <v>12179</v>
      </c>
      <c r="C517" s="892" t="s">
        <v>17711</v>
      </c>
      <c r="D517" s="895">
        <v>1</v>
      </c>
      <c r="E517" s="888" t="s">
        <v>17712</v>
      </c>
      <c r="F517" s="889">
        <v>32.22</v>
      </c>
      <c r="G517" s="179">
        <f>IF(F517="","",F517-F517*COMPASS!$U$11)</f>
        <v>32.22</v>
      </c>
    </row>
    <row r="518" spans="1:7">
      <c r="A518" s="911" t="s">
        <v>3284</v>
      </c>
      <c r="B518" s="912"/>
      <c r="C518" s="913"/>
      <c r="D518" s="914"/>
      <c r="E518" s="915"/>
      <c r="F518" s="916"/>
      <c r="G518" s="179" t="str">
        <f>IF(F518="","",F518-F518*COMPASS!$U$11)</f>
        <v/>
      </c>
    </row>
    <row r="519" spans="1:7">
      <c r="A519" s="890" t="s">
        <v>3295</v>
      </c>
      <c r="B519" s="891" t="s">
        <v>467</v>
      </c>
      <c r="C519" s="892" t="s">
        <v>10485</v>
      </c>
      <c r="D519" s="893">
        <v>1</v>
      </c>
      <c r="E519" s="894"/>
      <c r="F519" s="889">
        <v>315.89</v>
      </c>
      <c r="G519" s="179">
        <f>IF(F519="","",F519-F519*COMPASS!$U$11)</f>
        <v>315.89</v>
      </c>
    </row>
    <row r="520" spans="1:7">
      <c r="A520" s="890" t="s">
        <v>3296</v>
      </c>
      <c r="B520" s="891" t="s">
        <v>467</v>
      </c>
      <c r="C520" s="892" t="s">
        <v>10486</v>
      </c>
      <c r="D520" s="893">
        <v>1</v>
      </c>
      <c r="E520" s="894"/>
      <c r="F520" s="889">
        <v>379.21</v>
      </c>
      <c r="G520" s="179">
        <f>IF(F520="","",F520-F520*COMPASS!$U$11)</f>
        <v>379.21</v>
      </c>
    </row>
    <row r="521" spans="1:7">
      <c r="A521" s="890" t="s">
        <v>3297</v>
      </c>
      <c r="B521" s="891" t="s">
        <v>467</v>
      </c>
      <c r="C521" s="892" t="s">
        <v>9836</v>
      </c>
      <c r="D521" s="893">
        <v>1</v>
      </c>
      <c r="E521" s="894"/>
      <c r="F521" s="889">
        <v>121.88</v>
      </c>
      <c r="G521" s="179">
        <f>IF(F521="","",F521-F521*COMPASS!$U$11)</f>
        <v>121.88</v>
      </c>
    </row>
    <row r="522" spans="1:7">
      <c r="A522" s="890" t="s">
        <v>3298</v>
      </c>
      <c r="B522" s="891" t="s">
        <v>467</v>
      </c>
      <c r="C522" s="892" t="s">
        <v>9837</v>
      </c>
      <c r="D522" s="893">
        <v>1</v>
      </c>
      <c r="E522" s="894"/>
      <c r="F522" s="889">
        <v>156.5</v>
      </c>
      <c r="G522" s="179">
        <f>IF(F522="","",F522-F522*COMPASS!$U$11)</f>
        <v>156.5</v>
      </c>
    </row>
    <row r="523" spans="1:7">
      <c r="A523" s="890" t="s">
        <v>3299</v>
      </c>
      <c r="B523" s="891" t="s">
        <v>216</v>
      </c>
      <c r="C523" s="892" t="s">
        <v>9838</v>
      </c>
      <c r="D523" s="893">
        <v>1</v>
      </c>
      <c r="E523" s="894"/>
      <c r="F523" s="889">
        <v>674.2</v>
      </c>
      <c r="G523" s="179">
        <f>IF(F523="","",F523-F523*COMPASS!$U$11)</f>
        <v>674.2</v>
      </c>
    </row>
    <row r="524" spans="1:7">
      <c r="A524" s="1139" t="s">
        <v>3309</v>
      </c>
      <c r="B524" s="912"/>
      <c r="C524" s="913"/>
      <c r="D524" s="914"/>
      <c r="E524" s="915"/>
      <c r="F524" s="916"/>
      <c r="G524" s="179" t="str">
        <f>IF(F524="","",F524-F524*COMPASS!$U$11)</f>
        <v/>
      </c>
    </row>
    <row r="525" spans="1:7">
      <c r="A525" s="890" t="s">
        <v>3310</v>
      </c>
      <c r="B525" s="891" t="s">
        <v>467</v>
      </c>
      <c r="C525" s="892" t="s">
        <v>9308</v>
      </c>
      <c r="D525" s="893">
        <v>1</v>
      </c>
      <c r="E525" s="894"/>
      <c r="F525" s="889">
        <v>35.17</v>
      </c>
      <c r="G525" s="179">
        <f>IF(F525="","",F525-F525*COMPASS!$U$11)</f>
        <v>35.17</v>
      </c>
    </row>
    <row r="526" spans="1:7">
      <c r="A526" s="890" t="s">
        <v>3311</v>
      </c>
      <c r="B526" s="891" t="s">
        <v>467</v>
      </c>
      <c r="C526" s="892" t="s">
        <v>9309</v>
      </c>
      <c r="D526" s="893">
        <v>1</v>
      </c>
      <c r="E526" s="894"/>
      <c r="F526" s="889">
        <v>40.229999999999997</v>
      </c>
      <c r="G526" s="179">
        <f>IF(F526="","",F526-F526*COMPASS!$U$11)</f>
        <v>40.229999999999997</v>
      </c>
    </row>
    <row r="527" spans="1:7">
      <c r="A527" s="890" t="s">
        <v>3312</v>
      </c>
      <c r="B527" s="891" t="s">
        <v>467</v>
      </c>
      <c r="C527" s="892" t="s">
        <v>9310</v>
      </c>
      <c r="D527" s="893">
        <v>1</v>
      </c>
      <c r="E527" s="894"/>
      <c r="F527" s="889">
        <v>96.69</v>
      </c>
      <c r="G527" s="179">
        <f>IF(F527="","",F527-F527*COMPASS!$U$11)</f>
        <v>96.69</v>
      </c>
    </row>
    <row r="528" spans="1:7">
      <c r="A528" s="890" t="s">
        <v>4302</v>
      </c>
      <c r="B528" s="891" t="s">
        <v>467</v>
      </c>
      <c r="C528" s="892" t="s">
        <v>9311</v>
      </c>
      <c r="D528" s="893">
        <v>1</v>
      </c>
      <c r="E528" s="894"/>
      <c r="F528" s="889">
        <v>31.16</v>
      </c>
      <c r="G528" s="179">
        <f>IF(F528="","",F528-F528*COMPASS!$U$11)</f>
        <v>31.16</v>
      </c>
    </row>
    <row r="529" spans="1:7">
      <c r="A529" s="918" t="s">
        <v>263</v>
      </c>
      <c r="B529" s="919"/>
      <c r="C529" s="920"/>
      <c r="D529" s="921"/>
      <c r="E529" s="922"/>
      <c r="F529" s="923"/>
      <c r="G529" s="179" t="str">
        <f>IF(F529="","",F529-F529*COMPASS!$U$11)</f>
        <v/>
      </c>
    </row>
    <row r="530" spans="1:7">
      <c r="A530" s="890" t="s">
        <v>1300</v>
      </c>
      <c r="B530" s="891" t="s">
        <v>467</v>
      </c>
      <c r="C530" s="892" t="s">
        <v>12129</v>
      </c>
      <c r="D530" s="895">
        <v>5</v>
      </c>
      <c r="E530" s="894"/>
      <c r="F530" s="889">
        <v>1.23</v>
      </c>
      <c r="G530" s="179">
        <f>IF(F530="","",F530-F530*COMPASS!$U$11)</f>
        <v>1.23</v>
      </c>
    </row>
    <row r="531" spans="1:7">
      <c r="A531" s="890" t="s">
        <v>1301</v>
      </c>
      <c r="B531" s="891" t="s">
        <v>467</v>
      </c>
      <c r="C531" s="892" t="s">
        <v>12130</v>
      </c>
      <c r="D531" s="895">
        <v>5</v>
      </c>
      <c r="E531" s="894"/>
      <c r="F531" s="889">
        <v>1.23</v>
      </c>
      <c r="G531" s="179">
        <f>IF(F531="","",F531-F531*COMPASS!$U$11)</f>
        <v>1.23</v>
      </c>
    </row>
    <row r="532" spans="1:7">
      <c r="A532" s="918" t="s">
        <v>9979</v>
      </c>
      <c r="B532" s="919"/>
      <c r="C532" s="920"/>
      <c r="D532" s="921"/>
      <c r="E532" s="922"/>
      <c r="F532" s="923"/>
      <c r="G532" s="179" t="str">
        <f>IF(F532="","",F532-F532*COMPASS!$U$11)</f>
        <v/>
      </c>
    </row>
    <row r="533" spans="1:7">
      <c r="A533" s="890" t="s">
        <v>1302</v>
      </c>
      <c r="B533" s="891" t="s">
        <v>467</v>
      </c>
      <c r="C533" s="892" t="s">
        <v>8784</v>
      </c>
      <c r="D533" s="895">
        <v>10</v>
      </c>
      <c r="E533" s="894"/>
      <c r="F533" s="889">
        <v>0.77</v>
      </c>
      <c r="G533" s="179">
        <f>IF(F533="","",F533-F533*COMPASS!$U$11)</f>
        <v>0.77</v>
      </c>
    </row>
    <row r="534" spans="1:7">
      <c r="A534" s="890" t="s">
        <v>1303</v>
      </c>
      <c r="B534" s="891" t="s">
        <v>467</v>
      </c>
      <c r="C534" s="892" t="s">
        <v>8785</v>
      </c>
      <c r="D534" s="895">
        <v>10</v>
      </c>
      <c r="E534" s="894"/>
      <c r="F534" s="889">
        <v>0.77</v>
      </c>
      <c r="G534" s="179">
        <f>IF(F534="","",F534-F534*COMPASS!$U$11)</f>
        <v>0.77</v>
      </c>
    </row>
    <row r="535" spans="1:7">
      <c r="A535" s="890" t="s">
        <v>1304</v>
      </c>
      <c r="B535" s="891" t="s">
        <v>467</v>
      </c>
      <c r="C535" s="892" t="s">
        <v>8786</v>
      </c>
      <c r="D535" s="895">
        <v>10</v>
      </c>
      <c r="E535" s="894"/>
      <c r="F535" s="889">
        <v>0.77</v>
      </c>
      <c r="G535" s="179">
        <f>IF(F535="","",F535-F535*COMPASS!$U$11)</f>
        <v>0.77</v>
      </c>
    </row>
    <row r="536" spans="1:7">
      <c r="A536" s="890" t="s">
        <v>1305</v>
      </c>
      <c r="B536" s="891" t="s">
        <v>467</v>
      </c>
      <c r="C536" s="892" t="s">
        <v>8787</v>
      </c>
      <c r="D536" s="895">
        <v>10</v>
      </c>
      <c r="E536" s="894"/>
      <c r="F536" s="889">
        <v>0.77</v>
      </c>
      <c r="G536" s="179">
        <f>IF(F536="","",F536-F536*COMPASS!$U$11)</f>
        <v>0.77</v>
      </c>
    </row>
    <row r="537" spans="1:7">
      <c r="A537" s="890" t="s">
        <v>1306</v>
      </c>
      <c r="B537" s="891" t="s">
        <v>467</v>
      </c>
      <c r="C537" s="892" t="s">
        <v>9743</v>
      </c>
      <c r="D537" s="895">
        <v>20</v>
      </c>
      <c r="E537" s="894"/>
      <c r="F537" s="889">
        <v>0.33</v>
      </c>
      <c r="G537" s="179">
        <f>IF(F537="","",F537-F537*COMPASS!$U$11)</f>
        <v>0.33</v>
      </c>
    </row>
    <row r="538" spans="1:7">
      <c r="A538" s="890" t="s">
        <v>1307</v>
      </c>
      <c r="B538" s="891" t="s">
        <v>467</v>
      </c>
      <c r="C538" s="892" t="s">
        <v>8788</v>
      </c>
      <c r="D538" s="895">
        <v>10</v>
      </c>
      <c r="E538" s="813"/>
      <c r="F538" s="889">
        <v>0.77</v>
      </c>
      <c r="G538" s="179">
        <f>IF(F538="","",F538-F538*COMPASS!$U$11)</f>
        <v>0.77</v>
      </c>
    </row>
    <row r="539" spans="1:7">
      <c r="A539" s="890" t="s">
        <v>1308</v>
      </c>
      <c r="B539" s="891" t="s">
        <v>467</v>
      </c>
      <c r="C539" s="892" t="s">
        <v>8789</v>
      </c>
      <c r="D539" s="895">
        <v>10</v>
      </c>
      <c r="E539" s="888"/>
      <c r="F539" s="889">
        <v>0.77</v>
      </c>
      <c r="G539" s="179">
        <f>IF(F539="","",F539-F539*COMPASS!$U$11)</f>
        <v>0.77</v>
      </c>
    </row>
    <row r="540" spans="1:7">
      <c r="A540" s="890" t="s">
        <v>1309</v>
      </c>
      <c r="B540" s="891" t="s">
        <v>467</v>
      </c>
      <c r="C540" s="892" t="s">
        <v>8790</v>
      </c>
      <c r="D540" s="895">
        <v>10</v>
      </c>
      <c r="E540" s="888"/>
      <c r="F540" s="889">
        <v>0.77</v>
      </c>
      <c r="G540" s="179">
        <f>IF(F540="","",F540-F540*COMPASS!$U$11)</f>
        <v>0.77</v>
      </c>
    </row>
    <row r="541" spans="1:7">
      <c r="A541" s="890" t="s">
        <v>1310</v>
      </c>
      <c r="B541" s="891" t="s">
        <v>467</v>
      </c>
      <c r="C541" s="892" t="s">
        <v>9744</v>
      </c>
      <c r="D541" s="895">
        <v>20</v>
      </c>
      <c r="E541" s="888"/>
      <c r="F541" s="889">
        <v>0.33</v>
      </c>
      <c r="G541" s="179">
        <f>IF(F541="","",F541-F541*COMPASS!$U$11)</f>
        <v>0.33</v>
      </c>
    </row>
    <row r="542" spans="1:7">
      <c r="A542" s="918" t="s">
        <v>374</v>
      </c>
      <c r="B542" s="919"/>
      <c r="C542" s="920"/>
      <c r="D542" s="921"/>
      <c r="E542" s="922"/>
      <c r="F542" s="923"/>
      <c r="G542" s="179" t="str">
        <f>IF(F542="","",F542-F542*COMPASS!$U$11)</f>
        <v/>
      </c>
    </row>
    <row r="543" spans="1:7">
      <c r="A543" s="890" t="s">
        <v>1311</v>
      </c>
      <c r="B543" s="891" t="s">
        <v>467</v>
      </c>
      <c r="C543" s="892" t="s">
        <v>8791</v>
      </c>
      <c r="D543" s="895">
        <v>20</v>
      </c>
      <c r="E543" s="891"/>
      <c r="F543" s="889">
        <v>1.02</v>
      </c>
      <c r="G543" s="179">
        <f>IF(F543="","",F543-F543*COMPASS!$U$11)</f>
        <v>1.02</v>
      </c>
    </row>
    <row r="544" spans="1:7">
      <c r="A544" s="890" t="s">
        <v>3314</v>
      </c>
      <c r="B544" s="891" t="s">
        <v>467</v>
      </c>
      <c r="C544" s="892" t="s">
        <v>8792</v>
      </c>
      <c r="D544" s="895">
        <v>20</v>
      </c>
      <c r="E544" s="891"/>
      <c r="F544" s="889">
        <v>0.93</v>
      </c>
      <c r="G544" s="179">
        <f>IF(F544="","",F544-F544*COMPASS!$U$11)</f>
        <v>0.93</v>
      </c>
    </row>
    <row r="545" spans="1:7">
      <c r="A545" s="890" t="s">
        <v>1312</v>
      </c>
      <c r="B545" s="891" t="s">
        <v>467</v>
      </c>
      <c r="C545" s="892" t="s">
        <v>8793</v>
      </c>
      <c r="D545" s="895">
        <v>20</v>
      </c>
      <c r="E545" s="891"/>
      <c r="F545" s="889">
        <v>0.93</v>
      </c>
      <c r="G545" s="179">
        <f>IF(F545="","",F545-F545*COMPASS!$U$11)</f>
        <v>0.93</v>
      </c>
    </row>
    <row r="546" spans="1:7">
      <c r="A546" s="890" t="s">
        <v>1313</v>
      </c>
      <c r="B546" s="891" t="s">
        <v>467</v>
      </c>
      <c r="C546" s="892" t="s">
        <v>8794</v>
      </c>
      <c r="D546" s="895">
        <v>20</v>
      </c>
      <c r="E546" s="891"/>
      <c r="F546" s="889">
        <v>1.07</v>
      </c>
      <c r="G546" s="179">
        <f>IF(F546="","",F546-F546*COMPASS!$U$11)</f>
        <v>1.07</v>
      </c>
    </row>
    <row r="547" spans="1:7">
      <c r="A547" s="890" t="s">
        <v>8669</v>
      </c>
      <c r="B547" s="891" t="s">
        <v>216</v>
      </c>
      <c r="C547" s="892" t="s">
        <v>8795</v>
      </c>
      <c r="D547" s="895">
        <v>20</v>
      </c>
      <c r="E547" s="891"/>
      <c r="F547" s="889">
        <v>0.93</v>
      </c>
      <c r="G547" s="179">
        <f>IF(F547="","",F547-F547*COMPASS!$U$11)</f>
        <v>0.93</v>
      </c>
    </row>
    <row r="548" spans="1:7">
      <c r="A548" s="890" t="s">
        <v>1314</v>
      </c>
      <c r="B548" s="891" t="s">
        <v>467</v>
      </c>
      <c r="C548" s="892" t="s">
        <v>8796</v>
      </c>
      <c r="D548" s="895">
        <v>20</v>
      </c>
      <c r="E548" s="891"/>
      <c r="F548" s="889">
        <v>1.02</v>
      </c>
      <c r="G548" s="179">
        <f>IF(F548="","",F548-F548*COMPASS!$U$11)</f>
        <v>1.02</v>
      </c>
    </row>
    <row r="549" spans="1:7">
      <c r="A549" s="890" t="s">
        <v>1315</v>
      </c>
      <c r="B549" s="891" t="s">
        <v>467</v>
      </c>
      <c r="C549" s="892" t="s">
        <v>8797</v>
      </c>
      <c r="D549" s="895">
        <v>20</v>
      </c>
      <c r="E549" s="891"/>
      <c r="F549" s="889">
        <v>1.02</v>
      </c>
      <c r="G549" s="179">
        <f>IF(F549="","",F549-F549*COMPASS!$U$11)</f>
        <v>1.02</v>
      </c>
    </row>
    <row r="550" spans="1:7">
      <c r="A550" s="890" t="s">
        <v>1232</v>
      </c>
      <c r="B550" s="891" t="s">
        <v>467</v>
      </c>
      <c r="C550" s="892" t="s">
        <v>8798</v>
      </c>
      <c r="D550" s="895">
        <v>20</v>
      </c>
      <c r="E550" s="891"/>
      <c r="F550" s="889">
        <v>1.02</v>
      </c>
      <c r="G550" s="179">
        <f>IF(F550="","",F550-F550*COMPASS!$U$11)</f>
        <v>1.02</v>
      </c>
    </row>
    <row r="551" spans="1:7">
      <c r="A551" s="890" t="s">
        <v>1311</v>
      </c>
      <c r="B551" s="891" t="s">
        <v>467</v>
      </c>
      <c r="C551" s="892" t="s">
        <v>8799</v>
      </c>
      <c r="D551" s="895">
        <v>20</v>
      </c>
      <c r="E551" s="891"/>
      <c r="F551" s="889">
        <v>1.02</v>
      </c>
      <c r="G551" s="179">
        <f>IF(F551="","",F551-F551*COMPASS!$U$11)</f>
        <v>1.02</v>
      </c>
    </row>
    <row r="552" spans="1:7">
      <c r="A552" s="890" t="s">
        <v>1233</v>
      </c>
      <c r="B552" s="891" t="s">
        <v>467</v>
      </c>
      <c r="C552" s="892" t="s">
        <v>8800</v>
      </c>
      <c r="D552" s="895">
        <v>20</v>
      </c>
      <c r="E552" s="891"/>
      <c r="F552" s="889">
        <v>1.02</v>
      </c>
      <c r="G552" s="179">
        <f>IF(F552="","",F552-F552*COMPASS!$U$11)</f>
        <v>1.02</v>
      </c>
    </row>
    <row r="553" spans="1:7">
      <c r="A553" s="890" t="s">
        <v>8670</v>
      </c>
      <c r="B553" s="891" t="s">
        <v>467</v>
      </c>
      <c r="C553" s="892" t="s">
        <v>10829</v>
      </c>
      <c r="D553" s="895">
        <v>20</v>
      </c>
      <c r="E553" s="891"/>
      <c r="F553" s="889">
        <v>1.05</v>
      </c>
      <c r="G553" s="179">
        <f>IF(F553="","",F553-F553*COMPASS!$U$11)</f>
        <v>1.05</v>
      </c>
    </row>
    <row r="554" spans="1:7">
      <c r="A554" s="890" t="s">
        <v>8671</v>
      </c>
      <c r="B554" s="891" t="s">
        <v>216</v>
      </c>
      <c r="C554" s="892" t="s">
        <v>8801</v>
      </c>
      <c r="D554" s="895">
        <v>20</v>
      </c>
      <c r="E554" s="891"/>
      <c r="F554" s="889">
        <v>1.05</v>
      </c>
      <c r="G554" s="179">
        <f>IF(F554="","",F554-F554*COMPASS!$U$11)</f>
        <v>1.05</v>
      </c>
    </row>
    <row r="555" spans="1:7">
      <c r="A555" s="890" t="s">
        <v>8672</v>
      </c>
      <c r="B555" s="891" t="s">
        <v>216</v>
      </c>
      <c r="C555" s="892" t="s">
        <v>8802</v>
      </c>
      <c r="D555" s="895">
        <v>20</v>
      </c>
      <c r="E555" s="891"/>
      <c r="F555" s="924">
        <v>1.39</v>
      </c>
      <c r="G555" s="179">
        <f>IF(F555="","",F555-F555*COMPASS!$U$11)</f>
        <v>1.39</v>
      </c>
    </row>
    <row r="556" spans="1:7">
      <c r="A556" s="890" t="s">
        <v>870</v>
      </c>
      <c r="B556" s="891" t="s">
        <v>467</v>
      </c>
      <c r="C556" s="892" t="s">
        <v>12131</v>
      </c>
      <c r="D556" s="895">
        <v>20</v>
      </c>
      <c r="E556" s="891"/>
      <c r="F556" s="889">
        <v>1.39</v>
      </c>
      <c r="G556" s="179">
        <f>IF(F556="","",F556-F556*COMPASS!$U$11)</f>
        <v>1.39</v>
      </c>
    </row>
    <row r="557" spans="1:7">
      <c r="A557" s="890" t="s">
        <v>871</v>
      </c>
      <c r="B557" s="891" t="s">
        <v>467</v>
      </c>
      <c r="C557" s="892" t="s">
        <v>12132</v>
      </c>
      <c r="D557" s="895">
        <v>20</v>
      </c>
      <c r="E557" s="891"/>
      <c r="F557" s="889">
        <v>1</v>
      </c>
      <c r="G557" s="179">
        <f>IF(F557="","",F557-F557*COMPASS!$U$11)</f>
        <v>1</v>
      </c>
    </row>
    <row r="558" spans="1:7">
      <c r="A558" s="890" t="s">
        <v>3467</v>
      </c>
      <c r="B558" s="891" t="s">
        <v>467</v>
      </c>
      <c r="C558" s="892" t="s">
        <v>12133</v>
      </c>
      <c r="D558" s="895">
        <v>20</v>
      </c>
      <c r="E558" s="891"/>
      <c r="F558" s="889">
        <v>1</v>
      </c>
      <c r="G558" s="179">
        <f>IF(F558="","",F558-F558*COMPASS!$U$11)</f>
        <v>1</v>
      </c>
    </row>
    <row r="559" spans="1:7">
      <c r="A559" s="890" t="s">
        <v>872</v>
      </c>
      <c r="B559" s="891" t="s">
        <v>467</v>
      </c>
      <c r="C559" s="892" t="s">
        <v>12134</v>
      </c>
      <c r="D559" s="895">
        <v>20</v>
      </c>
      <c r="E559" s="891"/>
      <c r="F559" s="889">
        <v>1.06</v>
      </c>
      <c r="G559" s="179">
        <f>IF(F559="","",F559-F559*COMPASS!$U$11)</f>
        <v>1.06</v>
      </c>
    </row>
    <row r="560" spans="1:7">
      <c r="A560" s="890" t="s">
        <v>873</v>
      </c>
      <c r="B560" s="891" t="s">
        <v>467</v>
      </c>
      <c r="C560" s="892" t="s">
        <v>12135</v>
      </c>
      <c r="D560" s="895">
        <v>20</v>
      </c>
      <c r="E560" s="891"/>
      <c r="F560" s="889">
        <v>1.39</v>
      </c>
      <c r="G560" s="179">
        <f>IF(F560="","",F560-F560*COMPASS!$U$11)</f>
        <v>1.39</v>
      </c>
    </row>
    <row r="561" spans="1:7">
      <c r="A561" s="890" t="s">
        <v>874</v>
      </c>
      <c r="B561" s="891" t="s">
        <v>467</v>
      </c>
      <c r="C561" s="892" t="s">
        <v>12136</v>
      </c>
      <c r="D561" s="895">
        <v>20</v>
      </c>
      <c r="E561" s="891"/>
      <c r="F561" s="889">
        <v>0.95</v>
      </c>
      <c r="G561" s="179">
        <f>IF(F561="","",F561-F561*COMPASS!$U$11)</f>
        <v>0.95</v>
      </c>
    </row>
    <row r="562" spans="1:7">
      <c r="A562" s="890" t="s">
        <v>875</v>
      </c>
      <c r="B562" s="891" t="s">
        <v>467</v>
      </c>
      <c r="C562" s="892" t="s">
        <v>12137</v>
      </c>
      <c r="D562" s="895">
        <v>20</v>
      </c>
      <c r="E562" s="891"/>
      <c r="F562" s="889">
        <v>1</v>
      </c>
      <c r="G562" s="179">
        <f>IF(F562="","",F562-F562*COMPASS!$U$11)</f>
        <v>1</v>
      </c>
    </row>
    <row r="563" spans="1:7">
      <c r="A563" s="890" t="s">
        <v>876</v>
      </c>
      <c r="B563" s="891" t="s">
        <v>467</v>
      </c>
      <c r="C563" s="892" t="s">
        <v>12138</v>
      </c>
      <c r="D563" s="895">
        <v>20</v>
      </c>
      <c r="E563" s="891"/>
      <c r="F563" s="889">
        <v>1</v>
      </c>
      <c r="G563" s="179">
        <f>IF(F563="","",F563-F563*COMPASS!$U$11)</f>
        <v>1</v>
      </c>
    </row>
    <row r="564" spans="1:7">
      <c r="A564" s="890" t="s">
        <v>8673</v>
      </c>
      <c r="B564" s="891" t="s">
        <v>467</v>
      </c>
      <c r="C564" s="892" t="s">
        <v>12139</v>
      </c>
      <c r="D564" s="895">
        <v>20</v>
      </c>
      <c r="E564" s="891"/>
      <c r="F564" s="889">
        <v>0.93</v>
      </c>
      <c r="G564" s="179">
        <f>IF(F564="","",F564-F564*COMPASS!$U$11)</f>
        <v>0.93</v>
      </c>
    </row>
    <row r="565" spans="1:7">
      <c r="A565" s="890" t="s">
        <v>8674</v>
      </c>
      <c r="B565" s="891" t="s">
        <v>467</v>
      </c>
      <c r="C565" s="892" t="s">
        <v>12140</v>
      </c>
      <c r="D565" s="895">
        <v>20</v>
      </c>
      <c r="E565" s="891"/>
      <c r="F565" s="889">
        <v>0.93</v>
      </c>
      <c r="G565" s="179">
        <f>IF(F565="","",F565-F565*COMPASS!$U$11)</f>
        <v>0.93</v>
      </c>
    </row>
    <row r="566" spans="1:7">
      <c r="A566" s="890" t="s">
        <v>11771</v>
      </c>
      <c r="B566" s="891" t="s">
        <v>467</v>
      </c>
      <c r="C566" s="892" t="s">
        <v>12141</v>
      </c>
      <c r="D566" s="895">
        <v>20</v>
      </c>
      <c r="E566" s="891"/>
      <c r="F566" s="889">
        <v>1</v>
      </c>
      <c r="G566" s="179">
        <f>IF(F566="","",F566-F566*COMPASS!$U$11)</f>
        <v>1</v>
      </c>
    </row>
    <row r="567" spans="1:7">
      <c r="A567" s="890" t="s">
        <v>877</v>
      </c>
      <c r="B567" s="891" t="s">
        <v>467</v>
      </c>
      <c r="C567" s="892" t="s">
        <v>12142</v>
      </c>
      <c r="D567" s="895">
        <v>20</v>
      </c>
      <c r="E567" s="891"/>
      <c r="F567" s="889">
        <v>1</v>
      </c>
      <c r="G567" s="179">
        <f>IF(F567="","",F567-F567*COMPASS!$U$11)</f>
        <v>1</v>
      </c>
    </row>
    <row r="568" spans="1:7">
      <c r="A568" s="890" t="s">
        <v>878</v>
      </c>
      <c r="B568" s="891" t="s">
        <v>467</v>
      </c>
      <c r="C568" s="892" t="s">
        <v>12143</v>
      </c>
      <c r="D568" s="895">
        <v>20</v>
      </c>
      <c r="E568" s="891"/>
      <c r="F568" s="889">
        <v>1</v>
      </c>
      <c r="G568" s="179">
        <f>IF(F568="","",F568-F568*COMPASS!$U$11)</f>
        <v>1</v>
      </c>
    </row>
    <row r="569" spans="1:7">
      <c r="A569" s="890" t="s">
        <v>879</v>
      </c>
      <c r="B569" s="891" t="s">
        <v>467</v>
      </c>
      <c r="C569" s="892" t="s">
        <v>12144</v>
      </c>
      <c r="D569" s="895">
        <v>20</v>
      </c>
      <c r="E569" s="891"/>
      <c r="F569" s="889">
        <v>1</v>
      </c>
      <c r="G569" s="179">
        <f>IF(F569="","",F569-F569*COMPASS!$U$11)</f>
        <v>1</v>
      </c>
    </row>
    <row r="570" spans="1:7">
      <c r="A570" s="890" t="s">
        <v>12145</v>
      </c>
      <c r="B570" s="891" t="s">
        <v>467</v>
      </c>
      <c r="C570" s="892" t="s">
        <v>12146</v>
      </c>
      <c r="D570" s="895">
        <v>20</v>
      </c>
      <c r="E570" s="891"/>
      <c r="F570" s="889">
        <v>1.23</v>
      </c>
      <c r="G570" s="179">
        <f>IF(F570="","",F570-F570*COMPASS!$U$11)</f>
        <v>1.23</v>
      </c>
    </row>
    <row r="571" spans="1:7">
      <c r="A571" s="890" t="s">
        <v>12147</v>
      </c>
      <c r="B571" s="891" t="s">
        <v>467</v>
      </c>
      <c r="C571" s="892" t="s">
        <v>12148</v>
      </c>
      <c r="D571" s="895">
        <v>20</v>
      </c>
      <c r="E571" s="891"/>
      <c r="F571" s="889">
        <v>1.23</v>
      </c>
      <c r="G571" s="179">
        <f>IF(F571="","",F571-F571*COMPASS!$U$11)</f>
        <v>1.23</v>
      </c>
    </row>
    <row r="572" spans="1:7">
      <c r="A572" s="890" t="s">
        <v>880</v>
      </c>
      <c r="B572" s="891" t="s">
        <v>467</v>
      </c>
      <c r="C572" s="892" t="s">
        <v>8803</v>
      </c>
      <c r="D572" s="895">
        <v>20</v>
      </c>
      <c r="E572" s="891"/>
      <c r="F572" s="889">
        <v>1</v>
      </c>
      <c r="G572" s="179">
        <f>IF(F572="","",F572-F572*COMPASS!$U$11)</f>
        <v>1</v>
      </c>
    </row>
    <row r="573" spans="1:7">
      <c r="A573" s="890" t="s">
        <v>881</v>
      </c>
      <c r="B573" s="891" t="s">
        <v>467</v>
      </c>
      <c r="C573" s="892" t="s">
        <v>8804</v>
      </c>
      <c r="D573" s="895">
        <v>20</v>
      </c>
      <c r="E573" s="891"/>
      <c r="F573" s="889">
        <v>1</v>
      </c>
      <c r="G573" s="179">
        <f>IF(F573="","",F573-F573*COMPASS!$U$11)</f>
        <v>1</v>
      </c>
    </row>
    <row r="574" spans="1:7">
      <c r="A574" s="890" t="s">
        <v>8675</v>
      </c>
      <c r="B574" s="891" t="s">
        <v>216</v>
      </c>
      <c r="C574" s="892" t="s">
        <v>8805</v>
      </c>
      <c r="D574" s="895">
        <v>20</v>
      </c>
      <c r="E574" s="891"/>
      <c r="F574" s="889">
        <v>1.26</v>
      </c>
      <c r="G574" s="179">
        <f>IF(F574="","",F574-F574*COMPASS!$U$11)</f>
        <v>1.26</v>
      </c>
    </row>
    <row r="575" spans="1:7">
      <c r="A575" s="890" t="s">
        <v>882</v>
      </c>
      <c r="B575" s="891" t="s">
        <v>467</v>
      </c>
      <c r="C575" s="892" t="s">
        <v>8806</v>
      </c>
      <c r="D575" s="895">
        <v>20</v>
      </c>
      <c r="E575" s="891"/>
      <c r="F575" s="889">
        <v>1.39</v>
      </c>
      <c r="G575" s="179">
        <f>IF(F575="","",F575-F575*COMPASS!$U$11)</f>
        <v>1.39</v>
      </c>
    </row>
    <row r="576" spans="1:7">
      <c r="A576" s="890" t="s">
        <v>883</v>
      </c>
      <c r="B576" s="891" t="s">
        <v>467</v>
      </c>
      <c r="C576" s="892" t="s">
        <v>8807</v>
      </c>
      <c r="D576" s="895">
        <v>20</v>
      </c>
      <c r="E576" s="891"/>
      <c r="F576" s="889">
        <v>1</v>
      </c>
      <c r="G576" s="179">
        <f>IF(F576="","",F576-F576*COMPASS!$U$11)</f>
        <v>1</v>
      </c>
    </row>
    <row r="577" spans="1:7">
      <c r="A577" s="890" t="s">
        <v>884</v>
      </c>
      <c r="B577" s="891" t="s">
        <v>467</v>
      </c>
      <c r="C577" s="892" t="s">
        <v>8808</v>
      </c>
      <c r="D577" s="895">
        <v>20</v>
      </c>
      <c r="E577" s="891"/>
      <c r="F577" s="889">
        <v>1</v>
      </c>
      <c r="G577" s="179">
        <f>IF(F577="","",F577-F577*COMPASS!$U$11)</f>
        <v>1</v>
      </c>
    </row>
    <row r="578" spans="1:7">
      <c r="A578" s="890" t="s">
        <v>885</v>
      </c>
      <c r="B578" s="891" t="s">
        <v>467</v>
      </c>
      <c r="C578" s="892" t="s">
        <v>8809</v>
      </c>
      <c r="D578" s="895">
        <v>20</v>
      </c>
      <c r="E578" s="891"/>
      <c r="F578" s="889">
        <v>1</v>
      </c>
      <c r="G578" s="179">
        <f>IF(F578="","",F578-F578*COMPASS!$U$11)</f>
        <v>1</v>
      </c>
    </row>
    <row r="579" spans="1:7">
      <c r="A579" s="890" t="s">
        <v>886</v>
      </c>
      <c r="B579" s="891" t="s">
        <v>467</v>
      </c>
      <c r="C579" s="892" t="s">
        <v>8810</v>
      </c>
      <c r="D579" s="895">
        <v>20</v>
      </c>
      <c r="E579" s="891"/>
      <c r="F579" s="889">
        <v>1.06</v>
      </c>
      <c r="G579" s="179">
        <f>IF(F579="","",F579-F579*COMPASS!$U$11)</f>
        <v>1.06</v>
      </c>
    </row>
    <row r="580" spans="1:7">
      <c r="A580" s="890" t="s">
        <v>890</v>
      </c>
      <c r="B580" s="891" t="s">
        <v>467</v>
      </c>
      <c r="C580" s="892" t="s">
        <v>8811</v>
      </c>
      <c r="D580" s="895">
        <v>20</v>
      </c>
      <c r="E580" s="891"/>
      <c r="F580" s="889">
        <v>1.06</v>
      </c>
      <c r="G580" s="179">
        <f>IF(F580="","",F580-F580*COMPASS!$U$11)</f>
        <v>1.06</v>
      </c>
    </row>
    <row r="581" spans="1:7">
      <c r="A581" s="890" t="s">
        <v>891</v>
      </c>
      <c r="B581" s="891" t="s">
        <v>467</v>
      </c>
      <c r="C581" s="892" t="s">
        <v>8812</v>
      </c>
      <c r="D581" s="895">
        <v>20</v>
      </c>
      <c r="E581" s="891"/>
      <c r="F581" s="889">
        <v>0.95</v>
      </c>
      <c r="G581" s="179">
        <f>IF(F581="","",F581-F581*COMPASS!$U$11)</f>
        <v>0.95</v>
      </c>
    </row>
    <row r="582" spans="1:7">
      <c r="A582" s="890" t="s">
        <v>892</v>
      </c>
      <c r="B582" s="891" t="s">
        <v>467</v>
      </c>
      <c r="C582" s="892" t="s">
        <v>8813</v>
      </c>
      <c r="D582" s="895">
        <v>20</v>
      </c>
      <c r="E582" s="891"/>
      <c r="F582" s="889">
        <v>0.95</v>
      </c>
      <c r="G582" s="179">
        <f>IF(F582="","",F582-F582*COMPASS!$U$11)</f>
        <v>0.95</v>
      </c>
    </row>
    <row r="583" spans="1:7">
      <c r="A583" s="890" t="s">
        <v>893</v>
      </c>
      <c r="B583" s="891" t="s">
        <v>467</v>
      </c>
      <c r="C583" s="892" t="s">
        <v>8814</v>
      </c>
      <c r="D583" s="895">
        <v>20</v>
      </c>
      <c r="E583" s="891"/>
      <c r="F583" s="889">
        <v>1.39</v>
      </c>
      <c r="G583" s="179">
        <f>IF(F583="","",F583-F583*COMPASS!$U$11)</f>
        <v>1.39</v>
      </c>
    </row>
    <row r="584" spans="1:7">
      <c r="A584" s="890" t="s">
        <v>894</v>
      </c>
      <c r="B584" s="891" t="s">
        <v>467</v>
      </c>
      <c r="C584" s="892" t="s">
        <v>8815</v>
      </c>
      <c r="D584" s="895">
        <v>20</v>
      </c>
      <c r="E584" s="891"/>
      <c r="F584" s="889">
        <v>1</v>
      </c>
      <c r="G584" s="179">
        <f>IF(F584="","",F584-F584*COMPASS!$U$11)</f>
        <v>1</v>
      </c>
    </row>
    <row r="585" spans="1:7">
      <c r="A585" s="890" t="s">
        <v>895</v>
      </c>
      <c r="B585" s="891" t="s">
        <v>467</v>
      </c>
      <c r="C585" s="892" t="s">
        <v>8816</v>
      </c>
      <c r="D585" s="895">
        <v>20</v>
      </c>
      <c r="E585" s="891"/>
      <c r="F585" s="889">
        <v>1</v>
      </c>
      <c r="G585" s="179">
        <f>IF(F585="","",F585-F585*COMPASS!$U$11)</f>
        <v>1</v>
      </c>
    </row>
    <row r="586" spans="1:7">
      <c r="A586" s="890" t="s">
        <v>896</v>
      </c>
      <c r="B586" s="891" t="s">
        <v>467</v>
      </c>
      <c r="C586" s="892" t="s">
        <v>8817</v>
      </c>
      <c r="D586" s="895">
        <v>20</v>
      </c>
      <c r="E586" s="891"/>
      <c r="F586" s="889">
        <v>1</v>
      </c>
      <c r="G586" s="179">
        <f>IF(F586="","",F586-F586*COMPASS!$U$11)</f>
        <v>1</v>
      </c>
    </row>
    <row r="587" spans="1:7">
      <c r="A587" s="890" t="s">
        <v>897</v>
      </c>
      <c r="B587" s="891" t="s">
        <v>467</v>
      </c>
      <c r="C587" s="892" t="s">
        <v>11783</v>
      </c>
      <c r="D587" s="895">
        <v>20</v>
      </c>
      <c r="E587" s="891"/>
      <c r="F587" s="889">
        <v>1</v>
      </c>
      <c r="G587" s="179">
        <f>IF(F587="","",F587-F587*COMPASS!$U$11)</f>
        <v>1</v>
      </c>
    </row>
    <row r="588" spans="1:7">
      <c r="A588" s="890" t="s">
        <v>1084</v>
      </c>
      <c r="B588" s="891" t="s">
        <v>467</v>
      </c>
      <c r="C588" s="892" t="s">
        <v>8818</v>
      </c>
      <c r="D588" s="895">
        <v>20</v>
      </c>
      <c r="E588" s="891"/>
      <c r="F588" s="889">
        <v>1</v>
      </c>
      <c r="G588" s="179">
        <f>IF(F588="","",F588-F588*COMPASS!$U$11)</f>
        <v>1</v>
      </c>
    </row>
    <row r="589" spans="1:7">
      <c r="A589" s="890" t="s">
        <v>1085</v>
      </c>
      <c r="B589" s="891" t="s">
        <v>467</v>
      </c>
      <c r="C589" s="892" t="s">
        <v>8819</v>
      </c>
      <c r="D589" s="895">
        <v>20</v>
      </c>
      <c r="E589" s="891"/>
      <c r="F589" s="889">
        <v>1.39</v>
      </c>
      <c r="G589" s="179">
        <f>IF(F589="","",F589-F589*COMPASS!$U$11)</f>
        <v>1.39</v>
      </c>
    </row>
    <row r="590" spans="1:7">
      <c r="A590" s="890" t="s">
        <v>3442</v>
      </c>
      <c r="B590" s="891" t="s">
        <v>467</v>
      </c>
      <c r="C590" s="892" t="s">
        <v>8820</v>
      </c>
      <c r="D590" s="895">
        <v>20</v>
      </c>
      <c r="E590" s="891"/>
      <c r="F590" s="889">
        <v>1.1499999999999999</v>
      </c>
      <c r="G590" s="179">
        <f>IF(F590="","",F590-F590*COMPASS!$U$11)</f>
        <v>1.1499999999999999</v>
      </c>
    </row>
    <row r="591" spans="1:7">
      <c r="A591" s="890" t="s">
        <v>8391</v>
      </c>
      <c r="B591" s="891" t="s">
        <v>467</v>
      </c>
      <c r="C591" s="892" t="s">
        <v>8821</v>
      </c>
      <c r="D591" s="895">
        <v>20</v>
      </c>
      <c r="E591" s="891"/>
      <c r="F591" s="889">
        <v>1.1499999999999999</v>
      </c>
      <c r="G591" s="179">
        <f>IF(F591="","",F591-F591*COMPASS!$U$11)</f>
        <v>1.1499999999999999</v>
      </c>
    </row>
    <row r="592" spans="1:7">
      <c r="A592" s="890" t="s">
        <v>9078</v>
      </c>
      <c r="B592" s="891" t="s">
        <v>216</v>
      </c>
      <c r="C592" s="892" t="s">
        <v>9075</v>
      </c>
      <c r="D592" s="895">
        <v>20</v>
      </c>
      <c r="E592" s="891"/>
      <c r="F592" s="889">
        <v>1.53</v>
      </c>
      <c r="G592" s="179">
        <f>IF(F592="","",F592-F592*COMPASS!$U$11)</f>
        <v>1.53</v>
      </c>
    </row>
    <row r="593" spans="1:7">
      <c r="A593" s="890" t="s">
        <v>9079</v>
      </c>
      <c r="B593" s="891" t="s">
        <v>216</v>
      </c>
      <c r="C593" s="892" t="s">
        <v>9076</v>
      </c>
      <c r="D593" s="895">
        <v>20</v>
      </c>
      <c r="E593" s="891"/>
      <c r="F593" s="889">
        <v>1.55</v>
      </c>
      <c r="G593" s="179">
        <f>IF(F593="","",F593-F593*COMPASS!$U$11)</f>
        <v>1.55</v>
      </c>
    </row>
    <row r="594" spans="1:7">
      <c r="A594" s="890" t="s">
        <v>11772</v>
      </c>
      <c r="B594" s="891" t="s">
        <v>467</v>
      </c>
      <c r="C594" s="892" t="s">
        <v>11773</v>
      </c>
      <c r="D594" s="895">
        <v>20</v>
      </c>
      <c r="E594" s="891"/>
      <c r="F594" s="889">
        <v>0.96</v>
      </c>
      <c r="G594" s="179">
        <f>IF(F594="","",F594-F594*COMPASS!$U$11)</f>
        <v>0.96</v>
      </c>
    </row>
    <row r="595" spans="1:7">
      <c r="A595" s="890" t="s">
        <v>11774</v>
      </c>
      <c r="B595" s="891" t="s">
        <v>467</v>
      </c>
      <c r="C595" s="892" t="s">
        <v>11775</v>
      </c>
      <c r="D595" s="895">
        <v>20</v>
      </c>
      <c r="E595" s="891"/>
      <c r="F595" s="889">
        <v>0.96</v>
      </c>
      <c r="G595" s="179">
        <f>IF(F595="","",F595-F595*COMPASS!$U$11)</f>
        <v>0.96</v>
      </c>
    </row>
    <row r="596" spans="1:7">
      <c r="A596" s="890" t="s">
        <v>11776</v>
      </c>
      <c r="B596" s="891" t="s">
        <v>467</v>
      </c>
      <c r="C596" s="892" t="s">
        <v>11777</v>
      </c>
      <c r="D596" s="895">
        <v>20</v>
      </c>
      <c r="E596" s="891"/>
      <c r="F596" s="889">
        <v>0.96</v>
      </c>
      <c r="G596" s="179">
        <f>IF(F596="","",F596-F596*COMPASS!$U$11)</f>
        <v>0.96</v>
      </c>
    </row>
    <row r="597" spans="1:7">
      <c r="A597" s="890" t="s">
        <v>9080</v>
      </c>
      <c r="B597" s="891" t="s">
        <v>216</v>
      </c>
      <c r="C597" s="892" t="s">
        <v>9590</v>
      </c>
      <c r="D597" s="895">
        <v>5</v>
      </c>
      <c r="E597" s="891"/>
      <c r="F597" s="889">
        <v>2.29</v>
      </c>
      <c r="G597" s="179">
        <f>IF(F597="","",F597-F597*COMPASS!$U$11)</f>
        <v>2.29</v>
      </c>
    </row>
    <row r="598" spans="1:7">
      <c r="A598" s="890" t="s">
        <v>9081</v>
      </c>
      <c r="B598" s="891" t="s">
        <v>216</v>
      </c>
      <c r="C598" s="892" t="s">
        <v>9591</v>
      </c>
      <c r="D598" s="895">
        <v>5</v>
      </c>
      <c r="E598" s="891"/>
      <c r="F598" s="889">
        <v>0.74</v>
      </c>
      <c r="G598" s="179">
        <f>IF(F598="","",F598-F598*COMPASS!$U$11)</f>
        <v>0.74</v>
      </c>
    </row>
    <row r="599" spans="1:7">
      <c r="A599" s="890" t="s">
        <v>12149</v>
      </c>
      <c r="B599" s="891" t="s">
        <v>216</v>
      </c>
      <c r="C599" s="892" t="s">
        <v>12915</v>
      </c>
      <c r="D599" s="893">
        <v>20</v>
      </c>
      <c r="E599" s="894"/>
      <c r="F599" s="903">
        <v>1.61</v>
      </c>
      <c r="G599" s="179">
        <f>IF(F599="","",F599-F599*COMPASS!$U$11)</f>
        <v>1.61</v>
      </c>
    </row>
    <row r="600" spans="1:7">
      <c r="A600" s="890" t="s">
        <v>12150</v>
      </c>
      <c r="B600" s="891" t="s">
        <v>216</v>
      </c>
      <c r="C600" s="892" t="s">
        <v>12916</v>
      </c>
      <c r="D600" s="893">
        <v>20</v>
      </c>
      <c r="E600" s="894"/>
      <c r="F600" s="903">
        <v>2.94</v>
      </c>
      <c r="G600" s="179">
        <f>IF(F600="","",F600-F600*COMPASS!$U$11)</f>
        <v>2.94</v>
      </c>
    </row>
    <row r="601" spans="1:7">
      <c r="A601" s="890" t="s">
        <v>12151</v>
      </c>
      <c r="B601" s="891" t="s">
        <v>216</v>
      </c>
      <c r="C601" s="892" t="s">
        <v>12917</v>
      </c>
      <c r="D601" s="893">
        <v>20</v>
      </c>
      <c r="E601" s="894"/>
      <c r="F601" s="903">
        <v>1.61</v>
      </c>
      <c r="G601" s="179">
        <f>IF(F601="","",F601-F601*COMPASS!$U$11)</f>
        <v>1.61</v>
      </c>
    </row>
    <row r="602" spans="1:7">
      <c r="A602" s="890" t="s">
        <v>12152</v>
      </c>
      <c r="B602" s="891" t="s">
        <v>216</v>
      </c>
      <c r="C602" s="892" t="s">
        <v>12918</v>
      </c>
      <c r="D602" s="893">
        <v>20</v>
      </c>
      <c r="E602" s="894"/>
      <c r="F602" s="903">
        <v>1.61</v>
      </c>
      <c r="G602" s="179">
        <f>IF(F602="","",F602-F602*COMPASS!$U$11)</f>
        <v>1.61</v>
      </c>
    </row>
    <row r="603" spans="1:7">
      <c r="A603" s="890" t="s">
        <v>12153</v>
      </c>
      <c r="B603" s="891" t="s">
        <v>216</v>
      </c>
      <c r="C603" s="892" t="s">
        <v>12919</v>
      </c>
      <c r="D603" s="893">
        <v>20</v>
      </c>
      <c r="E603" s="894"/>
      <c r="F603" s="903">
        <v>1.61</v>
      </c>
      <c r="G603" s="179">
        <f>IF(F603="","",F603-F603*COMPASS!$U$11)</f>
        <v>1.61</v>
      </c>
    </row>
    <row r="604" spans="1:7">
      <c r="A604" s="890" t="s">
        <v>12154</v>
      </c>
      <c r="B604" s="891" t="s">
        <v>216</v>
      </c>
      <c r="C604" s="892" t="s">
        <v>12920</v>
      </c>
      <c r="D604" s="893">
        <v>20</v>
      </c>
      <c r="E604" s="894"/>
      <c r="F604" s="903">
        <v>1.61</v>
      </c>
      <c r="G604" s="179">
        <f>IF(F604="","",F604-F604*COMPASS!$U$11)</f>
        <v>1.61</v>
      </c>
    </row>
    <row r="605" spans="1:7">
      <c r="A605" s="890" t="s">
        <v>12155</v>
      </c>
      <c r="B605" s="891" t="s">
        <v>216</v>
      </c>
      <c r="C605" s="892" t="s">
        <v>12921</v>
      </c>
      <c r="D605" s="893">
        <v>20</v>
      </c>
      <c r="E605" s="894"/>
      <c r="F605" s="903">
        <v>1.61</v>
      </c>
      <c r="G605" s="179">
        <f>IF(F605="","",F605-F605*COMPASS!$U$11)</f>
        <v>1.61</v>
      </c>
    </row>
    <row r="606" spans="1:7">
      <c r="A606" s="890" t="s">
        <v>12156</v>
      </c>
      <c r="B606" s="891" t="s">
        <v>216</v>
      </c>
      <c r="C606" s="892" t="s">
        <v>12922</v>
      </c>
      <c r="D606" s="893">
        <v>20</v>
      </c>
      <c r="E606" s="894"/>
      <c r="F606" s="903">
        <v>1.61</v>
      </c>
      <c r="G606" s="179">
        <f>IF(F606="","",F606-F606*COMPASS!$U$11)</f>
        <v>1.61</v>
      </c>
    </row>
    <row r="607" spans="1:7">
      <c r="A607" s="890" t="s">
        <v>12157</v>
      </c>
      <c r="B607" s="891" t="s">
        <v>216</v>
      </c>
      <c r="C607" s="892" t="s">
        <v>12923</v>
      </c>
      <c r="D607" s="893">
        <v>20</v>
      </c>
      <c r="E607" s="894"/>
      <c r="F607" s="903">
        <v>1.61</v>
      </c>
      <c r="G607" s="179">
        <f>IF(F607="","",F607-F607*COMPASS!$U$11)</f>
        <v>1.61</v>
      </c>
    </row>
    <row r="608" spans="1:7">
      <c r="A608" s="890" t="s">
        <v>12158</v>
      </c>
      <c r="B608" s="891" t="s">
        <v>216</v>
      </c>
      <c r="C608" s="892" t="s">
        <v>12924</v>
      </c>
      <c r="D608" s="893">
        <v>20</v>
      </c>
      <c r="E608" s="894"/>
      <c r="F608" s="903">
        <v>2.94</v>
      </c>
      <c r="G608" s="179">
        <f>IF(F608="","",F608-F608*COMPASS!$U$11)</f>
        <v>2.94</v>
      </c>
    </row>
    <row r="609" spans="1:7">
      <c r="A609" s="890" t="s">
        <v>12159</v>
      </c>
      <c r="B609" s="891" t="s">
        <v>216</v>
      </c>
      <c r="C609" s="892" t="s">
        <v>12925</v>
      </c>
      <c r="D609" s="893">
        <v>20</v>
      </c>
      <c r="E609" s="894"/>
      <c r="F609" s="903">
        <v>1.61</v>
      </c>
      <c r="G609" s="179">
        <f>IF(F609="","",F609-F609*COMPASS!$U$11)</f>
        <v>1.61</v>
      </c>
    </row>
    <row r="610" spans="1:7">
      <c r="A610" s="890" t="s">
        <v>12160</v>
      </c>
      <c r="B610" s="891" t="s">
        <v>216</v>
      </c>
      <c r="C610" s="892" t="s">
        <v>12926</v>
      </c>
      <c r="D610" s="893">
        <v>20</v>
      </c>
      <c r="E610" s="894"/>
      <c r="F610" s="903">
        <v>1.61</v>
      </c>
      <c r="G610" s="179">
        <f>IF(F610="","",F610-F610*COMPASS!$U$11)</f>
        <v>1.61</v>
      </c>
    </row>
    <row r="611" spans="1:7">
      <c r="A611" s="890" t="s">
        <v>12161</v>
      </c>
      <c r="B611" s="891" t="s">
        <v>216</v>
      </c>
      <c r="C611" s="892" t="s">
        <v>12927</v>
      </c>
      <c r="D611" s="893">
        <v>20</v>
      </c>
      <c r="E611" s="894"/>
      <c r="F611" s="903">
        <v>1.61</v>
      </c>
      <c r="G611" s="179">
        <f>IF(F611="","",F611-F611*COMPASS!$U$11)</f>
        <v>1.61</v>
      </c>
    </row>
    <row r="612" spans="1:7">
      <c r="A612" s="890" t="s">
        <v>15345</v>
      </c>
      <c r="B612" s="891" t="s">
        <v>216</v>
      </c>
      <c r="C612" s="892" t="s">
        <v>12928</v>
      </c>
      <c r="D612" s="893">
        <v>20</v>
      </c>
      <c r="E612" s="894"/>
      <c r="F612" s="903">
        <v>1.61</v>
      </c>
      <c r="G612" s="179">
        <f>IF(F612="","",F612-F612*COMPASS!$U$11)</f>
        <v>1.61</v>
      </c>
    </row>
    <row r="613" spans="1:7">
      <c r="A613" s="890" t="s">
        <v>12162</v>
      </c>
      <c r="B613" s="891" t="s">
        <v>216</v>
      </c>
      <c r="C613" s="892" t="s">
        <v>12929</v>
      </c>
      <c r="D613" s="893">
        <v>20</v>
      </c>
      <c r="E613" s="894"/>
      <c r="F613" s="903">
        <v>1.61</v>
      </c>
      <c r="G613" s="179">
        <f>IF(F613="","",F613-F613*COMPASS!$U$11)</f>
        <v>1.61</v>
      </c>
    </row>
    <row r="614" spans="1:7">
      <c r="A614" s="890" t="s">
        <v>12163</v>
      </c>
      <c r="B614" s="891" t="s">
        <v>216</v>
      </c>
      <c r="C614" s="892" t="s">
        <v>12930</v>
      </c>
      <c r="D614" s="893">
        <v>20</v>
      </c>
      <c r="E614" s="894"/>
      <c r="F614" s="903">
        <v>1.61</v>
      </c>
      <c r="G614" s="179">
        <f>IF(F614="","",F614-F614*COMPASS!$U$11)</f>
        <v>1.61</v>
      </c>
    </row>
    <row r="615" spans="1:7">
      <c r="A615" s="890" t="s">
        <v>12164</v>
      </c>
      <c r="B615" s="891" t="s">
        <v>216</v>
      </c>
      <c r="C615" s="892" t="s">
        <v>12931</v>
      </c>
      <c r="D615" s="893">
        <v>20</v>
      </c>
      <c r="E615" s="894"/>
      <c r="F615" s="903">
        <v>1.61</v>
      </c>
      <c r="G615" s="179">
        <f>IF(F615="","",F615-F615*COMPASS!$U$11)</f>
        <v>1.61</v>
      </c>
    </row>
    <row r="616" spans="1:7">
      <c r="A616" s="890" t="s">
        <v>12165</v>
      </c>
      <c r="B616" s="891" t="s">
        <v>216</v>
      </c>
      <c r="C616" s="892" t="s">
        <v>12932</v>
      </c>
      <c r="D616" s="893">
        <v>20</v>
      </c>
      <c r="E616" s="894"/>
      <c r="F616" s="903">
        <v>1.61</v>
      </c>
      <c r="G616" s="179">
        <f>IF(F616="","",F616-F616*COMPASS!$U$11)</f>
        <v>1.61</v>
      </c>
    </row>
    <row r="617" spans="1:7">
      <c r="A617" s="896" t="s">
        <v>234</v>
      </c>
      <c r="B617" s="897"/>
      <c r="C617" s="898"/>
      <c r="D617" s="899"/>
      <c r="E617" s="900"/>
      <c r="F617" s="901"/>
      <c r="G617" s="179" t="str">
        <f>IF(F617="","",F617-F617*COMPASS!$U$11)</f>
        <v/>
      </c>
    </row>
    <row r="618" spans="1:7">
      <c r="A618" s="890" t="s">
        <v>200</v>
      </c>
      <c r="B618" s="891" t="s">
        <v>467</v>
      </c>
      <c r="C618" s="892" t="s">
        <v>1712</v>
      </c>
      <c r="D618" s="893">
        <v>5</v>
      </c>
      <c r="E618" s="894"/>
      <c r="F618" s="903">
        <v>2.8704000000000001</v>
      </c>
      <c r="G618" s="179">
        <f>IF(F618="","",F618-F618*COMPASS!$U$11)</f>
        <v>2.8704000000000001</v>
      </c>
    </row>
    <row r="619" spans="1:7">
      <c r="A619" s="890" t="s">
        <v>201</v>
      </c>
      <c r="B619" s="891" t="s">
        <v>467</v>
      </c>
      <c r="C619" s="892" t="s">
        <v>1670</v>
      </c>
      <c r="D619" s="893">
        <v>5</v>
      </c>
      <c r="E619" s="894"/>
      <c r="F619" s="903">
        <v>2.7559999999999998</v>
      </c>
      <c r="G619" s="179">
        <f>IF(F619="","",F619-F619*COMPASS!$U$11)</f>
        <v>2.7559999999999998</v>
      </c>
    </row>
    <row r="620" spans="1:7">
      <c r="A620" s="890" t="s">
        <v>202</v>
      </c>
      <c r="B620" s="891" t="s">
        <v>467</v>
      </c>
      <c r="C620" s="892" t="s">
        <v>1671</v>
      </c>
      <c r="D620" s="893">
        <v>1</v>
      </c>
      <c r="E620" s="894"/>
      <c r="F620" s="903">
        <v>2.5499999999999998</v>
      </c>
      <c r="G620" s="179">
        <f>IF(F620="","",F620-F620*COMPASS!$U$11)</f>
        <v>2.5499999999999998</v>
      </c>
    </row>
    <row r="621" spans="1:7">
      <c r="A621" s="890" t="s">
        <v>203</v>
      </c>
      <c r="B621" s="891" t="s">
        <v>467</v>
      </c>
      <c r="C621" s="892" t="s">
        <v>1672</v>
      </c>
      <c r="D621" s="893">
        <v>1</v>
      </c>
      <c r="E621" s="894"/>
      <c r="F621" s="903">
        <v>0.78</v>
      </c>
      <c r="G621" s="179">
        <f>IF(F621="","",F621-F621*COMPASS!$U$11)</f>
        <v>0.78</v>
      </c>
    </row>
    <row r="622" spans="1:7">
      <c r="A622" s="890" t="s">
        <v>204</v>
      </c>
      <c r="B622" s="891" t="s">
        <v>467</v>
      </c>
      <c r="C622" s="892" t="s">
        <v>1673</v>
      </c>
      <c r="D622" s="893">
        <v>1</v>
      </c>
      <c r="E622" s="894"/>
      <c r="F622" s="903">
        <v>1.3</v>
      </c>
      <c r="G622" s="179">
        <f>IF(F622="","",F622-F622*COMPASS!$U$11)</f>
        <v>1.3</v>
      </c>
    </row>
    <row r="623" spans="1:7">
      <c r="A623" s="890" t="s">
        <v>36</v>
      </c>
      <c r="B623" s="891" t="s">
        <v>467</v>
      </c>
      <c r="C623" s="892" t="s">
        <v>1674</v>
      </c>
      <c r="D623" s="893">
        <v>1</v>
      </c>
      <c r="E623" s="894"/>
      <c r="F623" s="903">
        <v>5.96</v>
      </c>
      <c r="G623" s="179">
        <f>IF(F623="","",F623-F623*COMPASS!$U$11)</f>
        <v>5.96</v>
      </c>
    </row>
    <row r="624" spans="1:7">
      <c r="A624" s="890" t="s">
        <v>37</v>
      </c>
      <c r="B624" s="891" t="s">
        <v>467</v>
      </c>
      <c r="C624" s="892" t="s">
        <v>1675</v>
      </c>
      <c r="D624" s="893">
        <v>1</v>
      </c>
      <c r="E624" s="894"/>
      <c r="F624" s="903">
        <v>2.5</v>
      </c>
      <c r="G624" s="179">
        <f>IF(F624="","",F624-F624*COMPASS!$U$11)</f>
        <v>2.5</v>
      </c>
    </row>
    <row r="625" spans="1:7">
      <c r="A625" s="890" t="s">
        <v>13928</v>
      </c>
      <c r="B625" s="891" t="s">
        <v>571</v>
      </c>
      <c r="C625" s="892" t="s">
        <v>13929</v>
      </c>
      <c r="D625" s="893">
        <v>1</v>
      </c>
      <c r="E625" s="894"/>
      <c r="F625" s="903">
        <v>28</v>
      </c>
      <c r="G625" s="179">
        <f>IF(F625="","",F625-F625*COMPASS!$U$11)</f>
        <v>28</v>
      </c>
    </row>
    <row r="626" spans="1:7">
      <c r="A626" s="890" t="s">
        <v>38</v>
      </c>
      <c r="B626" s="891" t="s">
        <v>571</v>
      </c>
      <c r="C626" s="892" t="s">
        <v>1676</v>
      </c>
      <c r="D626" s="893">
        <v>1</v>
      </c>
      <c r="E626" s="894"/>
      <c r="F626" s="903">
        <v>32.950000000000003</v>
      </c>
      <c r="G626" s="179">
        <f>IF(F626="","",F626-F626*COMPASS!$U$11)</f>
        <v>32.950000000000003</v>
      </c>
    </row>
    <row r="627" spans="1:7">
      <c r="A627" s="890" t="s">
        <v>39</v>
      </c>
      <c r="B627" s="891" t="s">
        <v>216</v>
      </c>
      <c r="C627" s="892" t="s">
        <v>8752</v>
      </c>
      <c r="D627" s="893">
        <v>100</v>
      </c>
      <c r="E627" s="894"/>
      <c r="F627" s="903">
        <v>7.0000000000000007E-2</v>
      </c>
      <c r="G627" s="179">
        <f>IF(F627="","",F627-F627*COMPASS!$U$11)</f>
        <v>7.0000000000000007E-2</v>
      </c>
    </row>
    <row r="628" spans="1:7">
      <c r="A628" s="890" t="s">
        <v>40</v>
      </c>
      <c r="B628" s="891" t="s">
        <v>216</v>
      </c>
      <c r="C628" s="892" t="s">
        <v>11784</v>
      </c>
      <c r="D628" s="893">
        <v>100</v>
      </c>
      <c r="E628" s="894"/>
      <c r="F628" s="903">
        <v>0.12100000000000001</v>
      </c>
      <c r="G628" s="179">
        <f>IF(F628="","",F628-F628*COMPASS!$U$11)</f>
        <v>0.12100000000000001</v>
      </c>
    </row>
    <row r="629" spans="1:7">
      <c r="A629" s="890" t="s">
        <v>41</v>
      </c>
      <c r="B629" s="891" t="s">
        <v>216</v>
      </c>
      <c r="C629" s="892" t="s">
        <v>1677</v>
      </c>
      <c r="D629" s="893">
        <v>1</v>
      </c>
      <c r="E629" s="894"/>
      <c r="F629" s="903">
        <v>12.6776</v>
      </c>
      <c r="G629" s="179">
        <f>IF(F629="","",F629-F629*COMPASS!$U$11)</f>
        <v>12.6776</v>
      </c>
    </row>
    <row r="630" spans="1:7">
      <c r="A630" s="890" t="s">
        <v>42</v>
      </c>
      <c r="B630" s="891" t="s">
        <v>216</v>
      </c>
      <c r="C630" s="892" t="s">
        <v>1678</v>
      </c>
      <c r="D630" s="893">
        <v>1</v>
      </c>
      <c r="E630" s="894"/>
      <c r="F630" s="903">
        <v>19.988800000000001</v>
      </c>
      <c r="G630" s="179">
        <f>IF(F630="","",F630-F630*COMPASS!$U$11)</f>
        <v>19.988800000000001</v>
      </c>
    </row>
    <row r="631" spans="1:7">
      <c r="A631" s="890" t="s">
        <v>43</v>
      </c>
      <c r="B631" s="891" t="s">
        <v>216</v>
      </c>
      <c r="C631" s="892" t="s">
        <v>11496</v>
      </c>
      <c r="D631" s="893">
        <v>1</v>
      </c>
      <c r="E631" s="894"/>
      <c r="F631" s="903">
        <v>35.724000000000004</v>
      </c>
      <c r="G631" s="179">
        <f>IF(F631="","",F631-F631*COMPASS!$U$11)</f>
        <v>35.724000000000004</v>
      </c>
    </row>
    <row r="632" spans="1:7">
      <c r="A632" s="890" t="s">
        <v>44</v>
      </c>
      <c r="B632" s="891" t="s">
        <v>216</v>
      </c>
      <c r="C632" s="892" t="s">
        <v>1679</v>
      </c>
      <c r="D632" s="893">
        <v>1</v>
      </c>
      <c r="E632" s="894"/>
      <c r="F632" s="903">
        <v>23.098400000000002</v>
      </c>
      <c r="G632" s="179">
        <f>IF(F632="","",F632-F632*COMPASS!$U$11)</f>
        <v>23.098400000000002</v>
      </c>
    </row>
    <row r="633" spans="1:7">
      <c r="A633" s="890" t="s">
        <v>45</v>
      </c>
      <c r="B633" s="891" t="s">
        <v>216</v>
      </c>
      <c r="C633" s="892" t="s">
        <v>1680</v>
      </c>
      <c r="D633" s="893">
        <v>1</v>
      </c>
      <c r="E633" s="894"/>
      <c r="F633" s="903">
        <v>29.078400000000002</v>
      </c>
      <c r="G633" s="179">
        <f>IF(F633="","",F633-F633*COMPASS!$U$11)</f>
        <v>29.078400000000002</v>
      </c>
    </row>
    <row r="634" spans="1:7">
      <c r="A634" s="890" t="s">
        <v>46</v>
      </c>
      <c r="B634" s="891" t="s">
        <v>216</v>
      </c>
      <c r="C634" s="892" t="s">
        <v>11497</v>
      </c>
      <c r="D634" s="895">
        <v>1</v>
      </c>
      <c r="E634" s="888"/>
      <c r="F634" s="889">
        <v>59.508800000000001</v>
      </c>
      <c r="G634" s="179">
        <f>IF(F634="","",F634-F634*COMPASS!$U$11)</f>
        <v>59.508800000000001</v>
      </c>
    </row>
    <row r="635" spans="1:7">
      <c r="A635" s="890" t="s">
        <v>47</v>
      </c>
      <c r="B635" s="891" t="s">
        <v>216</v>
      </c>
      <c r="C635" s="892" t="s">
        <v>1681</v>
      </c>
      <c r="D635" s="893">
        <v>1</v>
      </c>
      <c r="E635" s="894"/>
      <c r="F635" s="903">
        <v>107.4008</v>
      </c>
      <c r="G635" s="179">
        <f>IF(F635="","",F635-F635*COMPASS!$U$11)</f>
        <v>107.4008</v>
      </c>
    </row>
    <row r="636" spans="1:7">
      <c r="A636" s="890" t="s">
        <v>48</v>
      </c>
      <c r="B636" s="891" t="s">
        <v>467</v>
      </c>
      <c r="C636" s="892" t="s">
        <v>1682</v>
      </c>
      <c r="D636" s="893">
        <v>1</v>
      </c>
      <c r="E636" s="894"/>
      <c r="F636" s="903">
        <v>102.98</v>
      </c>
      <c r="G636" s="179">
        <f>IF(F636="","",F636-F636*COMPASS!$U$11)</f>
        <v>102.98</v>
      </c>
    </row>
    <row r="637" spans="1:7">
      <c r="A637" s="890" t="s">
        <v>8928</v>
      </c>
      <c r="B637" s="891" t="s">
        <v>4437</v>
      </c>
      <c r="C637" s="892" t="s">
        <v>9983</v>
      </c>
      <c r="D637" s="895">
        <v>1</v>
      </c>
      <c r="E637" s="888"/>
      <c r="F637" s="889">
        <v>23.92</v>
      </c>
      <c r="G637" s="179">
        <f>IF(F637="","",F637-F637*COMPASS!$U$11)</f>
        <v>23.92</v>
      </c>
    </row>
    <row r="638" spans="1:7">
      <c r="A638" s="896" t="s">
        <v>389</v>
      </c>
      <c r="B638" s="897"/>
      <c r="C638" s="898"/>
      <c r="D638" s="899"/>
      <c r="E638" s="900"/>
      <c r="F638" s="901"/>
      <c r="G638" s="179" t="str">
        <f>IF(F638="","",F638-F638*COMPASS!$U$11)</f>
        <v/>
      </c>
    </row>
    <row r="639" spans="1:7">
      <c r="A639" s="890" t="s">
        <v>1380</v>
      </c>
      <c r="B639" s="891" t="s">
        <v>467</v>
      </c>
      <c r="C639" s="892" t="s">
        <v>1683</v>
      </c>
      <c r="D639" s="893">
        <v>1</v>
      </c>
      <c r="E639" s="894"/>
      <c r="F639" s="903">
        <v>41.82</v>
      </c>
      <c r="G639" s="179">
        <f>IF(F639="","",F639-F639*COMPASS!$U$11)</f>
        <v>41.82</v>
      </c>
    </row>
    <row r="640" spans="1:7">
      <c r="A640" s="890" t="s">
        <v>1381</v>
      </c>
      <c r="B640" s="891" t="s">
        <v>467</v>
      </c>
      <c r="C640" s="892" t="s">
        <v>1684</v>
      </c>
      <c r="D640" s="893">
        <v>1</v>
      </c>
      <c r="E640" s="894"/>
      <c r="F640" s="903">
        <v>59.2</v>
      </c>
      <c r="G640" s="179">
        <f>IF(F640="","",F640-F640*COMPASS!$U$11)</f>
        <v>59.2</v>
      </c>
    </row>
    <row r="641" spans="1:7">
      <c r="A641" s="890" t="s">
        <v>1382</v>
      </c>
      <c r="B641" s="891" t="s">
        <v>467</v>
      </c>
      <c r="C641" s="892" t="s">
        <v>8753</v>
      </c>
      <c r="D641" s="895">
        <v>305</v>
      </c>
      <c r="E641" s="888"/>
      <c r="F641" s="889">
        <v>1.05</v>
      </c>
      <c r="G641" s="179">
        <f>IF(F641="","",F641-F641*COMPASS!$U$11)</f>
        <v>1.05</v>
      </c>
    </row>
    <row r="642" spans="1:7">
      <c r="A642" s="890" t="s">
        <v>1383</v>
      </c>
      <c r="B642" s="891" t="s">
        <v>4437</v>
      </c>
      <c r="C642" s="892" t="s">
        <v>8754</v>
      </c>
      <c r="D642" s="893">
        <v>305</v>
      </c>
      <c r="E642" s="894"/>
      <c r="F642" s="903">
        <v>0.88</v>
      </c>
      <c r="G642" s="179">
        <f>IF(F642="","",F642-F642*COMPASS!$U$11)</f>
        <v>0.88</v>
      </c>
    </row>
    <row r="643" spans="1:7">
      <c r="A643" s="896" t="s">
        <v>494</v>
      </c>
      <c r="B643" s="897"/>
      <c r="C643" s="898"/>
      <c r="D643" s="899"/>
      <c r="E643" s="900"/>
      <c r="F643" s="901"/>
      <c r="G643" s="179" t="str">
        <f>IF(F643="","",F643-F643*COMPASS!$U$11)</f>
        <v/>
      </c>
    </row>
    <row r="644" spans="1:7">
      <c r="A644" s="890" t="s">
        <v>1384</v>
      </c>
      <c r="B644" s="891" t="s">
        <v>4437</v>
      </c>
      <c r="C644" s="892" t="s">
        <v>1685</v>
      </c>
      <c r="D644" s="893">
        <v>1</v>
      </c>
      <c r="E644" s="894"/>
      <c r="F644" s="903">
        <v>39.31</v>
      </c>
      <c r="G644" s="179">
        <f>IF(F644="","",F644-F644*COMPASS!$U$11)</f>
        <v>39.31</v>
      </c>
    </row>
    <row r="645" spans="1:7">
      <c r="A645" s="890" t="s">
        <v>1385</v>
      </c>
      <c r="B645" s="891" t="s">
        <v>467</v>
      </c>
      <c r="C645" s="892" t="s">
        <v>1686</v>
      </c>
      <c r="D645" s="893">
        <v>1</v>
      </c>
      <c r="E645" s="894"/>
      <c r="F645" s="903">
        <v>24.57</v>
      </c>
      <c r="G645" s="179">
        <f>IF(F645="","",F645-F645*COMPASS!$U$11)</f>
        <v>24.57</v>
      </c>
    </row>
    <row r="646" spans="1:7">
      <c r="A646" s="896" t="s">
        <v>391</v>
      </c>
      <c r="B646" s="897"/>
      <c r="C646" s="898"/>
      <c r="D646" s="899"/>
      <c r="E646" s="900"/>
      <c r="F646" s="901"/>
      <c r="G646" s="179" t="str">
        <f>IF(F646="","",F646-F646*COMPASS!$U$11)</f>
        <v/>
      </c>
    </row>
    <row r="647" spans="1:7">
      <c r="A647" s="890" t="s">
        <v>1386</v>
      </c>
      <c r="B647" s="891" t="s">
        <v>467</v>
      </c>
      <c r="C647" s="892" t="s">
        <v>10391</v>
      </c>
      <c r="D647" s="895">
        <v>250</v>
      </c>
      <c r="E647" s="889"/>
      <c r="F647" s="889">
        <v>0.27405000000000002</v>
      </c>
      <c r="G647" s="179">
        <f>IF(F647="","",F647-F647*COMPASS!$U$11)</f>
        <v>0.27405000000000002</v>
      </c>
    </row>
    <row r="648" spans="1:7">
      <c r="A648" s="890" t="s">
        <v>1387</v>
      </c>
      <c r="B648" s="891" t="s">
        <v>467</v>
      </c>
      <c r="C648" s="892" t="s">
        <v>10392</v>
      </c>
      <c r="D648" s="895">
        <v>250</v>
      </c>
      <c r="E648" s="889"/>
      <c r="F648" s="889">
        <v>0.27405000000000002</v>
      </c>
      <c r="G648" s="179">
        <f>IF(F648="","",F648-F648*COMPASS!$U$11)</f>
        <v>0.27405000000000002</v>
      </c>
    </row>
    <row r="649" spans="1:7">
      <c r="A649" s="890" t="s">
        <v>1388</v>
      </c>
      <c r="B649" s="891" t="s">
        <v>467</v>
      </c>
      <c r="C649" s="892" t="s">
        <v>10393</v>
      </c>
      <c r="D649" s="895">
        <v>250</v>
      </c>
      <c r="E649" s="889"/>
      <c r="F649" s="889">
        <v>0.27405000000000002</v>
      </c>
      <c r="G649" s="179">
        <f>IF(F649="","",F649-F649*COMPASS!$U$11)</f>
        <v>0.27405000000000002</v>
      </c>
    </row>
    <row r="650" spans="1:7">
      <c r="A650" s="890" t="s">
        <v>1389</v>
      </c>
      <c r="B650" s="891" t="s">
        <v>467</v>
      </c>
      <c r="C650" s="892" t="s">
        <v>10394</v>
      </c>
      <c r="D650" s="895">
        <v>250</v>
      </c>
      <c r="E650" s="889"/>
      <c r="F650" s="889">
        <v>0.27405000000000002</v>
      </c>
      <c r="G650" s="179">
        <f>IF(F650="","",F650-F650*COMPASS!$U$11)</f>
        <v>0.27405000000000002</v>
      </c>
    </row>
    <row r="651" spans="1:7">
      <c r="A651" s="890" t="s">
        <v>1390</v>
      </c>
      <c r="B651" s="891" t="s">
        <v>467</v>
      </c>
      <c r="C651" s="892" t="s">
        <v>9833</v>
      </c>
      <c r="D651" s="893">
        <v>250</v>
      </c>
      <c r="E651" s="1010"/>
      <c r="F651" s="889">
        <v>0.36539999999999995</v>
      </c>
      <c r="G651" s="179">
        <f>IF(F651="","",F651-F651*COMPASS!$U$11)</f>
        <v>0.36539999999999995</v>
      </c>
    </row>
    <row r="652" spans="1:7">
      <c r="A652" s="890" t="s">
        <v>1391</v>
      </c>
      <c r="B652" s="891" t="s">
        <v>467</v>
      </c>
      <c r="C652" s="892" t="s">
        <v>9276</v>
      </c>
      <c r="D652" s="893">
        <v>300</v>
      </c>
      <c r="E652" s="1010"/>
      <c r="F652" s="889">
        <v>0.99469999999999992</v>
      </c>
      <c r="G652" s="179">
        <f>IF(F652="","",F652-F652*COMPASS!$U$11)</f>
        <v>0.99469999999999992</v>
      </c>
    </row>
    <row r="653" spans="1:7">
      <c r="A653" s="890" t="s">
        <v>17188</v>
      </c>
      <c r="B653" s="891" t="s">
        <v>12179</v>
      </c>
      <c r="C653" s="892" t="s">
        <v>17189</v>
      </c>
      <c r="D653" s="893">
        <v>250</v>
      </c>
      <c r="E653" s="1242"/>
      <c r="F653" s="889" t="s">
        <v>10387</v>
      </c>
      <c r="G653" s="179" t="e">
        <f>IF(F653="","",F653-F653*COMPASS!$U$11)</f>
        <v>#VALUE!</v>
      </c>
    </row>
    <row r="654" spans="1:7">
      <c r="A654" s="890" t="s">
        <v>17190</v>
      </c>
      <c r="B654" s="891" t="s">
        <v>12179</v>
      </c>
      <c r="C654" s="892" t="s">
        <v>17191</v>
      </c>
      <c r="D654" s="893">
        <v>250</v>
      </c>
      <c r="E654" s="1242"/>
      <c r="F654" s="889" t="s">
        <v>10387</v>
      </c>
      <c r="G654" s="179" t="e">
        <f>IF(F654="","",F654-F654*COMPASS!$U$11)</f>
        <v>#VALUE!</v>
      </c>
    </row>
    <row r="655" spans="1:7">
      <c r="A655" s="890" t="s">
        <v>17192</v>
      </c>
      <c r="B655" s="891" t="s">
        <v>12179</v>
      </c>
      <c r="C655" s="892" t="s">
        <v>17193</v>
      </c>
      <c r="D655" s="893">
        <v>250</v>
      </c>
      <c r="E655" s="1242"/>
      <c r="F655" s="889" t="s">
        <v>10387</v>
      </c>
      <c r="G655" s="179" t="e">
        <f>IF(F655="","",F655-F655*COMPASS!$U$11)</f>
        <v>#VALUE!</v>
      </c>
    </row>
    <row r="656" spans="1:7">
      <c r="A656" s="890" t="s">
        <v>17194</v>
      </c>
      <c r="B656" s="891" t="s">
        <v>12179</v>
      </c>
      <c r="C656" s="892" t="s">
        <v>17195</v>
      </c>
      <c r="D656" s="893">
        <v>50</v>
      </c>
      <c r="E656" s="1242"/>
      <c r="F656" s="889" t="s">
        <v>10387</v>
      </c>
      <c r="G656" s="179" t="e">
        <f>IF(F656="","",F656-F656*COMPASS!$U$11)</f>
        <v>#VALUE!</v>
      </c>
    </row>
    <row r="657" spans="1:7">
      <c r="A657" s="890" t="s">
        <v>17196</v>
      </c>
      <c r="B657" s="891" t="s">
        <v>12179</v>
      </c>
      <c r="C657" s="892" t="s">
        <v>17197</v>
      </c>
      <c r="D657" s="893">
        <v>50</v>
      </c>
      <c r="E657" s="1242"/>
      <c r="F657" s="889" t="s">
        <v>10387</v>
      </c>
      <c r="G657" s="179" t="e">
        <f>IF(F657="","",F657-F657*COMPASS!$U$11)</f>
        <v>#VALUE!</v>
      </c>
    </row>
    <row r="658" spans="1:7">
      <c r="A658" s="890" t="s">
        <v>17198</v>
      </c>
      <c r="B658" s="891" t="s">
        <v>12179</v>
      </c>
      <c r="C658" s="892" t="s">
        <v>17199</v>
      </c>
      <c r="D658" s="893">
        <v>50</v>
      </c>
      <c r="E658" s="1242"/>
      <c r="F658" s="889" t="s">
        <v>10387</v>
      </c>
      <c r="G658" s="179" t="e">
        <f>IF(F658="","",F658-F658*COMPASS!$U$11)</f>
        <v>#VALUE!</v>
      </c>
    </row>
    <row r="659" spans="1:7">
      <c r="A659" s="890" t="s">
        <v>17200</v>
      </c>
      <c r="B659" s="891" t="s">
        <v>12179</v>
      </c>
      <c r="C659" s="892" t="s">
        <v>17201</v>
      </c>
      <c r="D659" s="893">
        <v>50</v>
      </c>
      <c r="E659" s="1242"/>
      <c r="F659" s="889" t="s">
        <v>10387</v>
      </c>
      <c r="G659" s="179" t="e">
        <f>IF(F659="","",F659-F659*COMPASS!$U$11)</f>
        <v>#VALUE!</v>
      </c>
    </row>
    <row r="660" spans="1:7">
      <c r="A660" s="890" t="s">
        <v>17202</v>
      </c>
      <c r="B660" s="891" t="s">
        <v>12179</v>
      </c>
      <c r="C660" s="892" t="s">
        <v>17203</v>
      </c>
      <c r="D660" s="893">
        <v>50</v>
      </c>
      <c r="E660" s="1242"/>
      <c r="F660" s="889" t="s">
        <v>10387</v>
      </c>
      <c r="G660" s="179" t="e">
        <f>IF(F660="","",F660-F660*COMPASS!$U$11)</f>
        <v>#VALUE!</v>
      </c>
    </row>
    <row r="661" spans="1:7">
      <c r="A661" s="890" t="s">
        <v>17204</v>
      </c>
      <c r="B661" s="891" t="s">
        <v>12179</v>
      </c>
      <c r="C661" s="892" t="s">
        <v>17205</v>
      </c>
      <c r="D661" s="895">
        <v>50</v>
      </c>
      <c r="E661" s="1242"/>
      <c r="F661" s="889" t="s">
        <v>10387</v>
      </c>
      <c r="G661" s="179" t="e">
        <f>IF(F661="","",F661-F661*COMPASS!$U$11)</f>
        <v>#VALUE!</v>
      </c>
    </row>
    <row r="662" spans="1:7">
      <c r="A662" s="890" t="s">
        <v>17206</v>
      </c>
      <c r="B662" s="891" t="s">
        <v>12179</v>
      </c>
      <c r="C662" s="892" t="s">
        <v>17207</v>
      </c>
      <c r="D662" s="893">
        <v>50</v>
      </c>
      <c r="E662" s="1242"/>
      <c r="F662" s="889" t="s">
        <v>10387</v>
      </c>
      <c r="G662" s="179" t="e">
        <f>IF(F662="","",F662-F662*COMPASS!$U$11)</f>
        <v>#VALUE!</v>
      </c>
    </row>
    <row r="663" spans="1:7">
      <c r="A663" s="896" t="s">
        <v>1323</v>
      </c>
      <c r="B663" s="897"/>
      <c r="C663" s="898"/>
      <c r="D663" s="899"/>
      <c r="E663" s="900"/>
      <c r="F663" s="901"/>
      <c r="G663" s="179" t="str">
        <f>IF(F663="","",F663-F663*COMPASS!$U$11)</f>
        <v/>
      </c>
    </row>
    <row r="664" spans="1:7">
      <c r="A664" s="890" t="s">
        <v>1324</v>
      </c>
      <c r="B664" s="891" t="s">
        <v>216</v>
      </c>
      <c r="C664" s="892" t="s">
        <v>7556</v>
      </c>
      <c r="D664" s="893">
        <v>50</v>
      </c>
      <c r="E664" s="1010"/>
      <c r="F664" s="889" t="s">
        <v>10387</v>
      </c>
      <c r="G664" s="179" t="e">
        <f>IF(F664="","",F664-F664*COMPASS!$U$11)</f>
        <v>#VALUE!</v>
      </c>
    </row>
    <row r="665" spans="1:7">
      <c r="A665" s="890" t="s">
        <v>1325</v>
      </c>
      <c r="B665" s="891" t="s">
        <v>216</v>
      </c>
      <c r="C665" s="892" t="s">
        <v>9698</v>
      </c>
      <c r="D665" s="893">
        <v>50</v>
      </c>
      <c r="E665" s="1010"/>
      <c r="F665" s="889" t="s">
        <v>10387</v>
      </c>
      <c r="G665" s="179" t="e">
        <f>IF(F665="","",F665-F665*COMPASS!$U$11)</f>
        <v>#VALUE!</v>
      </c>
    </row>
    <row r="666" spans="1:7">
      <c r="A666" s="890" t="s">
        <v>1326</v>
      </c>
      <c r="B666" s="891" t="s">
        <v>216</v>
      </c>
      <c r="C666" s="892" t="s">
        <v>7557</v>
      </c>
      <c r="D666" s="893">
        <v>50</v>
      </c>
      <c r="E666" s="1010"/>
      <c r="F666" s="889" t="s">
        <v>10387</v>
      </c>
      <c r="G666" s="179" t="e">
        <f>IF(F666="","",F666-F666*COMPASS!$U$11)</f>
        <v>#VALUE!</v>
      </c>
    </row>
    <row r="667" spans="1:7">
      <c r="A667" s="890" t="s">
        <v>1327</v>
      </c>
      <c r="B667" s="891" t="s">
        <v>216</v>
      </c>
      <c r="C667" s="892" t="s">
        <v>7558</v>
      </c>
      <c r="D667" s="893">
        <v>50</v>
      </c>
      <c r="E667" s="1010"/>
      <c r="F667" s="889" t="s">
        <v>10387</v>
      </c>
      <c r="G667" s="179" t="e">
        <f>IF(F667="","",F667-F667*COMPASS!$U$11)</f>
        <v>#VALUE!</v>
      </c>
    </row>
    <row r="668" spans="1:7">
      <c r="A668" s="890" t="s">
        <v>1328</v>
      </c>
      <c r="B668" s="891" t="s">
        <v>216</v>
      </c>
      <c r="C668" s="892" t="s">
        <v>7559</v>
      </c>
      <c r="D668" s="893">
        <v>50</v>
      </c>
      <c r="E668" s="1010"/>
      <c r="F668" s="889" t="s">
        <v>10387</v>
      </c>
      <c r="G668" s="179" t="e">
        <f>IF(F668="","",F668-F668*COMPASS!$U$11)</f>
        <v>#VALUE!</v>
      </c>
    </row>
    <row r="669" spans="1:7">
      <c r="A669" s="896" t="s">
        <v>213</v>
      </c>
      <c r="B669" s="897"/>
      <c r="C669" s="898"/>
      <c r="D669" s="899"/>
      <c r="E669" s="900"/>
      <c r="F669" s="901"/>
      <c r="G669" s="179" t="str">
        <f>IF(F669="","",F669-F669*COMPASS!$U$11)</f>
        <v/>
      </c>
    </row>
    <row r="670" spans="1:7">
      <c r="A670" s="890" t="s">
        <v>856</v>
      </c>
      <c r="B670" s="891" t="s">
        <v>467</v>
      </c>
      <c r="C670" s="892" t="s">
        <v>9277</v>
      </c>
      <c r="D670" s="893">
        <v>1</v>
      </c>
      <c r="E670" s="894"/>
      <c r="F670" s="903">
        <v>65.8</v>
      </c>
      <c r="G670" s="179">
        <f>IF(F670="","",F670-F670*COMPASS!$U$11)</f>
        <v>65.8</v>
      </c>
    </row>
    <row r="671" spans="1:7">
      <c r="A671" s="890" t="s">
        <v>857</v>
      </c>
      <c r="B671" s="891" t="s">
        <v>467</v>
      </c>
      <c r="C671" s="892" t="s">
        <v>9278</v>
      </c>
      <c r="D671" s="893">
        <v>1</v>
      </c>
      <c r="E671" s="894"/>
      <c r="F671" s="903">
        <v>54.21</v>
      </c>
      <c r="G671" s="179">
        <f>IF(F671="","",F671-F671*COMPASS!$U$11)</f>
        <v>54.21</v>
      </c>
    </row>
    <row r="672" spans="1:7">
      <c r="A672" s="890" t="s">
        <v>858</v>
      </c>
      <c r="B672" s="891" t="s">
        <v>467</v>
      </c>
      <c r="C672" s="892" t="s">
        <v>7836</v>
      </c>
      <c r="D672" s="893">
        <v>1</v>
      </c>
      <c r="E672" s="894"/>
      <c r="F672" s="903">
        <v>1.22</v>
      </c>
      <c r="G672" s="179">
        <f>IF(F672="","",F672-F672*COMPASS!$U$11)</f>
        <v>1.22</v>
      </c>
    </row>
    <row r="673" spans="1:7">
      <c r="A673" s="890" t="s">
        <v>4665</v>
      </c>
      <c r="B673" s="891" t="s">
        <v>467</v>
      </c>
      <c r="C673" s="892" t="s">
        <v>9279</v>
      </c>
      <c r="D673" s="893">
        <v>1</v>
      </c>
      <c r="E673" s="894"/>
      <c r="F673" s="903">
        <v>0.72</v>
      </c>
      <c r="G673" s="179">
        <f>IF(F673="","",F673-F673*COMPASS!$U$11)</f>
        <v>0.72</v>
      </c>
    </row>
    <row r="674" spans="1:7">
      <c r="A674" s="896" t="s">
        <v>580</v>
      </c>
      <c r="B674" s="897"/>
      <c r="C674" s="898"/>
      <c r="D674" s="899"/>
      <c r="E674" s="900"/>
      <c r="F674" s="901"/>
      <c r="G674" s="179" t="str">
        <f>IF(F674="","",F674-F674*COMPASS!$U$11)</f>
        <v/>
      </c>
    </row>
    <row r="675" spans="1:7">
      <c r="A675" s="890" t="s">
        <v>706</v>
      </c>
      <c r="B675" s="891" t="s">
        <v>467</v>
      </c>
      <c r="C675" s="892" t="s">
        <v>1688</v>
      </c>
      <c r="D675" s="893">
        <v>1</v>
      </c>
      <c r="E675" s="894"/>
      <c r="F675" s="903">
        <v>1.3</v>
      </c>
      <c r="G675" s="179">
        <f>IF(F675="","",F675-F675*COMPASS!$U$11)</f>
        <v>1.3</v>
      </c>
    </row>
    <row r="676" spans="1:7">
      <c r="A676" s="890" t="s">
        <v>707</v>
      </c>
      <c r="B676" s="891" t="s">
        <v>467</v>
      </c>
      <c r="C676" s="892" t="s">
        <v>1689</v>
      </c>
      <c r="D676" s="893">
        <v>1</v>
      </c>
      <c r="E676" s="894"/>
      <c r="F676" s="903">
        <v>1.63</v>
      </c>
      <c r="G676" s="179">
        <f>IF(F676="","",F676-F676*COMPASS!$U$11)</f>
        <v>1.63</v>
      </c>
    </row>
    <row r="677" spans="1:7">
      <c r="A677" s="890" t="s">
        <v>708</v>
      </c>
      <c r="B677" s="891" t="s">
        <v>467</v>
      </c>
      <c r="C677" s="892" t="s">
        <v>1690</v>
      </c>
      <c r="D677" s="893">
        <v>1</v>
      </c>
      <c r="E677" s="894"/>
      <c r="F677" s="903">
        <v>1.88</v>
      </c>
      <c r="G677" s="179">
        <f>IF(F677="","",F677-F677*COMPASS!$U$11)</f>
        <v>1.88</v>
      </c>
    </row>
    <row r="678" spans="1:7">
      <c r="A678" s="890" t="s">
        <v>709</v>
      </c>
      <c r="B678" s="891" t="s">
        <v>467</v>
      </c>
      <c r="C678" s="892" t="s">
        <v>1691</v>
      </c>
      <c r="D678" s="893">
        <v>1</v>
      </c>
      <c r="E678" s="894"/>
      <c r="F678" s="903">
        <v>2.13</v>
      </c>
      <c r="G678" s="179">
        <f>IF(F678="","",F678-F678*COMPASS!$U$11)</f>
        <v>2.13</v>
      </c>
    </row>
    <row r="679" spans="1:7">
      <c r="A679" s="890" t="s">
        <v>710</v>
      </c>
      <c r="B679" s="891" t="s">
        <v>467</v>
      </c>
      <c r="C679" s="892" t="s">
        <v>1692</v>
      </c>
      <c r="D679" s="893">
        <v>1</v>
      </c>
      <c r="E679" s="894"/>
      <c r="F679" s="903">
        <v>2.4700000000000002</v>
      </c>
      <c r="G679" s="179">
        <f>IF(F679="","",F679-F679*COMPASS!$U$11)</f>
        <v>2.4700000000000002</v>
      </c>
    </row>
    <row r="680" spans="1:7">
      <c r="A680" s="890" t="s">
        <v>711</v>
      </c>
      <c r="B680" s="891" t="s">
        <v>467</v>
      </c>
      <c r="C680" s="892" t="s">
        <v>1693</v>
      </c>
      <c r="D680" s="893">
        <v>1</v>
      </c>
      <c r="E680" s="894"/>
      <c r="F680" s="903">
        <v>3.56</v>
      </c>
      <c r="G680" s="179">
        <f>IF(F680="","",F680-F680*COMPASS!$U$11)</f>
        <v>3.56</v>
      </c>
    </row>
    <row r="681" spans="1:7">
      <c r="A681" s="890" t="s">
        <v>712</v>
      </c>
      <c r="B681" s="891" t="s">
        <v>467</v>
      </c>
      <c r="C681" s="892" t="s">
        <v>1694</v>
      </c>
      <c r="D681" s="893">
        <v>1</v>
      </c>
      <c r="E681" s="894"/>
      <c r="F681" s="903">
        <v>1.3</v>
      </c>
      <c r="G681" s="179">
        <f>IF(F681="","",F681-F681*COMPASS!$U$11)</f>
        <v>1.3</v>
      </c>
    </row>
    <row r="682" spans="1:7">
      <c r="A682" s="890" t="s">
        <v>713</v>
      </c>
      <c r="B682" s="891" t="s">
        <v>467</v>
      </c>
      <c r="C682" s="892" t="s">
        <v>1695</v>
      </c>
      <c r="D682" s="893">
        <v>1</v>
      </c>
      <c r="E682" s="894"/>
      <c r="F682" s="903">
        <v>1.63</v>
      </c>
      <c r="G682" s="179">
        <f>IF(F682="","",F682-F682*COMPASS!$U$11)</f>
        <v>1.63</v>
      </c>
    </row>
    <row r="683" spans="1:7">
      <c r="A683" s="890" t="s">
        <v>714</v>
      </c>
      <c r="B683" s="891" t="s">
        <v>467</v>
      </c>
      <c r="C683" s="892" t="s">
        <v>1696</v>
      </c>
      <c r="D683" s="893">
        <v>1</v>
      </c>
      <c r="E683" s="894"/>
      <c r="F683" s="903">
        <v>1.88</v>
      </c>
      <c r="G683" s="179">
        <f>IF(F683="","",F683-F683*COMPASS!$U$11)</f>
        <v>1.88</v>
      </c>
    </row>
    <row r="684" spans="1:7">
      <c r="A684" s="890" t="s">
        <v>715</v>
      </c>
      <c r="B684" s="891" t="s">
        <v>467</v>
      </c>
      <c r="C684" s="892" t="s">
        <v>1697</v>
      </c>
      <c r="D684" s="893">
        <v>1</v>
      </c>
      <c r="E684" s="894"/>
      <c r="F684" s="903">
        <v>2.13</v>
      </c>
      <c r="G684" s="179">
        <f>IF(F684="","",F684-F684*COMPASS!$U$11)</f>
        <v>2.13</v>
      </c>
    </row>
    <row r="685" spans="1:7">
      <c r="A685" s="890" t="s">
        <v>716</v>
      </c>
      <c r="B685" s="891" t="s">
        <v>467</v>
      </c>
      <c r="C685" s="892" t="s">
        <v>1698</v>
      </c>
      <c r="D685" s="893">
        <v>1</v>
      </c>
      <c r="E685" s="894"/>
      <c r="F685" s="903">
        <v>2.4700000000000002</v>
      </c>
      <c r="G685" s="179">
        <f>IF(F685="","",F685-F685*COMPASS!$U$11)</f>
        <v>2.4700000000000002</v>
      </c>
    </row>
    <row r="686" spans="1:7">
      <c r="A686" s="890" t="s">
        <v>910</v>
      </c>
      <c r="B686" s="891" t="s">
        <v>467</v>
      </c>
      <c r="C686" s="892" t="s">
        <v>1699</v>
      </c>
      <c r="D686" s="893">
        <v>1</v>
      </c>
      <c r="E686" s="894"/>
      <c r="F686" s="903">
        <v>3.56</v>
      </c>
      <c r="G686" s="179">
        <f>IF(F686="","",F686-F686*COMPASS!$U$11)</f>
        <v>3.56</v>
      </c>
    </row>
    <row r="687" spans="1:7">
      <c r="A687" s="890" t="s">
        <v>696</v>
      </c>
      <c r="B687" s="891" t="s">
        <v>467</v>
      </c>
      <c r="C687" s="892" t="s">
        <v>1700</v>
      </c>
      <c r="D687" s="893">
        <v>1</v>
      </c>
      <c r="E687" s="894"/>
      <c r="F687" s="903">
        <v>1.3</v>
      </c>
      <c r="G687" s="179">
        <f>IF(F687="","",F687-F687*COMPASS!$U$11)</f>
        <v>1.3</v>
      </c>
    </row>
    <row r="688" spans="1:7">
      <c r="A688" s="890" t="s">
        <v>697</v>
      </c>
      <c r="B688" s="891" t="s">
        <v>467</v>
      </c>
      <c r="C688" s="892" t="s">
        <v>1701</v>
      </c>
      <c r="D688" s="893">
        <v>1</v>
      </c>
      <c r="E688" s="894"/>
      <c r="F688" s="903">
        <v>1.63</v>
      </c>
      <c r="G688" s="179">
        <f>IF(F688="","",F688-F688*COMPASS!$U$11)</f>
        <v>1.63</v>
      </c>
    </row>
    <row r="689" spans="1:7">
      <c r="A689" s="890" t="s">
        <v>698</v>
      </c>
      <c r="B689" s="891" t="s">
        <v>467</v>
      </c>
      <c r="C689" s="892" t="s">
        <v>1702</v>
      </c>
      <c r="D689" s="893">
        <v>1</v>
      </c>
      <c r="E689" s="894"/>
      <c r="F689" s="903">
        <v>1.88</v>
      </c>
      <c r="G689" s="179">
        <f>IF(F689="","",F689-F689*COMPASS!$U$11)</f>
        <v>1.88</v>
      </c>
    </row>
    <row r="690" spans="1:7">
      <c r="A690" s="890" t="s">
        <v>699</v>
      </c>
      <c r="B690" s="891" t="s">
        <v>467</v>
      </c>
      <c r="C690" s="892" t="s">
        <v>1703</v>
      </c>
      <c r="D690" s="893">
        <v>1</v>
      </c>
      <c r="E690" s="894"/>
      <c r="F690" s="903">
        <v>2.13</v>
      </c>
      <c r="G690" s="179">
        <f>IF(F690="","",F690-F690*COMPASS!$U$11)</f>
        <v>2.13</v>
      </c>
    </row>
    <row r="691" spans="1:7">
      <c r="A691" s="890" t="s">
        <v>1288</v>
      </c>
      <c r="B691" s="891" t="s">
        <v>467</v>
      </c>
      <c r="C691" s="892" t="s">
        <v>1704</v>
      </c>
      <c r="D691" s="893">
        <v>1</v>
      </c>
      <c r="E691" s="894"/>
      <c r="F691" s="903">
        <v>2.4700000000000002</v>
      </c>
      <c r="G691" s="179">
        <f>IF(F691="","",F691-F691*COMPASS!$U$11)</f>
        <v>2.4700000000000002</v>
      </c>
    </row>
    <row r="692" spans="1:7">
      <c r="A692" s="890" t="s">
        <v>1289</v>
      </c>
      <c r="B692" s="891" t="s">
        <v>467</v>
      </c>
      <c r="C692" s="892" t="s">
        <v>1705</v>
      </c>
      <c r="D692" s="893">
        <v>1</v>
      </c>
      <c r="E692" s="894"/>
      <c r="F692" s="903">
        <v>3.56</v>
      </c>
      <c r="G692" s="179">
        <f>IF(F692="","",F692-F692*COMPASS!$U$11)</f>
        <v>3.56</v>
      </c>
    </row>
    <row r="693" spans="1:7">
      <c r="A693" s="890" t="s">
        <v>1290</v>
      </c>
      <c r="B693" s="891" t="s">
        <v>467</v>
      </c>
      <c r="C693" s="892" t="s">
        <v>1706</v>
      </c>
      <c r="D693" s="893">
        <v>1</v>
      </c>
      <c r="E693" s="894"/>
      <c r="F693" s="903">
        <v>1.3</v>
      </c>
      <c r="G693" s="179">
        <f>IF(F693="","",F693-F693*COMPASS!$U$11)</f>
        <v>1.3</v>
      </c>
    </row>
    <row r="694" spans="1:7">
      <c r="A694" s="890" t="s">
        <v>1291</v>
      </c>
      <c r="B694" s="891" t="s">
        <v>467</v>
      </c>
      <c r="C694" s="892" t="s">
        <v>1707</v>
      </c>
      <c r="D694" s="893">
        <v>1</v>
      </c>
      <c r="E694" s="894"/>
      <c r="F694" s="903">
        <v>1.63</v>
      </c>
      <c r="G694" s="179">
        <f>IF(F694="","",F694-F694*COMPASS!$U$11)</f>
        <v>1.63</v>
      </c>
    </row>
    <row r="695" spans="1:7">
      <c r="A695" s="890" t="s">
        <v>1292</v>
      </c>
      <c r="B695" s="891" t="s">
        <v>467</v>
      </c>
      <c r="C695" s="892" t="s">
        <v>1708</v>
      </c>
      <c r="D695" s="893">
        <v>1</v>
      </c>
      <c r="E695" s="894"/>
      <c r="F695" s="903">
        <v>1.88</v>
      </c>
      <c r="G695" s="179">
        <f>IF(F695="","",F695-F695*COMPASS!$U$11)</f>
        <v>1.88</v>
      </c>
    </row>
    <row r="696" spans="1:7">
      <c r="A696" s="890" t="s">
        <v>1293</v>
      </c>
      <c r="B696" s="891" t="s">
        <v>467</v>
      </c>
      <c r="C696" s="892" t="s">
        <v>1709</v>
      </c>
      <c r="D696" s="893">
        <v>1</v>
      </c>
      <c r="E696" s="894"/>
      <c r="F696" s="903">
        <v>2.13</v>
      </c>
      <c r="G696" s="179">
        <f>IF(F696="","",F696-F696*COMPASS!$U$11)</f>
        <v>2.13</v>
      </c>
    </row>
    <row r="697" spans="1:7">
      <c r="A697" s="890" t="s">
        <v>1294</v>
      </c>
      <c r="B697" s="891" t="s">
        <v>467</v>
      </c>
      <c r="C697" s="892" t="s">
        <v>1710</v>
      </c>
      <c r="D697" s="893">
        <v>1</v>
      </c>
      <c r="E697" s="894"/>
      <c r="F697" s="903">
        <v>2.4700000000000002</v>
      </c>
      <c r="G697" s="179">
        <f>IF(F697="","",F697-F697*COMPASS!$U$11)</f>
        <v>2.4700000000000002</v>
      </c>
    </row>
    <row r="698" spans="1:7">
      <c r="A698" s="890" t="s">
        <v>1392</v>
      </c>
      <c r="B698" s="891" t="s">
        <v>467</v>
      </c>
      <c r="C698" s="892" t="s">
        <v>1711</v>
      </c>
      <c r="D698" s="893">
        <v>1</v>
      </c>
      <c r="E698" s="894"/>
      <c r="F698" s="903">
        <v>3.56</v>
      </c>
      <c r="G698" s="179">
        <f>IF(F698="","",F698-F698*COMPASS!$U$11)</f>
        <v>3.56</v>
      </c>
    </row>
    <row r="699" spans="1:7">
      <c r="A699" s="890" t="s">
        <v>7632</v>
      </c>
      <c r="B699" s="891" t="s">
        <v>467</v>
      </c>
      <c r="C699" s="892" t="s">
        <v>7633</v>
      </c>
      <c r="D699" s="893">
        <v>1</v>
      </c>
      <c r="E699" s="894"/>
      <c r="F699" s="903">
        <v>1.3</v>
      </c>
      <c r="G699" s="179">
        <f>IF(F699="","",F699-F699*COMPASS!$U$11)</f>
        <v>1.3</v>
      </c>
    </row>
    <row r="700" spans="1:7">
      <c r="A700" s="890" t="s">
        <v>7634</v>
      </c>
      <c r="B700" s="891" t="s">
        <v>467</v>
      </c>
      <c r="C700" s="892" t="s">
        <v>7635</v>
      </c>
      <c r="D700" s="893">
        <v>1</v>
      </c>
      <c r="E700" s="894"/>
      <c r="F700" s="903">
        <v>1.63</v>
      </c>
      <c r="G700" s="179">
        <f>IF(F700="","",F700-F700*COMPASS!$U$11)</f>
        <v>1.63</v>
      </c>
    </row>
    <row r="701" spans="1:7">
      <c r="A701" s="890" t="s">
        <v>7636</v>
      </c>
      <c r="B701" s="891" t="s">
        <v>467</v>
      </c>
      <c r="C701" s="892" t="s">
        <v>7637</v>
      </c>
      <c r="D701" s="893">
        <v>1</v>
      </c>
      <c r="E701" s="894"/>
      <c r="F701" s="903">
        <v>1.88</v>
      </c>
      <c r="G701" s="179">
        <f>IF(F701="","",F701-F701*COMPASS!$U$11)</f>
        <v>1.88</v>
      </c>
    </row>
    <row r="702" spans="1:7">
      <c r="A702" s="890" t="s">
        <v>7638</v>
      </c>
      <c r="B702" s="891" t="s">
        <v>467</v>
      </c>
      <c r="C702" s="892" t="s">
        <v>7639</v>
      </c>
      <c r="D702" s="893">
        <v>1</v>
      </c>
      <c r="E702" s="894"/>
      <c r="F702" s="903">
        <v>2.13</v>
      </c>
      <c r="G702" s="179">
        <f>IF(F702="","",F702-F702*COMPASS!$U$11)</f>
        <v>2.13</v>
      </c>
    </row>
    <row r="703" spans="1:7">
      <c r="A703" s="890" t="s">
        <v>7640</v>
      </c>
      <c r="B703" s="891" t="s">
        <v>467</v>
      </c>
      <c r="C703" s="892" t="s">
        <v>7641</v>
      </c>
      <c r="D703" s="893">
        <v>1</v>
      </c>
      <c r="E703" s="894"/>
      <c r="F703" s="903">
        <v>2.4700000000000002</v>
      </c>
      <c r="G703" s="179">
        <f>IF(F703="","",F703-F703*COMPASS!$U$11)</f>
        <v>2.4700000000000002</v>
      </c>
    </row>
    <row r="704" spans="1:7">
      <c r="A704" s="890" t="s">
        <v>7642</v>
      </c>
      <c r="B704" s="891" t="s">
        <v>216</v>
      </c>
      <c r="C704" s="892" t="s">
        <v>7643</v>
      </c>
      <c r="D704" s="893">
        <v>1</v>
      </c>
      <c r="E704" s="894"/>
      <c r="F704" s="903">
        <v>3.56</v>
      </c>
      <c r="G704" s="179">
        <f>IF(F704="","",F704-F704*COMPASS!$U$11)</f>
        <v>3.56</v>
      </c>
    </row>
    <row r="705" spans="1:7">
      <c r="A705" s="896" t="s">
        <v>231</v>
      </c>
      <c r="B705" s="897"/>
      <c r="C705" s="898"/>
      <c r="D705" s="899"/>
      <c r="E705" s="900"/>
      <c r="F705" s="901"/>
      <c r="G705" s="179" t="str">
        <f>IF(F705="","",F705-F705*COMPASS!$U$11)</f>
        <v/>
      </c>
    </row>
    <row r="706" spans="1:7">
      <c r="A706" s="890" t="s">
        <v>770</v>
      </c>
      <c r="B706" s="891" t="s">
        <v>467</v>
      </c>
      <c r="C706" s="892" t="s">
        <v>291</v>
      </c>
      <c r="D706" s="893">
        <v>1</v>
      </c>
      <c r="E706" s="894"/>
      <c r="F706" s="903">
        <v>0.71</v>
      </c>
      <c r="G706" s="179">
        <f>IF(F706="","",F706-F706*COMPASS!$U$11)</f>
        <v>0.71</v>
      </c>
    </row>
    <row r="707" spans="1:7">
      <c r="A707" s="890" t="s">
        <v>771</v>
      </c>
      <c r="B707" s="891" t="s">
        <v>467</v>
      </c>
      <c r="C707" s="892" t="s">
        <v>184</v>
      </c>
      <c r="D707" s="893">
        <v>1</v>
      </c>
      <c r="E707" s="894"/>
      <c r="F707" s="903">
        <v>1.39</v>
      </c>
      <c r="G707" s="179">
        <f>IF(F707="","",F707-F707*COMPASS!$U$11)</f>
        <v>1.39</v>
      </c>
    </row>
    <row r="708" spans="1:7">
      <c r="A708" s="890" t="s">
        <v>772</v>
      </c>
      <c r="B708" s="891" t="s">
        <v>467</v>
      </c>
      <c r="C708" s="892" t="s">
        <v>185</v>
      </c>
      <c r="D708" s="893">
        <v>1</v>
      </c>
      <c r="E708" s="894"/>
      <c r="F708" s="903">
        <v>1.8</v>
      </c>
      <c r="G708" s="179">
        <f>IF(F708="","",F708-F708*COMPASS!$U$11)</f>
        <v>1.8</v>
      </c>
    </row>
    <row r="709" spans="1:7">
      <c r="A709" s="890" t="s">
        <v>773</v>
      </c>
      <c r="B709" s="891" t="s">
        <v>467</v>
      </c>
      <c r="C709" s="892" t="s">
        <v>186</v>
      </c>
      <c r="D709" s="893">
        <v>1</v>
      </c>
      <c r="E709" s="894"/>
      <c r="F709" s="903">
        <v>0.71</v>
      </c>
      <c r="G709" s="179">
        <f>IF(F709="","",F709-F709*COMPASS!$U$11)</f>
        <v>0.71</v>
      </c>
    </row>
    <row r="710" spans="1:7">
      <c r="A710" s="890" t="s">
        <v>774</v>
      </c>
      <c r="B710" s="891" t="s">
        <v>467</v>
      </c>
      <c r="C710" s="892" t="s">
        <v>137</v>
      </c>
      <c r="D710" s="893">
        <v>1</v>
      </c>
      <c r="E710" s="894"/>
      <c r="F710" s="903">
        <v>1.84</v>
      </c>
      <c r="G710" s="179">
        <f>IF(F710="","",F710-F710*COMPASS!$U$11)</f>
        <v>1.84</v>
      </c>
    </row>
    <row r="711" spans="1:7">
      <c r="A711" s="890" t="s">
        <v>775</v>
      </c>
      <c r="B711" s="891" t="s">
        <v>467</v>
      </c>
      <c r="C711" s="892" t="s">
        <v>206</v>
      </c>
      <c r="D711" s="893">
        <v>1</v>
      </c>
      <c r="E711" s="894"/>
      <c r="F711" s="903">
        <v>2.57</v>
      </c>
      <c r="G711" s="179">
        <f>IF(F711="","",F711-F711*COMPASS!$U$11)</f>
        <v>2.57</v>
      </c>
    </row>
    <row r="712" spans="1:7">
      <c r="A712" s="890" t="s">
        <v>776</v>
      </c>
      <c r="B712" s="891" t="s">
        <v>467</v>
      </c>
      <c r="C712" s="892" t="s">
        <v>207</v>
      </c>
      <c r="D712" s="893">
        <v>1</v>
      </c>
      <c r="E712" s="894"/>
      <c r="F712" s="903">
        <v>2.73</v>
      </c>
      <c r="G712" s="179">
        <f>IF(F712="","",F712-F712*COMPASS!$U$11)</f>
        <v>2.73</v>
      </c>
    </row>
    <row r="713" spans="1:7">
      <c r="A713" s="890" t="s">
        <v>777</v>
      </c>
      <c r="B713" s="891" t="s">
        <v>467</v>
      </c>
      <c r="C713" s="892" t="s">
        <v>208</v>
      </c>
      <c r="D713" s="893">
        <v>1</v>
      </c>
      <c r="E713" s="894"/>
      <c r="F713" s="903">
        <v>7.1</v>
      </c>
      <c r="G713" s="179">
        <f>IF(F713="","",F713-F713*COMPASS!$U$11)</f>
        <v>7.1</v>
      </c>
    </row>
    <row r="714" spans="1:7">
      <c r="A714" s="890" t="s">
        <v>778</v>
      </c>
      <c r="B714" s="891" t="s">
        <v>467</v>
      </c>
      <c r="C714" s="892" t="s">
        <v>209</v>
      </c>
      <c r="D714" s="893">
        <v>1</v>
      </c>
      <c r="E714" s="894"/>
      <c r="F714" s="903">
        <v>7.9</v>
      </c>
      <c r="G714" s="179">
        <f>IF(F714="","",F714-F714*COMPASS!$U$11)</f>
        <v>7.9</v>
      </c>
    </row>
    <row r="715" spans="1:7">
      <c r="A715" s="890" t="s">
        <v>14808</v>
      </c>
      <c r="B715" s="891" t="s">
        <v>571</v>
      </c>
      <c r="C715" s="892" t="s">
        <v>14809</v>
      </c>
      <c r="D715" s="893">
        <v>1</v>
      </c>
      <c r="E715" s="894"/>
      <c r="F715" s="903">
        <v>2.09</v>
      </c>
      <c r="G715" s="179">
        <f>IF(F715="","",F715-F715*COMPASS!$U$11)</f>
        <v>2.09</v>
      </c>
    </row>
    <row r="716" spans="1:7">
      <c r="A716" s="890" t="s">
        <v>779</v>
      </c>
      <c r="B716" s="891" t="s">
        <v>467</v>
      </c>
      <c r="C716" s="892" t="s">
        <v>210</v>
      </c>
      <c r="D716" s="893">
        <v>1</v>
      </c>
      <c r="E716" s="894"/>
      <c r="F716" s="903">
        <v>1.29</v>
      </c>
      <c r="G716" s="179">
        <f>IF(F716="","",F716-F716*COMPASS!$U$11)</f>
        <v>1.29</v>
      </c>
    </row>
    <row r="717" spans="1:7">
      <c r="A717" s="890" t="s">
        <v>780</v>
      </c>
      <c r="B717" s="891" t="s">
        <v>467</v>
      </c>
      <c r="C717" s="892" t="s">
        <v>211</v>
      </c>
      <c r="D717" s="893">
        <v>1</v>
      </c>
      <c r="E717" s="894"/>
      <c r="F717" s="903">
        <v>1.58</v>
      </c>
      <c r="G717" s="179">
        <f>IF(F717="","",F717-F717*COMPASS!$U$11)</f>
        <v>1.58</v>
      </c>
    </row>
    <row r="718" spans="1:7">
      <c r="A718" s="890" t="s">
        <v>781</v>
      </c>
      <c r="B718" s="891" t="s">
        <v>467</v>
      </c>
      <c r="C718" s="892" t="s">
        <v>212</v>
      </c>
      <c r="D718" s="893">
        <v>1</v>
      </c>
      <c r="E718" s="894"/>
      <c r="F718" s="903">
        <v>2.37</v>
      </c>
      <c r="G718" s="179">
        <f>IF(F718="","",F718-F718*COMPASS!$U$11)</f>
        <v>2.37</v>
      </c>
    </row>
    <row r="719" spans="1:7">
      <c r="A719" s="890" t="s">
        <v>14810</v>
      </c>
      <c r="B719" s="891" t="s">
        <v>571</v>
      </c>
      <c r="C719" s="892" t="s">
        <v>14811</v>
      </c>
      <c r="D719" s="893">
        <v>1</v>
      </c>
      <c r="E719" s="894"/>
      <c r="F719" s="903">
        <v>0.81</v>
      </c>
      <c r="G719" s="179">
        <f>IF(F719="","",F719-F719*COMPASS!$U$11)</f>
        <v>0.81</v>
      </c>
    </row>
  </sheetData>
  <sheetProtection algorithmName="SHA-512" hashValue="GhkLvQyHTBevCzuwx68CMoaSxdgTQa3pj9qnq0BTvYk9PPi8J4DVTFQWqQ21fUpZ8ErTcVDZDuPFVfldBnb+Qg==" saltValue="oz6WnixD/o+Qw3w+UgIVgQ==" spinCount="100000" sheet="1" objects="1" scenarios="1"/>
  <mergeCells count="1">
    <mergeCell ref="C1:F1"/>
  </mergeCells>
  <phoneticPr fontId="20" type="noConversion"/>
  <hyperlinks>
    <hyperlink ref="G2" location="Indice" display="Indice" xr:uid="{00000000-0004-0000-0700-000000000000}"/>
    <hyperlink ref="C1" r:id="rId1" xr:uid="{00000000-0004-0000-0700-000001000000}"/>
    <hyperlink ref="A617" location="'Listino ORCA CORRENTE'!A6" display="ORCA - Sistema in RAME Telefonico" xr:uid="{F1F36442-6FDE-4EFF-99FF-2A9A3E2B6088}"/>
    <hyperlink ref="A638" location="'Listino ORCA CORRENTE'!A6" display="ORCA - Cavo Dati Trefolato" xr:uid="{DA96628F-5CE6-4704-8D28-B5439A4B9E43}"/>
    <hyperlink ref="A643" location="'Listino ORCA CORRENTE'!A6" display="Cavo Telefonico" xr:uid="{E5AE757F-CC2D-44AC-9692-2C3D4A33BBE9}"/>
    <hyperlink ref="A646" location="'Listino ORCA CORRENTE'!A6" display="ORCA - Cavo telefonico per interno" xr:uid="{223B153F-8E96-4F52-A2AE-32B6CCFBCEB2}"/>
    <hyperlink ref="A663" location="'Listino ORCA CORRENTE'!A6" display="ORCA - Cavo telefonico per esterno" xr:uid="{835D6880-8836-4F92-8844-AA44968DBE5B}"/>
    <hyperlink ref="A669" location="'Listino ORCA CORRENTE'!A6" display="ORCA - Fonia" xr:uid="{2D7E510E-EA44-4D46-A8E6-EE318B783A64}"/>
    <hyperlink ref="A5" location="'Listino ORCA CORRENTE'!A6" display="ORCA - Cat5E" xr:uid="{F7B6C58F-0573-4732-B7BC-69B25F9228C8}"/>
    <hyperlink ref="A17" location="'Listino ORCA CORRENTE'!A6" display="ORCA -  Cat6" xr:uid="{74729B95-017B-4547-8778-3929A966D46B}"/>
    <hyperlink ref="A34" location="'Listino ORCA CORRENTE'!A6" display="ORCA -  Cat6A" xr:uid="{1D715CE3-F3BA-4A86-8A88-AD8C17B68134}"/>
    <hyperlink ref="A44" location="'Listino ORCA CORRENTE'!A6" display="ORCA -  Cat.7" xr:uid="{39AE84EA-F4E6-4A3C-AEDB-5551AF9C1C7A}"/>
    <hyperlink ref="A46" location="'Listino ORCA CORRENTE'!A6" display="ORCA - Cat5E - 6 per Esterno" xr:uid="{647E869F-64F5-4119-9A53-DE83AD466820}"/>
    <hyperlink ref="A674" location="'Listino ORCA CORRENTE'!A6" display="ORCA - Patch Cords Cat.3 RJ45-RJ45 Colorate" xr:uid="{D735858B-96C8-4433-B3C6-2B4B86BA097B}"/>
    <hyperlink ref="A705" location="'Listino ORCA CORRENTE'!A6" display="ORCA - Patch Cords RJ45-XC Cat5E" xr:uid="{35F91C11-D661-4B4F-A9DB-7E7D10DC083E}"/>
    <hyperlink ref="A71" location="'Listino ORCA CORRENTE'!A6" display="ORCA - Patch Cords RJ45 Cat5E" xr:uid="{74F3A5C6-1DA7-438A-9C59-F464B05651B4}"/>
    <hyperlink ref="A86" location="'Listino ORCA CORRENTE'!A6" display="ORCA - Patch Cords RJ45 Cat5E colorate" xr:uid="{AD880374-0B4E-47AB-B9E8-E4D858D6BB82}"/>
    <hyperlink ref="A126" location="'Listino ORCA CORRENTE'!A6" display="ORCA - Patch Cords RJ45 Cat6" xr:uid="{C71F3544-CD90-4845-A9B6-C74DD3248823}"/>
    <hyperlink ref="A143" location="'Listino ORCA CORRENTE'!A6" display="ORCA - Patch Cords RJ45 Cat6 Colorate" xr:uid="{83F0B734-4A6B-47EE-8FE3-4801A5EB58EE}"/>
    <hyperlink ref="A184" location="'Listino ORCA CORRENTE'!A6" display="ORCA - Patch Cords RJ45 Cat 6 AWG28" xr:uid="{057012E7-47F6-42C7-89C8-C02AFBCF5101}"/>
    <hyperlink ref="A247" location="'Listino ORCA CORRENTE'!A6" display="ORCA - Patch Cords RJ45 Cat6A" xr:uid="{5D4139FE-14EF-4213-BB0A-46A17D880650}"/>
    <hyperlink ref="A455" location="'Listino ORCA CORRENTE'!A6" display="ORCA - Patch Cords RJ45 Cat6A Cat. B2ca" xr:uid="{BF89729E-D34B-4AF4-83DE-F426EA479081}"/>
    <hyperlink ref="A459" location="'Listino ORCA CORRENTE'!A6" display="ORCA - Plug" xr:uid="{44177B43-7B27-4651-AEAA-26DC8EBEC50B}"/>
    <hyperlink ref="A482" location="'Listino ORCA CORRENTE'!A6" display="ORCA - Attrezzatura Rame" xr:uid="{A4CE5244-0BF3-47DA-9E47-0D0AA2D61631}"/>
    <hyperlink ref="A490" location="'Listino ORCA CORRENTE'!A6" display="ORCA - Varie" xr:uid="{A1F26071-29FD-43C6-B30A-E8D988AC75CF}"/>
    <hyperlink ref="A511" location="'Listino ORCA CORRENTE'!A6" display="ORCA - LAN Equipment" xr:uid="{DA72AD51-6CA1-478F-9273-AD79BF3DE5DF}"/>
    <hyperlink ref="A518" location="'Listino ORCA CORRENTE'!A6" display="ORCA - Switch Industriali" xr:uid="{894138CE-EE94-41E5-A298-8FF04293A588}"/>
    <hyperlink ref="A524" location="'Listino ORCA CORRENTE'!A6" display="ORCA - Moduli SFP" xr:uid="{133CB101-648F-4967-9196-567D4E923E0D}"/>
    <hyperlink ref="A529" location="'Listino ORCA CORRENTE'!A6" display="ORCA - Scatole da parete" xr:uid="{6B6FF73D-7DFE-4B1D-AE5F-25B346E830FA}"/>
    <hyperlink ref="A532" location="'Listino ORCA CORRENTE'!A6" display="ORCA - Placche" xr:uid="{13FACB6F-1420-49E1-AB19-7B23904D119D}"/>
    <hyperlink ref="A542" location="'Listino ORCA CORRENTE'!A6" display="ORCA - Adattatori per serie civili" xr:uid="{CC2481B8-8CCE-417D-9153-FECDD0812170}"/>
    <hyperlink ref="A53" location="'Listino ORCA CORRENTE'!A6" display="ORCA - Cat5E - 6 per Esterno" xr:uid="{6F0056EC-35ED-409D-9F2A-F37EB53F51CF}"/>
    <hyperlink ref="A65" location="'Listino ORCA CORRENTE'!A6" display="ORCA - Cat5E - 6 per Esterno" xr:uid="{A0B34AEA-8EB5-4D4B-9ED7-AC47552620BA}"/>
    <hyperlink ref="A51" location="'Listino ORCA CORRENTE'!A6" display="ORCA - Cat5E - 6 per Esterno" xr:uid="{53E83837-9B1F-460B-A3B0-1218154560BF}"/>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9646" r:id="rId5">
          <objectPr defaultSize="0" autoPict="0" r:id="rId6">
            <anchor moveWithCells="1">
              <from>
                <xdr:col>4</xdr:col>
                <xdr:colOff>30480</xdr:colOff>
                <xdr:row>4</xdr:row>
                <xdr:rowOff>30480</xdr:rowOff>
              </from>
              <to>
                <xdr:col>4</xdr:col>
                <xdr:colOff>297180</xdr:colOff>
                <xdr:row>4</xdr:row>
                <xdr:rowOff>297180</xdr:rowOff>
              </to>
            </anchor>
          </objectPr>
        </oleObject>
      </mc:Choice>
      <mc:Fallback>
        <oleObject progId="PI3.Image" shapeId="69646"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21">
    <tabColor indexed="55"/>
  </sheetPr>
  <dimension ref="A1:G698"/>
  <sheetViews>
    <sheetView zoomScale="99" zoomScaleNormal="99" workbookViewId="0">
      <pane ySplit="4" topLeftCell="A675" activePane="bottomLeft" state="frozen"/>
      <selection pane="bottomLeft" activeCell="F698" sqref="A1:F698"/>
    </sheetView>
  </sheetViews>
  <sheetFormatPr defaultColWidth="9.44140625" defaultRowHeight="13.2"/>
  <cols>
    <col min="1" max="1" width="18.44140625" style="447" customWidth="1"/>
    <col min="2" max="2" width="3.5546875" style="289" bestFit="1" customWidth="1"/>
    <col min="3" max="3" width="50.5546875" style="234" customWidth="1"/>
    <col min="4" max="4" width="4.5546875" style="181" customWidth="1"/>
    <col min="5" max="5" width="4.5546875" style="623" customWidth="1"/>
    <col min="6" max="6" width="9.44140625" style="463" bestFit="1" customWidth="1"/>
    <col min="7" max="7" width="9.44140625" style="173" bestFit="1" customWidth="1"/>
    <col min="8" max="16384" width="9.44140625" style="141"/>
  </cols>
  <sheetData>
    <row r="1" spans="1:7">
      <c r="A1" s="444" t="str">
        <f>'LS CABLE'!A1</f>
        <v>Listino Giugno26</v>
      </c>
      <c r="B1" s="373"/>
      <c r="C1" s="1412" t="s">
        <v>11780</v>
      </c>
      <c r="D1" s="1413"/>
      <c r="E1" s="1413"/>
      <c r="F1" s="1413"/>
      <c r="G1" s="154"/>
    </row>
    <row r="2" spans="1:7">
      <c r="A2" s="444"/>
      <c r="B2" s="373"/>
      <c r="C2" s="498"/>
      <c r="D2" s="464"/>
      <c r="E2" s="620"/>
      <c r="F2" s="507"/>
      <c r="G2" s="163" t="s">
        <v>190</v>
      </c>
    </row>
    <row r="3" spans="1:7" ht="25.2">
      <c r="A3" s="445" t="s">
        <v>233</v>
      </c>
      <c r="B3" s="374"/>
      <c r="C3" s="499"/>
      <c r="D3" s="632"/>
      <c r="E3" s="621"/>
      <c r="F3" s="508"/>
      <c r="G3" s="164"/>
    </row>
    <row r="4" spans="1:7" s="181" customFormat="1">
      <c r="A4" s="446" t="str">
        <f>'[4]LS CABLE'!A4</f>
        <v>Cod. Compass</v>
      </c>
      <c r="B4" s="375"/>
      <c r="C4" s="500" t="s">
        <v>219</v>
      </c>
      <c r="D4" s="139" t="s">
        <v>490</v>
      </c>
      <c r="E4" s="622"/>
      <c r="F4" s="509" t="s">
        <v>189</v>
      </c>
      <c r="G4" s="165" t="s">
        <v>491</v>
      </c>
    </row>
    <row r="5" spans="1:7">
      <c r="A5" s="925" t="s">
        <v>442</v>
      </c>
      <c r="B5" s="926"/>
      <c r="C5" s="927"/>
      <c r="D5" s="928"/>
      <c r="E5" s="929"/>
      <c r="F5" s="931"/>
      <c r="G5" s="153" t="str">
        <f>IF(F5="","",F5-F5*COMPASS!$U$11)</f>
        <v/>
      </c>
    </row>
    <row r="6" spans="1:7">
      <c r="A6" s="890" t="s">
        <v>4198</v>
      </c>
      <c r="B6" s="891" t="s">
        <v>571</v>
      </c>
      <c r="C6" s="892" t="s">
        <v>9840</v>
      </c>
      <c r="D6" s="895">
        <v>1</v>
      </c>
      <c r="E6" s="888"/>
      <c r="F6" s="889">
        <v>47.97</v>
      </c>
      <c r="G6" s="153">
        <f>IF(F6="","",F6-F6*COMPASS!$U$11)</f>
        <v>47.97</v>
      </c>
    </row>
    <row r="7" spans="1:7">
      <c r="A7" s="890" t="s">
        <v>1163</v>
      </c>
      <c r="B7" s="891" t="s">
        <v>467</v>
      </c>
      <c r="C7" s="892" t="s">
        <v>11428</v>
      </c>
      <c r="D7" s="893">
        <v>1</v>
      </c>
      <c r="E7" s="894"/>
      <c r="F7" s="903">
        <v>63.51</v>
      </c>
      <c r="G7" s="153">
        <f>IF(F7="","",F7-F7*COMPASS!$U$11)</f>
        <v>63.51</v>
      </c>
    </row>
    <row r="8" spans="1:7">
      <c r="A8" s="890" t="s">
        <v>1164</v>
      </c>
      <c r="B8" s="891" t="s">
        <v>467</v>
      </c>
      <c r="C8" s="892" t="s">
        <v>11429</v>
      </c>
      <c r="D8" s="893">
        <v>1</v>
      </c>
      <c r="E8" s="894"/>
      <c r="F8" s="903">
        <v>66.47</v>
      </c>
      <c r="G8" s="153">
        <f>IF(F8="","",F8-F8*COMPASS!$U$11)</f>
        <v>66.47</v>
      </c>
    </row>
    <row r="9" spans="1:7">
      <c r="A9" s="890" t="s">
        <v>1347</v>
      </c>
      <c r="B9" s="891" t="s">
        <v>467</v>
      </c>
      <c r="C9" s="892" t="s">
        <v>11430</v>
      </c>
      <c r="D9" s="893">
        <v>1</v>
      </c>
      <c r="E9" s="894"/>
      <c r="F9" s="903">
        <v>72.67</v>
      </c>
      <c r="G9" s="153">
        <f>IF(F9="","",F9-F9*COMPASS!$U$11)</f>
        <v>72.67</v>
      </c>
    </row>
    <row r="10" spans="1:7">
      <c r="A10" s="890" t="s">
        <v>1348</v>
      </c>
      <c r="B10" s="891" t="s">
        <v>467</v>
      </c>
      <c r="C10" s="892" t="s">
        <v>11431</v>
      </c>
      <c r="D10" s="893">
        <v>1</v>
      </c>
      <c r="E10" s="894"/>
      <c r="F10" s="903">
        <v>61.77</v>
      </c>
      <c r="G10" s="153">
        <f>IF(F10="","",F10-F10*COMPASS!$U$11)</f>
        <v>61.77</v>
      </c>
    </row>
    <row r="11" spans="1:7">
      <c r="A11" s="890" t="s">
        <v>1349</v>
      </c>
      <c r="B11" s="891" t="s">
        <v>467</v>
      </c>
      <c r="C11" s="892" t="s">
        <v>74</v>
      </c>
      <c r="D11" s="893">
        <v>1</v>
      </c>
      <c r="E11" s="894"/>
      <c r="F11" s="903">
        <v>64.45</v>
      </c>
      <c r="G11" s="153">
        <f>IF(F11="","",F11-F11*COMPASS!$U$11)</f>
        <v>64.45</v>
      </c>
    </row>
    <row r="12" spans="1:7">
      <c r="A12" s="890" t="s">
        <v>1350</v>
      </c>
      <c r="B12" s="891" t="s">
        <v>467</v>
      </c>
      <c r="C12" s="892" t="s">
        <v>75</v>
      </c>
      <c r="D12" s="893">
        <v>1</v>
      </c>
      <c r="E12" s="894"/>
      <c r="F12" s="903">
        <v>71.97</v>
      </c>
      <c r="G12" s="153">
        <f>IF(F12="","",F12-F12*COMPASS!$U$11)</f>
        <v>71.97</v>
      </c>
    </row>
    <row r="13" spans="1:7">
      <c r="A13" s="890" t="s">
        <v>13345</v>
      </c>
      <c r="B13" s="891" t="s">
        <v>467</v>
      </c>
      <c r="C13" s="892" t="s">
        <v>13346</v>
      </c>
      <c r="D13" s="893">
        <v>1</v>
      </c>
      <c r="E13" s="894"/>
      <c r="F13" s="903">
        <v>32.22</v>
      </c>
      <c r="G13" s="153">
        <f>IF(F13="","",F13-F13*COMPASS!$U$11)</f>
        <v>32.22</v>
      </c>
    </row>
    <row r="14" spans="1:7">
      <c r="A14" s="890" t="s">
        <v>11986</v>
      </c>
      <c r="B14" s="891" t="s">
        <v>467</v>
      </c>
      <c r="C14" s="892" t="s">
        <v>11987</v>
      </c>
      <c r="D14" s="893">
        <v>1</v>
      </c>
      <c r="E14" s="894"/>
      <c r="F14" s="903">
        <v>43.58</v>
      </c>
      <c r="G14" s="153">
        <f>IF(F14="","",F14-F14*COMPASS!$U$11)</f>
        <v>43.58</v>
      </c>
    </row>
    <row r="15" spans="1:7">
      <c r="A15" s="890" t="s">
        <v>4199</v>
      </c>
      <c r="B15" s="891" t="s">
        <v>467</v>
      </c>
      <c r="C15" s="892" t="s">
        <v>12166</v>
      </c>
      <c r="D15" s="895">
        <v>1</v>
      </c>
      <c r="E15" s="888"/>
      <c r="F15" s="889">
        <v>51.998449999999991</v>
      </c>
      <c r="G15" s="153">
        <f>IF(F15="","",F15-F15*COMPASS!$U$11)</f>
        <v>51.998449999999991</v>
      </c>
    </row>
    <row r="16" spans="1:7">
      <c r="A16" s="890" t="s">
        <v>1273</v>
      </c>
      <c r="B16" s="891" t="s">
        <v>467</v>
      </c>
      <c r="C16" s="892" t="s">
        <v>11432</v>
      </c>
      <c r="D16" s="893">
        <v>1</v>
      </c>
      <c r="E16" s="894"/>
      <c r="F16" s="903">
        <v>69.290000000000006</v>
      </c>
      <c r="G16" s="153">
        <f>IF(F16="","",F16-F16*COMPASS!$U$11)</f>
        <v>69.290000000000006</v>
      </c>
    </row>
    <row r="17" spans="1:7">
      <c r="A17" s="890" t="s">
        <v>1274</v>
      </c>
      <c r="B17" s="891" t="s">
        <v>467</v>
      </c>
      <c r="C17" s="892" t="s">
        <v>11433</v>
      </c>
      <c r="D17" s="893">
        <v>1</v>
      </c>
      <c r="E17" s="894"/>
      <c r="F17" s="903">
        <v>79.760000000000005</v>
      </c>
      <c r="G17" s="153">
        <f>IF(F17="","",F17-F17*COMPASS!$U$11)</f>
        <v>79.760000000000005</v>
      </c>
    </row>
    <row r="18" spans="1:7">
      <c r="A18" s="890" t="s">
        <v>1275</v>
      </c>
      <c r="B18" s="891" t="s">
        <v>467</v>
      </c>
      <c r="C18" s="892" t="s">
        <v>11434</v>
      </c>
      <c r="D18" s="893">
        <v>1</v>
      </c>
      <c r="E18" s="894"/>
      <c r="F18" s="903">
        <v>96.89</v>
      </c>
      <c r="G18" s="153">
        <f>IF(F18="","",F18-F18*COMPASS!$U$11)</f>
        <v>96.89</v>
      </c>
    </row>
    <row r="19" spans="1:7">
      <c r="A19" s="890" t="s">
        <v>2883</v>
      </c>
      <c r="B19" s="891" t="s">
        <v>467</v>
      </c>
      <c r="C19" s="892" t="s">
        <v>11435</v>
      </c>
      <c r="D19" s="893">
        <v>1</v>
      </c>
      <c r="E19" s="894"/>
      <c r="F19" s="903">
        <v>76.209999999999994</v>
      </c>
      <c r="G19" s="153">
        <f>IF(F19="","",F19-F19*COMPASS!$U$11)</f>
        <v>76.209999999999994</v>
      </c>
    </row>
    <row r="20" spans="1:7">
      <c r="A20" s="890" t="s">
        <v>2884</v>
      </c>
      <c r="B20" s="891" t="s">
        <v>467</v>
      </c>
      <c r="C20" s="892" t="s">
        <v>11436</v>
      </c>
      <c r="D20" s="893">
        <v>1</v>
      </c>
      <c r="E20" s="894"/>
      <c r="F20" s="903">
        <v>104.95</v>
      </c>
      <c r="G20" s="153">
        <f>IF(F20="","",F20-F20*COMPASS!$U$11)</f>
        <v>104.95</v>
      </c>
    </row>
    <row r="21" spans="1:7">
      <c r="A21" s="890" t="s">
        <v>2885</v>
      </c>
      <c r="B21" s="891" t="s">
        <v>467</v>
      </c>
      <c r="C21" s="892" t="s">
        <v>11437</v>
      </c>
      <c r="D21" s="893">
        <v>1</v>
      </c>
      <c r="E21" s="894"/>
      <c r="F21" s="903">
        <v>114.74</v>
      </c>
      <c r="G21" s="153">
        <f>IF(F21="","",F21-F21*COMPASS!$U$11)</f>
        <v>114.74</v>
      </c>
    </row>
    <row r="22" spans="1:7">
      <c r="A22" s="890" t="s">
        <v>1276</v>
      </c>
      <c r="B22" s="891" t="s">
        <v>467</v>
      </c>
      <c r="C22" s="892" t="s">
        <v>11438</v>
      </c>
      <c r="D22" s="893">
        <v>1</v>
      </c>
      <c r="E22" s="894"/>
      <c r="F22" s="903">
        <v>74.12</v>
      </c>
      <c r="G22" s="153">
        <f>IF(F22="","",F22-F22*COMPASS!$U$11)</f>
        <v>74.12</v>
      </c>
    </row>
    <row r="23" spans="1:7">
      <c r="A23" s="890" t="s">
        <v>1277</v>
      </c>
      <c r="B23" s="891" t="s">
        <v>467</v>
      </c>
      <c r="C23" s="892" t="s">
        <v>76</v>
      </c>
      <c r="D23" s="893">
        <v>1</v>
      </c>
      <c r="E23" s="894"/>
      <c r="F23" s="903">
        <v>80.569999999999993</v>
      </c>
      <c r="G23" s="153">
        <f>IF(F23="","",F23-F23*COMPASS!$U$11)</f>
        <v>80.569999999999993</v>
      </c>
    </row>
    <row r="24" spans="1:7">
      <c r="A24" s="890" t="s">
        <v>1136</v>
      </c>
      <c r="B24" s="891" t="s">
        <v>467</v>
      </c>
      <c r="C24" s="892" t="s">
        <v>77</v>
      </c>
      <c r="D24" s="893">
        <v>1</v>
      </c>
      <c r="E24" s="894"/>
      <c r="F24" s="903">
        <v>107.96</v>
      </c>
      <c r="G24" s="153">
        <f>IF(F24="","",F24-F24*COMPASS!$U$11)</f>
        <v>107.96</v>
      </c>
    </row>
    <row r="25" spans="1:7">
      <c r="A25" s="890" t="s">
        <v>13347</v>
      </c>
      <c r="B25" s="891" t="s">
        <v>467</v>
      </c>
      <c r="C25" s="892" t="s">
        <v>13348</v>
      </c>
      <c r="D25" s="893">
        <v>1</v>
      </c>
      <c r="E25" s="894"/>
      <c r="F25" s="903">
        <v>32.22</v>
      </c>
      <c r="G25" s="153">
        <f>IF(F25="","",F25-F25*COMPASS!$U$11)</f>
        <v>32.22</v>
      </c>
    </row>
    <row r="26" spans="1:7">
      <c r="A26" s="890" t="s">
        <v>11988</v>
      </c>
      <c r="B26" s="891" t="s">
        <v>467</v>
      </c>
      <c r="C26" s="892" t="s">
        <v>11989</v>
      </c>
      <c r="D26" s="893">
        <v>1</v>
      </c>
      <c r="E26" s="894"/>
      <c r="F26" s="903">
        <v>43.58</v>
      </c>
      <c r="G26" s="153">
        <f>IF(F26="","",F26-F26*COMPASS!$U$11)</f>
        <v>43.58</v>
      </c>
    </row>
    <row r="27" spans="1:7">
      <c r="A27" s="890" t="s">
        <v>4200</v>
      </c>
      <c r="B27" s="891" t="s">
        <v>467</v>
      </c>
      <c r="C27" s="892" t="s">
        <v>12167</v>
      </c>
      <c r="D27" s="893">
        <v>1</v>
      </c>
      <c r="E27" s="894"/>
      <c r="F27" s="903">
        <v>51.998449999999991</v>
      </c>
      <c r="G27" s="153">
        <f>IF(F27="","",F27-F27*COMPASS!$U$11)</f>
        <v>51.998449999999991</v>
      </c>
    </row>
    <row r="28" spans="1:7">
      <c r="A28" s="890" t="s">
        <v>1137</v>
      </c>
      <c r="B28" s="891" t="s">
        <v>467</v>
      </c>
      <c r="C28" s="892" t="s">
        <v>11439</v>
      </c>
      <c r="D28" s="893">
        <v>1</v>
      </c>
      <c r="E28" s="904"/>
      <c r="F28" s="903">
        <v>76.209999999999994</v>
      </c>
      <c r="G28" s="153">
        <f>IF(F28="","",F28-F28*COMPASS!$U$11)</f>
        <v>76.209999999999994</v>
      </c>
    </row>
    <row r="29" spans="1:7">
      <c r="A29" s="890" t="s">
        <v>1138</v>
      </c>
      <c r="B29" s="891" t="s">
        <v>467</v>
      </c>
      <c r="C29" s="892" t="s">
        <v>11440</v>
      </c>
      <c r="D29" s="893">
        <v>1</v>
      </c>
      <c r="E29" s="904"/>
      <c r="F29" s="903">
        <v>99.7</v>
      </c>
      <c r="G29" s="153">
        <f>IF(F29="","",F29-F29*COMPASS!$U$11)</f>
        <v>99.7</v>
      </c>
    </row>
    <row r="30" spans="1:7">
      <c r="A30" s="890" t="s">
        <v>1087</v>
      </c>
      <c r="B30" s="891" t="s">
        <v>467</v>
      </c>
      <c r="C30" s="892" t="s">
        <v>11441</v>
      </c>
      <c r="D30" s="893">
        <v>1</v>
      </c>
      <c r="E30" s="904"/>
      <c r="F30" s="903">
        <v>136.26</v>
      </c>
      <c r="G30" s="153">
        <f>IF(F30="","",F30-F30*COMPASS!$U$11)</f>
        <v>136.26</v>
      </c>
    </row>
    <row r="31" spans="1:7">
      <c r="A31" s="890" t="s">
        <v>1088</v>
      </c>
      <c r="B31" s="891" t="s">
        <v>467</v>
      </c>
      <c r="C31" s="892" t="s">
        <v>11442</v>
      </c>
      <c r="D31" s="893">
        <v>1</v>
      </c>
      <c r="E31" s="894"/>
      <c r="F31" s="903">
        <v>161.9</v>
      </c>
      <c r="G31" s="153">
        <f>IF(F31="","",F31-F31*COMPASS!$U$11)</f>
        <v>161.9</v>
      </c>
    </row>
    <row r="32" spans="1:7">
      <c r="A32" s="890" t="s">
        <v>1089</v>
      </c>
      <c r="B32" s="891" t="s">
        <v>467</v>
      </c>
      <c r="C32" s="892" t="s">
        <v>78</v>
      </c>
      <c r="D32" s="893">
        <v>1</v>
      </c>
      <c r="E32" s="894"/>
      <c r="F32" s="903">
        <v>245.03</v>
      </c>
      <c r="G32" s="153">
        <f>IF(F32="","",F32-F32*COMPASS!$U$11)</f>
        <v>245.03</v>
      </c>
    </row>
    <row r="33" spans="1:7">
      <c r="A33" s="890" t="s">
        <v>2886</v>
      </c>
      <c r="B33" s="891" t="s">
        <v>467</v>
      </c>
      <c r="C33" s="892" t="s">
        <v>11443</v>
      </c>
      <c r="D33" s="895">
        <v>1</v>
      </c>
      <c r="E33" s="934"/>
      <c r="F33" s="889">
        <v>72.510000000000005</v>
      </c>
      <c r="G33" s="153">
        <f>IF(F33="","",F33-F33*COMPASS!$U$11)</f>
        <v>72.510000000000005</v>
      </c>
    </row>
    <row r="34" spans="1:7">
      <c r="A34" s="890" t="s">
        <v>2887</v>
      </c>
      <c r="B34" s="891" t="s">
        <v>467</v>
      </c>
      <c r="C34" s="892" t="s">
        <v>11444</v>
      </c>
      <c r="D34" s="895">
        <v>1</v>
      </c>
      <c r="E34" s="934"/>
      <c r="F34" s="889">
        <v>105.83</v>
      </c>
      <c r="G34" s="153">
        <f>IF(F34="","",F34-F34*COMPASS!$U$11)</f>
        <v>105.83</v>
      </c>
    </row>
    <row r="35" spans="1:7">
      <c r="A35" s="890" t="s">
        <v>2888</v>
      </c>
      <c r="B35" s="891" t="s">
        <v>467</v>
      </c>
      <c r="C35" s="892" t="s">
        <v>11445</v>
      </c>
      <c r="D35" s="895">
        <v>1</v>
      </c>
      <c r="E35" s="934"/>
      <c r="F35" s="889">
        <v>113.83</v>
      </c>
      <c r="G35" s="153">
        <f>IF(F35="","",F35-F35*COMPASS!$U$11)</f>
        <v>113.83</v>
      </c>
    </row>
    <row r="36" spans="1:7">
      <c r="A36" s="890" t="s">
        <v>1090</v>
      </c>
      <c r="B36" s="891" t="s">
        <v>467</v>
      </c>
      <c r="C36" s="892" t="s">
        <v>79</v>
      </c>
      <c r="D36" s="895">
        <v>1</v>
      </c>
      <c r="E36" s="888"/>
      <c r="F36" s="889">
        <v>76.17</v>
      </c>
      <c r="G36" s="153">
        <f>IF(F36="","",F36-F36*COMPASS!$U$11)</f>
        <v>76.17</v>
      </c>
    </row>
    <row r="37" spans="1:7">
      <c r="A37" s="890" t="s">
        <v>1091</v>
      </c>
      <c r="B37" s="891" t="s">
        <v>467</v>
      </c>
      <c r="C37" s="892" t="s">
        <v>80</v>
      </c>
      <c r="D37" s="895">
        <v>1</v>
      </c>
      <c r="E37" s="888"/>
      <c r="F37" s="889">
        <v>90.23</v>
      </c>
      <c r="G37" s="153">
        <f>IF(F37="","",F37-F37*COMPASS!$U$11)</f>
        <v>90.23</v>
      </c>
    </row>
    <row r="38" spans="1:7">
      <c r="A38" s="890" t="s">
        <v>1092</v>
      </c>
      <c r="B38" s="891" t="s">
        <v>467</v>
      </c>
      <c r="C38" s="892" t="s">
        <v>81</v>
      </c>
      <c r="D38" s="895">
        <v>1</v>
      </c>
      <c r="E38" s="888"/>
      <c r="F38" s="889">
        <v>136.96</v>
      </c>
      <c r="G38" s="153">
        <f>IF(F38="","",F38-F38*COMPASS!$U$11)</f>
        <v>136.96</v>
      </c>
    </row>
    <row r="39" spans="1:7">
      <c r="A39" s="890" t="s">
        <v>1093</v>
      </c>
      <c r="B39" s="891" t="s">
        <v>467</v>
      </c>
      <c r="C39" s="892" t="s">
        <v>82</v>
      </c>
      <c r="D39" s="893">
        <v>1</v>
      </c>
      <c r="E39" s="894"/>
      <c r="F39" s="903">
        <v>182.9</v>
      </c>
      <c r="G39" s="153">
        <f>IF(F39="","",F39-F39*COMPASS!$U$11)</f>
        <v>182.9</v>
      </c>
    </row>
    <row r="40" spans="1:7">
      <c r="A40" s="890" t="s">
        <v>1094</v>
      </c>
      <c r="B40" s="891" t="s">
        <v>467</v>
      </c>
      <c r="C40" s="892" t="s">
        <v>83</v>
      </c>
      <c r="D40" s="893">
        <v>1</v>
      </c>
      <c r="E40" s="894"/>
      <c r="F40" s="903">
        <v>312.19</v>
      </c>
      <c r="G40" s="153">
        <f>IF(F40="","",F40-F40*COMPASS!$U$11)</f>
        <v>312.19</v>
      </c>
    </row>
    <row r="41" spans="1:7">
      <c r="A41" s="890" t="s">
        <v>1095</v>
      </c>
      <c r="B41" s="891" t="s">
        <v>216</v>
      </c>
      <c r="C41" s="892" t="s">
        <v>9082</v>
      </c>
      <c r="D41" s="893">
        <v>1</v>
      </c>
      <c r="E41" s="894"/>
      <c r="F41" s="903">
        <v>13.39</v>
      </c>
      <c r="G41" s="153">
        <f>IF(F41="","",F41-F41*COMPASS!$U$11)</f>
        <v>13.39</v>
      </c>
    </row>
    <row r="42" spans="1:7">
      <c r="A42" s="925" t="s">
        <v>14646</v>
      </c>
      <c r="B42" s="932"/>
      <c r="C42" s="927"/>
      <c r="D42" s="928"/>
      <c r="E42" s="929"/>
      <c r="F42" s="933"/>
      <c r="G42" s="153" t="str">
        <f>IF(F42="","",F42-F42*COMPASS!$U$11)</f>
        <v/>
      </c>
    </row>
    <row r="43" spans="1:7">
      <c r="A43" s="890" t="s">
        <v>13349</v>
      </c>
      <c r="B43" s="891" t="s">
        <v>467</v>
      </c>
      <c r="C43" s="917" t="s">
        <v>13350</v>
      </c>
      <c r="D43" s="893">
        <v>1</v>
      </c>
      <c r="E43" s="894"/>
      <c r="F43" s="903">
        <v>3.79</v>
      </c>
      <c r="G43" s="153">
        <f>IF(F43="","",F43-F43*COMPASS!$U$11)</f>
        <v>3.79</v>
      </c>
    </row>
    <row r="44" spans="1:7">
      <c r="A44" s="890" t="s">
        <v>9740</v>
      </c>
      <c r="B44" s="891" t="s">
        <v>467</v>
      </c>
      <c r="C44" s="917" t="s">
        <v>9741</v>
      </c>
      <c r="D44" s="893">
        <v>1</v>
      </c>
      <c r="E44" s="894"/>
      <c r="F44" s="903">
        <v>4.16</v>
      </c>
      <c r="G44" s="153">
        <f>IF(F44="","",F44-F44*COMPASS!$U$11)</f>
        <v>4.16</v>
      </c>
    </row>
    <row r="45" spans="1:7">
      <c r="A45" s="890" t="s">
        <v>1669</v>
      </c>
      <c r="B45" s="891" t="s">
        <v>467</v>
      </c>
      <c r="C45" s="892" t="s">
        <v>1668</v>
      </c>
      <c r="D45" s="893">
        <v>1</v>
      </c>
      <c r="E45" s="904"/>
      <c r="F45" s="903">
        <v>3.17</v>
      </c>
      <c r="G45" s="153">
        <f>IF(F45="","",F45-F45*COMPASS!$U$11)</f>
        <v>3.17</v>
      </c>
    </row>
    <row r="46" spans="1:7">
      <c r="A46" s="890" t="s">
        <v>13351</v>
      </c>
      <c r="B46" s="891" t="s">
        <v>467</v>
      </c>
      <c r="C46" s="917" t="s">
        <v>13352</v>
      </c>
      <c r="D46" s="893">
        <v>1</v>
      </c>
      <c r="E46" s="894"/>
      <c r="F46" s="903">
        <v>3.27</v>
      </c>
      <c r="G46" s="153">
        <f>IF(F46="","",F46-F46*COMPASS!$U$11)</f>
        <v>3.27</v>
      </c>
    </row>
    <row r="47" spans="1:7">
      <c r="A47" s="890" t="s">
        <v>13353</v>
      </c>
      <c r="B47" s="891" t="s">
        <v>467</v>
      </c>
      <c r="C47" s="917" t="s">
        <v>13354</v>
      </c>
      <c r="D47" s="893">
        <v>1</v>
      </c>
      <c r="E47" s="894"/>
      <c r="F47" s="903">
        <v>3.27</v>
      </c>
      <c r="G47" s="153">
        <f>IF(F47="","",F47-F47*COMPASS!$U$11)</f>
        <v>3.27</v>
      </c>
    </row>
    <row r="48" spans="1:7">
      <c r="A48" s="890" t="s">
        <v>972</v>
      </c>
      <c r="B48" s="891" t="s">
        <v>467</v>
      </c>
      <c r="C48" s="892" t="s">
        <v>8163</v>
      </c>
      <c r="D48" s="893">
        <v>120</v>
      </c>
      <c r="E48" s="904"/>
      <c r="F48" s="903">
        <v>0.11</v>
      </c>
      <c r="G48" s="153">
        <f>IF(F48="","",F48-F48*COMPASS!$U$11)</f>
        <v>0.11</v>
      </c>
    </row>
    <row r="49" spans="1:7">
      <c r="A49" s="890" t="s">
        <v>973</v>
      </c>
      <c r="B49" s="891" t="s">
        <v>467</v>
      </c>
      <c r="C49" s="892" t="s">
        <v>8164</v>
      </c>
      <c r="D49" s="893">
        <v>120</v>
      </c>
      <c r="E49" s="904"/>
      <c r="F49" s="903">
        <v>0.12</v>
      </c>
      <c r="G49" s="153">
        <f>IF(F49="","",F49-F49*COMPASS!$U$11)</f>
        <v>0.12</v>
      </c>
    </row>
    <row r="50" spans="1:7">
      <c r="A50" s="925" t="s">
        <v>8097</v>
      </c>
      <c r="B50" s="926"/>
      <c r="C50" s="927"/>
      <c r="D50" s="928"/>
      <c r="E50" s="929"/>
      <c r="F50" s="931"/>
      <c r="G50" s="153" t="str">
        <f>IF(F50="","",F50-F50*COMPASS!$U$11)</f>
        <v/>
      </c>
    </row>
    <row r="51" spans="1:7">
      <c r="A51" s="890" t="s">
        <v>1096</v>
      </c>
      <c r="B51" s="891" t="s">
        <v>467</v>
      </c>
      <c r="C51" s="892" t="s">
        <v>9218</v>
      </c>
      <c r="D51" s="893">
        <v>1</v>
      </c>
      <c r="E51" s="894"/>
      <c r="F51" s="903">
        <v>51.98</v>
      </c>
      <c r="G51" s="153">
        <f>IF(F51="","",F51-F51*COMPASS!$U$11)</f>
        <v>51.98</v>
      </c>
    </row>
    <row r="52" spans="1:7">
      <c r="A52" s="890" t="s">
        <v>1097</v>
      </c>
      <c r="B52" s="891" t="s">
        <v>467</v>
      </c>
      <c r="C52" s="892" t="s">
        <v>400</v>
      </c>
      <c r="D52" s="893">
        <v>1</v>
      </c>
      <c r="E52" s="894"/>
      <c r="F52" s="903">
        <v>20.63</v>
      </c>
      <c r="G52" s="153">
        <f>IF(F52="","",F52-F52*COMPASS!$U$11)</f>
        <v>20.63</v>
      </c>
    </row>
    <row r="53" spans="1:7">
      <c r="A53" s="890" t="s">
        <v>983</v>
      </c>
      <c r="B53" s="891" t="s">
        <v>467</v>
      </c>
      <c r="C53" s="892" t="s">
        <v>401</v>
      </c>
      <c r="D53" s="893">
        <v>1</v>
      </c>
      <c r="E53" s="902"/>
      <c r="F53" s="903">
        <v>31.76</v>
      </c>
      <c r="G53" s="153">
        <f>IF(F53="","",F53-F53*COMPASS!$U$11)</f>
        <v>31.76</v>
      </c>
    </row>
    <row r="54" spans="1:7">
      <c r="A54" s="890" t="s">
        <v>984</v>
      </c>
      <c r="B54" s="891" t="s">
        <v>216</v>
      </c>
      <c r="C54" s="892" t="s">
        <v>2656</v>
      </c>
      <c r="D54" s="893">
        <v>1</v>
      </c>
      <c r="E54" s="902"/>
      <c r="F54" s="903">
        <v>32.22</v>
      </c>
      <c r="G54" s="153">
        <f>IF(F54="","",F54-F54*COMPASS!$U$11)</f>
        <v>32.22</v>
      </c>
    </row>
    <row r="55" spans="1:7">
      <c r="A55" s="890" t="s">
        <v>8932</v>
      </c>
      <c r="B55" s="891" t="s">
        <v>467</v>
      </c>
      <c r="C55" s="892" t="s">
        <v>9575</v>
      </c>
      <c r="D55" s="895">
        <v>1</v>
      </c>
      <c r="E55" s="888"/>
      <c r="F55" s="889">
        <v>21.39</v>
      </c>
      <c r="G55" s="153">
        <f>IF(F55="","",F55-F55*COMPASS!$U$11)</f>
        <v>21.39</v>
      </c>
    </row>
    <row r="56" spans="1:7">
      <c r="A56" s="890" t="s">
        <v>8933</v>
      </c>
      <c r="B56" s="891" t="s">
        <v>467</v>
      </c>
      <c r="C56" s="892" t="s">
        <v>9576</v>
      </c>
      <c r="D56" s="895">
        <v>1</v>
      </c>
      <c r="E56" s="888"/>
      <c r="F56" s="889">
        <v>21.8</v>
      </c>
      <c r="G56" s="153">
        <f>IF(F56="","",F56-F56*COMPASS!$U$11)</f>
        <v>21.8</v>
      </c>
    </row>
    <row r="57" spans="1:7">
      <c r="A57" s="925" t="s">
        <v>515</v>
      </c>
      <c r="B57" s="926"/>
      <c r="C57" s="927"/>
      <c r="D57" s="928"/>
      <c r="E57" s="929"/>
      <c r="F57" s="931"/>
      <c r="G57" s="153" t="str">
        <f>IF(F57="","",F57-F57*COMPASS!$U$11)</f>
        <v/>
      </c>
    </row>
    <row r="58" spans="1:7">
      <c r="A58" s="890" t="s">
        <v>997</v>
      </c>
      <c r="B58" s="891" t="s">
        <v>467</v>
      </c>
      <c r="C58" s="892" t="s">
        <v>8843</v>
      </c>
      <c r="D58" s="893">
        <v>10</v>
      </c>
      <c r="E58" s="902"/>
      <c r="F58" s="903">
        <v>1.1000000000000001</v>
      </c>
      <c r="G58" s="153">
        <f>IF(F58="","",F58-F58*COMPASS!$U$11)</f>
        <v>1.1000000000000001</v>
      </c>
    </row>
    <row r="59" spans="1:7">
      <c r="A59" s="890" t="s">
        <v>998</v>
      </c>
      <c r="B59" s="891" t="s">
        <v>467</v>
      </c>
      <c r="C59" s="892" t="s">
        <v>8844</v>
      </c>
      <c r="D59" s="893">
        <v>10</v>
      </c>
      <c r="E59" s="902"/>
      <c r="F59" s="903">
        <v>0.54</v>
      </c>
      <c r="G59" s="153">
        <f>IF(F59="","",F59-F59*COMPASS!$U$11)</f>
        <v>0.54</v>
      </c>
    </row>
    <row r="60" spans="1:7">
      <c r="A60" s="890" t="s">
        <v>999</v>
      </c>
      <c r="B60" s="891" t="s">
        <v>467</v>
      </c>
      <c r="C60" s="892" t="s">
        <v>8845</v>
      </c>
      <c r="D60" s="893">
        <v>10</v>
      </c>
      <c r="E60" s="902"/>
      <c r="F60" s="889">
        <v>1.1599999999999999</v>
      </c>
      <c r="G60" s="153">
        <f>IF(F60="","",F60-F60*COMPASS!$U$11)</f>
        <v>1.1599999999999999</v>
      </c>
    </row>
    <row r="61" spans="1:7">
      <c r="A61" s="890" t="s">
        <v>10033</v>
      </c>
      <c r="B61" s="891" t="s">
        <v>467</v>
      </c>
      <c r="C61" s="892" t="s">
        <v>10034</v>
      </c>
      <c r="D61" s="893">
        <v>10</v>
      </c>
      <c r="E61" s="902"/>
      <c r="F61" s="903">
        <v>0.36</v>
      </c>
      <c r="G61" s="153">
        <f>IF(F61="","",F61-F61*COMPASS!$U$11)</f>
        <v>0.36</v>
      </c>
    </row>
    <row r="62" spans="1:7">
      <c r="A62" s="890" t="s">
        <v>191</v>
      </c>
      <c r="B62" s="891" t="s">
        <v>467</v>
      </c>
      <c r="C62" s="892" t="s">
        <v>9233</v>
      </c>
      <c r="D62" s="893">
        <v>10</v>
      </c>
      <c r="E62" s="902"/>
      <c r="F62" s="903">
        <v>1.06</v>
      </c>
      <c r="G62" s="153">
        <f>IF(F62="","",F62-F62*COMPASS!$U$11)</f>
        <v>1.06</v>
      </c>
    </row>
    <row r="63" spans="1:7">
      <c r="A63" s="890" t="s">
        <v>11477</v>
      </c>
      <c r="B63" s="891" t="s">
        <v>467</v>
      </c>
      <c r="C63" s="892" t="s">
        <v>15346</v>
      </c>
      <c r="D63" s="893">
        <v>25</v>
      </c>
      <c r="E63" s="904"/>
      <c r="F63" s="903">
        <v>0.34</v>
      </c>
      <c r="G63" s="153">
        <f>IF(F63="","",F63-F63*COMPASS!$U$11)</f>
        <v>0.34</v>
      </c>
    </row>
    <row r="64" spans="1:7">
      <c r="A64" s="890" t="s">
        <v>11478</v>
      </c>
      <c r="B64" s="891" t="s">
        <v>467</v>
      </c>
      <c r="C64" s="892" t="s">
        <v>15347</v>
      </c>
      <c r="D64" s="893">
        <v>20</v>
      </c>
      <c r="E64" s="904"/>
      <c r="F64" s="903">
        <v>0.91</v>
      </c>
      <c r="G64" s="153">
        <f>IF(F64="","",F64-F64*COMPASS!$U$11)</f>
        <v>0.91</v>
      </c>
    </row>
    <row r="65" spans="1:7">
      <c r="A65" s="890" t="s">
        <v>1000</v>
      </c>
      <c r="B65" s="891" t="s">
        <v>216</v>
      </c>
      <c r="C65" s="892" t="s">
        <v>8846</v>
      </c>
      <c r="D65" s="893">
        <v>10</v>
      </c>
      <c r="E65" s="902"/>
      <c r="F65" s="903">
        <v>3.29</v>
      </c>
      <c r="G65" s="153">
        <f>IF(F65="","",F65-F65*COMPASS!$U$11)</f>
        <v>3.29</v>
      </c>
    </row>
    <row r="66" spans="1:7">
      <c r="A66" s="890" t="s">
        <v>1001</v>
      </c>
      <c r="B66" s="891" t="s">
        <v>216</v>
      </c>
      <c r="C66" s="892" t="s">
        <v>9577</v>
      </c>
      <c r="D66" s="895">
        <v>10</v>
      </c>
      <c r="E66" s="941"/>
      <c r="F66" s="889">
        <v>4.45</v>
      </c>
      <c r="G66" s="153">
        <f>IF(F66="","",F66-F66*COMPASS!$U$11)</f>
        <v>4.45</v>
      </c>
    </row>
    <row r="67" spans="1:7">
      <c r="A67" s="890" t="s">
        <v>1002</v>
      </c>
      <c r="B67" s="891" t="s">
        <v>216</v>
      </c>
      <c r="C67" s="892" t="s">
        <v>8847</v>
      </c>
      <c r="D67" s="895">
        <v>10</v>
      </c>
      <c r="E67" s="941"/>
      <c r="F67" s="889">
        <v>3.27</v>
      </c>
      <c r="G67" s="153">
        <f>IF(F67="","",F67-F67*COMPASS!$U$11)</f>
        <v>3.27</v>
      </c>
    </row>
    <row r="68" spans="1:7">
      <c r="A68" s="890" t="s">
        <v>1003</v>
      </c>
      <c r="B68" s="891" t="s">
        <v>467</v>
      </c>
      <c r="C68" s="892" t="s">
        <v>8848</v>
      </c>
      <c r="D68" s="895">
        <v>10</v>
      </c>
      <c r="E68" s="941"/>
      <c r="F68" s="889">
        <v>2.12</v>
      </c>
      <c r="G68" s="153">
        <f>IF(F68="","",F68-F68*COMPASS!$U$11)</f>
        <v>2.12</v>
      </c>
    </row>
    <row r="69" spans="1:7">
      <c r="A69" s="890" t="s">
        <v>192</v>
      </c>
      <c r="B69" s="891" t="s">
        <v>467</v>
      </c>
      <c r="C69" s="892" t="s">
        <v>9234</v>
      </c>
      <c r="D69" s="895">
        <v>10</v>
      </c>
      <c r="E69" s="941"/>
      <c r="F69" s="889">
        <v>2.12</v>
      </c>
      <c r="G69" s="153">
        <f>IF(F69="","",F69-F69*COMPASS!$U$11)</f>
        <v>2.12</v>
      </c>
    </row>
    <row r="70" spans="1:7">
      <c r="A70" s="890" t="s">
        <v>11479</v>
      </c>
      <c r="B70" s="891" t="s">
        <v>467</v>
      </c>
      <c r="C70" s="892" t="s">
        <v>15348</v>
      </c>
      <c r="D70" s="895">
        <v>25</v>
      </c>
      <c r="E70" s="904"/>
      <c r="F70" s="889">
        <v>1.96</v>
      </c>
      <c r="G70" s="153">
        <f>IF(F70="","",F70-F70*COMPASS!$U$11)</f>
        <v>1.96</v>
      </c>
    </row>
    <row r="71" spans="1:7">
      <c r="A71" s="890" t="s">
        <v>1004</v>
      </c>
      <c r="B71" s="891" t="s">
        <v>467</v>
      </c>
      <c r="C71" s="892" t="s">
        <v>11446</v>
      </c>
      <c r="D71" s="895">
        <v>4</v>
      </c>
      <c r="E71" s="941"/>
      <c r="F71" s="889">
        <v>3.79</v>
      </c>
      <c r="G71" s="153">
        <f>IF(F71="","",F71-F71*COMPASS!$U$11)</f>
        <v>3.79</v>
      </c>
    </row>
    <row r="72" spans="1:7">
      <c r="A72" s="890" t="s">
        <v>1005</v>
      </c>
      <c r="B72" s="891" t="s">
        <v>216</v>
      </c>
      <c r="C72" s="892" t="s">
        <v>8849</v>
      </c>
      <c r="D72" s="895">
        <v>10</v>
      </c>
      <c r="E72" s="941"/>
      <c r="F72" s="889">
        <v>3.25</v>
      </c>
      <c r="G72" s="153">
        <f>IF(F72="","",F72-F72*COMPASS!$U$11)</f>
        <v>3.25</v>
      </c>
    </row>
    <row r="73" spans="1:7">
      <c r="A73" s="890" t="s">
        <v>1006</v>
      </c>
      <c r="B73" s="891" t="s">
        <v>216</v>
      </c>
      <c r="C73" s="892" t="s">
        <v>8850</v>
      </c>
      <c r="D73" s="895">
        <v>10</v>
      </c>
      <c r="E73" s="941"/>
      <c r="F73" s="889">
        <v>1.82</v>
      </c>
      <c r="G73" s="153">
        <f>IF(F73="","",F73-F73*COMPASS!$U$11)</f>
        <v>1.82</v>
      </c>
    </row>
    <row r="74" spans="1:7">
      <c r="A74" s="890" t="s">
        <v>1007</v>
      </c>
      <c r="B74" s="891" t="s">
        <v>216</v>
      </c>
      <c r="C74" s="892" t="s">
        <v>8851</v>
      </c>
      <c r="D74" s="895">
        <v>10</v>
      </c>
      <c r="E74" s="941"/>
      <c r="F74" s="889">
        <v>1.23</v>
      </c>
      <c r="G74" s="153">
        <f>IF(F74="","",F74-F74*COMPASS!$U$11)</f>
        <v>1.23</v>
      </c>
    </row>
    <row r="75" spans="1:7">
      <c r="A75" s="890" t="s">
        <v>1008</v>
      </c>
      <c r="B75" s="891" t="s">
        <v>216</v>
      </c>
      <c r="C75" s="892" t="s">
        <v>8852</v>
      </c>
      <c r="D75" s="895">
        <v>10</v>
      </c>
      <c r="E75" s="941"/>
      <c r="F75" s="889">
        <v>2.72</v>
      </c>
      <c r="G75" s="153">
        <f>IF(F75="","",F75-F75*COMPASS!$U$11)</f>
        <v>2.72</v>
      </c>
    </row>
    <row r="76" spans="1:7">
      <c r="A76" s="890" t="s">
        <v>1009</v>
      </c>
      <c r="B76" s="891" t="s">
        <v>467</v>
      </c>
      <c r="C76" s="892" t="s">
        <v>8853</v>
      </c>
      <c r="D76" s="895">
        <v>10</v>
      </c>
      <c r="E76" s="941"/>
      <c r="F76" s="889">
        <v>0.7</v>
      </c>
      <c r="G76" s="153">
        <f>IF(F76="","",F76-F76*COMPASS!$U$11)</f>
        <v>0.7</v>
      </c>
    </row>
    <row r="77" spans="1:7">
      <c r="A77" s="890" t="s">
        <v>1010</v>
      </c>
      <c r="B77" s="891" t="s">
        <v>467</v>
      </c>
      <c r="C77" s="892" t="s">
        <v>8854</v>
      </c>
      <c r="D77" s="895">
        <v>10</v>
      </c>
      <c r="E77" s="941"/>
      <c r="F77" s="889">
        <v>1.23</v>
      </c>
      <c r="G77" s="153">
        <f>IF(F77="","",F77-F77*COMPASS!$U$11)</f>
        <v>1.23</v>
      </c>
    </row>
    <row r="78" spans="1:7">
      <c r="A78" s="890" t="s">
        <v>1011</v>
      </c>
      <c r="B78" s="891" t="s">
        <v>216</v>
      </c>
      <c r="C78" s="892" t="s">
        <v>8855</v>
      </c>
      <c r="D78" s="895">
        <v>10</v>
      </c>
      <c r="E78" s="941"/>
      <c r="F78" s="889">
        <v>4.51</v>
      </c>
      <c r="G78" s="153">
        <f>IF(F78="","",F78-F78*COMPASS!$U$11)</f>
        <v>4.51</v>
      </c>
    </row>
    <row r="79" spans="1:7">
      <c r="A79" s="890" t="s">
        <v>1012</v>
      </c>
      <c r="B79" s="891" t="s">
        <v>216</v>
      </c>
      <c r="C79" s="892" t="s">
        <v>8856</v>
      </c>
      <c r="D79" s="895">
        <v>10</v>
      </c>
      <c r="E79" s="941"/>
      <c r="F79" s="889">
        <v>2.36</v>
      </c>
      <c r="G79" s="153">
        <f>IF(F79="","",F79-F79*COMPASS!$U$11)</f>
        <v>2.36</v>
      </c>
    </row>
    <row r="80" spans="1:7">
      <c r="A80" s="890" t="s">
        <v>1013</v>
      </c>
      <c r="B80" s="891" t="s">
        <v>467</v>
      </c>
      <c r="C80" s="892" t="s">
        <v>8857</v>
      </c>
      <c r="D80" s="895">
        <v>10</v>
      </c>
      <c r="E80" s="941"/>
      <c r="F80" s="889">
        <v>2.0299999999999998</v>
      </c>
      <c r="G80" s="153">
        <f>IF(F80="","",F80-F80*COMPASS!$U$11)</f>
        <v>2.0299999999999998</v>
      </c>
    </row>
    <row r="81" spans="1:7">
      <c r="A81" s="890" t="s">
        <v>1014</v>
      </c>
      <c r="B81" s="891" t="s">
        <v>467</v>
      </c>
      <c r="C81" s="892" t="s">
        <v>16368</v>
      </c>
      <c r="D81" s="895">
        <v>20</v>
      </c>
      <c r="E81" s="941"/>
      <c r="F81" s="889">
        <v>5.41</v>
      </c>
      <c r="G81" s="153">
        <f>IF(F81="","",F81-F81*COMPASS!$U$11)</f>
        <v>5.41</v>
      </c>
    </row>
    <row r="82" spans="1:7">
      <c r="A82" s="890" t="s">
        <v>1015</v>
      </c>
      <c r="B82" s="891" t="s">
        <v>216</v>
      </c>
      <c r="C82" s="892" t="s">
        <v>8858</v>
      </c>
      <c r="D82" s="895">
        <v>10</v>
      </c>
      <c r="E82" s="941"/>
      <c r="F82" s="889">
        <v>3.14</v>
      </c>
      <c r="G82" s="153">
        <f>IF(F82="","",F82-F82*COMPASS!$U$11)</f>
        <v>3.14</v>
      </c>
    </row>
    <row r="83" spans="1:7">
      <c r="A83" s="890" t="s">
        <v>1016</v>
      </c>
      <c r="B83" s="891" t="s">
        <v>216</v>
      </c>
      <c r="C83" s="892" t="s">
        <v>8859</v>
      </c>
      <c r="D83" s="893">
        <v>10</v>
      </c>
      <c r="E83" s="941"/>
      <c r="F83" s="903">
        <v>1.6</v>
      </c>
      <c r="G83" s="153">
        <f>IF(F83="","",F83-F83*COMPASS!$U$11)</f>
        <v>1.6</v>
      </c>
    </row>
    <row r="84" spans="1:7">
      <c r="A84" s="925" t="s">
        <v>14647</v>
      </c>
      <c r="B84" s="926"/>
      <c r="C84" s="927"/>
      <c r="D84" s="943"/>
      <c r="E84" s="944"/>
      <c r="F84" s="945"/>
      <c r="G84" s="153" t="str">
        <f>IF(F84="","",F84-F84*COMPASS!$U$11)</f>
        <v/>
      </c>
    </row>
    <row r="85" spans="1:7">
      <c r="A85" s="890" t="s">
        <v>785</v>
      </c>
      <c r="B85" s="891" t="s">
        <v>467</v>
      </c>
      <c r="C85" s="892" t="s">
        <v>669</v>
      </c>
      <c r="D85" s="893">
        <v>6</v>
      </c>
      <c r="E85" s="902"/>
      <c r="F85" s="903">
        <v>1.94</v>
      </c>
      <c r="G85" s="153">
        <f>IF(F85="","",F85-F85*COMPASS!$U$11)</f>
        <v>1.94</v>
      </c>
    </row>
    <row r="86" spans="1:7">
      <c r="A86" s="890" t="s">
        <v>786</v>
      </c>
      <c r="B86" s="891" t="s">
        <v>467</v>
      </c>
      <c r="C86" s="892" t="s">
        <v>670</v>
      </c>
      <c r="D86" s="893">
        <v>6</v>
      </c>
      <c r="E86" s="902"/>
      <c r="F86" s="903">
        <v>2</v>
      </c>
      <c r="G86" s="153">
        <f>IF(F86="","",F86-F86*COMPASS!$U$11)</f>
        <v>2</v>
      </c>
    </row>
    <row r="87" spans="1:7">
      <c r="A87" s="890" t="s">
        <v>787</v>
      </c>
      <c r="B87" s="891" t="s">
        <v>216</v>
      </c>
      <c r="C87" s="892" t="s">
        <v>671</v>
      </c>
      <c r="D87" s="893">
        <v>6</v>
      </c>
      <c r="E87" s="891"/>
      <c r="F87" s="903">
        <v>8.11</v>
      </c>
      <c r="G87" s="153">
        <f>IF(F87="","",F87-F87*COMPASS!$U$11)</f>
        <v>8.11</v>
      </c>
    </row>
    <row r="88" spans="1:7">
      <c r="A88" s="890" t="s">
        <v>788</v>
      </c>
      <c r="B88" s="891" t="s">
        <v>216</v>
      </c>
      <c r="C88" s="892" t="s">
        <v>635</v>
      </c>
      <c r="D88" s="893">
        <v>6</v>
      </c>
      <c r="E88" s="891"/>
      <c r="F88" s="903">
        <v>8.74</v>
      </c>
      <c r="G88" s="153">
        <f>IF(F88="","",F88-F88*COMPASS!$U$11)</f>
        <v>8.74</v>
      </c>
    </row>
    <row r="89" spans="1:7">
      <c r="A89" s="890" t="s">
        <v>789</v>
      </c>
      <c r="B89" s="891" t="s">
        <v>467</v>
      </c>
      <c r="C89" s="892" t="s">
        <v>136</v>
      </c>
      <c r="D89" s="893">
        <v>6</v>
      </c>
      <c r="E89" s="902"/>
      <c r="F89" s="903">
        <v>1.94</v>
      </c>
      <c r="G89" s="153">
        <f>IF(F89="","",F89-F89*COMPASS!$U$11)</f>
        <v>1.94</v>
      </c>
    </row>
    <row r="90" spans="1:7">
      <c r="A90" s="890" t="s">
        <v>790</v>
      </c>
      <c r="B90" s="891" t="s">
        <v>216</v>
      </c>
      <c r="C90" s="892" t="s">
        <v>294</v>
      </c>
      <c r="D90" s="893">
        <v>6</v>
      </c>
      <c r="E90" s="891"/>
      <c r="F90" s="903">
        <v>4.68</v>
      </c>
      <c r="G90" s="153">
        <f>IF(F90="","",F90-F90*COMPASS!$U$11)</f>
        <v>4.68</v>
      </c>
    </row>
    <row r="91" spans="1:7">
      <c r="A91" s="890" t="s">
        <v>791</v>
      </c>
      <c r="B91" s="891" t="s">
        <v>467</v>
      </c>
      <c r="C91" s="892" t="s">
        <v>368</v>
      </c>
      <c r="D91" s="893">
        <v>6</v>
      </c>
      <c r="E91" s="902"/>
      <c r="F91" s="903">
        <v>2.09</v>
      </c>
      <c r="G91" s="153">
        <f>IF(F91="","",F91-F91*COMPASS!$U$11)</f>
        <v>2.09</v>
      </c>
    </row>
    <row r="92" spans="1:7">
      <c r="A92" s="890" t="s">
        <v>792</v>
      </c>
      <c r="B92" s="891" t="s">
        <v>467</v>
      </c>
      <c r="C92" s="892" t="s">
        <v>369</v>
      </c>
      <c r="D92" s="893">
        <v>6</v>
      </c>
      <c r="E92" s="902"/>
      <c r="F92" s="903">
        <v>2.14</v>
      </c>
      <c r="G92" s="153">
        <f>IF(F92="","",F92-F92*COMPASS!$U$11)</f>
        <v>2.14</v>
      </c>
    </row>
    <row r="93" spans="1:7">
      <c r="A93" s="890" t="s">
        <v>793</v>
      </c>
      <c r="B93" s="891" t="s">
        <v>216</v>
      </c>
      <c r="C93" s="892" t="s">
        <v>623</v>
      </c>
      <c r="D93" s="893">
        <v>6</v>
      </c>
      <c r="E93" s="891"/>
      <c r="F93" s="903">
        <v>8.25</v>
      </c>
      <c r="G93" s="153">
        <f>IF(F93="","",F93-F93*COMPASS!$U$11)</f>
        <v>8.25</v>
      </c>
    </row>
    <row r="94" spans="1:7">
      <c r="A94" s="890" t="s">
        <v>794</v>
      </c>
      <c r="B94" s="891" t="s">
        <v>216</v>
      </c>
      <c r="C94" s="892" t="s">
        <v>98</v>
      </c>
      <c r="D94" s="893">
        <v>6</v>
      </c>
      <c r="E94" s="891"/>
      <c r="F94" s="903">
        <v>8.8800000000000008</v>
      </c>
      <c r="G94" s="153">
        <f>IF(F94="","",F94-F94*COMPASS!$U$11)</f>
        <v>8.8800000000000008</v>
      </c>
    </row>
    <row r="95" spans="1:7">
      <c r="A95" s="890" t="s">
        <v>795</v>
      </c>
      <c r="B95" s="891" t="s">
        <v>467</v>
      </c>
      <c r="C95" s="892" t="s">
        <v>432</v>
      </c>
      <c r="D95" s="893">
        <v>6</v>
      </c>
      <c r="E95" s="902"/>
      <c r="F95" s="903">
        <v>2.14</v>
      </c>
      <c r="G95" s="153">
        <f>IF(F95="","",F95-F95*COMPASS!$U$11)</f>
        <v>2.14</v>
      </c>
    </row>
    <row r="96" spans="1:7">
      <c r="A96" s="890" t="s">
        <v>796</v>
      </c>
      <c r="B96" s="891" t="s">
        <v>216</v>
      </c>
      <c r="C96" s="892" t="s">
        <v>349</v>
      </c>
      <c r="D96" s="893">
        <v>6</v>
      </c>
      <c r="E96" s="891"/>
      <c r="F96" s="903">
        <v>4.68</v>
      </c>
      <c r="G96" s="153">
        <f>IF(F96="","",F96-F96*COMPASS!$U$11)</f>
        <v>4.68</v>
      </c>
    </row>
    <row r="97" spans="1:7">
      <c r="A97" s="925" t="s">
        <v>120</v>
      </c>
      <c r="B97" s="926"/>
      <c r="C97" s="927"/>
      <c r="D97" s="943"/>
      <c r="E97" s="944"/>
      <c r="F97" s="945"/>
      <c r="G97" s="153" t="str">
        <f>IF(F97="","",F97-F97*COMPASS!$U$11)</f>
        <v/>
      </c>
    </row>
    <row r="98" spans="1:7">
      <c r="A98" s="890" t="s">
        <v>797</v>
      </c>
      <c r="B98" s="891" t="s">
        <v>467</v>
      </c>
      <c r="C98" s="892" t="s">
        <v>11484</v>
      </c>
      <c r="D98" s="893">
        <v>6</v>
      </c>
      <c r="E98" s="902"/>
      <c r="F98" s="903">
        <v>2.21</v>
      </c>
      <c r="G98" s="153">
        <f>IF(F98="","",F98-F98*COMPASS!$U$11)</f>
        <v>2.21</v>
      </c>
    </row>
    <row r="99" spans="1:7">
      <c r="A99" s="890" t="s">
        <v>801</v>
      </c>
      <c r="B99" s="891" t="s">
        <v>467</v>
      </c>
      <c r="C99" s="892" t="s">
        <v>11485</v>
      </c>
      <c r="D99" s="893">
        <v>6</v>
      </c>
      <c r="E99" s="902"/>
      <c r="F99" s="903">
        <v>2.38</v>
      </c>
      <c r="G99" s="153">
        <f>IF(F99="","",F99-F99*COMPASS!$U$11)</f>
        <v>2.38</v>
      </c>
    </row>
    <row r="100" spans="1:7">
      <c r="A100" s="890" t="s">
        <v>798</v>
      </c>
      <c r="B100" s="891" t="s">
        <v>467</v>
      </c>
      <c r="C100" s="892" t="s">
        <v>11486</v>
      </c>
      <c r="D100" s="893">
        <v>6</v>
      </c>
      <c r="E100" s="902"/>
      <c r="F100" s="903">
        <v>2.44</v>
      </c>
      <c r="G100" s="153">
        <f>IF(F100="","",F100-F100*COMPASS!$U$11)</f>
        <v>2.44</v>
      </c>
    </row>
    <row r="101" spans="1:7">
      <c r="A101" s="890" t="s">
        <v>799</v>
      </c>
      <c r="B101" s="891" t="s">
        <v>216</v>
      </c>
      <c r="C101" s="892" t="s">
        <v>11487</v>
      </c>
      <c r="D101" s="893">
        <v>6</v>
      </c>
      <c r="E101" s="891"/>
      <c r="F101" s="903">
        <v>9.36</v>
      </c>
      <c r="G101" s="153">
        <f>IF(F101="","",F101-F101*COMPASS!$U$11)</f>
        <v>9.36</v>
      </c>
    </row>
    <row r="102" spans="1:7">
      <c r="A102" s="890" t="s">
        <v>800</v>
      </c>
      <c r="B102" s="891" t="s">
        <v>216</v>
      </c>
      <c r="C102" s="892" t="s">
        <v>11488</v>
      </c>
      <c r="D102" s="893">
        <v>6</v>
      </c>
      <c r="E102" s="891"/>
      <c r="F102" s="903">
        <v>9.98</v>
      </c>
      <c r="G102" s="153">
        <f>IF(F102="","",F102-F102*COMPASS!$U$11)</f>
        <v>9.98</v>
      </c>
    </row>
    <row r="103" spans="1:7">
      <c r="A103" s="890" t="s">
        <v>13907</v>
      </c>
      <c r="B103" s="891" t="s">
        <v>467</v>
      </c>
      <c r="C103" s="892" t="s">
        <v>13908</v>
      </c>
      <c r="D103" s="893">
        <v>1</v>
      </c>
      <c r="E103" s="902"/>
      <c r="F103" s="903">
        <v>23.14</v>
      </c>
      <c r="G103" s="153">
        <f>IF(F103="","",F103-F103*COMPASS!$U$11)</f>
        <v>23.14</v>
      </c>
    </row>
    <row r="104" spans="1:7">
      <c r="A104" s="890" t="s">
        <v>13909</v>
      </c>
      <c r="B104" s="891" t="s">
        <v>467</v>
      </c>
      <c r="C104" s="892" t="s">
        <v>13910</v>
      </c>
      <c r="D104" s="893">
        <v>1</v>
      </c>
      <c r="E104" s="902"/>
      <c r="F104" s="903">
        <v>23.14</v>
      </c>
      <c r="G104" s="153">
        <f>IF(F104="","",F104-F104*COMPASS!$U$11)</f>
        <v>23.14</v>
      </c>
    </row>
    <row r="105" spans="1:7">
      <c r="A105" s="890" t="s">
        <v>121</v>
      </c>
      <c r="B105" s="891" t="s">
        <v>467</v>
      </c>
      <c r="C105" s="892" t="s">
        <v>11489</v>
      </c>
      <c r="D105" s="893">
        <v>6</v>
      </c>
      <c r="E105" s="902"/>
      <c r="F105" s="903">
        <v>2.6</v>
      </c>
      <c r="G105" s="153">
        <f>IF(F105="","",F105-F105*COMPASS!$U$11)</f>
        <v>2.6</v>
      </c>
    </row>
    <row r="106" spans="1:7">
      <c r="A106" s="890" t="s">
        <v>122</v>
      </c>
      <c r="B106" s="891" t="s">
        <v>467</v>
      </c>
      <c r="C106" s="892" t="s">
        <v>11490</v>
      </c>
      <c r="D106" s="893">
        <v>6</v>
      </c>
      <c r="E106" s="902"/>
      <c r="F106" s="903">
        <v>2.74</v>
      </c>
      <c r="G106" s="153">
        <f>IF(F106="","",F106-F106*COMPASS!$U$11)</f>
        <v>2.74</v>
      </c>
    </row>
    <row r="107" spans="1:7">
      <c r="A107" s="890" t="s">
        <v>11480</v>
      </c>
      <c r="B107" s="891" t="s">
        <v>467</v>
      </c>
      <c r="C107" s="892" t="s">
        <v>11481</v>
      </c>
      <c r="D107" s="893">
        <v>6</v>
      </c>
      <c r="E107" s="904"/>
      <c r="F107" s="903">
        <v>2.54</v>
      </c>
      <c r="G107" s="153">
        <f>IF(F107="","",F107-F107*COMPASS!$U$11)</f>
        <v>2.54</v>
      </c>
    </row>
    <row r="108" spans="1:7">
      <c r="A108" s="890" t="s">
        <v>11482</v>
      </c>
      <c r="B108" s="891" t="s">
        <v>467</v>
      </c>
      <c r="C108" s="892" t="s">
        <v>11483</v>
      </c>
      <c r="D108" s="893">
        <v>6</v>
      </c>
      <c r="E108" s="904"/>
      <c r="F108" s="903">
        <v>2.63</v>
      </c>
      <c r="G108" s="153">
        <f>IF(F108="","",F108-F108*COMPASS!$U$11)</f>
        <v>2.63</v>
      </c>
    </row>
    <row r="109" spans="1:7">
      <c r="A109" s="890" t="s">
        <v>13911</v>
      </c>
      <c r="B109" s="891" t="s">
        <v>467</v>
      </c>
      <c r="C109" s="892" t="s">
        <v>13912</v>
      </c>
      <c r="D109" s="893">
        <v>1</v>
      </c>
      <c r="E109" s="902"/>
      <c r="F109" s="903">
        <v>27.04</v>
      </c>
      <c r="G109" s="153">
        <f>IF(F109="","",F109-F109*COMPASS!$U$11)</f>
        <v>27.04</v>
      </c>
    </row>
    <row r="110" spans="1:7">
      <c r="A110" s="890" t="s">
        <v>13913</v>
      </c>
      <c r="B110" s="891" t="s">
        <v>467</v>
      </c>
      <c r="C110" s="892" t="s">
        <v>13914</v>
      </c>
      <c r="D110" s="893">
        <v>1</v>
      </c>
      <c r="E110" s="902"/>
      <c r="F110" s="903">
        <v>27.04</v>
      </c>
      <c r="G110" s="153">
        <f>IF(F110="","",F110-F110*COMPASS!$U$11)</f>
        <v>27.04</v>
      </c>
    </row>
    <row r="111" spans="1:7">
      <c r="A111" s="925" t="s">
        <v>270</v>
      </c>
      <c r="B111" s="926"/>
      <c r="C111" s="927"/>
      <c r="D111" s="943"/>
      <c r="E111" s="944"/>
      <c r="F111" s="945"/>
      <c r="G111" s="153" t="str">
        <f>IF(F111="","",F111-F111*COMPASS!$U$11)</f>
        <v/>
      </c>
    </row>
    <row r="112" spans="1:7">
      <c r="A112" s="890" t="s">
        <v>802</v>
      </c>
      <c r="B112" s="891" t="s">
        <v>467</v>
      </c>
      <c r="C112" s="892" t="s">
        <v>9190</v>
      </c>
      <c r="D112" s="893">
        <v>6</v>
      </c>
      <c r="E112" s="891"/>
      <c r="F112" s="903">
        <v>2.0099999999999998</v>
      </c>
      <c r="G112" s="153">
        <f>IF(F112="","",F112-F112*COMPASS!$U$11)</f>
        <v>2.0099999999999998</v>
      </c>
    </row>
    <row r="113" spans="1:7">
      <c r="A113" s="890" t="s">
        <v>964</v>
      </c>
      <c r="B113" s="891" t="s">
        <v>467</v>
      </c>
      <c r="C113" s="892" t="s">
        <v>672</v>
      </c>
      <c r="D113" s="893">
        <v>6</v>
      </c>
      <c r="E113" s="891"/>
      <c r="F113" s="903">
        <v>2.13</v>
      </c>
      <c r="G113" s="153">
        <f>IF(F113="","",F113-F113*COMPASS!$U$11)</f>
        <v>2.13</v>
      </c>
    </row>
    <row r="114" spans="1:7">
      <c r="A114" s="890" t="s">
        <v>965</v>
      </c>
      <c r="B114" s="891" t="s">
        <v>216</v>
      </c>
      <c r="C114" s="892" t="s">
        <v>139</v>
      </c>
      <c r="D114" s="893">
        <v>6</v>
      </c>
      <c r="E114" s="891"/>
      <c r="F114" s="903">
        <v>7.83</v>
      </c>
      <c r="G114" s="153">
        <f>IF(F114="","",F114-F114*COMPASS!$U$11)</f>
        <v>7.83</v>
      </c>
    </row>
    <row r="115" spans="1:7">
      <c r="A115" s="890" t="s">
        <v>966</v>
      </c>
      <c r="B115" s="891" t="s">
        <v>216</v>
      </c>
      <c r="C115" s="892" t="s">
        <v>138</v>
      </c>
      <c r="D115" s="893">
        <v>6</v>
      </c>
      <c r="E115" s="891"/>
      <c r="F115" s="903">
        <v>8.4</v>
      </c>
      <c r="G115" s="153">
        <f>IF(F115="","",F115-F115*COMPASS!$U$11)</f>
        <v>8.4</v>
      </c>
    </row>
    <row r="116" spans="1:7">
      <c r="A116" s="890" t="s">
        <v>967</v>
      </c>
      <c r="B116" s="891" t="s">
        <v>467</v>
      </c>
      <c r="C116" s="892" t="s">
        <v>9191</v>
      </c>
      <c r="D116" s="893">
        <v>6</v>
      </c>
      <c r="E116" s="902"/>
      <c r="F116" s="903">
        <v>2.5099999999999998</v>
      </c>
      <c r="G116" s="153">
        <f>IF(F116="","",F116-F116*COMPASS!$U$11)</f>
        <v>2.5099999999999998</v>
      </c>
    </row>
    <row r="117" spans="1:7">
      <c r="A117" s="890" t="s">
        <v>968</v>
      </c>
      <c r="B117" s="891" t="s">
        <v>467</v>
      </c>
      <c r="C117" s="892" t="s">
        <v>344</v>
      </c>
      <c r="D117" s="893">
        <v>6</v>
      </c>
      <c r="E117" s="891"/>
      <c r="F117" s="903">
        <v>4.96</v>
      </c>
      <c r="G117" s="153">
        <f>IF(F117="","",F117-F117*COMPASS!$U$11)</f>
        <v>4.96</v>
      </c>
    </row>
    <row r="118" spans="1:7">
      <c r="A118" s="890" t="s">
        <v>13915</v>
      </c>
      <c r="B118" s="891" t="s">
        <v>467</v>
      </c>
      <c r="C118" s="892" t="s">
        <v>13916</v>
      </c>
      <c r="D118" s="893">
        <v>1</v>
      </c>
      <c r="E118" s="891"/>
      <c r="F118" s="903">
        <v>20.78</v>
      </c>
      <c r="G118" s="153">
        <f>IF(F118="","",F118-F118*COMPASS!$U$11)</f>
        <v>20.78</v>
      </c>
    </row>
    <row r="119" spans="1:7">
      <c r="A119" s="890" t="s">
        <v>13917</v>
      </c>
      <c r="B119" s="891" t="s">
        <v>467</v>
      </c>
      <c r="C119" s="892" t="s">
        <v>13918</v>
      </c>
      <c r="D119" s="893">
        <v>1</v>
      </c>
      <c r="E119" s="902"/>
      <c r="F119" s="903">
        <v>20.78</v>
      </c>
      <c r="G119" s="153">
        <f>IF(F119="","",F119-F119*COMPASS!$U$11)</f>
        <v>20.78</v>
      </c>
    </row>
    <row r="120" spans="1:7">
      <c r="A120" s="925" t="s">
        <v>513</v>
      </c>
      <c r="B120" s="926"/>
      <c r="C120" s="927"/>
      <c r="D120" s="928"/>
      <c r="E120" s="929"/>
      <c r="F120" s="931"/>
      <c r="G120" s="153" t="str">
        <f>IF(F120="","",F120-F120*COMPASS!$U$11)</f>
        <v/>
      </c>
    </row>
    <row r="121" spans="1:7">
      <c r="A121" s="890" t="s">
        <v>985</v>
      </c>
      <c r="B121" s="891" t="s">
        <v>467</v>
      </c>
      <c r="C121" s="892" t="s">
        <v>8831</v>
      </c>
      <c r="D121" s="893">
        <v>10</v>
      </c>
      <c r="E121" s="894"/>
      <c r="F121" s="903">
        <v>1.2889599999999999</v>
      </c>
      <c r="G121" s="153">
        <f>IF(F121="","",F121-F121*COMPASS!$U$11)</f>
        <v>1.2889599999999999</v>
      </c>
    </row>
    <row r="122" spans="1:7">
      <c r="A122" s="890" t="s">
        <v>986</v>
      </c>
      <c r="B122" s="891" t="s">
        <v>467</v>
      </c>
      <c r="C122" s="892" t="s">
        <v>8832</v>
      </c>
      <c r="D122" s="893">
        <v>10</v>
      </c>
      <c r="E122" s="894"/>
      <c r="F122" s="903">
        <v>1.2889599999999999</v>
      </c>
      <c r="G122" s="153">
        <f>IF(F122="","",F122-F122*COMPASS!$U$11)</f>
        <v>1.2889599999999999</v>
      </c>
    </row>
    <row r="123" spans="1:7">
      <c r="A123" s="890" t="s">
        <v>987</v>
      </c>
      <c r="B123" s="891" t="s">
        <v>467</v>
      </c>
      <c r="C123" s="892" t="s">
        <v>8833</v>
      </c>
      <c r="D123" s="893">
        <v>10</v>
      </c>
      <c r="E123" s="894"/>
      <c r="F123" s="903">
        <v>0.30419999999999997</v>
      </c>
      <c r="G123" s="153">
        <f>IF(F123="","",F123-F123*COMPASS!$U$11)</f>
        <v>0.30419999999999997</v>
      </c>
    </row>
    <row r="124" spans="1:7">
      <c r="A124" s="890" t="s">
        <v>988</v>
      </c>
      <c r="B124" s="891" t="s">
        <v>467</v>
      </c>
      <c r="C124" s="892" t="s">
        <v>8834</v>
      </c>
      <c r="D124" s="893">
        <v>10</v>
      </c>
      <c r="E124" s="894"/>
      <c r="F124" s="903">
        <v>2.1311</v>
      </c>
      <c r="G124" s="153">
        <f>IF(F124="","",F124-F124*COMPASS!$U$11)</f>
        <v>2.1311</v>
      </c>
    </row>
    <row r="125" spans="1:7">
      <c r="A125" s="890" t="s">
        <v>989</v>
      </c>
      <c r="B125" s="891" t="s">
        <v>467</v>
      </c>
      <c r="C125" s="892" t="s">
        <v>8835</v>
      </c>
      <c r="D125" s="893">
        <v>10</v>
      </c>
      <c r="E125" s="902"/>
      <c r="F125" s="903">
        <v>4.4742999999999995</v>
      </c>
      <c r="G125" s="153">
        <f>IF(F125="","",F125-F125*COMPASS!$U$11)</f>
        <v>4.4742999999999995</v>
      </c>
    </row>
    <row r="126" spans="1:7">
      <c r="A126" s="890" t="s">
        <v>990</v>
      </c>
      <c r="B126" s="891" t="s">
        <v>467</v>
      </c>
      <c r="C126" s="892" t="s">
        <v>8836</v>
      </c>
      <c r="D126" s="893">
        <v>10</v>
      </c>
      <c r="E126" s="902"/>
      <c r="F126" s="903">
        <v>2.2523</v>
      </c>
      <c r="G126" s="153">
        <f>IF(F126="","",F126-F126*COMPASS!$U$11)</f>
        <v>2.2523</v>
      </c>
    </row>
    <row r="127" spans="1:7">
      <c r="A127" s="925" t="s">
        <v>514</v>
      </c>
      <c r="B127" s="926"/>
      <c r="C127" s="927"/>
      <c r="D127" s="928"/>
      <c r="E127" s="929"/>
      <c r="F127" s="931"/>
      <c r="G127" s="153" t="str">
        <f>IF(F127="","",F127-F127*COMPASS!$U$11)</f>
        <v/>
      </c>
    </row>
    <row r="128" spans="1:7">
      <c r="A128" s="890" t="s">
        <v>991</v>
      </c>
      <c r="B128" s="891" t="s">
        <v>467</v>
      </c>
      <c r="C128" s="892" t="s">
        <v>8837</v>
      </c>
      <c r="D128" s="893">
        <v>10</v>
      </c>
      <c r="E128" s="894"/>
      <c r="F128" s="903">
        <v>2.11</v>
      </c>
      <c r="G128" s="153">
        <f>IF(F128="","",F128-F128*COMPASS!$U$11)</f>
        <v>2.11</v>
      </c>
    </row>
    <row r="129" spans="1:7">
      <c r="A129" s="890" t="s">
        <v>992</v>
      </c>
      <c r="B129" s="891" t="s">
        <v>467</v>
      </c>
      <c r="C129" s="892" t="s">
        <v>8838</v>
      </c>
      <c r="D129" s="893">
        <v>10</v>
      </c>
      <c r="E129" s="894"/>
      <c r="F129" s="903">
        <v>2.5099999999999998</v>
      </c>
      <c r="G129" s="153">
        <f>IF(F129="","",F129-F129*COMPASS!$U$11)</f>
        <v>2.5099999999999998</v>
      </c>
    </row>
    <row r="130" spans="1:7">
      <c r="A130" s="890" t="s">
        <v>993</v>
      </c>
      <c r="B130" s="891" t="s">
        <v>467</v>
      </c>
      <c r="C130" s="892" t="s">
        <v>8839</v>
      </c>
      <c r="D130" s="893">
        <v>10</v>
      </c>
      <c r="E130" s="894"/>
      <c r="F130" s="903">
        <v>0.30449999999999994</v>
      </c>
      <c r="G130" s="153">
        <f>IF(F130="","",F130-F130*COMPASS!$U$11)</f>
        <v>0.30449999999999994</v>
      </c>
    </row>
    <row r="131" spans="1:7">
      <c r="A131" s="890" t="s">
        <v>994</v>
      </c>
      <c r="B131" s="891" t="s">
        <v>467</v>
      </c>
      <c r="C131" s="892" t="s">
        <v>8840</v>
      </c>
      <c r="D131" s="893">
        <v>10</v>
      </c>
      <c r="E131" s="894"/>
      <c r="F131" s="903">
        <v>3.1473200000000001</v>
      </c>
      <c r="G131" s="153">
        <f>IF(F131="","",F131-F131*COMPASS!$U$11)</f>
        <v>3.1473200000000001</v>
      </c>
    </row>
    <row r="132" spans="1:7">
      <c r="A132" s="890" t="s">
        <v>995</v>
      </c>
      <c r="B132" s="891" t="s">
        <v>467</v>
      </c>
      <c r="C132" s="892" t="s">
        <v>8841</v>
      </c>
      <c r="D132" s="893">
        <v>10</v>
      </c>
      <c r="E132" s="894"/>
      <c r="F132" s="903">
        <v>5.3678799999999995</v>
      </c>
      <c r="G132" s="153">
        <f>IF(F132="","",F132-F132*COMPASS!$U$11)</f>
        <v>5.3678799999999995</v>
      </c>
    </row>
    <row r="133" spans="1:7">
      <c r="A133" s="890" t="s">
        <v>996</v>
      </c>
      <c r="B133" s="891" t="s">
        <v>467</v>
      </c>
      <c r="C133" s="892" t="s">
        <v>8842</v>
      </c>
      <c r="D133" s="893">
        <v>10</v>
      </c>
      <c r="E133" s="894"/>
      <c r="F133" s="903">
        <v>2.4543000000000004</v>
      </c>
      <c r="G133" s="153">
        <f>IF(F133="","",F133-F133*COMPASS!$U$11)</f>
        <v>2.4543000000000004</v>
      </c>
    </row>
    <row r="134" spans="1:7">
      <c r="A134" s="925" t="s">
        <v>1783</v>
      </c>
      <c r="B134" s="926"/>
      <c r="C134" s="927"/>
      <c r="D134" s="928"/>
      <c r="E134" s="929"/>
      <c r="F134" s="931"/>
      <c r="G134" s="153" t="str">
        <f>IF(F134="","",F134-F134*COMPASS!$U$11)</f>
        <v/>
      </c>
    </row>
    <row r="135" spans="1:7">
      <c r="A135" s="890" t="s">
        <v>1784</v>
      </c>
      <c r="B135" s="891" t="s">
        <v>467</v>
      </c>
      <c r="C135" s="892" t="s">
        <v>9219</v>
      </c>
      <c r="D135" s="893">
        <v>10</v>
      </c>
      <c r="E135" s="810"/>
      <c r="F135" s="903">
        <v>4.43</v>
      </c>
      <c r="G135" s="153">
        <f>IF(F135="","",F135-F135*COMPASS!$U$11)</f>
        <v>4.43</v>
      </c>
    </row>
    <row r="136" spans="1:7">
      <c r="A136" s="890" t="s">
        <v>2586</v>
      </c>
      <c r="B136" s="891" t="s">
        <v>467</v>
      </c>
      <c r="C136" s="892" t="s">
        <v>9220</v>
      </c>
      <c r="D136" s="893">
        <v>10</v>
      </c>
      <c r="E136" s="902"/>
      <c r="F136" s="903">
        <v>4.43</v>
      </c>
      <c r="G136" s="153">
        <f>IF(F136="","",F136-F136*COMPASS!$U$11)</f>
        <v>4.43</v>
      </c>
    </row>
    <row r="137" spans="1:7">
      <c r="A137" s="890" t="s">
        <v>2587</v>
      </c>
      <c r="B137" s="891" t="s">
        <v>467</v>
      </c>
      <c r="C137" s="892" t="s">
        <v>9221</v>
      </c>
      <c r="D137" s="893">
        <v>10</v>
      </c>
      <c r="E137" s="902"/>
      <c r="F137" s="903">
        <v>4.43</v>
      </c>
      <c r="G137" s="153">
        <f>IF(F137="","",F137-F137*COMPASS!$U$11)</f>
        <v>4.43</v>
      </c>
    </row>
    <row r="138" spans="1:7">
      <c r="A138" s="890" t="s">
        <v>2588</v>
      </c>
      <c r="B138" s="891" t="s">
        <v>467</v>
      </c>
      <c r="C138" s="892" t="s">
        <v>9222</v>
      </c>
      <c r="D138" s="893">
        <v>10</v>
      </c>
      <c r="E138" s="902"/>
      <c r="F138" s="903">
        <v>4.43</v>
      </c>
      <c r="G138" s="153">
        <f>IF(F138="","",F138-F138*COMPASS!$U$11)</f>
        <v>4.43</v>
      </c>
    </row>
    <row r="139" spans="1:7">
      <c r="A139" s="890" t="s">
        <v>2589</v>
      </c>
      <c r="B139" s="891" t="s">
        <v>467</v>
      </c>
      <c r="C139" s="892" t="s">
        <v>9223</v>
      </c>
      <c r="D139" s="895">
        <v>10</v>
      </c>
      <c r="E139" s="902"/>
      <c r="F139" s="889">
        <v>4.43</v>
      </c>
      <c r="G139" s="153">
        <f>IF(F139="","",F139-F139*COMPASS!$U$11)</f>
        <v>4.43</v>
      </c>
    </row>
    <row r="140" spans="1:7">
      <c r="A140" s="890" t="s">
        <v>8664</v>
      </c>
      <c r="B140" s="891" t="s">
        <v>467</v>
      </c>
      <c r="C140" s="892" t="s">
        <v>9224</v>
      </c>
      <c r="D140" s="895">
        <v>10</v>
      </c>
      <c r="E140" s="902"/>
      <c r="F140" s="889">
        <v>4.43</v>
      </c>
      <c r="G140" s="153">
        <f>IF(F140="","",F140-F140*COMPASS!$U$11)</f>
        <v>4.43</v>
      </c>
    </row>
    <row r="141" spans="1:7">
      <c r="A141" s="890" t="s">
        <v>1785</v>
      </c>
      <c r="B141" s="891" t="s">
        <v>467</v>
      </c>
      <c r="C141" s="892" t="s">
        <v>9225</v>
      </c>
      <c r="D141" s="895">
        <v>10</v>
      </c>
      <c r="E141" s="902"/>
      <c r="F141" s="889">
        <v>9.27</v>
      </c>
      <c r="G141" s="153">
        <f>IF(F141="","",F141-F141*COMPASS!$U$11)</f>
        <v>9.27</v>
      </c>
    </row>
    <row r="142" spans="1:7">
      <c r="A142" s="890" t="s">
        <v>1786</v>
      </c>
      <c r="B142" s="891" t="s">
        <v>467</v>
      </c>
      <c r="C142" s="892" t="s">
        <v>9226</v>
      </c>
      <c r="D142" s="895">
        <v>10</v>
      </c>
      <c r="E142" s="902"/>
      <c r="F142" s="889">
        <v>9.27</v>
      </c>
      <c r="G142" s="153">
        <f>IF(F142="","",F142-F142*COMPASS!$U$11)</f>
        <v>9.27</v>
      </c>
    </row>
    <row r="143" spans="1:7">
      <c r="A143" s="890" t="s">
        <v>1787</v>
      </c>
      <c r="B143" s="891" t="s">
        <v>467</v>
      </c>
      <c r="C143" s="892" t="s">
        <v>9227</v>
      </c>
      <c r="D143" s="895">
        <v>10</v>
      </c>
      <c r="E143" s="902"/>
      <c r="F143" s="889">
        <v>9.27</v>
      </c>
      <c r="G143" s="153">
        <f>IF(F143="","",F143-F143*COMPASS!$U$11)</f>
        <v>9.27</v>
      </c>
    </row>
    <row r="144" spans="1:7">
      <c r="A144" s="890" t="s">
        <v>2590</v>
      </c>
      <c r="B144" s="891" t="s">
        <v>467</v>
      </c>
      <c r="C144" s="892" t="s">
        <v>9228</v>
      </c>
      <c r="D144" s="895">
        <v>10</v>
      </c>
      <c r="E144" s="810"/>
      <c r="F144" s="889">
        <v>9.27</v>
      </c>
      <c r="G144" s="153">
        <f>IF(F144="","",F144-F144*COMPASS!$U$11)</f>
        <v>9.27</v>
      </c>
    </row>
    <row r="145" spans="1:7">
      <c r="A145" s="890" t="s">
        <v>2591</v>
      </c>
      <c r="B145" s="891" t="s">
        <v>467</v>
      </c>
      <c r="C145" s="892" t="s">
        <v>9229</v>
      </c>
      <c r="D145" s="895">
        <v>10</v>
      </c>
      <c r="E145" s="902"/>
      <c r="F145" s="889">
        <v>9.27</v>
      </c>
      <c r="G145" s="153">
        <f>IF(F145="","",F145-F145*COMPASS!$U$11)</f>
        <v>9.27</v>
      </c>
    </row>
    <row r="146" spans="1:7">
      <c r="A146" s="890" t="s">
        <v>2592</v>
      </c>
      <c r="B146" s="891" t="s">
        <v>467</v>
      </c>
      <c r="C146" s="892" t="s">
        <v>9230</v>
      </c>
      <c r="D146" s="895">
        <v>10</v>
      </c>
      <c r="E146" s="902"/>
      <c r="F146" s="889">
        <v>9.27</v>
      </c>
      <c r="G146" s="153">
        <f>IF(F146="","",F146-F146*COMPASS!$U$11)</f>
        <v>9.27</v>
      </c>
    </row>
    <row r="147" spans="1:7">
      <c r="A147" s="890" t="s">
        <v>2593</v>
      </c>
      <c r="B147" s="891" t="s">
        <v>467</v>
      </c>
      <c r="C147" s="892" t="s">
        <v>9231</v>
      </c>
      <c r="D147" s="895">
        <v>10</v>
      </c>
      <c r="E147" s="902"/>
      <c r="F147" s="889">
        <v>9.27</v>
      </c>
      <c r="G147" s="153">
        <f>IF(F147="","",F147-F147*COMPASS!$U$11)</f>
        <v>9.27</v>
      </c>
    </row>
    <row r="148" spans="1:7">
      <c r="A148" s="890" t="s">
        <v>8665</v>
      </c>
      <c r="B148" s="891" t="s">
        <v>467</v>
      </c>
      <c r="C148" s="892" t="s">
        <v>9232</v>
      </c>
      <c r="D148" s="895">
        <v>10</v>
      </c>
      <c r="E148" s="902"/>
      <c r="F148" s="889">
        <v>9.27</v>
      </c>
      <c r="G148" s="153">
        <f>IF(F148="","",F148-F148*COMPASS!$U$11)</f>
        <v>9.27</v>
      </c>
    </row>
    <row r="149" spans="1:7">
      <c r="A149" s="935" t="s">
        <v>9707</v>
      </c>
      <c r="B149" s="936"/>
      <c r="C149" s="937"/>
      <c r="D149" s="938"/>
      <c r="E149" s="939"/>
      <c r="F149" s="940"/>
      <c r="G149" s="153" t="str">
        <f>IF(F149="","",F149-F149*COMPASS!$U$11)</f>
        <v/>
      </c>
    </row>
    <row r="150" spans="1:7">
      <c r="A150" s="890" t="s">
        <v>13893</v>
      </c>
      <c r="B150" s="891" t="s">
        <v>467</v>
      </c>
      <c r="C150" s="917" t="s">
        <v>13894</v>
      </c>
      <c r="D150" s="894">
        <v>10</v>
      </c>
      <c r="E150" s="894"/>
      <c r="F150" s="903">
        <v>4.97</v>
      </c>
      <c r="G150" s="153">
        <f>IF(F150="","",F150-F150*COMPASS!$U$11)</f>
        <v>4.97</v>
      </c>
    </row>
    <row r="151" spans="1:7">
      <c r="A151" s="890" t="s">
        <v>9708</v>
      </c>
      <c r="B151" s="891" t="s">
        <v>467</v>
      </c>
      <c r="C151" s="917" t="s">
        <v>13895</v>
      </c>
      <c r="D151" s="894">
        <v>10</v>
      </c>
      <c r="E151" s="894"/>
      <c r="F151" s="903">
        <v>4.97</v>
      </c>
      <c r="G151" s="153">
        <f>IF(F151="","",F151-F151*COMPASS!$U$11)</f>
        <v>4.97</v>
      </c>
    </row>
    <row r="152" spans="1:7">
      <c r="A152" s="890" t="s">
        <v>9709</v>
      </c>
      <c r="B152" s="891" t="s">
        <v>467</v>
      </c>
      <c r="C152" s="917" t="s">
        <v>13896</v>
      </c>
      <c r="D152" s="894">
        <v>10</v>
      </c>
      <c r="E152" s="894"/>
      <c r="F152" s="903">
        <v>4.1399999999999997</v>
      </c>
      <c r="G152" s="153">
        <f>IF(F152="","",F152-F152*COMPASS!$U$11)</f>
        <v>4.1399999999999997</v>
      </c>
    </row>
    <row r="153" spans="1:7">
      <c r="A153" s="890" t="s">
        <v>9710</v>
      </c>
      <c r="B153" s="891" t="s">
        <v>467</v>
      </c>
      <c r="C153" s="917" t="s">
        <v>13897</v>
      </c>
      <c r="D153" s="894">
        <v>10</v>
      </c>
      <c r="E153" s="894"/>
      <c r="F153" s="903">
        <v>4.1399999999999997</v>
      </c>
      <c r="G153" s="153">
        <f>IF(F153="","",F153-F153*COMPASS!$U$11)</f>
        <v>4.1399999999999997</v>
      </c>
    </row>
    <row r="154" spans="1:7">
      <c r="A154" s="890" t="s">
        <v>13898</v>
      </c>
      <c r="B154" s="891" t="s">
        <v>467</v>
      </c>
      <c r="C154" s="917" t="s">
        <v>13899</v>
      </c>
      <c r="D154" s="894">
        <v>10</v>
      </c>
      <c r="E154" s="894"/>
      <c r="F154" s="903">
        <v>5.25</v>
      </c>
      <c r="G154" s="153">
        <f>IF(F154="","",F154-F154*COMPASS!$U$11)</f>
        <v>5.25</v>
      </c>
    </row>
    <row r="155" spans="1:7">
      <c r="A155" s="890" t="s">
        <v>13900</v>
      </c>
      <c r="B155" s="891" t="s">
        <v>216</v>
      </c>
      <c r="C155" s="917" t="s">
        <v>13901</v>
      </c>
      <c r="D155" s="894">
        <v>10</v>
      </c>
      <c r="E155" s="894"/>
      <c r="F155" s="903">
        <v>5.25</v>
      </c>
      <c r="G155" s="153">
        <f>IF(F155="","",F155-F155*COMPASS!$U$11)</f>
        <v>5.25</v>
      </c>
    </row>
    <row r="156" spans="1:7">
      <c r="A156" s="890" t="s">
        <v>9711</v>
      </c>
      <c r="B156" s="891" t="s">
        <v>216</v>
      </c>
      <c r="C156" s="917" t="s">
        <v>13902</v>
      </c>
      <c r="D156" s="894">
        <v>10</v>
      </c>
      <c r="E156" s="894"/>
      <c r="F156" s="903">
        <v>5.25</v>
      </c>
      <c r="G156" s="153">
        <f>IF(F156="","",F156-F156*COMPASS!$U$11)</f>
        <v>5.25</v>
      </c>
    </row>
    <row r="157" spans="1:7">
      <c r="A157" s="890" t="s">
        <v>9712</v>
      </c>
      <c r="B157" s="891" t="s">
        <v>467</v>
      </c>
      <c r="C157" s="917" t="s">
        <v>13903</v>
      </c>
      <c r="D157" s="894">
        <v>10</v>
      </c>
      <c r="E157" s="894"/>
      <c r="F157" s="903">
        <v>4.42</v>
      </c>
      <c r="G157" s="153">
        <f>IF(F157="","",F157-F157*COMPASS!$U$11)</f>
        <v>4.42</v>
      </c>
    </row>
    <row r="158" spans="1:7">
      <c r="A158" s="890" t="s">
        <v>9713</v>
      </c>
      <c r="B158" s="891" t="s">
        <v>467</v>
      </c>
      <c r="C158" s="917" t="s">
        <v>13904</v>
      </c>
      <c r="D158" s="894">
        <v>10</v>
      </c>
      <c r="E158" s="894"/>
      <c r="F158" s="903">
        <v>4.42</v>
      </c>
      <c r="G158" s="153">
        <f>IF(F158="","",F158-F158*COMPASS!$U$11)</f>
        <v>4.42</v>
      </c>
    </row>
    <row r="159" spans="1:7">
      <c r="A159" s="890" t="s">
        <v>9714</v>
      </c>
      <c r="B159" s="891" t="s">
        <v>216</v>
      </c>
      <c r="C159" s="917" t="s">
        <v>9715</v>
      </c>
      <c r="D159" s="894">
        <v>10</v>
      </c>
      <c r="E159" s="894"/>
      <c r="F159" s="903">
        <v>5.25</v>
      </c>
      <c r="G159" s="153">
        <f>IF(F159="","",F159-F159*COMPASS!$U$11)</f>
        <v>5.25</v>
      </c>
    </row>
    <row r="160" spans="1:7">
      <c r="A160" s="890" t="s">
        <v>9716</v>
      </c>
      <c r="B160" s="891" t="s">
        <v>216</v>
      </c>
      <c r="C160" s="917" t="s">
        <v>9717</v>
      </c>
      <c r="D160" s="894">
        <v>10</v>
      </c>
      <c r="E160" s="894"/>
      <c r="F160" s="903">
        <v>5.25</v>
      </c>
      <c r="G160" s="153">
        <f>IF(F160="","",F160-F160*COMPASS!$U$11)</f>
        <v>5.25</v>
      </c>
    </row>
    <row r="161" spans="1:7">
      <c r="A161" s="890" t="s">
        <v>9718</v>
      </c>
      <c r="B161" s="891" t="s">
        <v>216</v>
      </c>
      <c r="C161" s="917" t="s">
        <v>9719</v>
      </c>
      <c r="D161" s="893">
        <v>10</v>
      </c>
      <c r="E161" s="894"/>
      <c r="F161" s="903">
        <v>4.42</v>
      </c>
      <c r="G161" s="153">
        <f>IF(F161="","",F161-F161*COMPASS!$U$11)</f>
        <v>4.42</v>
      </c>
    </row>
    <row r="162" spans="1:7">
      <c r="A162" s="890" t="s">
        <v>9720</v>
      </c>
      <c r="B162" s="891" t="s">
        <v>216</v>
      </c>
      <c r="C162" s="917" t="s">
        <v>9721</v>
      </c>
      <c r="D162" s="893">
        <v>10</v>
      </c>
      <c r="E162" s="894"/>
      <c r="F162" s="903">
        <v>4.42</v>
      </c>
      <c r="G162" s="153">
        <f>IF(F162="","",F162-F162*COMPASS!$U$11)</f>
        <v>4.42</v>
      </c>
    </row>
    <row r="163" spans="1:7">
      <c r="A163" s="890" t="s">
        <v>9722</v>
      </c>
      <c r="B163" s="891" t="s">
        <v>216</v>
      </c>
      <c r="C163" s="917" t="s">
        <v>9723</v>
      </c>
      <c r="D163" s="893">
        <v>10</v>
      </c>
      <c r="E163" s="894"/>
      <c r="F163" s="903">
        <v>5.53</v>
      </c>
      <c r="G163" s="153">
        <f>IF(F163="","",F163-F163*COMPASS!$U$11)</f>
        <v>5.53</v>
      </c>
    </row>
    <row r="164" spans="1:7">
      <c r="A164" s="890" t="s">
        <v>9724</v>
      </c>
      <c r="B164" s="891" t="s">
        <v>216</v>
      </c>
      <c r="C164" s="917" t="s">
        <v>9725</v>
      </c>
      <c r="D164" s="893">
        <v>10</v>
      </c>
      <c r="E164" s="894"/>
      <c r="F164" s="903">
        <v>5.53</v>
      </c>
      <c r="G164" s="153">
        <f>IF(F164="","",F164-F164*COMPASS!$U$11)</f>
        <v>5.53</v>
      </c>
    </row>
    <row r="165" spans="1:7">
      <c r="A165" s="890" t="s">
        <v>13905</v>
      </c>
      <c r="B165" s="891" t="s">
        <v>467</v>
      </c>
      <c r="C165" s="917" t="s">
        <v>13906</v>
      </c>
      <c r="D165" s="893">
        <v>10</v>
      </c>
      <c r="E165" s="894"/>
      <c r="F165" s="903">
        <v>5.53</v>
      </c>
      <c r="G165" s="153">
        <f>IF(F165="","",F165-F165*COMPASS!$U$11)</f>
        <v>5.53</v>
      </c>
    </row>
    <row r="166" spans="1:7">
      <c r="A166" s="890" t="s">
        <v>9726</v>
      </c>
      <c r="B166" s="891" t="s">
        <v>467</v>
      </c>
      <c r="C166" s="917" t="s">
        <v>9727</v>
      </c>
      <c r="D166" s="893">
        <v>10</v>
      </c>
      <c r="E166" s="894"/>
      <c r="F166" s="903">
        <v>5.53</v>
      </c>
      <c r="G166" s="153">
        <f>IF(F166="","",F166-F166*COMPASS!$U$11)</f>
        <v>5.53</v>
      </c>
    </row>
    <row r="167" spans="1:7">
      <c r="A167" s="890" t="s">
        <v>9728</v>
      </c>
      <c r="B167" s="891" t="s">
        <v>467</v>
      </c>
      <c r="C167" s="917" t="s">
        <v>9729</v>
      </c>
      <c r="D167" s="893">
        <v>10</v>
      </c>
      <c r="E167" s="894"/>
      <c r="F167" s="903">
        <v>4.7</v>
      </c>
      <c r="G167" s="153">
        <f>IF(F167="","",F167-F167*COMPASS!$U$11)</f>
        <v>4.7</v>
      </c>
    </row>
    <row r="168" spans="1:7">
      <c r="A168" s="890" t="s">
        <v>9730</v>
      </c>
      <c r="B168" s="891" t="s">
        <v>467</v>
      </c>
      <c r="C168" s="917" t="s">
        <v>9731</v>
      </c>
      <c r="D168" s="893">
        <v>10</v>
      </c>
      <c r="E168" s="894"/>
      <c r="F168" s="903">
        <v>4.7</v>
      </c>
      <c r="G168" s="153">
        <f>IF(F168="","",F168-F168*COMPASS!$U$11)</f>
        <v>4.7</v>
      </c>
    </row>
    <row r="169" spans="1:7">
      <c r="A169" s="890" t="s">
        <v>9732</v>
      </c>
      <c r="B169" s="891" t="s">
        <v>216</v>
      </c>
      <c r="C169" s="917" t="s">
        <v>9733</v>
      </c>
      <c r="D169" s="893">
        <v>10</v>
      </c>
      <c r="E169" s="894"/>
      <c r="F169" s="903">
        <v>5.8</v>
      </c>
      <c r="G169" s="153">
        <f>IF(F169="","",F169-F169*COMPASS!$U$11)</f>
        <v>5.8</v>
      </c>
    </row>
    <row r="170" spans="1:7">
      <c r="A170" s="890" t="s">
        <v>9734</v>
      </c>
      <c r="B170" s="891" t="s">
        <v>216</v>
      </c>
      <c r="C170" s="917" t="s">
        <v>9735</v>
      </c>
      <c r="D170" s="893">
        <v>10</v>
      </c>
      <c r="E170" s="894"/>
      <c r="F170" s="903">
        <v>5.8</v>
      </c>
      <c r="G170" s="153">
        <f>IF(F170="","",F170-F170*COMPASS!$U$11)</f>
        <v>5.8</v>
      </c>
    </row>
    <row r="171" spans="1:7">
      <c r="A171" s="890" t="s">
        <v>9736</v>
      </c>
      <c r="B171" s="891" t="s">
        <v>216</v>
      </c>
      <c r="C171" s="917" t="s">
        <v>9737</v>
      </c>
      <c r="D171" s="893">
        <v>10</v>
      </c>
      <c r="E171" s="894"/>
      <c r="F171" s="903">
        <v>5.8</v>
      </c>
      <c r="G171" s="153">
        <f>IF(F171="","",F171-F171*COMPASS!$U$11)</f>
        <v>5.8</v>
      </c>
    </row>
    <row r="172" spans="1:7">
      <c r="A172" s="890" t="s">
        <v>9738</v>
      </c>
      <c r="B172" s="891" t="s">
        <v>216</v>
      </c>
      <c r="C172" s="917" t="s">
        <v>9739</v>
      </c>
      <c r="D172" s="893">
        <v>10</v>
      </c>
      <c r="E172" s="894"/>
      <c r="F172" s="903">
        <v>5.8</v>
      </c>
      <c r="G172" s="153">
        <f>IF(F172="","",F172-F172*COMPASS!$U$11)</f>
        <v>5.8</v>
      </c>
    </row>
    <row r="173" spans="1:7">
      <c r="A173" s="925" t="s">
        <v>516</v>
      </c>
      <c r="B173" s="926"/>
      <c r="C173" s="927"/>
      <c r="D173" s="928"/>
      <c r="E173" s="929"/>
      <c r="F173" s="931"/>
      <c r="G173" s="153" t="str">
        <f>IF(F173="","",F173-F173*COMPASS!$U$11)</f>
        <v/>
      </c>
    </row>
    <row r="174" spans="1:7">
      <c r="A174" s="890" t="s">
        <v>1017</v>
      </c>
      <c r="B174" s="891" t="s">
        <v>216</v>
      </c>
      <c r="C174" s="892" t="s">
        <v>2877</v>
      </c>
      <c r="D174" s="893">
        <v>1</v>
      </c>
      <c r="E174" s="902"/>
      <c r="F174" s="903">
        <v>19.32</v>
      </c>
      <c r="G174" s="153">
        <f>IF(F174="","",F174-F174*COMPASS!$U$11)</f>
        <v>19.32</v>
      </c>
    </row>
    <row r="175" spans="1:7">
      <c r="A175" s="890" t="s">
        <v>1018</v>
      </c>
      <c r="B175" s="891" t="s">
        <v>216</v>
      </c>
      <c r="C175" s="892" t="s">
        <v>2878</v>
      </c>
      <c r="D175" s="893">
        <v>1</v>
      </c>
      <c r="E175" s="902"/>
      <c r="F175" s="903">
        <v>18.16</v>
      </c>
      <c r="G175" s="153">
        <f>IF(F175="","",F175-F175*COMPASS!$U$11)</f>
        <v>18.16</v>
      </c>
    </row>
    <row r="176" spans="1:7">
      <c r="A176" s="890" t="s">
        <v>1019</v>
      </c>
      <c r="B176" s="891" t="s">
        <v>216</v>
      </c>
      <c r="C176" s="892" t="s">
        <v>2879</v>
      </c>
      <c r="D176" s="893">
        <v>1</v>
      </c>
      <c r="E176" s="902"/>
      <c r="F176" s="903">
        <v>19.920000000000002</v>
      </c>
      <c r="G176" s="153">
        <f>IF(F176="","",F176-F176*COMPASS!$U$11)</f>
        <v>19.920000000000002</v>
      </c>
    </row>
    <row r="177" spans="1:7">
      <c r="A177" s="890" t="s">
        <v>1020</v>
      </c>
      <c r="B177" s="891" t="s">
        <v>216</v>
      </c>
      <c r="C177" s="892" t="s">
        <v>2880</v>
      </c>
      <c r="D177" s="893">
        <v>1</v>
      </c>
      <c r="E177" s="902"/>
      <c r="F177" s="903">
        <v>19.38</v>
      </c>
      <c r="G177" s="153">
        <f>IF(F177="","",F177-F177*COMPASS!$U$11)</f>
        <v>19.38</v>
      </c>
    </row>
    <row r="178" spans="1:7">
      <c r="A178" s="890" t="s">
        <v>1021</v>
      </c>
      <c r="B178" s="891" t="s">
        <v>216</v>
      </c>
      <c r="C178" s="892" t="s">
        <v>2881</v>
      </c>
      <c r="D178" s="893">
        <v>1</v>
      </c>
      <c r="E178" s="902"/>
      <c r="F178" s="903">
        <v>18.79</v>
      </c>
      <c r="G178" s="153">
        <f>IF(F178="","",F178-F178*COMPASS!$U$11)</f>
        <v>18.79</v>
      </c>
    </row>
    <row r="179" spans="1:7">
      <c r="A179" s="890" t="s">
        <v>1022</v>
      </c>
      <c r="B179" s="891" t="s">
        <v>216</v>
      </c>
      <c r="C179" s="892" t="s">
        <v>2882</v>
      </c>
      <c r="D179" s="893">
        <v>1</v>
      </c>
      <c r="E179" s="902"/>
      <c r="F179" s="903">
        <v>18.79</v>
      </c>
      <c r="G179" s="153">
        <f>IF(F179="","",F179-F179*COMPASS!$U$11)</f>
        <v>18.79</v>
      </c>
    </row>
    <row r="180" spans="1:7">
      <c r="A180" s="925" t="s">
        <v>619</v>
      </c>
      <c r="B180" s="926"/>
      <c r="C180" s="927"/>
      <c r="D180" s="928"/>
      <c r="E180" s="929"/>
      <c r="F180" s="931"/>
      <c r="G180" s="153" t="str">
        <f>IF(F180="","",F180-F180*COMPASS!$U$11)</f>
        <v/>
      </c>
    </row>
    <row r="181" spans="1:7">
      <c r="A181" s="890" t="s">
        <v>1023</v>
      </c>
      <c r="B181" s="891" t="s">
        <v>467</v>
      </c>
      <c r="C181" s="892" t="s">
        <v>9083</v>
      </c>
      <c r="D181" s="893">
        <v>1</v>
      </c>
      <c r="E181" s="894"/>
      <c r="F181" s="903">
        <v>6.11</v>
      </c>
      <c r="G181" s="153">
        <f>IF(F181="","",F181-F181*COMPASS!$U$11)</f>
        <v>6.11</v>
      </c>
    </row>
    <row r="182" spans="1:7">
      <c r="A182" s="890" t="s">
        <v>1024</v>
      </c>
      <c r="B182" s="891" t="s">
        <v>467</v>
      </c>
      <c r="C182" s="892" t="s">
        <v>9084</v>
      </c>
      <c r="D182" s="893">
        <v>1</v>
      </c>
      <c r="E182" s="894"/>
      <c r="F182" s="903">
        <v>7.04</v>
      </c>
      <c r="G182" s="153">
        <f>IF(F182="","",F182-F182*COMPASS!$U$11)</f>
        <v>7.04</v>
      </c>
    </row>
    <row r="183" spans="1:7">
      <c r="A183" s="890" t="s">
        <v>1025</v>
      </c>
      <c r="B183" s="891" t="s">
        <v>467</v>
      </c>
      <c r="C183" s="892" t="s">
        <v>9085</v>
      </c>
      <c r="D183" s="893">
        <v>1</v>
      </c>
      <c r="E183" s="894"/>
      <c r="F183" s="903">
        <v>7.23</v>
      </c>
      <c r="G183" s="153">
        <f>IF(F183="","",F183-F183*COMPASS!$U$11)</f>
        <v>7.23</v>
      </c>
    </row>
    <row r="184" spans="1:7">
      <c r="A184" s="890" t="s">
        <v>1026</v>
      </c>
      <c r="B184" s="891" t="s">
        <v>467</v>
      </c>
      <c r="C184" s="892" t="s">
        <v>9086</v>
      </c>
      <c r="D184" s="893">
        <v>1</v>
      </c>
      <c r="E184" s="894"/>
      <c r="F184" s="903">
        <v>8.35</v>
      </c>
      <c r="G184" s="153">
        <f>IF(F184="","",F184-F184*COMPASS!$U$11)</f>
        <v>8.35</v>
      </c>
    </row>
    <row r="185" spans="1:7">
      <c r="A185" s="890" t="s">
        <v>1027</v>
      </c>
      <c r="B185" s="891" t="s">
        <v>467</v>
      </c>
      <c r="C185" s="892" t="s">
        <v>9087</v>
      </c>
      <c r="D185" s="893">
        <v>1</v>
      </c>
      <c r="E185" s="894"/>
      <c r="F185" s="903">
        <v>11.32</v>
      </c>
      <c r="G185" s="153">
        <f>IF(F185="","",F185-F185*COMPASS!$U$11)</f>
        <v>11.32</v>
      </c>
    </row>
    <row r="186" spans="1:7">
      <c r="A186" s="890" t="s">
        <v>15604</v>
      </c>
      <c r="B186" s="891" t="s">
        <v>467</v>
      </c>
      <c r="C186" s="892" t="s">
        <v>15605</v>
      </c>
      <c r="D186" s="893">
        <v>1</v>
      </c>
      <c r="E186" s="894"/>
      <c r="F186" s="903">
        <v>7.92</v>
      </c>
      <c r="G186" s="153">
        <f>IF(F186="","",F186-F186*COMPASS!$U$11)</f>
        <v>7.92</v>
      </c>
    </row>
    <row r="187" spans="1:7">
      <c r="A187" s="890" t="s">
        <v>1028</v>
      </c>
      <c r="B187" s="891" t="s">
        <v>467</v>
      </c>
      <c r="C187" s="892" t="s">
        <v>1718</v>
      </c>
      <c r="D187" s="893">
        <v>1</v>
      </c>
      <c r="E187" s="894"/>
      <c r="F187" s="903">
        <v>7.43</v>
      </c>
      <c r="G187" s="153">
        <f>IF(F187="","",F187-F187*COMPASS!$U$11)</f>
        <v>7.43</v>
      </c>
    </row>
    <row r="188" spans="1:7">
      <c r="A188" s="890" t="s">
        <v>1029</v>
      </c>
      <c r="B188" s="891" t="s">
        <v>467</v>
      </c>
      <c r="C188" s="892" t="s">
        <v>1719</v>
      </c>
      <c r="D188" s="893">
        <v>1</v>
      </c>
      <c r="E188" s="894"/>
      <c r="F188" s="903">
        <v>8.35</v>
      </c>
      <c r="G188" s="153">
        <f>IF(F188="","",F188-F188*COMPASS!$U$11)</f>
        <v>8.35</v>
      </c>
    </row>
    <row r="189" spans="1:7">
      <c r="A189" s="890" t="s">
        <v>1030</v>
      </c>
      <c r="B189" s="891" t="s">
        <v>467</v>
      </c>
      <c r="C189" s="892" t="s">
        <v>1720</v>
      </c>
      <c r="D189" s="893">
        <v>1</v>
      </c>
      <c r="E189" s="894"/>
      <c r="F189" s="903">
        <v>9.4499999999999993</v>
      </c>
      <c r="G189" s="153">
        <f>IF(F189="","",F189-F189*COMPASS!$U$11)</f>
        <v>9.4499999999999993</v>
      </c>
    </row>
    <row r="190" spans="1:7">
      <c r="A190" s="890" t="s">
        <v>1031</v>
      </c>
      <c r="B190" s="891" t="s">
        <v>467</v>
      </c>
      <c r="C190" s="892" t="s">
        <v>1721</v>
      </c>
      <c r="D190" s="893">
        <v>1</v>
      </c>
      <c r="E190" s="894"/>
      <c r="F190" s="903">
        <v>10.46</v>
      </c>
      <c r="G190" s="153">
        <f>IF(F190="","",F190-F190*COMPASS!$U$11)</f>
        <v>10.46</v>
      </c>
    </row>
    <row r="191" spans="1:7">
      <c r="A191" s="890" t="s">
        <v>1032</v>
      </c>
      <c r="B191" s="891" t="s">
        <v>467</v>
      </c>
      <c r="C191" s="892" t="s">
        <v>1722</v>
      </c>
      <c r="D191" s="893">
        <v>1</v>
      </c>
      <c r="E191" s="894"/>
      <c r="F191" s="903">
        <v>14.33</v>
      </c>
      <c r="G191" s="153">
        <f>IF(F191="","",F191-F191*COMPASS!$U$11)</f>
        <v>14.33</v>
      </c>
    </row>
    <row r="192" spans="1:7">
      <c r="A192" s="890" t="s">
        <v>15606</v>
      </c>
      <c r="B192" s="891" t="s">
        <v>467</v>
      </c>
      <c r="C192" s="892" t="s">
        <v>16369</v>
      </c>
      <c r="D192" s="893">
        <v>1</v>
      </c>
      <c r="E192" s="894"/>
      <c r="F192" s="903">
        <v>17.89</v>
      </c>
      <c r="G192" s="153">
        <f>IF(F192="","",F192-F192*COMPASS!$U$11)</f>
        <v>17.89</v>
      </c>
    </row>
    <row r="193" spans="1:7">
      <c r="A193" s="890" t="s">
        <v>15607</v>
      </c>
      <c r="B193" s="891" t="s">
        <v>467</v>
      </c>
      <c r="C193" s="892" t="s">
        <v>15608</v>
      </c>
      <c r="D193" s="893">
        <v>1</v>
      </c>
      <c r="E193" s="894"/>
      <c r="F193" s="903">
        <v>21.45</v>
      </c>
      <c r="G193" s="153">
        <f>IF(F193="","",F193-F193*COMPASS!$U$11)</f>
        <v>21.45</v>
      </c>
    </row>
    <row r="194" spans="1:7">
      <c r="A194" s="890" t="s">
        <v>15609</v>
      </c>
      <c r="B194" s="891" t="s">
        <v>4437</v>
      </c>
      <c r="C194" s="892" t="s">
        <v>15610</v>
      </c>
      <c r="D194" s="893">
        <v>1</v>
      </c>
      <c r="E194" s="894"/>
      <c r="F194" s="903">
        <v>8</v>
      </c>
      <c r="G194" s="153">
        <f>IF(F194="","",F194-F194*COMPASS!$U$11)</f>
        <v>8</v>
      </c>
    </row>
    <row r="195" spans="1:7">
      <c r="A195" s="890" t="s">
        <v>193</v>
      </c>
      <c r="B195" s="891" t="s">
        <v>4437</v>
      </c>
      <c r="C195" s="892" t="s">
        <v>1723</v>
      </c>
      <c r="D195" s="893">
        <v>1</v>
      </c>
      <c r="E195" s="894"/>
      <c r="F195" s="903">
        <v>8.06</v>
      </c>
      <c r="G195" s="153">
        <f>IF(F195="","",F195-F195*COMPASS!$U$11)</f>
        <v>8.06</v>
      </c>
    </row>
    <row r="196" spans="1:7">
      <c r="A196" s="890" t="s">
        <v>194</v>
      </c>
      <c r="B196" s="891" t="s">
        <v>4437</v>
      </c>
      <c r="C196" s="892" t="s">
        <v>1724</v>
      </c>
      <c r="D196" s="893">
        <v>1</v>
      </c>
      <c r="E196" s="894"/>
      <c r="F196" s="903">
        <v>9.16</v>
      </c>
      <c r="G196" s="153">
        <f>IF(F196="","",F196-F196*COMPASS!$U$11)</f>
        <v>9.16</v>
      </c>
    </row>
    <row r="197" spans="1:7">
      <c r="A197" s="890" t="s">
        <v>195</v>
      </c>
      <c r="B197" s="891" t="s">
        <v>4437</v>
      </c>
      <c r="C197" s="892" t="s">
        <v>1725</v>
      </c>
      <c r="D197" s="893">
        <v>1</v>
      </c>
      <c r="E197" s="894"/>
      <c r="F197" s="903">
        <v>9.74</v>
      </c>
      <c r="G197" s="153">
        <f>IF(F197="","",F197-F197*COMPASS!$U$11)</f>
        <v>9.74</v>
      </c>
    </row>
    <row r="198" spans="1:7">
      <c r="A198" s="890" t="s">
        <v>196</v>
      </c>
      <c r="B198" s="891" t="s">
        <v>4437</v>
      </c>
      <c r="C198" s="892" t="s">
        <v>1726</v>
      </c>
      <c r="D198" s="893">
        <v>1</v>
      </c>
      <c r="E198" s="894"/>
      <c r="F198" s="903">
        <v>12.4</v>
      </c>
      <c r="G198" s="153">
        <f>IF(F198="","",F198-F198*COMPASS!$U$11)</f>
        <v>12.4</v>
      </c>
    </row>
    <row r="199" spans="1:7">
      <c r="A199" s="890" t="s">
        <v>197</v>
      </c>
      <c r="B199" s="891" t="s">
        <v>4437</v>
      </c>
      <c r="C199" s="892" t="s">
        <v>1727</v>
      </c>
      <c r="D199" s="893">
        <v>1</v>
      </c>
      <c r="E199" s="894"/>
      <c r="F199" s="903">
        <v>19.100000000000001</v>
      </c>
      <c r="G199" s="153">
        <f>IF(F199="","",F199-F199*COMPASS!$U$11)</f>
        <v>19.100000000000001</v>
      </c>
    </row>
    <row r="200" spans="1:7">
      <c r="A200" s="890" t="s">
        <v>15611</v>
      </c>
      <c r="B200" s="891" t="s">
        <v>4437</v>
      </c>
      <c r="C200" s="892" t="s">
        <v>16370</v>
      </c>
      <c r="D200" s="893">
        <v>1</v>
      </c>
      <c r="E200" s="894"/>
      <c r="F200" s="903">
        <v>22.92</v>
      </c>
      <c r="G200" s="153">
        <f>IF(F200="","",F200-F200*COMPASS!$U$11)</f>
        <v>22.92</v>
      </c>
    </row>
    <row r="201" spans="1:7">
      <c r="A201" s="890" t="s">
        <v>15612</v>
      </c>
      <c r="B201" s="891" t="s">
        <v>4437</v>
      </c>
      <c r="C201" s="892" t="s">
        <v>15613</v>
      </c>
      <c r="D201" s="893">
        <v>1</v>
      </c>
      <c r="E201" s="894"/>
      <c r="F201" s="903">
        <v>28.25</v>
      </c>
      <c r="G201" s="153">
        <f>IF(F201="","",F201-F201*COMPASS!$U$11)</f>
        <v>28.25</v>
      </c>
    </row>
    <row r="202" spans="1:7">
      <c r="A202" s="890" t="s">
        <v>15614</v>
      </c>
      <c r="B202" s="891" t="s">
        <v>467</v>
      </c>
      <c r="C202" s="892" t="s">
        <v>15615</v>
      </c>
      <c r="D202" s="893">
        <v>1</v>
      </c>
      <c r="E202" s="904"/>
      <c r="F202" s="903">
        <v>6.41</v>
      </c>
      <c r="G202" s="153">
        <f>IF(F202="","",F202-F202*COMPASS!$U$11)</f>
        <v>6.41</v>
      </c>
    </row>
    <row r="203" spans="1:7">
      <c r="A203" s="890" t="s">
        <v>11447</v>
      </c>
      <c r="B203" s="891" t="s">
        <v>467</v>
      </c>
      <c r="C203" s="892" t="s">
        <v>11448</v>
      </c>
      <c r="D203" s="893">
        <v>1</v>
      </c>
      <c r="E203" s="904"/>
      <c r="F203" s="903">
        <v>7.14</v>
      </c>
      <c r="G203" s="153">
        <f>IF(F203="","",F203-F203*COMPASS!$U$11)</f>
        <v>7.14</v>
      </c>
    </row>
    <row r="204" spans="1:7">
      <c r="A204" s="890" t="s">
        <v>11449</v>
      </c>
      <c r="B204" s="891" t="s">
        <v>467</v>
      </c>
      <c r="C204" s="892" t="s">
        <v>11450</v>
      </c>
      <c r="D204" s="893">
        <v>1</v>
      </c>
      <c r="E204" s="904"/>
      <c r="F204" s="903">
        <v>8.6</v>
      </c>
      <c r="G204" s="153">
        <f>IF(F204="","",F204-F204*COMPASS!$U$11)</f>
        <v>8.6</v>
      </c>
    </row>
    <row r="205" spans="1:7">
      <c r="A205" s="890" t="s">
        <v>11451</v>
      </c>
      <c r="B205" s="891" t="s">
        <v>467</v>
      </c>
      <c r="C205" s="892" t="s">
        <v>11452</v>
      </c>
      <c r="D205" s="893">
        <v>1</v>
      </c>
      <c r="E205" s="904"/>
      <c r="F205" s="903">
        <v>9.5299999999999994</v>
      </c>
      <c r="G205" s="153">
        <f>IF(F205="","",F205-F205*COMPASS!$U$11)</f>
        <v>9.5299999999999994</v>
      </c>
    </row>
    <row r="206" spans="1:7">
      <c r="A206" s="890" t="s">
        <v>11453</v>
      </c>
      <c r="B206" s="891" t="s">
        <v>467</v>
      </c>
      <c r="C206" s="892" t="s">
        <v>11454</v>
      </c>
      <c r="D206" s="893">
        <v>1</v>
      </c>
      <c r="E206" s="904"/>
      <c r="F206" s="903">
        <v>12.29</v>
      </c>
      <c r="G206" s="153">
        <f>IF(F206="","",F206-F206*COMPASS!$U$11)</f>
        <v>12.29</v>
      </c>
    </row>
    <row r="207" spans="1:7">
      <c r="A207" s="890" t="s">
        <v>11455</v>
      </c>
      <c r="B207" s="891" t="s">
        <v>467</v>
      </c>
      <c r="C207" s="892" t="s">
        <v>11456</v>
      </c>
      <c r="D207" s="893">
        <v>1</v>
      </c>
      <c r="E207" s="904"/>
      <c r="F207" s="903">
        <v>19.21</v>
      </c>
      <c r="G207" s="153">
        <f>IF(F207="","",F207-F207*COMPASS!$U$11)</f>
        <v>19.21</v>
      </c>
    </row>
    <row r="208" spans="1:7">
      <c r="A208" s="890" t="s">
        <v>15616</v>
      </c>
      <c r="B208" s="891" t="s">
        <v>467</v>
      </c>
      <c r="C208" s="892" t="s">
        <v>15617</v>
      </c>
      <c r="D208" s="893">
        <v>1</v>
      </c>
      <c r="E208" s="904"/>
      <c r="F208" s="903">
        <v>27.6</v>
      </c>
      <c r="G208" s="153">
        <f>IF(F208="","",F208-F208*COMPASS!$U$11)</f>
        <v>27.6</v>
      </c>
    </row>
    <row r="209" spans="1:7">
      <c r="A209" s="890" t="s">
        <v>15618</v>
      </c>
      <c r="B209" s="891" t="s">
        <v>467</v>
      </c>
      <c r="C209" s="892" t="s">
        <v>15619</v>
      </c>
      <c r="D209" s="893">
        <v>1</v>
      </c>
      <c r="E209" s="904"/>
      <c r="F209" s="903">
        <v>34.909999999999997</v>
      </c>
      <c r="G209" s="153">
        <f>IF(F209="","",F209-F209*COMPASS!$U$11)</f>
        <v>34.909999999999997</v>
      </c>
    </row>
    <row r="210" spans="1:7">
      <c r="A210" s="890" t="s">
        <v>1046</v>
      </c>
      <c r="B210" s="891" t="s">
        <v>216</v>
      </c>
      <c r="C210" s="892" t="s">
        <v>9235</v>
      </c>
      <c r="D210" s="893">
        <v>1</v>
      </c>
      <c r="E210" s="894"/>
      <c r="F210" s="903">
        <v>6.36</v>
      </c>
      <c r="G210" s="153">
        <f>IF(F210="","",F210-F210*COMPASS!$U$11)</f>
        <v>6.36</v>
      </c>
    </row>
    <row r="211" spans="1:7">
      <c r="A211" s="890" t="s">
        <v>1047</v>
      </c>
      <c r="B211" s="891" t="s">
        <v>216</v>
      </c>
      <c r="C211" s="892" t="s">
        <v>9236</v>
      </c>
      <c r="D211" s="893">
        <v>1</v>
      </c>
      <c r="E211" s="894"/>
      <c r="F211" s="903">
        <v>6.38</v>
      </c>
      <c r="G211" s="153">
        <f>IF(F211="","",F211-F211*COMPASS!$U$11)</f>
        <v>6.38</v>
      </c>
    </row>
    <row r="212" spans="1:7">
      <c r="A212" s="890" t="s">
        <v>1048</v>
      </c>
      <c r="B212" s="891" t="s">
        <v>216</v>
      </c>
      <c r="C212" s="892" t="s">
        <v>9237</v>
      </c>
      <c r="D212" s="893">
        <v>1</v>
      </c>
      <c r="E212" s="894"/>
      <c r="F212" s="903">
        <v>7.93</v>
      </c>
      <c r="G212" s="153">
        <f>IF(F212="","",F212-F212*COMPASS!$U$11)</f>
        <v>7.93</v>
      </c>
    </row>
    <row r="213" spans="1:7">
      <c r="A213" s="890" t="s">
        <v>1049</v>
      </c>
      <c r="B213" s="891" t="s">
        <v>216</v>
      </c>
      <c r="C213" s="892" t="s">
        <v>9238</v>
      </c>
      <c r="D213" s="893">
        <v>1</v>
      </c>
      <c r="E213" s="894"/>
      <c r="F213" s="903">
        <v>9.44</v>
      </c>
      <c r="G213" s="153">
        <f>IF(F213="","",F213-F213*COMPASS!$U$11)</f>
        <v>9.44</v>
      </c>
    </row>
    <row r="214" spans="1:7">
      <c r="A214" s="890" t="s">
        <v>1050</v>
      </c>
      <c r="B214" s="891" t="s">
        <v>216</v>
      </c>
      <c r="C214" s="892" t="s">
        <v>9239</v>
      </c>
      <c r="D214" s="893">
        <v>1</v>
      </c>
      <c r="E214" s="894"/>
      <c r="F214" s="903">
        <v>12.48</v>
      </c>
      <c r="G214" s="153">
        <f>IF(F214="","",F214-F214*COMPASS!$U$11)</f>
        <v>12.48</v>
      </c>
    </row>
    <row r="215" spans="1:7">
      <c r="A215" s="890" t="s">
        <v>15620</v>
      </c>
      <c r="B215" s="891" t="s">
        <v>467</v>
      </c>
      <c r="C215" s="892" t="s">
        <v>15621</v>
      </c>
      <c r="D215" s="893">
        <v>1</v>
      </c>
      <c r="E215" s="894"/>
      <c r="F215" s="903">
        <v>6.81</v>
      </c>
      <c r="G215" s="153">
        <f>IF(F215="","",F215-F215*COMPASS!$U$11)</f>
        <v>6.81</v>
      </c>
    </row>
    <row r="216" spans="1:7">
      <c r="A216" s="890" t="s">
        <v>1051</v>
      </c>
      <c r="B216" s="891" t="s">
        <v>467</v>
      </c>
      <c r="C216" s="892" t="s">
        <v>9088</v>
      </c>
      <c r="D216" s="893">
        <v>1</v>
      </c>
      <c r="E216" s="894"/>
      <c r="F216" s="903">
        <v>6.69</v>
      </c>
      <c r="G216" s="153">
        <f>IF(F216="","",F216-F216*COMPASS!$U$11)</f>
        <v>6.69</v>
      </c>
    </row>
    <row r="217" spans="1:7">
      <c r="A217" s="890" t="s">
        <v>1052</v>
      </c>
      <c r="B217" s="891" t="s">
        <v>467</v>
      </c>
      <c r="C217" s="892" t="s">
        <v>9089</v>
      </c>
      <c r="D217" s="893">
        <v>1</v>
      </c>
      <c r="E217" s="894"/>
      <c r="F217" s="903">
        <v>7.49</v>
      </c>
      <c r="G217" s="153">
        <f>IF(F217="","",F217-F217*COMPASS!$U$11)</f>
        <v>7.49</v>
      </c>
    </row>
    <row r="218" spans="1:7">
      <c r="A218" s="890" t="s">
        <v>1053</v>
      </c>
      <c r="B218" s="891" t="s">
        <v>467</v>
      </c>
      <c r="C218" s="892" t="s">
        <v>9090</v>
      </c>
      <c r="D218" s="893">
        <v>1</v>
      </c>
      <c r="E218" s="894"/>
      <c r="F218" s="903">
        <v>7.94</v>
      </c>
      <c r="G218" s="153">
        <f>IF(F218="","",F218-F218*COMPASS!$U$11)</f>
        <v>7.94</v>
      </c>
    </row>
    <row r="219" spans="1:7">
      <c r="A219" s="890" t="s">
        <v>1054</v>
      </c>
      <c r="B219" s="891" t="s">
        <v>467</v>
      </c>
      <c r="C219" s="892" t="s">
        <v>9091</v>
      </c>
      <c r="D219" s="893">
        <v>1</v>
      </c>
      <c r="E219" s="894"/>
      <c r="F219" s="903">
        <v>9.44</v>
      </c>
      <c r="G219" s="153">
        <f>IF(F219="","",F219-F219*COMPASS!$U$11)</f>
        <v>9.44</v>
      </c>
    </row>
    <row r="220" spans="1:7">
      <c r="A220" s="890" t="s">
        <v>1055</v>
      </c>
      <c r="B220" s="891" t="s">
        <v>467</v>
      </c>
      <c r="C220" s="892" t="s">
        <v>9092</v>
      </c>
      <c r="D220" s="893">
        <v>1</v>
      </c>
      <c r="E220" s="894"/>
      <c r="F220" s="903">
        <v>11.16</v>
      </c>
      <c r="G220" s="153">
        <f>IF(F220="","",F220-F220*COMPASS!$U$11)</f>
        <v>11.16</v>
      </c>
    </row>
    <row r="221" spans="1:7">
      <c r="A221" s="890" t="s">
        <v>15622</v>
      </c>
      <c r="B221" s="891" t="s">
        <v>467</v>
      </c>
      <c r="C221" s="892" t="s">
        <v>16371</v>
      </c>
      <c r="D221" s="893">
        <v>1</v>
      </c>
      <c r="E221" s="894"/>
      <c r="F221" s="903">
        <v>10.86</v>
      </c>
      <c r="G221" s="153">
        <f>IF(F221="","",F221-F221*COMPASS!$U$11)</f>
        <v>10.86</v>
      </c>
    </row>
    <row r="222" spans="1:7">
      <c r="A222" s="890" t="s">
        <v>15623</v>
      </c>
      <c r="B222" s="891" t="s">
        <v>467</v>
      </c>
      <c r="C222" s="892" t="s">
        <v>15624</v>
      </c>
      <c r="D222" s="893">
        <v>1</v>
      </c>
      <c r="E222" s="894"/>
      <c r="F222" s="903">
        <v>12.31</v>
      </c>
      <c r="G222" s="153">
        <f>IF(F222="","",F222-F222*COMPASS!$U$11)</f>
        <v>12.31</v>
      </c>
    </row>
    <row r="223" spans="1:7">
      <c r="A223" s="925" t="s">
        <v>440</v>
      </c>
      <c r="B223" s="942"/>
      <c r="C223" s="927"/>
      <c r="D223" s="928"/>
      <c r="E223" s="929"/>
      <c r="F223" s="931"/>
      <c r="G223" s="153" t="str">
        <f>IF(F223="","",F223-F223*COMPASS!$U$11)</f>
        <v/>
      </c>
    </row>
    <row r="224" spans="1:7">
      <c r="A224" s="890" t="s">
        <v>1056</v>
      </c>
      <c r="B224" s="891" t="s">
        <v>467</v>
      </c>
      <c r="C224" s="892" t="s">
        <v>9093</v>
      </c>
      <c r="D224" s="893">
        <v>1</v>
      </c>
      <c r="E224" s="894"/>
      <c r="F224" s="903">
        <v>6.81</v>
      </c>
      <c r="G224" s="153">
        <f>IF(F224="","",F224-F224*COMPASS!$U$11)</f>
        <v>6.81</v>
      </c>
    </row>
    <row r="225" spans="1:7">
      <c r="A225" s="890" t="s">
        <v>1057</v>
      </c>
      <c r="B225" s="891" t="s">
        <v>467</v>
      </c>
      <c r="C225" s="892" t="s">
        <v>9094</v>
      </c>
      <c r="D225" s="893">
        <v>1</v>
      </c>
      <c r="E225" s="894"/>
      <c r="F225" s="903">
        <v>7.34</v>
      </c>
      <c r="G225" s="153">
        <f>IF(F225="","",F225-F225*COMPASS!$U$11)</f>
        <v>7.34</v>
      </c>
    </row>
    <row r="226" spans="1:7">
      <c r="A226" s="890" t="s">
        <v>1058</v>
      </c>
      <c r="B226" s="891" t="s">
        <v>467</v>
      </c>
      <c r="C226" s="892" t="s">
        <v>9095</v>
      </c>
      <c r="D226" s="893">
        <v>1</v>
      </c>
      <c r="E226" s="894"/>
      <c r="F226" s="903">
        <v>7.88</v>
      </c>
      <c r="G226" s="153">
        <f>IF(F226="","",F226-F226*COMPASS!$U$11)</f>
        <v>7.88</v>
      </c>
    </row>
    <row r="227" spans="1:7">
      <c r="A227" s="890" t="s">
        <v>1059</v>
      </c>
      <c r="B227" s="891" t="s">
        <v>467</v>
      </c>
      <c r="C227" s="892" t="s">
        <v>9096</v>
      </c>
      <c r="D227" s="893">
        <v>1</v>
      </c>
      <c r="E227" s="894"/>
      <c r="F227" s="903">
        <v>10.130000000000001</v>
      </c>
      <c r="G227" s="153">
        <f>IF(F227="","",F227-F227*COMPASS!$U$11)</f>
        <v>10.130000000000001</v>
      </c>
    </row>
    <row r="228" spans="1:7">
      <c r="A228" s="890" t="s">
        <v>1060</v>
      </c>
      <c r="B228" s="891" t="s">
        <v>467</v>
      </c>
      <c r="C228" s="892" t="s">
        <v>9097</v>
      </c>
      <c r="D228" s="893">
        <v>1</v>
      </c>
      <c r="E228" s="894"/>
      <c r="F228" s="903">
        <v>13.49</v>
      </c>
      <c r="G228" s="153">
        <f>IF(F228="","",F228-F228*COMPASS!$U$11)</f>
        <v>13.49</v>
      </c>
    </row>
    <row r="229" spans="1:7">
      <c r="A229" s="890" t="s">
        <v>1061</v>
      </c>
      <c r="B229" s="891" t="s">
        <v>467</v>
      </c>
      <c r="C229" s="892" t="s">
        <v>9098</v>
      </c>
      <c r="D229" s="893">
        <v>1</v>
      </c>
      <c r="E229" s="894"/>
      <c r="F229" s="903">
        <v>8.23</v>
      </c>
      <c r="G229" s="153">
        <f>IF(F229="","",F229-F229*COMPASS!$U$11)</f>
        <v>8.23</v>
      </c>
    </row>
    <row r="230" spans="1:7">
      <c r="A230" s="890" t="s">
        <v>1062</v>
      </c>
      <c r="B230" s="891" t="s">
        <v>467</v>
      </c>
      <c r="C230" s="892" t="s">
        <v>9099</v>
      </c>
      <c r="D230" s="893">
        <v>1</v>
      </c>
      <c r="E230" s="894"/>
      <c r="F230" s="903">
        <v>9.0500000000000007</v>
      </c>
      <c r="G230" s="153">
        <f>IF(F230="","",F230-F230*COMPASS!$U$11)</f>
        <v>9.0500000000000007</v>
      </c>
    </row>
    <row r="231" spans="1:7">
      <c r="A231" s="890" t="s">
        <v>1063</v>
      </c>
      <c r="B231" s="891" t="s">
        <v>467</v>
      </c>
      <c r="C231" s="892" t="s">
        <v>9100</v>
      </c>
      <c r="D231" s="893">
        <v>1</v>
      </c>
      <c r="E231" s="894"/>
      <c r="F231" s="903">
        <v>10.45</v>
      </c>
      <c r="G231" s="153">
        <f>IF(F231="","",F231-F231*COMPASS!$U$11)</f>
        <v>10.45</v>
      </c>
    </row>
    <row r="232" spans="1:7">
      <c r="A232" s="890" t="s">
        <v>1064</v>
      </c>
      <c r="B232" s="891" t="s">
        <v>467</v>
      </c>
      <c r="C232" s="892" t="s">
        <v>9101</v>
      </c>
      <c r="D232" s="893">
        <v>1</v>
      </c>
      <c r="E232" s="894"/>
      <c r="F232" s="903">
        <v>13.12</v>
      </c>
      <c r="G232" s="153">
        <f>IF(F232="","",F232-F232*COMPASS!$U$11)</f>
        <v>13.12</v>
      </c>
    </row>
    <row r="233" spans="1:7">
      <c r="A233" s="890" t="s">
        <v>1065</v>
      </c>
      <c r="B233" s="891" t="s">
        <v>467</v>
      </c>
      <c r="C233" s="892" t="s">
        <v>9102</v>
      </c>
      <c r="D233" s="893">
        <v>1</v>
      </c>
      <c r="E233" s="894"/>
      <c r="F233" s="903">
        <v>17.91</v>
      </c>
      <c r="G233" s="153">
        <f>IF(F233="","",F233-F233*COMPASS!$U$11)</f>
        <v>17.91</v>
      </c>
    </row>
    <row r="234" spans="1:7">
      <c r="A234" s="890" t="s">
        <v>1066</v>
      </c>
      <c r="B234" s="891" t="s">
        <v>216</v>
      </c>
      <c r="C234" s="892" t="s">
        <v>9240</v>
      </c>
      <c r="D234" s="893">
        <v>1</v>
      </c>
      <c r="E234" s="894"/>
      <c r="F234" s="903">
        <v>6.41</v>
      </c>
      <c r="G234" s="153">
        <f>IF(F234="","",F234-F234*COMPASS!$U$11)</f>
        <v>6.41</v>
      </c>
    </row>
    <row r="235" spans="1:7">
      <c r="A235" s="890" t="s">
        <v>1067</v>
      </c>
      <c r="B235" s="891" t="s">
        <v>216</v>
      </c>
      <c r="C235" s="892" t="s">
        <v>9241</v>
      </c>
      <c r="D235" s="893">
        <v>1</v>
      </c>
      <c r="E235" s="894"/>
      <c r="F235" s="903">
        <v>6.69</v>
      </c>
      <c r="G235" s="153">
        <f>IF(F235="","",F235-F235*COMPASS!$U$11)</f>
        <v>6.69</v>
      </c>
    </row>
    <row r="236" spans="1:7">
      <c r="A236" s="890" t="s">
        <v>1068</v>
      </c>
      <c r="B236" s="891" t="s">
        <v>216</v>
      </c>
      <c r="C236" s="892" t="s">
        <v>9242</v>
      </c>
      <c r="D236" s="893">
        <v>1</v>
      </c>
      <c r="E236" s="894"/>
      <c r="F236" s="903">
        <v>7.93</v>
      </c>
      <c r="G236" s="153">
        <f>IF(F236="","",F236-F236*COMPASS!$U$11)</f>
        <v>7.93</v>
      </c>
    </row>
    <row r="237" spans="1:7">
      <c r="A237" s="890" t="s">
        <v>1069</v>
      </c>
      <c r="B237" s="891" t="s">
        <v>216</v>
      </c>
      <c r="C237" s="892" t="s">
        <v>9243</v>
      </c>
      <c r="D237" s="893">
        <v>1</v>
      </c>
      <c r="E237" s="894"/>
      <c r="F237" s="903">
        <v>9.9499999999999993</v>
      </c>
      <c r="G237" s="153">
        <f>IF(F237="","",F237-F237*COMPASS!$U$11)</f>
        <v>9.9499999999999993</v>
      </c>
    </row>
    <row r="238" spans="1:7">
      <c r="A238" s="890" t="s">
        <v>1070</v>
      </c>
      <c r="B238" s="891" t="s">
        <v>216</v>
      </c>
      <c r="C238" s="892" t="s">
        <v>9244</v>
      </c>
      <c r="D238" s="893">
        <v>1</v>
      </c>
      <c r="E238" s="894"/>
      <c r="F238" s="903">
        <v>12.38</v>
      </c>
      <c r="G238" s="153">
        <f>IF(F238="","",F238-F238*COMPASS!$U$11)</f>
        <v>12.38</v>
      </c>
    </row>
    <row r="239" spans="1:7">
      <c r="A239" s="890" t="s">
        <v>1071</v>
      </c>
      <c r="B239" s="891" t="s">
        <v>467</v>
      </c>
      <c r="C239" s="892" t="s">
        <v>9103</v>
      </c>
      <c r="D239" s="893">
        <v>1</v>
      </c>
      <c r="E239" s="894"/>
      <c r="F239" s="903">
        <v>7.82</v>
      </c>
      <c r="G239" s="153">
        <f>IF(F239="","",F239-F239*COMPASS!$U$11)</f>
        <v>7.82</v>
      </c>
    </row>
    <row r="240" spans="1:7">
      <c r="A240" s="890" t="s">
        <v>1072</v>
      </c>
      <c r="B240" s="891" t="s">
        <v>467</v>
      </c>
      <c r="C240" s="892" t="s">
        <v>9104</v>
      </c>
      <c r="D240" s="893">
        <v>1</v>
      </c>
      <c r="E240" s="894"/>
      <c r="F240" s="903">
        <v>8.5299999999999994</v>
      </c>
      <c r="G240" s="153">
        <f>IF(F240="","",F240-F240*COMPASS!$U$11)</f>
        <v>8.5299999999999994</v>
      </c>
    </row>
    <row r="241" spans="1:7">
      <c r="A241" s="890" t="s">
        <v>1073</v>
      </c>
      <c r="B241" s="891" t="s">
        <v>467</v>
      </c>
      <c r="C241" s="892" t="s">
        <v>9105</v>
      </c>
      <c r="D241" s="893">
        <v>1</v>
      </c>
      <c r="E241" s="894"/>
      <c r="F241" s="903">
        <v>8.76</v>
      </c>
      <c r="G241" s="153">
        <f>IF(F241="","",F241-F241*COMPASS!$U$11)</f>
        <v>8.76</v>
      </c>
    </row>
    <row r="242" spans="1:7">
      <c r="A242" s="890" t="s">
        <v>1074</v>
      </c>
      <c r="B242" s="891" t="s">
        <v>467</v>
      </c>
      <c r="C242" s="892" t="s">
        <v>9106</v>
      </c>
      <c r="D242" s="893">
        <v>1</v>
      </c>
      <c r="E242" s="894"/>
      <c r="F242" s="903">
        <v>10.72</v>
      </c>
      <c r="G242" s="153">
        <f>IF(F242="","",F242-F242*COMPASS!$U$11)</f>
        <v>10.72</v>
      </c>
    </row>
    <row r="243" spans="1:7">
      <c r="A243" s="890" t="s">
        <v>1075</v>
      </c>
      <c r="B243" s="891" t="s">
        <v>467</v>
      </c>
      <c r="C243" s="892" t="s">
        <v>9107</v>
      </c>
      <c r="D243" s="893">
        <v>1</v>
      </c>
      <c r="E243" s="894"/>
      <c r="F243" s="903">
        <v>13.53</v>
      </c>
      <c r="G243" s="153">
        <f>IF(F243="","",F243-F243*COMPASS!$U$11)</f>
        <v>13.53</v>
      </c>
    </row>
    <row r="244" spans="1:7">
      <c r="A244" s="925" t="s">
        <v>187</v>
      </c>
      <c r="B244" s="942"/>
      <c r="C244" s="927"/>
      <c r="D244" s="928"/>
      <c r="E244" s="929"/>
      <c r="F244" s="931"/>
      <c r="G244" s="153" t="str">
        <f>IF(F244="","",F244-F244*COMPASS!$U$11)</f>
        <v/>
      </c>
    </row>
    <row r="245" spans="1:7">
      <c r="A245" s="890" t="s">
        <v>1076</v>
      </c>
      <c r="B245" s="891" t="s">
        <v>467</v>
      </c>
      <c r="C245" s="892" t="s">
        <v>9578</v>
      </c>
      <c r="D245" s="893">
        <v>1</v>
      </c>
      <c r="E245" s="894"/>
      <c r="F245" s="903">
        <v>7.24</v>
      </c>
      <c r="G245" s="153">
        <f>IF(F245="","",F245-F245*COMPASS!$U$11)</f>
        <v>7.24</v>
      </c>
    </row>
    <row r="246" spans="1:7">
      <c r="A246" s="890" t="s">
        <v>1077</v>
      </c>
      <c r="B246" s="891" t="s">
        <v>467</v>
      </c>
      <c r="C246" s="892" t="s">
        <v>9579</v>
      </c>
      <c r="D246" s="893">
        <v>1</v>
      </c>
      <c r="E246" s="894"/>
      <c r="F246" s="903">
        <v>8.01</v>
      </c>
      <c r="G246" s="153">
        <f>IF(F246="","",F246-F246*COMPASS!$U$11)</f>
        <v>8.01</v>
      </c>
    </row>
    <row r="247" spans="1:7">
      <c r="A247" s="890" t="s">
        <v>1078</v>
      </c>
      <c r="B247" s="891" t="s">
        <v>467</v>
      </c>
      <c r="C247" s="892" t="s">
        <v>9580</v>
      </c>
      <c r="D247" s="893">
        <v>1</v>
      </c>
      <c r="E247" s="894"/>
      <c r="F247" s="903">
        <v>8.6</v>
      </c>
      <c r="G247" s="153">
        <f>IF(F247="","",F247-F247*COMPASS!$U$11)</f>
        <v>8.6</v>
      </c>
    </row>
    <row r="248" spans="1:7">
      <c r="A248" s="890" t="s">
        <v>1079</v>
      </c>
      <c r="B248" s="891" t="s">
        <v>467</v>
      </c>
      <c r="C248" s="892" t="s">
        <v>9581</v>
      </c>
      <c r="D248" s="893">
        <v>1</v>
      </c>
      <c r="E248" s="894"/>
      <c r="F248" s="903">
        <v>7.53</v>
      </c>
      <c r="G248" s="153">
        <f>IF(F248="","",F248-F248*COMPASS!$U$11)</f>
        <v>7.53</v>
      </c>
    </row>
    <row r="249" spans="1:7">
      <c r="A249" s="890" t="s">
        <v>1080</v>
      </c>
      <c r="B249" s="891" t="s">
        <v>467</v>
      </c>
      <c r="C249" s="892" t="s">
        <v>9108</v>
      </c>
      <c r="D249" s="893">
        <v>1</v>
      </c>
      <c r="E249" s="894"/>
      <c r="F249" s="903">
        <v>13.2</v>
      </c>
      <c r="G249" s="153">
        <f>IF(F249="","",F249-F249*COMPASS!$U$11)</f>
        <v>13.2</v>
      </c>
    </row>
    <row r="250" spans="1:7">
      <c r="A250" s="890" t="s">
        <v>1081</v>
      </c>
      <c r="B250" s="891" t="s">
        <v>467</v>
      </c>
      <c r="C250" s="892" t="s">
        <v>9109</v>
      </c>
      <c r="D250" s="893">
        <v>1</v>
      </c>
      <c r="E250" s="894"/>
      <c r="F250" s="903">
        <v>8.58</v>
      </c>
      <c r="G250" s="153">
        <f>IF(F250="","",F250-F250*COMPASS!$U$11)</f>
        <v>8.58</v>
      </c>
    </row>
    <row r="251" spans="1:7">
      <c r="A251" s="890" t="s">
        <v>1082</v>
      </c>
      <c r="B251" s="891" t="s">
        <v>467</v>
      </c>
      <c r="C251" s="892" t="s">
        <v>9110</v>
      </c>
      <c r="D251" s="893">
        <v>1</v>
      </c>
      <c r="E251" s="894"/>
      <c r="F251" s="903">
        <v>9.58</v>
      </c>
      <c r="G251" s="153">
        <f>IF(F251="","",F251-F251*COMPASS!$U$11)</f>
        <v>9.58</v>
      </c>
    </row>
    <row r="252" spans="1:7">
      <c r="A252" s="890" t="s">
        <v>1316</v>
      </c>
      <c r="B252" s="891" t="s">
        <v>467</v>
      </c>
      <c r="C252" s="892" t="s">
        <v>9111</v>
      </c>
      <c r="D252" s="893">
        <v>1</v>
      </c>
      <c r="E252" s="894"/>
      <c r="F252" s="903">
        <v>10.93</v>
      </c>
      <c r="G252" s="153">
        <f>IF(F252="","",F252-F252*COMPASS!$U$11)</f>
        <v>10.93</v>
      </c>
    </row>
    <row r="253" spans="1:7">
      <c r="A253" s="890" t="s">
        <v>1317</v>
      </c>
      <c r="B253" s="891" t="s">
        <v>467</v>
      </c>
      <c r="C253" s="892" t="s">
        <v>9112</v>
      </c>
      <c r="D253" s="893">
        <v>1</v>
      </c>
      <c r="E253" s="894"/>
      <c r="F253" s="903">
        <v>11.97</v>
      </c>
      <c r="G253" s="153">
        <f>IF(F253="","",F253-F253*COMPASS!$U$11)</f>
        <v>11.97</v>
      </c>
    </row>
    <row r="254" spans="1:7">
      <c r="A254" s="890" t="s">
        <v>1318</v>
      </c>
      <c r="B254" s="891" t="s">
        <v>467</v>
      </c>
      <c r="C254" s="892" t="s">
        <v>9245</v>
      </c>
      <c r="D254" s="893">
        <v>1</v>
      </c>
      <c r="E254" s="894"/>
      <c r="F254" s="903">
        <v>17.91</v>
      </c>
      <c r="G254" s="153">
        <f>IF(F254="","",F254-F254*COMPASS!$U$11)</f>
        <v>17.91</v>
      </c>
    </row>
    <row r="255" spans="1:7">
      <c r="A255" s="890" t="s">
        <v>1034</v>
      </c>
      <c r="B255" s="891" t="s">
        <v>216</v>
      </c>
      <c r="C255" s="892" t="s">
        <v>9246</v>
      </c>
      <c r="D255" s="893">
        <v>1</v>
      </c>
      <c r="E255" s="894"/>
      <c r="F255" s="903">
        <v>6.24</v>
      </c>
      <c r="G255" s="153">
        <f>IF(F255="","",F255-F255*COMPASS!$U$11)</f>
        <v>6.24</v>
      </c>
    </row>
    <row r="256" spans="1:7">
      <c r="A256" s="890" t="s">
        <v>1035</v>
      </c>
      <c r="B256" s="891" t="s">
        <v>216</v>
      </c>
      <c r="C256" s="892" t="s">
        <v>9247</v>
      </c>
      <c r="D256" s="893">
        <v>1</v>
      </c>
      <c r="E256" s="894"/>
      <c r="F256" s="903">
        <v>8.11</v>
      </c>
      <c r="G256" s="153">
        <f>IF(F256="","",F256-F256*COMPASS!$U$11)</f>
        <v>8.11</v>
      </c>
    </row>
    <row r="257" spans="1:7">
      <c r="A257" s="890" t="s">
        <v>1036</v>
      </c>
      <c r="B257" s="891" t="s">
        <v>216</v>
      </c>
      <c r="C257" s="892" t="s">
        <v>9248</v>
      </c>
      <c r="D257" s="893">
        <v>1</v>
      </c>
      <c r="E257" s="894"/>
      <c r="F257" s="903">
        <v>9</v>
      </c>
      <c r="G257" s="153">
        <f>IF(F257="","",F257-F257*COMPASS!$U$11)</f>
        <v>9</v>
      </c>
    </row>
    <row r="258" spans="1:7">
      <c r="A258" s="890" t="s">
        <v>1037</v>
      </c>
      <c r="B258" s="891" t="s">
        <v>216</v>
      </c>
      <c r="C258" s="892" t="s">
        <v>9249</v>
      </c>
      <c r="D258" s="893">
        <v>1</v>
      </c>
      <c r="E258" s="894"/>
      <c r="F258" s="903">
        <v>10.52</v>
      </c>
      <c r="G258" s="153">
        <f>IF(F258="","",F258-F258*COMPASS!$U$11)</f>
        <v>10.52</v>
      </c>
    </row>
    <row r="259" spans="1:7">
      <c r="A259" s="890" t="s">
        <v>1038</v>
      </c>
      <c r="B259" s="891" t="s">
        <v>216</v>
      </c>
      <c r="C259" s="892" t="s">
        <v>9250</v>
      </c>
      <c r="D259" s="893">
        <v>1</v>
      </c>
      <c r="E259" s="894"/>
      <c r="F259" s="903">
        <v>14.5</v>
      </c>
      <c r="G259" s="153">
        <f>IF(F259="","",F259-F259*COMPASS!$U$11)</f>
        <v>14.5</v>
      </c>
    </row>
    <row r="260" spans="1:7">
      <c r="A260" s="890" t="s">
        <v>1039</v>
      </c>
      <c r="B260" s="891" t="s">
        <v>467</v>
      </c>
      <c r="C260" s="892" t="s">
        <v>9113</v>
      </c>
      <c r="D260" s="893">
        <v>1</v>
      </c>
      <c r="E260" s="894"/>
      <c r="F260" s="903">
        <v>7.7</v>
      </c>
      <c r="G260" s="153">
        <f>IF(F260="","",F260-F260*COMPASS!$U$11)</f>
        <v>7.7</v>
      </c>
    </row>
    <row r="261" spans="1:7">
      <c r="A261" s="890" t="s">
        <v>1040</v>
      </c>
      <c r="B261" s="891" t="s">
        <v>467</v>
      </c>
      <c r="C261" s="892" t="s">
        <v>9114</v>
      </c>
      <c r="D261" s="893">
        <v>1</v>
      </c>
      <c r="E261" s="894"/>
      <c r="F261" s="903">
        <v>8.02</v>
      </c>
      <c r="G261" s="153">
        <f>IF(F261="","",F261-F261*COMPASS!$U$11)</f>
        <v>8.02</v>
      </c>
    </row>
    <row r="262" spans="1:7">
      <c r="A262" s="890" t="s">
        <v>1041</v>
      </c>
      <c r="B262" s="891" t="s">
        <v>467</v>
      </c>
      <c r="C262" s="892" t="s">
        <v>9115</v>
      </c>
      <c r="D262" s="893">
        <v>1</v>
      </c>
      <c r="E262" s="894"/>
      <c r="F262" s="903">
        <v>8.49</v>
      </c>
      <c r="G262" s="153">
        <f>IF(F262="","",F262-F262*COMPASS!$U$11)</f>
        <v>8.49</v>
      </c>
    </row>
    <row r="263" spans="1:7">
      <c r="A263" s="890" t="s">
        <v>1042</v>
      </c>
      <c r="B263" s="891" t="s">
        <v>467</v>
      </c>
      <c r="C263" s="892" t="s">
        <v>9116</v>
      </c>
      <c r="D263" s="893">
        <v>1</v>
      </c>
      <c r="E263" s="894"/>
      <c r="F263" s="903">
        <v>10.130000000000001</v>
      </c>
      <c r="G263" s="153">
        <f>IF(F263="","",F263-F263*COMPASS!$U$11)</f>
        <v>10.130000000000001</v>
      </c>
    </row>
    <row r="264" spans="1:7">
      <c r="A264" s="890" t="s">
        <v>1043</v>
      </c>
      <c r="B264" s="891" t="s">
        <v>467</v>
      </c>
      <c r="C264" s="892" t="s">
        <v>9117</v>
      </c>
      <c r="D264" s="893">
        <v>1</v>
      </c>
      <c r="E264" s="894"/>
      <c r="F264" s="903">
        <v>13.2</v>
      </c>
      <c r="G264" s="153">
        <f>IF(F264="","",F264-F264*COMPASS!$U$11)</f>
        <v>13.2</v>
      </c>
    </row>
    <row r="265" spans="1:7">
      <c r="A265" s="925" t="s">
        <v>4506</v>
      </c>
      <c r="B265" s="926"/>
      <c r="C265" s="927"/>
      <c r="D265" s="928"/>
      <c r="E265" s="929"/>
      <c r="F265" s="931"/>
      <c r="G265" s="153" t="str">
        <f>IF(F265="","",F265-F265*COMPASS!$U$11)</f>
        <v/>
      </c>
    </row>
    <row r="266" spans="1:7">
      <c r="A266" s="890" t="s">
        <v>1044</v>
      </c>
      <c r="B266" s="891" t="s">
        <v>216</v>
      </c>
      <c r="C266" s="892" t="s">
        <v>1728</v>
      </c>
      <c r="D266" s="893">
        <v>1</v>
      </c>
      <c r="E266" s="894"/>
      <c r="F266" s="903">
        <v>14.04</v>
      </c>
      <c r="G266" s="153">
        <f>IF(F266="","",F266-F266*COMPASS!$U$11)</f>
        <v>14.04</v>
      </c>
    </row>
    <row r="267" spans="1:7">
      <c r="A267" s="890" t="s">
        <v>1045</v>
      </c>
      <c r="B267" s="891" t="s">
        <v>216</v>
      </c>
      <c r="C267" s="892" t="s">
        <v>1729</v>
      </c>
      <c r="D267" s="893">
        <v>1</v>
      </c>
      <c r="E267" s="894"/>
      <c r="F267" s="903">
        <v>13.42</v>
      </c>
      <c r="G267" s="153">
        <f>IF(F267="","",F267-F267*COMPASS!$U$11)</f>
        <v>13.42</v>
      </c>
    </row>
    <row r="268" spans="1:7">
      <c r="A268" s="890" t="s">
        <v>1249</v>
      </c>
      <c r="B268" s="891" t="s">
        <v>216</v>
      </c>
      <c r="C268" s="892" t="s">
        <v>1730</v>
      </c>
      <c r="D268" s="893">
        <v>1</v>
      </c>
      <c r="E268" s="894"/>
      <c r="F268" s="903">
        <v>16.54</v>
      </c>
      <c r="G268" s="153">
        <f>IF(F268="","",F268-F268*COMPASS!$U$11)</f>
        <v>16.54</v>
      </c>
    </row>
    <row r="269" spans="1:7">
      <c r="A269" s="890" t="s">
        <v>1788</v>
      </c>
      <c r="B269" s="891" t="s">
        <v>216</v>
      </c>
      <c r="C269" s="892" t="s">
        <v>1731</v>
      </c>
      <c r="D269" s="893">
        <v>1</v>
      </c>
      <c r="E269" s="894"/>
      <c r="F269" s="903">
        <v>15.29</v>
      </c>
      <c r="G269" s="153">
        <f>IF(F269="","",F269-F269*COMPASS!$U$11)</f>
        <v>15.29</v>
      </c>
    </row>
    <row r="270" spans="1:7">
      <c r="A270" s="890" t="s">
        <v>1250</v>
      </c>
      <c r="B270" s="891" t="s">
        <v>216</v>
      </c>
      <c r="C270" s="892" t="s">
        <v>3335</v>
      </c>
      <c r="D270" s="893">
        <v>1</v>
      </c>
      <c r="E270" s="894"/>
      <c r="F270" s="903">
        <v>0.94</v>
      </c>
      <c r="G270" s="153">
        <f>IF(F270="","",F270-F270*COMPASS!$U$11)</f>
        <v>0.94</v>
      </c>
    </row>
    <row r="271" spans="1:7">
      <c r="A271" s="890" t="s">
        <v>1251</v>
      </c>
      <c r="B271" s="891" t="s">
        <v>216</v>
      </c>
      <c r="C271" s="892" t="s">
        <v>3336</v>
      </c>
      <c r="D271" s="893">
        <v>1</v>
      </c>
      <c r="E271" s="894"/>
      <c r="F271" s="903">
        <v>1.4</v>
      </c>
      <c r="G271" s="153">
        <f>IF(F271="","",F271-F271*COMPASS!$U$11)</f>
        <v>1.4</v>
      </c>
    </row>
    <row r="272" spans="1:7">
      <c r="A272" s="890" t="s">
        <v>1252</v>
      </c>
      <c r="B272" s="891" t="s">
        <v>216</v>
      </c>
      <c r="C272" s="892" t="s">
        <v>3337</v>
      </c>
      <c r="D272" s="893">
        <v>1</v>
      </c>
      <c r="E272" s="894"/>
      <c r="F272" s="903">
        <v>0.61</v>
      </c>
      <c r="G272" s="153">
        <f>IF(F272="","",F272-F272*COMPASS!$U$11)</f>
        <v>0.61</v>
      </c>
    </row>
    <row r="273" spans="1:7">
      <c r="A273" s="925" t="s">
        <v>480</v>
      </c>
      <c r="B273" s="942"/>
      <c r="C273" s="927"/>
      <c r="D273" s="928"/>
      <c r="E273" s="929"/>
      <c r="F273" s="931"/>
      <c r="G273" s="153" t="str">
        <f>IF(F273="","",F273-F273*COMPASS!$U$11)</f>
        <v/>
      </c>
    </row>
    <row r="274" spans="1:7">
      <c r="A274" s="890" t="s">
        <v>1253</v>
      </c>
      <c r="B274" s="891" t="s">
        <v>216</v>
      </c>
      <c r="C274" s="892" t="s">
        <v>9118</v>
      </c>
      <c r="D274" s="893">
        <v>1</v>
      </c>
      <c r="E274" s="894"/>
      <c r="F274" s="903">
        <v>10.14</v>
      </c>
      <c r="G274" s="153">
        <f>IF(F274="","",F274-F274*COMPASS!$U$11)</f>
        <v>10.14</v>
      </c>
    </row>
    <row r="275" spans="1:7">
      <c r="A275" s="890" t="s">
        <v>1254</v>
      </c>
      <c r="B275" s="891" t="s">
        <v>216</v>
      </c>
      <c r="C275" s="892" t="s">
        <v>9119</v>
      </c>
      <c r="D275" s="893">
        <v>1</v>
      </c>
      <c r="E275" s="894"/>
      <c r="F275" s="903">
        <v>10.68</v>
      </c>
      <c r="G275" s="153">
        <f>IF(F275="","",F275-F275*COMPASS!$U$11)</f>
        <v>10.68</v>
      </c>
    </row>
    <row r="276" spans="1:7">
      <c r="A276" s="890" t="s">
        <v>1255</v>
      </c>
      <c r="B276" s="891" t="s">
        <v>216</v>
      </c>
      <c r="C276" s="892" t="s">
        <v>9120</v>
      </c>
      <c r="D276" s="893">
        <v>1</v>
      </c>
      <c r="E276" s="894"/>
      <c r="F276" s="903">
        <v>11.22</v>
      </c>
      <c r="G276" s="153">
        <f>IF(F276="","",F276-F276*COMPASS!$U$11)</f>
        <v>11.22</v>
      </c>
    </row>
    <row r="277" spans="1:7">
      <c r="A277" s="890" t="s">
        <v>1351</v>
      </c>
      <c r="B277" s="891" t="s">
        <v>216</v>
      </c>
      <c r="C277" s="892" t="s">
        <v>9121</v>
      </c>
      <c r="D277" s="893">
        <v>1</v>
      </c>
      <c r="E277" s="894"/>
      <c r="F277" s="903">
        <v>12.3</v>
      </c>
      <c r="G277" s="153">
        <f>IF(F277="","",F277-F277*COMPASS!$U$11)</f>
        <v>12.3</v>
      </c>
    </row>
    <row r="278" spans="1:7">
      <c r="A278" s="890" t="s">
        <v>1352</v>
      </c>
      <c r="B278" s="891" t="s">
        <v>216</v>
      </c>
      <c r="C278" s="892" t="s">
        <v>9122</v>
      </c>
      <c r="D278" s="893">
        <v>1</v>
      </c>
      <c r="E278" s="894"/>
      <c r="F278" s="903">
        <v>14.63</v>
      </c>
      <c r="G278" s="153">
        <f>IF(F278="","",F278-F278*COMPASS!$U$11)</f>
        <v>14.63</v>
      </c>
    </row>
    <row r="279" spans="1:7">
      <c r="A279" s="890" t="s">
        <v>1353</v>
      </c>
      <c r="B279" s="891" t="s">
        <v>216</v>
      </c>
      <c r="C279" s="892" t="s">
        <v>9123</v>
      </c>
      <c r="D279" s="893">
        <v>1</v>
      </c>
      <c r="E279" s="894"/>
      <c r="F279" s="903">
        <v>15.03</v>
      </c>
      <c r="G279" s="153">
        <f>IF(F279="","",F279-F279*COMPASS!$U$11)</f>
        <v>15.03</v>
      </c>
    </row>
    <row r="280" spans="1:7">
      <c r="A280" s="890" t="s">
        <v>1354</v>
      </c>
      <c r="B280" s="891" t="s">
        <v>216</v>
      </c>
      <c r="C280" s="892" t="s">
        <v>9124</v>
      </c>
      <c r="D280" s="893">
        <v>1</v>
      </c>
      <c r="E280" s="894"/>
      <c r="F280" s="903">
        <v>15.44</v>
      </c>
      <c r="G280" s="153">
        <f>IF(F280="","",F280-F280*COMPASS!$U$11)</f>
        <v>15.44</v>
      </c>
    </row>
    <row r="281" spans="1:7">
      <c r="A281" s="890" t="s">
        <v>1355</v>
      </c>
      <c r="B281" s="891" t="s">
        <v>216</v>
      </c>
      <c r="C281" s="892" t="s">
        <v>9125</v>
      </c>
      <c r="D281" s="893">
        <v>1</v>
      </c>
      <c r="E281" s="894"/>
      <c r="F281" s="903">
        <v>16.25</v>
      </c>
      <c r="G281" s="153">
        <f>IF(F281="","",F281-F281*COMPASS!$U$11)</f>
        <v>16.25</v>
      </c>
    </row>
    <row r="282" spans="1:7">
      <c r="A282" s="890" t="s">
        <v>1356</v>
      </c>
      <c r="B282" s="891" t="s">
        <v>216</v>
      </c>
      <c r="C282" s="892" t="s">
        <v>9126</v>
      </c>
      <c r="D282" s="893">
        <v>1</v>
      </c>
      <c r="E282" s="894"/>
      <c r="F282" s="903">
        <v>10.36</v>
      </c>
      <c r="G282" s="153">
        <f>IF(F282="","",F282-F282*COMPASS!$U$11)</f>
        <v>10.36</v>
      </c>
    </row>
    <row r="283" spans="1:7">
      <c r="A283" s="890" t="s">
        <v>1357</v>
      </c>
      <c r="B283" s="891" t="s">
        <v>216</v>
      </c>
      <c r="C283" s="892" t="s">
        <v>9127</v>
      </c>
      <c r="D283" s="893">
        <v>1</v>
      </c>
      <c r="E283" s="894"/>
      <c r="F283" s="903">
        <v>10.9</v>
      </c>
      <c r="G283" s="153">
        <f>IF(F283="","",F283-F283*COMPASS!$U$11)</f>
        <v>10.9</v>
      </c>
    </row>
    <row r="284" spans="1:7">
      <c r="A284" s="890" t="s">
        <v>1358</v>
      </c>
      <c r="B284" s="891" t="s">
        <v>216</v>
      </c>
      <c r="C284" s="892" t="s">
        <v>9128</v>
      </c>
      <c r="D284" s="893">
        <v>1</v>
      </c>
      <c r="E284" s="894"/>
      <c r="F284" s="903">
        <v>11.44</v>
      </c>
      <c r="G284" s="153">
        <f>IF(F284="","",F284-F284*COMPASS!$U$11)</f>
        <v>11.44</v>
      </c>
    </row>
    <row r="285" spans="1:7">
      <c r="A285" s="890" t="s">
        <v>1359</v>
      </c>
      <c r="B285" s="891" t="s">
        <v>216</v>
      </c>
      <c r="C285" s="892" t="s">
        <v>9129</v>
      </c>
      <c r="D285" s="893">
        <v>1</v>
      </c>
      <c r="E285" s="894"/>
      <c r="F285" s="903">
        <v>12.52</v>
      </c>
      <c r="G285" s="153">
        <f>IF(F285="","",F285-F285*COMPASS!$U$11)</f>
        <v>12.52</v>
      </c>
    </row>
    <row r="286" spans="1:7">
      <c r="A286" s="890" t="s">
        <v>1360</v>
      </c>
      <c r="B286" s="891" t="s">
        <v>216</v>
      </c>
      <c r="C286" s="892" t="s">
        <v>9130</v>
      </c>
      <c r="D286" s="893">
        <v>1</v>
      </c>
      <c r="E286" s="894"/>
      <c r="F286" s="903">
        <v>12.87</v>
      </c>
      <c r="G286" s="153">
        <f>IF(F286="","",F286-F286*COMPASS!$U$11)</f>
        <v>12.87</v>
      </c>
    </row>
    <row r="287" spans="1:7">
      <c r="A287" s="890" t="s">
        <v>1361</v>
      </c>
      <c r="B287" s="891" t="s">
        <v>216</v>
      </c>
      <c r="C287" s="892" t="s">
        <v>9131</v>
      </c>
      <c r="D287" s="893">
        <v>1</v>
      </c>
      <c r="E287" s="894"/>
      <c r="F287" s="903">
        <v>13.28</v>
      </c>
      <c r="G287" s="153">
        <f>IF(F287="","",F287-F287*COMPASS!$U$11)</f>
        <v>13.28</v>
      </c>
    </row>
    <row r="288" spans="1:7">
      <c r="A288" s="890" t="s">
        <v>1362</v>
      </c>
      <c r="B288" s="891" t="s">
        <v>216</v>
      </c>
      <c r="C288" s="892" t="s">
        <v>9132</v>
      </c>
      <c r="D288" s="893">
        <v>1</v>
      </c>
      <c r="E288" s="894"/>
      <c r="F288" s="903">
        <v>13.68</v>
      </c>
      <c r="G288" s="153">
        <f>IF(F288="","",F288-F288*COMPASS!$U$11)</f>
        <v>13.68</v>
      </c>
    </row>
    <row r="289" spans="1:7">
      <c r="A289" s="890" t="s">
        <v>1363</v>
      </c>
      <c r="B289" s="891" t="s">
        <v>216</v>
      </c>
      <c r="C289" s="892" t="s">
        <v>9133</v>
      </c>
      <c r="D289" s="893">
        <v>1</v>
      </c>
      <c r="E289" s="894"/>
      <c r="F289" s="903">
        <v>14.49</v>
      </c>
      <c r="G289" s="153">
        <f>IF(F289="","",F289-F289*COMPASS!$U$11)</f>
        <v>14.49</v>
      </c>
    </row>
    <row r="290" spans="1:7">
      <c r="A290" s="890" t="s">
        <v>1364</v>
      </c>
      <c r="B290" s="891" t="s">
        <v>216</v>
      </c>
      <c r="C290" s="892" t="s">
        <v>9134</v>
      </c>
      <c r="D290" s="893">
        <v>1</v>
      </c>
      <c r="E290" s="894"/>
      <c r="F290" s="903">
        <v>9.14</v>
      </c>
      <c r="G290" s="153">
        <f>IF(F290="","",F290-F290*COMPASS!$U$11)</f>
        <v>9.14</v>
      </c>
    </row>
    <row r="291" spans="1:7">
      <c r="A291" s="890" t="s">
        <v>1365</v>
      </c>
      <c r="B291" s="891" t="s">
        <v>216</v>
      </c>
      <c r="C291" s="892" t="s">
        <v>9135</v>
      </c>
      <c r="D291" s="893">
        <v>1</v>
      </c>
      <c r="E291" s="894"/>
      <c r="F291" s="903">
        <v>9.68</v>
      </c>
      <c r="G291" s="153">
        <f>IF(F291="","",F291-F291*COMPASS!$U$11)</f>
        <v>9.68</v>
      </c>
    </row>
    <row r="292" spans="1:7">
      <c r="A292" s="890" t="s">
        <v>1366</v>
      </c>
      <c r="B292" s="891" t="s">
        <v>216</v>
      </c>
      <c r="C292" s="892" t="s">
        <v>9136</v>
      </c>
      <c r="D292" s="893">
        <v>1</v>
      </c>
      <c r="E292" s="894"/>
      <c r="F292" s="903">
        <v>10.220000000000001</v>
      </c>
      <c r="G292" s="153">
        <f>IF(F292="","",F292-F292*COMPASS!$U$11)</f>
        <v>10.220000000000001</v>
      </c>
    </row>
    <row r="293" spans="1:7">
      <c r="A293" s="890" t="s">
        <v>1367</v>
      </c>
      <c r="B293" s="891" t="s">
        <v>216</v>
      </c>
      <c r="C293" s="892" t="s">
        <v>9137</v>
      </c>
      <c r="D293" s="893">
        <v>1</v>
      </c>
      <c r="E293" s="894"/>
      <c r="F293" s="903">
        <v>11.3</v>
      </c>
      <c r="G293" s="153">
        <f>IF(F293="","",F293-F293*COMPASS!$U$11)</f>
        <v>11.3</v>
      </c>
    </row>
    <row r="294" spans="1:7">
      <c r="A294" s="890" t="s">
        <v>1172</v>
      </c>
      <c r="B294" s="891" t="s">
        <v>216</v>
      </c>
      <c r="C294" s="892" t="s">
        <v>9138</v>
      </c>
      <c r="D294" s="893">
        <v>1</v>
      </c>
      <c r="E294" s="894"/>
      <c r="F294" s="903">
        <v>12.87</v>
      </c>
      <c r="G294" s="153">
        <f>IF(F294="","",F294-F294*COMPASS!$U$11)</f>
        <v>12.87</v>
      </c>
    </row>
    <row r="295" spans="1:7">
      <c r="A295" s="890" t="s">
        <v>1173</v>
      </c>
      <c r="B295" s="891" t="s">
        <v>216</v>
      </c>
      <c r="C295" s="892" t="s">
        <v>9139</v>
      </c>
      <c r="D295" s="893">
        <v>1</v>
      </c>
      <c r="E295" s="894"/>
      <c r="F295" s="903">
        <v>13.28</v>
      </c>
      <c r="G295" s="153">
        <f>IF(F295="","",F295-F295*COMPASS!$U$11)</f>
        <v>13.28</v>
      </c>
    </row>
    <row r="296" spans="1:7">
      <c r="A296" s="890" t="s">
        <v>1174</v>
      </c>
      <c r="B296" s="891" t="s">
        <v>216</v>
      </c>
      <c r="C296" s="892" t="s">
        <v>9140</v>
      </c>
      <c r="D296" s="893">
        <v>1</v>
      </c>
      <c r="E296" s="894"/>
      <c r="F296" s="903">
        <v>13.68</v>
      </c>
      <c r="G296" s="153">
        <f>IF(F296="","",F296-F296*COMPASS!$U$11)</f>
        <v>13.68</v>
      </c>
    </row>
    <row r="297" spans="1:7">
      <c r="A297" s="890" t="s">
        <v>1175</v>
      </c>
      <c r="B297" s="891" t="s">
        <v>216</v>
      </c>
      <c r="C297" s="892" t="s">
        <v>9141</v>
      </c>
      <c r="D297" s="893">
        <v>1</v>
      </c>
      <c r="E297" s="894"/>
      <c r="F297" s="903">
        <v>14.49</v>
      </c>
      <c r="G297" s="153">
        <f>IF(F297="","",F297-F297*COMPASS!$U$11)</f>
        <v>14.49</v>
      </c>
    </row>
    <row r="298" spans="1:7">
      <c r="A298" s="890" t="s">
        <v>1176</v>
      </c>
      <c r="B298" s="891" t="s">
        <v>216</v>
      </c>
      <c r="C298" s="892" t="s">
        <v>9142</v>
      </c>
      <c r="D298" s="893">
        <v>1</v>
      </c>
      <c r="E298" s="894"/>
      <c r="F298" s="903">
        <v>10.65</v>
      </c>
      <c r="G298" s="153">
        <f>IF(F298="","",F298-F298*COMPASS!$U$11)</f>
        <v>10.65</v>
      </c>
    </row>
    <row r="299" spans="1:7">
      <c r="A299" s="890" t="s">
        <v>1177</v>
      </c>
      <c r="B299" s="891" t="s">
        <v>216</v>
      </c>
      <c r="C299" s="892" t="s">
        <v>9143</v>
      </c>
      <c r="D299" s="893">
        <v>1</v>
      </c>
      <c r="E299" s="894"/>
      <c r="F299" s="903">
        <v>11.19</v>
      </c>
      <c r="G299" s="153">
        <f>IF(F299="","",F299-F299*COMPASS!$U$11)</f>
        <v>11.19</v>
      </c>
    </row>
    <row r="300" spans="1:7">
      <c r="A300" s="890" t="s">
        <v>1178</v>
      </c>
      <c r="B300" s="891" t="s">
        <v>216</v>
      </c>
      <c r="C300" s="892" t="s">
        <v>9144</v>
      </c>
      <c r="D300" s="893">
        <v>1</v>
      </c>
      <c r="E300" s="894"/>
      <c r="F300" s="903">
        <v>11.74</v>
      </c>
      <c r="G300" s="153">
        <f>IF(F300="","",F300-F300*COMPASS!$U$11)</f>
        <v>11.74</v>
      </c>
    </row>
    <row r="301" spans="1:7">
      <c r="A301" s="890" t="s">
        <v>1179</v>
      </c>
      <c r="B301" s="891" t="s">
        <v>216</v>
      </c>
      <c r="C301" s="892" t="s">
        <v>9145</v>
      </c>
      <c r="D301" s="893">
        <v>1</v>
      </c>
      <c r="E301" s="894"/>
      <c r="F301" s="903">
        <v>12.82</v>
      </c>
      <c r="G301" s="153">
        <f>IF(F301="","",F301-F301*COMPASS!$U$11)</f>
        <v>12.82</v>
      </c>
    </row>
    <row r="302" spans="1:7">
      <c r="A302" s="890" t="s">
        <v>1180</v>
      </c>
      <c r="B302" s="891" t="s">
        <v>216</v>
      </c>
      <c r="C302" s="892" t="s">
        <v>9146</v>
      </c>
      <c r="D302" s="893">
        <v>1</v>
      </c>
      <c r="E302" s="894"/>
      <c r="F302" s="903">
        <v>13.17</v>
      </c>
      <c r="G302" s="153">
        <f>IF(F302="","",F302-F302*COMPASS!$U$11)</f>
        <v>13.17</v>
      </c>
    </row>
    <row r="303" spans="1:7">
      <c r="A303" s="890" t="s">
        <v>1181</v>
      </c>
      <c r="B303" s="891" t="s">
        <v>216</v>
      </c>
      <c r="C303" s="892" t="s">
        <v>9147</v>
      </c>
      <c r="D303" s="893">
        <v>1</v>
      </c>
      <c r="E303" s="894"/>
      <c r="F303" s="903">
        <v>13.57</v>
      </c>
      <c r="G303" s="153">
        <f>IF(F303="","",F303-F303*COMPASS!$U$11)</f>
        <v>13.57</v>
      </c>
    </row>
    <row r="304" spans="1:7">
      <c r="A304" s="890" t="s">
        <v>1182</v>
      </c>
      <c r="B304" s="891" t="s">
        <v>216</v>
      </c>
      <c r="C304" s="892" t="s">
        <v>9148</v>
      </c>
      <c r="D304" s="893">
        <v>1</v>
      </c>
      <c r="E304" s="894"/>
      <c r="F304" s="903">
        <v>13.98</v>
      </c>
      <c r="G304" s="153">
        <f>IF(F304="","",F304-F304*COMPASS!$U$11)</f>
        <v>13.98</v>
      </c>
    </row>
    <row r="305" spans="1:7">
      <c r="A305" s="890" t="s">
        <v>1183</v>
      </c>
      <c r="B305" s="891" t="s">
        <v>216</v>
      </c>
      <c r="C305" s="892" t="s">
        <v>9149</v>
      </c>
      <c r="D305" s="893">
        <v>1</v>
      </c>
      <c r="E305" s="894"/>
      <c r="F305" s="903">
        <v>14.79</v>
      </c>
      <c r="G305" s="153">
        <f>IF(F305="","",F305-F305*COMPASS!$U$11)</f>
        <v>14.79</v>
      </c>
    </row>
    <row r="306" spans="1:7">
      <c r="A306" s="925" t="s">
        <v>481</v>
      </c>
      <c r="B306" s="926"/>
      <c r="C306" s="927"/>
      <c r="D306" s="943"/>
      <c r="E306" s="944"/>
      <c r="F306" s="945"/>
      <c r="G306" s="153" t="str">
        <f>IF(F306="","",F306-F306*COMPASS!$U$11)</f>
        <v/>
      </c>
    </row>
    <row r="307" spans="1:7">
      <c r="A307" s="890" t="s">
        <v>1184</v>
      </c>
      <c r="B307" s="891" t="s">
        <v>467</v>
      </c>
      <c r="C307" s="892" t="s">
        <v>9150</v>
      </c>
      <c r="D307" s="893">
        <v>1</v>
      </c>
      <c r="E307" s="894"/>
      <c r="F307" s="903">
        <v>7.27</v>
      </c>
      <c r="G307" s="153">
        <f>IF(F307="","",F307-F307*COMPASS!$U$11)</f>
        <v>7.27</v>
      </c>
    </row>
    <row r="308" spans="1:7">
      <c r="A308" s="890" t="s">
        <v>1185</v>
      </c>
      <c r="B308" s="891" t="s">
        <v>467</v>
      </c>
      <c r="C308" s="892" t="s">
        <v>9151</v>
      </c>
      <c r="D308" s="893">
        <v>1</v>
      </c>
      <c r="E308" s="894"/>
      <c r="F308" s="903">
        <v>8.52</v>
      </c>
      <c r="G308" s="153">
        <f>IF(F308="","",F308-F308*COMPASS!$U$11)</f>
        <v>8.52</v>
      </c>
    </row>
    <row r="309" spans="1:7">
      <c r="A309" s="890" t="s">
        <v>1186</v>
      </c>
      <c r="B309" s="891" t="s">
        <v>467</v>
      </c>
      <c r="C309" s="892" t="s">
        <v>9152</v>
      </c>
      <c r="D309" s="893">
        <v>1</v>
      </c>
      <c r="E309" s="894"/>
      <c r="F309" s="903">
        <v>8.91</v>
      </c>
      <c r="G309" s="153">
        <f>IF(F309="","",F309-F309*COMPASS!$U$11)</f>
        <v>8.91</v>
      </c>
    </row>
    <row r="310" spans="1:7">
      <c r="A310" s="890" t="s">
        <v>1187</v>
      </c>
      <c r="B310" s="891" t="s">
        <v>467</v>
      </c>
      <c r="C310" s="892" t="s">
        <v>9153</v>
      </c>
      <c r="D310" s="893">
        <v>1</v>
      </c>
      <c r="E310" s="894"/>
      <c r="F310" s="903">
        <v>9.9600000000000009</v>
      </c>
      <c r="G310" s="153">
        <f>IF(F310="","",F310-F310*COMPASS!$U$11)</f>
        <v>9.9600000000000009</v>
      </c>
    </row>
    <row r="311" spans="1:7">
      <c r="A311" s="890" t="s">
        <v>1188</v>
      </c>
      <c r="B311" s="891" t="s">
        <v>467</v>
      </c>
      <c r="C311" s="892" t="s">
        <v>9154</v>
      </c>
      <c r="D311" s="893">
        <v>1</v>
      </c>
      <c r="E311" s="894"/>
      <c r="F311" s="903">
        <v>13.8</v>
      </c>
      <c r="G311" s="153">
        <f>IF(F311="","",F311-F311*COMPASS!$U$11)</f>
        <v>13.8</v>
      </c>
    </row>
    <row r="312" spans="1:7">
      <c r="A312" s="890" t="s">
        <v>15625</v>
      </c>
      <c r="B312" s="891" t="s">
        <v>467</v>
      </c>
      <c r="C312" s="892" t="s">
        <v>15626</v>
      </c>
      <c r="D312" s="893">
        <v>1</v>
      </c>
      <c r="E312" s="894"/>
      <c r="F312" s="903">
        <v>8.9600000000000009</v>
      </c>
      <c r="G312" s="153">
        <f>IF(F312="","",F312-F312*COMPASS!$U$11)</f>
        <v>8.9600000000000009</v>
      </c>
    </row>
    <row r="313" spans="1:7">
      <c r="A313" s="890" t="s">
        <v>1189</v>
      </c>
      <c r="B313" s="891" t="s">
        <v>467</v>
      </c>
      <c r="C313" s="892" t="s">
        <v>1735</v>
      </c>
      <c r="D313" s="893">
        <v>1</v>
      </c>
      <c r="E313" s="894"/>
      <c r="F313" s="903">
        <v>7.92</v>
      </c>
      <c r="G313" s="153">
        <f>IF(F313="","",F313-F313*COMPASS!$U$11)</f>
        <v>7.92</v>
      </c>
    </row>
    <row r="314" spans="1:7">
      <c r="A314" s="890" t="s">
        <v>1190</v>
      </c>
      <c r="B314" s="891" t="s">
        <v>467</v>
      </c>
      <c r="C314" s="892" t="s">
        <v>1736</v>
      </c>
      <c r="D314" s="893">
        <v>1</v>
      </c>
      <c r="E314" s="894"/>
      <c r="F314" s="903">
        <v>8.83</v>
      </c>
      <c r="G314" s="153">
        <f>IF(F314="","",F314-F314*COMPASS!$U$11)</f>
        <v>8.83</v>
      </c>
    </row>
    <row r="315" spans="1:7">
      <c r="A315" s="890" t="s">
        <v>1191</v>
      </c>
      <c r="B315" s="891" t="s">
        <v>467</v>
      </c>
      <c r="C315" s="892" t="s">
        <v>1737</v>
      </c>
      <c r="D315" s="893">
        <v>1</v>
      </c>
      <c r="E315" s="894"/>
      <c r="F315" s="903">
        <v>10.47</v>
      </c>
      <c r="G315" s="153">
        <f>IF(F315="","",F315-F315*COMPASS!$U$11)</f>
        <v>10.47</v>
      </c>
    </row>
    <row r="316" spans="1:7">
      <c r="A316" s="890" t="s">
        <v>1192</v>
      </c>
      <c r="B316" s="891" t="s">
        <v>467</v>
      </c>
      <c r="C316" s="892" t="s">
        <v>1738</v>
      </c>
      <c r="D316" s="893">
        <v>1</v>
      </c>
      <c r="E316" s="894"/>
      <c r="F316" s="903">
        <v>12.51</v>
      </c>
      <c r="G316" s="153">
        <f>IF(F316="","",F316-F316*COMPASS!$U$11)</f>
        <v>12.51</v>
      </c>
    </row>
    <row r="317" spans="1:7">
      <c r="A317" s="890" t="s">
        <v>1193</v>
      </c>
      <c r="B317" s="891" t="s">
        <v>467</v>
      </c>
      <c r="C317" s="892" t="s">
        <v>1739</v>
      </c>
      <c r="D317" s="893">
        <v>1</v>
      </c>
      <c r="E317" s="894"/>
      <c r="F317" s="903">
        <v>16.21</v>
      </c>
      <c r="G317" s="153">
        <f>IF(F317="","",F317-F317*COMPASS!$U$11)</f>
        <v>16.21</v>
      </c>
    </row>
    <row r="318" spans="1:7">
      <c r="A318" s="890" t="s">
        <v>15627</v>
      </c>
      <c r="B318" s="891" t="s">
        <v>467</v>
      </c>
      <c r="C318" s="892" t="s">
        <v>15628</v>
      </c>
      <c r="D318" s="893">
        <v>1</v>
      </c>
      <c r="E318" s="894"/>
      <c r="F318" s="903">
        <v>20.239999999999998</v>
      </c>
      <c r="G318" s="153">
        <f>IF(F318="","",F318-F318*COMPASS!$U$11)</f>
        <v>20.239999999999998</v>
      </c>
    </row>
    <row r="319" spans="1:7">
      <c r="A319" s="890" t="s">
        <v>15629</v>
      </c>
      <c r="B319" s="891" t="s">
        <v>467</v>
      </c>
      <c r="C319" s="892" t="s">
        <v>15630</v>
      </c>
      <c r="D319" s="893">
        <v>1</v>
      </c>
      <c r="E319" s="894"/>
      <c r="F319" s="903">
        <v>24.27</v>
      </c>
      <c r="G319" s="153">
        <f>IF(F319="","",F319-F319*COMPASS!$U$11)</f>
        <v>24.27</v>
      </c>
    </row>
    <row r="320" spans="1:7">
      <c r="A320" s="890" t="s">
        <v>15631</v>
      </c>
      <c r="B320" s="891" t="s">
        <v>4437</v>
      </c>
      <c r="C320" s="892" t="s">
        <v>15632</v>
      </c>
      <c r="D320" s="893">
        <v>1</v>
      </c>
      <c r="E320" s="894"/>
      <c r="F320" s="903">
        <v>8.1199999999999992</v>
      </c>
      <c r="G320" s="153">
        <f>IF(F320="","",F320-F320*COMPASS!$U$11)</f>
        <v>8.1199999999999992</v>
      </c>
    </row>
    <row r="321" spans="1:7">
      <c r="A321" s="890" t="s">
        <v>198</v>
      </c>
      <c r="B321" s="891" t="s">
        <v>4437</v>
      </c>
      <c r="C321" s="892" t="s">
        <v>1740</v>
      </c>
      <c r="D321" s="893">
        <v>1</v>
      </c>
      <c r="E321" s="894"/>
      <c r="F321" s="903">
        <v>8.1199999999999992</v>
      </c>
      <c r="G321" s="153">
        <f>IF(F321="","",F321-F321*COMPASS!$U$11)</f>
        <v>8.1199999999999992</v>
      </c>
    </row>
    <row r="322" spans="1:7">
      <c r="A322" s="890" t="s">
        <v>111</v>
      </c>
      <c r="B322" s="891" t="s">
        <v>4437</v>
      </c>
      <c r="C322" s="892" t="s">
        <v>1741</v>
      </c>
      <c r="D322" s="893">
        <v>1</v>
      </c>
      <c r="E322" s="894"/>
      <c r="F322" s="903">
        <v>9.2100000000000009</v>
      </c>
      <c r="G322" s="153">
        <f>IF(F322="","",F322-F322*COMPASS!$U$11)</f>
        <v>9.2100000000000009</v>
      </c>
    </row>
    <row r="323" spans="1:7">
      <c r="A323" s="890" t="s">
        <v>112</v>
      </c>
      <c r="B323" s="891" t="s">
        <v>4437</v>
      </c>
      <c r="C323" s="892" t="s">
        <v>1742</v>
      </c>
      <c r="D323" s="893">
        <v>1</v>
      </c>
      <c r="E323" s="894"/>
      <c r="F323" s="903">
        <v>10.53</v>
      </c>
      <c r="G323" s="153">
        <f>IF(F323="","",F323-F323*COMPASS!$U$11)</f>
        <v>10.53</v>
      </c>
    </row>
    <row r="324" spans="1:7">
      <c r="A324" s="890" t="s">
        <v>113</v>
      </c>
      <c r="B324" s="891" t="s">
        <v>4437</v>
      </c>
      <c r="C324" s="892" t="s">
        <v>1743</v>
      </c>
      <c r="D324" s="893">
        <v>1</v>
      </c>
      <c r="E324" s="894"/>
      <c r="F324" s="903">
        <v>13.39</v>
      </c>
      <c r="G324" s="153">
        <f>IF(F324="","",F324-F324*COMPASS!$U$11)</f>
        <v>13.39</v>
      </c>
    </row>
    <row r="325" spans="1:7">
      <c r="A325" s="890" t="s">
        <v>114</v>
      </c>
      <c r="B325" s="891" t="s">
        <v>4437</v>
      </c>
      <c r="C325" s="892" t="s">
        <v>1744</v>
      </c>
      <c r="D325" s="893">
        <v>1</v>
      </c>
      <c r="E325" s="894"/>
      <c r="F325" s="903">
        <v>18.78</v>
      </c>
      <c r="G325" s="153">
        <f>IF(F325="","",F325-F325*COMPASS!$U$11)</f>
        <v>18.78</v>
      </c>
    </row>
    <row r="326" spans="1:7">
      <c r="A326" s="890" t="s">
        <v>15633</v>
      </c>
      <c r="B326" s="891" t="s">
        <v>4437</v>
      </c>
      <c r="C326" s="892" t="s">
        <v>15634</v>
      </c>
      <c r="D326" s="893">
        <v>1</v>
      </c>
      <c r="E326" s="894"/>
      <c r="F326" s="903">
        <v>23.28</v>
      </c>
      <c r="G326" s="153">
        <f>IF(F326="","",F326-F326*COMPASS!$U$11)</f>
        <v>23.28</v>
      </c>
    </row>
    <row r="327" spans="1:7">
      <c r="A327" s="890" t="s">
        <v>15635</v>
      </c>
      <c r="B327" s="891" t="s">
        <v>4437</v>
      </c>
      <c r="C327" s="892" t="s">
        <v>15636</v>
      </c>
      <c r="D327" s="893">
        <v>1</v>
      </c>
      <c r="E327" s="894"/>
      <c r="F327" s="903">
        <v>28.7</v>
      </c>
      <c r="G327" s="153">
        <f>IF(F327="","",F327-F327*COMPASS!$U$11)</f>
        <v>28.7</v>
      </c>
    </row>
    <row r="328" spans="1:7">
      <c r="A328" s="890" t="s">
        <v>15637</v>
      </c>
      <c r="B328" s="891" t="s">
        <v>467</v>
      </c>
      <c r="C328" s="892" t="s">
        <v>15638</v>
      </c>
      <c r="D328" s="893">
        <v>1</v>
      </c>
      <c r="E328" s="904"/>
      <c r="F328" s="903">
        <v>6.86</v>
      </c>
      <c r="G328" s="153">
        <f>IF(F328="","",F328-F328*COMPASS!$U$11)</f>
        <v>6.86</v>
      </c>
    </row>
    <row r="329" spans="1:7">
      <c r="A329" s="890" t="s">
        <v>11457</v>
      </c>
      <c r="B329" s="891" t="s">
        <v>467</v>
      </c>
      <c r="C329" s="892" t="s">
        <v>11458</v>
      </c>
      <c r="D329" s="893">
        <v>1</v>
      </c>
      <c r="E329" s="904"/>
      <c r="F329" s="903">
        <v>7.6</v>
      </c>
      <c r="G329" s="153">
        <f>IF(F329="","",F329-F329*COMPASS!$U$11)</f>
        <v>7.6</v>
      </c>
    </row>
    <row r="330" spans="1:7">
      <c r="A330" s="890" t="s">
        <v>11459</v>
      </c>
      <c r="B330" s="891" t="s">
        <v>467</v>
      </c>
      <c r="C330" s="892" t="s">
        <v>11460</v>
      </c>
      <c r="D330" s="893">
        <v>1</v>
      </c>
      <c r="E330" s="904"/>
      <c r="F330" s="903">
        <v>9.06</v>
      </c>
      <c r="G330" s="153">
        <f>IF(F330="","",F330-F330*COMPASS!$U$11)</f>
        <v>9.06</v>
      </c>
    </row>
    <row r="331" spans="1:7">
      <c r="A331" s="890" t="s">
        <v>11461</v>
      </c>
      <c r="B331" s="891" t="s">
        <v>467</v>
      </c>
      <c r="C331" s="892" t="s">
        <v>11462</v>
      </c>
      <c r="D331" s="893">
        <v>1</v>
      </c>
      <c r="E331" s="904"/>
      <c r="F331" s="903">
        <v>10.52</v>
      </c>
      <c r="G331" s="153">
        <f>IF(F331="","",F331-F331*COMPASS!$U$11)</f>
        <v>10.52</v>
      </c>
    </row>
    <row r="332" spans="1:7">
      <c r="A332" s="890" t="s">
        <v>11463</v>
      </c>
      <c r="B332" s="891" t="s">
        <v>467</v>
      </c>
      <c r="C332" s="892" t="s">
        <v>11464</v>
      </c>
      <c r="D332" s="893">
        <v>1</v>
      </c>
      <c r="E332" s="904"/>
      <c r="F332" s="903">
        <v>12.72</v>
      </c>
      <c r="G332" s="153">
        <f>IF(F332="","",F332-F332*COMPASS!$U$11)</f>
        <v>12.72</v>
      </c>
    </row>
    <row r="333" spans="1:7">
      <c r="A333" s="890" t="s">
        <v>11465</v>
      </c>
      <c r="B333" s="891" t="s">
        <v>467</v>
      </c>
      <c r="C333" s="892" t="s">
        <v>11466</v>
      </c>
      <c r="D333" s="893">
        <v>1</v>
      </c>
      <c r="E333" s="904"/>
      <c r="F333" s="903">
        <v>19.64</v>
      </c>
      <c r="G333" s="153">
        <f>IF(F333="","",F333-F333*COMPASS!$U$11)</f>
        <v>19.64</v>
      </c>
    </row>
    <row r="334" spans="1:7">
      <c r="A334" s="890" t="s">
        <v>15639</v>
      </c>
      <c r="B334" s="891" t="s">
        <v>467</v>
      </c>
      <c r="C334" s="892" t="s">
        <v>15640</v>
      </c>
      <c r="D334" s="893">
        <v>1</v>
      </c>
      <c r="E334" s="904"/>
      <c r="F334" s="903">
        <v>28.05</v>
      </c>
      <c r="G334" s="153">
        <f>IF(F334="","",F334-F334*COMPASS!$U$11)</f>
        <v>28.05</v>
      </c>
    </row>
    <row r="335" spans="1:7">
      <c r="A335" s="890" t="s">
        <v>15641</v>
      </c>
      <c r="B335" s="891" t="s">
        <v>467</v>
      </c>
      <c r="C335" s="892" t="s">
        <v>15642</v>
      </c>
      <c r="D335" s="893">
        <v>1</v>
      </c>
      <c r="E335" s="904"/>
      <c r="F335" s="903">
        <v>35.36</v>
      </c>
      <c r="G335" s="153">
        <f>IF(F335="","",F335-F335*COMPASS!$U$11)</f>
        <v>35.36</v>
      </c>
    </row>
    <row r="336" spans="1:7">
      <c r="A336" s="890" t="s">
        <v>1194</v>
      </c>
      <c r="B336" s="891" t="s">
        <v>216</v>
      </c>
      <c r="C336" s="892" t="s">
        <v>9251</v>
      </c>
      <c r="D336" s="893">
        <v>1</v>
      </c>
      <c r="E336" s="894"/>
      <c r="F336" s="903">
        <v>7.52</v>
      </c>
      <c r="G336" s="153">
        <f>IF(F336="","",F336-F336*COMPASS!$U$11)</f>
        <v>7.52</v>
      </c>
    </row>
    <row r="337" spans="1:7">
      <c r="A337" s="890" t="s">
        <v>1195</v>
      </c>
      <c r="B337" s="891" t="s">
        <v>216</v>
      </c>
      <c r="C337" s="892" t="s">
        <v>9252</v>
      </c>
      <c r="D337" s="893">
        <v>1</v>
      </c>
      <c r="E337" s="894"/>
      <c r="F337" s="903">
        <v>8.11</v>
      </c>
      <c r="G337" s="153">
        <f>IF(F337="","",F337-F337*COMPASS!$U$11)</f>
        <v>8.11</v>
      </c>
    </row>
    <row r="338" spans="1:7">
      <c r="A338" s="890" t="s">
        <v>1196</v>
      </c>
      <c r="B338" s="891" t="s">
        <v>216</v>
      </c>
      <c r="C338" s="892" t="s">
        <v>9253</v>
      </c>
      <c r="D338" s="893">
        <v>1</v>
      </c>
      <c r="E338" s="894"/>
      <c r="F338" s="903">
        <v>8.91</v>
      </c>
      <c r="G338" s="153">
        <f>IF(F338="","",F338-F338*COMPASS!$U$11)</f>
        <v>8.91</v>
      </c>
    </row>
    <row r="339" spans="1:7">
      <c r="A339" s="890" t="s">
        <v>1197</v>
      </c>
      <c r="B339" s="891" t="s">
        <v>216</v>
      </c>
      <c r="C339" s="892" t="s">
        <v>9254</v>
      </c>
      <c r="D339" s="893">
        <v>1</v>
      </c>
      <c r="E339" s="894"/>
      <c r="F339" s="903">
        <v>10.26</v>
      </c>
      <c r="G339" s="153">
        <f>IF(F339="","",F339-F339*COMPASS!$U$11)</f>
        <v>10.26</v>
      </c>
    </row>
    <row r="340" spans="1:7">
      <c r="A340" s="890" t="s">
        <v>1198</v>
      </c>
      <c r="B340" s="891" t="s">
        <v>216</v>
      </c>
      <c r="C340" s="892" t="s">
        <v>9255</v>
      </c>
      <c r="D340" s="893">
        <v>1</v>
      </c>
      <c r="E340" s="894"/>
      <c r="F340" s="903">
        <v>13.76</v>
      </c>
      <c r="G340" s="153">
        <f>IF(F340="","",F340-F340*COMPASS!$U$11)</f>
        <v>13.76</v>
      </c>
    </row>
    <row r="341" spans="1:7">
      <c r="A341" s="890" t="s">
        <v>15643</v>
      </c>
      <c r="B341" s="891" t="s">
        <v>467</v>
      </c>
      <c r="C341" s="892" t="s">
        <v>15644</v>
      </c>
      <c r="D341" s="893">
        <v>1</v>
      </c>
      <c r="E341" s="894"/>
      <c r="F341" s="903">
        <v>8.1999999999999993</v>
      </c>
      <c r="G341" s="153">
        <f>IF(F341="","",F341-F341*COMPASS!$U$11)</f>
        <v>8.1999999999999993</v>
      </c>
    </row>
    <row r="342" spans="1:7">
      <c r="A342" s="890" t="s">
        <v>1199</v>
      </c>
      <c r="B342" s="891" t="s">
        <v>467</v>
      </c>
      <c r="C342" s="892" t="s">
        <v>9155</v>
      </c>
      <c r="D342" s="893">
        <v>1</v>
      </c>
      <c r="E342" s="894"/>
      <c r="F342" s="903">
        <v>8.07</v>
      </c>
      <c r="G342" s="153">
        <f>IF(F342="","",F342-F342*COMPASS!$U$11)</f>
        <v>8.07</v>
      </c>
    </row>
    <row r="343" spans="1:7">
      <c r="A343" s="890" t="s">
        <v>1200</v>
      </c>
      <c r="B343" s="891" t="s">
        <v>467</v>
      </c>
      <c r="C343" s="892" t="s">
        <v>9156</v>
      </c>
      <c r="D343" s="893">
        <v>1</v>
      </c>
      <c r="E343" s="894"/>
      <c r="F343" s="903">
        <v>8.7200000000000006</v>
      </c>
      <c r="G343" s="153">
        <f>IF(F343="","",F343-F343*COMPASS!$U$11)</f>
        <v>8.7200000000000006</v>
      </c>
    </row>
    <row r="344" spans="1:7">
      <c r="A344" s="890" t="s">
        <v>1201</v>
      </c>
      <c r="B344" s="891" t="s">
        <v>467</v>
      </c>
      <c r="C344" s="892" t="s">
        <v>9157</v>
      </c>
      <c r="D344" s="893">
        <v>1</v>
      </c>
      <c r="E344" s="894"/>
      <c r="F344" s="903">
        <v>9.75</v>
      </c>
      <c r="G344" s="153">
        <f>IF(F344="","",F344-F344*COMPASS!$U$11)</f>
        <v>9.75</v>
      </c>
    </row>
    <row r="345" spans="1:7">
      <c r="A345" s="890" t="s">
        <v>1202</v>
      </c>
      <c r="B345" s="891" t="s">
        <v>467</v>
      </c>
      <c r="C345" s="892" t="s">
        <v>9158</v>
      </c>
      <c r="D345" s="893">
        <v>1</v>
      </c>
      <c r="E345" s="894"/>
      <c r="F345" s="903">
        <v>11.16</v>
      </c>
      <c r="G345" s="153">
        <f>IF(F345="","",F345-F345*COMPASS!$U$11)</f>
        <v>11.16</v>
      </c>
    </row>
    <row r="346" spans="1:7">
      <c r="A346" s="890" t="s">
        <v>1203</v>
      </c>
      <c r="B346" s="891" t="s">
        <v>467</v>
      </c>
      <c r="C346" s="892" t="s">
        <v>9159</v>
      </c>
      <c r="D346" s="893">
        <v>1</v>
      </c>
      <c r="E346" s="894"/>
      <c r="F346" s="903">
        <v>13.18</v>
      </c>
      <c r="G346" s="153">
        <f>IF(F346="","",F346-F346*COMPASS!$U$11)</f>
        <v>13.18</v>
      </c>
    </row>
    <row r="347" spans="1:7">
      <c r="A347" s="890" t="s">
        <v>15645</v>
      </c>
      <c r="B347" s="891" t="s">
        <v>467</v>
      </c>
      <c r="C347" s="892" t="s">
        <v>15646</v>
      </c>
      <c r="D347" s="893">
        <v>1</v>
      </c>
      <c r="E347" s="894"/>
      <c r="F347" s="903">
        <v>13.09</v>
      </c>
      <c r="G347" s="153">
        <f>IF(F347="","",F347-F347*COMPASS!$U$11)</f>
        <v>13.09</v>
      </c>
    </row>
    <row r="348" spans="1:7">
      <c r="A348" s="890" t="s">
        <v>15647</v>
      </c>
      <c r="B348" s="891" t="s">
        <v>467</v>
      </c>
      <c r="C348" s="892" t="s">
        <v>15648</v>
      </c>
      <c r="D348" s="893">
        <v>1</v>
      </c>
      <c r="E348" s="894"/>
      <c r="F348" s="903">
        <v>14.84</v>
      </c>
      <c r="G348" s="153">
        <f>IF(F348="","",F348-F348*COMPASS!$U$11)</f>
        <v>14.84</v>
      </c>
    </row>
    <row r="349" spans="1:7">
      <c r="A349" s="925" t="s">
        <v>482</v>
      </c>
      <c r="B349" s="926"/>
      <c r="C349" s="927"/>
      <c r="D349" s="943"/>
      <c r="E349" s="944"/>
      <c r="F349" s="945"/>
      <c r="G349" s="153" t="str">
        <f>IF(F349="","",F349-F349*COMPASS!$U$11)</f>
        <v/>
      </c>
    </row>
    <row r="350" spans="1:7">
      <c r="A350" s="890" t="s">
        <v>1204</v>
      </c>
      <c r="B350" s="891" t="s">
        <v>467</v>
      </c>
      <c r="C350" s="892" t="s">
        <v>9160</v>
      </c>
      <c r="D350" s="893">
        <v>1</v>
      </c>
      <c r="E350" s="894"/>
      <c r="F350" s="903">
        <v>7.52</v>
      </c>
      <c r="G350" s="153">
        <f>IF(F350="","",F350-F350*COMPASS!$U$11)</f>
        <v>7.52</v>
      </c>
    </row>
    <row r="351" spans="1:7">
      <c r="A351" s="890" t="s">
        <v>1205</v>
      </c>
      <c r="B351" s="891" t="s">
        <v>467</v>
      </c>
      <c r="C351" s="892" t="s">
        <v>9161</v>
      </c>
      <c r="D351" s="893">
        <v>1</v>
      </c>
      <c r="E351" s="894"/>
      <c r="F351" s="903">
        <v>8.11</v>
      </c>
      <c r="G351" s="153">
        <f>IF(F351="","",F351-F351*COMPASS!$U$11)</f>
        <v>8.11</v>
      </c>
    </row>
    <row r="352" spans="1:7">
      <c r="A352" s="890" t="s">
        <v>1206</v>
      </c>
      <c r="B352" s="891" t="s">
        <v>467</v>
      </c>
      <c r="C352" s="892" t="s">
        <v>9162</v>
      </c>
      <c r="D352" s="893">
        <v>1</v>
      </c>
      <c r="E352" s="894"/>
      <c r="F352" s="903">
        <v>8.7100000000000009</v>
      </c>
      <c r="G352" s="153">
        <f>IF(F352="","",F352-F352*COMPASS!$U$11)</f>
        <v>8.7100000000000009</v>
      </c>
    </row>
    <row r="353" spans="1:7">
      <c r="A353" s="890" t="s">
        <v>1207</v>
      </c>
      <c r="B353" s="891" t="s">
        <v>467</v>
      </c>
      <c r="C353" s="892" t="s">
        <v>9163</v>
      </c>
      <c r="D353" s="893">
        <v>1</v>
      </c>
      <c r="E353" s="894"/>
      <c r="F353" s="903">
        <v>10.64</v>
      </c>
      <c r="G353" s="153">
        <f>IF(F353="","",F353-F353*COMPASS!$U$11)</f>
        <v>10.64</v>
      </c>
    </row>
    <row r="354" spans="1:7">
      <c r="A354" s="890" t="s">
        <v>1208</v>
      </c>
      <c r="B354" s="891" t="s">
        <v>467</v>
      </c>
      <c r="C354" s="892" t="s">
        <v>9164</v>
      </c>
      <c r="D354" s="893">
        <v>1</v>
      </c>
      <c r="E354" s="894"/>
      <c r="F354" s="903">
        <v>14.16</v>
      </c>
      <c r="G354" s="153">
        <f>IF(F354="","",F354-F354*COMPASS!$U$11)</f>
        <v>14.16</v>
      </c>
    </row>
    <row r="355" spans="1:7">
      <c r="A355" s="890" t="s">
        <v>1209</v>
      </c>
      <c r="B355" s="891" t="s">
        <v>467</v>
      </c>
      <c r="C355" s="892" t="s">
        <v>9165</v>
      </c>
      <c r="D355" s="893">
        <v>1</v>
      </c>
      <c r="E355" s="894"/>
      <c r="F355" s="903">
        <v>7.92</v>
      </c>
      <c r="G355" s="153">
        <f>IF(F355="","",F355-F355*COMPASS!$U$11)</f>
        <v>7.92</v>
      </c>
    </row>
    <row r="356" spans="1:7">
      <c r="A356" s="890" t="s">
        <v>1210</v>
      </c>
      <c r="B356" s="891" t="s">
        <v>467</v>
      </c>
      <c r="C356" s="892" t="s">
        <v>9166</v>
      </c>
      <c r="D356" s="893">
        <v>1</v>
      </c>
      <c r="E356" s="894"/>
      <c r="F356" s="903">
        <v>8.6300000000000008</v>
      </c>
      <c r="G356" s="153">
        <f>IF(F356="","",F356-F356*COMPASS!$U$11)</f>
        <v>8.6300000000000008</v>
      </c>
    </row>
    <row r="357" spans="1:7">
      <c r="A357" s="890" t="s">
        <v>1211</v>
      </c>
      <c r="B357" s="891" t="s">
        <v>467</v>
      </c>
      <c r="C357" s="892" t="s">
        <v>9167</v>
      </c>
      <c r="D357" s="893">
        <v>1</v>
      </c>
      <c r="E357" s="894"/>
      <c r="F357" s="903">
        <v>9.56</v>
      </c>
      <c r="G357" s="153">
        <f>IF(F357="","",F357-F357*COMPASS!$U$11)</f>
        <v>9.56</v>
      </c>
    </row>
    <row r="358" spans="1:7">
      <c r="A358" s="890" t="s">
        <v>1212</v>
      </c>
      <c r="B358" s="891" t="s">
        <v>467</v>
      </c>
      <c r="C358" s="892" t="s">
        <v>9168</v>
      </c>
      <c r="D358" s="893">
        <v>1</v>
      </c>
      <c r="E358" s="894"/>
      <c r="F358" s="903">
        <v>11.29</v>
      </c>
      <c r="G358" s="153">
        <f>IF(F358="","",F358-F358*COMPASS!$U$11)</f>
        <v>11.29</v>
      </c>
    </row>
    <row r="359" spans="1:7">
      <c r="A359" s="890" t="s">
        <v>1213</v>
      </c>
      <c r="B359" s="891" t="s">
        <v>467</v>
      </c>
      <c r="C359" s="892" t="s">
        <v>9169</v>
      </c>
      <c r="D359" s="893">
        <v>1</v>
      </c>
      <c r="E359" s="894"/>
      <c r="F359" s="903">
        <v>16.21</v>
      </c>
      <c r="G359" s="153">
        <f>IF(F359="","",F359-F359*COMPASS!$U$11)</f>
        <v>16.21</v>
      </c>
    </row>
    <row r="360" spans="1:7">
      <c r="A360" s="890" t="s">
        <v>1214</v>
      </c>
      <c r="B360" s="891" t="s">
        <v>216</v>
      </c>
      <c r="C360" s="892" t="s">
        <v>9256</v>
      </c>
      <c r="D360" s="893">
        <v>1</v>
      </c>
      <c r="E360" s="894"/>
      <c r="F360" s="903">
        <v>7.75</v>
      </c>
      <c r="G360" s="153">
        <f>IF(F360="","",F360-F360*COMPASS!$U$11)</f>
        <v>7.75</v>
      </c>
    </row>
    <row r="361" spans="1:7">
      <c r="A361" s="890" t="s">
        <v>1215</v>
      </c>
      <c r="B361" s="891" t="s">
        <v>216</v>
      </c>
      <c r="C361" s="892" t="s">
        <v>9257</v>
      </c>
      <c r="D361" s="893">
        <v>1</v>
      </c>
      <c r="E361" s="894"/>
      <c r="F361" s="903">
        <v>8.51</v>
      </c>
      <c r="G361" s="153">
        <f>IF(F361="","",F361-F361*COMPASS!$U$11)</f>
        <v>8.51</v>
      </c>
    </row>
    <row r="362" spans="1:7">
      <c r="A362" s="890" t="s">
        <v>1216</v>
      </c>
      <c r="B362" s="891" t="s">
        <v>216</v>
      </c>
      <c r="C362" s="892" t="s">
        <v>9258</v>
      </c>
      <c r="D362" s="893">
        <v>1</v>
      </c>
      <c r="E362" s="894"/>
      <c r="F362" s="903">
        <v>9.58</v>
      </c>
      <c r="G362" s="153">
        <f>IF(F362="","",F362-F362*COMPASS!$U$11)</f>
        <v>9.58</v>
      </c>
    </row>
    <row r="363" spans="1:7">
      <c r="A363" s="890" t="s">
        <v>1217</v>
      </c>
      <c r="B363" s="891" t="s">
        <v>216</v>
      </c>
      <c r="C363" s="892" t="s">
        <v>9259</v>
      </c>
      <c r="D363" s="893">
        <v>1</v>
      </c>
      <c r="E363" s="894"/>
      <c r="F363" s="903">
        <v>11.5</v>
      </c>
      <c r="G363" s="153">
        <f>IF(F363="","",F363-F363*COMPASS!$U$11)</f>
        <v>11.5</v>
      </c>
    </row>
    <row r="364" spans="1:7">
      <c r="A364" s="890" t="s">
        <v>1218</v>
      </c>
      <c r="B364" s="891" t="s">
        <v>216</v>
      </c>
      <c r="C364" s="892" t="s">
        <v>9260</v>
      </c>
      <c r="D364" s="893">
        <v>1</v>
      </c>
      <c r="E364" s="894"/>
      <c r="F364" s="903">
        <v>13.17</v>
      </c>
      <c r="G364" s="153">
        <f>IF(F364="","",F364-F364*COMPASS!$U$11)</f>
        <v>13.17</v>
      </c>
    </row>
    <row r="365" spans="1:7">
      <c r="A365" s="890" t="s">
        <v>1219</v>
      </c>
      <c r="B365" s="891" t="s">
        <v>467</v>
      </c>
      <c r="C365" s="892" t="s">
        <v>9170</v>
      </c>
      <c r="D365" s="893">
        <v>1</v>
      </c>
      <c r="E365" s="894"/>
      <c r="F365" s="903">
        <v>7.7</v>
      </c>
      <c r="G365" s="153">
        <f>IF(F365="","",F365-F365*COMPASS!$U$11)</f>
        <v>7.7</v>
      </c>
    </row>
    <row r="366" spans="1:7">
      <c r="A366" s="890" t="s">
        <v>1220</v>
      </c>
      <c r="B366" s="891" t="s">
        <v>467</v>
      </c>
      <c r="C366" s="892" t="s">
        <v>9171</v>
      </c>
      <c r="D366" s="893">
        <v>1</v>
      </c>
      <c r="E366" s="894"/>
      <c r="F366" s="903">
        <v>8.64</v>
      </c>
      <c r="G366" s="153">
        <f>IF(F366="","",F366-F366*COMPASS!$U$11)</f>
        <v>8.64</v>
      </c>
    </row>
    <row r="367" spans="1:7">
      <c r="A367" s="890" t="s">
        <v>1221</v>
      </c>
      <c r="B367" s="891" t="s">
        <v>467</v>
      </c>
      <c r="C367" s="892" t="s">
        <v>9172</v>
      </c>
      <c r="D367" s="893">
        <v>1</v>
      </c>
      <c r="E367" s="894"/>
      <c r="F367" s="903">
        <v>9.23</v>
      </c>
      <c r="G367" s="153">
        <f>IF(F367="","",F367-F367*COMPASS!$U$11)</f>
        <v>9.23</v>
      </c>
    </row>
    <row r="368" spans="1:7">
      <c r="A368" s="890" t="s">
        <v>1222</v>
      </c>
      <c r="B368" s="891" t="s">
        <v>467</v>
      </c>
      <c r="C368" s="892" t="s">
        <v>9173</v>
      </c>
      <c r="D368" s="893">
        <v>1</v>
      </c>
      <c r="E368" s="894"/>
      <c r="F368" s="903">
        <v>10.11</v>
      </c>
      <c r="G368" s="153">
        <f>IF(F368="","",F368-F368*COMPASS!$U$11)</f>
        <v>10.11</v>
      </c>
    </row>
    <row r="369" spans="1:7">
      <c r="A369" s="890" t="s">
        <v>1223</v>
      </c>
      <c r="B369" s="891" t="s">
        <v>467</v>
      </c>
      <c r="C369" s="892" t="s">
        <v>9174</v>
      </c>
      <c r="D369" s="893">
        <v>1</v>
      </c>
      <c r="E369" s="894"/>
      <c r="F369" s="903">
        <v>11.73</v>
      </c>
      <c r="G369" s="153">
        <f>IF(F369="","",F369-F369*COMPASS!$U$11)</f>
        <v>11.73</v>
      </c>
    </row>
    <row r="370" spans="1:7">
      <c r="A370" s="925" t="s">
        <v>483</v>
      </c>
      <c r="B370" s="926"/>
      <c r="C370" s="927"/>
      <c r="D370" s="943"/>
      <c r="E370" s="944"/>
      <c r="F370" s="945"/>
      <c r="G370" s="153" t="str">
        <f>IF(F370="","",F370-F370*COMPASS!$U$11)</f>
        <v/>
      </c>
    </row>
    <row r="371" spans="1:7">
      <c r="A371" s="890" t="s">
        <v>1224</v>
      </c>
      <c r="B371" s="891" t="s">
        <v>467</v>
      </c>
      <c r="C371" s="892" t="s">
        <v>9175</v>
      </c>
      <c r="D371" s="893">
        <v>1</v>
      </c>
      <c r="E371" s="894"/>
      <c r="F371" s="903">
        <v>6.84</v>
      </c>
      <c r="G371" s="153">
        <f>IF(F371="","",F371-F371*COMPASS!$U$11)</f>
        <v>6.84</v>
      </c>
    </row>
    <row r="372" spans="1:7">
      <c r="A372" s="890" t="s">
        <v>1225</v>
      </c>
      <c r="B372" s="891" t="s">
        <v>467</v>
      </c>
      <c r="C372" s="892" t="s">
        <v>9176</v>
      </c>
      <c r="D372" s="893">
        <v>1</v>
      </c>
      <c r="E372" s="894"/>
      <c r="F372" s="903">
        <v>7.82</v>
      </c>
      <c r="G372" s="153">
        <f>IF(F372="","",F372-F372*COMPASS!$U$11)</f>
        <v>7.82</v>
      </c>
    </row>
    <row r="373" spans="1:7">
      <c r="A373" s="890" t="s">
        <v>1226</v>
      </c>
      <c r="B373" s="891" t="s">
        <v>467</v>
      </c>
      <c r="C373" s="892" t="s">
        <v>9177</v>
      </c>
      <c r="D373" s="893">
        <v>1</v>
      </c>
      <c r="E373" s="894"/>
      <c r="F373" s="903">
        <v>8.2200000000000006</v>
      </c>
      <c r="G373" s="153">
        <f>IF(F373="","",F373-F373*COMPASS!$U$11)</f>
        <v>8.2200000000000006</v>
      </c>
    </row>
    <row r="374" spans="1:7">
      <c r="A374" s="890" t="s">
        <v>1227</v>
      </c>
      <c r="B374" s="891" t="s">
        <v>467</v>
      </c>
      <c r="C374" s="892" t="s">
        <v>9178</v>
      </c>
      <c r="D374" s="893">
        <v>1</v>
      </c>
      <c r="E374" s="894"/>
      <c r="F374" s="903">
        <v>9.34</v>
      </c>
      <c r="G374" s="153">
        <f>IF(F374="","",F374-F374*COMPASS!$U$11)</f>
        <v>9.34</v>
      </c>
    </row>
    <row r="375" spans="1:7">
      <c r="A375" s="890" t="s">
        <v>1228</v>
      </c>
      <c r="B375" s="891" t="s">
        <v>467</v>
      </c>
      <c r="C375" s="892" t="s">
        <v>9179</v>
      </c>
      <c r="D375" s="893">
        <v>1</v>
      </c>
      <c r="E375" s="894"/>
      <c r="F375" s="903">
        <v>11.95</v>
      </c>
      <c r="G375" s="153">
        <f>IF(F375="","",F375-F375*COMPASS!$U$11)</f>
        <v>11.95</v>
      </c>
    </row>
    <row r="376" spans="1:7">
      <c r="A376" s="890" t="s">
        <v>15649</v>
      </c>
      <c r="B376" s="891" t="s">
        <v>467</v>
      </c>
      <c r="C376" s="892" t="s">
        <v>15650</v>
      </c>
      <c r="D376" s="893">
        <v>1</v>
      </c>
      <c r="E376" s="894"/>
      <c r="F376" s="903">
        <v>6.75</v>
      </c>
      <c r="G376" s="153">
        <f>IF(F376="","",F376-F376*COMPASS!$U$11)</f>
        <v>6.75</v>
      </c>
    </row>
    <row r="377" spans="1:7">
      <c r="A377" s="890" t="s">
        <v>1377</v>
      </c>
      <c r="B377" s="891" t="s">
        <v>467</v>
      </c>
      <c r="C377" s="892" t="s">
        <v>9180</v>
      </c>
      <c r="D377" s="893">
        <v>1</v>
      </c>
      <c r="E377" s="894"/>
      <c r="F377" s="903">
        <v>8.32</v>
      </c>
      <c r="G377" s="153">
        <f>IF(F377="","",F377-F377*COMPASS!$U$11)</f>
        <v>8.32</v>
      </c>
    </row>
    <row r="378" spans="1:7">
      <c r="A378" s="890" t="s">
        <v>717</v>
      </c>
      <c r="B378" s="891" t="s">
        <v>467</v>
      </c>
      <c r="C378" s="892" t="s">
        <v>9181</v>
      </c>
      <c r="D378" s="893">
        <v>1</v>
      </c>
      <c r="E378" s="894"/>
      <c r="F378" s="903">
        <v>8.5</v>
      </c>
      <c r="G378" s="153">
        <f>IF(F378="","",F378-F378*COMPASS!$U$11)</f>
        <v>8.5</v>
      </c>
    </row>
    <row r="379" spans="1:7">
      <c r="A379" s="890" t="s">
        <v>718</v>
      </c>
      <c r="B379" s="891" t="s">
        <v>467</v>
      </c>
      <c r="C379" s="892" t="s">
        <v>9182</v>
      </c>
      <c r="D379" s="893">
        <v>1</v>
      </c>
      <c r="E379" s="894"/>
      <c r="F379" s="903">
        <v>10.39</v>
      </c>
      <c r="G379" s="153">
        <f>IF(F379="","",F379-F379*COMPASS!$U$11)</f>
        <v>10.39</v>
      </c>
    </row>
    <row r="380" spans="1:7">
      <c r="A380" s="890" t="s">
        <v>719</v>
      </c>
      <c r="B380" s="891" t="s">
        <v>467</v>
      </c>
      <c r="C380" s="892" t="s">
        <v>9183</v>
      </c>
      <c r="D380" s="893">
        <v>1</v>
      </c>
      <c r="E380" s="894"/>
      <c r="F380" s="903">
        <v>11.81</v>
      </c>
      <c r="G380" s="153">
        <f>IF(F380="","",F380-F380*COMPASS!$U$11)</f>
        <v>11.81</v>
      </c>
    </row>
    <row r="381" spans="1:7">
      <c r="A381" s="890" t="s">
        <v>720</v>
      </c>
      <c r="B381" s="891" t="s">
        <v>467</v>
      </c>
      <c r="C381" s="892" t="s">
        <v>9184</v>
      </c>
      <c r="D381" s="893">
        <v>1</v>
      </c>
      <c r="E381" s="894"/>
      <c r="F381" s="903">
        <v>14.67</v>
      </c>
      <c r="G381" s="153">
        <f>IF(F381="","",F381-F381*COMPASS!$U$11)</f>
        <v>14.67</v>
      </c>
    </row>
    <row r="382" spans="1:7">
      <c r="A382" s="890" t="s">
        <v>15651</v>
      </c>
      <c r="B382" s="891" t="s">
        <v>467</v>
      </c>
      <c r="C382" s="892" t="s">
        <v>15652</v>
      </c>
      <c r="D382" s="893">
        <v>1</v>
      </c>
      <c r="E382" s="894"/>
      <c r="F382" s="903">
        <v>18.309999999999999</v>
      </c>
      <c r="G382" s="153">
        <f>IF(F382="","",F382-F382*COMPASS!$U$11)</f>
        <v>18.309999999999999</v>
      </c>
    </row>
    <row r="383" spans="1:7">
      <c r="A383" s="890" t="s">
        <v>15653</v>
      </c>
      <c r="B383" s="891" t="s">
        <v>467</v>
      </c>
      <c r="C383" s="892" t="s">
        <v>15654</v>
      </c>
      <c r="D383" s="893">
        <v>1</v>
      </c>
      <c r="E383" s="894"/>
      <c r="F383" s="903">
        <v>21.96</v>
      </c>
      <c r="G383" s="153">
        <f>IF(F383="","",F383-F383*COMPASS!$U$11)</f>
        <v>21.96</v>
      </c>
    </row>
    <row r="384" spans="1:7">
      <c r="A384" s="890" t="s">
        <v>15655</v>
      </c>
      <c r="B384" s="891" t="s">
        <v>467</v>
      </c>
      <c r="C384" s="892" t="s">
        <v>15656</v>
      </c>
      <c r="D384" s="893">
        <v>1</v>
      </c>
      <c r="E384" s="894"/>
      <c r="F384" s="903">
        <v>8.51</v>
      </c>
      <c r="G384" s="153">
        <f>IF(F384="","",F384-F384*COMPASS!$U$11)</f>
        <v>8.51</v>
      </c>
    </row>
    <row r="385" spans="1:7">
      <c r="A385" s="890" t="s">
        <v>115</v>
      </c>
      <c r="B385" s="891" t="s">
        <v>467</v>
      </c>
      <c r="C385" s="892" t="s">
        <v>9261</v>
      </c>
      <c r="D385" s="893">
        <v>1</v>
      </c>
      <c r="E385" s="894"/>
      <c r="F385" s="903">
        <v>8.3800000000000008</v>
      </c>
      <c r="G385" s="153">
        <f>IF(F385="","",F385-F385*COMPASS!$U$11)</f>
        <v>8.3800000000000008</v>
      </c>
    </row>
    <row r="386" spans="1:7">
      <c r="A386" s="890" t="s">
        <v>116</v>
      </c>
      <c r="B386" s="891" t="s">
        <v>467</v>
      </c>
      <c r="C386" s="892" t="s">
        <v>9262</v>
      </c>
      <c r="D386" s="893">
        <v>1</v>
      </c>
      <c r="E386" s="894"/>
      <c r="F386" s="903">
        <v>9.51</v>
      </c>
      <c r="G386" s="153">
        <f>IF(F386="","",F386-F386*COMPASS!$U$11)</f>
        <v>9.51</v>
      </c>
    </row>
    <row r="387" spans="1:7">
      <c r="A387" s="890" t="s">
        <v>117</v>
      </c>
      <c r="B387" s="891" t="s">
        <v>467</v>
      </c>
      <c r="C387" s="892" t="s">
        <v>9263</v>
      </c>
      <c r="D387" s="893">
        <v>1</v>
      </c>
      <c r="E387" s="894"/>
      <c r="F387" s="903">
        <v>9.7899999999999991</v>
      </c>
      <c r="G387" s="153">
        <f>IF(F387="","",F387-F387*COMPASS!$U$11)</f>
        <v>9.7899999999999991</v>
      </c>
    </row>
    <row r="388" spans="1:7">
      <c r="A388" s="890" t="s">
        <v>118</v>
      </c>
      <c r="B388" s="891" t="s">
        <v>467</v>
      </c>
      <c r="C388" s="892" t="s">
        <v>9264</v>
      </c>
      <c r="D388" s="893">
        <v>1</v>
      </c>
      <c r="E388" s="894"/>
      <c r="F388" s="903">
        <v>12.38</v>
      </c>
      <c r="G388" s="153">
        <f>IF(F388="","",F388-F388*COMPASS!$U$11)</f>
        <v>12.38</v>
      </c>
    </row>
    <row r="389" spans="1:7">
      <c r="A389" s="890" t="s">
        <v>119</v>
      </c>
      <c r="B389" s="891" t="s">
        <v>467</v>
      </c>
      <c r="C389" s="892" t="s">
        <v>9265</v>
      </c>
      <c r="D389" s="893">
        <v>1</v>
      </c>
      <c r="E389" s="894"/>
      <c r="F389" s="903">
        <v>17.760000000000002</v>
      </c>
      <c r="G389" s="153">
        <f>IF(F389="","",F389-F389*COMPASS!$U$11)</f>
        <v>17.760000000000002</v>
      </c>
    </row>
    <row r="390" spans="1:7">
      <c r="A390" s="890" t="s">
        <v>15657</v>
      </c>
      <c r="B390" s="891" t="s">
        <v>467</v>
      </c>
      <c r="C390" s="892" t="s">
        <v>15658</v>
      </c>
      <c r="D390" s="893">
        <v>1</v>
      </c>
      <c r="E390" s="894"/>
      <c r="F390" s="903">
        <v>23.15</v>
      </c>
      <c r="G390" s="153">
        <f>IF(F390="","",F390-F390*COMPASS!$U$11)</f>
        <v>23.15</v>
      </c>
    </row>
    <row r="391" spans="1:7">
      <c r="A391" s="890" t="s">
        <v>15659</v>
      </c>
      <c r="B391" s="891" t="s">
        <v>467</v>
      </c>
      <c r="C391" s="892" t="s">
        <v>15660</v>
      </c>
      <c r="D391" s="893">
        <v>1</v>
      </c>
      <c r="E391" s="894"/>
      <c r="F391" s="903">
        <v>28.53</v>
      </c>
      <c r="G391" s="153">
        <f>IF(F391="","",F391-F391*COMPASS!$U$11)</f>
        <v>28.53</v>
      </c>
    </row>
    <row r="392" spans="1:7">
      <c r="A392" s="890" t="s">
        <v>15661</v>
      </c>
      <c r="B392" s="891" t="s">
        <v>467</v>
      </c>
      <c r="C392" s="892" t="s">
        <v>15662</v>
      </c>
      <c r="D392" s="893">
        <v>1</v>
      </c>
      <c r="E392" s="904"/>
      <c r="F392" s="903">
        <v>4.96</v>
      </c>
      <c r="G392" s="153">
        <f>IF(F392="","",F392-F392*COMPASS!$U$11)</f>
        <v>4.96</v>
      </c>
    </row>
    <row r="393" spans="1:7">
      <c r="A393" s="890" t="s">
        <v>11467</v>
      </c>
      <c r="B393" s="891" t="s">
        <v>467</v>
      </c>
      <c r="C393" s="892" t="s">
        <v>11468</v>
      </c>
      <c r="D393" s="893">
        <v>1</v>
      </c>
      <c r="E393" s="904"/>
      <c r="F393" s="903">
        <v>6.97</v>
      </c>
      <c r="G393" s="153">
        <f>IF(F393="","",F393-F393*COMPASS!$U$11)</f>
        <v>6.97</v>
      </c>
    </row>
    <row r="394" spans="1:7">
      <c r="A394" s="890" t="s">
        <v>11469</v>
      </c>
      <c r="B394" s="891" t="s">
        <v>467</v>
      </c>
      <c r="C394" s="892" t="s">
        <v>11470</v>
      </c>
      <c r="D394" s="893">
        <v>1</v>
      </c>
      <c r="E394" s="904"/>
      <c r="F394" s="903">
        <v>8.83</v>
      </c>
      <c r="G394" s="153">
        <f>IF(F394="","",F394-F394*COMPASS!$U$11)</f>
        <v>8.83</v>
      </c>
    </row>
    <row r="395" spans="1:7">
      <c r="A395" s="890" t="s">
        <v>11471</v>
      </c>
      <c r="B395" s="891" t="s">
        <v>467</v>
      </c>
      <c r="C395" s="892" t="s">
        <v>11472</v>
      </c>
      <c r="D395" s="893">
        <v>1</v>
      </c>
      <c r="E395" s="904"/>
      <c r="F395" s="903">
        <v>9.74</v>
      </c>
      <c r="G395" s="153">
        <f>IF(F395="","",F395-F395*COMPASS!$U$11)</f>
        <v>9.74</v>
      </c>
    </row>
    <row r="396" spans="1:7">
      <c r="A396" s="890" t="s">
        <v>11473</v>
      </c>
      <c r="B396" s="891" t="s">
        <v>467</v>
      </c>
      <c r="C396" s="892" t="s">
        <v>11474</v>
      </c>
      <c r="D396" s="893">
        <v>1</v>
      </c>
      <c r="E396" s="904"/>
      <c r="F396" s="903">
        <v>12.51</v>
      </c>
      <c r="G396" s="153">
        <f>IF(F396="","",F396-F396*COMPASS!$U$11)</f>
        <v>12.51</v>
      </c>
    </row>
    <row r="397" spans="1:7">
      <c r="A397" s="890" t="s">
        <v>11475</v>
      </c>
      <c r="B397" s="891" t="s">
        <v>467</v>
      </c>
      <c r="C397" s="892" t="s">
        <v>11476</v>
      </c>
      <c r="D397" s="893">
        <v>1</v>
      </c>
      <c r="E397" s="904"/>
      <c r="F397" s="903">
        <v>19.420000000000002</v>
      </c>
      <c r="G397" s="153">
        <f>IF(F397="","",F397-F397*COMPASS!$U$11)</f>
        <v>19.420000000000002</v>
      </c>
    </row>
    <row r="398" spans="1:7">
      <c r="A398" s="890" t="s">
        <v>15663</v>
      </c>
      <c r="B398" s="891" t="s">
        <v>467</v>
      </c>
      <c r="C398" s="892" t="s">
        <v>15664</v>
      </c>
      <c r="D398" s="893">
        <v>1</v>
      </c>
      <c r="E398" s="904"/>
      <c r="F398" s="903">
        <v>26.34</v>
      </c>
      <c r="G398" s="153">
        <f>IF(F398="","",F398-F398*COMPASS!$U$11)</f>
        <v>26.34</v>
      </c>
    </row>
    <row r="399" spans="1:7">
      <c r="A399" s="890" t="s">
        <v>15665</v>
      </c>
      <c r="B399" s="891" t="s">
        <v>467</v>
      </c>
      <c r="C399" s="892" t="s">
        <v>15666</v>
      </c>
      <c r="D399" s="893">
        <v>1</v>
      </c>
      <c r="E399" s="904"/>
      <c r="F399" s="903">
        <v>33.25</v>
      </c>
      <c r="G399" s="153">
        <f>IF(F399="","",F399-F399*COMPASS!$U$11)</f>
        <v>33.25</v>
      </c>
    </row>
    <row r="400" spans="1:7">
      <c r="A400" s="890" t="s">
        <v>721</v>
      </c>
      <c r="B400" s="891" t="s">
        <v>216</v>
      </c>
      <c r="C400" s="892" t="s">
        <v>9266</v>
      </c>
      <c r="D400" s="893">
        <v>1</v>
      </c>
      <c r="E400" s="894"/>
      <c r="F400" s="903">
        <v>7.7</v>
      </c>
      <c r="G400" s="153">
        <f>IF(F400="","",F400-F400*COMPASS!$U$11)</f>
        <v>7.7</v>
      </c>
    </row>
    <row r="401" spans="1:7">
      <c r="A401" s="890" t="s">
        <v>722</v>
      </c>
      <c r="B401" s="891" t="s">
        <v>216</v>
      </c>
      <c r="C401" s="892" t="s">
        <v>9267</v>
      </c>
      <c r="D401" s="893">
        <v>1</v>
      </c>
      <c r="E401" s="894"/>
      <c r="F401" s="903">
        <v>8.31</v>
      </c>
      <c r="G401" s="153">
        <f>IF(F401="","",F401-F401*COMPASS!$U$11)</f>
        <v>8.31</v>
      </c>
    </row>
    <row r="402" spans="1:7">
      <c r="A402" s="890" t="s">
        <v>723</v>
      </c>
      <c r="B402" s="891" t="s">
        <v>216</v>
      </c>
      <c r="C402" s="892" t="s">
        <v>9268</v>
      </c>
      <c r="D402" s="893">
        <v>1</v>
      </c>
      <c r="E402" s="894"/>
      <c r="F402" s="903">
        <v>9.1300000000000008</v>
      </c>
      <c r="G402" s="153">
        <f>IF(F402="","",F402-F402*COMPASS!$U$11)</f>
        <v>9.1300000000000008</v>
      </c>
    </row>
    <row r="403" spans="1:7">
      <c r="A403" s="890" t="s">
        <v>724</v>
      </c>
      <c r="B403" s="891" t="s">
        <v>216</v>
      </c>
      <c r="C403" s="892" t="s">
        <v>9269</v>
      </c>
      <c r="D403" s="893">
        <v>1</v>
      </c>
      <c r="E403" s="894"/>
      <c r="F403" s="903">
        <v>10.83</v>
      </c>
      <c r="G403" s="153">
        <f>IF(F403="","",F403-F403*COMPASS!$U$11)</f>
        <v>10.83</v>
      </c>
    </row>
    <row r="404" spans="1:7">
      <c r="A404" s="890" t="s">
        <v>725</v>
      </c>
      <c r="B404" s="891" t="s">
        <v>216</v>
      </c>
      <c r="C404" s="892" t="s">
        <v>9270</v>
      </c>
      <c r="D404" s="893">
        <v>1</v>
      </c>
      <c r="E404" s="894"/>
      <c r="F404" s="903">
        <v>13.61</v>
      </c>
      <c r="G404" s="153">
        <f>IF(F404="","",F404-F404*COMPASS!$U$11)</f>
        <v>13.61</v>
      </c>
    </row>
    <row r="405" spans="1:7">
      <c r="A405" s="890" t="s">
        <v>15667</v>
      </c>
      <c r="B405" s="891" t="s">
        <v>467</v>
      </c>
      <c r="C405" s="892" t="s">
        <v>15668</v>
      </c>
      <c r="D405" s="893">
        <v>1</v>
      </c>
      <c r="E405" s="894"/>
      <c r="F405" s="903">
        <v>7.87</v>
      </c>
      <c r="G405" s="153">
        <f>IF(F405="","",F405-F405*COMPASS!$U$11)</f>
        <v>7.87</v>
      </c>
    </row>
    <row r="406" spans="1:7">
      <c r="A406" s="890" t="s">
        <v>726</v>
      </c>
      <c r="B406" s="891" t="s">
        <v>467</v>
      </c>
      <c r="C406" s="892" t="s">
        <v>9185</v>
      </c>
      <c r="D406" s="893">
        <v>1</v>
      </c>
      <c r="E406" s="894"/>
      <c r="F406" s="903">
        <v>7.67</v>
      </c>
      <c r="G406" s="153">
        <f>IF(F406="","",F406-F406*COMPASS!$U$11)</f>
        <v>7.67</v>
      </c>
    </row>
    <row r="407" spans="1:7">
      <c r="A407" s="890" t="s">
        <v>727</v>
      </c>
      <c r="B407" s="891" t="s">
        <v>467</v>
      </c>
      <c r="C407" s="892" t="s">
        <v>9186</v>
      </c>
      <c r="D407" s="893">
        <v>1</v>
      </c>
      <c r="E407" s="894"/>
      <c r="F407" s="903">
        <v>8.08</v>
      </c>
      <c r="G407" s="153">
        <f>IF(F407="","",F407-F407*COMPASS!$U$11)</f>
        <v>8.08</v>
      </c>
    </row>
    <row r="408" spans="1:7">
      <c r="A408" s="890" t="s">
        <v>728</v>
      </c>
      <c r="B408" s="891" t="s">
        <v>467</v>
      </c>
      <c r="C408" s="892" t="s">
        <v>9187</v>
      </c>
      <c r="D408" s="893">
        <v>1</v>
      </c>
      <c r="E408" s="894"/>
      <c r="F408" s="903">
        <v>9.23</v>
      </c>
      <c r="G408" s="153">
        <f>IF(F408="","",F408-F408*COMPASS!$U$11)</f>
        <v>9.23</v>
      </c>
    </row>
    <row r="409" spans="1:7">
      <c r="A409" s="890" t="s">
        <v>729</v>
      </c>
      <c r="B409" s="891" t="s">
        <v>467</v>
      </c>
      <c r="C409" s="892" t="s">
        <v>9188</v>
      </c>
      <c r="D409" s="893">
        <v>1</v>
      </c>
      <c r="E409" s="894"/>
      <c r="F409" s="903">
        <v>10.52</v>
      </c>
      <c r="G409" s="153">
        <f>IF(F409="","",F409-F409*COMPASS!$U$11)</f>
        <v>10.52</v>
      </c>
    </row>
    <row r="410" spans="1:7">
      <c r="A410" s="890" t="s">
        <v>730</v>
      </c>
      <c r="B410" s="891" t="s">
        <v>467</v>
      </c>
      <c r="C410" s="892" t="s">
        <v>9189</v>
      </c>
      <c r="D410" s="893">
        <v>1</v>
      </c>
      <c r="E410" s="894"/>
      <c r="F410" s="903">
        <v>12.09</v>
      </c>
      <c r="G410" s="153">
        <f>IF(F410="","",F410-F410*COMPASS!$U$11)</f>
        <v>12.09</v>
      </c>
    </row>
    <row r="411" spans="1:7">
      <c r="A411" s="890" t="s">
        <v>15669</v>
      </c>
      <c r="B411" s="891" t="s">
        <v>467</v>
      </c>
      <c r="C411" s="892" t="s">
        <v>15670</v>
      </c>
      <c r="D411" s="893">
        <v>1</v>
      </c>
      <c r="E411" s="894"/>
      <c r="F411" s="903">
        <v>13.95</v>
      </c>
      <c r="G411" s="153">
        <f>IF(F411="","",F411-F411*COMPASS!$U$11)</f>
        <v>13.95</v>
      </c>
    </row>
    <row r="412" spans="1:7">
      <c r="A412" s="890" t="s">
        <v>15671</v>
      </c>
      <c r="B412" s="891" t="s">
        <v>467</v>
      </c>
      <c r="C412" s="892" t="s">
        <v>15672</v>
      </c>
      <c r="D412" s="893">
        <v>1</v>
      </c>
      <c r="E412" s="894"/>
      <c r="F412" s="903">
        <v>15.8</v>
      </c>
      <c r="G412" s="153">
        <f>IF(F412="","",F412-F412*COMPASS!$U$11)</f>
        <v>15.8</v>
      </c>
    </row>
    <row r="413" spans="1:7">
      <c r="A413" s="925" t="s">
        <v>4507</v>
      </c>
      <c r="B413" s="926"/>
      <c r="C413" s="927"/>
      <c r="D413" s="943"/>
      <c r="E413" s="944"/>
      <c r="F413" s="945"/>
      <c r="G413" s="153" t="str">
        <f>IF(F413="","",F413-F413*COMPASS!$U$11)</f>
        <v/>
      </c>
    </row>
    <row r="414" spans="1:7">
      <c r="A414" s="890" t="s">
        <v>731</v>
      </c>
      <c r="B414" s="891" t="s">
        <v>216</v>
      </c>
      <c r="C414" s="892" t="s">
        <v>1732</v>
      </c>
      <c r="D414" s="893">
        <v>1</v>
      </c>
      <c r="E414" s="894"/>
      <c r="F414" s="903">
        <v>0.76124999999999998</v>
      </c>
      <c r="G414" s="153">
        <f>IF(F414="","",F414-F414*COMPASS!$U$11)</f>
        <v>0.76124999999999998</v>
      </c>
    </row>
    <row r="415" spans="1:7">
      <c r="A415" s="890" t="s">
        <v>732</v>
      </c>
      <c r="B415" s="891" t="s">
        <v>216</v>
      </c>
      <c r="C415" s="892" t="s">
        <v>1733</v>
      </c>
      <c r="D415" s="893">
        <v>1</v>
      </c>
      <c r="E415" s="894"/>
      <c r="F415" s="903">
        <v>1.1672499999999999</v>
      </c>
      <c r="G415" s="153">
        <f>IF(F415="","",F415-F415*COMPASS!$U$11)</f>
        <v>1.1672499999999999</v>
      </c>
    </row>
    <row r="416" spans="1:7">
      <c r="A416" s="890" t="s">
        <v>733</v>
      </c>
      <c r="B416" s="891" t="s">
        <v>216</v>
      </c>
      <c r="C416" s="892" t="s">
        <v>1734</v>
      </c>
      <c r="D416" s="893">
        <v>1</v>
      </c>
      <c r="E416" s="894"/>
      <c r="F416" s="903">
        <v>0.58869999999999989</v>
      </c>
      <c r="G416" s="153">
        <f>IF(F416="","",F416-F416*COMPASS!$U$11)</f>
        <v>0.58869999999999989</v>
      </c>
    </row>
    <row r="417" spans="1:7">
      <c r="A417" s="890" t="s">
        <v>4196</v>
      </c>
      <c r="B417" s="891" t="s">
        <v>216</v>
      </c>
      <c r="C417" s="892" t="s">
        <v>4195</v>
      </c>
      <c r="D417" s="893">
        <v>1</v>
      </c>
      <c r="E417" s="894"/>
      <c r="F417" s="903">
        <v>1.3194999999999999</v>
      </c>
      <c r="G417" s="153">
        <f>IF(F417="","",F417-F417*COMPASS!$U$11)</f>
        <v>1.3194999999999999</v>
      </c>
    </row>
    <row r="418" spans="1:7">
      <c r="A418" s="925" t="s">
        <v>12168</v>
      </c>
      <c r="B418" s="926"/>
      <c r="C418" s="927"/>
      <c r="D418" s="943"/>
      <c r="E418" s="944"/>
      <c r="F418" s="945"/>
      <c r="G418" s="153" t="str">
        <f>IF(F418="","",F418-F418*COMPASS!$U$11)</f>
        <v/>
      </c>
    </row>
    <row r="419" spans="1:7">
      <c r="A419" s="890" t="s">
        <v>734</v>
      </c>
      <c r="B419" s="891" t="s">
        <v>571</v>
      </c>
      <c r="C419" s="892" t="s">
        <v>12933</v>
      </c>
      <c r="D419" s="893">
        <v>1</v>
      </c>
      <c r="E419" s="894"/>
      <c r="F419" s="903">
        <v>17.38</v>
      </c>
      <c r="G419" s="153">
        <f>IF(F419="","",F419-F419*COMPASS!$U$11)</f>
        <v>17.38</v>
      </c>
    </row>
    <row r="420" spans="1:7">
      <c r="A420" s="890" t="s">
        <v>735</v>
      </c>
      <c r="B420" s="891" t="s">
        <v>571</v>
      </c>
      <c r="C420" s="892" t="s">
        <v>12934</v>
      </c>
      <c r="D420" s="893">
        <v>1</v>
      </c>
      <c r="E420" s="894"/>
      <c r="F420" s="903">
        <v>19.739999999999998</v>
      </c>
      <c r="G420" s="153">
        <f>IF(F420="","",F420-F420*COMPASS!$U$11)</f>
        <v>19.739999999999998</v>
      </c>
    </row>
    <row r="421" spans="1:7">
      <c r="A421" s="890" t="s">
        <v>736</v>
      </c>
      <c r="B421" s="891" t="s">
        <v>571</v>
      </c>
      <c r="C421" s="892" t="s">
        <v>12935</v>
      </c>
      <c r="D421" s="893">
        <v>1</v>
      </c>
      <c r="E421" s="894"/>
      <c r="F421" s="903">
        <v>22.09</v>
      </c>
      <c r="G421" s="153">
        <f>IF(F421="","",F421-F421*COMPASS!$U$11)</f>
        <v>22.09</v>
      </c>
    </row>
    <row r="422" spans="1:7">
      <c r="A422" s="890" t="s">
        <v>737</v>
      </c>
      <c r="B422" s="891" t="s">
        <v>571</v>
      </c>
      <c r="C422" s="892" t="s">
        <v>12936</v>
      </c>
      <c r="D422" s="893">
        <v>1</v>
      </c>
      <c r="E422" s="894"/>
      <c r="F422" s="903">
        <v>26.8</v>
      </c>
      <c r="G422" s="153">
        <f>IF(F422="","",F422-F422*COMPASS!$U$11)</f>
        <v>26.8</v>
      </c>
    </row>
    <row r="423" spans="1:7">
      <c r="A423" s="890" t="s">
        <v>738</v>
      </c>
      <c r="B423" s="891" t="s">
        <v>571</v>
      </c>
      <c r="C423" s="892" t="s">
        <v>12937</v>
      </c>
      <c r="D423" s="893">
        <v>1</v>
      </c>
      <c r="E423" s="894"/>
      <c r="F423" s="903">
        <v>38.58</v>
      </c>
      <c r="G423" s="153">
        <f>IF(F423="","",F423-F423*COMPASS!$U$11)</f>
        <v>38.58</v>
      </c>
    </row>
    <row r="424" spans="1:7">
      <c r="A424" s="890" t="s">
        <v>12938</v>
      </c>
      <c r="B424" s="891" t="s">
        <v>571</v>
      </c>
      <c r="C424" s="892" t="s">
        <v>12939</v>
      </c>
      <c r="D424" s="893">
        <v>1</v>
      </c>
      <c r="E424" s="902"/>
      <c r="F424" s="903">
        <v>17.52</v>
      </c>
      <c r="G424" s="153">
        <f>IF(F424="","",F424-F424*COMPASS!$U$11)</f>
        <v>17.52</v>
      </c>
    </row>
    <row r="425" spans="1:7">
      <c r="A425" s="890" t="s">
        <v>12940</v>
      </c>
      <c r="B425" s="891" t="s">
        <v>571</v>
      </c>
      <c r="C425" s="892" t="s">
        <v>12941</v>
      </c>
      <c r="D425" s="893">
        <v>1</v>
      </c>
      <c r="E425" s="894"/>
      <c r="F425" s="903">
        <v>20.399999999999999</v>
      </c>
      <c r="G425" s="153">
        <f>IF(F425="","",F425-F425*COMPASS!$U$11)</f>
        <v>20.399999999999999</v>
      </c>
    </row>
    <row r="426" spans="1:7">
      <c r="A426" s="890" t="s">
        <v>12942</v>
      </c>
      <c r="B426" s="891" t="s">
        <v>571</v>
      </c>
      <c r="C426" s="892" t="s">
        <v>12943</v>
      </c>
      <c r="D426" s="893">
        <v>1</v>
      </c>
      <c r="E426" s="894"/>
      <c r="F426" s="903">
        <v>23.28</v>
      </c>
      <c r="G426" s="153">
        <f>IF(F426="","",F426-F426*COMPASS!$U$11)</f>
        <v>23.28</v>
      </c>
    </row>
    <row r="427" spans="1:7">
      <c r="A427" s="890" t="s">
        <v>12944</v>
      </c>
      <c r="B427" s="891" t="s">
        <v>571</v>
      </c>
      <c r="C427" s="892" t="s">
        <v>12945</v>
      </c>
      <c r="D427" s="893">
        <v>1</v>
      </c>
      <c r="E427" s="894"/>
      <c r="F427" s="903">
        <v>29.05</v>
      </c>
      <c r="G427" s="153">
        <f>IF(F427="","",F427-F427*COMPASS!$U$11)</f>
        <v>29.05</v>
      </c>
    </row>
    <row r="428" spans="1:7">
      <c r="A428" s="890" t="s">
        <v>12946</v>
      </c>
      <c r="B428" s="891" t="s">
        <v>571</v>
      </c>
      <c r="C428" s="892" t="s">
        <v>12947</v>
      </c>
      <c r="D428" s="893">
        <v>1</v>
      </c>
      <c r="E428" s="894"/>
      <c r="F428" s="903">
        <v>43.47</v>
      </c>
      <c r="G428" s="153">
        <f>IF(F428="","",F428-F428*COMPASS!$U$11)</f>
        <v>43.47</v>
      </c>
    </row>
    <row r="429" spans="1:7">
      <c r="A429" s="890" t="s">
        <v>12948</v>
      </c>
      <c r="B429" s="891" t="s">
        <v>571</v>
      </c>
      <c r="C429" s="892" t="s">
        <v>12949</v>
      </c>
      <c r="D429" s="893">
        <v>1</v>
      </c>
      <c r="E429" s="894"/>
      <c r="F429" s="903">
        <v>17.38</v>
      </c>
      <c r="G429" s="153">
        <f>IF(F429="","",F429-F429*COMPASS!$U$11)</f>
        <v>17.38</v>
      </c>
    </row>
    <row r="430" spans="1:7">
      <c r="A430" s="890" t="s">
        <v>12950</v>
      </c>
      <c r="B430" s="891" t="s">
        <v>571</v>
      </c>
      <c r="C430" s="892" t="s">
        <v>12951</v>
      </c>
      <c r="D430" s="893">
        <v>1</v>
      </c>
      <c r="E430" s="894"/>
      <c r="F430" s="903">
        <v>19.739999999999998</v>
      </c>
      <c r="G430" s="153">
        <f>IF(F430="","",F430-F430*COMPASS!$U$11)</f>
        <v>19.739999999999998</v>
      </c>
    </row>
    <row r="431" spans="1:7">
      <c r="A431" s="890" t="s">
        <v>12952</v>
      </c>
      <c r="B431" s="891" t="s">
        <v>571</v>
      </c>
      <c r="C431" s="892" t="s">
        <v>12953</v>
      </c>
      <c r="D431" s="893">
        <v>1</v>
      </c>
      <c r="E431" s="894"/>
      <c r="F431" s="903">
        <v>22.09</v>
      </c>
      <c r="G431" s="153">
        <f>IF(F431="","",F431-F431*COMPASS!$U$11)</f>
        <v>22.09</v>
      </c>
    </row>
    <row r="432" spans="1:7">
      <c r="A432" s="890" t="s">
        <v>12954</v>
      </c>
      <c r="B432" s="891" t="s">
        <v>571</v>
      </c>
      <c r="C432" s="892" t="s">
        <v>12955</v>
      </c>
      <c r="D432" s="893">
        <v>1</v>
      </c>
      <c r="E432" s="894"/>
      <c r="F432" s="903">
        <v>26.8</v>
      </c>
      <c r="G432" s="153">
        <f>IF(F432="","",F432-F432*COMPASS!$U$11)</f>
        <v>26.8</v>
      </c>
    </row>
    <row r="433" spans="1:7">
      <c r="A433" s="890" t="s">
        <v>12956</v>
      </c>
      <c r="B433" s="891" t="s">
        <v>571</v>
      </c>
      <c r="C433" s="892" t="s">
        <v>12957</v>
      </c>
      <c r="D433" s="893">
        <v>1</v>
      </c>
      <c r="E433" s="894"/>
      <c r="F433" s="903">
        <v>38.58</v>
      </c>
      <c r="G433" s="153">
        <f>IF(F433="","",F433-F433*COMPASS!$U$11)</f>
        <v>38.58</v>
      </c>
    </row>
    <row r="434" spans="1:7">
      <c r="A434" s="1087" t="s">
        <v>14648</v>
      </c>
      <c r="B434" s="891" t="s">
        <v>216</v>
      </c>
      <c r="C434" s="892" t="s">
        <v>14649</v>
      </c>
      <c r="D434" s="893">
        <v>1</v>
      </c>
      <c r="E434" s="902"/>
      <c r="F434" s="903">
        <v>18.73</v>
      </c>
      <c r="G434" s="153">
        <f>IF(F434="","",F434-F434*COMPASS!$U$11)</f>
        <v>18.73</v>
      </c>
    </row>
    <row r="435" spans="1:7">
      <c r="A435" s="1087" t="s">
        <v>14650</v>
      </c>
      <c r="B435" s="891" t="s">
        <v>216</v>
      </c>
      <c r="C435" s="892" t="s">
        <v>14651</v>
      </c>
      <c r="D435" s="893">
        <v>1</v>
      </c>
      <c r="E435" s="894"/>
      <c r="F435" s="903">
        <v>22.04</v>
      </c>
      <c r="G435" s="153">
        <f>IF(F435="","",F435-F435*COMPASS!$U$11)</f>
        <v>22.04</v>
      </c>
    </row>
    <row r="436" spans="1:7">
      <c r="A436" s="1087" t="s">
        <v>14652</v>
      </c>
      <c r="B436" s="891" t="s">
        <v>216</v>
      </c>
      <c r="C436" s="892" t="s">
        <v>14653</v>
      </c>
      <c r="D436" s="893">
        <v>1</v>
      </c>
      <c r="E436" s="894"/>
      <c r="F436" s="903">
        <v>26.41</v>
      </c>
      <c r="G436" s="153">
        <f>IF(F436="","",F436-F436*COMPASS!$U$11)</f>
        <v>26.41</v>
      </c>
    </row>
    <row r="437" spans="1:7">
      <c r="A437" s="1087" t="s">
        <v>14654</v>
      </c>
      <c r="B437" s="891" t="s">
        <v>216</v>
      </c>
      <c r="C437" s="892" t="s">
        <v>14655</v>
      </c>
      <c r="D437" s="893">
        <v>1</v>
      </c>
      <c r="E437" s="894"/>
      <c r="F437" s="903">
        <v>34.08</v>
      </c>
      <c r="G437" s="153">
        <f>IF(F437="","",F437-F437*COMPASS!$U$11)</f>
        <v>34.08</v>
      </c>
    </row>
    <row r="438" spans="1:7">
      <c r="A438" s="1087" t="s">
        <v>14656</v>
      </c>
      <c r="B438" s="891" t="s">
        <v>216</v>
      </c>
      <c r="C438" s="892" t="s">
        <v>14657</v>
      </c>
      <c r="D438" s="893">
        <v>1</v>
      </c>
      <c r="E438" s="894"/>
      <c r="F438" s="903">
        <v>53.26</v>
      </c>
      <c r="G438" s="153">
        <f>IF(F438="","",F438-F438*COMPASS!$U$11)</f>
        <v>53.26</v>
      </c>
    </row>
    <row r="439" spans="1:7">
      <c r="A439" s="890" t="s">
        <v>12958</v>
      </c>
      <c r="B439" s="891" t="s">
        <v>216</v>
      </c>
      <c r="C439" s="892" t="s">
        <v>12959</v>
      </c>
      <c r="D439" s="893">
        <v>1</v>
      </c>
      <c r="E439" s="902"/>
      <c r="F439" s="903">
        <v>18.260000000000002</v>
      </c>
      <c r="G439" s="153">
        <f>IF(F439="","",F439-F439*COMPASS!$U$11)</f>
        <v>18.260000000000002</v>
      </c>
    </row>
    <row r="440" spans="1:7">
      <c r="A440" s="890" t="s">
        <v>12960</v>
      </c>
      <c r="B440" s="891" t="s">
        <v>216</v>
      </c>
      <c r="C440" s="892" t="s">
        <v>12961</v>
      </c>
      <c r="D440" s="893">
        <v>1</v>
      </c>
      <c r="E440" s="894"/>
      <c r="F440" s="903">
        <v>20.48</v>
      </c>
      <c r="G440" s="153">
        <f>IF(F440="","",F440-F440*COMPASS!$U$11)</f>
        <v>20.48</v>
      </c>
    </row>
    <row r="441" spans="1:7">
      <c r="A441" s="890" t="s">
        <v>12962</v>
      </c>
      <c r="B441" s="891" t="s">
        <v>216</v>
      </c>
      <c r="C441" s="892" t="s">
        <v>12963</v>
      </c>
      <c r="D441" s="893">
        <v>1</v>
      </c>
      <c r="E441" s="894"/>
      <c r="F441" s="903">
        <v>22.7</v>
      </c>
      <c r="G441" s="153">
        <f>IF(F441="","",F441-F441*COMPASS!$U$11)</f>
        <v>22.7</v>
      </c>
    </row>
    <row r="442" spans="1:7">
      <c r="A442" s="890" t="s">
        <v>12964</v>
      </c>
      <c r="B442" s="891" t="s">
        <v>216</v>
      </c>
      <c r="C442" s="892" t="s">
        <v>12965</v>
      </c>
      <c r="D442" s="893">
        <v>1</v>
      </c>
      <c r="E442" s="894"/>
      <c r="F442" s="903">
        <v>27.15</v>
      </c>
      <c r="G442" s="153">
        <f>IF(F442="","",F442-F442*COMPASS!$U$11)</f>
        <v>27.15</v>
      </c>
    </row>
    <row r="443" spans="1:7">
      <c r="A443" s="890" t="s">
        <v>12966</v>
      </c>
      <c r="B443" s="891" t="s">
        <v>216</v>
      </c>
      <c r="C443" s="892" t="s">
        <v>12967</v>
      </c>
      <c r="D443" s="893">
        <v>1</v>
      </c>
      <c r="E443" s="894"/>
      <c r="F443" s="903">
        <v>38.26</v>
      </c>
      <c r="G443" s="153">
        <f>IF(F443="","",F443-F443*COMPASS!$U$11)</f>
        <v>38.26</v>
      </c>
    </row>
    <row r="444" spans="1:7">
      <c r="A444" s="925" t="s">
        <v>12968</v>
      </c>
      <c r="B444" s="926"/>
      <c r="C444" s="927"/>
      <c r="D444" s="943"/>
      <c r="E444" s="944"/>
      <c r="F444" s="945"/>
      <c r="G444" s="153" t="str">
        <f>IF(F444="","",F444-F444*COMPASS!$U$11)</f>
        <v/>
      </c>
    </row>
    <row r="445" spans="1:7">
      <c r="A445" s="890" t="s">
        <v>739</v>
      </c>
      <c r="B445" s="891" t="s">
        <v>571</v>
      </c>
      <c r="C445" s="892" t="s">
        <v>12969</v>
      </c>
      <c r="D445" s="893">
        <v>1</v>
      </c>
      <c r="E445" s="902"/>
      <c r="F445" s="903">
        <v>17.440000000000001</v>
      </c>
      <c r="G445" s="153">
        <f>IF(F445="","",F445-F445*COMPASS!$U$11)</f>
        <v>17.440000000000001</v>
      </c>
    </row>
    <row r="446" spans="1:7">
      <c r="A446" s="890" t="s">
        <v>740</v>
      </c>
      <c r="B446" s="891" t="s">
        <v>571</v>
      </c>
      <c r="C446" s="892" t="s">
        <v>12970</v>
      </c>
      <c r="D446" s="893">
        <v>1</v>
      </c>
      <c r="E446" s="902"/>
      <c r="F446" s="903">
        <v>19.79</v>
      </c>
      <c r="G446" s="153">
        <f>IF(F446="","",F446-F446*COMPASS!$U$11)</f>
        <v>19.79</v>
      </c>
    </row>
    <row r="447" spans="1:7">
      <c r="A447" s="890" t="s">
        <v>741</v>
      </c>
      <c r="B447" s="891" t="s">
        <v>571</v>
      </c>
      <c r="C447" s="892" t="s">
        <v>12971</v>
      </c>
      <c r="D447" s="893">
        <v>1</v>
      </c>
      <c r="E447" s="902"/>
      <c r="F447" s="903">
        <v>22.15</v>
      </c>
      <c r="G447" s="153">
        <f>IF(F447="","",F447-F447*COMPASS!$U$11)</f>
        <v>22.15</v>
      </c>
    </row>
    <row r="448" spans="1:7">
      <c r="A448" s="890" t="s">
        <v>742</v>
      </c>
      <c r="B448" s="891" t="s">
        <v>571</v>
      </c>
      <c r="C448" s="892" t="s">
        <v>12972</v>
      </c>
      <c r="D448" s="893">
        <v>1</v>
      </c>
      <c r="E448" s="902"/>
      <c r="F448" s="903">
        <v>26.86</v>
      </c>
      <c r="G448" s="153">
        <f>IF(F448="","",F448-F448*COMPASS!$U$11)</f>
        <v>26.86</v>
      </c>
    </row>
    <row r="449" spans="1:7">
      <c r="A449" s="890" t="s">
        <v>743</v>
      </c>
      <c r="B449" s="891" t="s">
        <v>571</v>
      </c>
      <c r="C449" s="892" t="s">
        <v>12973</v>
      </c>
      <c r="D449" s="893">
        <v>1</v>
      </c>
      <c r="E449" s="894"/>
      <c r="F449" s="903">
        <v>38.630000000000003</v>
      </c>
      <c r="G449" s="153">
        <f>IF(F449="","",F449-F449*COMPASS!$U$11)</f>
        <v>38.630000000000003</v>
      </c>
    </row>
    <row r="450" spans="1:7">
      <c r="A450" s="890" t="s">
        <v>12974</v>
      </c>
      <c r="B450" s="891" t="s">
        <v>571</v>
      </c>
      <c r="C450" s="892" t="s">
        <v>12975</v>
      </c>
      <c r="D450" s="893">
        <v>1</v>
      </c>
      <c r="E450" s="902"/>
      <c r="F450" s="903">
        <v>17.54</v>
      </c>
      <c r="G450" s="153">
        <f>IF(F450="","",F450-F450*COMPASS!$U$11)</f>
        <v>17.54</v>
      </c>
    </row>
    <row r="451" spans="1:7">
      <c r="A451" s="890" t="s">
        <v>12976</v>
      </c>
      <c r="B451" s="891" t="s">
        <v>571</v>
      </c>
      <c r="C451" s="892" t="s">
        <v>12977</v>
      </c>
      <c r="D451" s="893">
        <v>1</v>
      </c>
      <c r="E451" s="902"/>
      <c r="F451" s="903">
        <v>20.43</v>
      </c>
      <c r="G451" s="153">
        <f>IF(F451="","",F451-F451*COMPASS!$U$11)</f>
        <v>20.43</v>
      </c>
    </row>
    <row r="452" spans="1:7">
      <c r="A452" s="890" t="s">
        <v>12978</v>
      </c>
      <c r="B452" s="891" t="s">
        <v>571</v>
      </c>
      <c r="C452" s="892" t="s">
        <v>12979</v>
      </c>
      <c r="D452" s="893">
        <v>1</v>
      </c>
      <c r="E452" s="902"/>
      <c r="F452" s="903">
        <v>23.31</v>
      </c>
      <c r="G452" s="153">
        <f>IF(F452="","",F452-F452*COMPASS!$U$11)</f>
        <v>23.31</v>
      </c>
    </row>
    <row r="453" spans="1:7">
      <c r="A453" s="890" t="s">
        <v>12980</v>
      </c>
      <c r="B453" s="891" t="s">
        <v>571</v>
      </c>
      <c r="C453" s="892" t="s">
        <v>12981</v>
      </c>
      <c r="D453" s="893">
        <v>1</v>
      </c>
      <c r="E453" s="894"/>
      <c r="F453" s="903">
        <v>29.08</v>
      </c>
      <c r="G453" s="153">
        <f>IF(F453="","",F453-F453*COMPASS!$U$11)</f>
        <v>29.08</v>
      </c>
    </row>
    <row r="454" spans="1:7">
      <c r="A454" s="890" t="s">
        <v>12982</v>
      </c>
      <c r="B454" s="891" t="s">
        <v>571</v>
      </c>
      <c r="C454" s="892" t="s">
        <v>12983</v>
      </c>
      <c r="D454" s="893">
        <v>1</v>
      </c>
      <c r="E454" s="894"/>
      <c r="F454" s="903">
        <v>44.03</v>
      </c>
      <c r="G454" s="153">
        <f>IF(F454="","",F454-F454*COMPASS!$U$11)</f>
        <v>44.03</v>
      </c>
    </row>
    <row r="455" spans="1:7">
      <c r="A455" s="890" t="s">
        <v>12984</v>
      </c>
      <c r="B455" s="891" t="s">
        <v>571</v>
      </c>
      <c r="C455" s="892" t="s">
        <v>12985</v>
      </c>
      <c r="D455" s="893">
        <v>1</v>
      </c>
      <c r="E455" s="894"/>
      <c r="F455" s="903">
        <v>17.440000000000001</v>
      </c>
      <c r="G455" s="153">
        <f>IF(F455="","",F455-F455*COMPASS!$U$11)</f>
        <v>17.440000000000001</v>
      </c>
    </row>
    <row r="456" spans="1:7">
      <c r="A456" s="890" t="s">
        <v>12986</v>
      </c>
      <c r="B456" s="891" t="s">
        <v>571</v>
      </c>
      <c r="C456" s="892" t="s">
        <v>12987</v>
      </c>
      <c r="D456" s="893">
        <v>1</v>
      </c>
      <c r="E456" s="894"/>
      <c r="F456" s="903">
        <v>19.79</v>
      </c>
      <c r="G456" s="153">
        <f>IF(F456="","",F456-F456*COMPASS!$U$11)</f>
        <v>19.79</v>
      </c>
    </row>
    <row r="457" spans="1:7">
      <c r="A457" s="890" t="s">
        <v>12988</v>
      </c>
      <c r="B457" s="891" t="s">
        <v>571</v>
      </c>
      <c r="C457" s="892" t="s">
        <v>12989</v>
      </c>
      <c r="D457" s="893">
        <v>1</v>
      </c>
      <c r="E457" s="894"/>
      <c r="F457" s="903">
        <v>22.15</v>
      </c>
      <c r="G457" s="153">
        <f>IF(F457="","",F457-F457*COMPASS!$U$11)</f>
        <v>22.15</v>
      </c>
    </row>
    <row r="458" spans="1:7">
      <c r="A458" s="890" t="s">
        <v>12990</v>
      </c>
      <c r="B458" s="891" t="s">
        <v>571</v>
      </c>
      <c r="C458" s="892" t="s">
        <v>12991</v>
      </c>
      <c r="D458" s="893">
        <v>1</v>
      </c>
      <c r="E458" s="894"/>
      <c r="F458" s="903">
        <v>26.86</v>
      </c>
      <c r="G458" s="153">
        <f>IF(F458="","",F458-F458*COMPASS!$U$11)</f>
        <v>26.86</v>
      </c>
    </row>
    <row r="459" spans="1:7">
      <c r="A459" s="890" t="s">
        <v>12992</v>
      </c>
      <c r="B459" s="891" t="s">
        <v>571</v>
      </c>
      <c r="C459" s="892" t="s">
        <v>12993</v>
      </c>
      <c r="D459" s="893">
        <v>1</v>
      </c>
      <c r="E459" s="894"/>
      <c r="F459" s="903">
        <v>38.630000000000003</v>
      </c>
      <c r="G459" s="153">
        <f>IF(F459="","",F459-F459*COMPASS!$U$11)</f>
        <v>38.630000000000003</v>
      </c>
    </row>
    <row r="460" spans="1:7">
      <c r="A460" s="890" t="s">
        <v>14658</v>
      </c>
      <c r="B460" s="891" t="s">
        <v>216</v>
      </c>
      <c r="C460" s="892" t="s">
        <v>14659</v>
      </c>
      <c r="D460" s="893">
        <v>1</v>
      </c>
      <c r="E460" s="902"/>
      <c r="F460" s="903">
        <v>18.760000000000002</v>
      </c>
      <c r="G460" s="153">
        <f>IF(F460="","",F460-F460*COMPASS!$U$11)</f>
        <v>18.760000000000002</v>
      </c>
    </row>
    <row r="461" spans="1:7">
      <c r="A461" s="890" t="s">
        <v>14660</v>
      </c>
      <c r="B461" s="891" t="s">
        <v>216</v>
      </c>
      <c r="C461" s="892" t="s">
        <v>14661</v>
      </c>
      <c r="D461" s="893">
        <v>1</v>
      </c>
      <c r="E461" s="902"/>
      <c r="F461" s="903">
        <v>22.6</v>
      </c>
      <c r="G461" s="153">
        <f>IF(F461="","",F461-F461*COMPASS!$U$11)</f>
        <v>22.6</v>
      </c>
    </row>
    <row r="462" spans="1:7">
      <c r="A462" s="890" t="s">
        <v>14662</v>
      </c>
      <c r="B462" s="891" t="s">
        <v>216</v>
      </c>
      <c r="C462" s="892" t="s">
        <v>14663</v>
      </c>
      <c r="D462" s="893">
        <v>1</v>
      </c>
      <c r="E462" s="902"/>
      <c r="F462" s="903">
        <v>26.43</v>
      </c>
      <c r="G462" s="153">
        <f>IF(F462="","",F462-F462*COMPASS!$U$11)</f>
        <v>26.43</v>
      </c>
    </row>
    <row r="463" spans="1:7">
      <c r="A463" s="890" t="s">
        <v>14664</v>
      </c>
      <c r="B463" s="891" t="s">
        <v>216</v>
      </c>
      <c r="C463" s="892" t="s">
        <v>14665</v>
      </c>
      <c r="D463" s="893">
        <v>1</v>
      </c>
      <c r="E463" s="894"/>
      <c r="F463" s="903">
        <v>34.11</v>
      </c>
      <c r="G463" s="153">
        <f>IF(F463="","",F463-F463*COMPASS!$U$11)</f>
        <v>34.11</v>
      </c>
    </row>
    <row r="464" spans="1:7">
      <c r="A464" s="890" t="s">
        <v>14666</v>
      </c>
      <c r="B464" s="891" t="s">
        <v>216</v>
      </c>
      <c r="C464" s="892" t="s">
        <v>14667</v>
      </c>
      <c r="D464" s="893">
        <v>1</v>
      </c>
      <c r="E464" s="894"/>
      <c r="F464" s="903">
        <v>53.29</v>
      </c>
      <c r="G464" s="153">
        <f>IF(F464="","",F464-F464*COMPASS!$U$11)</f>
        <v>53.29</v>
      </c>
    </row>
    <row r="465" spans="1:7">
      <c r="A465" s="890" t="s">
        <v>12994</v>
      </c>
      <c r="B465" s="891" t="s">
        <v>216</v>
      </c>
      <c r="C465" s="892" t="s">
        <v>12995</v>
      </c>
      <c r="D465" s="893">
        <v>1</v>
      </c>
      <c r="E465" s="902"/>
      <c r="F465" s="903">
        <v>17.989999999999998</v>
      </c>
      <c r="G465" s="153">
        <f>IF(F465="","",F465-F465*COMPASS!$U$11)</f>
        <v>17.989999999999998</v>
      </c>
    </row>
    <row r="466" spans="1:7">
      <c r="A466" s="890" t="s">
        <v>12996</v>
      </c>
      <c r="B466" s="891" t="s">
        <v>216</v>
      </c>
      <c r="C466" s="892" t="s">
        <v>12997</v>
      </c>
      <c r="D466" s="893">
        <v>1</v>
      </c>
      <c r="E466" s="902"/>
      <c r="F466" s="903">
        <v>20.48</v>
      </c>
      <c r="G466" s="153">
        <f>IF(F466="","",F466-F466*COMPASS!$U$11)</f>
        <v>20.48</v>
      </c>
    </row>
    <row r="467" spans="1:7">
      <c r="A467" s="890" t="s">
        <v>12998</v>
      </c>
      <c r="B467" s="891" t="s">
        <v>216</v>
      </c>
      <c r="C467" s="892" t="s">
        <v>12999</v>
      </c>
      <c r="D467" s="893">
        <v>1</v>
      </c>
      <c r="E467" s="902"/>
      <c r="F467" s="903">
        <v>22.44</v>
      </c>
      <c r="G467" s="153">
        <f>IF(F467="","",F467-F467*COMPASS!$U$11)</f>
        <v>22.44</v>
      </c>
    </row>
    <row r="468" spans="1:7">
      <c r="A468" s="890" t="s">
        <v>13000</v>
      </c>
      <c r="B468" s="891" t="s">
        <v>216</v>
      </c>
      <c r="C468" s="892" t="s">
        <v>13001</v>
      </c>
      <c r="D468" s="893">
        <v>1</v>
      </c>
      <c r="E468" s="894"/>
      <c r="F468" s="903">
        <v>26.88</v>
      </c>
      <c r="G468" s="153">
        <f>IF(F468="","",F468-F468*COMPASS!$U$11)</f>
        <v>26.88</v>
      </c>
    </row>
    <row r="469" spans="1:7">
      <c r="A469" s="890" t="s">
        <v>13002</v>
      </c>
      <c r="B469" s="891" t="s">
        <v>216</v>
      </c>
      <c r="C469" s="892" t="s">
        <v>13003</v>
      </c>
      <c r="D469" s="893">
        <v>1</v>
      </c>
      <c r="E469" s="894"/>
      <c r="F469" s="903">
        <v>38</v>
      </c>
      <c r="G469" s="153">
        <f>IF(F469="","",F469-F469*COMPASS!$U$11)</f>
        <v>38</v>
      </c>
    </row>
    <row r="470" spans="1:7">
      <c r="A470" s="925" t="s">
        <v>4508</v>
      </c>
      <c r="B470" s="926"/>
      <c r="C470" s="927"/>
      <c r="D470" s="943"/>
      <c r="E470" s="944"/>
      <c r="F470" s="945"/>
      <c r="G470" s="153" t="str">
        <f>IF(F470="","",F470-F470*COMPASS!$U$11)</f>
        <v/>
      </c>
    </row>
    <row r="471" spans="1:7">
      <c r="A471" s="890" t="s">
        <v>744</v>
      </c>
      <c r="B471" s="891" t="s">
        <v>571</v>
      </c>
      <c r="C471" s="892" t="s">
        <v>1745</v>
      </c>
      <c r="D471" s="893">
        <v>1</v>
      </c>
      <c r="E471" s="894"/>
      <c r="F471" s="903">
        <v>2.36</v>
      </c>
      <c r="G471" s="153">
        <f>IF(F471="","",F471-F471*COMPASS!$U$11)</f>
        <v>2.36</v>
      </c>
    </row>
    <row r="472" spans="1:7">
      <c r="A472" s="890" t="s">
        <v>745</v>
      </c>
      <c r="B472" s="891" t="s">
        <v>571</v>
      </c>
      <c r="C472" s="892" t="s">
        <v>1746</v>
      </c>
      <c r="D472" s="893">
        <v>1</v>
      </c>
      <c r="E472" s="894"/>
      <c r="F472" s="903">
        <v>2.95</v>
      </c>
      <c r="G472" s="153">
        <f>IF(F472="","",F472-F472*COMPASS!$U$11)</f>
        <v>2.95</v>
      </c>
    </row>
    <row r="473" spans="1:7">
      <c r="A473" s="890" t="s">
        <v>14668</v>
      </c>
      <c r="B473" s="891" t="s">
        <v>216</v>
      </c>
      <c r="C473" s="892" t="s">
        <v>14669</v>
      </c>
      <c r="D473" s="893">
        <v>1</v>
      </c>
      <c r="E473" s="894"/>
      <c r="F473" s="903">
        <v>3.65</v>
      </c>
      <c r="G473" s="153">
        <f>IF(F473="","",F473-F473*COMPASS!$U$11)</f>
        <v>3.65</v>
      </c>
    </row>
    <row r="474" spans="1:7">
      <c r="A474" s="890" t="s">
        <v>746</v>
      </c>
      <c r="B474" s="891" t="s">
        <v>216</v>
      </c>
      <c r="C474" s="892" t="s">
        <v>1747</v>
      </c>
      <c r="D474" s="893">
        <v>1</v>
      </c>
      <c r="E474" s="894"/>
      <c r="F474" s="903">
        <v>2.86</v>
      </c>
      <c r="G474" s="153">
        <f>IF(F474="","",F474-F474*COMPASS!$U$11)</f>
        <v>2.86</v>
      </c>
    </row>
    <row r="475" spans="1:7">
      <c r="A475" s="925" t="s">
        <v>392</v>
      </c>
      <c r="B475" s="926"/>
      <c r="C475" s="927"/>
      <c r="D475" s="943"/>
      <c r="E475" s="944"/>
      <c r="F475" s="945"/>
      <c r="G475" s="153" t="str">
        <f>IF(F475="","",F475-F475*COMPASS!$U$11)</f>
        <v/>
      </c>
    </row>
    <row r="476" spans="1:7">
      <c r="A476" s="890" t="s">
        <v>747</v>
      </c>
      <c r="B476" s="891" t="s">
        <v>216</v>
      </c>
      <c r="C476" s="892" t="s">
        <v>606</v>
      </c>
      <c r="D476" s="893">
        <v>1</v>
      </c>
      <c r="E476" s="894"/>
      <c r="F476" s="1364" t="s">
        <v>10387</v>
      </c>
      <c r="G476" s="153" t="e">
        <f>IF(F476="","",F476-F476*COMPASS!$U$11)</f>
        <v>#VALUE!</v>
      </c>
    </row>
    <row r="477" spans="1:7">
      <c r="A477" s="890" t="s">
        <v>748</v>
      </c>
      <c r="B477" s="891" t="s">
        <v>216</v>
      </c>
      <c r="C477" s="892" t="s">
        <v>645</v>
      </c>
      <c r="D477" s="893">
        <v>1</v>
      </c>
      <c r="E477" s="894"/>
      <c r="F477" s="1364" t="s">
        <v>10387</v>
      </c>
      <c r="G477" s="153" t="e">
        <f>IF(F477="","",F477-F477*COMPASS!$U$11)</f>
        <v>#VALUE!</v>
      </c>
    </row>
    <row r="478" spans="1:7">
      <c r="A478" s="890" t="s">
        <v>749</v>
      </c>
      <c r="B478" s="891" t="s">
        <v>216</v>
      </c>
      <c r="C478" s="892" t="s">
        <v>266</v>
      </c>
      <c r="D478" s="893">
        <v>1</v>
      </c>
      <c r="E478" s="894"/>
      <c r="F478" s="1364" t="s">
        <v>10387</v>
      </c>
      <c r="G478" s="153" t="e">
        <f>IF(F478="","",F478-F478*COMPASS!$U$11)</f>
        <v>#VALUE!</v>
      </c>
    </row>
    <row r="479" spans="1:7">
      <c r="A479" s="890" t="s">
        <v>750</v>
      </c>
      <c r="B479" s="891" t="s">
        <v>216</v>
      </c>
      <c r="C479" s="892" t="s">
        <v>665</v>
      </c>
      <c r="D479" s="893">
        <v>1</v>
      </c>
      <c r="E479" s="894"/>
      <c r="F479" s="1364" t="s">
        <v>10387</v>
      </c>
      <c r="G479" s="153" t="e">
        <f>IF(F479="","",F479-F479*COMPASS!$U$11)</f>
        <v>#VALUE!</v>
      </c>
    </row>
    <row r="480" spans="1:7">
      <c r="A480" s="890" t="s">
        <v>751</v>
      </c>
      <c r="B480" s="891" t="s">
        <v>216</v>
      </c>
      <c r="C480" s="892" t="s">
        <v>370</v>
      </c>
      <c r="D480" s="893">
        <v>1</v>
      </c>
      <c r="E480" s="894"/>
      <c r="F480" s="1364" t="s">
        <v>10387</v>
      </c>
      <c r="G480" s="153" t="e">
        <f>IF(F480="","",F480-F480*COMPASS!$U$11)</f>
        <v>#VALUE!</v>
      </c>
    </row>
    <row r="481" spans="1:7">
      <c r="A481" s="890" t="s">
        <v>752</v>
      </c>
      <c r="B481" s="891" t="s">
        <v>216</v>
      </c>
      <c r="C481" s="892" t="s">
        <v>371</v>
      </c>
      <c r="D481" s="893">
        <v>1</v>
      </c>
      <c r="E481" s="894"/>
      <c r="F481" s="1364" t="s">
        <v>10387</v>
      </c>
      <c r="G481" s="153" t="e">
        <f>IF(F481="","",F481-F481*COMPASS!$U$11)</f>
        <v>#VALUE!</v>
      </c>
    </row>
    <row r="482" spans="1:7">
      <c r="A482" s="890" t="s">
        <v>753</v>
      </c>
      <c r="B482" s="891" t="s">
        <v>216</v>
      </c>
      <c r="C482" s="892" t="s">
        <v>94</v>
      </c>
      <c r="D482" s="893">
        <v>1</v>
      </c>
      <c r="E482" s="894"/>
      <c r="F482" s="1364" t="s">
        <v>10387</v>
      </c>
      <c r="G482" s="153" t="e">
        <f>IF(F482="","",F482-F482*COMPASS!$U$11)</f>
        <v>#VALUE!</v>
      </c>
    </row>
    <row r="483" spans="1:7">
      <c r="A483" s="890" t="s">
        <v>754</v>
      </c>
      <c r="B483" s="891" t="s">
        <v>216</v>
      </c>
      <c r="C483" s="892" t="s">
        <v>16</v>
      </c>
      <c r="D483" s="893">
        <v>1</v>
      </c>
      <c r="E483" s="894"/>
      <c r="F483" s="1364" t="s">
        <v>10387</v>
      </c>
      <c r="G483" s="153" t="e">
        <f>IF(F483="","",F483-F483*COMPASS!$U$11)</f>
        <v>#VALUE!</v>
      </c>
    </row>
    <row r="484" spans="1:7">
      <c r="A484" s="890" t="s">
        <v>755</v>
      </c>
      <c r="B484" s="891" t="s">
        <v>216</v>
      </c>
      <c r="C484" s="892" t="s">
        <v>323</v>
      </c>
      <c r="D484" s="893">
        <v>1</v>
      </c>
      <c r="E484" s="894"/>
      <c r="F484" s="1364" t="s">
        <v>10387</v>
      </c>
      <c r="G484" s="153" t="e">
        <f>IF(F484="","",F484-F484*COMPASS!$U$11)</f>
        <v>#VALUE!</v>
      </c>
    </row>
    <row r="485" spans="1:7">
      <c r="A485" s="890" t="s">
        <v>756</v>
      </c>
      <c r="B485" s="891" t="s">
        <v>216</v>
      </c>
      <c r="C485" s="892" t="s">
        <v>471</v>
      </c>
      <c r="D485" s="893">
        <v>1</v>
      </c>
      <c r="E485" s="894"/>
      <c r="F485" s="1364" t="s">
        <v>10387</v>
      </c>
      <c r="G485" s="153" t="e">
        <f>IF(F485="","",F485-F485*COMPASS!$U$11)</f>
        <v>#VALUE!</v>
      </c>
    </row>
    <row r="486" spans="1:7">
      <c r="A486" s="890" t="s">
        <v>757</v>
      </c>
      <c r="B486" s="891" t="s">
        <v>216</v>
      </c>
      <c r="C486" s="892" t="s">
        <v>472</v>
      </c>
      <c r="D486" s="893">
        <v>1</v>
      </c>
      <c r="E486" s="894"/>
      <c r="F486" s="1364" t="s">
        <v>10387</v>
      </c>
      <c r="G486" s="153" t="e">
        <f>IF(F486="","",F486-F486*COMPASS!$U$11)</f>
        <v>#VALUE!</v>
      </c>
    </row>
    <row r="487" spans="1:7">
      <c r="A487" s="890" t="s">
        <v>758</v>
      </c>
      <c r="B487" s="891" t="s">
        <v>216</v>
      </c>
      <c r="C487" s="892" t="s">
        <v>578</v>
      </c>
      <c r="D487" s="893">
        <v>1</v>
      </c>
      <c r="E487" s="894"/>
      <c r="F487" s="1364" t="s">
        <v>10387</v>
      </c>
      <c r="G487" s="153" t="e">
        <f>IF(F487="","",F487-F487*COMPASS!$U$11)</f>
        <v>#VALUE!</v>
      </c>
    </row>
    <row r="488" spans="1:7">
      <c r="A488" s="890" t="s">
        <v>759</v>
      </c>
      <c r="B488" s="891" t="s">
        <v>216</v>
      </c>
      <c r="C488" s="892" t="s">
        <v>579</v>
      </c>
      <c r="D488" s="893">
        <v>1</v>
      </c>
      <c r="E488" s="894"/>
      <c r="F488" s="1364" t="s">
        <v>10387</v>
      </c>
      <c r="G488" s="153" t="e">
        <f>IF(F488="","",F488-F488*COMPASS!$U$11)</f>
        <v>#VALUE!</v>
      </c>
    </row>
    <row r="489" spans="1:7">
      <c r="A489" s="890" t="s">
        <v>760</v>
      </c>
      <c r="B489" s="891" t="s">
        <v>216</v>
      </c>
      <c r="C489" s="892" t="s">
        <v>408</v>
      </c>
      <c r="D489" s="893">
        <v>1</v>
      </c>
      <c r="E489" s="894"/>
      <c r="F489" s="1364" t="s">
        <v>10387</v>
      </c>
      <c r="G489" s="153" t="e">
        <f>IF(F489="","",F489-F489*COMPASS!$U$11)</f>
        <v>#VALUE!</v>
      </c>
    </row>
    <row r="490" spans="1:7">
      <c r="A490" s="890" t="s">
        <v>761</v>
      </c>
      <c r="B490" s="891" t="s">
        <v>216</v>
      </c>
      <c r="C490" s="892" t="s">
        <v>330</v>
      </c>
      <c r="D490" s="893">
        <v>1</v>
      </c>
      <c r="E490" s="894"/>
      <c r="F490" s="1364" t="s">
        <v>10387</v>
      </c>
      <c r="G490" s="153" t="e">
        <f>IF(F490="","",F490-F490*COMPASS!$U$11)</f>
        <v>#VALUE!</v>
      </c>
    </row>
    <row r="491" spans="1:7">
      <c r="A491" s="890" t="s">
        <v>762</v>
      </c>
      <c r="B491" s="891" t="s">
        <v>216</v>
      </c>
      <c r="C491" s="892" t="s">
        <v>413</v>
      </c>
      <c r="D491" s="893">
        <v>1</v>
      </c>
      <c r="E491" s="894"/>
      <c r="F491" s="1364" t="s">
        <v>10387</v>
      </c>
      <c r="G491" s="153" t="e">
        <f>IF(F491="","",F491-F491*COMPASS!$U$11)</f>
        <v>#VALUE!</v>
      </c>
    </row>
    <row r="492" spans="1:7">
      <c r="A492" s="890" t="s">
        <v>763</v>
      </c>
      <c r="B492" s="891" t="s">
        <v>216</v>
      </c>
      <c r="C492" s="892" t="s">
        <v>531</v>
      </c>
      <c r="D492" s="893">
        <v>1</v>
      </c>
      <c r="E492" s="894"/>
      <c r="F492" s="1364" t="s">
        <v>10387</v>
      </c>
      <c r="G492" s="153" t="e">
        <f>IF(F492="","",F492-F492*COMPASS!$U$11)</f>
        <v>#VALUE!</v>
      </c>
    </row>
    <row r="493" spans="1:7">
      <c r="A493" s="890" t="s">
        <v>764</v>
      </c>
      <c r="B493" s="891" t="s">
        <v>216</v>
      </c>
      <c r="C493" s="892" t="s">
        <v>512</v>
      </c>
      <c r="D493" s="893">
        <v>1</v>
      </c>
      <c r="E493" s="894"/>
      <c r="F493" s="1364" t="s">
        <v>10387</v>
      </c>
      <c r="G493" s="153" t="e">
        <f>IF(F493="","",F493-F493*COMPASS!$U$11)</f>
        <v>#VALUE!</v>
      </c>
    </row>
    <row r="494" spans="1:7">
      <c r="A494" s="890" t="s">
        <v>765</v>
      </c>
      <c r="B494" s="891" t="s">
        <v>216</v>
      </c>
      <c r="C494" s="892" t="s">
        <v>325</v>
      </c>
      <c r="D494" s="893">
        <v>1</v>
      </c>
      <c r="E494" s="894"/>
      <c r="F494" s="1364" t="s">
        <v>10387</v>
      </c>
      <c r="G494" s="153" t="e">
        <f>IF(F494="","",F494-F494*COMPASS!$U$11)</f>
        <v>#VALUE!</v>
      </c>
    </row>
    <row r="495" spans="1:7">
      <c r="A495" s="890" t="s">
        <v>766</v>
      </c>
      <c r="B495" s="891" t="s">
        <v>216</v>
      </c>
      <c r="C495" s="892" t="s">
        <v>176</v>
      </c>
      <c r="D495" s="893">
        <v>1</v>
      </c>
      <c r="E495" s="894"/>
      <c r="F495" s="1364" t="s">
        <v>10387</v>
      </c>
      <c r="G495" s="153" t="e">
        <f>IF(F495="","",F495-F495*COMPASS!$U$11)</f>
        <v>#VALUE!</v>
      </c>
    </row>
    <row r="496" spans="1:7">
      <c r="A496" s="890" t="s">
        <v>767</v>
      </c>
      <c r="B496" s="891" t="s">
        <v>216</v>
      </c>
      <c r="C496" s="892" t="s">
        <v>322</v>
      </c>
      <c r="D496" s="893">
        <v>1</v>
      </c>
      <c r="E496" s="894"/>
      <c r="F496" s="1364" t="s">
        <v>10387</v>
      </c>
      <c r="G496" s="153" t="e">
        <f>IF(F496="","",F496-F496*COMPASS!$U$11)</f>
        <v>#VALUE!</v>
      </c>
    </row>
    <row r="497" spans="1:7">
      <c r="A497" s="890" t="s">
        <v>768</v>
      </c>
      <c r="B497" s="891" t="s">
        <v>216</v>
      </c>
      <c r="C497" s="892" t="s">
        <v>458</v>
      </c>
      <c r="D497" s="893">
        <v>1</v>
      </c>
      <c r="E497" s="894"/>
      <c r="F497" s="1364" t="s">
        <v>10387</v>
      </c>
      <c r="G497" s="153" t="e">
        <f>IF(F497="","",F497-F497*COMPASS!$U$11)</f>
        <v>#VALUE!</v>
      </c>
    </row>
    <row r="498" spans="1:7">
      <c r="A498" s="890" t="s">
        <v>900</v>
      </c>
      <c r="B498" s="891" t="s">
        <v>216</v>
      </c>
      <c r="C498" s="892" t="s">
        <v>417</v>
      </c>
      <c r="D498" s="893">
        <v>1</v>
      </c>
      <c r="E498" s="894"/>
      <c r="F498" s="1364" t="s">
        <v>10387</v>
      </c>
      <c r="G498" s="153" t="e">
        <f>IF(F498="","",F498-F498*COMPASS!$U$11)</f>
        <v>#VALUE!</v>
      </c>
    </row>
    <row r="499" spans="1:7">
      <c r="A499" s="890" t="s">
        <v>901</v>
      </c>
      <c r="B499" s="891" t="s">
        <v>216</v>
      </c>
      <c r="C499" s="892" t="s">
        <v>338</v>
      </c>
      <c r="D499" s="893">
        <v>1</v>
      </c>
      <c r="E499" s="894"/>
      <c r="F499" s="1364" t="s">
        <v>10387</v>
      </c>
      <c r="G499" s="153" t="e">
        <f>IF(F499="","",F499-F499*COMPASS!$U$11)</f>
        <v>#VALUE!</v>
      </c>
    </row>
    <row r="500" spans="1:7">
      <c r="A500" s="890" t="s">
        <v>902</v>
      </c>
      <c r="B500" s="891" t="s">
        <v>216</v>
      </c>
      <c r="C500" s="892" t="s">
        <v>620</v>
      </c>
      <c r="D500" s="893">
        <v>1</v>
      </c>
      <c r="E500" s="894"/>
      <c r="F500" s="1364" t="s">
        <v>10387</v>
      </c>
      <c r="G500" s="153" t="e">
        <f>IF(F500="","",F500-F500*COMPASS!$U$11)</f>
        <v>#VALUE!</v>
      </c>
    </row>
    <row r="501" spans="1:7">
      <c r="A501" s="890" t="s">
        <v>903</v>
      </c>
      <c r="B501" s="891" t="s">
        <v>216</v>
      </c>
      <c r="C501" s="892" t="s">
        <v>621</v>
      </c>
      <c r="D501" s="893">
        <v>1</v>
      </c>
      <c r="E501" s="894"/>
      <c r="F501" s="1364" t="s">
        <v>10387</v>
      </c>
      <c r="G501" s="153" t="e">
        <f>IF(F501="","",F501-F501*COMPASS!$U$11)</f>
        <v>#VALUE!</v>
      </c>
    </row>
    <row r="502" spans="1:7">
      <c r="A502" s="890" t="s">
        <v>904</v>
      </c>
      <c r="B502" s="891" t="s">
        <v>216</v>
      </c>
      <c r="C502" s="892" t="s">
        <v>622</v>
      </c>
      <c r="D502" s="893">
        <v>1</v>
      </c>
      <c r="E502" s="894"/>
      <c r="F502" s="1364" t="s">
        <v>10387</v>
      </c>
      <c r="G502" s="153" t="e">
        <f>IF(F502="","",F502-F502*COMPASS!$U$11)</f>
        <v>#VALUE!</v>
      </c>
    </row>
    <row r="503" spans="1:7">
      <c r="A503" s="890" t="s">
        <v>905</v>
      </c>
      <c r="B503" s="891" t="s">
        <v>216</v>
      </c>
      <c r="C503" s="892" t="s">
        <v>534</v>
      </c>
      <c r="D503" s="893">
        <v>1</v>
      </c>
      <c r="E503" s="894"/>
      <c r="F503" s="1364" t="s">
        <v>10387</v>
      </c>
      <c r="G503" s="153" t="e">
        <f>IF(F503="","",F503-F503*COMPASS!$U$11)</f>
        <v>#VALUE!</v>
      </c>
    </row>
    <row r="504" spans="1:7">
      <c r="A504" s="890" t="s">
        <v>906</v>
      </c>
      <c r="B504" s="891" t="s">
        <v>216</v>
      </c>
      <c r="C504" s="892" t="s">
        <v>535</v>
      </c>
      <c r="D504" s="893">
        <v>1</v>
      </c>
      <c r="E504" s="894"/>
      <c r="F504" s="1364" t="s">
        <v>10387</v>
      </c>
      <c r="G504" s="153" t="e">
        <f>IF(F504="","",F504-F504*COMPASS!$U$11)</f>
        <v>#VALUE!</v>
      </c>
    </row>
    <row r="505" spans="1:7">
      <c r="A505" s="890" t="s">
        <v>907</v>
      </c>
      <c r="B505" s="891" t="s">
        <v>216</v>
      </c>
      <c r="C505" s="892" t="s">
        <v>536</v>
      </c>
      <c r="D505" s="893">
        <v>1</v>
      </c>
      <c r="E505" s="894"/>
      <c r="F505" s="1364" t="s">
        <v>10387</v>
      </c>
      <c r="G505" s="153" t="e">
        <f>IF(F505="","",F505-F505*COMPASS!$U$11)</f>
        <v>#VALUE!</v>
      </c>
    </row>
    <row r="506" spans="1:7">
      <c r="A506" s="890" t="s">
        <v>908</v>
      </c>
      <c r="B506" s="891" t="s">
        <v>216</v>
      </c>
      <c r="C506" s="892" t="s">
        <v>537</v>
      </c>
      <c r="D506" s="893">
        <v>1</v>
      </c>
      <c r="E506" s="894"/>
      <c r="F506" s="1364" t="s">
        <v>10387</v>
      </c>
      <c r="G506" s="153" t="e">
        <f>IF(F506="","",F506-F506*COMPASS!$U$11)</f>
        <v>#VALUE!</v>
      </c>
    </row>
    <row r="507" spans="1:7">
      <c r="A507" s="890" t="s">
        <v>909</v>
      </c>
      <c r="B507" s="891" t="s">
        <v>216</v>
      </c>
      <c r="C507" s="892" t="s">
        <v>595</v>
      </c>
      <c r="D507" s="893">
        <v>1</v>
      </c>
      <c r="E507" s="894"/>
      <c r="F507" s="1364" t="s">
        <v>10387</v>
      </c>
      <c r="G507" s="153" t="e">
        <f>IF(F507="","",F507-F507*COMPASS!$U$11)</f>
        <v>#VALUE!</v>
      </c>
    </row>
    <row r="508" spans="1:7">
      <c r="A508" s="925" t="s">
        <v>596</v>
      </c>
      <c r="B508" s="926"/>
      <c r="C508" s="927"/>
      <c r="D508" s="943"/>
      <c r="E508" s="944"/>
      <c r="F508" s="945"/>
      <c r="G508" s="153" t="str">
        <f>IF(F508="","",F508-F508*COMPASS!$U$11)</f>
        <v/>
      </c>
    </row>
    <row r="509" spans="1:7">
      <c r="A509" s="890" t="s">
        <v>837</v>
      </c>
      <c r="B509" s="891" t="s">
        <v>216</v>
      </c>
      <c r="C509" s="892" t="s">
        <v>598</v>
      </c>
      <c r="D509" s="893">
        <v>1</v>
      </c>
      <c r="E509" s="894"/>
      <c r="F509" s="1364" t="s">
        <v>10387</v>
      </c>
      <c r="G509" s="153" t="e">
        <f>IF(F509="","",F509-F509*COMPASS!$U$11)</f>
        <v>#VALUE!</v>
      </c>
    </row>
    <row r="510" spans="1:7">
      <c r="A510" s="890" t="s">
        <v>838</v>
      </c>
      <c r="B510" s="891" t="s">
        <v>216</v>
      </c>
      <c r="C510" s="892" t="s">
        <v>429</v>
      </c>
      <c r="D510" s="893">
        <v>1</v>
      </c>
      <c r="E510" s="894"/>
      <c r="F510" s="1364" t="s">
        <v>10387</v>
      </c>
      <c r="G510" s="153" t="e">
        <f>IF(F510="","",F510-F510*COMPASS!$U$11)</f>
        <v>#VALUE!</v>
      </c>
    </row>
    <row r="511" spans="1:7">
      <c r="A511" s="890" t="s">
        <v>839</v>
      </c>
      <c r="B511" s="891" t="s">
        <v>216</v>
      </c>
      <c r="C511" s="892" t="s">
        <v>657</v>
      </c>
      <c r="D511" s="893">
        <v>1</v>
      </c>
      <c r="E511" s="894"/>
      <c r="F511" s="1364" t="s">
        <v>10387</v>
      </c>
      <c r="G511" s="153" t="e">
        <f>IF(F511="","",F511-F511*COMPASS!$U$11)</f>
        <v>#VALUE!</v>
      </c>
    </row>
    <row r="512" spans="1:7">
      <c r="A512" s="890" t="s">
        <v>1335</v>
      </c>
      <c r="B512" s="891" t="s">
        <v>216</v>
      </c>
      <c r="C512" s="892" t="s">
        <v>101</v>
      </c>
      <c r="D512" s="893">
        <v>1</v>
      </c>
      <c r="E512" s="894"/>
      <c r="F512" s="1364" t="s">
        <v>10387</v>
      </c>
      <c r="G512" s="153" t="e">
        <f>IF(F512="","",F512-F512*COMPASS!$U$11)</f>
        <v>#VALUE!</v>
      </c>
    </row>
    <row r="513" spans="1:7">
      <c r="A513" s="890" t="s">
        <v>1336</v>
      </c>
      <c r="B513" s="891" t="s">
        <v>216</v>
      </c>
      <c r="C513" s="892" t="s">
        <v>517</v>
      </c>
      <c r="D513" s="893">
        <v>1</v>
      </c>
      <c r="E513" s="894"/>
      <c r="F513" s="1364" t="s">
        <v>10387</v>
      </c>
      <c r="G513" s="153" t="e">
        <f>IF(F513="","",F513-F513*COMPASS!$U$11)</f>
        <v>#VALUE!</v>
      </c>
    </row>
    <row r="514" spans="1:7">
      <c r="A514" s="890" t="s">
        <v>1337</v>
      </c>
      <c r="B514" s="891" t="s">
        <v>216</v>
      </c>
      <c r="C514" s="892" t="s">
        <v>441</v>
      </c>
      <c r="D514" s="893">
        <v>1</v>
      </c>
      <c r="E514" s="894"/>
      <c r="F514" s="1364" t="s">
        <v>10387</v>
      </c>
      <c r="G514" s="153" t="e">
        <f>IF(F514="","",F514-F514*COMPASS!$U$11)</f>
        <v>#VALUE!</v>
      </c>
    </row>
    <row r="515" spans="1:7">
      <c r="A515" s="890" t="s">
        <v>1338</v>
      </c>
      <c r="B515" s="891" t="s">
        <v>216</v>
      </c>
      <c r="C515" s="892" t="s">
        <v>127</v>
      </c>
      <c r="D515" s="893">
        <v>1</v>
      </c>
      <c r="E515" s="894"/>
      <c r="F515" s="1364" t="s">
        <v>10387</v>
      </c>
      <c r="G515" s="153" t="e">
        <f>IF(F515="","",F515-F515*COMPASS!$U$11)</f>
        <v>#VALUE!</v>
      </c>
    </row>
    <row r="516" spans="1:7">
      <c r="A516" s="890" t="s">
        <v>1339</v>
      </c>
      <c r="B516" s="891" t="s">
        <v>216</v>
      </c>
      <c r="C516" s="892" t="s">
        <v>128</v>
      </c>
      <c r="D516" s="893">
        <v>1</v>
      </c>
      <c r="E516" s="894"/>
      <c r="F516" s="1364" t="s">
        <v>10387</v>
      </c>
      <c r="G516" s="153" t="e">
        <f>IF(F516="","",F516-F516*COMPASS!$U$11)</f>
        <v>#VALUE!</v>
      </c>
    </row>
    <row r="517" spans="1:7">
      <c r="A517" s="890" t="s">
        <v>1340</v>
      </c>
      <c r="B517" s="891" t="s">
        <v>216</v>
      </c>
      <c r="C517" s="892" t="s">
        <v>102</v>
      </c>
      <c r="D517" s="893">
        <v>1</v>
      </c>
      <c r="E517" s="894"/>
      <c r="F517" s="1364" t="s">
        <v>10387</v>
      </c>
      <c r="G517" s="153" t="e">
        <f>IF(F517="","",F517-F517*COMPASS!$U$11)</f>
        <v>#VALUE!</v>
      </c>
    </row>
    <row r="518" spans="1:7">
      <c r="A518" s="890" t="s">
        <v>1341</v>
      </c>
      <c r="B518" s="891" t="s">
        <v>216</v>
      </c>
      <c r="C518" s="892" t="s">
        <v>103</v>
      </c>
      <c r="D518" s="893">
        <v>1</v>
      </c>
      <c r="E518" s="894"/>
      <c r="F518" s="1364" t="s">
        <v>10387</v>
      </c>
      <c r="G518" s="153" t="e">
        <f>IF(F518="","",F518-F518*COMPASS!$U$11)</f>
        <v>#VALUE!</v>
      </c>
    </row>
    <row r="519" spans="1:7">
      <c r="A519" s="890" t="s">
        <v>1342</v>
      </c>
      <c r="B519" s="891" t="s">
        <v>216</v>
      </c>
      <c r="C519" s="892" t="s">
        <v>382</v>
      </c>
      <c r="D519" s="893">
        <v>1</v>
      </c>
      <c r="E519" s="894"/>
      <c r="F519" s="1364" t="s">
        <v>10387</v>
      </c>
      <c r="G519" s="153" t="e">
        <f>IF(F519="","",F519-F519*COMPASS!$U$11)</f>
        <v>#VALUE!</v>
      </c>
    </row>
    <row r="520" spans="1:7">
      <c r="A520" s="890" t="s">
        <v>1343</v>
      </c>
      <c r="B520" s="891" t="s">
        <v>216</v>
      </c>
      <c r="C520" s="892" t="s">
        <v>383</v>
      </c>
      <c r="D520" s="893">
        <v>1</v>
      </c>
      <c r="E520" s="894"/>
      <c r="F520" s="1364" t="s">
        <v>10387</v>
      </c>
      <c r="G520" s="153" t="e">
        <f>IF(F520="","",F520-F520*COMPASS!$U$11)</f>
        <v>#VALUE!</v>
      </c>
    </row>
    <row r="521" spans="1:7">
      <c r="A521" s="890" t="s">
        <v>1344</v>
      </c>
      <c r="B521" s="891" t="s">
        <v>216</v>
      </c>
      <c r="C521" s="892" t="s">
        <v>460</v>
      </c>
      <c r="D521" s="893">
        <v>1</v>
      </c>
      <c r="E521" s="894"/>
      <c r="F521" s="1364" t="s">
        <v>10387</v>
      </c>
      <c r="G521" s="153" t="e">
        <f>IF(F521="","",F521-F521*COMPASS!$U$11)</f>
        <v>#VALUE!</v>
      </c>
    </row>
    <row r="522" spans="1:7">
      <c r="A522" s="890" t="s">
        <v>1345</v>
      </c>
      <c r="B522" s="891" t="s">
        <v>216</v>
      </c>
      <c r="C522" s="892" t="s">
        <v>461</v>
      </c>
      <c r="D522" s="893">
        <v>1</v>
      </c>
      <c r="E522" s="894"/>
      <c r="F522" s="1364" t="s">
        <v>10387</v>
      </c>
      <c r="G522" s="153" t="e">
        <f>IF(F522="","",F522-F522*COMPASS!$U$11)</f>
        <v>#VALUE!</v>
      </c>
    </row>
    <row r="523" spans="1:7">
      <c r="A523" s="890" t="s">
        <v>1346</v>
      </c>
      <c r="B523" s="891" t="s">
        <v>216</v>
      </c>
      <c r="C523" s="892" t="s">
        <v>285</v>
      </c>
      <c r="D523" s="893">
        <v>1</v>
      </c>
      <c r="E523" s="894"/>
      <c r="F523" s="1364" t="s">
        <v>10387</v>
      </c>
      <c r="G523" s="153" t="e">
        <f>IF(F523="","",F523-F523*COMPASS!$U$11)</f>
        <v>#VALUE!</v>
      </c>
    </row>
    <row r="524" spans="1:7">
      <c r="A524" s="890" t="s">
        <v>1320</v>
      </c>
      <c r="B524" s="891" t="s">
        <v>216</v>
      </c>
      <c r="C524" s="892" t="s">
        <v>286</v>
      </c>
      <c r="D524" s="893">
        <v>1</v>
      </c>
      <c r="E524" s="894"/>
      <c r="F524" s="1364" t="s">
        <v>10387</v>
      </c>
      <c r="G524" s="153" t="e">
        <f>IF(F524="","",F524-F524*COMPASS!$U$11)</f>
        <v>#VALUE!</v>
      </c>
    </row>
    <row r="525" spans="1:7">
      <c r="A525" s="925" t="s">
        <v>4509</v>
      </c>
      <c r="B525" s="926"/>
      <c r="C525" s="927"/>
      <c r="D525" s="943"/>
      <c r="E525" s="944"/>
      <c r="F525" s="945"/>
      <c r="G525" s="153" t="str">
        <f>IF(F525="","",F525-F525*COMPASS!$U$11)</f>
        <v/>
      </c>
    </row>
    <row r="526" spans="1:7">
      <c r="A526" s="890" t="s">
        <v>1321</v>
      </c>
      <c r="B526" s="891" t="s">
        <v>216</v>
      </c>
      <c r="C526" s="892" t="s">
        <v>1748</v>
      </c>
      <c r="D526" s="893">
        <v>1</v>
      </c>
      <c r="E526" s="894"/>
      <c r="F526" s="1364" t="s">
        <v>10387</v>
      </c>
      <c r="G526" s="153" t="e">
        <f>IF(F526="","",F526-F526*COMPASS!$U$11)</f>
        <v>#VALUE!</v>
      </c>
    </row>
    <row r="527" spans="1:7">
      <c r="A527" s="890" t="s">
        <v>1322</v>
      </c>
      <c r="B527" s="891" t="s">
        <v>216</v>
      </c>
      <c r="C527" s="892" t="s">
        <v>1749</v>
      </c>
      <c r="D527" s="893">
        <v>1</v>
      </c>
      <c r="E527" s="894"/>
      <c r="F527" s="1364" t="s">
        <v>10387</v>
      </c>
      <c r="G527" s="153" t="e">
        <f>IF(F527="","",F527-F527*COMPASS!$U$11)</f>
        <v>#VALUE!</v>
      </c>
    </row>
    <row r="528" spans="1:7">
      <c r="A528" s="890" t="s">
        <v>783</v>
      </c>
      <c r="B528" s="891" t="s">
        <v>216</v>
      </c>
      <c r="C528" s="892" t="s">
        <v>1750</v>
      </c>
      <c r="D528" s="893">
        <v>1</v>
      </c>
      <c r="E528" s="894"/>
      <c r="F528" s="1364" t="s">
        <v>10387</v>
      </c>
      <c r="G528" s="153" t="e">
        <f>IF(F528="","",F528-F528*COMPASS!$U$11)</f>
        <v>#VALUE!</v>
      </c>
    </row>
    <row r="529" spans="1:7">
      <c r="A529" s="890" t="s">
        <v>784</v>
      </c>
      <c r="B529" s="891" t="s">
        <v>216</v>
      </c>
      <c r="C529" s="892" t="s">
        <v>8162</v>
      </c>
      <c r="D529" s="893">
        <v>1</v>
      </c>
      <c r="E529" s="904"/>
      <c r="F529" s="1364" t="s">
        <v>10387</v>
      </c>
      <c r="G529" s="153" t="e">
        <f>IF(F529="","",F529-F529*COMPASS!$U$11)</f>
        <v>#VALUE!</v>
      </c>
    </row>
    <row r="530" spans="1:7">
      <c r="A530" s="925" t="s">
        <v>341</v>
      </c>
      <c r="B530" s="926"/>
      <c r="C530" s="927"/>
      <c r="D530" s="943"/>
      <c r="E530" s="944"/>
      <c r="F530" s="945"/>
      <c r="G530" s="153" t="str">
        <f>IF(F530="","",F530-F530*COMPASS!$U$11)</f>
        <v/>
      </c>
    </row>
    <row r="531" spans="1:7">
      <c r="A531" s="890" t="s">
        <v>8261</v>
      </c>
      <c r="B531" s="891" t="s">
        <v>467</v>
      </c>
      <c r="C531" s="892" t="s">
        <v>8259</v>
      </c>
      <c r="D531" s="893">
        <v>1</v>
      </c>
      <c r="E531" s="894"/>
      <c r="F531" s="903">
        <v>18.54</v>
      </c>
      <c r="G531" s="153">
        <f>IF(F531="","",F531-F531*COMPASS!$U$11)</f>
        <v>18.54</v>
      </c>
    </row>
    <row r="532" spans="1:7">
      <c r="A532" s="890" t="s">
        <v>8262</v>
      </c>
      <c r="B532" s="891" t="s">
        <v>467</v>
      </c>
      <c r="C532" s="892" t="s">
        <v>8260</v>
      </c>
      <c r="D532" s="893">
        <v>1</v>
      </c>
      <c r="E532" s="894"/>
      <c r="F532" s="903">
        <v>18.54</v>
      </c>
      <c r="G532" s="153">
        <f>IF(F532="","",F532-F532*COMPASS!$U$11)</f>
        <v>18.54</v>
      </c>
    </row>
    <row r="533" spans="1:7">
      <c r="A533" s="890" t="s">
        <v>9981</v>
      </c>
      <c r="B533" s="891" t="s">
        <v>467</v>
      </c>
      <c r="C533" s="892" t="s">
        <v>9982</v>
      </c>
      <c r="D533" s="893">
        <v>1</v>
      </c>
      <c r="E533" s="894"/>
      <c r="F533" s="903">
        <v>63.9</v>
      </c>
      <c r="G533" s="153">
        <f>IF(F533="","",F533-F533*COMPASS!$U$11)</f>
        <v>63.9</v>
      </c>
    </row>
    <row r="534" spans="1:7">
      <c r="A534" s="890" t="s">
        <v>974</v>
      </c>
      <c r="B534" s="891" t="s">
        <v>467</v>
      </c>
      <c r="C534" s="892" t="s">
        <v>2566</v>
      </c>
      <c r="D534" s="893">
        <v>1</v>
      </c>
      <c r="E534" s="904"/>
      <c r="F534" s="903">
        <v>6.5962800000000001</v>
      </c>
      <c r="G534" s="153">
        <f>IF(F534="","",F534-F534*COMPASS!$U$11)</f>
        <v>6.5962800000000001</v>
      </c>
    </row>
    <row r="535" spans="1:7">
      <c r="A535" s="890" t="s">
        <v>975</v>
      </c>
      <c r="B535" s="891" t="s">
        <v>467</v>
      </c>
      <c r="C535" s="892" t="s">
        <v>267</v>
      </c>
      <c r="D535" s="893">
        <v>1</v>
      </c>
      <c r="E535" s="904"/>
      <c r="F535" s="903">
        <v>68.34</v>
      </c>
      <c r="G535" s="153">
        <f>IF(F535="","",F535-F535*COMPASS!$U$11)</f>
        <v>68.34</v>
      </c>
    </row>
    <row r="536" spans="1:7">
      <c r="A536" s="890" t="s">
        <v>976</v>
      </c>
      <c r="B536" s="891" t="s">
        <v>216</v>
      </c>
      <c r="C536" s="892" t="s">
        <v>8860</v>
      </c>
      <c r="D536" s="893">
        <v>10</v>
      </c>
      <c r="E536" s="894"/>
      <c r="F536" s="903">
        <v>0.92</v>
      </c>
      <c r="G536" s="153">
        <f>IF(F536="","",F536-F536*COMPASS!$U$11)</f>
        <v>0.92</v>
      </c>
    </row>
    <row r="537" spans="1:7">
      <c r="A537" s="890" t="s">
        <v>977</v>
      </c>
      <c r="B537" s="891" t="s">
        <v>216</v>
      </c>
      <c r="C537" s="892" t="s">
        <v>8861</v>
      </c>
      <c r="D537" s="893">
        <v>10</v>
      </c>
      <c r="E537" s="894"/>
      <c r="F537" s="903">
        <v>30.71</v>
      </c>
      <c r="G537" s="153">
        <f>IF(F537="","",F537-F537*COMPASS!$U$11)</f>
        <v>30.71</v>
      </c>
    </row>
    <row r="538" spans="1:7">
      <c r="A538" s="890" t="s">
        <v>978</v>
      </c>
      <c r="B538" s="891" t="s">
        <v>216</v>
      </c>
      <c r="C538" s="892" t="s">
        <v>979</v>
      </c>
      <c r="D538" s="893">
        <v>1</v>
      </c>
      <c r="E538" s="894"/>
      <c r="F538" s="903">
        <v>107.81</v>
      </c>
      <c r="G538" s="153">
        <f>IF(F538="","",F538-F538*COMPASS!$U$11)</f>
        <v>107.81</v>
      </c>
    </row>
    <row r="539" spans="1:7">
      <c r="A539" s="890" t="s">
        <v>980</v>
      </c>
      <c r="B539" s="891" t="s">
        <v>467</v>
      </c>
      <c r="C539" s="892" t="s">
        <v>530</v>
      </c>
      <c r="D539" s="893">
        <v>1</v>
      </c>
      <c r="E539" s="894"/>
      <c r="F539" s="903">
        <v>9.27</v>
      </c>
      <c r="G539" s="153">
        <f>IF(F539="","",F539-F539*COMPASS!$U$11)</f>
        <v>9.27</v>
      </c>
    </row>
    <row r="540" spans="1:7">
      <c r="A540" s="890" t="s">
        <v>10388</v>
      </c>
      <c r="B540" s="891" t="s">
        <v>216</v>
      </c>
      <c r="C540" s="892" t="s">
        <v>10035</v>
      </c>
      <c r="D540" s="893">
        <v>1</v>
      </c>
      <c r="E540" s="894"/>
      <c r="F540" s="903">
        <v>26.33</v>
      </c>
      <c r="G540" s="153">
        <f>IF(F540="","",F540-F540*COMPASS!$U$11)</f>
        <v>26.33</v>
      </c>
    </row>
    <row r="541" spans="1:7">
      <c r="A541" s="890" t="s">
        <v>9017</v>
      </c>
      <c r="B541" s="891" t="s">
        <v>467</v>
      </c>
      <c r="C541" s="892" t="s">
        <v>9018</v>
      </c>
      <c r="D541" s="895">
        <v>2</v>
      </c>
      <c r="E541" s="888"/>
      <c r="F541" s="946">
        <v>11.09</v>
      </c>
      <c r="G541" s="153">
        <f>IF(F541="","",F541-F541*COMPASS!$U$11)</f>
        <v>11.09</v>
      </c>
    </row>
    <row r="542" spans="1:7">
      <c r="A542" s="890" t="s">
        <v>9841</v>
      </c>
      <c r="B542" s="891" t="s">
        <v>467</v>
      </c>
      <c r="C542" s="892" t="s">
        <v>16372</v>
      </c>
      <c r="D542" s="893">
        <v>1</v>
      </c>
      <c r="E542" s="904"/>
      <c r="F542" s="903">
        <v>12.29</v>
      </c>
      <c r="G542" s="153">
        <f>IF(F542="","",F542-F542*COMPASS!$U$11)</f>
        <v>12.29</v>
      </c>
    </row>
    <row r="543" spans="1:7">
      <c r="A543" s="890" t="s">
        <v>969</v>
      </c>
      <c r="B543" s="891" t="s">
        <v>216</v>
      </c>
      <c r="C543" s="892" t="s">
        <v>2023</v>
      </c>
      <c r="D543" s="893">
        <v>1</v>
      </c>
      <c r="E543" s="904"/>
      <c r="F543" s="903">
        <v>55.93</v>
      </c>
      <c r="G543" s="153">
        <f>IF(F543="","",F543-F543*COMPASS!$U$11)</f>
        <v>55.93</v>
      </c>
    </row>
    <row r="544" spans="1:7">
      <c r="A544" s="890" t="s">
        <v>970</v>
      </c>
      <c r="B544" s="891" t="s">
        <v>216</v>
      </c>
      <c r="C544" s="892" t="s">
        <v>343</v>
      </c>
      <c r="D544" s="893">
        <v>1</v>
      </c>
      <c r="E544" s="904"/>
      <c r="F544" s="903">
        <v>57.24</v>
      </c>
      <c r="G544" s="153">
        <f>IF(F544="","",F544-F544*COMPASS!$U$11)</f>
        <v>57.24</v>
      </c>
    </row>
    <row r="545" spans="1:7">
      <c r="A545" s="890" t="s">
        <v>971</v>
      </c>
      <c r="B545" s="891" t="s">
        <v>216</v>
      </c>
      <c r="C545" s="892" t="s">
        <v>14</v>
      </c>
      <c r="D545" s="893">
        <v>1</v>
      </c>
      <c r="E545" s="904"/>
      <c r="F545" s="903">
        <v>29.34</v>
      </c>
      <c r="G545" s="153">
        <f>IF(F545="","",F545-F545*COMPASS!$U$11)</f>
        <v>29.34</v>
      </c>
    </row>
    <row r="546" spans="1:7">
      <c r="A546" s="890" t="s">
        <v>2657</v>
      </c>
      <c r="B546" s="891" t="s">
        <v>216</v>
      </c>
      <c r="C546" s="892" t="s">
        <v>14791</v>
      </c>
      <c r="D546" s="893">
        <v>10</v>
      </c>
      <c r="E546" s="902"/>
      <c r="F546" s="903">
        <v>0.38</v>
      </c>
      <c r="G546" s="153">
        <f>IF(F546="","",F546-F546*COMPASS!$U$11)</f>
        <v>0.38</v>
      </c>
    </row>
    <row r="547" spans="1:7">
      <c r="A547" s="890" t="s">
        <v>981</v>
      </c>
      <c r="B547" s="891" t="s">
        <v>216</v>
      </c>
      <c r="C547" s="892" t="s">
        <v>437</v>
      </c>
      <c r="D547" s="893">
        <v>1</v>
      </c>
      <c r="E547" s="902"/>
      <c r="F547" s="903">
        <v>14</v>
      </c>
      <c r="G547" s="153">
        <f>IF(F547="","",F547-F547*COMPASS!$U$11)</f>
        <v>14</v>
      </c>
    </row>
    <row r="548" spans="1:7">
      <c r="A548" s="890" t="s">
        <v>982</v>
      </c>
      <c r="B548" s="891" t="s">
        <v>216</v>
      </c>
      <c r="C548" s="892" t="s">
        <v>677</v>
      </c>
      <c r="D548" s="893">
        <v>1</v>
      </c>
      <c r="E548" s="902"/>
      <c r="F548" s="903">
        <v>14.64</v>
      </c>
      <c r="G548" s="153">
        <f>IF(F548="","",F548-F548*COMPASS!$U$11)</f>
        <v>14.64</v>
      </c>
    </row>
    <row r="549" spans="1:7">
      <c r="A549" s="890" t="s">
        <v>1098</v>
      </c>
      <c r="B549" s="891" t="s">
        <v>216</v>
      </c>
      <c r="C549" s="892" t="s">
        <v>304</v>
      </c>
      <c r="D549" s="893">
        <v>1</v>
      </c>
      <c r="E549" s="902"/>
      <c r="F549" s="903">
        <v>15.86</v>
      </c>
      <c r="G549" s="153">
        <f>IF(F549="","",F549-F549*COMPASS!$U$11)</f>
        <v>15.86</v>
      </c>
    </row>
    <row r="550" spans="1:7">
      <c r="A550" s="890" t="s">
        <v>1108</v>
      </c>
      <c r="B550" s="891" t="s">
        <v>216</v>
      </c>
      <c r="C550" s="892" t="s">
        <v>557</v>
      </c>
      <c r="D550" s="893">
        <v>1</v>
      </c>
      <c r="E550" s="904"/>
      <c r="F550" s="903">
        <v>13.6</v>
      </c>
      <c r="G550" s="153">
        <f>IF(F550="","",F550-F550*COMPASS!$U$11)</f>
        <v>13.6</v>
      </c>
    </row>
    <row r="551" spans="1:7">
      <c r="A551" s="890" t="s">
        <v>1109</v>
      </c>
      <c r="B551" s="891" t="s">
        <v>216</v>
      </c>
      <c r="C551" s="892" t="s">
        <v>8666</v>
      </c>
      <c r="D551" s="893">
        <v>1</v>
      </c>
      <c r="E551" s="902"/>
      <c r="F551" s="903">
        <v>22.1</v>
      </c>
      <c r="G551" s="153">
        <f>IF(F551="","",F551-F551*COMPASS!$U$11)</f>
        <v>22.1</v>
      </c>
    </row>
    <row r="552" spans="1:7">
      <c r="A552" s="925" t="s">
        <v>169</v>
      </c>
      <c r="B552" s="942"/>
      <c r="C552" s="927"/>
      <c r="D552" s="943"/>
      <c r="E552" s="944"/>
      <c r="F552" s="945"/>
      <c r="G552" s="153" t="str">
        <f>IF(F552="","",F552-F552*COMPASS!$U$11)</f>
        <v/>
      </c>
    </row>
    <row r="553" spans="1:7">
      <c r="A553" s="890" t="s">
        <v>4197</v>
      </c>
      <c r="B553" s="891" t="s">
        <v>216</v>
      </c>
      <c r="C553" s="892" t="s">
        <v>8862</v>
      </c>
      <c r="D553" s="893">
        <v>1</v>
      </c>
      <c r="E553" s="902"/>
      <c r="F553" s="903">
        <v>168.17000000000002</v>
      </c>
      <c r="G553" s="153">
        <f>IF(F553="","",F553-F553*COMPASS!$U$11)</f>
        <v>168.17000000000002</v>
      </c>
    </row>
    <row r="554" spans="1:7">
      <c r="A554" s="890" t="s">
        <v>1110</v>
      </c>
      <c r="B554" s="891" t="s">
        <v>216</v>
      </c>
      <c r="C554" s="892" t="s">
        <v>133</v>
      </c>
      <c r="D554" s="893">
        <v>1</v>
      </c>
      <c r="E554" s="894"/>
      <c r="F554" s="903">
        <v>251.37</v>
      </c>
      <c r="G554" s="153">
        <f>IF(F554="","",F554-F554*COMPASS!$U$11)</f>
        <v>251.37</v>
      </c>
    </row>
    <row r="555" spans="1:7">
      <c r="A555" s="890" t="s">
        <v>1111</v>
      </c>
      <c r="B555" s="891" t="s">
        <v>216</v>
      </c>
      <c r="C555" s="892" t="s">
        <v>679</v>
      </c>
      <c r="D555" s="893">
        <v>1</v>
      </c>
      <c r="E555" s="902"/>
      <c r="F555" s="903">
        <v>251.37</v>
      </c>
      <c r="G555" s="153">
        <f>IF(F555="","",F555-F555*COMPASS!$U$11)</f>
        <v>251.37</v>
      </c>
    </row>
    <row r="556" spans="1:7">
      <c r="A556" s="890" t="s">
        <v>1112</v>
      </c>
      <c r="B556" s="891" t="s">
        <v>216</v>
      </c>
      <c r="C556" s="892" t="s">
        <v>8863</v>
      </c>
      <c r="D556" s="893">
        <v>1</v>
      </c>
      <c r="E556" s="894"/>
      <c r="F556" s="903">
        <v>141.20000000000002</v>
      </c>
      <c r="G556" s="153">
        <f>IF(F556="","",F556-F556*COMPASS!$U$11)</f>
        <v>141.20000000000002</v>
      </c>
    </row>
    <row r="557" spans="1:7">
      <c r="A557" s="890" t="s">
        <v>1113</v>
      </c>
      <c r="B557" s="891" t="s">
        <v>467</v>
      </c>
      <c r="C557" s="892" t="s">
        <v>9978</v>
      </c>
      <c r="D557" s="893">
        <v>1</v>
      </c>
      <c r="E557" s="894"/>
      <c r="F557" s="903">
        <v>48.54</v>
      </c>
      <c r="G557" s="153">
        <f>IF(F557="","",F557-F557*COMPASS!$U$11)</f>
        <v>48.54</v>
      </c>
    </row>
    <row r="558" spans="1:7">
      <c r="A558" s="1087" t="s">
        <v>16373</v>
      </c>
      <c r="B558" s="891" t="s">
        <v>467</v>
      </c>
      <c r="C558" s="892" t="s">
        <v>16374</v>
      </c>
      <c r="D558" s="893">
        <v>1</v>
      </c>
      <c r="E558" s="904" t="s">
        <v>445</v>
      </c>
      <c r="F558" s="903">
        <v>56.73</v>
      </c>
      <c r="G558" s="153">
        <f>IF(F558="","",F558-F558*COMPASS!$U$11)</f>
        <v>56.73</v>
      </c>
    </row>
    <row r="559" spans="1:7">
      <c r="A559" s="1087" t="s">
        <v>16375</v>
      </c>
      <c r="B559" s="891" t="s">
        <v>467</v>
      </c>
      <c r="C559" s="892" t="s">
        <v>16376</v>
      </c>
      <c r="D559" s="893">
        <v>1</v>
      </c>
      <c r="E559" s="904" t="s">
        <v>445</v>
      </c>
      <c r="F559" s="903">
        <v>78.12</v>
      </c>
      <c r="G559" s="153">
        <f>IF(F559="","",F559-F559*COMPASS!$U$11)</f>
        <v>78.12</v>
      </c>
    </row>
    <row r="560" spans="1:7">
      <c r="A560" s="890" t="s">
        <v>1329</v>
      </c>
      <c r="B560" s="891" t="s">
        <v>216</v>
      </c>
      <c r="C560" s="892" t="s">
        <v>4666</v>
      </c>
      <c r="D560" s="893">
        <v>1</v>
      </c>
      <c r="E560" s="902"/>
      <c r="F560" s="903">
        <v>77.38</v>
      </c>
      <c r="G560" s="153">
        <f>IF(F560="","",F560-F560*COMPASS!$U$11)</f>
        <v>77.38</v>
      </c>
    </row>
    <row r="561" spans="1:7">
      <c r="A561" s="890" t="s">
        <v>1330</v>
      </c>
      <c r="B561" s="891" t="s">
        <v>467</v>
      </c>
      <c r="C561" s="892" t="s">
        <v>3232</v>
      </c>
      <c r="D561" s="893">
        <v>1</v>
      </c>
      <c r="E561" s="894"/>
      <c r="F561" s="903">
        <v>66.58</v>
      </c>
      <c r="G561" s="153">
        <f>IF(F561="","",F561-F561*COMPASS!$U$11)</f>
        <v>66.58</v>
      </c>
    </row>
    <row r="562" spans="1:7">
      <c r="A562" s="890" t="s">
        <v>1331</v>
      </c>
      <c r="B562" s="891" t="s">
        <v>467</v>
      </c>
      <c r="C562" s="892" t="s">
        <v>11785</v>
      </c>
      <c r="D562" s="895">
        <v>1</v>
      </c>
      <c r="E562" s="888"/>
      <c r="F562" s="889">
        <v>48.8</v>
      </c>
      <c r="G562" s="153">
        <f>IF(F562="","",F562-F562*COMPASS!$U$11)</f>
        <v>48.8</v>
      </c>
    </row>
    <row r="563" spans="1:7">
      <c r="A563" s="890" t="s">
        <v>1332</v>
      </c>
      <c r="B563" s="891" t="s">
        <v>467</v>
      </c>
      <c r="C563" s="892" t="s">
        <v>11786</v>
      </c>
      <c r="D563" s="895">
        <v>1</v>
      </c>
      <c r="E563" s="888"/>
      <c r="F563" s="889">
        <v>75.31</v>
      </c>
      <c r="G563" s="153">
        <f>IF(F563="","",F563-F563*COMPASS!$U$11)</f>
        <v>75.31</v>
      </c>
    </row>
    <row r="564" spans="1:7">
      <c r="A564" s="890" t="s">
        <v>1333</v>
      </c>
      <c r="B564" s="891" t="s">
        <v>216</v>
      </c>
      <c r="C564" s="892" t="s">
        <v>1334</v>
      </c>
      <c r="D564" s="893">
        <v>1</v>
      </c>
      <c r="E564" s="894"/>
      <c r="F564" s="903">
        <v>11.17</v>
      </c>
      <c r="G564" s="153">
        <f>IF(F564="","",F564-F564*COMPASS!$U$11)</f>
        <v>11.17</v>
      </c>
    </row>
    <row r="565" spans="1:7">
      <c r="A565" s="890" t="s">
        <v>1114</v>
      </c>
      <c r="B565" s="891" t="s">
        <v>216</v>
      </c>
      <c r="C565" s="892" t="s">
        <v>20</v>
      </c>
      <c r="D565" s="893">
        <v>1</v>
      </c>
      <c r="E565" s="894"/>
      <c r="F565" s="903">
        <v>20.37</v>
      </c>
      <c r="G565" s="153">
        <f>IF(F565="","",F565-F565*COMPASS!$U$11)</f>
        <v>20.37</v>
      </c>
    </row>
    <row r="566" spans="1:7">
      <c r="A566" s="890" t="s">
        <v>1115</v>
      </c>
      <c r="B566" s="891" t="s">
        <v>467</v>
      </c>
      <c r="C566" s="892" t="s">
        <v>268</v>
      </c>
      <c r="D566" s="893">
        <v>1</v>
      </c>
      <c r="E566" s="894"/>
      <c r="F566" s="903">
        <v>130.40632000000002</v>
      </c>
      <c r="G566" s="153">
        <f>IF(F566="","",F566-F566*COMPASS!$U$11)</f>
        <v>130.40632000000002</v>
      </c>
    </row>
    <row r="567" spans="1:7">
      <c r="A567" s="890" t="s">
        <v>1116</v>
      </c>
      <c r="B567" s="891" t="s">
        <v>467</v>
      </c>
      <c r="C567" s="892" t="s">
        <v>678</v>
      </c>
      <c r="D567" s="893">
        <v>1</v>
      </c>
      <c r="E567" s="894"/>
      <c r="F567" s="903">
        <v>90.37</v>
      </c>
      <c r="G567" s="153">
        <f>IF(F567="","",F567-F567*COMPASS!$U$11)</f>
        <v>90.37</v>
      </c>
    </row>
    <row r="568" spans="1:7">
      <c r="A568" s="890" t="s">
        <v>1117</v>
      </c>
      <c r="B568" s="891" t="s">
        <v>467</v>
      </c>
      <c r="C568" s="892" t="s">
        <v>10389</v>
      </c>
      <c r="D568" s="893">
        <v>1</v>
      </c>
      <c r="E568" s="894"/>
      <c r="F568" s="903">
        <v>82.65</v>
      </c>
      <c r="G568" s="153">
        <f>IF(F568="","",F568-F568*COMPASS!$U$11)</f>
        <v>82.65</v>
      </c>
    </row>
    <row r="569" spans="1:7">
      <c r="A569" s="890" t="s">
        <v>1118</v>
      </c>
      <c r="B569" s="891" t="s">
        <v>216</v>
      </c>
      <c r="C569" s="892" t="s">
        <v>618</v>
      </c>
      <c r="D569" s="893">
        <v>1</v>
      </c>
      <c r="E569" s="894"/>
      <c r="F569" s="903">
        <v>74.53</v>
      </c>
      <c r="G569" s="153">
        <f>IF(F569="","",F569-F569*COMPASS!$U$11)</f>
        <v>74.53</v>
      </c>
    </row>
    <row r="570" spans="1:7">
      <c r="A570" s="890" t="s">
        <v>1119</v>
      </c>
      <c r="B570" s="891" t="s">
        <v>216</v>
      </c>
      <c r="C570" s="892" t="s">
        <v>599</v>
      </c>
      <c r="D570" s="893">
        <v>1</v>
      </c>
      <c r="E570" s="894"/>
      <c r="F570" s="903">
        <v>66.23</v>
      </c>
      <c r="G570" s="153">
        <f>IF(F570="","",F570-F570*COMPASS!$U$11)</f>
        <v>66.23</v>
      </c>
    </row>
    <row r="571" spans="1:7">
      <c r="A571" s="890" t="s">
        <v>1120</v>
      </c>
      <c r="B571" s="891" t="s">
        <v>216</v>
      </c>
      <c r="C571" s="892" t="s">
        <v>553</v>
      </c>
      <c r="D571" s="893">
        <v>1</v>
      </c>
      <c r="E571" s="894"/>
      <c r="F571" s="903">
        <v>143.37</v>
      </c>
      <c r="G571" s="153">
        <f>IF(F571="","",F571-F571*COMPASS!$U$11)</f>
        <v>143.37</v>
      </c>
    </row>
    <row r="572" spans="1:7">
      <c r="A572" s="890" t="s">
        <v>963</v>
      </c>
      <c r="B572" s="891" t="s">
        <v>216</v>
      </c>
      <c r="C572" s="892" t="s">
        <v>554</v>
      </c>
      <c r="D572" s="893">
        <v>1</v>
      </c>
      <c r="E572" s="894"/>
      <c r="F572" s="903">
        <v>143.37</v>
      </c>
      <c r="G572" s="153">
        <f>IF(F572="","",F572-F572*COMPASS!$U$11)</f>
        <v>143.37</v>
      </c>
    </row>
    <row r="573" spans="1:7">
      <c r="A573" s="890" t="s">
        <v>840</v>
      </c>
      <c r="B573" s="891" t="s">
        <v>216</v>
      </c>
      <c r="C573" s="892" t="s">
        <v>86</v>
      </c>
      <c r="D573" s="893">
        <v>1</v>
      </c>
      <c r="E573" s="894"/>
      <c r="F573" s="903">
        <v>563.83000000000004</v>
      </c>
      <c r="G573" s="153">
        <f>IF(F573="","",F573-F573*COMPASS!$U$11)</f>
        <v>563.83000000000004</v>
      </c>
    </row>
    <row r="574" spans="1:7">
      <c r="A574" s="890" t="s">
        <v>1827</v>
      </c>
      <c r="B574" s="891" t="s">
        <v>216</v>
      </c>
      <c r="C574" s="892" t="s">
        <v>1826</v>
      </c>
      <c r="D574" s="893">
        <v>1</v>
      </c>
      <c r="E574" s="894"/>
      <c r="F574" s="903">
        <v>805.43</v>
      </c>
      <c r="G574" s="153">
        <f>IF(F574="","",F574-F574*COMPASS!$U$11)</f>
        <v>805.43</v>
      </c>
    </row>
    <row r="575" spans="1:7">
      <c r="A575" s="925" t="s">
        <v>11787</v>
      </c>
      <c r="B575" s="942"/>
      <c r="C575" s="927"/>
      <c r="D575" s="943"/>
      <c r="E575" s="944"/>
      <c r="F575" s="945"/>
      <c r="G575" s="153" t="str">
        <f>IF(F575="","",F575-F575*COMPASS!$U$11)</f>
        <v/>
      </c>
    </row>
    <row r="576" spans="1:7">
      <c r="A576" s="890" t="s">
        <v>8258</v>
      </c>
      <c r="B576" s="891" t="s">
        <v>467</v>
      </c>
      <c r="C576" s="892" t="s">
        <v>13919</v>
      </c>
      <c r="D576" s="893">
        <v>1</v>
      </c>
      <c r="E576" s="894"/>
      <c r="F576" s="903">
        <v>3900</v>
      </c>
      <c r="G576" s="153">
        <f>IF(F576="","",F576-F576*COMPASS!$U$11)</f>
        <v>3900</v>
      </c>
    </row>
    <row r="577" spans="1:7">
      <c r="A577" s="890" t="s">
        <v>2614</v>
      </c>
      <c r="B577" s="891" t="s">
        <v>467</v>
      </c>
      <c r="C577" s="892" t="s">
        <v>10390</v>
      </c>
      <c r="D577" s="893">
        <v>1</v>
      </c>
      <c r="E577" s="894"/>
      <c r="F577" s="903">
        <v>408.24</v>
      </c>
      <c r="G577" s="153">
        <f>IF(F577="","",F577-F577*COMPASS!$U$11)</f>
        <v>408.24</v>
      </c>
    </row>
    <row r="578" spans="1:7">
      <c r="A578" s="890" t="s">
        <v>13004</v>
      </c>
      <c r="B578" s="891" t="s">
        <v>467</v>
      </c>
      <c r="C578" s="892" t="s">
        <v>13005</v>
      </c>
      <c r="D578" s="893">
        <v>1</v>
      </c>
      <c r="E578" s="894"/>
      <c r="F578" s="903">
        <v>86.94</v>
      </c>
      <c r="G578" s="153">
        <f>IF(F578="","",F578-F578*COMPASS!$U$11)</f>
        <v>86.94</v>
      </c>
    </row>
    <row r="579" spans="1:7">
      <c r="A579" s="890" t="s">
        <v>6829</v>
      </c>
      <c r="B579" s="891" t="s">
        <v>467</v>
      </c>
      <c r="C579" s="892" t="s">
        <v>13920</v>
      </c>
      <c r="D579" s="893">
        <v>1</v>
      </c>
      <c r="E579" s="894"/>
      <c r="F579" s="903">
        <v>108</v>
      </c>
      <c r="G579" s="153">
        <f>IF(F579="","",F579-F579*COMPASS!$U$11)</f>
        <v>108</v>
      </c>
    </row>
    <row r="580" spans="1:7">
      <c r="A580" s="890" t="s">
        <v>7041</v>
      </c>
      <c r="B580" s="891" t="s">
        <v>216</v>
      </c>
      <c r="C580" s="892" t="s">
        <v>13943</v>
      </c>
      <c r="D580" s="893">
        <v>1</v>
      </c>
      <c r="E580" s="894"/>
      <c r="F580" s="903">
        <v>265</v>
      </c>
      <c r="G580" s="153">
        <f>IF(F580="","",F580-F580*COMPASS!$U$11)</f>
        <v>265</v>
      </c>
    </row>
    <row r="581" spans="1:7">
      <c r="A581" s="890" t="s">
        <v>13006</v>
      </c>
      <c r="B581" s="891" t="s">
        <v>467</v>
      </c>
      <c r="C581" s="892" t="s">
        <v>11789</v>
      </c>
      <c r="D581" s="893">
        <v>1</v>
      </c>
      <c r="E581" s="894"/>
      <c r="F581" s="903">
        <v>2850.54</v>
      </c>
      <c r="G581" s="153">
        <f>IF(F581="","",F581-F581*COMPASS!$U$11)</f>
        <v>2850.54</v>
      </c>
    </row>
    <row r="582" spans="1:7">
      <c r="A582" s="890" t="s">
        <v>11769</v>
      </c>
      <c r="B582" s="891" t="s">
        <v>467</v>
      </c>
      <c r="C582" s="892" t="s">
        <v>11788</v>
      </c>
      <c r="D582" s="893">
        <v>1</v>
      </c>
      <c r="E582" s="894"/>
      <c r="F582" s="889">
        <v>1986.74</v>
      </c>
      <c r="G582" s="153">
        <f>IF(F582="","",F582-F582*COMPASS!$U$11)</f>
        <v>1986.74</v>
      </c>
    </row>
    <row r="583" spans="1:7">
      <c r="A583" s="890" t="s">
        <v>13007</v>
      </c>
      <c r="B583" s="891" t="s">
        <v>467</v>
      </c>
      <c r="C583" s="892" t="s">
        <v>13008</v>
      </c>
      <c r="D583" s="893">
        <v>1</v>
      </c>
      <c r="E583" s="894"/>
      <c r="F583" s="903">
        <v>275.33</v>
      </c>
      <c r="G583" s="153">
        <f>IF(F583="","",F583-F583*COMPASS!$U$11)</f>
        <v>275.33</v>
      </c>
    </row>
    <row r="584" spans="1:7">
      <c r="A584" s="890" t="s">
        <v>13009</v>
      </c>
      <c r="B584" s="891" t="s">
        <v>216</v>
      </c>
      <c r="C584" s="892" t="s">
        <v>13010</v>
      </c>
      <c r="D584" s="893">
        <v>1</v>
      </c>
      <c r="E584" s="894"/>
      <c r="F584" s="903">
        <v>392.05</v>
      </c>
      <c r="G584" s="153">
        <f>IF(F584="","",F584-F584*COMPASS!$U$11)</f>
        <v>392.05</v>
      </c>
    </row>
    <row r="585" spans="1:7">
      <c r="A585" s="890" t="s">
        <v>13944</v>
      </c>
      <c r="B585" s="891" t="s">
        <v>467</v>
      </c>
      <c r="C585" s="892" t="s">
        <v>13945</v>
      </c>
      <c r="D585" s="893">
        <v>1</v>
      </c>
      <c r="E585" s="894"/>
      <c r="F585" s="903">
        <v>39.85</v>
      </c>
      <c r="G585" s="153">
        <f>IF(F585="","",F585-F585*COMPASS!$U$11)</f>
        <v>39.85</v>
      </c>
    </row>
    <row r="586" spans="1:7">
      <c r="A586" s="890" t="s">
        <v>13011</v>
      </c>
      <c r="B586" s="891" t="s">
        <v>467</v>
      </c>
      <c r="C586" s="892" t="s">
        <v>13012</v>
      </c>
      <c r="D586" s="893">
        <v>1</v>
      </c>
      <c r="E586" s="894"/>
      <c r="F586" s="903">
        <v>63.45</v>
      </c>
      <c r="G586" s="153">
        <f>IF(F586="","",F586-F586*COMPASS!$U$11)</f>
        <v>63.45</v>
      </c>
    </row>
    <row r="587" spans="1:7">
      <c r="A587" s="890" t="s">
        <v>13013</v>
      </c>
      <c r="B587" s="891" t="s">
        <v>571</v>
      </c>
      <c r="C587" s="892" t="s">
        <v>13014</v>
      </c>
      <c r="D587" s="893">
        <v>1</v>
      </c>
      <c r="E587" s="894"/>
      <c r="F587" s="903">
        <v>137.44999999999999</v>
      </c>
      <c r="G587" s="153">
        <f>IF(F587="","",F587-F587*COMPASS!$U$11)</f>
        <v>137.44999999999999</v>
      </c>
    </row>
    <row r="588" spans="1:7">
      <c r="A588" s="890" t="s">
        <v>13015</v>
      </c>
      <c r="B588" s="891" t="s">
        <v>467</v>
      </c>
      <c r="C588" s="892" t="s">
        <v>13016</v>
      </c>
      <c r="D588" s="893">
        <v>1</v>
      </c>
      <c r="E588" s="894"/>
      <c r="F588" s="903">
        <v>63.45</v>
      </c>
      <c r="G588" s="153">
        <f>IF(F588="","",F588-F588*COMPASS!$U$11)</f>
        <v>63.45</v>
      </c>
    </row>
    <row r="589" spans="1:7">
      <c r="A589" s="890" t="s">
        <v>13017</v>
      </c>
      <c r="B589" s="891" t="s">
        <v>216</v>
      </c>
      <c r="C589" s="892" t="s">
        <v>13018</v>
      </c>
      <c r="D589" s="893">
        <v>1</v>
      </c>
      <c r="E589" s="894"/>
      <c r="F589" s="903">
        <v>196.35</v>
      </c>
      <c r="G589" s="153">
        <f>IF(F589="","",F589-F589*COMPASS!$U$11)</f>
        <v>196.35</v>
      </c>
    </row>
    <row r="590" spans="1:7">
      <c r="A590" s="890" t="s">
        <v>11493</v>
      </c>
      <c r="B590" s="891" t="s">
        <v>467</v>
      </c>
      <c r="C590" s="892" t="s">
        <v>11494</v>
      </c>
      <c r="D590" s="893">
        <v>1</v>
      </c>
      <c r="E590" s="894"/>
      <c r="F590" s="903">
        <v>368.43</v>
      </c>
      <c r="G590" s="153">
        <f>IF(F590="","",F590-F590*COMPASS!$U$11)</f>
        <v>368.43</v>
      </c>
    </row>
    <row r="591" spans="1:7">
      <c r="A591" s="890" t="s">
        <v>11495</v>
      </c>
      <c r="B591" s="891" t="s">
        <v>467</v>
      </c>
      <c r="C591" s="892" t="s">
        <v>15673</v>
      </c>
      <c r="D591" s="893">
        <v>1</v>
      </c>
      <c r="E591" s="894"/>
      <c r="F591" s="903">
        <v>153.51</v>
      </c>
      <c r="G591" s="153">
        <f>IF(F591="","",F591-F591*COMPASS!$U$11)</f>
        <v>153.51</v>
      </c>
    </row>
    <row r="592" spans="1:7">
      <c r="A592" s="890" t="s">
        <v>11491</v>
      </c>
      <c r="B592" s="891" t="s">
        <v>467</v>
      </c>
      <c r="C592" s="892" t="s">
        <v>11790</v>
      </c>
      <c r="D592" s="893">
        <v>1</v>
      </c>
      <c r="E592" s="894"/>
      <c r="F592" s="903">
        <v>1925.04</v>
      </c>
      <c r="G592" s="153">
        <f>IF(F592="","",F592-F592*COMPASS!$U$11)</f>
        <v>1925.04</v>
      </c>
    </row>
    <row r="593" spans="1:7">
      <c r="A593" s="890" t="s">
        <v>11492</v>
      </c>
      <c r="B593" s="891" t="s">
        <v>467</v>
      </c>
      <c r="C593" s="892" t="s">
        <v>11791</v>
      </c>
      <c r="D593" s="893">
        <v>1</v>
      </c>
      <c r="E593" s="894"/>
      <c r="F593" s="903">
        <v>1929.78</v>
      </c>
      <c r="G593" s="153">
        <f>IF(F593="","",F593-F593*COMPASS!$U$11)</f>
        <v>1929.78</v>
      </c>
    </row>
    <row r="594" spans="1:7">
      <c r="A594" s="890" t="s">
        <v>12169</v>
      </c>
      <c r="B594" s="891" t="s">
        <v>467</v>
      </c>
      <c r="C594" s="892" t="s">
        <v>13019</v>
      </c>
      <c r="D594" s="893">
        <v>1</v>
      </c>
      <c r="E594" s="894"/>
      <c r="F594" s="903">
        <v>162.63999999999999</v>
      </c>
      <c r="G594" s="153">
        <f>IF(F594="","",F594-F594*COMPASS!$U$11)</f>
        <v>162.63999999999999</v>
      </c>
    </row>
    <row r="595" spans="1:7">
      <c r="A595" s="890" t="s">
        <v>12170</v>
      </c>
      <c r="B595" s="891" t="s">
        <v>467</v>
      </c>
      <c r="C595" s="892" t="s">
        <v>13020</v>
      </c>
      <c r="D595" s="893">
        <v>1</v>
      </c>
      <c r="E595" s="894"/>
      <c r="F595" s="903">
        <v>162.63999999999999</v>
      </c>
      <c r="G595" s="153">
        <f>IF(F595="","",F595-F595*COMPASS!$U$11)</f>
        <v>162.63999999999999</v>
      </c>
    </row>
    <row r="596" spans="1:7">
      <c r="A596" s="1087" t="s">
        <v>16377</v>
      </c>
      <c r="B596" s="891" t="s">
        <v>467</v>
      </c>
      <c r="C596" s="892" t="s">
        <v>16378</v>
      </c>
      <c r="D596" s="893">
        <v>1</v>
      </c>
      <c r="E596" s="904" t="s">
        <v>445</v>
      </c>
      <c r="F596" s="903">
        <v>4717.79</v>
      </c>
      <c r="G596" s="153">
        <f>IF(F596="","",F596-F596*COMPASS!$U$11)</f>
        <v>4717.79</v>
      </c>
    </row>
    <row r="597" spans="1:7">
      <c r="A597" s="890" t="s">
        <v>16510</v>
      </c>
      <c r="B597" s="891" t="s">
        <v>467</v>
      </c>
      <c r="C597" s="892" t="s">
        <v>16379</v>
      </c>
      <c r="D597" s="893">
        <v>1</v>
      </c>
      <c r="E597" s="894" t="s">
        <v>445</v>
      </c>
      <c r="F597" s="903">
        <v>1283.95</v>
      </c>
      <c r="G597" s="153">
        <f>IF(F597="","",F597-F597*COMPASS!$U$11)</f>
        <v>1283.95</v>
      </c>
    </row>
    <row r="598" spans="1:7">
      <c r="A598" s="890" t="s">
        <v>16380</v>
      </c>
      <c r="B598" s="891" t="s">
        <v>216</v>
      </c>
      <c r="C598" s="892" t="s">
        <v>16381</v>
      </c>
      <c r="D598" s="893">
        <v>1</v>
      </c>
      <c r="E598" s="894" t="s">
        <v>445</v>
      </c>
      <c r="F598" s="903">
        <v>2799.18</v>
      </c>
      <c r="G598" s="153">
        <f>IF(F598="","",F598-F598*COMPASS!$U$11)</f>
        <v>2799.18</v>
      </c>
    </row>
    <row r="599" spans="1:7">
      <c r="A599" s="890" t="s">
        <v>16511</v>
      </c>
      <c r="B599" s="891" t="s">
        <v>467</v>
      </c>
      <c r="C599" s="892" t="s">
        <v>16512</v>
      </c>
      <c r="D599" s="893">
        <v>1</v>
      </c>
      <c r="E599" s="894" t="s">
        <v>445</v>
      </c>
      <c r="F599" s="903">
        <v>109.09</v>
      </c>
      <c r="G599" s="153">
        <f>IF(F599="","",F599-F599*COMPASS!$U$11)</f>
        <v>109.09</v>
      </c>
    </row>
    <row r="600" spans="1:7">
      <c r="A600" s="947" t="s">
        <v>9582</v>
      </c>
      <c r="B600" s="948"/>
      <c r="C600" s="949"/>
      <c r="D600" s="950"/>
      <c r="E600" s="951"/>
      <c r="F600" s="952"/>
      <c r="G600" s="153" t="str">
        <f>IF(F600="","",F600-F600*COMPASS!$U$11)</f>
        <v/>
      </c>
    </row>
    <row r="601" spans="1:7">
      <c r="A601" s="890" t="s">
        <v>8934</v>
      </c>
      <c r="B601" s="891" t="s">
        <v>467</v>
      </c>
      <c r="C601" s="892" t="s">
        <v>12171</v>
      </c>
      <c r="D601" s="895">
        <v>5</v>
      </c>
      <c r="E601" s="888"/>
      <c r="F601" s="946">
        <v>2.41</v>
      </c>
      <c r="G601" s="153">
        <f>IF(F601="","",F601-F601*COMPASS!$U$11)</f>
        <v>2.41</v>
      </c>
    </row>
    <row r="602" spans="1:7">
      <c r="A602" s="890" t="s">
        <v>8935</v>
      </c>
      <c r="B602" s="891" t="s">
        <v>467</v>
      </c>
      <c r="C602" s="892" t="s">
        <v>12172</v>
      </c>
      <c r="D602" s="895">
        <v>5</v>
      </c>
      <c r="E602" s="811"/>
      <c r="F602" s="946">
        <v>1.87</v>
      </c>
      <c r="G602" s="153">
        <f>IF(F602="","",F602-F602*COMPASS!$U$11)</f>
        <v>1.87</v>
      </c>
    </row>
    <row r="603" spans="1:7">
      <c r="A603" s="890" t="s">
        <v>8936</v>
      </c>
      <c r="B603" s="891" t="s">
        <v>216</v>
      </c>
      <c r="C603" s="892" t="s">
        <v>12173</v>
      </c>
      <c r="D603" s="895">
        <v>5</v>
      </c>
      <c r="E603" s="888"/>
      <c r="F603" s="946">
        <v>1.61</v>
      </c>
      <c r="G603" s="153">
        <f>IF(F603="","",F603-F603*COMPASS!$U$11)</f>
        <v>1.61</v>
      </c>
    </row>
    <row r="604" spans="1:7">
      <c r="A604" s="890" t="s">
        <v>8937</v>
      </c>
      <c r="B604" s="891" t="s">
        <v>216</v>
      </c>
      <c r="C604" s="892" t="s">
        <v>12174</v>
      </c>
      <c r="D604" s="895">
        <v>5</v>
      </c>
      <c r="E604" s="888"/>
      <c r="F604" s="946">
        <v>1</v>
      </c>
      <c r="G604" s="153">
        <f>IF(F604="","",F604-F604*COMPASS!$U$11)</f>
        <v>1</v>
      </c>
    </row>
    <row r="605" spans="1:7">
      <c r="A605" s="947" t="s">
        <v>8938</v>
      </c>
      <c r="B605" s="948"/>
      <c r="C605" s="949"/>
      <c r="D605" s="950"/>
      <c r="E605" s="951"/>
      <c r="F605" s="952"/>
      <c r="G605" s="153" t="str">
        <f>IF(F605="","",F605-F605*COMPASS!$U$11)</f>
        <v/>
      </c>
    </row>
    <row r="606" spans="1:7">
      <c r="A606" s="890" t="s">
        <v>8939</v>
      </c>
      <c r="B606" s="891" t="s">
        <v>467</v>
      </c>
      <c r="C606" s="892" t="s">
        <v>17208</v>
      </c>
      <c r="D606" s="893">
        <v>10</v>
      </c>
      <c r="E606" s="894"/>
      <c r="F606" s="953">
        <v>0.31</v>
      </c>
      <c r="G606" s="153">
        <f>IF(F606="","",F606-F606*COMPASS!$U$11)</f>
        <v>0.31</v>
      </c>
    </row>
    <row r="607" spans="1:7">
      <c r="A607" s="890" t="s">
        <v>8940</v>
      </c>
      <c r="B607" s="891" t="s">
        <v>571</v>
      </c>
      <c r="C607" s="892" t="s">
        <v>14670</v>
      </c>
      <c r="D607" s="895">
        <v>10</v>
      </c>
      <c r="E607" s="888"/>
      <c r="F607" s="946">
        <v>0.79</v>
      </c>
      <c r="G607" s="153">
        <f>IF(F607="","",F607-F607*COMPASS!$U$11)</f>
        <v>0.79</v>
      </c>
    </row>
    <row r="608" spans="1:7">
      <c r="A608" s="890" t="s">
        <v>8941</v>
      </c>
      <c r="B608" s="891" t="s">
        <v>467</v>
      </c>
      <c r="C608" s="892" t="s">
        <v>13921</v>
      </c>
      <c r="D608" s="895">
        <v>10</v>
      </c>
      <c r="E608" s="888"/>
      <c r="F608" s="946">
        <v>0.31</v>
      </c>
      <c r="G608" s="153">
        <f>IF(F608="","",F608-F608*COMPASS!$U$11)</f>
        <v>0.31</v>
      </c>
    </row>
    <row r="609" spans="1:7">
      <c r="A609" s="890" t="s">
        <v>14671</v>
      </c>
      <c r="B609" s="891" t="s">
        <v>467</v>
      </c>
      <c r="C609" s="892" t="s">
        <v>14672</v>
      </c>
      <c r="D609" s="895">
        <v>10</v>
      </c>
      <c r="E609" s="888"/>
      <c r="F609" s="946">
        <v>0.79</v>
      </c>
      <c r="G609" s="153">
        <f>IF(F609="","",F609-F609*COMPASS!$U$11)</f>
        <v>0.79</v>
      </c>
    </row>
    <row r="610" spans="1:7">
      <c r="A610" s="890" t="s">
        <v>8942</v>
      </c>
      <c r="B610" s="891" t="s">
        <v>467</v>
      </c>
      <c r="C610" s="892" t="s">
        <v>11792</v>
      </c>
      <c r="D610" s="893">
        <v>25</v>
      </c>
      <c r="E610" s="894"/>
      <c r="F610" s="953">
        <v>0.64</v>
      </c>
      <c r="G610" s="153">
        <f>IF(F610="","",F610-F610*COMPASS!$U$11)</f>
        <v>0.64</v>
      </c>
    </row>
    <row r="611" spans="1:7">
      <c r="A611" s="890" t="s">
        <v>8943</v>
      </c>
      <c r="B611" s="891" t="s">
        <v>216</v>
      </c>
      <c r="C611" s="892" t="s">
        <v>11793</v>
      </c>
      <c r="D611" s="893">
        <v>25</v>
      </c>
      <c r="E611" s="894"/>
      <c r="F611" s="953">
        <v>0.76</v>
      </c>
      <c r="G611" s="153">
        <f>IF(F611="","",F611-F611*COMPASS!$U$11)</f>
        <v>0.76</v>
      </c>
    </row>
    <row r="612" spans="1:7">
      <c r="A612" s="947" t="s">
        <v>8944</v>
      </c>
      <c r="B612" s="948"/>
      <c r="C612" s="949"/>
      <c r="D612" s="950"/>
      <c r="E612" s="951"/>
      <c r="F612" s="952"/>
      <c r="G612" s="153" t="str">
        <f>IF(F612="","",F612-F612*COMPASS!$U$11)</f>
        <v/>
      </c>
    </row>
    <row r="613" spans="1:7">
      <c r="A613" s="890" t="s">
        <v>8945</v>
      </c>
      <c r="B613" s="891" t="s">
        <v>216</v>
      </c>
      <c r="C613" s="954" t="s">
        <v>9583</v>
      </c>
      <c r="D613" s="893">
        <v>1</v>
      </c>
      <c r="E613" s="894"/>
      <c r="F613" s="953">
        <v>38</v>
      </c>
      <c r="G613" s="153">
        <f>IF(F613="","",F613-F613*COMPASS!$U$11)</f>
        <v>38</v>
      </c>
    </row>
    <row r="614" spans="1:7">
      <c r="A614" s="890" t="s">
        <v>8946</v>
      </c>
      <c r="B614" s="891" t="s">
        <v>467</v>
      </c>
      <c r="C614" s="892" t="s">
        <v>8947</v>
      </c>
      <c r="D614" s="895">
        <v>6</v>
      </c>
      <c r="E614" s="888"/>
      <c r="F614" s="946">
        <v>1.1100000000000001</v>
      </c>
      <c r="G614" s="153">
        <f>IF(F614="","",F614-F614*COMPASS!$U$11)</f>
        <v>1.1100000000000001</v>
      </c>
    </row>
    <row r="615" spans="1:7">
      <c r="A615" s="890" t="s">
        <v>8948</v>
      </c>
      <c r="B615" s="891" t="s">
        <v>216</v>
      </c>
      <c r="C615" s="892" t="s">
        <v>8949</v>
      </c>
      <c r="D615" s="895">
        <v>1</v>
      </c>
      <c r="E615" s="888"/>
      <c r="F615" s="946">
        <v>14.49</v>
      </c>
      <c r="G615" s="153">
        <f>IF(F615="","",F615-F615*COMPASS!$U$11)</f>
        <v>14.49</v>
      </c>
    </row>
    <row r="616" spans="1:7">
      <c r="A616" s="890" t="s">
        <v>12175</v>
      </c>
      <c r="B616" s="891" t="s">
        <v>467</v>
      </c>
      <c r="C616" s="892" t="s">
        <v>12176</v>
      </c>
      <c r="D616" s="895">
        <v>6</v>
      </c>
      <c r="E616" s="888"/>
      <c r="F616" s="946">
        <v>1.1100000000000001</v>
      </c>
      <c r="G616" s="153">
        <f>IF(F616="","",F616-F616*COMPASS!$U$11)</f>
        <v>1.1100000000000001</v>
      </c>
    </row>
    <row r="617" spans="1:7">
      <c r="A617" s="890" t="s">
        <v>12177</v>
      </c>
      <c r="B617" s="891" t="s">
        <v>467</v>
      </c>
      <c r="C617" s="892" t="s">
        <v>12178</v>
      </c>
      <c r="D617" s="895">
        <v>6</v>
      </c>
      <c r="E617" s="888"/>
      <c r="F617" s="946">
        <v>1.17</v>
      </c>
      <c r="G617" s="153">
        <f>IF(F617="","",F617-F617*COMPASS!$U$11)</f>
        <v>1.17</v>
      </c>
    </row>
    <row r="618" spans="1:7">
      <c r="A618" s="890" t="s">
        <v>8950</v>
      </c>
      <c r="B618" s="891" t="s">
        <v>216</v>
      </c>
      <c r="C618" s="892" t="s">
        <v>9584</v>
      </c>
      <c r="D618" s="895">
        <v>10</v>
      </c>
      <c r="E618" s="888"/>
      <c r="F618" s="946">
        <v>3.79</v>
      </c>
      <c r="G618" s="153">
        <f>IF(F618="","",F618-F618*COMPASS!$U$11)</f>
        <v>3.79</v>
      </c>
    </row>
    <row r="619" spans="1:7">
      <c r="A619" s="890" t="s">
        <v>8951</v>
      </c>
      <c r="B619" s="891" t="s">
        <v>216</v>
      </c>
      <c r="C619" s="892" t="s">
        <v>8952</v>
      </c>
      <c r="D619" s="893">
        <v>8</v>
      </c>
      <c r="E619" s="894"/>
      <c r="F619" s="953">
        <v>5.0999999999999996</v>
      </c>
      <c r="G619" s="153">
        <f>IF(F619="","",F619-F619*COMPASS!$U$11)</f>
        <v>5.0999999999999996</v>
      </c>
    </row>
    <row r="620" spans="1:7">
      <c r="A620" s="890" t="s">
        <v>8953</v>
      </c>
      <c r="B620" s="891" t="s">
        <v>216</v>
      </c>
      <c r="C620" s="892" t="s">
        <v>8954</v>
      </c>
      <c r="D620" s="893">
        <v>8</v>
      </c>
      <c r="E620" s="894"/>
      <c r="F620" s="953">
        <v>5.0999999999999996</v>
      </c>
      <c r="G620" s="153">
        <f>IF(F620="","",F620-F620*COMPASS!$U$11)</f>
        <v>5.0999999999999996</v>
      </c>
    </row>
    <row r="621" spans="1:7">
      <c r="A621" s="947" t="s">
        <v>8955</v>
      </c>
      <c r="B621" s="948"/>
      <c r="C621" s="949"/>
      <c r="D621" s="950"/>
      <c r="E621" s="951"/>
      <c r="F621" s="952"/>
      <c r="G621" s="153" t="str">
        <f>IF(F621="","",F621-F621*COMPASS!$U$11)</f>
        <v/>
      </c>
    </row>
    <row r="622" spans="1:7">
      <c r="A622" s="890" t="s">
        <v>8956</v>
      </c>
      <c r="B622" s="891" t="s">
        <v>216</v>
      </c>
      <c r="C622" s="892" t="s">
        <v>9742</v>
      </c>
      <c r="D622" s="893">
        <v>100</v>
      </c>
      <c r="E622" s="894"/>
      <c r="F622" s="953">
        <v>0.71</v>
      </c>
      <c r="G622" s="153">
        <f>IF(F622="","",F622-F622*COMPASS!$U$11)</f>
        <v>0.71</v>
      </c>
    </row>
    <row r="623" spans="1:7">
      <c r="A623" s="947" t="s">
        <v>8957</v>
      </c>
      <c r="B623" s="948"/>
      <c r="C623" s="949"/>
      <c r="D623" s="950"/>
      <c r="E623" s="951"/>
      <c r="F623" s="952"/>
      <c r="G623" s="153" t="str">
        <f>IF(F623="","",F623-F623*COMPASS!$U$11)</f>
        <v/>
      </c>
    </row>
    <row r="624" spans="1:7">
      <c r="A624" s="890" t="s">
        <v>8958</v>
      </c>
      <c r="B624" s="891" t="s">
        <v>467</v>
      </c>
      <c r="C624" s="892" t="s">
        <v>9271</v>
      </c>
      <c r="D624" s="895">
        <v>1</v>
      </c>
      <c r="E624" s="888"/>
      <c r="F624" s="946">
        <v>52.6</v>
      </c>
      <c r="G624" s="153">
        <f>IF(F624="","",F624-F624*COMPASS!$U$11)</f>
        <v>52.6</v>
      </c>
    </row>
    <row r="625" spans="1:7">
      <c r="A625" s="890" t="s">
        <v>8959</v>
      </c>
      <c r="B625" s="891" t="s">
        <v>216</v>
      </c>
      <c r="C625" s="892" t="s">
        <v>15349</v>
      </c>
      <c r="D625" s="893">
        <v>1</v>
      </c>
      <c r="E625" s="894"/>
      <c r="F625" s="953">
        <v>108.33</v>
      </c>
      <c r="G625" s="153">
        <f>IF(F625="","",F625-F625*COMPASS!$U$11)</f>
        <v>108.33</v>
      </c>
    </row>
    <row r="626" spans="1:7">
      <c r="A626" s="890" t="s">
        <v>8960</v>
      </c>
      <c r="B626" s="891" t="s">
        <v>216</v>
      </c>
      <c r="C626" s="892" t="s">
        <v>15350</v>
      </c>
      <c r="D626" s="893">
        <v>1</v>
      </c>
      <c r="E626" s="894"/>
      <c r="F626" s="953">
        <v>108.33</v>
      </c>
      <c r="G626" s="153">
        <f>IF(F626="","",F626-F626*COMPASS!$U$11)</f>
        <v>108.33</v>
      </c>
    </row>
    <row r="627" spans="1:7">
      <c r="A627" s="890" t="s">
        <v>8961</v>
      </c>
      <c r="B627" s="891" t="s">
        <v>467</v>
      </c>
      <c r="C627" s="892" t="s">
        <v>8962</v>
      </c>
      <c r="D627" s="895">
        <v>1</v>
      </c>
      <c r="E627" s="888"/>
      <c r="F627" s="946">
        <v>69.959999999999994</v>
      </c>
      <c r="G627" s="153">
        <f>IF(F627="","",F627-F627*COMPASS!$U$11)</f>
        <v>69.959999999999994</v>
      </c>
    </row>
    <row r="628" spans="1:7">
      <c r="A628" s="890" t="s">
        <v>8963</v>
      </c>
      <c r="B628" s="891" t="s">
        <v>467</v>
      </c>
      <c r="C628" s="892" t="s">
        <v>8964</v>
      </c>
      <c r="D628" s="895">
        <v>1</v>
      </c>
      <c r="E628" s="888"/>
      <c r="F628" s="946">
        <v>30.47</v>
      </c>
      <c r="G628" s="153">
        <f>IF(F628="","",F628-F628*COMPASS!$U$11)</f>
        <v>30.47</v>
      </c>
    </row>
    <row r="629" spans="1:7">
      <c r="A629" s="947" t="s">
        <v>8965</v>
      </c>
      <c r="B629" s="948"/>
      <c r="C629" s="949"/>
      <c r="D629" s="950"/>
      <c r="E629" s="951"/>
      <c r="F629" s="952"/>
      <c r="G629" s="153" t="str">
        <f>IF(F629="","",F629-F629*COMPASS!$U$11)</f>
        <v/>
      </c>
    </row>
    <row r="630" spans="1:7">
      <c r="A630" s="890" t="s">
        <v>8966</v>
      </c>
      <c r="B630" s="891" t="s">
        <v>216</v>
      </c>
      <c r="C630" s="892" t="s">
        <v>12180</v>
      </c>
      <c r="D630" s="893">
        <v>1</v>
      </c>
      <c r="E630" s="894"/>
      <c r="F630" s="953">
        <v>7.99</v>
      </c>
      <c r="G630" s="153">
        <f>IF(F630="","",F630-F630*COMPASS!$U$11)</f>
        <v>7.99</v>
      </c>
    </row>
    <row r="631" spans="1:7">
      <c r="A631" s="890" t="s">
        <v>8967</v>
      </c>
      <c r="B631" s="891" t="s">
        <v>467</v>
      </c>
      <c r="C631" s="892" t="s">
        <v>12181</v>
      </c>
      <c r="D631" s="893">
        <v>1</v>
      </c>
      <c r="E631" s="894"/>
      <c r="F631" s="953">
        <v>16.55</v>
      </c>
      <c r="G631" s="153">
        <f>IF(F631="","",F631-F631*COMPASS!$U$11)</f>
        <v>16.55</v>
      </c>
    </row>
    <row r="632" spans="1:7">
      <c r="A632" s="890" t="s">
        <v>8968</v>
      </c>
      <c r="B632" s="891" t="s">
        <v>467</v>
      </c>
      <c r="C632" s="892" t="s">
        <v>12182</v>
      </c>
      <c r="D632" s="893">
        <v>1</v>
      </c>
      <c r="E632" s="894"/>
      <c r="F632" s="953">
        <v>19.079999999999998</v>
      </c>
      <c r="G632" s="153">
        <f>IF(F632="","",F632-F632*COMPASS!$U$11)</f>
        <v>19.079999999999998</v>
      </c>
    </row>
    <row r="633" spans="1:7">
      <c r="A633" s="890" t="s">
        <v>8969</v>
      </c>
      <c r="B633" s="891" t="s">
        <v>467</v>
      </c>
      <c r="C633" s="892" t="s">
        <v>12183</v>
      </c>
      <c r="D633" s="893">
        <v>1</v>
      </c>
      <c r="E633" s="894"/>
      <c r="F633" s="953">
        <v>19.329999999999998</v>
      </c>
      <c r="G633" s="153">
        <f>IF(F633="","",F633-F633*COMPASS!$U$11)</f>
        <v>19.329999999999998</v>
      </c>
    </row>
    <row r="634" spans="1:7">
      <c r="A634" s="890" t="s">
        <v>8970</v>
      </c>
      <c r="B634" s="891" t="s">
        <v>467</v>
      </c>
      <c r="C634" s="892" t="s">
        <v>12184</v>
      </c>
      <c r="D634" s="893">
        <v>1</v>
      </c>
      <c r="E634" s="894"/>
      <c r="F634" s="953">
        <v>19.649999999999999</v>
      </c>
      <c r="G634" s="153">
        <f>IF(F634="","",F634-F634*COMPASS!$U$11)</f>
        <v>19.649999999999999</v>
      </c>
    </row>
    <row r="635" spans="1:7">
      <c r="A635" s="1087" t="s">
        <v>13946</v>
      </c>
      <c r="B635" s="891" t="s">
        <v>467</v>
      </c>
      <c r="C635" s="892" t="s">
        <v>13947</v>
      </c>
      <c r="D635" s="893">
        <v>1</v>
      </c>
      <c r="E635" s="894"/>
      <c r="F635" s="953">
        <v>33.950000000000003</v>
      </c>
      <c r="G635" s="153">
        <f>IF(F635="","",F635-F635*COMPASS!$U$11)</f>
        <v>33.950000000000003</v>
      </c>
    </row>
    <row r="636" spans="1:7">
      <c r="A636" s="1087" t="s">
        <v>13948</v>
      </c>
      <c r="B636" s="891" t="s">
        <v>216</v>
      </c>
      <c r="C636" s="892" t="s">
        <v>13949</v>
      </c>
      <c r="D636" s="893">
        <v>1</v>
      </c>
      <c r="E636" s="894"/>
      <c r="F636" s="953">
        <v>65.97</v>
      </c>
      <c r="G636" s="153">
        <f>IF(F636="","",F636-F636*COMPASS!$U$11)</f>
        <v>65.97</v>
      </c>
    </row>
    <row r="637" spans="1:7">
      <c r="A637" s="890" t="s">
        <v>14673</v>
      </c>
      <c r="B637" s="891" t="s">
        <v>216</v>
      </c>
      <c r="C637" s="892" t="s">
        <v>14674</v>
      </c>
      <c r="D637" s="893">
        <v>1</v>
      </c>
      <c r="E637" s="894"/>
      <c r="F637" s="953">
        <v>17.920000000000002</v>
      </c>
      <c r="G637" s="153">
        <f>IF(F637="","",F637-F637*COMPASS!$U$11)</f>
        <v>17.920000000000002</v>
      </c>
    </row>
    <row r="638" spans="1:7">
      <c r="A638" s="890" t="s">
        <v>14675</v>
      </c>
      <c r="B638" s="891" t="s">
        <v>216</v>
      </c>
      <c r="C638" s="892" t="s">
        <v>14676</v>
      </c>
      <c r="D638" s="893">
        <v>1</v>
      </c>
      <c r="E638" s="894"/>
      <c r="F638" s="953">
        <v>27.62</v>
      </c>
      <c r="G638" s="153">
        <f>IF(F638="","",F638-F638*COMPASS!$U$11)</f>
        <v>27.62</v>
      </c>
    </row>
    <row r="639" spans="1:7">
      <c r="A639" s="1087" t="s">
        <v>14677</v>
      </c>
      <c r="B639" s="891" t="s">
        <v>216</v>
      </c>
      <c r="C639" s="892" t="s">
        <v>14678</v>
      </c>
      <c r="D639" s="893">
        <v>1</v>
      </c>
      <c r="E639" s="894"/>
      <c r="F639" s="953">
        <v>51.24</v>
      </c>
      <c r="G639" s="153">
        <f>IF(F639="","",F639-F639*COMPASS!$U$11)</f>
        <v>51.24</v>
      </c>
    </row>
    <row r="640" spans="1:7">
      <c r="A640" s="1087" t="s">
        <v>14679</v>
      </c>
      <c r="B640" s="891" t="s">
        <v>216</v>
      </c>
      <c r="C640" s="892" t="s">
        <v>14680</v>
      </c>
      <c r="D640" s="893">
        <v>1</v>
      </c>
      <c r="E640" s="894"/>
      <c r="F640" s="953">
        <v>97.63</v>
      </c>
      <c r="G640" s="153">
        <f>IF(F640="","",F640-F640*COMPASS!$U$11)</f>
        <v>97.63</v>
      </c>
    </row>
    <row r="641" spans="1:7">
      <c r="A641" s="947" t="s">
        <v>8971</v>
      </c>
      <c r="B641" s="948"/>
      <c r="C641" s="949"/>
      <c r="D641" s="950"/>
      <c r="E641" s="951"/>
      <c r="F641" s="952"/>
      <c r="G641" s="153" t="str">
        <f>IF(F641="","",F641-F641*COMPASS!$U$11)</f>
        <v/>
      </c>
    </row>
    <row r="642" spans="1:7">
      <c r="A642" s="890" t="s">
        <v>8972</v>
      </c>
      <c r="B642" s="891" t="s">
        <v>216</v>
      </c>
      <c r="C642" s="892" t="s">
        <v>9585</v>
      </c>
      <c r="D642" s="895">
        <v>100</v>
      </c>
      <c r="E642" s="888"/>
      <c r="F642" s="946">
        <v>0.56000000000000005</v>
      </c>
      <c r="G642" s="153">
        <f>IF(F642="","",F642-F642*COMPASS!$U$11)</f>
        <v>0.56000000000000005</v>
      </c>
    </row>
    <row r="643" spans="1:7">
      <c r="A643" s="890" t="s">
        <v>8973</v>
      </c>
      <c r="B643" s="891" t="s">
        <v>216</v>
      </c>
      <c r="C643" s="892" t="s">
        <v>9586</v>
      </c>
      <c r="D643" s="895">
        <v>100</v>
      </c>
      <c r="E643" s="888"/>
      <c r="F643" s="946">
        <v>0.56000000000000005</v>
      </c>
      <c r="G643" s="153">
        <f>IF(F643="","",F643-F643*COMPASS!$U$11)</f>
        <v>0.56000000000000005</v>
      </c>
    </row>
    <row r="644" spans="1:7">
      <c r="A644" s="890" t="s">
        <v>8974</v>
      </c>
      <c r="B644" s="891" t="s">
        <v>467</v>
      </c>
      <c r="C644" s="892" t="s">
        <v>9272</v>
      </c>
      <c r="D644" s="893">
        <v>1</v>
      </c>
      <c r="E644" s="894"/>
      <c r="F644" s="953">
        <v>38.03</v>
      </c>
      <c r="G644" s="153">
        <f>IF(F644="","",F644-F644*COMPASS!$U$11)</f>
        <v>38.03</v>
      </c>
    </row>
    <row r="645" spans="1:7">
      <c r="A645" s="890" t="s">
        <v>8975</v>
      </c>
      <c r="B645" s="891" t="s">
        <v>467</v>
      </c>
      <c r="C645" s="892" t="s">
        <v>9273</v>
      </c>
      <c r="D645" s="893">
        <v>1</v>
      </c>
      <c r="E645" s="894"/>
      <c r="F645" s="953">
        <v>38.630000000000003</v>
      </c>
      <c r="G645" s="153">
        <f>IF(F645="","",F645-F645*COMPASS!$U$11)</f>
        <v>38.630000000000003</v>
      </c>
    </row>
    <row r="646" spans="1:7">
      <c r="A646" s="890" t="s">
        <v>8976</v>
      </c>
      <c r="B646" s="891" t="s">
        <v>467</v>
      </c>
      <c r="C646" s="892" t="s">
        <v>9274</v>
      </c>
      <c r="D646" s="893">
        <v>1</v>
      </c>
      <c r="E646" s="894"/>
      <c r="F646" s="953">
        <v>44.19</v>
      </c>
      <c r="G646" s="153">
        <f>IF(F646="","",F646-F646*COMPASS!$U$11)</f>
        <v>44.19</v>
      </c>
    </row>
    <row r="647" spans="1:7">
      <c r="A647" s="890" t="s">
        <v>8977</v>
      </c>
      <c r="B647" s="891" t="s">
        <v>216</v>
      </c>
      <c r="C647" s="892" t="s">
        <v>9275</v>
      </c>
      <c r="D647" s="893">
        <v>1</v>
      </c>
      <c r="E647" s="894"/>
      <c r="F647" s="953">
        <v>55.97</v>
      </c>
      <c r="G647" s="153">
        <f>IF(F647="","",F647-F647*COMPASS!$U$11)</f>
        <v>55.97</v>
      </c>
    </row>
    <row r="648" spans="1:7">
      <c r="A648" s="890" t="s">
        <v>8978</v>
      </c>
      <c r="B648" s="891" t="s">
        <v>467</v>
      </c>
      <c r="C648" s="892" t="s">
        <v>15351</v>
      </c>
      <c r="D648" s="895">
        <v>1</v>
      </c>
      <c r="E648" s="888"/>
      <c r="F648" s="946">
        <v>17.37</v>
      </c>
      <c r="G648" s="153">
        <f>IF(F648="","",F648-F648*COMPASS!$U$11)</f>
        <v>17.37</v>
      </c>
    </row>
    <row r="649" spans="1:7">
      <c r="A649" s="890" t="s">
        <v>8979</v>
      </c>
      <c r="B649" s="891" t="s">
        <v>467</v>
      </c>
      <c r="C649" s="892" t="s">
        <v>15352</v>
      </c>
      <c r="D649" s="895">
        <v>1</v>
      </c>
      <c r="E649" s="888"/>
      <c r="F649" s="946">
        <v>41.9</v>
      </c>
      <c r="G649" s="153">
        <f>IF(F649="","",F649-F649*COMPASS!$U$11)</f>
        <v>41.9</v>
      </c>
    </row>
    <row r="650" spans="1:7">
      <c r="A650" s="890" t="s">
        <v>8980</v>
      </c>
      <c r="B650" s="891" t="s">
        <v>467</v>
      </c>
      <c r="C650" s="892" t="s">
        <v>15353</v>
      </c>
      <c r="D650" s="895">
        <v>1</v>
      </c>
      <c r="E650" s="888"/>
      <c r="F650" s="946">
        <v>41.14</v>
      </c>
      <c r="G650" s="153">
        <f>IF(F650="","",F650-F650*COMPASS!$U$11)</f>
        <v>41.14</v>
      </c>
    </row>
    <row r="651" spans="1:7">
      <c r="A651" s="890" t="s">
        <v>8981</v>
      </c>
      <c r="B651" s="891" t="s">
        <v>467</v>
      </c>
      <c r="C651" s="892" t="s">
        <v>15354</v>
      </c>
      <c r="D651" s="895">
        <v>1</v>
      </c>
      <c r="E651" s="888"/>
      <c r="F651" s="946">
        <v>57.13</v>
      </c>
      <c r="G651" s="153">
        <f>IF(F651="","",F651-F651*COMPASS!$U$11)</f>
        <v>57.13</v>
      </c>
    </row>
    <row r="652" spans="1:7">
      <c r="A652" s="890" t="s">
        <v>8982</v>
      </c>
      <c r="B652" s="891" t="s">
        <v>467</v>
      </c>
      <c r="C652" s="892" t="s">
        <v>8983</v>
      </c>
      <c r="D652" s="895">
        <v>1</v>
      </c>
      <c r="E652" s="888"/>
      <c r="F652" s="946">
        <v>28.95</v>
      </c>
      <c r="G652" s="153">
        <f>IF(F652="","",F652-F652*COMPASS!$U$11)</f>
        <v>28.95</v>
      </c>
    </row>
    <row r="653" spans="1:7">
      <c r="A653" s="947" t="s">
        <v>8984</v>
      </c>
      <c r="B653" s="948"/>
      <c r="C653" s="949"/>
      <c r="D653" s="950"/>
      <c r="E653" s="951"/>
      <c r="F653" s="952"/>
      <c r="G653" s="153" t="str">
        <f>IF(F653="","",F653-F653*COMPASS!$U$11)</f>
        <v/>
      </c>
    </row>
    <row r="654" spans="1:7">
      <c r="A654" s="890" t="s">
        <v>8985</v>
      </c>
      <c r="B654" s="891" t="s">
        <v>467</v>
      </c>
      <c r="C654" s="892" t="s">
        <v>9842</v>
      </c>
      <c r="D654" s="893">
        <v>10</v>
      </c>
      <c r="E654" s="894"/>
      <c r="F654" s="953">
        <v>6.11</v>
      </c>
      <c r="G654" s="153">
        <f>IF(F654="","",F654-F654*COMPASS!$U$11)</f>
        <v>6.11</v>
      </c>
    </row>
    <row r="655" spans="1:7">
      <c r="A655" s="890" t="s">
        <v>8986</v>
      </c>
      <c r="B655" s="891" t="s">
        <v>467</v>
      </c>
      <c r="C655" s="892" t="s">
        <v>9843</v>
      </c>
      <c r="D655" s="893">
        <v>10</v>
      </c>
      <c r="E655" s="894"/>
      <c r="F655" s="953">
        <v>6.44</v>
      </c>
      <c r="G655" s="153">
        <f>IF(F655="","",F655-F655*COMPASS!$U$11)</f>
        <v>6.44</v>
      </c>
    </row>
    <row r="656" spans="1:7">
      <c r="A656" s="890" t="s">
        <v>8987</v>
      </c>
      <c r="B656" s="891" t="s">
        <v>467</v>
      </c>
      <c r="C656" s="892" t="s">
        <v>9844</v>
      </c>
      <c r="D656" s="893">
        <v>10</v>
      </c>
      <c r="E656" s="894"/>
      <c r="F656" s="953">
        <v>6.77</v>
      </c>
      <c r="G656" s="153">
        <f>IF(F656="","",F656-F656*COMPASS!$U$11)</f>
        <v>6.77</v>
      </c>
    </row>
    <row r="657" spans="1:7">
      <c r="A657" s="890" t="s">
        <v>8988</v>
      </c>
      <c r="B657" s="891" t="s">
        <v>467</v>
      </c>
      <c r="C657" s="892" t="s">
        <v>9845</v>
      </c>
      <c r="D657" s="893">
        <v>5</v>
      </c>
      <c r="E657" s="894"/>
      <c r="F657" s="953">
        <v>7.42</v>
      </c>
      <c r="G657" s="153">
        <f>IF(F657="","",F657-F657*COMPASS!$U$11)</f>
        <v>7.42</v>
      </c>
    </row>
    <row r="658" spans="1:7">
      <c r="A658" s="890" t="s">
        <v>8989</v>
      </c>
      <c r="B658" s="891" t="s">
        <v>216</v>
      </c>
      <c r="C658" s="892" t="s">
        <v>8990</v>
      </c>
      <c r="D658" s="893">
        <v>1</v>
      </c>
      <c r="E658" s="894"/>
      <c r="F658" s="953">
        <v>9.07</v>
      </c>
      <c r="G658" s="153">
        <f>IF(F658="","",F658-F658*COMPASS!$U$11)</f>
        <v>9.07</v>
      </c>
    </row>
    <row r="659" spans="1:7">
      <c r="A659" s="890" t="s">
        <v>8991</v>
      </c>
      <c r="B659" s="891" t="s">
        <v>467</v>
      </c>
      <c r="C659" s="892" t="s">
        <v>9846</v>
      </c>
      <c r="D659" s="893">
        <v>10</v>
      </c>
      <c r="E659" s="894"/>
      <c r="F659" s="953">
        <v>12.22</v>
      </c>
      <c r="G659" s="153">
        <f>IF(F659="","",F659-F659*COMPASS!$U$11)</f>
        <v>12.22</v>
      </c>
    </row>
    <row r="660" spans="1:7">
      <c r="A660" s="890" t="s">
        <v>8992</v>
      </c>
      <c r="B660" s="891" t="s">
        <v>467</v>
      </c>
      <c r="C660" s="892" t="s">
        <v>9847</v>
      </c>
      <c r="D660" s="893">
        <v>10</v>
      </c>
      <c r="E660" s="894"/>
      <c r="F660" s="953">
        <v>12.87</v>
      </c>
      <c r="G660" s="153">
        <f>IF(F660="","",F660-F660*COMPASS!$U$11)</f>
        <v>12.87</v>
      </c>
    </row>
    <row r="661" spans="1:7">
      <c r="A661" s="890" t="s">
        <v>8993</v>
      </c>
      <c r="B661" s="891" t="s">
        <v>467</v>
      </c>
      <c r="C661" s="892" t="s">
        <v>9848</v>
      </c>
      <c r="D661" s="893">
        <v>10</v>
      </c>
      <c r="E661" s="894"/>
      <c r="F661" s="953">
        <v>13.53</v>
      </c>
      <c r="G661" s="153">
        <f>IF(F661="","",F661-F661*COMPASS!$U$11)</f>
        <v>13.53</v>
      </c>
    </row>
    <row r="662" spans="1:7">
      <c r="A662" s="890" t="s">
        <v>8994</v>
      </c>
      <c r="B662" s="891" t="s">
        <v>467</v>
      </c>
      <c r="C662" s="892" t="s">
        <v>9849</v>
      </c>
      <c r="D662" s="893">
        <v>5</v>
      </c>
      <c r="E662" s="894"/>
      <c r="F662" s="953">
        <v>14.85</v>
      </c>
      <c r="G662" s="153">
        <f>IF(F662="","",F662-F662*COMPASS!$U$11)</f>
        <v>14.85</v>
      </c>
    </row>
    <row r="663" spans="1:7">
      <c r="A663" s="890" t="s">
        <v>8995</v>
      </c>
      <c r="B663" s="891" t="s">
        <v>216</v>
      </c>
      <c r="C663" s="892" t="s">
        <v>8996</v>
      </c>
      <c r="D663" s="893">
        <v>1</v>
      </c>
      <c r="E663" s="894"/>
      <c r="F663" s="953">
        <v>18.13</v>
      </c>
      <c r="G663" s="153">
        <f>IF(F663="","",F663-F663*COMPASS!$U$11)</f>
        <v>18.13</v>
      </c>
    </row>
    <row r="664" spans="1:7">
      <c r="A664" s="890" t="s">
        <v>8997</v>
      </c>
      <c r="B664" s="891" t="s">
        <v>467</v>
      </c>
      <c r="C664" s="892" t="s">
        <v>9850</v>
      </c>
      <c r="D664" s="893">
        <v>10</v>
      </c>
      <c r="E664" s="894"/>
      <c r="F664" s="953">
        <v>6.05</v>
      </c>
      <c r="G664" s="153">
        <f>IF(F664="","",F664-F664*COMPASS!$U$11)</f>
        <v>6.05</v>
      </c>
    </row>
    <row r="665" spans="1:7">
      <c r="A665" s="890" t="s">
        <v>8998</v>
      </c>
      <c r="B665" s="891" t="s">
        <v>467</v>
      </c>
      <c r="C665" s="892" t="s">
        <v>9851</v>
      </c>
      <c r="D665" s="893">
        <v>10</v>
      </c>
      <c r="E665" s="894"/>
      <c r="F665" s="953">
        <v>6.35</v>
      </c>
      <c r="G665" s="153">
        <f>IF(F665="","",F665-F665*COMPASS!$U$11)</f>
        <v>6.35</v>
      </c>
    </row>
    <row r="666" spans="1:7">
      <c r="A666" s="890" t="s">
        <v>8999</v>
      </c>
      <c r="B666" s="891" t="s">
        <v>467</v>
      </c>
      <c r="C666" s="892" t="s">
        <v>9852</v>
      </c>
      <c r="D666" s="893">
        <v>10</v>
      </c>
      <c r="E666" s="894"/>
      <c r="F666" s="953">
        <v>6.74</v>
      </c>
      <c r="G666" s="153">
        <f>IF(F666="","",F666-F666*COMPASS!$U$11)</f>
        <v>6.74</v>
      </c>
    </row>
    <row r="667" spans="1:7">
      <c r="A667" s="890" t="s">
        <v>9000</v>
      </c>
      <c r="B667" s="891" t="s">
        <v>467</v>
      </c>
      <c r="C667" s="892" t="s">
        <v>9853</v>
      </c>
      <c r="D667" s="893">
        <v>5</v>
      </c>
      <c r="E667" s="894"/>
      <c r="F667" s="953">
        <v>7.23</v>
      </c>
      <c r="G667" s="153">
        <f>IF(F667="","",F667-F667*COMPASS!$U$11)</f>
        <v>7.23</v>
      </c>
    </row>
    <row r="668" spans="1:7">
      <c r="A668" s="890" t="s">
        <v>9001</v>
      </c>
      <c r="B668" s="891" t="s">
        <v>216</v>
      </c>
      <c r="C668" s="892" t="s">
        <v>9002</v>
      </c>
      <c r="D668" s="893">
        <v>1</v>
      </c>
      <c r="E668" s="894"/>
      <c r="F668" s="953">
        <v>7.21</v>
      </c>
      <c r="G668" s="153">
        <f>IF(F668="","",F668-F668*COMPASS!$U$11)</f>
        <v>7.21</v>
      </c>
    </row>
    <row r="669" spans="1:7">
      <c r="A669" s="890" t="s">
        <v>9003</v>
      </c>
      <c r="B669" s="891" t="s">
        <v>467</v>
      </c>
      <c r="C669" s="892" t="s">
        <v>9854</v>
      </c>
      <c r="D669" s="893">
        <v>10</v>
      </c>
      <c r="E669" s="894"/>
      <c r="F669" s="953">
        <v>12.1</v>
      </c>
      <c r="G669" s="153">
        <f>IF(F669="","",F669-F669*COMPASS!$U$11)</f>
        <v>12.1</v>
      </c>
    </row>
    <row r="670" spans="1:7">
      <c r="A670" s="890" t="s">
        <v>9004</v>
      </c>
      <c r="B670" s="891" t="s">
        <v>467</v>
      </c>
      <c r="C670" s="892" t="s">
        <v>9855</v>
      </c>
      <c r="D670" s="893">
        <v>10</v>
      </c>
      <c r="E670" s="894"/>
      <c r="F670" s="953">
        <v>12.69</v>
      </c>
      <c r="G670" s="153">
        <f>IF(F670="","",F670-F670*COMPASS!$U$11)</f>
        <v>12.69</v>
      </c>
    </row>
    <row r="671" spans="1:7">
      <c r="A671" s="890" t="s">
        <v>9005</v>
      </c>
      <c r="B671" s="891" t="s">
        <v>467</v>
      </c>
      <c r="C671" s="892" t="s">
        <v>9856</v>
      </c>
      <c r="D671" s="893">
        <v>10</v>
      </c>
      <c r="E671" s="894"/>
      <c r="F671" s="953">
        <v>13.28</v>
      </c>
      <c r="G671" s="153">
        <f>IF(F671="","",F671-F671*COMPASS!$U$11)</f>
        <v>13.28</v>
      </c>
    </row>
    <row r="672" spans="1:7">
      <c r="A672" s="890" t="s">
        <v>9006</v>
      </c>
      <c r="B672" s="891" t="s">
        <v>467</v>
      </c>
      <c r="C672" s="892" t="s">
        <v>9857</v>
      </c>
      <c r="D672" s="893">
        <v>5</v>
      </c>
      <c r="E672" s="894"/>
      <c r="F672" s="953">
        <v>14.45</v>
      </c>
      <c r="G672" s="153">
        <f>IF(F672="","",F672-F672*COMPASS!$U$11)</f>
        <v>14.45</v>
      </c>
    </row>
    <row r="673" spans="1:7">
      <c r="A673" s="890" t="s">
        <v>9007</v>
      </c>
      <c r="B673" s="891" t="s">
        <v>216</v>
      </c>
      <c r="C673" s="892" t="s">
        <v>9008</v>
      </c>
      <c r="D673" s="893">
        <v>1</v>
      </c>
      <c r="E673" s="894"/>
      <c r="F673" s="953">
        <v>17.39</v>
      </c>
      <c r="G673" s="153">
        <f>IF(F673="","",F673-F673*COMPASS!$U$11)</f>
        <v>17.39</v>
      </c>
    </row>
    <row r="674" spans="1:7">
      <c r="A674" s="890" t="s">
        <v>11990</v>
      </c>
      <c r="B674" s="891" t="s">
        <v>216</v>
      </c>
      <c r="C674" s="892" t="s">
        <v>9009</v>
      </c>
      <c r="D674" s="812">
        <v>1</v>
      </c>
      <c r="E674" s="894"/>
      <c r="F674" s="953">
        <v>11.68</v>
      </c>
      <c r="G674" s="153">
        <f>IF(F674="","",F674-F674*COMPASS!$U$11)</f>
        <v>11.68</v>
      </c>
    </row>
    <row r="675" spans="1:7">
      <c r="A675" s="890" t="s">
        <v>11991</v>
      </c>
      <c r="B675" s="891" t="s">
        <v>216</v>
      </c>
      <c r="C675" s="892" t="s">
        <v>9010</v>
      </c>
      <c r="D675" s="893">
        <v>1</v>
      </c>
      <c r="E675" s="894"/>
      <c r="F675" s="953">
        <v>11.8</v>
      </c>
      <c r="G675" s="153">
        <f>IF(F675="","",F675-F675*COMPASS!$U$11)</f>
        <v>11.8</v>
      </c>
    </row>
    <row r="676" spans="1:7">
      <c r="A676" s="890" t="s">
        <v>11992</v>
      </c>
      <c r="B676" s="891" t="s">
        <v>216</v>
      </c>
      <c r="C676" s="892" t="s">
        <v>9011</v>
      </c>
      <c r="D676" s="893">
        <v>1</v>
      </c>
      <c r="E676" s="894"/>
      <c r="F676" s="953">
        <v>12.39</v>
      </c>
      <c r="G676" s="153">
        <f>IF(F676="","",F676-F676*COMPASS!$U$11)</f>
        <v>12.39</v>
      </c>
    </row>
    <row r="677" spans="1:7">
      <c r="A677" s="890" t="s">
        <v>11993</v>
      </c>
      <c r="B677" s="891" t="s">
        <v>216</v>
      </c>
      <c r="C677" s="892" t="s">
        <v>9012</v>
      </c>
      <c r="D677" s="893">
        <v>1</v>
      </c>
      <c r="E677" s="894"/>
      <c r="F677" s="953">
        <v>13.56</v>
      </c>
      <c r="G677" s="153">
        <f>IF(F677="","",F677-F677*COMPASS!$U$11)</f>
        <v>13.56</v>
      </c>
    </row>
    <row r="678" spans="1:7">
      <c r="A678" s="890" t="s">
        <v>13021</v>
      </c>
      <c r="B678" s="891" t="s">
        <v>216</v>
      </c>
      <c r="C678" s="892" t="s">
        <v>13022</v>
      </c>
      <c r="D678" s="893">
        <v>1</v>
      </c>
      <c r="E678" s="894"/>
      <c r="F678" s="953">
        <v>8.81</v>
      </c>
      <c r="G678" s="153">
        <f>IF(F678="","",F678-F678*COMPASS!$U$11)</f>
        <v>8.81</v>
      </c>
    </row>
    <row r="679" spans="1:7">
      <c r="A679" s="890" t="s">
        <v>13023</v>
      </c>
      <c r="B679" s="891" t="s">
        <v>216</v>
      </c>
      <c r="C679" s="892" t="s">
        <v>13024</v>
      </c>
      <c r="D679" s="893">
        <v>1</v>
      </c>
      <c r="E679" s="894"/>
      <c r="F679" s="953">
        <v>9.85</v>
      </c>
      <c r="G679" s="153">
        <f>IF(F679="","",F679-F679*COMPASS!$U$11)</f>
        <v>9.85</v>
      </c>
    </row>
    <row r="680" spans="1:7">
      <c r="A680" s="890" t="s">
        <v>13025</v>
      </c>
      <c r="B680" s="891" t="s">
        <v>216</v>
      </c>
      <c r="C680" s="892" t="s">
        <v>13026</v>
      </c>
      <c r="D680" s="893">
        <v>1</v>
      </c>
      <c r="E680" s="894"/>
      <c r="F680" s="953">
        <v>10.89</v>
      </c>
      <c r="G680" s="153">
        <f>IF(F680="","",F680-F680*COMPASS!$U$11)</f>
        <v>10.89</v>
      </c>
    </row>
    <row r="681" spans="1:7">
      <c r="A681" s="890" t="s">
        <v>13027</v>
      </c>
      <c r="B681" s="891" t="s">
        <v>216</v>
      </c>
      <c r="C681" s="892" t="s">
        <v>13028</v>
      </c>
      <c r="D681" s="893">
        <v>1</v>
      </c>
      <c r="E681" s="894"/>
      <c r="F681" s="953">
        <v>12.97</v>
      </c>
      <c r="G681" s="153">
        <f>IF(F681="","",F681-F681*COMPASS!$U$11)</f>
        <v>12.97</v>
      </c>
    </row>
    <row r="682" spans="1:7">
      <c r="A682" s="890" t="s">
        <v>13029</v>
      </c>
      <c r="B682" s="891" t="s">
        <v>216</v>
      </c>
      <c r="C682" s="892" t="s">
        <v>13030</v>
      </c>
      <c r="D682" s="893">
        <v>1</v>
      </c>
      <c r="E682" s="894"/>
      <c r="F682" s="953">
        <v>18.16</v>
      </c>
      <c r="G682" s="153">
        <f>IF(F682="","",F682-F682*COMPASS!$U$11)</f>
        <v>18.16</v>
      </c>
    </row>
    <row r="683" spans="1:7">
      <c r="A683" s="890" t="s">
        <v>13031</v>
      </c>
      <c r="B683" s="891" t="s">
        <v>216</v>
      </c>
      <c r="C683" s="892" t="s">
        <v>13032</v>
      </c>
      <c r="D683" s="893">
        <v>1</v>
      </c>
      <c r="E683" s="894"/>
      <c r="F683" s="953">
        <v>17.63</v>
      </c>
      <c r="G683" s="153">
        <f>IF(F683="","",F683-F683*COMPASS!$U$11)</f>
        <v>17.63</v>
      </c>
    </row>
    <row r="684" spans="1:7">
      <c r="A684" s="890" t="s">
        <v>13033</v>
      </c>
      <c r="B684" s="891" t="s">
        <v>216</v>
      </c>
      <c r="C684" s="892" t="s">
        <v>13034</v>
      </c>
      <c r="D684" s="893">
        <v>1</v>
      </c>
      <c r="E684" s="894"/>
      <c r="F684" s="953">
        <v>19.7</v>
      </c>
      <c r="G684" s="153">
        <f>IF(F684="","",F684-F684*COMPASS!$U$11)</f>
        <v>19.7</v>
      </c>
    </row>
    <row r="685" spans="1:7">
      <c r="A685" s="890" t="s">
        <v>13035</v>
      </c>
      <c r="B685" s="891" t="s">
        <v>216</v>
      </c>
      <c r="C685" s="892" t="s">
        <v>13036</v>
      </c>
      <c r="D685" s="893">
        <v>1</v>
      </c>
      <c r="E685" s="894"/>
      <c r="F685" s="953">
        <v>21.78</v>
      </c>
      <c r="G685" s="153">
        <f>IF(F685="","",F685-F685*COMPASS!$U$11)</f>
        <v>21.78</v>
      </c>
    </row>
    <row r="686" spans="1:7">
      <c r="A686" s="890" t="s">
        <v>13037</v>
      </c>
      <c r="B686" s="891" t="s">
        <v>216</v>
      </c>
      <c r="C686" s="892" t="s">
        <v>13038</v>
      </c>
      <c r="D686" s="893">
        <v>1</v>
      </c>
      <c r="E686" s="894"/>
      <c r="F686" s="953">
        <v>25.93</v>
      </c>
      <c r="G686" s="153">
        <f>IF(F686="","",F686-F686*COMPASS!$U$11)</f>
        <v>25.93</v>
      </c>
    </row>
    <row r="687" spans="1:7">
      <c r="A687" s="890" t="s">
        <v>13039</v>
      </c>
      <c r="B687" s="891" t="s">
        <v>216</v>
      </c>
      <c r="C687" s="892" t="s">
        <v>13040</v>
      </c>
      <c r="D687" s="893">
        <v>1</v>
      </c>
      <c r="E687" s="894"/>
      <c r="F687" s="953">
        <v>36.31</v>
      </c>
      <c r="G687" s="153">
        <f>IF(F687="","",F687-F687*COMPASS!$U$11)</f>
        <v>36.31</v>
      </c>
    </row>
    <row r="688" spans="1:7">
      <c r="A688" s="890" t="s">
        <v>9013</v>
      </c>
      <c r="B688" s="891" t="s">
        <v>467</v>
      </c>
      <c r="C688" s="892" t="s">
        <v>13950</v>
      </c>
      <c r="D688" s="895">
        <v>1</v>
      </c>
      <c r="E688" s="891"/>
      <c r="F688" s="953">
        <v>53.02</v>
      </c>
      <c r="G688" s="153">
        <f>IF(F688="","",F688-F688*COMPASS!$U$11)</f>
        <v>53.02</v>
      </c>
    </row>
    <row r="689" spans="1:7">
      <c r="A689" s="890" t="s">
        <v>9014</v>
      </c>
      <c r="B689" s="891" t="s">
        <v>467</v>
      </c>
      <c r="C689" s="892" t="s">
        <v>13951</v>
      </c>
      <c r="D689" s="895">
        <v>1</v>
      </c>
      <c r="E689" s="891"/>
      <c r="F689" s="953">
        <v>67.930000000000007</v>
      </c>
      <c r="G689" s="153">
        <f>IF(F689="","",F689-F689*COMPASS!$U$11)</f>
        <v>67.930000000000007</v>
      </c>
    </row>
    <row r="690" spans="1:7">
      <c r="A690" s="890" t="s">
        <v>9015</v>
      </c>
      <c r="B690" s="891" t="s">
        <v>467</v>
      </c>
      <c r="C690" s="892" t="s">
        <v>13952</v>
      </c>
      <c r="D690" s="895">
        <v>1</v>
      </c>
      <c r="E690" s="891"/>
      <c r="F690" s="953">
        <v>88.03</v>
      </c>
      <c r="G690" s="153">
        <f>IF(F690="","",F690-F690*COMPASS!$U$11)</f>
        <v>88.03</v>
      </c>
    </row>
    <row r="691" spans="1:7">
      <c r="A691" s="890" t="s">
        <v>17706</v>
      </c>
      <c r="B691" s="891" t="s">
        <v>467</v>
      </c>
      <c r="C691" s="892" t="s">
        <v>17707</v>
      </c>
      <c r="D691" s="895">
        <v>1</v>
      </c>
      <c r="E691" s="891"/>
      <c r="F691" s="953">
        <v>138.11000000000001</v>
      </c>
      <c r="G691" s="153">
        <f>IF(F691="","",F691-F691*COMPASS!$U$11)</f>
        <v>138.11000000000001</v>
      </c>
    </row>
    <row r="692" spans="1:7">
      <c r="A692" s="890" t="s">
        <v>9016</v>
      </c>
      <c r="B692" s="891" t="s">
        <v>216</v>
      </c>
      <c r="C692" s="892" t="s">
        <v>13953</v>
      </c>
      <c r="D692" s="895">
        <v>1</v>
      </c>
      <c r="E692" s="891"/>
      <c r="F692" s="953">
        <v>138.63999999999999</v>
      </c>
      <c r="G692" s="153">
        <f>IF(F692="","",F692-F692*COMPASS!$U$11)</f>
        <v>138.63999999999999</v>
      </c>
    </row>
    <row r="693" spans="1:7">
      <c r="A693" s="1087" t="s">
        <v>13922</v>
      </c>
      <c r="B693" s="1088" t="s">
        <v>216</v>
      </c>
      <c r="C693" s="892" t="s">
        <v>13954</v>
      </c>
      <c r="D693" s="895">
        <v>1</v>
      </c>
      <c r="E693" s="891"/>
      <c r="F693" s="953">
        <v>53.02</v>
      </c>
      <c r="G693" s="153">
        <f>IF(F693="","",F693-F693*COMPASS!$U$11)</f>
        <v>53.02</v>
      </c>
    </row>
    <row r="694" spans="1:7">
      <c r="A694" s="1087" t="s">
        <v>13923</v>
      </c>
      <c r="B694" s="1088" t="s">
        <v>216</v>
      </c>
      <c r="C694" s="892" t="s">
        <v>13955</v>
      </c>
      <c r="D694" s="895">
        <v>1</v>
      </c>
      <c r="E694" s="891"/>
      <c r="F694" s="953">
        <v>57.91</v>
      </c>
      <c r="G694" s="153">
        <f>IF(F694="","",F694-F694*COMPASS!$U$11)</f>
        <v>57.91</v>
      </c>
    </row>
    <row r="695" spans="1:7">
      <c r="A695" s="1087" t="s">
        <v>13924</v>
      </c>
      <c r="B695" s="1088" t="s">
        <v>216</v>
      </c>
      <c r="C695" s="892" t="s">
        <v>13956</v>
      </c>
      <c r="D695" s="895">
        <v>1</v>
      </c>
      <c r="E695" s="891"/>
      <c r="F695" s="953">
        <v>67.930000000000007</v>
      </c>
      <c r="G695" s="153">
        <f>IF(F695="","",F695-F695*COMPASS!$U$11)</f>
        <v>67.930000000000007</v>
      </c>
    </row>
    <row r="696" spans="1:7">
      <c r="A696" s="1087" t="s">
        <v>13925</v>
      </c>
      <c r="B696" s="1088" t="s">
        <v>216</v>
      </c>
      <c r="C696" s="892" t="s">
        <v>13957</v>
      </c>
      <c r="D696" s="895">
        <v>1</v>
      </c>
      <c r="E696" s="891"/>
      <c r="F696" s="953">
        <v>88.03</v>
      </c>
      <c r="G696" s="153">
        <f>IF(F696="","",F696-F696*COMPASS!$U$11)</f>
        <v>88.03</v>
      </c>
    </row>
    <row r="697" spans="1:7">
      <c r="A697" s="1087" t="s">
        <v>13926</v>
      </c>
      <c r="B697" s="1088" t="s">
        <v>216</v>
      </c>
      <c r="C697" s="892" t="s">
        <v>13958</v>
      </c>
      <c r="D697" s="895">
        <v>1</v>
      </c>
      <c r="E697" s="891"/>
      <c r="F697" s="953">
        <v>118.08</v>
      </c>
      <c r="G697" s="153">
        <f>IF(F697="","",F697-F697*COMPASS!$U$11)</f>
        <v>118.08</v>
      </c>
    </row>
    <row r="698" spans="1:7">
      <c r="A698" s="1087" t="s">
        <v>13927</v>
      </c>
      <c r="B698" s="1088" t="s">
        <v>216</v>
      </c>
      <c r="C698" s="892" t="s">
        <v>13959</v>
      </c>
      <c r="D698" s="895">
        <v>1</v>
      </c>
      <c r="E698" s="891"/>
      <c r="F698" s="953">
        <v>138.11000000000001</v>
      </c>
      <c r="G698" s="153">
        <f>IF(F698="","",F698-F698*COMPASS!$U$11)</f>
        <v>138.11000000000001</v>
      </c>
    </row>
  </sheetData>
  <sheetProtection algorithmName="SHA-512" hashValue="fnaMLsCqBYCvnrdpgiYW8JLWDz9pimNDntfHQg4DyhPoz61Eckg975hePEeoOpUkxZfUad5MLLtNvM191xni/Q==" saltValue="ARZLQzUDGw7S6Y8X+qi+1A==" spinCount="100000" sheet="1" objects="1" scenarios="1"/>
  <mergeCells count="1">
    <mergeCell ref="C1:F1"/>
  </mergeCells>
  <hyperlinks>
    <hyperlink ref="G2" location="Indice" display="Indice" xr:uid="{00000000-0004-0000-0800-000000000000}"/>
    <hyperlink ref="C1" r:id="rId1" xr:uid="{00000000-0004-0000-0800-000001000000}"/>
    <hyperlink ref="A5" location="'Listino ORCA CORRENTE'!A6" display="ORCA - Cassetti ottici" xr:uid="{9CF1CF8B-753E-4786-B016-2F746DFE5F9D}"/>
    <hyperlink ref="A50" location="'Listino ORCA CORRENTE'!A6" display="ORCA - Pannelli Ottici a Muro - Desk e barra DIN" xr:uid="{7E10D89D-12FA-4244-9C08-01291D365DE1}"/>
    <hyperlink ref="A120" location="'Listino ORCA CORRENTE'!A6" display="ORCA - Connettori Ottici a resinare Multimodali" xr:uid="{0F50FCB7-9A92-46E3-B829-D562C20D0549}"/>
    <hyperlink ref="A127" location="'Listino ORCA CORRENTE'!A6" display="ORCA - Connettori Ottici a resinare Monomodali" xr:uid="{269DF94B-0939-44F9-807D-48297AE65312}"/>
    <hyperlink ref="A134" location="'Listino ORCA CORRENTE'!A6" display="ORCA - Connettori prelappati Fast Connector" xr:uid="{B7135276-C0AB-4C32-8C9F-BA553978079B}"/>
    <hyperlink ref="A57" location="'Listino ORCA CORRENTE'!A6" display="ORCA - Bussole" xr:uid="{2A5FBB8F-ACAC-43B5-B93E-24A32D0BBD18}"/>
    <hyperlink ref="A173" location="'Listino ORCA CORRENTE'!A6" display="ORCA - Attenuatori" xr:uid="{EDE6D5AC-C708-4E26-9CD8-09A3D36D2559}"/>
    <hyperlink ref="A180" location="'Listino ORCA CORRENTE'!A6" display="ORCA - Bretelle in Fibra ottica SC-SC Duplex" xr:uid="{363C150A-BB83-4961-92AA-79687097D8FF}"/>
    <hyperlink ref="A223" location="'Listino ORCA CORRENTE'!A6" display="ORCA - Bretelle in Fibra ottica ST-ST Duplex" xr:uid="{E11EE679-A762-477F-9745-F018F3D76F66}"/>
    <hyperlink ref="A244" location="'Listino ORCA CORRENTE'!A6" display="ORCA - Bretelle in Fibra ottica SC-ST Duplex" xr:uid="{E822779E-C2C0-4411-85FC-868B97F9ADDC}"/>
    <hyperlink ref="A265" location="'Listino ORCA CORRENTE'!A6" display="ORCA - Lunghezze fuori standard " xr:uid="{AF49B99A-A6CE-43B2-9606-FA17A8E8443A}"/>
    <hyperlink ref="A273" location="'Listino ORCA CORRENTE'!A6" display="ORCA - Bretelle in Fibra ottica MT-RJ Duplex" xr:uid="{A1B94712-FC25-4C3E-914C-F6BDAECDC0C5}"/>
    <hyperlink ref="A306" location="'Listino ORCA CORRENTE'!A6" display="ORCA - Bretelle in Fibra ottica LC Duplex" xr:uid="{DA2EAEC2-20CE-402D-93D2-5C54E22962CC}"/>
    <hyperlink ref="A349" location="'Listino ORCA CORRENTE'!A6" display="ORCA - Bretelle in Fibra ottica LC-ST Duplex" xr:uid="{A1F5BBDC-A255-4C91-97B5-EF741631B01F}"/>
    <hyperlink ref="A370" location="'Listino ORCA CORRENTE'!A6" display="ORCA - Bretelle in Fibra ottica LC-SC Duplex" xr:uid="{000B56AA-5D41-4652-9FBF-6D76CA0C3D67}"/>
    <hyperlink ref="A413" location="'Listino ORCA CORRENTE'!A6" display="ORCA - Lunghezze fuori standard MT-RJ/LC" xr:uid="{FAB57CA8-F50D-4B72-B04D-94D30DE0D9B7}"/>
    <hyperlink ref="A418" location="'Listino ORCA CORRENTE'!A6" display="ORCA - Bretelle in Fibra ottica Armata High Crusch Resistance SC-SC Duplex" xr:uid="{65EE3D36-B40B-4702-AE55-6BE261DE5D4F}"/>
    <hyperlink ref="A444" location="'Listino ORCA CORRENTE'!A6" display="ORCA - Bretelle in Fibra ottica Armata High Crusch Resistance LC-LC Duplex" xr:uid="{1ECD241A-BAFE-40D2-9433-002A02375211}"/>
    <hyperlink ref="A470" location="'Listino ORCA CORRENTE'!A6" display="ORCA - Lunghezze fuori standard HRC" xr:uid="{6B07AAAE-81B8-4D83-8906-762225D25B8D}"/>
    <hyperlink ref="A475" location="'Listino ORCA CORRENTE'!A6" display="ORCA - Pannelli MPO" xr:uid="{19E67437-AF01-4E76-8FB0-3AA038487684}"/>
    <hyperlink ref="A508" location="'Listino ORCA CORRENTE'!A6" display="ORCA - Trunk Cable MPO" xr:uid="{4DA20AF7-6519-4B44-AAF8-DC8CADF17340}"/>
    <hyperlink ref="A525" location="'Listino ORCA CORRENTE'!A6" display="ORCA - Lunghezze fuori standard MPO" xr:uid="{9722B131-F6D7-4A1E-85E7-E401A924B33D}"/>
    <hyperlink ref="A84" location="'Listino ORCA CORRENTE'!A6" display="ORCA - Pigtail Multimodali" xr:uid="{142AC78B-BC9D-4920-AA24-8507A1E3C412}"/>
    <hyperlink ref="A97" location="'Listino ORCA CORRENTE'!A6" display="ORCA - Pigtail Multimodali OM3/OM4" xr:uid="{65655252-4396-4319-9814-02B3D1A028BC}"/>
    <hyperlink ref="A111" location="'Listino ORCA CORRENTE'!A6" display="ORCA - Pigtail Monomodali" xr:uid="{0EC0B281-EEFA-497D-BB11-95E076464502}"/>
    <hyperlink ref="A530" location="'Listino ORCA CORRENTE'!A6" display="ORCA - Accessori Fibra ottica" xr:uid="{9EC84707-5629-4EEE-A7D2-210DD4190443}"/>
    <hyperlink ref="A552" location="'Listino ORCA CORRENTE'!A6" display="ORCA - Attrezzatura Fibra ottica" xr:uid="{FD1FDC6B-F1D7-4FD1-91AC-6C3DDA2B313B}"/>
    <hyperlink ref="A600" location="'Listino ORCA CORRENTE'!A6" display="ORCA - SISTEMA FTTx - Borchie utenza" xr:uid="{D6BF8441-7755-4345-A14D-C8E7041DBAA4}"/>
    <hyperlink ref="A605" location="'Listino ORCA CORRENTE'!A6" display="ORCA - SISTEMA FTTx - adattatori ottici" xr:uid="{B52853E9-6ABE-4265-AE63-80900D669EC1}"/>
    <hyperlink ref="A612" location="'Listino ORCA CORRENTE'!A6" display="ORCA - SISTEMA FTTx - pigtail e connettori" xr:uid="{FE96D898-FC80-4FF1-97EB-6FA2408FEA52}"/>
    <hyperlink ref="A621" location="'Listino ORCA CORRENTE'!A6" display="ORCA - SISTEMA FTTx - cavo ottico" xr:uid="{4F6A51E6-A493-4245-8AAE-9F38B8510924}"/>
    <hyperlink ref="A623" location="'Listino ORCA CORRENTE'!A6" display="ORCA - SISTEMA FTTx - terminali e CSOE" xr:uid="{A028694B-D63E-4C7F-BD1D-59943007384A}"/>
    <hyperlink ref="A629" location="'Listino ORCA CORRENTE'!A6" display="ORCA - SISTEMA FTTx - splitter passivi" xr:uid="{60589985-61E8-4A0D-91A1-7147655CF2E7}"/>
    <hyperlink ref="A641" location="'Listino ORCA CORRENTE'!A6" display="ORCA - SISTEMA FTTx - BOX" xr:uid="{D29C8028-EFED-44A0-909D-A10D70A3DAC7}"/>
    <hyperlink ref="A653" location="'Listino ORCA CORRENTE'!A6" display="ORCA - SISTEMA FTTx - PatchCord" xr:uid="{E586943C-8E72-4C88-9442-CE38066951F2}"/>
    <hyperlink ref="A575" location="'Listino ORCA CORRENTE'!A6" display="ORCA - Attrezzatura Fibra ottica" xr:uid="{F7EE7076-0A85-4014-A874-1F9B850AE718}"/>
    <hyperlink ref="A42" location="'Listino ORCA CORRENTE'!A6" display="ORCA - Universal Loose tube (MULTITUBE)" xr:uid="{9FEBF9FD-260F-4A21-8AEB-401314BDDEDC}"/>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1121" r:id="rId5">
          <objectPr defaultSize="0" autoPict="0" r:id="rId6">
            <anchor moveWithCells="1">
              <from>
                <xdr:col>4</xdr:col>
                <xdr:colOff>30480</xdr:colOff>
                <xdr:row>4</xdr:row>
                <xdr:rowOff>0</xdr:rowOff>
              </from>
              <to>
                <xdr:col>5</xdr:col>
                <xdr:colOff>0</xdr:colOff>
                <xdr:row>5</xdr:row>
                <xdr:rowOff>114300</xdr:rowOff>
              </to>
            </anchor>
          </objectPr>
        </oleObject>
      </mc:Choice>
      <mc:Fallback>
        <oleObject progId="PI3.Image" shapeId="261121"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7" tint="-0.249977111117893"/>
  </sheetPr>
  <dimension ref="A1:G202"/>
  <sheetViews>
    <sheetView zoomScale="85" zoomScaleNormal="85" workbookViewId="0">
      <pane ySplit="4" topLeftCell="A151" activePane="bottomLeft" state="frozen"/>
      <selection pane="bottomLeft" activeCell="B154" sqref="B154"/>
    </sheetView>
  </sheetViews>
  <sheetFormatPr defaultColWidth="9.44140625" defaultRowHeight="13.2"/>
  <cols>
    <col min="1" max="1" width="34.21875" style="447" customWidth="1"/>
    <col min="2" max="2" width="3.5546875" style="289" bestFit="1" customWidth="1"/>
    <col min="3" max="3" width="61.5546875" style="234" customWidth="1"/>
    <col min="4" max="4" width="4.5546875" style="638" customWidth="1"/>
    <col min="5" max="5" width="4.5546875" style="452" customWidth="1"/>
    <col min="6" max="6" width="12.44140625" style="463" customWidth="1"/>
    <col min="7" max="7" width="9.44140625" style="173" bestFit="1" customWidth="1"/>
    <col min="8" max="16384" width="9.44140625" style="141"/>
  </cols>
  <sheetData>
    <row r="1" spans="1:7" ht="13.5" customHeight="1">
      <c r="A1" s="652" t="str">
        <f>'LS CABLE'!A1</f>
        <v>Listino Giugno26</v>
      </c>
      <c r="B1" s="477"/>
      <c r="C1" s="1385" t="s">
        <v>11780</v>
      </c>
      <c r="D1" s="1385"/>
      <c r="E1" s="1385"/>
      <c r="F1" s="1385"/>
      <c r="G1" s="154"/>
    </row>
    <row r="2" spans="1:7" ht="13.5" customHeight="1" thickBot="1">
      <c r="A2" s="651"/>
      <c r="B2" s="478"/>
      <c r="C2" s="654"/>
      <c r="D2" s="636"/>
      <c r="E2" s="451"/>
      <c r="F2" s="462"/>
      <c r="G2" s="163" t="s">
        <v>190</v>
      </c>
    </row>
    <row r="3" spans="1:7" ht="24" customHeight="1">
      <c r="A3" s="653" t="s">
        <v>2596</v>
      </c>
      <c r="B3" s="624"/>
      <c r="C3" s="655"/>
      <c r="D3" s="637"/>
      <c r="E3" s="625"/>
      <c r="F3" s="626"/>
      <c r="G3" s="164"/>
    </row>
    <row r="4" spans="1:7" s="191" customFormat="1" ht="12.75" customHeight="1">
      <c r="A4" s="446" t="str">
        <f>'[4]LS CABLE'!A4</f>
        <v>Cod. Compass</v>
      </c>
      <c r="B4" s="627"/>
      <c r="C4" s="500" t="s">
        <v>219</v>
      </c>
      <c r="D4" s="139" t="s">
        <v>490</v>
      </c>
      <c r="E4" s="628"/>
      <c r="F4" s="509" t="s">
        <v>189</v>
      </c>
      <c r="G4" s="167" t="s">
        <v>491</v>
      </c>
    </row>
    <row r="5" spans="1:7" s="191" customFormat="1" ht="25.35" customHeight="1">
      <c r="A5" s="1127" t="s">
        <v>11994</v>
      </c>
      <c r="B5" s="955"/>
      <c r="C5" s="1365" t="s">
        <v>13357</v>
      </c>
      <c r="D5" s="956"/>
      <c r="E5" s="957"/>
      <c r="F5" s="958"/>
      <c r="G5" s="527" t="str">
        <f>IF(F5="","",F5-F5*COMPASS!$U$11)</f>
        <v/>
      </c>
    </row>
    <row r="6" spans="1:7" ht="31.8" customHeight="1">
      <c r="A6" s="890" t="s">
        <v>10100</v>
      </c>
      <c r="B6" s="891" t="s">
        <v>467</v>
      </c>
      <c r="C6" s="892" t="s">
        <v>11794</v>
      </c>
      <c r="D6" s="893">
        <v>1</v>
      </c>
      <c r="E6" s="894"/>
      <c r="F6" s="903">
        <v>1009.18</v>
      </c>
      <c r="G6" s="153">
        <f>IF(F6="","",F6-F6*COMPASS!$U$11)</f>
        <v>1009.18</v>
      </c>
    </row>
    <row r="7" spans="1:7" ht="16.350000000000001" customHeight="1">
      <c r="A7" s="890" t="s">
        <v>10101</v>
      </c>
      <c r="B7" s="891" t="s">
        <v>467</v>
      </c>
      <c r="C7" s="892" t="s">
        <v>11795</v>
      </c>
      <c r="D7" s="893">
        <v>1</v>
      </c>
      <c r="E7" s="894"/>
      <c r="F7" s="903">
        <v>953.15</v>
      </c>
      <c r="G7" s="153">
        <f>IF(F7="","",F7-F7*COMPASS!$U$11)</f>
        <v>953.15</v>
      </c>
    </row>
    <row r="8" spans="1:7">
      <c r="A8" s="1127" t="s">
        <v>14681</v>
      </c>
      <c r="B8" s="955"/>
      <c r="C8" s="1365" t="s">
        <v>13960</v>
      </c>
      <c r="D8" s="956"/>
      <c r="E8" s="957"/>
      <c r="F8" s="958"/>
      <c r="G8" s="153" t="str">
        <f>IF(F8="","",F8-F8*COMPASS!$U$11)</f>
        <v/>
      </c>
    </row>
    <row r="9" spans="1:7" ht="16.8" customHeight="1">
      <c r="A9" s="890" t="s">
        <v>13930</v>
      </c>
      <c r="B9" s="891" t="s">
        <v>216</v>
      </c>
      <c r="C9" s="1089" t="s">
        <v>14682</v>
      </c>
      <c r="D9" s="893">
        <v>1</v>
      </c>
      <c r="E9" s="894" t="s">
        <v>445</v>
      </c>
      <c r="F9" s="903">
        <v>632.9</v>
      </c>
      <c r="G9" s="153">
        <f>IF(F9="","",F9-F9*COMPASS!$U$11)</f>
        <v>632.9</v>
      </c>
    </row>
    <row r="10" spans="1:7" ht="16.350000000000001" customHeight="1">
      <c r="A10" s="890" t="s">
        <v>13931</v>
      </c>
      <c r="B10" s="891" t="s">
        <v>216</v>
      </c>
      <c r="C10" s="1089" t="s">
        <v>14683</v>
      </c>
      <c r="D10" s="893">
        <v>1</v>
      </c>
      <c r="E10" s="894" t="s">
        <v>445</v>
      </c>
      <c r="F10" s="903">
        <v>791.78</v>
      </c>
      <c r="G10" s="153">
        <f>IF(F10="","",F10-F10*COMPASS!$U$11)</f>
        <v>791.78</v>
      </c>
    </row>
    <row r="11" spans="1:7" ht="16.350000000000001" customHeight="1">
      <c r="A11" s="890" t="s">
        <v>13932</v>
      </c>
      <c r="B11" s="891" t="s">
        <v>216</v>
      </c>
      <c r="C11" s="1089" t="s">
        <v>14684</v>
      </c>
      <c r="D11" s="893">
        <v>1</v>
      </c>
      <c r="E11" s="894" t="s">
        <v>445</v>
      </c>
      <c r="F11" s="903">
        <v>709.61</v>
      </c>
      <c r="G11" s="153">
        <f>IF(F11="","",F11-F11*COMPASS!$U$11)</f>
        <v>709.61</v>
      </c>
    </row>
    <row r="12" spans="1:7" ht="16.350000000000001" customHeight="1">
      <c r="A12" s="890" t="s">
        <v>13933</v>
      </c>
      <c r="B12" s="891" t="s">
        <v>216</v>
      </c>
      <c r="C12" s="1089" t="s">
        <v>14685</v>
      </c>
      <c r="D12" s="893">
        <v>1</v>
      </c>
      <c r="E12" s="894" t="s">
        <v>445</v>
      </c>
      <c r="F12" s="903">
        <v>891.88</v>
      </c>
      <c r="G12" s="153">
        <f>IF(F12="","",F12-F12*COMPASS!$U$11)</f>
        <v>891.88</v>
      </c>
    </row>
    <row r="13" spans="1:7" ht="16.350000000000001" customHeight="1">
      <c r="A13" s="890" t="s">
        <v>13934</v>
      </c>
      <c r="B13" s="891" t="s">
        <v>216</v>
      </c>
      <c r="C13" s="1089" t="s">
        <v>14686</v>
      </c>
      <c r="D13" s="893">
        <v>1</v>
      </c>
      <c r="E13" s="894" t="s">
        <v>445</v>
      </c>
      <c r="F13" s="903">
        <v>747.64</v>
      </c>
      <c r="G13" s="153">
        <f>IF(F13="","",F13-F13*COMPASS!$U$11)</f>
        <v>747.64</v>
      </c>
    </row>
    <row r="14" spans="1:7" ht="16.350000000000001" customHeight="1">
      <c r="A14" s="890" t="s">
        <v>13935</v>
      </c>
      <c r="B14" s="891" t="s">
        <v>216</v>
      </c>
      <c r="C14" s="1089" t="s">
        <v>14687</v>
      </c>
      <c r="D14" s="893">
        <v>1</v>
      </c>
      <c r="E14" s="894" t="s">
        <v>445</v>
      </c>
      <c r="F14" s="903">
        <v>919.95</v>
      </c>
      <c r="G14" s="153">
        <f>IF(F14="","",F14-F14*COMPASS!$U$11)</f>
        <v>919.95</v>
      </c>
    </row>
    <row r="15" spans="1:7" ht="16.350000000000001" customHeight="1">
      <c r="A15" s="959" t="s">
        <v>11808</v>
      </c>
      <c r="B15" s="960"/>
      <c r="C15" s="1365" t="s">
        <v>13358</v>
      </c>
      <c r="D15" s="961"/>
      <c r="E15" s="962"/>
      <c r="F15" s="963"/>
      <c r="G15" s="153" t="str">
        <f>IF(F15="","",F15-F15*COMPASS!$U$11)</f>
        <v/>
      </c>
    </row>
    <row r="16" spans="1:7" ht="39" customHeight="1">
      <c r="A16" s="890" t="s">
        <v>10102</v>
      </c>
      <c r="B16" s="891" t="s">
        <v>467</v>
      </c>
      <c r="C16" s="892" t="s">
        <v>14688</v>
      </c>
      <c r="D16" s="893">
        <v>1</v>
      </c>
      <c r="E16" s="894"/>
      <c r="F16" s="903">
        <v>464.47</v>
      </c>
      <c r="G16" s="153">
        <f>IF(F16="","",F16-F16*COMPASS!$U$11)</f>
        <v>464.47</v>
      </c>
    </row>
    <row r="17" spans="1:7" ht="16.350000000000001" customHeight="1">
      <c r="A17" s="890" t="s">
        <v>10103</v>
      </c>
      <c r="B17" s="891" t="s">
        <v>467</v>
      </c>
      <c r="C17" s="892" t="s">
        <v>14689</v>
      </c>
      <c r="D17" s="893">
        <v>1</v>
      </c>
      <c r="E17" s="894"/>
      <c r="F17" s="903">
        <v>475.54</v>
      </c>
      <c r="G17" s="153">
        <f>IF(F17="","",F17-F17*COMPASS!$U$11)</f>
        <v>475.54</v>
      </c>
    </row>
    <row r="18" spans="1:7" ht="16.350000000000001" customHeight="1">
      <c r="A18" s="890" t="s">
        <v>10104</v>
      </c>
      <c r="B18" s="891" t="s">
        <v>467</v>
      </c>
      <c r="C18" s="892" t="s">
        <v>14690</v>
      </c>
      <c r="D18" s="893">
        <v>1</v>
      </c>
      <c r="E18" s="894"/>
      <c r="F18" s="903">
        <v>497.66</v>
      </c>
      <c r="G18" s="153">
        <f>IF(F18="","",F18-F18*COMPASS!$U$11)</f>
        <v>497.66</v>
      </c>
    </row>
    <row r="19" spans="1:7" ht="16.350000000000001" customHeight="1">
      <c r="A19" s="890" t="s">
        <v>13936</v>
      </c>
      <c r="B19" s="891" t="s">
        <v>216</v>
      </c>
      <c r="C19" s="1089" t="s">
        <v>14691</v>
      </c>
      <c r="D19" s="893">
        <v>1</v>
      </c>
      <c r="E19" s="894" t="s">
        <v>445</v>
      </c>
      <c r="F19" s="903">
        <v>609.24</v>
      </c>
      <c r="G19" s="153">
        <f>IF(F19="","",F19-F19*COMPASS!$U$11)</f>
        <v>609.24</v>
      </c>
    </row>
    <row r="20" spans="1:7" ht="16.350000000000001" customHeight="1">
      <c r="A20" s="890" t="s">
        <v>10105</v>
      </c>
      <c r="B20" s="891" t="s">
        <v>467</v>
      </c>
      <c r="C20" s="892" t="s">
        <v>14692</v>
      </c>
      <c r="D20" s="893">
        <v>1</v>
      </c>
      <c r="E20" s="894"/>
      <c r="F20" s="903">
        <v>551.1</v>
      </c>
      <c r="G20" s="153">
        <f>IF(F20="","",F20-F20*COMPASS!$U$11)</f>
        <v>551.1</v>
      </c>
    </row>
    <row r="21" spans="1:7">
      <c r="A21" s="890" t="s">
        <v>10106</v>
      </c>
      <c r="B21" s="891" t="s">
        <v>467</v>
      </c>
      <c r="C21" s="892" t="s">
        <v>14693</v>
      </c>
      <c r="D21" s="893">
        <v>1</v>
      </c>
      <c r="E21" s="894"/>
      <c r="F21" s="903">
        <v>639.48</v>
      </c>
      <c r="G21" s="153">
        <f>IF(F21="","",F21-F21*COMPASS!$U$11)</f>
        <v>639.48</v>
      </c>
    </row>
    <row r="22" spans="1:7" ht="16.350000000000001" customHeight="1">
      <c r="A22" s="890" t="s">
        <v>10107</v>
      </c>
      <c r="B22" s="891" t="s">
        <v>467</v>
      </c>
      <c r="C22" s="892" t="s">
        <v>14694</v>
      </c>
      <c r="D22" s="893">
        <v>1</v>
      </c>
      <c r="E22" s="894"/>
      <c r="F22" s="903">
        <v>544.34</v>
      </c>
      <c r="G22" s="153">
        <f>IF(F22="","",F22-F22*COMPASS!$U$11)</f>
        <v>544.34</v>
      </c>
    </row>
    <row r="23" spans="1:7" ht="16.350000000000001" customHeight="1">
      <c r="A23" s="890" t="s">
        <v>10108</v>
      </c>
      <c r="B23" s="891" t="s">
        <v>467</v>
      </c>
      <c r="C23" s="892" t="s">
        <v>14695</v>
      </c>
      <c r="D23" s="893">
        <v>1</v>
      </c>
      <c r="E23" s="894"/>
      <c r="F23" s="903">
        <v>598.91</v>
      </c>
      <c r="G23" s="153">
        <f>IF(F23="","",F23-F23*COMPASS!$U$11)</f>
        <v>598.91</v>
      </c>
    </row>
    <row r="24" spans="1:7" ht="16.350000000000001" customHeight="1">
      <c r="A24" s="890" t="s">
        <v>13937</v>
      </c>
      <c r="B24" s="891" t="s">
        <v>216</v>
      </c>
      <c r="C24" s="1089" t="s">
        <v>14696</v>
      </c>
      <c r="D24" s="893">
        <v>1</v>
      </c>
      <c r="E24" s="894" t="s">
        <v>445</v>
      </c>
      <c r="F24" s="903">
        <v>633.59</v>
      </c>
      <c r="G24" s="153">
        <f>IF(F24="","",F24-F24*COMPASS!$U$11)</f>
        <v>633.59</v>
      </c>
    </row>
    <row r="25" spans="1:7" ht="16.350000000000001" customHeight="1">
      <c r="A25" s="890" t="s">
        <v>10109</v>
      </c>
      <c r="B25" s="891" t="s">
        <v>467</v>
      </c>
      <c r="C25" s="892" t="s">
        <v>14697</v>
      </c>
      <c r="D25" s="893">
        <v>1</v>
      </c>
      <c r="E25" s="894"/>
      <c r="F25" s="903">
        <v>657.73</v>
      </c>
      <c r="G25" s="153">
        <f>IF(F25="","",F25-F25*COMPASS!$U$11)</f>
        <v>657.73</v>
      </c>
    </row>
    <row r="26" spans="1:7" ht="16.350000000000001" customHeight="1">
      <c r="A26" s="890" t="s">
        <v>10110</v>
      </c>
      <c r="B26" s="891" t="s">
        <v>216</v>
      </c>
      <c r="C26" s="892" t="s">
        <v>14698</v>
      </c>
      <c r="D26" s="893">
        <v>1</v>
      </c>
      <c r="E26" s="894"/>
      <c r="F26" s="903">
        <v>757.35</v>
      </c>
      <c r="G26" s="153">
        <f>IF(F26="","",F26-F26*COMPASS!$U$11)</f>
        <v>757.35</v>
      </c>
    </row>
    <row r="27" spans="1:7" ht="16.350000000000001" customHeight="1">
      <c r="A27" s="890" t="s">
        <v>10111</v>
      </c>
      <c r="B27" s="891" t="s">
        <v>467</v>
      </c>
      <c r="C27" s="892" t="s">
        <v>14699</v>
      </c>
      <c r="D27" s="893">
        <v>1</v>
      </c>
      <c r="E27" s="894"/>
      <c r="F27" s="903">
        <v>712.91</v>
      </c>
      <c r="G27" s="153">
        <f>IF(F27="","",F27-F27*COMPASS!$U$11)</f>
        <v>712.91</v>
      </c>
    </row>
    <row r="28" spans="1:7" ht="16.350000000000001" customHeight="1">
      <c r="A28" s="890" t="s">
        <v>13938</v>
      </c>
      <c r="B28" s="891" t="s">
        <v>216</v>
      </c>
      <c r="C28" s="1089" t="s">
        <v>14700</v>
      </c>
      <c r="D28" s="893">
        <v>1</v>
      </c>
      <c r="E28" s="894" t="s">
        <v>445</v>
      </c>
      <c r="F28" s="903">
        <v>776.63</v>
      </c>
      <c r="G28" s="153">
        <f>IF(F28="","",F28-F28*COMPASS!$U$11)</f>
        <v>776.63</v>
      </c>
    </row>
    <row r="29" spans="1:7">
      <c r="A29" s="890" t="s">
        <v>10112</v>
      </c>
      <c r="B29" s="891" t="s">
        <v>467</v>
      </c>
      <c r="C29" s="892" t="s">
        <v>14701</v>
      </c>
      <c r="D29" s="893">
        <v>1</v>
      </c>
      <c r="E29" s="894"/>
      <c r="F29" s="903">
        <v>785.19</v>
      </c>
      <c r="G29" s="153">
        <f>IF(F29="","",F29-F29*COMPASS!$U$11)</f>
        <v>785.19</v>
      </c>
    </row>
    <row r="30" spans="1:7" ht="16.350000000000001" customHeight="1">
      <c r="A30" s="890" t="s">
        <v>10113</v>
      </c>
      <c r="B30" s="891" t="s">
        <v>216</v>
      </c>
      <c r="C30" s="892" t="s">
        <v>14702</v>
      </c>
      <c r="D30" s="893">
        <v>1</v>
      </c>
      <c r="E30" s="894"/>
      <c r="F30" s="903">
        <v>883.63</v>
      </c>
      <c r="G30" s="153">
        <f>IF(F30="","",F30-F30*COMPASS!$U$11)</f>
        <v>883.63</v>
      </c>
    </row>
    <row r="31" spans="1:7" ht="16.350000000000001" customHeight="1">
      <c r="A31" s="959" t="s">
        <v>11798</v>
      </c>
      <c r="B31" s="960"/>
      <c r="C31" s="964"/>
      <c r="D31" s="961"/>
      <c r="E31" s="962"/>
      <c r="F31" s="963"/>
      <c r="G31" s="153" t="str">
        <f>IF(F31="","",F31-F31*COMPASS!$U$11)</f>
        <v/>
      </c>
    </row>
    <row r="32" spans="1:7" ht="16.350000000000001" customHeight="1">
      <c r="A32" s="890" t="s">
        <v>10160</v>
      </c>
      <c r="B32" s="891" t="s">
        <v>467</v>
      </c>
      <c r="C32" s="892" t="s">
        <v>10161</v>
      </c>
      <c r="D32" s="893">
        <v>1</v>
      </c>
      <c r="E32" s="894"/>
      <c r="F32" s="903">
        <v>49.68</v>
      </c>
      <c r="G32" s="153">
        <f>IF(F32="","",F32-F32*COMPASS!$U$11)</f>
        <v>49.68</v>
      </c>
    </row>
    <row r="33" spans="1:7" ht="16.350000000000001" customHeight="1">
      <c r="A33" s="890" t="s">
        <v>10162</v>
      </c>
      <c r="B33" s="891" t="s">
        <v>467</v>
      </c>
      <c r="C33" s="892" t="s">
        <v>10163</v>
      </c>
      <c r="D33" s="893">
        <v>1</v>
      </c>
      <c r="E33" s="894"/>
      <c r="F33" s="903">
        <v>54.91</v>
      </c>
      <c r="G33" s="153">
        <f>IF(F33="","",F33-F33*COMPASS!$U$11)</f>
        <v>54.91</v>
      </c>
    </row>
    <row r="34" spans="1:7" ht="16.350000000000001" customHeight="1">
      <c r="A34" s="890" t="s">
        <v>10164</v>
      </c>
      <c r="B34" s="891" t="s">
        <v>467</v>
      </c>
      <c r="C34" s="892" t="s">
        <v>10165</v>
      </c>
      <c r="D34" s="893">
        <v>1</v>
      </c>
      <c r="E34" s="894"/>
      <c r="F34" s="903">
        <v>60.14</v>
      </c>
      <c r="G34" s="153">
        <f>IF(F34="","",F34-F34*COMPASS!$U$11)</f>
        <v>60.14</v>
      </c>
    </row>
    <row r="35" spans="1:7" ht="16.350000000000001" customHeight="1">
      <c r="A35" s="890" t="s">
        <v>10166</v>
      </c>
      <c r="B35" s="891" t="s">
        <v>467</v>
      </c>
      <c r="C35" s="965" t="s">
        <v>15239</v>
      </c>
      <c r="D35" s="887">
        <v>1</v>
      </c>
      <c r="E35" s="894"/>
      <c r="F35" s="903">
        <v>64.97</v>
      </c>
      <c r="G35" s="153">
        <f>IF(F35="","",F35-F35*COMPASS!$U$11)</f>
        <v>64.97</v>
      </c>
    </row>
    <row r="36" spans="1:7" ht="16.350000000000001" customHeight="1">
      <c r="A36" s="890" t="s">
        <v>10400</v>
      </c>
      <c r="B36" s="891" t="s">
        <v>467</v>
      </c>
      <c r="C36" s="892" t="s">
        <v>15240</v>
      </c>
      <c r="D36" s="893">
        <v>1</v>
      </c>
      <c r="E36" s="894"/>
      <c r="F36" s="903">
        <v>65.37</v>
      </c>
      <c r="G36" s="153">
        <f>IF(F36="","",F36-F36*COMPASS!$U$11)</f>
        <v>65.37</v>
      </c>
    </row>
    <row r="37" spans="1:7">
      <c r="A37" s="890" t="s">
        <v>15235</v>
      </c>
      <c r="B37" s="891" t="s">
        <v>467</v>
      </c>
      <c r="C37" s="965" t="s">
        <v>15236</v>
      </c>
      <c r="D37" s="887">
        <v>1</v>
      </c>
      <c r="E37" s="894"/>
      <c r="F37" s="903">
        <v>64.97</v>
      </c>
      <c r="G37" s="153">
        <f>IF(F37="","",F37-F37*COMPASS!$U$11)</f>
        <v>64.97</v>
      </c>
    </row>
    <row r="38" spans="1:7" ht="16.350000000000001" customHeight="1">
      <c r="A38" s="890" t="s">
        <v>15237</v>
      </c>
      <c r="B38" s="891" t="s">
        <v>467</v>
      </c>
      <c r="C38" s="892" t="s">
        <v>15238</v>
      </c>
      <c r="D38" s="893">
        <v>1</v>
      </c>
      <c r="E38" s="894"/>
      <c r="F38" s="903">
        <v>65.37</v>
      </c>
      <c r="G38" s="153">
        <f>IF(F38="","",F38-F38*COMPASS!$U$11)</f>
        <v>65.37</v>
      </c>
    </row>
    <row r="39" spans="1:7" ht="16.350000000000001" customHeight="1">
      <c r="A39" s="959" t="s">
        <v>14703</v>
      </c>
      <c r="B39" s="960"/>
      <c r="C39" s="964"/>
      <c r="D39" s="961"/>
      <c r="E39" s="962"/>
      <c r="F39" s="963"/>
      <c r="G39" s="153" t="str">
        <f>IF(F39="","",F39-F39*COMPASS!$U$11)</f>
        <v/>
      </c>
    </row>
    <row r="40" spans="1:7" ht="16.350000000000001" customHeight="1">
      <c r="A40" s="890" t="s">
        <v>11534</v>
      </c>
      <c r="B40" s="891" t="s">
        <v>467</v>
      </c>
      <c r="C40" s="892" t="s">
        <v>11535</v>
      </c>
      <c r="D40" s="893">
        <v>1</v>
      </c>
      <c r="E40" s="894"/>
      <c r="F40" s="903">
        <v>65.84</v>
      </c>
      <c r="G40" s="153">
        <f>IF(F40="","",F40-F40*COMPASS!$U$11)</f>
        <v>65.84</v>
      </c>
    </row>
    <row r="41" spans="1:7">
      <c r="A41" s="890" t="s">
        <v>11536</v>
      </c>
      <c r="B41" s="891" t="s">
        <v>467</v>
      </c>
      <c r="C41" s="892" t="s">
        <v>11537</v>
      </c>
      <c r="D41" s="893">
        <v>1</v>
      </c>
      <c r="E41" s="894"/>
      <c r="F41" s="903">
        <v>92.97</v>
      </c>
      <c r="G41" s="153">
        <f>IF(F41="","",F41-F41*COMPASS!$U$11)</f>
        <v>92.97</v>
      </c>
    </row>
    <row r="42" spans="1:7" ht="16.350000000000001" customHeight="1">
      <c r="A42" s="890" t="s">
        <v>10170</v>
      </c>
      <c r="B42" s="891" t="s">
        <v>467</v>
      </c>
      <c r="C42" s="892" t="s">
        <v>10171</v>
      </c>
      <c r="D42" s="893">
        <v>1</v>
      </c>
      <c r="E42" s="894"/>
      <c r="F42" s="903">
        <v>115.9</v>
      </c>
      <c r="G42" s="153">
        <f>IF(F42="","",F42-F42*COMPASS!$U$11)</f>
        <v>115.9</v>
      </c>
    </row>
    <row r="43" spans="1:7" ht="16.350000000000001" customHeight="1">
      <c r="A43" s="890" t="s">
        <v>10172</v>
      </c>
      <c r="B43" s="891" t="s">
        <v>467</v>
      </c>
      <c r="C43" s="892" t="s">
        <v>10173</v>
      </c>
      <c r="D43" s="893">
        <v>1</v>
      </c>
      <c r="E43" s="894"/>
      <c r="F43" s="903">
        <v>144.71</v>
      </c>
      <c r="G43" s="153">
        <f>IF(F43="","",F43-F43*COMPASS!$U$11)</f>
        <v>144.71</v>
      </c>
    </row>
    <row r="44" spans="1:7" ht="16.350000000000001" customHeight="1">
      <c r="A44" s="890" t="s">
        <v>15746</v>
      </c>
      <c r="B44" s="891" t="s">
        <v>467</v>
      </c>
      <c r="C44" s="892" t="s">
        <v>15747</v>
      </c>
      <c r="D44" s="893">
        <v>1</v>
      </c>
      <c r="E44" s="904" t="s">
        <v>445</v>
      </c>
      <c r="F44" s="903">
        <v>83.15</v>
      </c>
      <c r="G44" s="153">
        <f>IF(F44="","",F44-F44*COMPASS!$U$11)</f>
        <v>83.15</v>
      </c>
    </row>
    <row r="45" spans="1:7" ht="16.350000000000001" customHeight="1">
      <c r="A45" s="959" t="s">
        <v>11796</v>
      </c>
      <c r="B45" s="960"/>
      <c r="C45" s="1365" t="s">
        <v>10114</v>
      </c>
      <c r="D45" s="961"/>
      <c r="E45" s="962"/>
      <c r="F45" s="963"/>
      <c r="G45" s="153" t="str">
        <f>IF(F45="","",F45-F45*COMPASS!$U$11)</f>
        <v/>
      </c>
    </row>
    <row r="46" spans="1:7" ht="16.350000000000001" customHeight="1">
      <c r="A46" s="890" t="s">
        <v>10115</v>
      </c>
      <c r="B46" s="891" t="s">
        <v>467</v>
      </c>
      <c r="C46" s="892" t="s">
        <v>10116</v>
      </c>
      <c r="D46" s="893">
        <v>1</v>
      </c>
      <c r="E46" s="894"/>
      <c r="F46" s="903">
        <v>114.77</v>
      </c>
      <c r="G46" s="153">
        <f>IF(F46="","",F46-F46*COMPASS!$U$11)</f>
        <v>114.77</v>
      </c>
    </row>
    <row r="47" spans="1:7" ht="16.350000000000001" customHeight="1">
      <c r="A47" s="890" t="s">
        <v>10117</v>
      </c>
      <c r="B47" s="891" t="s">
        <v>467</v>
      </c>
      <c r="C47" s="892" t="s">
        <v>10118</v>
      </c>
      <c r="D47" s="893">
        <v>1</v>
      </c>
      <c r="E47" s="894"/>
      <c r="F47" s="903">
        <v>128.54</v>
      </c>
      <c r="G47" s="153">
        <f>IF(F47="","",F47-F47*COMPASS!$U$11)</f>
        <v>128.54</v>
      </c>
    </row>
    <row r="48" spans="1:7" ht="16.350000000000001" customHeight="1">
      <c r="A48" s="890" t="s">
        <v>10119</v>
      </c>
      <c r="B48" s="891" t="s">
        <v>467</v>
      </c>
      <c r="C48" s="892" t="s">
        <v>10120</v>
      </c>
      <c r="D48" s="893">
        <v>1</v>
      </c>
      <c r="E48" s="894"/>
      <c r="F48" s="903">
        <v>144.62</v>
      </c>
      <c r="G48" s="153">
        <f>IF(F48="","",F48-F48*COMPASS!$U$11)</f>
        <v>144.62</v>
      </c>
    </row>
    <row r="49" spans="1:7" ht="16.350000000000001" customHeight="1">
      <c r="A49" s="890" t="s">
        <v>10121</v>
      </c>
      <c r="B49" s="891" t="s">
        <v>467</v>
      </c>
      <c r="C49" s="892" t="s">
        <v>10122</v>
      </c>
      <c r="D49" s="893">
        <v>1</v>
      </c>
      <c r="E49" s="894"/>
      <c r="F49" s="903">
        <v>170.36</v>
      </c>
      <c r="G49" s="153">
        <f>IF(F49="","",F49-F49*COMPASS!$U$11)</f>
        <v>170.36</v>
      </c>
    </row>
    <row r="50" spans="1:7" ht="16.350000000000001" customHeight="1">
      <c r="A50" s="890" t="s">
        <v>10123</v>
      </c>
      <c r="B50" s="891" t="s">
        <v>467</v>
      </c>
      <c r="C50" s="892" t="s">
        <v>10124</v>
      </c>
      <c r="D50" s="893">
        <v>1</v>
      </c>
      <c r="E50" s="894"/>
      <c r="F50" s="903">
        <v>175.91</v>
      </c>
      <c r="G50" s="153">
        <f>IF(F50="","",F50-F50*COMPASS!$U$11)</f>
        <v>175.91</v>
      </c>
    </row>
    <row r="51" spans="1:7" ht="16.350000000000001" customHeight="1">
      <c r="A51" s="890" t="s">
        <v>10125</v>
      </c>
      <c r="B51" s="891" t="s">
        <v>467</v>
      </c>
      <c r="C51" s="892" t="s">
        <v>10126</v>
      </c>
      <c r="D51" s="893">
        <v>1</v>
      </c>
      <c r="E51" s="894"/>
      <c r="F51" s="903">
        <v>212.95</v>
      </c>
      <c r="G51" s="153">
        <f>IF(F51="","",F51-F51*COMPASS!$U$11)</f>
        <v>212.95</v>
      </c>
    </row>
    <row r="52" spans="1:7" ht="16.350000000000001" customHeight="1">
      <c r="A52" s="890" t="s">
        <v>10127</v>
      </c>
      <c r="B52" s="891" t="s">
        <v>467</v>
      </c>
      <c r="C52" s="892" t="s">
        <v>10128</v>
      </c>
      <c r="D52" s="893">
        <v>1</v>
      </c>
      <c r="E52" s="894"/>
      <c r="F52" s="903">
        <v>298.45999999999998</v>
      </c>
      <c r="G52" s="153">
        <f>IF(F52="","",F52-F52*COMPASS!$U$11)</f>
        <v>298.45999999999998</v>
      </c>
    </row>
    <row r="53" spans="1:7" ht="16.350000000000001" customHeight="1">
      <c r="A53" s="959" t="s">
        <v>11797</v>
      </c>
      <c r="B53" s="960"/>
      <c r="C53" s="1365" t="s">
        <v>10129</v>
      </c>
      <c r="D53" s="961"/>
      <c r="E53" s="962"/>
      <c r="F53" s="963"/>
      <c r="G53" s="153" t="str">
        <f>IF(F53="","",F53-F53*COMPASS!$U$11)</f>
        <v/>
      </c>
    </row>
    <row r="54" spans="1:7" ht="16.350000000000001" customHeight="1">
      <c r="A54" s="890" t="s">
        <v>10130</v>
      </c>
      <c r="B54" s="891" t="s">
        <v>467</v>
      </c>
      <c r="C54" s="892" t="s">
        <v>10131</v>
      </c>
      <c r="D54" s="893">
        <v>1</v>
      </c>
      <c r="E54" s="894"/>
      <c r="F54" s="903">
        <v>110.59</v>
      </c>
      <c r="G54" s="153">
        <f>IF(F54="","",F54-F54*COMPASS!$U$11)</f>
        <v>110.59</v>
      </c>
    </row>
    <row r="55" spans="1:7" ht="16.350000000000001" customHeight="1">
      <c r="A55" s="890" t="s">
        <v>10132</v>
      </c>
      <c r="B55" s="891" t="s">
        <v>467</v>
      </c>
      <c r="C55" s="892" t="s">
        <v>10133</v>
      </c>
      <c r="D55" s="893">
        <v>1</v>
      </c>
      <c r="E55" s="894"/>
      <c r="F55" s="903">
        <v>123.86</v>
      </c>
      <c r="G55" s="153">
        <f>IF(F55="","",F55-F55*COMPASS!$U$11)</f>
        <v>123.86</v>
      </c>
    </row>
    <row r="56" spans="1:7" ht="16.350000000000001" customHeight="1">
      <c r="A56" s="890" t="s">
        <v>10134</v>
      </c>
      <c r="B56" s="891" t="s">
        <v>467</v>
      </c>
      <c r="C56" s="892" t="s">
        <v>10135</v>
      </c>
      <c r="D56" s="893">
        <v>1</v>
      </c>
      <c r="E56" s="894"/>
      <c r="F56" s="903">
        <v>139.35</v>
      </c>
      <c r="G56" s="153">
        <f>IF(F56="","",F56-F56*COMPASS!$U$11)</f>
        <v>139.35</v>
      </c>
    </row>
    <row r="57" spans="1:7" ht="16.350000000000001" customHeight="1">
      <c r="A57" s="890" t="s">
        <v>10136</v>
      </c>
      <c r="B57" s="891" t="s">
        <v>467</v>
      </c>
      <c r="C57" s="892" t="s">
        <v>10137</v>
      </c>
      <c r="D57" s="893">
        <v>1</v>
      </c>
      <c r="E57" s="894"/>
      <c r="F57" s="903">
        <v>166.65</v>
      </c>
      <c r="G57" s="153">
        <f>IF(F57="","",F57-F57*COMPASS!$U$11)</f>
        <v>166.65</v>
      </c>
    </row>
    <row r="58" spans="1:7" ht="16.350000000000001" customHeight="1">
      <c r="A58" s="890" t="s">
        <v>10138</v>
      </c>
      <c r="B58" s="891" t="s">
        <v>467</v>
      </c>
      <c r="C58" s="892" t="s">
        <v>10139</v>
      </c>
      <c r="D58" s="893">
        <v>1</v>
      </c>
      <c r="E58" s="894"/>
      <c r="F58" s="903">
        <v>174.94</v>
      </c>
      <c r="G58" s="153">
        <f>IF(F58="","",F58-F58*COMPASS!$U$11)</f>
        <v>174.94</v>
      </c>
    </row>
    <row r="59" spans="1:7" ht="16.350000000000001" customHeight="1">
      <c r="A59" s="890" t="s">
        <v>10140</v>
      </c>
      <c r="B59" s="891" t="s">
        <v>467</v>
      </c>
      <c r="C59" s="892" t="s">
        <v>10141</v>
      </c>
      <c r="D59" s="893">
        <v>1</v>
      </c>
      <c r="E59" s="894"/>
      <c r="F59" s="903">
        <v>207.03</v>
      </c>
      <c r="G59" s="153">
        <f>IF(F59="","",F59-F59*COMPASS!$U$11)</f>
        <v>207.03</v>
      </c>
    </row>
    <row r="60" spans="1:7" ht="16.350000000000001" customHeight="1">
      <c r="A60" s="890" t="s">
        <v>10142</v>
      </c>
      <c r="B60" s="891" t="s">
        <v>467</v>
      </c>
      <c r="C60" s="892" t="s">
        <v>10143</v>
      </c>
      <c r="D60" s="893">
        <v>1</v>
      </c>
      <c r="E60" s="894"/>
      <c r="F60" s="903">
        <v>279.36</v>
      </c>
      <c r="G60" s="153">
        <f>IF(F60="","",F60-F60*COMPASS!$U$11)</f>
        <v>279.36</v>
      </c>
    </row>
    <row r="61" spans="1:7" ht="16.350000000000001" customHeight="1">
      <c r="A61" s="959" t="s">
        <v>14704</v>
      </c>
      <c r="B61" s="960"/>
      <c r="C61" s="964"/>
      <c r="D61" s="961"/>
      <c r="E61" s="962"/>
      <c r="F61" s="963"/>
      <c r="G61" s="153" t="str">
        <f>IF(F61="","",F61-F61*COMPASS!$U$11)</f>
        <v/>
      </c>
    </row>
    <row r="62" spans="1:7" ht="16.350000000000001" customHeight="1">
      <c r="A62" s="890" t="s">
        <v>11518</v>
      </c>
      <c r="B62" s="891" t="s">
        <v>216</v>
      </c>
      <c r="C62" s="892" t="s">
        <v>11519</v>
      </c>
      <c r="D62" s="893">
        <v>1</v>
      </c>
      <c r="E62" s="894"/>
      <c r="F62" s="903">
        <v>17.59</v>
      </c>
      <c r="G62" s="153">
        <f>IF(F62="","",F62-F62*COMPASS!$U$11)</f>
        <v>17.59</v>
      </c>
    </row>
    <row r="63" spans="1:7" ht="16.350000000000001" customHeight="1">
      <c r="A63" s="890" t="s">
        <v>11520</v>
      </c>
      <c r="B63" s="891" t="s">
        <v>216</v>
      </c>
      <c r="C63" s="892" t="s">
        <v>11521</v>
      </c>
      <c r="D63" s="893">
        <v>1</v>
      </c>
      <c r="E63" s="894"/>
      <c r="F63" s="903">
        <v>17.59</v>
      </c>
      <c r="G63" s="153">
        <f>IF(F63="","",F63-F63*COMPASS!$U$11)</f>
        <v>17.59</v>
      </c>
    </row>
    <row r="64" spans="1:7">
      <c r="A64" s="890" t="s">
        <v>11522</v>
      </c>
      <c r="B64" s="891" t="s">
        <v>216</v>
      </c>
      <c r="C64" s="892" t="s">
        <v>11523</v>
      </c>
      <c r="D64" s="893">
        <v>1</v>
      </c>
      <c r="E64" s="894"/>
      <c r="F64" s="903">
        <v>17.59</v>
      </c>
      <c r="G64" s="153">
        <f>IF(F64="","",F64-F64*COMPASS!$U$11)</f>
        <v>17.59</v>
      </c>
    </row>
    <row r="65" spans="1:7" ht="16.350000000000001" customHeight="1">
      <c r="A65" s="890" t="s">
        <v>11509</v>
      </c>
      <c r="B65" s="891" t="s">
        <v>216</v>
      </c>
      <c r="C65" s="892" t="s">
        <v>11510</v>
      </c>
      <c r="D65" s="893">
        <v>1</v>
      </c>
      <c r="E65" s="894"/>
      <c r="F65" s="903">
        <v>35.36</v>
      </c>
      <c r="G65" s="527">
        <f>IF(F65="","",F65-F65*COMPASS!$U$11)</f>
        <v>35.36</v>
      </c>
    </row>
    <row r="66" spans="1:7" ht="16.350000000000001" customHeight="1">
      <c r="A66" s="890" t="s">
        <v>11511</v>
      </c>
      <c r="B66" s="891" t="s">
        <v>216</v>
      </c>
      <c r="C66" s="892" t="s">
        <v>11512</v>
      </c>
      <c r="D66" s="893">
        <v>1</v>
      </c>
      <c r="E66" s="894"/>
      <c r="F66" s="903">
        <v>148.16</v>
      </c>
      <c r="G66" s="153">
        <f>IF(F66="","",F66-F66*COMPASS!$U$11)</f>
        <v>148.16</v>
      </c>
    </row>
    <row r="67" spans="1:7" ht="16.350000000000001" customHeight="1">
      <c r="A67" s="890" t="s">
        <v>11513</v>
      </c>
      <c r="B67" s="891" t="s">
        <v>467</v>
      </c>
      <c r="C67" s="892" t="s">
        <v>11514</v>
      </c>
      <c r="D67" s="893">
        <v>1</v>
      </c>
      <c r="E67" s="894"/>
      <c r="F67" s="903">
        <v>183.52</v>
      </c>
      <c r="G67" s="153">
        <f>IF(F67="","",F67-F67*COMPASS!$U$11)</f>
        <v>183.52</v>
      </c>
    </row>
    <row r="68" spans="1:7" ht="16.350000000000001" customHeight="1">
      <c r="A68" s="890" t="s">
        <v>11515</v>
      </c>
      <c r="B68" s="891" t="s">
        <v>216</v>
      </c>
      <c r="C68" s="892" t="s">
        <v>11516</v>
      </c>
      <c r="D68" s="893">
        <v>1</v>
      </c>
      <c r="E68" s="894"/>
      <c r="F68" s="903">
        <v>190.24</v>
      </c>
      <c r="G68" s="153">
        <f>IF(F68="","",F68-F68*COMPASS!$U$11)</f>
        <v>190.24</v>
      </c>
    </row>
    <row r="69" spans="1:7" ht="16.350000000000001" customHeight="1">
      <c r="A69" s="890" t="s">
        <v>15355</v>
      </c>
      <c r="B69" s="891" t="s">
        <v>216</v>
      </c>
      <c r="C69" s="892" t="s">
        <v>15356</v>
      </c>
      <c r="D69" s="893">
        <v>1</v>
      </c>
      <c r="E69" s="894" t="s">
        <v>445</v>
      </c>
      <c r="F69" s="903">
        <v>124.59</v>
      </c>
      <c r="G69" s="153">
        <f>IF(F69="","",F69-F69*COMPASS!$U$11)</f>
        <v>124.59</v>
      </c>
    </row>
    <row r="70" spans="1:7">
      <c r="A70" s="890" t="s">
        <v>15357</v>
      </c>
      <c r="B70" s="891" t="s">
        <v>216</v>
      </c>
      <c r="C70" s="892" t="s">
        <v>15358</v>
      </c>
      <c r="D70" s="893">
        <v>1</v>
      </c>
      <c r="E70" s="894" t="s">
        <v>445</v>
      </c>
      <c r="F70" s="903">
        <v>148.16</v>
      </c>
      <c r="G70" s="153">
        <f>IF(F70="","",F70-F70*COMPASS!$U$11)</f>
        <v>148.16</v>
      </c>
    </row>
    <row r="71" spans="1:7" ht="16.350000000000001" customHeight="1">
      <c r="A71" s="890" t="s">
        <v>15359</v>
      </c>
      <c r="B71" s="891" t="s">
        <v>216</v>
      </c>
      <c r="C71" s="892" t="s">
        <v>15360</v>
      </c>
      <c r="D71" s="893">
        <v>1</v>
      </c>
      <c r="E71" s="894" t="s">
        <v>445</v>
      </c>
      <c r="F71" s="903">
        <v>163.31</v>
      </c>
      <c r="G71" s="153">
        <f>IF(F71="","",F71-F71*COMPASS!$U$11)</f>
        <v>163.31</v>
      </c>
    </row>
    <row r="72" spans="1:7" ht="16.350000000000001" customHeight="1">
      <c r="A72" s="890" t="s">
        <v>15361</v>
      </c>
      <c r="B72" s="891" t="s">
        <v>467</v>
      </c>
      <c r="C72" s="892" t="s">
        <v>15362</v>
      </c>
      <c r="D72" s="893">
        <v>1</v>
      </c>
      <c r="E72" s="894" t="s">
        <v>445</v>
      </c>
      <c r="F72" s="903">
        <v>183.52</v>
      </c>
      <c r="G72" s="153">
        <f>IF(F72="","",F72-F72*COMPASS!$U$11)</f>
        <v>183.52</v>
      </c>
    </row>
    <row r="73" spans="1:7" ht="16.350000000000001" customHeight="1">
      <c r="A73" s="890" t="s">
        <v>15363</v>
      </c>
      <c r="B73" s="891" t="s">
        <v>216</v>
      </c>
      <c r="C73" s="892" t="s">
        <v>15364</v>
      </c>
      <c r="D73" s="893">
        <v>1</v>
      </c>
      <c r="E73" s="894" t="s">
        <v>445</v>
      </c>
      <c r="F73" s="903">
        <v>190.25</v>
      </c>
      <c r="G73" s="153">
        <f>IF(F73="","",F73-F73*COMPASS!$U$11)</f>
        <v>190.25</v>
      </c>
    </row>
    <row r="74" spans="1:7" ht="16.350000000000001" customHeight="1">
      <c r="A74" s="890" t="s">
        <v>10151</v>
      </c>
      <c r="B74" s="891" t="s">
        <v>467</v>
      </c>
      <c r="C74" s="892" t="s">
        <v>10152</v>
      </c>
      <c r="D74" s="893">
        <v>1</v>
      </c>
      <c r="E74" s="894"/>
      <c r="F74" s="903">
        <v>39.25</v>
      </c>
      <c r="G74" s="153">
        <f>IF(F74="","",F74-F74*COMPASS!$U$11)</f>
        <v>39.25</v>
      </c>
    </row>
    <row r="75" spans="1:7" ht="16.350000000000001" customHeight="1">
      <c r="A75" s="890" t="s">
        <v>10153</v>
      </c>
      <c r="B75" s="891" t="s">
        <v>467</v>
      </c>
      <c r="C75" s="892" t="s">
        <v>10487</v>
      </c>
      <c r="D75" s="893">
        <v>1</v>
      </c>
      <c r="E75" s="894"/>
      <c r="F75" s="903">
        <v>19.48</v>
      </c>
      <c r="G75" s="153">
        <f>IF(F75="","",F75-F75*COMPASS!$U$11)</f>
        <v>19.48</v>
      </c>
    </row>
    <row r="76" spans="1:7" ht="16.350000000000001" customHeight="1">
      <c r="A76" s="890" t="s">
        <v>11799</v>
      </c>
      <c r="B76" s="891" t="s">
        <v>216</v>
      </c>
      <c r="C76" s="917" t="s">
        <v>17713</v>
      </c>
      <c r="D76" s="893">
        <v>1</v>
      </c>
      <c r="E76" s="894"/>
      <c r="F76" s="966">
        <v>73.33</v>
      </c>
      <c r="G76" s="153">
        <f>IF(F76="","",F76-F76*COMPASS!$U$11)</f>
        <v>73.33</v>
      </c>
    </row>
    <row r="77" spans="1:7" ht="16.350000000000001" customHeight="1">
      <c r="A77" s="890" t="s">
        <v>17714</v>
      </c>
      <c r="B77" s="891" t="s">
        <v>216</v>
      </c>
      <c r="C77" s="917" t="s">
        <v>17715</v>
      </c>
      <c r="D77" s="893">
        <v>1</v>
      </c>
      <c r="E77" s="894"/>
      <c r="F77" s="966">
        <v>73.33</v>
      </c>
      <c r="G77" s="153">
        <f>IF(F77="","",F77-F77*COMPASS!$U$11)</f>
        <v>73.33</v>
      </c>
    </row>
    <row r="78" spans="1:7" ht="16.350000000000001" customHeight="1">
      <c r="A78" s="890" t="s">
        <v>10158</v>
      </c>
      <c r="B78" s="891" t="s">
        <v>467</v>
      </c>
      <c r="C78" s="917" t="s">
        <v>10159</v>
      </c>
      <c r="D78" s="893">
        <v>1</v>
      </c>
      <c r="E78" s="894"/>
      <c r="F78" s="966">
        <v>47.45</v>
      </c>
      <c r="G78" s="153">
        <f>IF(F78="","",F78-F78*COMPASS!$U$11)</f>
        <v>47.45</v>
      </c>
    </row>
    <row r="79" spans="1:7" ht="16.350000000000001" customHeight="1">
      <c r="A79" s="959" t="s">
        <v>11804</v>
      </c>
      <c r="B79" s="960"/>
      <c r="C79" s="964"/>
      <c r="D79" s="961"/>
      <c r="E79" s="962"/>
      <c r="F79" s="963"/>
      <c r="G79" s="153" t="str">
        <f>IF(F79="","",F79-F79*COMPASS!$U$11)</f>
        <v/>
      </c>
    </row>
    <row r="80" spans="1:7" ht="16.350000000000001" customHeight="1">
      <c r="A80" s="890" t="s">
        <v>10144</v>
      </c>
      <c r="B80" s="891" t="s">
        <v>467</v>
      </c>
      <c r="C80" s="892" t="s">
        <v>10145</v>
      </c>
      <c r="D80" s="893">
        <v>1</v>
      </c>
      <c r="E80" s="894"/>
      <c r="F80" s="903">
        <v>170.98</v>
      </c>
      <c r="G80" s="153">
        <f>IF(F80="","",F80-F80*COMPASS!$U$11)</f>
        <v>170.98</v>
      </c>
    </row>
    <row r="81" spans="1:7" ht="16.350000000000001" customHeight="1">
      <c r="A81" s="890" t="s">
        <v>10146</v>
      </c>
      <c r="B81" s="891" t="s">
        <v>467</v>
      </c>
      <c r="C81" s="917" t="s">
        <v>10147</v>
      </c>
      <c r="D81" s="893">
        <v>1</v>
      </c>
      <c r="E81" s="894"/>
      <c r="F81" s="966">
        <v>14.4</v>
      </c>
      <c r="G81" s="153">
        <f>IF(F81="","",F81-F81*COMPASS!$U$11)</f>
        <v>14.4</v>
      </c>
    </row>
    <row r="82" spans="1:7" ht="16.350000000000001" customHeight="1">
      <c r="A82" s="890" t="s">
        <v>10148</v>
      </c>
      <c r="B82" s="891" t="s">
        <v>467</v>
      </c>
      <c r="C82" s="917" t="s">
        <v>9752</v>
      </c>
      <c r="D82" s="893">
        <v>1</v>
      </c>
      <c r="E82" s="894"/>
      <c r="F82" s="966">
        <v>35.17</v>
      </c>
      <c r="G82" s="153">
        <f>IF(F82="","",F82-F82*COMPASS!$U$11)</f>
        <v>35.17</v>
      </c>
    </row>
    <row r="83" spans="1:7">
      <c r="A83" s="918" t="s">
        <v>11805</v>
      </c>
      <c r="B83" s="967"/>
      <c r="C83" s="968" t="s">
        <v>13961</v>
      </c>
      <c r="D83" s="921"/>
      <c r="E83" s="922"/>
      <c r="F83" s="923"/>
      <c r="G83" s="153" t="str">
        <f>IF(F83="","",F83-F83*COMPASS!$U$11)</f>
        <v/>
      </c>
    </row>
    <row r="84" spans="1:7" ht="16.350000000000001" customHeight="1">
      <c r="A84" s="890" t="s">
        <v>9745</v>
      </c>
      <c r="B84" s="891" t="s">
        <v>216</v>
      </c>
      <c r="C84" s="892" t="s">
        <v>9746</v>
      </c>
      <c r="D84" s="895">
        <v>1</v>
      </c>
      <c r="E84" s="902"/>
      <c r="F84" s="966">
        <v>902.46</v>
      </c>
      <c r="G84" s="153">
        <f>IF(F84="","",F84-F84*COMPASS!$U$11)</f>
        <v>902.46</v>
      </c>
    </row>
    <row r="85" spans="1:7" ht="16.350000000000001" customHeight="1">
      <c r="A85" s="890" t="s">
        <v>11996</v>
      </c>
      <c r="B85" s="891" t="s">
        <v>216</v>
      </c>
      <c r="C85" s="892" t="s">
        <v>11997</v>
      </c>
      <c r="D85" s="895">
        <v>1</v>
      </c>
      <c r="E85" s="902"/>
      <c r="F85" s="966">
        <v>975.05</v>
      </c>
      <c r="G85" s="153">
        <f>IF(F85="","",F85-F85*COMPASS!$U$11)</f>
        <v>975.05</v>
      </c>
    </row>
    <row r="86" spans="1:7" ht="16.350000000000001" customHeight="1">
      <c r="A86" s="1087" t="s">
        <v>13962</v>
      </c>
      <c r="B86" s="1088" t="s">
        <v>467</v>
      </c>
      <c r="C86" s="892" t="s">
        <v>8751</v>
      </c>
      <c r="D86" s="895">
        <v>1</v>
      </c>
      <c r="E86" s="888"/>
      <c r="F86" s="889">
        <v>985.52</v>
      </c>
      <c r="G86" s="153">
        <f>IF(F86="","",F86-F86*COMPASS!$U$11)</f>
        <v>985.52</v>
      </c>
    </row>
    <row r="87" spans="1:7" ht="16.350000000000001" customHeight="1">
      <c r="A87" s="1087" t="s">
        <v>13963</v>
      </c>
      <c r="B87" s="1088" t="s">
        <v>216</v>
      </c>
      <c r="C87" s="892" t="s">
        <v>11995</v>
      </c>
      <c r="D87" s="895">
        <v>1</v>
      </c>
      <c r="E87" s="888"/>
      <c r="F87" s="889">
        <v>1061</v>
      </c>
      <c r="G87" s="153">
        <f>IF(F87="","",F87-F87*COMPASS!$U$11)</f>
        <v>1061</v>
      </c>
    </row>
    <row r="88" spans="1:7">
      <c r="A88" s="918" t="s">
        <v>11806</v>
      </c>
      <c r="B88" s="967"/>
      <c r="C88" s="968" t="s">
        <v>13964</v>
      </c>
      <c r="D88" s="921"/>
      <c r="E88" s="922"/>
      <c r="F88" s="923"/>
      <c r="G88" s="153" t="str">
        <f>IF(F88="","",F88-F88*COMPASS!$U$11)</f>
        <v/>
      </c>
    </row>
    <row r="89" spans="1:7" ht="16.350000000000001" customHeight="1">
      <c r="A89" s="1087" t="s">
        <v>6942</v>
      </c>
      <c r="B89" s="1088" t="s">
        <v>467</v>
      </c>
      <c r="C89" s="892" t="s">
        <v>13965</v>
      </c>
      <c r="D89" s="893">
        <v>1</v>
      </c>
      <c r="E89" s="902"/>
      <c r="F89" s="903">
        <v>450.97464999999994</v>
      </c>
      <c r="G89" s="153">
        <f>IF(F89="","",F89-F89*COMPASS!$U$11)</f>
        <v>450.97464999999994</v>
      </c>
    </row>
    <row r="90" spans="1:7" ht="16.350000000000001" customHeight="1">
      <c r="A90" s="1087" t="s">
        <v>6943</v>
      </c>
      <c r="B90" s="1088" t="s">
        <v>467</v>
      </c>
      <c r="C90" s="892" t="s">
        <v>6944</v>
      </c>
      <c r="D90" s="893">
        <v>1</v>
      </c>
      <c r="E90" s="902"/>
      <c r="F90" s="903">
        <v>461.02314999999993</v>
      </c>
      <c r="G90" s="153">
        <f>IF(F90="","",F90-F90*COMPASS!$U$11)</f>
        <v>461.02314999999993</v>
      </c>
    </row>
    <row r="91" spans="1:7" ht="16.350000000000001" customHeight="1">
      <c r="A91" s="1087" t="s">
        <v>4224</v>
      </c>
      <c r="B91" s="1088" t="s">
        <v>467</v>
      </c>
      <c r="C91" s="892" t="s">
        <v>4218</v>
      </c>
      <c r="D91" s="893">
        <v>1</v>
      </c>
      <c r="E91" s="902"/>
      <c r="F91" s="903">
        <v>486.34739999999999</v>
      </c>
      <c r="G91" s="153">
        <f>IF(F91="","",F91-F91*COMPASS!$U$11)</f>
        <v>486.34739999999999</v>
      </c>
    </row>
    <row r="92" spans="1:7" ht="16.350000000000001" customHeight="1">
      <c r="A92" s="1087" t="s">
        <v>4225</v>
      </c>
      <c r="B92" s="1088" t="s">
        <v>467</v>
      </c>
      <c r="C92" s="892" t="s">
        <v>9192</v>
      </c>
      <c r="D92" s="893">
        <v>1</v>
      </c>
      <c r="E92" s="902"/>
      <c r="F92" s="903">
        <v>522.74529999999993</v>
      </c>
      <c r="G92" s="153">
        <f>IF(F92="","",F92-F92*COMPASS!$U$11)</f>
        <v>522.74529999999993</v>
      </c>
    </row>
    <row r="93" spans="1:7" ht="16.350000000000001" customHeight="1">
      <c r="A93" s="1087" t="s">
        <v>4226</v>
      </c>
      <c r="B93" s="1088" t="s">
        <v>467</v>
      </c>
      <c r="C93" s="892" t="s">
        <v>4219</v>
      </c>
      <c r="D93" s="893">
        <v>1</v>
      </c>
      <c r="E93" s="902"/>
      <c r="F93" s="903">
        <v>592.33370000000002</v>
      </c>
      <c r="G93" s="153">
        <f>IF(F93="","",F93-F93*COMPASS!$U$11)</f>
        <v>592.33370000000002</v>
      </c>
    </row>
    <row r="94" spans="1:7" ht="16.350000000000001" customHeight="1">
      <c r="A94" s="1087" t="s">
        <v>4227</v>
      </c>
      <c r="B94" s="1088" t="s">
        <v>216</v>
      </c>
      <c r="C94" s="892" t="s">
        <v>14705</v>
      </c>
      <c r="D94" s="893">
        <v>1</v>
      </c>
      <c r="E94" s="902"/>
      <c r="F94" s="903">
        <v>537.33084999999994</v>
      </c>
      <c r="G94" s="153">
        <f>IF(F94="","",F94-F94*COMPASS!$U$11)</f>
        <v>537.33084999999994</v>
      </c>
    </row>
    <row r="95" spans="1:7">
      <c r="A95" s="1087" t="s">
        <v>4228</v>
      </c>
      <c r="B95" s="1088" t="s">
        <v>216</v>
      </c>
      <c r="C95" s="892" t="s">
        <v>14706</v>
      </c>
      <c r="D95" s="893">
        <v>1</v>
      </c>
      <c r="E95" s="902"/>
      <c r="F95" s="903">
        <v>573.80994999999996</v>
      </c>
      <c r="G95" s="153">
        <f>IF(F95="","",F95-F95*COMPASS!$U$11)</f>
        <v>573.80994999999996</v>
      </c>
    </row>
    <row r="96" spans="1:7" ht="16.350000000000001" customHeight="1">
      <c r="A96" s="1087" t="s">
        <v>4229</v>
      </c>
      <c r="B96" s="1088" t="s">
        <v>216</v>
      </c>
      <c r="C96" s="892" t="s">
        <v>14707</v>
      </c>
      <c r="D96" s="893">
        <v>1</v>
      </c>
      <c r="E96" s="902"/>
      <c r="F96" s="903">
        <v>631.08639999999991</v>
      </c>
      <c r="G96" s="153">
        <f>IF(F96="","",F96-F96*COMPASS!$U$11)</f>
        <v>631.08639999999991</v>
      </c>
    </row>
    <row r="97" spans="1:7" ht="16.350000000000001" customHeight="1">
      <c r="A97" s="1087" t="s">
        <v>4230</v>
      </c>
      <c r="B97" s="1088" t="s">
        <v>216</v>
      </c>
      <c r="C97" s="892" t="s">
        <v>14708</v>
      </c>
      <c r="D97" s="893">
        <v>1</v>
      </c>
      <c r="E97" s="902"/>
      <c r="F97" s="903">
        <v>682.23224999999991</v>
      </c>
      <c r="G97" s="153">
        <f>IF(F97="","",F97-F97*COMPASS!$U$11)</f>
        <v>682.23224999999991</v>
      </c>
    </row>
    <row r="98" spans="1:7" ht="16.350000000000001" customHeight="1">
      <c r="A98" s="1087" t="s">
        <v>13966</v>
      </c>
      <c r="B98" s="1088" t="s">
        <v>467</v>
      </c>
      <c r="C98" s="892" t="s">
        <v>13967</v>
      </c>
      <c r="D98" s="895">
        <v>1</v>
      </c>
      <c r="E98" s="888"/>
      <c r="F98" s="889">
        <v>645.13</v>
      </c>
      <c r="G98" s="153">
        <f>IF(F98="","",F98-F98*COMPASS!$U$11)</f>
        <v>645.13</v>
      </c>
    </row>
    <row r="99" spans="1:7" ht="37.799999999999997" customHeight="1">
      <c r="A99" s="1087" t="s">
        <v>13968</v>
      </c>
      <c r="B99" s="1088" t="s">
        <v>467</v>
      </c>
      <c r="C99" s="892" t="s">
        <v>13969</v>
      </c>
      <c r="D99" s="895">
        <v>1</v>
      </c>
      <c r="E99" s="888"/>
      <c r="F99" s="889">
        <v>683.47</v>
      </c>
      <c r="G99" s="153">
        <f>IF(F99="","",F99-F99*COMPASS!$U$11)</f>
        <v>683.47</v>
      </c>
    </row>
    <row r="100" spans="1:7" ht="16.350000000000001" customHeight="1">
      <c r="A100" s="1087" t="s">
        <v>13970</v>
      </c>
      <c r="B100" s="1088" t="s">
        <v>216</v>
      </c>
      <c r="C100" s="892" t="s">
        <v>13971</v>
      </c>
      <c r="D100" s="895">
        <v>1</v>
      </c>
      <c r="E100" s="888"/>
      <c r="F100" s="889">
        <v>773.46</v>
      </c>
      <c r="G100" s="153">
        <f>IF(F100="","",F100-F100*COMPASS!$U$11)</f>
        <v>773.46</v>
      </c>
    </row>
    <row r="101" spans="1:7" ht="16.350000000000001" customHeight="1">
      <c r="A101" s="918" t="s">
        <v>14709</v>
      </c>
      <c r="B101" s="967"/>
      <c r="C101" s="968"/>
      <c r="D101" s="921"/>
      <c r="E101" s="922"/>
      <c r="F101" s="923"/>
      <c r="G101" s="153" t="str">
        <f>IF(F101="","",F101-F101*COMPASS!$U$11)</f>
        <v/>
      </c>
    </row>
    <row r="102" spans="1:7" ht="16.350000000000001" customHeight="1">
      <c r="A102" s="890" t="s">
        <v>4241</v>
      </c>
      <c r="B102" s="891" t="s">
        <v>467</v>
      </c>
      <c r="C102" s="892" t="s">
        <v>14710</v>
      </c>
      <c r="D102" s="893">
        <v>1</v>
      </c>
      <c r="E102" s="894"/>
      <c r="F102" s="903">
        <v>54.475049999999996</v>
      </c>
      <c r="G102" s="153">
        <f>IF(F102="","",F102-F102*COMPASS!$U$11)</f>
        <v>54.475049999999996</v>
      </c>
    </row>
    <row r="103" spans="1:7" ht="16.350000000000001" customHeight="1">
      <c r="A103" s="890" t="s">
        <v>4242</v>
      </c>
      <c r="B103" s="891" t="s">
        <v>467</v>
      </c>
      <c r="C103" s="892" t="s">
        <v>14711</v>
      </c>
      <c r="D103" s="893">
        <v>1</v>
      </c>
      <c r="E103" s="894"/>
      <c r="F103" s="903">
        <v>60.362049999999996</v>
      </c>
      <c r="G103" s="153">
        <f>IF(F103="","",F103-F103*COMPASS!$U$11)</f>
        <v>60.362049999999996</v>
      </c>
    </row>
    <row r="104" spans="1:7" ht="39" customHeight="1">
      <c r="A104" s="890" t="s">
        <v>4243</v>
      </c>
      <c r="B104" s="891" t="s">
        <v>467</v>
      </c>
      <c r="C104" s="892" t="s">
        <v>14712</v>
      </c>
      <c r="D104" s="893">
        <v>1</v>
      </c>
      <c r="E104" s="894"/>
      <c r="F104" s="903">
        <v>67.9238</v>
      </c>
      <c r="G104" s="153">
        <f>IF(F104="","",F104-F104*COMPASS!$U$11)</f>
        <v>67.9238</v>
      </c>
    </row>
    <row r="105" spans="1:7" ht="16.350000000000001" customHeight="1">
      <c r="A105" s="890" t="s">
        <v>9867</v>
      </c>
      <c r="B105" s="891" t="s">
        <v>467</v>
      </c>
      <c r="C105" s="892" t="s">
        <v>14713</v>
      </c>
      <c r="D105" s="893">
        <v>1</v>
      </c>
      <c r="E105" s="969"/>
      <c r="F105" s="903">
        <v>69.400000000000006</v>
      </c>
      <c r="G105" s="153">
        <f>IF(F105="","",F105-F105*COMPASS!$U$11)</f>
        <v>69.400000000000006</v>
      </c>
    </row>
    <row r="106" spans="1:7">
      <c r="A106" s="890" t="s">
        <v>4244</v>
      </c>
      <c r="B106" s="891" t="s">
        <v>467</v>
      </c>
      <c r="C106" s="892" t="s">
        <v>14714</v>
      </c>
      <c r="D106" s="893">
        <v>1</v>
      </c>
      <c r="E106" s="894"/>
      <c r="F106" s="903">
        <v>71.537199999999999</v>
      </c>
      <c r="G106" s="153">
        <f>IF(F106="","",F106-F106*COMPASS!$U$11)</f>
        <v>71.537199999999999</v>
      </c>
    </row>
    <row r="107" spans="1:7" ht="16.350000000000001" customHeight="1">
      <c r="A107" s="890" t="s">
        <v>13972</v>
      </c>
      <c r="B107" s="891" t="s">
        <v>216</v>
      </c>
      <c r="C107" s="892" t="s">
        <v>14715</v>
      </c>
      <c r="D107" s="893">
        <v>1</v>
      </c>
      <c r="E107" s="894" t="s">
        <v>445</v>
      </c>
      <c r="F107" s="903">
        <v>81.5</v>
      </c>
      <c r="G107" s="153">
        <f>IF(F107="","",F107-F107*COMPASS!$U$11)</f>
        <v>81.5</v>
      </c>
    </row>
    <row r="108" spans="1:7" ht="16.350000000000001" customHeight="1">
      <c r="A108" s="890" t="s">
        <v>13973</v>
      </c>
      <c r="B108" s="891" t="s">
        <v>216</v>
      </c>
      <c r="C108" s="892" t="s">
        <v>14716</v>
      </c>
      <c r="D108" s="893">
        <v>1</v>
      </c>
      <c r="E108" s="894" t="s">
        <v>445</v>
      </c>
      <c r="F108" s="903">
        <v>82.52</v>
      </c>
      <c r="G108" s="153">
        <f>IF(F108="","",F108-F108*COMPASS!$U$11)</f>
        <v>82.52</v>
      </c>
    </row>
    <row r="109" spans="1:7">
      <c r="A109" s="918" t="s">
        <v>14717</v>
      </c>
      <c r="B109" s="967"/>
      <c r="C109" s="968"/>
      <c r="D109" s="921"/>
      <c r="E109" s="922"/>
      <c r="F109" s="923"/>
      <c r="G109" s="153" t="str">
        <f>IF(F109="","",F109-F109*COMPASS!$U$11)</f>
        <v/>
      </c>
    </row>
    <row r="110" spans="1:7" ht="16.350000000000001" customHeight="1">
      <c r="A110" s="890" t="s">
        <v>4247</v>
      </c>
      <c r="B110" s="891" t="s">
        <v>467</v>
      </c>
      <c r="C110" s="892" t="s">
        <v>2595</v>
      </c>
      <c r="D110" s="893">
        <v>1</v>
      </c>
      <c r="E110" s="894"/>
      <c r="F110" s="903">
        <v>33.860399999999998</v>
      </c>
      <c r="G110" s="153">
        <f>IF(F110="","",F110-F110*COMPASS!$U$11)</f>
        <v>33.860399999999998</v>
      </c>
    </row>
    <row r="111" spans="1:7" ht="16.350000000000001" customHeight="1">
      <c r="A111" s="890" t="s">
        <v>4248</v>
      </c>
      <c r="B111" s="891" t="s">
        <v>467</v>
      </c>
      <c r="C111" s="892" t="s">
        <v>8652</v>
      </c>
      <c r="D111" s="893">
        <v>1</v>
      </c>
      <c r="E111" s="894"/>
      <c r="F111" s="903">
        <v>71.486450000000005</v>
      </c>
      <c r="G111" s="153">
        <f>IF(F111="","",F111-F111*COMPASS!$U$11)</f>
        <v>71.486450000000005</v>
      </c>
    </row>
    <row r="112" spans="1:7" ht="16.350000000000001" customHeight="1">
      <c r="A112" s="890" t="s">
        <v>4249</v>
      </c>
      <c r="B112" s="891" t="s">
        <v>467</v>
      </c>
      <c r="C112" s="892" t="s">
        <v>14718</v>
      </c>
      <c r="D112" s="893">
        <v>1</v>
      </c>
      <c r="E112" s="894"/>
      <c r="F112" s="903">
        <v>73.516450000000006</v>
      </c>
      <c r="G112" s="153">
        <f>IF(F112="","",F112-F112*COMPASS!$U$11)</f>
        <v>73.516450000000006</v>
      </c>
    </row>
    <row r="113" spans="1:7" ht="16.350000000000001" customHeight="1">
      <c r="A113" s="890" t="s">
        <v>4250</v>
      </c>
      <c r="B113" s="891" t="s">
        <v>467</v>
      </c>
      <c r="C113" s="892" t="s">
        <v>14719</v>
      </c>
      <c r="D113" s="893">
        <v>1</v>
      </c>
      <c r="E113" s="894"/>
      <c r="F113" s="903">
        <v>103.60104999999999</v>
      </c>
      <c r="G113" s="153">
        <f>IF(F113="","",F113-F113*COMPASS!$U$11)</f>
        <v>103.60104999999999</v>
      </c>
    </row>
    <row r="114" spans="1:7" ht="16.350000000000001" customHeight="1">
      <c r="A114" s="890" t="s">
        <v>4251</v>
      </c>
      <c r="B114" s="891" t="s">
        <v>467</v>
      </c>
      <c r="C114" s="892" t="s">
        <v>14720</v>
      </c>
      <c r="D114" s="893">
        <v>1</v>
      </c>
      <c r="E114" s="894"/>
      <c r="F114" s="903">
        <v>129.79819999999998</v>
      </c>
      <c r="G114" s="153">
        <f>IF(F114="","",F114-F114*COMPASS!$U$11)</f>
        <v>129.79819999999998</v>
      </c>
    </row>
    <row r="115" spans="1:7" ht="16.350000000000001" customHeight="1">
      <c r="A115" s="890" t="s">
        <v>4252</v>
      </c>
      <c r="B115" s="891" t="s">
        <v>467</v>
      </c>
      <c r="C115" s="892" t="s">
        <v>14721</v>
      </c>
      <c r="D115" s="893">
        <v>1</v>
      </c>
      <c r="E115" s="894"/>
      <c r="F115" s="903">
        <v>162.43044999999998</v>
      </c>
      <c r="G115" s="153">
        <f>IF(F115="","",F115-F115*COMPASS!$U$11)</f>
        <v>162.43044999999998</v>
      </c>
    </row>
    <row r="116" spans="1:7" ht="16.350000000000001" customHeight="1">
      <c r="A116" s="918" t="s">
        <v>14722</v>
      </c>
      <c r="B116" s="967"/>
      <c r="C116" s="968"/>
      <c r="D116" s="921"/>
      <c r="E116" s="922"/>
      <c r="F116" s="923"/>
      <c r="G116" s="153" t="str">
        <f>IF(F116="","",F116-F116*COMPASS!$U$11)</f>
        <v/>
      </c>
    </row>
    <row r="117" spans="1:7" ht="16.350000000000001" customHeight="1">
      <c r="A117" s="890" t="s">
        <v>7687</v>
      </c>
      <c r="B117" s="891" t="s">
        <v>467</v>
      </c>
      <c r="C117" s="892" t="s">
        <v>14723</v>
      </c>
      <c r="D117" s="895">
        <v>1</v>
      </c>
      <c r="E117" s="888"/>
      <c r="F117" s="889">
        <v>43.43</v>
      </c>
      <c r="G117" s="153">
        <f>IF(F117="","",F117-F117*COMPASS!$U$11)</f>
        <v>43.43</v>
      </c>
    </row>
    <row r="118" spans="1:7" ht="16.350000000000001" customHeight="1">
      <c r="A118" s="890" t="s">
        <v>7688</v>
      </c>
      <c r="B118" s="891" t="s">
        <v>467</v>
      </c>
      <c r="C118" s="892" t="s">
        <v>14724</v>
      </c>
      <c r="D118" s="895">
        <v>1</v>
      </c>
      <c r="E118" s="888"/>
      <c r="F118" s="889">
        <v>44.487449999999995</v>
      </c>
      <c r="G118" s="153">
        <f>IF(F118="","",F118-F118*COMPASS!$U$11)</f>
        <v>44.487449999999995</v>
      </c>
    </row>
    <row r="119" spans="1:7" ht="16.350000000000001" customHeight="1">
      <c r="A119" s="890" t="s">
        <v>4821</v>
      </c>
      <c r="B119" s="891" t="s">
        <v>467</v>
      </c>
      <c r="C119" s="892" t="s">
        <v>14725</v>
      </c>
      <c r="D119" s="895">
        <v>1</v>
      </c>
      <c r="E119" s="888"/>
      <c r="F119" s="889">
        <v>50.356700000000004</v>
      </c>
      <c r="G119" s="153">
        <f>IF(F119="","",F119-F119*COMPASS!$U$11)</f>
        <v>50.356700000000004</v>
      </c>
    </row>
    <row r="120" spans="1:7" ht="16.350000000000001" customHeight="1">
      <c r="A120" s="890" t="s">
        <v>4240</v>
      </c>
      <c r="B120" s="891" t="s">
        <v>467</v>
      </c>
      <c r="C120" s="892" t="s">
        <v>14726</v>
      </c>
      <c r="D120" s="895">
        <v>1</v>
      </c>
      <c r="E120" s="888"/>
      <c r="F120" s="889">
        <v>53.570299999999996</v>
      </c>
      <c r="G120" s="153">
        <f>IF(F120="","",F120-F120*COMPASS!$U$11)</f>
        <v>53.570299999999996</v>
      </c>
    </row>
    <row r="121" spans="1:7" ht="16.350000000000001" customHeight="1">
      <c r="A121" s="890" t="s">
        <v>4239</v>
      </c>
      <c r="B121" s="891" t="s">
        <v>467</v>
      </c>
      <c r="C121" s="892" t="s">
        <v>14727</v>
      </c>
      <c r="D121" s="895">
        <v>1</v>
      </c>
      <c r="E121" s="888"/>
      <c r="F121" s="889">
        <v>59.976900000000001</v>
      </c>
      <c r="G121" s="153">
        <f>IF(F121="","",F121-F121*COMPASS!$U$11)</f>
        <v>59.976900000000001</v>
      </c>
    </row>
    <row r="122" spans="1:7">
      <c r="A122" s="890" t="s">
        <v>13974</v>
      </c>
      <c r="B122" s="891" t="s">
        <v>467</v>
      </c>
      <c r="C122" s="892" t="s">
        <v>14728</v>
      </c>
      <c r="D122" s="893">
        <v>1</v>
      </c>
      <c r="E122" s="894" t="s">
        <v>445</v>
      </c>
      <c r="F122" s="903">
        <v>115.63</v>
      </c>
      <c r="G122" s="153">
        <f>IF(F122="","",F122-F122*COMPASS!$U$11)</f>
        <v>115.63</v>
      </c>
    </row>
    <row r="123" spans="1:7" ht="16.350000000000001" customHeight="1">
      <c r="A123" s="890" t="s">
        <v>13975</v>
      </c>
      <c r="B123" s="891" t="s">
        <v>467</v>
      </c>
      <c r="C123" s="892" t="s">
        <v>14729</v>
      </c>
      <c r="D123" s="893">
        <v>1</v>
      </c>
      <c r="E123" s="894" t="s">
        <v>445</v>
      </c>
      <c r="F123" s="903">
        <v>127.78</v>
      </c>
      <c r="G123" s="153">
        <f>IF(F123="","",F123-F123*COMPASS!$U$11)</f>
        <v>127.78</v>
      </c>
    </row>
    <row r="124" spans="1:7" ht="16.350000000000001" customHeight="1">
      <c r="A124" s="890" t="s">
        <v>13976</v>
      </c>
      <c r="B124" s="891" t="s">
        <v>467</v>
      </c>
      <c r="C124" s="892" t="s">
        <v>14730</v>
      </c>
      <c r="D124" s="893">
        <v>1</v>
      </c>
      <c r="E124" s="894" t="s">
        <v>445</v>
      </c>
      <c r="F124" s="903">
        <v>152.12</v>
      </c>
      <c r="G124" s="153">
        <f>IF(F124="","",F124-F124*COMPASS!$U$11)</f>
        <v>152.12</v>
      </c>
    </row>
    <row r="125" spans="1:7" ht="16.350000000000001" customHeight="1">
      <c r="A125" s="890" t="s">
        <v>4236</v>
      </c>
      <c r="B125" s="891" t="s">
        <v>467</v>
      </c>
      <c r="C125" s="892" t="s">
        <v>14731</v>
      </c>
      <c r="D125" s="895">
        <v>1</v>
      </c>
      <c r="E125" s="888"/>
      <c r="F125" s="889">
        <v>44.964499999999994</v>
      </c>
      <c r="G125" s="153">
        <f>IF(F125="","",F125-F125*COMPASS!$U$11)</f>
        <v>44.964499999999994</v>
      </c>
    </row>
    <row r="126" spans="1:7">
      <c r="A126" s="890" t="s">
        <v>4237</v>
      </c>
      <c r="B126" s="891" t="s">
        <v>467</v>
      </c>
      <c r="C126" s="892" t="s">
        <v>14732</v>
      </c>
      <c r="D126" s="895">
        <v>1</v>
      </c>
      <c r="E126" s="888"/>
      <c r="F126" s="889">
        <v>26.897499999999997</v>
      </c>
      <c r="G126" s="153">
        <f>IF(F126="","",F126-F126*COMPASS!$U$11)</f>
        <v>26.897499999999997</v>
      </c>
    </row>
    <row r="127" spans="1:7" ht="16.350000000000001" customHeight="1">
      <c r="A127" s="890" t="s">
        <v>4238</v>
      </c>
      <c r="B127" s="891" t="s">
        <v>467</v>
      </c>
      <c r="C127" s="892" t="s">
        <v>14733</v>
      </c>
      <c r="D127" s="895">
        <v>1</v>
      </c>
      <c r="E127" s="888"/>
      <c r="F127" s="889">
        <v>26.8569</v>
      </c>
      <c r="G127" s="153">
        <f>IF(F127="","",F127-F127*COMPASS!$U$11)</f>
        <v>26.8569</v>
      </c>
    </row>
    <row r="128" spans="1:7" ht="16.350000000000001" customHeight="1">
      <c r="A128" s="890" t="s">
        <v>9754</v>
      </c>
      <c r="B128" s="891" t="s">
        <v>216</v>
      </c>
      <c r="C128" s="892" t="s">
        <v>14734</v>
      </c>
      <c r="D128" s="895">
        <v>1</v>
      </c>
      <c r="E128" s="888"/>
      <c r="F128" s="970">
        <v>91.81689999999999</v>
      </c>
      <c r="G128" s="153">
        <f>IF(F128="","",F128-F128*COMPASS!$U$11)</f>
        <v>91.81689999999999</v>
      </c>
    </row>
    <row r="129" spans="1:7" ht="16.350000000000001" customHeight="1">
      <c r="A129" s="890" t="s">
        <v>9866</v>
      </c>
      <c r="B129" s="891" t="s">
        <v>467</v>
      </c>
      <c r="C129" s="892" t="s">
        <v>14735</v>
      </c>
      <c r="D129" s="893">
        <v>1</v>
      </c>
      <c r="E129" s="894"/>
      <c r="F129" s="903">
        <v>51.88</v>
      </c>
      <c r="G129" s="153">
        <f>IF(F129="","",F129-F129*COMPASS!$U$11)</f>
        <v>51.88</v>
      </c>
    </row>
    <row r="130" spans="1:7" ht="16.350000000000001" customHeight="1">
      <c r="A130" s="890" t="s">
        <v>15365</v>
      </c>
      <c r="B130" s="891" t="s">
        <v>467</v>
      </c>
      <c r="C130" s="892" t="s">
        <v>15366</v>
      </c>
      <c r="D130" s="895">
        <v>1</v>
      </c>
      <c r="E130" s="888"/>
      <c r="F130" s="889">
        <v>112.3</v>
      </c>
      <c r="G130" s="153">
        <f>IF(F130="","",F130-F130*COMPASS!$U$11)</f>
        <v>112.3</v>
      </c>
    </row>
    <row r="131" spans="1:7" ht="16.350000000000001" customHeight="1">
      <c r="A131" s="918" t="s">
        <v>11807</v>
      </c>
      <c r="B131" s="967"/>
      <c r="C131" s="968"/>
      <c r="D131" s="921"/>
      <c r="E131" s="922"/>
      <c r="F131" s="923"/>
      <c r="G131" s="153" t="str">
        <f>IF(F131="","",F131-F131*COMPASS!$U$11)</f>
        <v/>
      </c>
    </row>
    <row r="132" spans="1:7" ht="16.350000000000001" customHeight="1">
      <c r="A132" s="890" t="s">
        <v>9747</v>
      </c>
      <c r="B132" s="891" t="s">
        <v>216</v>
      </c>
      <c r="C132" s="892" t="s">
        <v>9748</v>
      </c>
      <c r="D132" s="893">
        <v>1</v>
      </c>
      <c r="E132" s="969"/>
      <c r="F132" s="903">
        <v>156.78</v>
      </c>
      <c r="G132" s="153">
        <f>IF(F132="","",F132-F132*COMPASS!$U$11)</f>
        <v>156.78</v>
      </c>
    </row>
    <row r="133" spans="1:7" ht="16.350000000000001" customHeight="1">
      <c r="A133" s="890" t="s">
        <v>9749</v>
      </c>
      <c r="B133" s="891" t="s">
        <v>216</v>
      </c>
      <c r="C133" s="917" t="s">
        <v>9750</v>
      </c>
      <c r="D133" s="893">
        <v>1</v>
      </c>
      <c r="E133" s="969"/>
      <c r="F133" s="966">
        <v>21.314999999999998</v>
      </c>
      <c r="G133" s="153">
        <f>IF(F133="","",F133-F133*COMPASS!$U$11)</f>
        <v>21.314999999999998</v>
      </c>
    </row>
    <row r="134" spans="1:7" ht="16.350000000000001" customHeight="1">
      <c r="A134" s="890" t="s">
        <v>9751</v>
      </c>
      <c r="B134" s="891" t="s">
        <v>216</v>
      </c>
      <c r="C134" s="917" t="s">
        <v>9752</v>
      </c>
      <c r="D134" s="893">
        <v>1</v>
      </c>
      <c r="E134" s="969"/>
      <c r="F134" s="966">
        <v>31.39</v>
      </c>
      <c r="G134" s="153">
        <f>IF(F134="","",F134-F134*COMPASS!$U$11)</f>
        <v>31.39</v>
      </c>
    </row>
    <row r="135" spans="1:7" ht="16.350000000000001" customHeight="1">
      <c r="A135" s="918" t="s">
        <v>4526</v>
      </c>
      <c r="B135" s="967"/>
      <c r="C135" s="968"/>
      <c r="D135" s="921"/>
      <c r="E135" s="922"/>
      <c r="F135" s="923"/>
      <c r="G135" s="153" t="str">
        <f>IF(F135="","",F135-F135*COMPASS!$U$11)</f>
        <v/>
      </c>
    </row>
    <row r="136" spans="1:7" ht="30.6" customHeight="1">
      <c r="A136" s="890" t="s">
        <v>10830</v>
      </c>
      <c r="B136" s="891" t="s">
        <v>467</v>
      </c>
      <c r="C136" s="892" t="s">
        <v>14736</v>
      </c>
      <c r="D136" s="893">
        <v>1</v>
      </c>
      <c r="E136" s="894"/>
      <c r="F136" s="903">
        <v>16.38</v>
      </c>
      <c r="G136" s="153">
        <f>IF(F136="","",F136-F136*COMPASS!$U$11)</f>
        <v>16.38</v>
      </c>
    </row>
    <row r="137" spans="1:7" ht="16.350000000000001" customHeight="1">
      <c r="A137" s="890" t="s">
        <v>4245</v>
      </c>
      <c r="B137" s="891" t="s">
        <v>467</v>
      </c>
      <c r="C137" s="892" t="s">
        <v>9696</v>
      </c>
      <c r="D137" s="893">
        <v>1</v>
      </c>
      <c r="E137" s="894"/>
      <c r="F137" s="903">
        <v>19.528599999999997</v>
      </c>
      <c r="G137" s="153">
        <f>IF(F137="","",F137-F137*COMPASS!$U$11)</f>
        <v>19.528599999999997</v>
      </c>
    </row>
    <row r="138" spans="1:7" ht="16.350000000000001" customHeight="1">
      <c r="A138" s="890" t="s">
        <v>10167</v>
      </c>
      <c r="B138" s="891" t="s">
        <v>467</v>
      </c>
      <c r="C138" s="892" t="s">
        <v>11800</v>
      </c>
      <c r="D138" s="893">
        <v>1</v>
      </c>
      <c r="E138" s="894"/>
      <c r="F138" s="903">
        <v>23.42</v>
      </c>
      <c r="G138" s="153">
        <f>IF(F138="","",F138-F138*COMPASS!$U$11)</f>
        <v>23.42</v>
      </c>
    </row>
    <row r="139" spans="1:7" ht="16.350000000000001" customHeight="1">
      <c r="A139" s="890" t="s">
        <v>4246</v>
      </c>
      <c r="B139" s="891" t="s">
        <v>467</v>
      </c>
      <c r="C139" s="892" t="s">
        <v>9697</v>
      </c>
      <c r="D139" s="893">
        <v>1</v>
      </c>
      <c r="E139" s="894"/>
      <c r="F139" s="903">
        <v>28.227149999999995</v>
      </c>
      <c r="G139" s="153">
        <f>IF(F139="","",F139-F139*COMPASS!$U$11)</f>
        <v>28.227149999999995</v>
      </c>
    </row>
    <row r="140" spans="1:7" ht="16.350000000000001" customHeight="1">
      <c r="A140" s="890" t="s">
        <v>10169</v>
      </c>
      <c r="B140" s="891" t="s">
        <v>467</v>
      </c>
      <c r="C140" s="892" t="s">
        <v>10832</v>
      </c>
      <c r="D140" s="893">
        <v>1</v>
      </c>
      <c r="E140" s="894"/>
      <c r="F140" s="903">
        <v>40.15</v>
      </c>
      <c r="G140" s="153">
        <f>IF(F140="","",F140-F140*COMPASS!$U$11)</f>
        <v>40.15</v>
      </c>
    </row>
    <row r="141" spans="1:7" ht="16.350000000000001" customHeight="1">
      <c r="A141" s="890" t="s">
        <v>10168</v>
      </c>
      <c r="B141" s="891" t="s">
        <v>467</v>
      </c>
      <c r="C141" s="892" t="s">
        <v>10831</v>
      </c>
      <c r="D141" s="893">
        <v>1</v>
      </c>
      <c r="E141" s="894"/>
      <c r="F141" s="903">
        <v>54.12</v>
      </c>
      <c r="G141" s="153">
        <f>IF(F141="","",F141-F141*COMPASS!$U$11)</f>
        <v>54.12</v>
      </c>
    </row>
    <row r="142" spans="1:7" ht="16.350000000000001" customHeight="1">
      <c r="A142" s="890" t="s">
        <v>11531</v>
      </c>
      <c r="B142" s="891" t="s">
        <v>467</v>
      </c>
      <c r="C142" s="892" t="s">
        <v>11801</v>
      </c>
      <c r="D142" s="893">
        <v>1</v>
      </c>
      <c r="E142" s="894"/>
      <c r="F142" s="903">
        <v>48.11</v>
      </c>
      <c r="G142" s="153">
        <f>IF(F142="","",F142-F142*COMPASS!$U$11)</f>
        <v>48.11</v>
      </c>
    </row>
    <row r="143" spans="1:7" ht="16.350000000000001" customHeight="1">
      <c r="A143" s="890" t="s">
        <v>11527</v>
      </c>
      <c r="B143" s="891" t="s">
        <v>216</v>
      </c>
      <c r="C143" s="892" t="s">
        <v>11528</v>
      </c>
      <c r="D143" s="893">
        <v>1</v>
      </c>
      <c r="E143" s="894"/>
      <c r="F143" s="903">
        <v>69.98</v>
      </c>
      <c r="G143" s="153">
        <f>IF(F143="","",F143-F143*COMPASS!$U$11)</f>
        <v>69.98</v>
      </c>
    </row>
    <row r="144" spans="1:7" ht="16.350000000000001" customHeight="1">
      <c r="A144" s="890" t="s">
        <v>11524</v>
      </c>
      <c r="B144" s="891" t="s">
        <v>467</v>
      </c>
      <c r="C144" s="892" t="s">
        <v>11802</v>
      </c>
      <c r="D144" s="893">
        <v>1</v>
      </c>
      <c r="E144" s="894"/>
      <c r="F144" s="903">
        <v>48.11</v>
      </c>
      <c r="G144" s="153">
        <f>IF(F144="","",F144-F144*COMPASS!$U$11)</f>
        <v>48.11</v>
      </c>
    </row>
    <row r="145" spans="1:7" ht="16.350000000000001" customHeight="1">
      <c r="A145" s="890" t="s">
        <v>11525</v>
      </c>
      <c r="B145" s="891" t="s">
        <v>467</v>
      </c>
      <c r="C145" s="892" t="s">
        <v>11803</v>
      </c>
      <c r="D145" s="893">
        <v>1</v>
      </c>
      <c r="E145" s="894"/>
      <c r="F145" s="903">
        <v>62.55</v>
      </c>
      <c r="G145" s="153">
        <f>IF(F145="","",F145-F145*COMPASS!$U$11)</f>
        <v>62.55</v>
      </c>
    </row>
    <row r="146" spans="1:7" ht="16.350000000000001" customHeight="1">
      <c r="A146" s="890" t="s">
        <v>11526</v>
      </c>
      <c r="B146" s="891" t="s">
        <v>467</v>
      </c>
      <c r="C146" s="892" t="s">
        <v>12185</v>
      </c>
      <c r="D146" s="893">
        <v>1</v>
      </c>
      <c r="E146" s="894"/>
      <c r="F146" s="903">
        <v>99.14</v>
      </c>
      <c r="G146" s="153">
        <f>IF(F146="","",F146-F146*COMPASS!$U$11)</f>
        <v>99.14</v>
      </c>
    </row>
    <row r="147" spans="1:7" ht="16.350000000000001" customHeight="1">
      <c r="A147" s="890" t="s">
        <v>11529</v>
      </c>
      <c r="B147" s="891" t="s">
        <v>216</v>
      </c>
      <c r="C147" s="892" t="s">
        <v>11530</v>
      </c>
      <c r="D147" s="893">
        <v>1</v>
      </c>
      <c r="E147" s="894"/>
      <c r="F147" s="903">
        <v>148.72999999999999</v>
      </c>
      <c r="G147" s="153">
        <f>IF(F147="","",F147-F147*COMPASS!$U$11)</f>
        <v>148.72999999999999</v>
      </c>
    </row>
    <row r="148" spans="1:7" ht="16.350000000000001" customHeight="1">
      <c r="A148" s="890" t="s">
        <v>11778</v>
      </c>
      <c r="B148" s="891" t="s">
        <v>467</v>
      </c>
      <c r="C148" s="892" t="s">
        <v>9991</v>
      </c>
      <c r="D148" s="893">
        <v>1</v>
      </c>
      <c r="E148" s="894"/>
      <c r="F148" s="903">
        <v>57.05</v>
      </c>
      <c r="G148" s="153">
        <f>IF(F148="","",F148-F148*COMPASS!$U$11)</f>
        <v>57.05</v>
      </c>
    </row>
    <row r="149" spans="1:7">
      <c r="A149" s="890" t="s">
        <v>9756</v>
      </c>
      <c r="B149" s="891" t="s">
        <v>216</v>
      </c>
      <c r="C149" s="917" t="s">
        <v>9757</v>
      </c>
      <c r="D149" s="895">
        <v>1</v>
      </c>
      <c r="E149" s="888"/>
      <c r="F149" s="966">
        <v>46.223099999999995</v>
      </c>
      <c r="G149" s="153">
        <f>IF(F149="","",F149-F149*COMPASS!$U$11)</f>
        <v>46.223099999999995</v>
      </c>
    </row>
    <row r="150" spans="1:7" ht="16.350000000000001" customHeight="1">
      <c r="A150" s="890" t="s">
        <v>9755</v>
      </c>
      <c r="B150" s="891" t="s">
        <v>216</v>
      </c>
      <c r="C150" s="917" t="s">
        <v>14737</v>
      </c>
      <c r="D150" s="895">
        <v>1</v>
      </c>
      <c r="E150" s="888"/>
      <c r="F150" s="966">
        <v>63.802899999999994</v>
      </c>
      <c r="G150" s="153">
        <f>IF(F150="","",F150-F150*COMPASS!$U$11)</f>
        <v>63.802899999999994</v>
      </c>
    </row>
    <row r="151" spans="1:7" ht="16.350000000000001" customHeight="1">
      <c r="A151" s="890" t="s">
        <v>9758</v>
      </c>
      <c r="B151" s="891" t="s">
        <v>216</v>
      </c>
      <c r="C151" s="917" t="s">
        <v>9991</v>
      </c>
      <c r="D151" s="895">
        <v>1</v>
      </c>
      <c r="E151" s="888"/>
      <c r="F151" s="966">
        <v>275.35935000000001</v>
      </c>
      <c r="G151" s="153">
        <f>IF(F151="","",F151-F151*COMPASS!$U$11)</f>
        <v>275.35935000000001</v>
      </c>
    </row>
    <row r="152" spans="1:7" ht="16.350000000000001" customHeight="1">
      <c r="A152" s="890" t="s">
        <v>9759</v>
      </c>
      <c r="B152" s="891" t="s">
        <v>216</v>
      </c>
      <c r="C152" s="917" t="s">
        <v>9980</v>
      </c>
      <c r="D152" s="895">
        <v>1</v>
      </c>
      <c r="E152" s="888"/>
      <c r="F152" s="966">
        <v>317.23824999999999</v>
      </c>
      <c r="G152" s="153">
        <f>IF(F152="","",F152-F152*COMPASS!$U$11)</f>
        <v>317.23824999999999</v>
      </c>
    </row>
    <row r="153" spans="1:7" ht="16.350000000000001" customHeight="1">
      <c r="A153" s="890" t="s">
        <v>11532</v>
      </c>
      <c r="B153" s="891" t="s">
        <v>216</v>
      </c>
      <c r="C153" s="892" t="s">
        <v>11533</v>
      </c>
      <c r="D153" s="893">
        <v>1</v>
      </c>
      <c r="E153" s="894"/>
      <c r="F153" s="903">
        <v>76.98</v>
      </c>
      <c r="G153" s="153">
        <f>IF(F153="","",F153-F153*COMPASS!$U$11)</f>
        <v>76.98</v>
      </c>
    </row>
    <row r="154" spans="1:7" ht="16.350000000000001" customHeight="1">
      <c r="A154" s="918" t="s">
        <v>9312</v>
      </c>
      <c r="B154" s="967"/>
      <c r="C154" s="968"/>
      <c r="D154" s="921"/>
      <c r="E154" s="922"/>
      <c r="F154" s="923"/>
      <c r="G154" s="153" t="str">
        <f>IF(F154="","",F154-F154*COMPASS!$U$11)</f>
        <v/>
      </c>
    </row>
    <row r="155" spans="1:7">
      <c r="A155" s="890" t="s">
        <v>4231</v>
      </c>
      <c r="B155" s="891" t="s">
        <v>467</v>
      </c>
      <c r="C155" s="892" t="s">
        <v>14738</v>
      </c>
      <c r="D155" s="895">
        <v>1</v>
      </c>
      <c r="E155" s="888"/>
      <c r="F155" s="889">
        <v>14.788549999999999</v>
      </c>
      <c r="G155" s="153">
        <f>IF(F155="","",F155-F155*COMPASS!$U$11)</f>
        <v>14.788549999999999</v>
      </c>
    </row>
    <row r="156" spans="1:7" ht="16.350000000000001" customHeight="1">
      <c r="A156" s="890" t="s">
        <v>10149</v>
      </c>
      <c r="B156" s="891" t="s">
        <v>467</v>
      </c>
      <c r="C156" s="892" t="s">
        <v>14739</v>
      </c>
      <c r="D156" s="893">
        <v>1</v>
      </c>
      <c r="E156" s="894"/>
      <c r="F156" s="903">
        <v>12.34</v>
      </c>
      <c r="G156" s="153">
        <f>IF(F156="","",F156-F156*COMPASS!$U$11)</f>
        <v>12.34</v>
      </c>
    </row>
    <row r="157" spans="1:7" ht="16.350000000000001" customHeight="1">
      <c r="A157" s="890" t="s">
        <v>8390</v>
      </c>
      <c r="B157" s="891" t="s">
        <v>467</v>
      </c>
      <c r="C157" s="892" t="s">
        <v>13359</v>
      </c>
      <c r="D157" s="895">
        <v>1</v>
      </c>
      <c r="E157" s="888"/>
      <c r="F157" s="889">
        <v>13.4</v>
      </c>
      <c r="G157" s="153">
        <f>IF(F157="","",F157-F157*COMPASS!$U$11)</f>
        <v>13.4</v>
      </c>
    </row>
    <row r="158" spans="1:7" ht="16.350000000000001" customHeight="1">
      <c r="A158" s="890" t="s">
        <v>702</v>
      </c>
      <c r="B158" s="891" t="s">
        <v>467</v>
      </c>
      <c r="C158" s="892" t="s">
        <v>9859</v>
      </c>
      <c r="D158" s="895">
        <v>1</v>
      </c>
      <c r="E158" s="888"/>
      <c r="F158" s="889">
        <v>5.88</v>
      </c>
      <c r="G158" s="153">
        <f>IF(F158="","",F158-F158*COMPASS!$U$11)</f>
        <v>5.88</v>
      </c>
    </row>
    <row r="159" spans="1:7" ht="16.350000000000001" customHeight="1">
      <c r="A159" s="890" t="s">
        <v>10150</v>
      </c>
      <c r="B159" s="891" t="s">
        <v>467</v>
      </c>
      <c r="C159" s="892" t="s">
        <v>9859</v>
      </c>
      <c r="D159" s="895">
        <v>1</v>
      </c>
      <c r="E159" s="894"/>
      <c r="F159" s="889">
        <v>6.58</v>
      </c>
      <c r="G159" s="153">
        <f>IF(F159="","",F159-F159*COMPASS!$U$11)</f>
        <v>6.58</v>
      </c>
    </row>
    <row r="160" spans="1:7" ht="16.350000000000001" customHeight="1">
      <c r="A160" s="890" t="s">
        <v>11505</v>
      </c>
      <c r="B160" s="891" t="s">
        <v>467</v>
      </c>
      <c r="C160" s="892" t="s">
        <v>11506</v>
      </c>
      <c r="D160" s="893">
        <v>1</v>
      </c>
      <c r="E160" s="894"/>
      <c r="F160" s="903">
        <v>17.559999999999999</v>
      </c>
      <c r="G160" s="153">
        <f>IF(F160="","",F160-F160*COMPASS!$U$11)</f>
        <v>17.559999999999999</v>
      </c>
    </row>
    <row r="161" spans="1:7" ht="16.350000000000001" customHeight="1">
      <c r="A161" s="890" t="s">
        <v>11503</v>
      </c>
      <c r="B161" s="891" t="s">
        <v>467</v>
      </c>
      <c r="C161" s="892" t="s">
        <v>11504</v>
      </c>
      <c r="D161" s="893">
        <v>1</v>
      </c>
      <c r="E161" s="894"/>
      <c r="F161" s="903">
        <v>11.19</v>
      </c>
      <c r="G161" s="153">
        <f>IF(F161="","",F161-F161*COMPASS!$U$11)</f>
        <v>11.19</v>
      </c>
    </row>
    <row r="162" spans="1:7" ht="16.350000000000001" customHeight="1">
      <c r="A162" s="890" t="s">
        <v>9753</v>
      </c>
      <c r="B162" s="891" t="s">
        <v>571</v>
      </c>
      <c r="C162" s="892" t="s">
        <v>14740</v>
      </c>
      <c r="D162" s="895">
        <v>2</v>
      </c>
      <c r="E162" s="888"/>
      <c r="F162" s="970">
        <v>3.8265499999999997</v>
      </c>
      <c r="G162" s="153">
        <f>IF(F162="","",F162-F162*COMPASS!$U$11)</f>
        <v>3.8265499999999997</v>
      </c>
    </row>
    <row r="163" spans="1:7">
      <c r="A163" s="890" t="s">
        <v>11507</v>
      </c>
      <c r="B163" s="891" t="s">
        <v>467</v>
      </c>
      <c r="C163" s="892" t="s">
        <v>11508</v>
      </c>
      <c r="D163" s="893">
        <v>1</v>
      </c>
      <c r="E163" s="894"/>
      <c r="F163" s="903">
        <v>15.97</v>
      </c>
      <c r="G163" s="153">
        <f>IF(F163="","",F163-F163*COMPASS!$U$11)</f>
        <v>15.97</v>
      </c>
    </row>
    <row r="164" spans="1:7" ht="16.350000000000001" customHeight="1">
      <c r="A164" s="890" t="s">
        <v>4232</v>
      </c>
      <c r="B164" s="891" t="s">
        <v>467</v>
      </c>
      <c r="C164" s="892" t="s">
        <v>4220</v>
      </c>
      <c r="D164" s="895">
        <v>1</v>
      </c>
      <c r="E164" s="888"/>
      <c r="F164" s="889">
        <v>10.555999999999999</v>
      </c>
      <c r="G164" s="153">
        <f>IF(F164="","",F164-F164*COMPASS!$U$11)</f>
        <v>10.555999999999999</v>
      </c>
    </row>
    <row r="165" spans="1:7" ht="16.350000000000001" customHeight="1">
      <c r="A165" s="890" t="s">
        <v>4233</v>
      </c>
      <c r="B165" s="891" t="s">
        <v>467</v>
      </c>
      <c r="C165" s="892" t="s">
        <v>4221</v>
      </c>
      <c r="D165" s="895">
        <v>1</v>
      </c>
      <c r="E165" s="888"/>
      <c r="F165" s="889">
        <v>10.555999999999999</v>
      </c>
      <c r="G165" s="153">
        <f>IF(F165="","",F165-F165*COMPASS!$U$11)</f>
        <v>10.555999999999999</v>
      </c>
    </row>
    <row r="166" spans="1:7" ht="16.350000000000001" customHeight="1">
      <c r="A166" s="890" t="s">
        <v>4234</v>
      </c>
      <c r="B166" s="891" t="s">
        <v>467</v>
      </c>
      <c r="C166" s="892" t="s">
        <v>4222</v>
      </c>
      <c r="D166" s="895">
        <v>1</v>
      </c>
      <c r="E166" s="888"/>
      <c r="F166" s="889">
        <v>14.6769</v>
      </c>
      <c r="G166" s="153">
        <f>IF(F166="","",F166-F166*COMPASS!$U$11)</f>
        <v>14.6769</v>
      </c>
    </row>
    <row r="167" spans="1:7" ht="16.350000000000001" customHeight="1">
      <c r="A167" s="890" t="s">
        <v>4235</v>
      </c>
      <c r="B167" s="891" t="s">
        <v>467</v>
      </c>
      <c r="C167" s="892" t="s">
        <v>4223</v>
      </c>
      <c r="D167" s="895">
        <v>1</v>
      </c>
      <c r="E167" s="888"/>
      <c r="F167" s="889">
        <v>14.179549999999999</v>
      </c>
      <c r="G167" s="153">
        <f>IF(F167="","",F167-F167*COMPASS!$U$11)</f>
        <v>14.179549999999999</v>
      </c>
    </row>
    <row r="168" spans="1:7" ht="16.350000000000001" customHeight="1">
      <c r="A168" s="890" t="s">
        <v>16382</v>
      </c>
      <c r="B168" s="891" t="s">
        <v>467</v>
      </c>
      <c r="C168" s="892" t="s">
        <v>16383</v>
      </c>
      <c r="D168" s="893">
        <v>1</v>
      </c>
      <c r="E168" s="894" t="s">
        <v>445</v>
      </c>
      <c r="F168" s="903">
        <v>12.04</v>
      </c>
      <c r="G168" s="153">
        <f>IF(F168="","",F168-F168*COMPASS!$U$11)</f>
        <v>12.04</v>
      </c>
    </row>
    <row r="169" spans="1:7" ht="16.350000000000001" customHeight="1">
      <c r="A169" s="890" t="s">
        <v>10154</v>
      </c>
      <c r="B169" s="891" t="s">
        <v>467</v>
      </c>
      <c r="C169" s="917" t="s">
        <v>9861</v>
      </c>
      <c r="D169" s="893">
        <v>1</v>
      </c>
      <c r="E169" s="894"/>
      <c r="F169" s="966">
        <v>9.64</v>
      </c>
      <c r="G169" s="153">
        <f>IF(F169="","",F169-F169*COMPASS!$U$11)</f>
        <v>9.64</v>
      </c>
    </row>
    <row r="170" spans="1:7" ht="16.350000000000001" customHeight="1">
      <c r="A170" s="890" t="s">
        <v>10155</v>
      </c>
      <c r="B170" s="891" t="s">
        <v>467</v>
      </c>
      <c r="C170" s="917" t="s">
        <v>9863</v>
      </c>
      <c r="D170" s="893">
        <v>1</v>
      </c>
      <c r="E170" s="894"/>
      <c r="F170" s="966">
        <v>12.38</v>
      </c>
      <c r="G170" s="153">
        <f>IF(F170="","",F170-F170*COMPASS!$U$11)</f>
        <v>12.38</v>
      </c>
    </row>
    <row r="171" spans="1:7" ht="16.350000000000001" customHeight="1">
      <c r="A171" s="890" t="s">
        <v>10156</v>
      </c>
      <c r="B171" s="891" t="s">
        <v>467</v>
      </c>
      <c r="C171" s="917" t="s">
        <v>10157</v>
      </c>
      <c r="D171" s="893">
        <v>1</v>
      </c>
      <c r="E171" s="894"/>
      <c r="F171" s="966">
        <v>13.57</v>
      </c>
      <c r="G171" s="153">
        <f>IF(F171="","",F171-F171*COMPASS!$U$11)</f>
        <v>13.57</v>
      </c>
    </row>
    <row r="172" spans="1:7">
      <c r="A172" s="890" t="s">
        <v>9860</v>
      </c>
      <c r="B172" s="891" t="s">
        <v>467</v>
      </c>
      <c r="C172" s="917" t="s">
        <v>9861</v>
      </c>
      <c r="D172" s="893">
        <v>1</v>
      </c>
      <c r="E172" s="969"/>
      <c r="F172" s="966">
        <v>10.89</v>
      </c>
      <c r="G172" s="153">
        <f>IF(F172="","",F172-F172*COMPASS!$U$11)</f>
        <v>10.89</v>
      </c>
    </row>
    <row r="173" spans="1:7" ht="16.350000000000001" customHeight="1">
      <c r="A173" s="890" t="s">
        <v>9862</v>
      </c>
      <c r="B173" s="891" t="s">
        <v>467</v>
      </c>
      <c r="C173" s="917" t="s">
        <v>9863</v>
      </c>
      <c r="D173" s="893">
        <v>1</v>
      </c>
      <c r="E173" s="969"/>
      <c r="F173" s="966">
        <v>14.04</v>
      </c>
      <c r="G173" s="153">
        <f>IF(F173="","",F173-F173*COMPASS!$U$11)</f>
        <v>14.04</v>
      </c>
    </row>
    <row r="174" spans="1:7">
      <c r="A174" s="890" t="s">
        <v>9864</v>
      </c>
      <c r="B174" s="891" t="s">
        <v>467</v>
      </c>
      <c r="C174" s="917" t="s">
        <v>9865</v>
      </c>
      <c r="D174" s="893">
        <v>1</v>
      </c>
      <c r="E174" s="969"/>
      <c r="F174" s="966">
        <v>15.7</v>
      </c>
      <c r="G174" s="153">
        <f>IF(F174="","",F174-F174*COMPASS!$U$11)</f>
        <v>15.7</v>
      </c>
    </row>
    <row r="175" spans="1:7" ht="16.350000000000001" customHeight="1">
      <c r="A175" s="890" t="s">
        <v>3283</v>
      </c>
      <c r="B175" s="891" t="s">
        <v>467</v>
      </c>
      <c r="C175" s="892" t="s">
        <v>3282</v>
      </c>
      <c r="D175" s="893">
        <v>1</v>
      </c>
      <c r="E175" s="894"/>
      <c r="F175" s="966">
        <v>19.57</v>
      </c>
      <c r="G175" s="153">
        <f>IF(F175="","",F175-F175*COMPASS!$U$11)</f>
        <v>19.57</v>
      </c>
    </row>
    <row r="176" spans="1:7" ht="16.350000000000001" customHeight="1">
      <c r="A176" s="890" t="s">
        <v>701</v>
      </c>
      <c r="B176" s="891" t="s">
        <v>467</v>
      </c>
      <c r="C176" s="892" t="s">
        <v>1687</v>
      </c>
      <c r="D176" s="893">
        <v>1</v>
      </c>
      <c r="E176" s="894"/>
      <c r="F176" s="903">
        <v>10.71</v>
      </c>
      <c r="G176" s="153">
        <f>IF(F176="","",F176-F176*COMPASS!$U$11)</f>
        <v>10.71</v>
      </c>
    </row>
    <row r="177" spans="1:7" ht="16.350000000000001" customHeight="1">
      <c r="A177" s="890" t="s">
        <v>11517</v>
      </c>
      <c r="B177" s="891" t="s">
        <v>216</v>
      </c>
      <c r="C177" s="892" t="s">
        <v>14792</v>
      </c>
      <c r="D177" s="893">
        <v>1</v>
      </c>
      <c r="E177" s="894"/>
      <c r="F177" s="903">
        <v>51.1</v>
      </c>
      <c r="G177" s="153">
        <f>IF(F177="","",F177-F177*COMPASS!$U$11)</f>
        <v>51.1</v>
      </c>
    </row>
    <row r="178" spans="1:7" ht="16.350000000000001" customHeight="1">
      <c r="A178" s="890" t="s">
        <v>12186</v>
      </c>
      <c r="B178" s="891" t="s">
        <v>467</v>
      </c>
      <c r="C178" s="892" t="s">
        <v>12187</v>
      </c>
      <c r="D178" s="893">
        <v>1</v>
      </c>
      <c r="E178" s="894"/>
      <c r="F178" s="903">
        <v>61.31</v>
      </c>
      <c r="G178" s="153">
        <f>IF(F178="","",F178-F178*COMPASS!$U$11)</f>
        <v>61.31</v>
      </c>
    </row>
    <row r="179" spans="1:7" ht="16.350000000000001" customHeight="1">
      <c r="A179" s="890" t="s">
        <v>15367</v>
      </c>
      <c r="B179" s="891" t="s">
        <v>467</v>
      </c>
      <c r="C179" s="892" t="s">
        <v>15368</v>
      </c>
      <c r="D179" s="893">
        <v>1</v>
      </c>
      <c r="E179" s="904" t="s">
        <v>445</v>
      </c>
      <c r="F179" s="903">
        <v>26.32</v>
      </c>
      <c r="G179" s="153">
        <f>IF(F179="","",F179-F179*COMPASS!$U$11)</f>
        <v>26.32</v>
      </c>
    </row>
    <row r="180" spans="1:7" ht="16.350000000000001" customHeight="1">
      <c r="A180" s="890" t="s">
        <v>15369</v>
      </c>
      <c r="B180" s="891" t="s">
        <v>467</v>
      </c>
      <c r="C180" s="892" t="s">
        <v>15370</v>
      </c>
      <c r="D180" s="893">
        <v>1</v>
      </c>
      <c r="E180" s="904" t="s">
        <v>445</v>
      </c>
      <c r="F180" s="903">
        <v>32.979999999999997</v>
      </c>
      <c r="G180" s="153">
        <f>IF(F180="","",F180-F180*COMPASS!$U$11)</f>
        <v>32.979999999999997</v>
      </c>
    </row>
    <row r="181" spans="1:7" ht="16.350000000000001" customHeight="1">
      <c r="A181" s="890" t="s">
        <v>16384</v>
      </c>
      <c r="B181" s="891" t="s">
        <v>467</v>
      </c>
      <c r="C181" s="892" t="s">
        <v>16385</v>
      </c>
      <c r="D181" s="893">
        <v>1</v>
      </c>
      <c r="E181" s="894" t="s">
        <v>445</v>
      </c>
      <c r="F181" s="903">
        <v>65.36</v>
      </c>
      <c r="G181" s="153">
        <f>IF(F181="","",F181-F181*COMPASS!$U$11)</f>
        <v>65.36</v>
      </c>
    </row>
    <row r="182" spans="1:7" ht="16.350000000000001" customHeight="1">
      <c r="A182" s="918" t="s">
        <v>17209</v>
      </c>
      <c r="B182" s="967"/>
      <c r="C182" s="1366" t="s">
        <v>15241</v>
      </c>
      <c r="D182" s="921"/>
      <c r="E182" s="922"/>
      <c r="F182" s="923"/>
      <c r="G182" s="153" t="str">
        <f>IF(F182="","",F182-F182*COMPASS!$U$11)</f>
        <v/>
      </c>
    </row>
    <row r="183" spans="1:7" ht="16.350000000000001" customHeight="1">
      <c r="A183" s="890" t="s">
        <v>15242</v>
      </c>
      <c r="B183" s="891" t="s">
        <v>467</v>
      </c>
      <c r="C183" s="892" t="s">
        <v>15243</v>
      </c>
      <c r="D183" s="893">
        <v>1</v>
      </c>
      <c r="E183" s="904"/>
      <c r="F183" s="903">
        <v>85.8</v>
      </c>
      <c r="G183" s="153">
        <f>IF(F183="","",F183-F183*COMPASS!$U$11)</f>
        <v>85.8</v>
      </c>
    </row>
    <row r="184" spans="1:7">
      <c r="A184" s="890" t="s">
        <v>15244</v>
      </c>
      <c r="B184" s="891" t="s">
        <v>467</v>
      </c>
      <c r="C184" s="892" t="s">
        <v>15245</v>
      </c>
      <c r="D184" s="893">
        <v>1</v>
      </c>
      <c r="E184" s="904"/>
      <c r="F184" s="903">
        <v>103.89</v>
      </c>
      <c r="G184" s="153">
        <f>IF(F184="","",F184-F184*COMPASS!$U$11)</f>
        <v>103.89</v>
      </c>
    </row>
    <row r="185" spans="1:7">
      <c r="A185" s="890" t="s">
        <v>15246</v>
      </c>
      <c r="B185" s="891" t="s">
        <v>467</v>
      </c>
      <c r="C185" s="892" t="s">
        <v>15247</v>
      </c>
      <c r="D185" s="893">
        <v>1</v>
      </c>
      <c r="E185" s="904"/>
      <c r="F185" s="903">
        <v>115.48</v>
      </c>
      <c r="G185" s="153">
        <f>IF(F185="","",F185-F185*COMPASS!$U$11)</f>
        <v>115.48</v>
      </c>
    </row>
    <row r="186" spans="1:7">
      <c r="A186" s="890" t="s">
        <v>15248</v>
      </c>
      <c r="B186" s="891" t="s">
        <v>467</v>
      </c>
      <c r="C186" s="892" t="s">
        <v>15249</v>
      </c>
      <c r="D186" s="893">
        <v>1</v>
      </c>
      <c r="E186" s="904"/>
      <c r="F186" s="903">
        <v>144.08000000000001</v>
      </c>
      <c r="G186" s="153">
        <f>IF(F186="","",F186-F186*COMPASS!$U$11)</f>
        <v>144.08000000000001</v>
      </c>
    </row>
    <row r="187" spans="1:7">
      <c r="A187" s="890" t="s">
        <v>15250</v>
      </c>
      <c r="B187" s="891" t="s">
        <v>467</v>
      </c>
      <c r="C187" s="892" t="s">
        <v>15251</v>
      </c>
      <c r="D187" s="893">
        <v>1</v>
      </c>
      <c r="E187" s="904"/>
      <c r="F187" s="903">
        <v>157.87</v>
      </c>
      <c r="G187" s="153">
        <f>IF(F187="","",F187-F187*COMPASS!$U$11)</f>
        <v>157.87</v>
      </c>
    </row>
    <row r="188" spans="1:7">
      <c r="A188" s="890" t="s">
        <v>15252</v>
      </c>
      <c r="B188" s="891" t="s">
        <v>467</v>
      </c>
      <c r="C188" s="892" t="s">
        <v>15253</v>
      </c>
      <c r="D188" s="893">
        <v>1</v>
      </c>
      <c r="E188" s="904"/>
      <c r="F188" s="903">
        <v>174.27</v>
      </c>
      <c r="G188" s="153">
        <f>IF(F188="","",F188-F188*COMPASS!$U$11)</f>
        <v>174.27</v>
      </c>
    </row>
    <row r="189" spans="1:7">
      <c r="A189" s="890" t="s">
        <v>15254</v>
      </c>
      <c r="B189" s="891" t="s">
        <v>4437</v>
      </c>
      <c r="C189" s="892" t="s">
        <v>15255</v>
      </c>
      <c r="D189" s="895">
        <v>1</v>
      </c>
      <c r="E189" s="888"/>
      <c r="F189" s="889">
        <v>10.039999999999999</v>
      </c>
      <c r="G189" s="153">
        <f>IF(F189="","",F189-F189*COMPASS!$U$11)</f>
        <v>10.039999999999999</v>
      </c>
    </row>
    <row r="190" spans="1:7">
      <c r="A190" s="890" t="s">
        <v>15256</v>
      </c>
      <c r="B190" s="891" t="s">
        <v>467</v>
      </c>
      <c r="C190" s="892" t="s">
        <v>15257</v>
      </c>
      <c r="D190" s="893">
        <v>1</v>
      </c>
      <c r="E190" s="969"/>
      <c r="F190" s="903">
        <v>8.8000000000000007</v>
      </c>
      <c r="G190" s="153">
        <f>IF(F190="","",F190-F190*COMPASS!$U$11)</f>
        <v>8.8000000000000007</v>
      </c>
    </row>
    <row r="191" spans="1:7">
      <c r="A191" s="918" t="s">
        <v>9313</v>
      </c>
      <c r="B191" s="919"/>
      <c r="C191" s="920"/>
      <c r="D191" s="921"/>
      <c r="E191" s="922"/>
      <c r="F191" s="923"/>
      <c r="G191" s="153" t="str">
        <f>IF(F191="","",F191-F191*COMPASS!$U$11)</f>
        <v/>
      </c>
    </row>
    <row r="192" spans="1:7">
      <c r="A192" s="890" t="s">
        <v>4253</v>
      </c>
      <c r="B192" s="891" t="s">
        <v>467</v>
      </c>
      <c r="C192" s="892" t="s">
        <v>11779</v>
      </c>
      <c r="D192" s="893">
        <v>1</v>
      </c>
      <c r="E192" s="894"/>
      <c r="F192" s="970">
        <v>31.91</v>
      </c>
      <c r="G192" s="153">
        <f>IF(F192="","",F192-F192*COMPASS!$U$11)</f>
        <v>31.91</v>
      </c>
    </row>
    <row r="193" spans="1:7">
      <c r="A193" s="890" t="s">
        <v>4254</v>
      </c>
      <c r="B193" s="891" t="s">
        <v>467</v>
      </c>
      <c r="C193" s="892" t="s">
        <v>8653</v>
      </c>
      <c r="D193" s="895">
        <v>1</v>
      </c>
      <c r="E193" s="894"/>
      <c r="F193" s="903">
        <v>60.34</v>
      </c>
      <c r="G193" s="153">
        <f>IF(F193="","",F193-F193*COMPASS!$U$11)</f>
        <v>60.34</v>
      </c>
    </row>
    <row r="194" spans="1:7">
      <c r="A194" s="890" t="s">
        <v>4255</v>
      </c>
      <c r="B194" s="891" t="s">
        <v>467</v>
      </c>
      <c r="C194" s="892" t="s">
        <v>8654</v>
      </c>
      <c r="D194" s="895">
        <v>1</v>
      </c>
      <c r="E194" s="894"/>
      <c r="F194" s="903">
        <v>49.97</v>
      </c>
      <c r="G194" s="153">
        <f>IF(F194="","",F194-F194*COMPASS!$U$11)</f>
        <v>49.97</v>
      </c>
    </row>
    <row r="195" spans="1:7">
      <c r="A195" s="890" t="s">
        <v>4256</v>
      </c>
      <c r="B195" s="891" t="s">
        <v>216</v>
      </c>
      <c r="C195" s="892" t="s">
        <v>8655</v>
      </c>
      <c r="D195" s="895">
        <v>1</v>
      </c>
      <c r="E195" s="894"/>
      <c r="F195" s="903">
        <v>55.14</v>
      </c>
      <c r="G195" s="153">
        <f>IF(F195="","",F195-F195*COMPASS!$U$11)</f>
        <v>55.14</v>
      </c>
    </row>
    <row r="196" spans="1:7">
      <c r="A196" s="890" t="s">
        <v>4257</v>
      </c>
      <c r="B196" s="891" t="s">
        <v>467</v>
      </c>
      <c r="C196" s="892" t="s">
        <v>16513</v>
      </c>
      <c r="D196" s="895">
        <v>1</v>
      </c>
      <c r="E196" s="894"/>
      <c r="F196" s="903">
        <v>87.09</v>
      </c>
      <c r="G196" s="153">
        <f>IF(F196="","",F196-F196*COMPASS!$U$11)</f>
        <v>87.09</v>
      </c>
    </row>
    <row r="197" spans="1:7">
      <c r="A197" s="890" t="s">
        <v>4258</v>
      </c>
      <c r="B197" s="891" t="s">
        <v>467</v>
      </c>
      <c r="C197" s="892" t="s">
        <v>16514</v>
      </c>
      <c r="D197" s="895">
        <v>1</v>
      </c>
      <c r="E197" s="894"/>
      <c r="F197" s="903">
        <v>79.98</v>
      </c>
      <c r="G197" s="153">
        <f>IF(F197="","",F197-F197*COMPASS!$U$11)</f>
        <v>79.98</v>
      </c>
    </row>
    <row r="198" spans="1:7">
      <c r="A198" s="890" t="s">
        <v>4667</v>
      </c>
      <c r="B198" s="891" t="s">
        <v>216</v>
      </c>
      <c r="C198" s="892" t="s">
        <v>4668</v>
      </c>
      <c r="D198" s="893">
        <v>1</v>
      </c>
      <c r="E198" s="894"/>
      <c r="F198" s="903">
        <v>577.69000000000005</v>
      </c>
      <c r="G198" s="153">
        <f>IF(F198="","",F198-F198*COMPASS!$U$11)</f>
        <v>577.69000000000005</v>
      </c>
    </row>
    <row r="199" spans="1:7">
      <c r="A199" s="890" t="s">
        <v>13043</v>
      </c>
      <c r="B199" s="891" t="s">
        <v>467</v>
      </c>
      <c r="C199" s="892" t="s">
        <v>13044</v>
      </c>
      <c r="D199" s="895">
        <v>1</v>
      </c>
      <c r="E199" s="894"/>
      <c r="F199" s="903">
        <v>84.75</v>
      </c>
      <c r="G199" s="153">
        <f>IF(F199="","",F199-F199*COMPASS!$U$11)</f>
        <v>84.75</v>
      </c>
    </row>
    <row r="200" spans="1:7">
      <c r="A200" s="890" t="s">
        <v>13045</v>
      </c>
      <c r="B200" s="891" t="s">
        <v>467</v>
      </c>
      <c r="C200" s="892" t="s">
        <v>13046</v>
      </c>
      <c r="D200" s="895">
        <v>1</v>
      </c>
      <c r="E200" s="894"/>
      <c r="F200" s="903">
        <v>32.76</v>
      </c>
      <c r="G200" s="153">
        <f>IF(F200="","",F200-F200*COMPASS!$U$11)</f>
        <v>32.76</v>
      </c>
    </row>
    <row r="201" spans="1:7">
      <c r="A201" s="890" t="s">
        <v>13047</v>
      </c>
      <c r="B201" s="891" t="s">
        <v>467</v>
      </c>
      <c r="C201" s="892" t="s">
        <v>13048</v>
      </c>
      <c r="D201" s="895">
        <v>1</v>
      </c>
      <c r="E201" s="894"/>
      <c r="F201" s="903">
        <v>36.229999999999997</v>
      </c>
      <c r="G201" s="153">
        <f>IF(F201="","",F201-F201*COMPASS!$U$11)</f>
        <v>36.229999999999997</v>
      </c>
    </row>
    <row r="202" spans="1:7">
      <c r="A202" s="890" t="s">
        <v>13049</v>
      </c>
      <c r="B202" s="891" t="s">
        <v>467</v>
      </c>
      <c r="C202" s="892" t="s">
        <v>13050</v>
      </c>
      <c r="D202" s="895">
        <v>1</v>
      </c>
      <c r="E202" s="894"/>
      <c r="F202" s="903">
        <v>39.21</v>
      </c>
      <c r="G202" s="153">
        <f>IF(F202="","",F202-F202*COMPASS!$U$11)</f>
        <v>39.21</v>
      </c>
    </row>
  </sheetData>
  <sheetProtection algorithmName="SHA-512" hashValue="4NqxZuWsGHXVtSr8eGq7LdAQToAQSdWzgrVU2ncO9FjZyUUuAXKndnm/Vvl7tzdtUPBOWUofQ75tmXDT7rFg+A==" saltValue="AWDwDsMksK+AzsbC65Tecg==" spinCount="100000" sheet="1" objects="1" scenarios="1"/>
  <mergeCells count="1">
    <mergeCell ref="C1:F1"/>
  </mergeCells>
  <phoneticPr fontId="20" type="noConversion"/>
  <hyperlinks>
    <hyperlink ref="G2" location="Indice" display="Indice" xr:uid="{00000000-0004-0000-0900-000000000000}"/>
    <hyperlink ref="C1" r:id="rId1" xr:uid="{00000000-0004-0000-0900-000001000000}"/>
    <hyperlink ref="A182" location="'Listino ORCA CORRENTE'!A6" display="ORCA - Armadi a Parete" xr:uid="{98E17F1C-FAA7-4921-9127-54483C2487F0}"/>
    <hyperlink ref="A83" location="'Listino ORCA CORRENTE'!A6" display="ORCA - Armadi SERVER" xr:uid="{17F67B90-485E-4C96-9F28-2868BD36874D}"/>
    <hyperlink ref="A88" location="'Listino ORCA CORRENTE'!A6" display="ORCA - Armadi  a Pavimento" xr:uid="{8BFEF460-DF47-4127-BAC0-DEF1AC7A6039}"/>
    <hyperlink ref="A131" location="'Listino ORCA CORRENTE'!A6" display="ORCA - ARMADIO DI SICUREZZA" xr:uid="{8FDBCD27-9FF6-41A8-825A-BF7F4AB95FD5}"/>
    <hyperlink ref="A154" location="'Listino ORCA CORRENTE'!A6" display="ORCA - ACCESSORI" xr:uid="{D734E851-FB9D-4402-8C2A-27BE4DD9F8F4}"/>
    <hyperlink ref="A101" location="'Listino ORCA CORRENTE'!A6" display="ORCA - ZOCCOLI" xr:uid="{9C351419-9522-4843-A997-28F1F1B5678C}"/>
    <hyperlink ref="A135" location="'Listino ORCA CORRENTE'!A6" display="ORCA - Ripiani" xr:uid="{9BB7691E-B692-4F72-B4EA-0038E52A7651}"/>
    <hyperlink ref="A109" location="'Listino ORCA CORRENTE'!A6" display="ORCA - Ventole" xr:uid="{16D6E308-E023-492A-BCF3-6BC7E0DE3172}"/>
    <hyperlink ref="A191" location="'Listino ORCA CORRENTE'!A6" display="ORCA - Canaline di Alimentazione" xr:uid="{FDE56826-A8BC-40D1-8CD3-6A44D6E2F711}"/>
    <hyperlink ref="A5" location="'Listino ORCA CORRENTE'!A6" display="ORCA - Armadi SERVER" xr:uid="{7C0F2A86-01B5-41A2-91DE-DCF8E3D32159}"/>
    <hyperlink ref="A15" location="'Listino ORCA CORRENTE'!A6" display="ORCA - Armadi  a Pavimento" xr:uid="{C1D5F97D-CEEE-461A-9672-A91022362046}"/>
    <hyperlink ref="A45" location="'Listino ORCA CORRENTE'!A6" display="ORCA - Armadi a parete - ASSEMBLATI" xr:uid="{9D0E7FD5-D876-4632-861C-5A0FB4F0DA04}"/>
    <hyperlink ref="A53" location="'Listino ORCA CORRENTE'!A6" display="ORCA - Armadi a parete - FLAT PACK" xr:uid="{8F89A627-B9DE-4CA9-8635-717DCDFD2CF5}"/>
    <hyperlink ref="A79" location="'Listino ORCA CORRENTE'!A6" display="ORCA - ARMADIO DI SICUREZZA" xr:uid="{D0106FCF-642B-4C96-A400-B84C4540A190}"/>
    <hyperlink ref="A61" location="'Listino ORCA CORRENTE'!A6" display="ORCA - ACCESSORI" xr:uid="{F15FFB32-BC67-4924-A889-0FAB145FDF18}"/>
    <hyperlink ref="A31" location="'Listino ORCA CORRENTE'!A6" display="ORCA - ZOCCOLI" xr:uid="{49792DA2-1241-4C97-9177-317D81425D1D}"/>
    <hyperlink ref="A39" location="'Listino ORCA CORRENTE'!A6" display="ORCA - Ventole" xr:uid="{185C4518-D21C-4DFC-91DA-35DBDA94114F}"/>
    <hyperlink ref="A116" location="'Listino ORCA CORRENTE'!A6" display="ORCA - ACCESSORI" xr:uid="{ED421DAF-0572-40BE-BF8B-B1F002B72438}"/>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31105" r:id="rId5">
          <objectPr defaultSize="0" autoPict="0" r:id="rId6">
            <anchor moveWithCells="1">
              <from>
                <xdr:col>4</xdr:col>
                <xdr:colOff>7620</xdr:colOff>
                <xdr:row>4</xdr:row>
                <xdr:rowOff>30480</xdr:rowOff>
              </from>
              <to>
                <xdr:col>4</xdr:col>
                <xdr:colOff>297180</xdr:colOff>
                <xdr:row>4</xdr:row>
                <xdr:rowOff>304800</xdr:rowOff>
              </to>
            </anchor>
          </objectPr>
        </oleObject>
      </mc:Choice>
      <mc:Fallback>
        <oleObject progId="PI3.Image" shapeId="431105"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0">
    <tabColor rgb="FF00CC99"/>
  </sheetPr>
  <dimension ref="A1:H217"/>
  <sheetViews>
    <sheetView workbookViewId="0">
      <pane ySplit="4" topLeftCell="A5" activePane="bottomLeft" state="frozen"/>
      <selection pane="bottomLeft" activeCell="A5" sqref="A5"/>
    </sheetView>
  </sheetViews>
  <sheetFormatPr defaultColWidth="9.44140625" defaultRowHeight="13.2"/>
  <cols>
    <col min="1" max="1" width="21.44140625" style="297" customWidth="1"/>
    <col min="2" max="2" width="4" style="89" customWidth="1"/>
    <col min="3" max="3" width="14.5546875" style="50" customWidth="1"/>
    <col min="4" max="4" width="77.88671875" style="48" customWidth="1"/>
    <col min="5" max="5" width="4.5546875" style="323" bestFit="1" customWidth="1"/>
    <col min="6" max="6" width="5.5546875" style="475" bestFit="1" customWidth="1"/>
    <col min="7" max="7" width="8.44140625" style="429" bestFit="1" customWidth="1"/>
    <col min="8" max="8" width="10" style="361" bestFit="1" customWidth="1"/>
    <col min="9" max="16384" width="9.44140625" style="49"/>
  </cols>
  <sheetData>
    <row r="1" spans="1:8">
      <c r="A1" s="53" t="str">
        <f>'LS CABLE'!A1</f>
        <v>Listino Giugno26</v>
      </c>
      <c r="B1" s="81"/>
      <c r="C1" s="54"/>
      <c r="D1" s="1385" t="s">
        <v>11780</v>
      </c>
      <c r="E1" s="1386"/>
      <c r="F1" s="1386"/>
      <c r="G1" s="1386"/>
      <c r="H1" s="175"/>
    </row>
    <row r="2" spans="1:8" ht="13.8" thickBot="1">
      <c r="A2" s="55"/>
      <c r="B2" s="83"/>
      <c r="C2" s="56"/>
      <c r="D2" s="46"/>
      <c r="E2" s="301"/>
      <c r="F2" s="520"/>
      <c r="G2" s="155"/>
      <c r="H2" s="176" t="s">
        <v>190</v>
      </c>
    </row>
    <row r="3" spans="1:8" ht="25.2">
      <c r="A3" s="156" t="s">
        <v>7951</v>
      </c>
      <c r="B3" s="34"/>
      <c r="C3" s="295"/>
      <c r="D3" s="188"/>
      <c r="E3" s="321"/>
      <c r="F3" s="521"/>
      <c r="G3" s="427"/>
      <c r="H3" s="359"/>
    </row>
    <row r="4" spans="1:8" s="80" customFormat="1">
      <c r="A4" s="157" t="str">
        <f>'LS CABLE'!A4</f>
        <v>Cod. Compass</v>
      </c>
      <c r="B4" s="296"/>
      <c r="C4" s="157" t="s">
        <v>217</v>
      </c>
      <c r="D4" s="298" t="s">
        <v>219</v>
      </c>
      <c r="E4" s="322" t="s">
        <v>490</v>
      </c>
      <c r="F4" s="522"/>
      <c r="G4" s="428" t="s">
        <v>189</v>
      </c>
      <c r="H4" s="360" t="s">
        <v>491</v>
      </c>
    </row>
    <row r="5" spans="1:8" ht="24" customHeight="1">
      <c r="A5" s="458" t="s">
        <v>6894</v>
      </c>
      <c r="B5" s="459"/>
      <c r="C5" s="460"/>
      <c r="D5" s="781"/>
      <c r="E5" s="1189"/>
      <c r="F5" s="461"/>
      <c r="G5" s="461"/>
      <c r="H5" s="1019"/>
    </row>
    <row r="6" spans="1:8" ht="14.85" customHeight="1">
      <c r="A6" s="394" t="s">
        <v>8098</v>
      </c>
      <c r="B6" s="394"/>
      <c r="C6" s="394"/>
      <c r="D6" s="501"/>
      <c r="E6" s="395"/>
      <c r="F6" s="1281"/>
      <c r="G6" s="1280"/>
      <c r="H6" s="179" t="str">
        <f>IF(G6="","",G6-G6*COMPASS!$U$48)</f>
        <v/>
      </c>
    </row>
    <row r="7" spans="1:8" ht="14.85" customHeight="1">
      <c r="A7" s="347" t="s">
        <v>8099</v>
      </c>
      <c r="B7" s="370" t="s">
        <v>216</v>
      </c>
      <c r="C7" s="294">
        <v>440100</v>
      </c>
      <c r="D7" s="1330" t="s">
        <v>8100</v>
      </c>
      <c r="E7" s="399">
        <v>1</v>
      </c>
      <c r="F7" s="1331"/>
      <c r="G7" s="1007">
        <v>1.7925</v>
      </c>
      <c r="H7" s="179">
        <f>IF(G7="","",G7-G7*COMPASS!$U$46)</f>
        <v>1.7925</v>
      </c>
    </row>
    <row r="8" spans="1:8" ht="14.85" customHeight="1">
      <c r="A8" s="347" t="s">
        <v>8101</v>
      </c>
      <c r="B8" s="370" t="s">
        <v>467</v>
      </c>
      <c r="C8" s="294">
        <v>440101</v>
      </c>
      <c r="D8" s="1330" t="s">
        <v>8102</v>
      </c>
      <c r="E8" s="399">
        <v>1</v>
      </c>
      <c r="F8" s="1331"/>
      <c r="G8" s="1007">
        <v>1.7925</v>
      </c>
      <c r="H8" s="179">
        <f>IF(G8="","",G8-G8*COMPASS!$U$46)</f>
        <v>1.7925</v>
      </c>
    </row>
    <row r="9" spans="1:8" ht="14.85" customHeight="1">
      <c r="A9" s="347" t="s">
        <v>8103</v>
      </c>
      <c r="B9" s="370" t="s">
        <v>467</v>
      </c>
      <c r="C9" s="294">
        <v>440102</v>
      </c>
      <c r="D9" s="1330" t="s">
        <v>8104</v>
      </c>
      <c r="E9" s="399">
        <v>1</v>
      </c>
      <c r="F9" s="1331"/>
      <c r="G9" s="1007">
        <v>1.7925</v>
      </c>
      <c r="H9" s="179">
        <f>IF(G9="","",G9-G9*COMPASS!$U$46)</f>
        <v>1.7925</v>
      </c>
    </row>
    <row r="10" spans="1:8" ht="14.85" customHeight="1">
      <c r="A10" s="347" t="s">
        <v>8105</v>
      </c>
      <c r="B10" s="370" t="s">
        <v>216</v>
      </c>
      <c r="C10" s="294">
        <v>440103</v>
      </c>
      <c r="D10" s="1330" t="s">
        <v>8106</v>
      </c>
      <c r="E10" s="399">
        <v>1</v>
      </c>
      <c r="F10" s="1331"/>
      <c r="G10" s="1007">
        <v>2.1793999999999998</v>
      </c>
      <c r="H10" s="179">
        <f>IF(G10="","",G10-G10*COMPASS!$U$46)</f>
        <v>2.1793999999999998</v>
      </c>
    </row>
    <row r="11" spans="1:8" ht="14.85" customHeight="1">
      <c r="A11" s="347" t="s">
        <v>8107</v>
      </c>
      <c r="B11" s="370" t="s">
        <v>467</v>
      </c>
      <c r="C11" s="294">
        <v>440105</v>
      </c>
      <c r="D11" s="1330" t="s">
        <v>8108</v>
      </c>
      <c r="E11" s="399">
        <v>1</v>
      </c>
      <c r="F11" s="1331"/>
      <c r="G11" s="1007">
        <v>0.67700000000000005</v>
      </c>
      <c r="H11" s="179">
        <f>IF(G11="","",G11-G11*COMPASS!$U$46)</f>
        <v>0.67700000000000005</v>
      </c>
    </row>
    <row r="12" spans="1:8" ht="14.85" customHeight="1">
      <c r="A12" s="347" t="s">
        <v>10046</v>
      </c>
      <c r="B12" s="370" t="s">
        <v>216</v>
      </c>
      <c r="C12" s="294">
        <v>440106</v>
      </c>
      <c r="D12" s="1330" t="s">
        <v>10047</v>
      </c>
      <c r="E12" s="399">
        <v>1</v>
      </c>
      <c r="F12" s="1331"/>
      <c r="G12" s="1007">
        <v>2.8823000000000003</v>
      </c>
      <c r="H12" s="179">
        <f>IF(G12="","",G12-G12*COMPASS!$U$46)</f>
        <v>2.8823000000000003</v>
      </c>
    </row>
    <row r="13" spans="1:8" ht="14.85" customHeight="1">
      <c r="A13" s="347" t="s">
        <v>10048</v>
      </c>
      <c r="B13" s="370" t="s">
        <v>467</v>
      </c>
      <c r="C13" s="294">
        <v>1406273</v>
      </c>
      <c r="D13" s="1330" t="s">
        <v>10049</v>
      </c>
      <c r="E13" s="399">
        <v>1</v>
      </c>
      <c r="F13" s="1331"/>
      <c r="G13" s="1007">
        <v>5.16</v>
      </c>
      <c r="H13" s="179">
        <f>IF(G13="","",G13-G13*COMPASS!$U$46)</f>
        <v>5.16</v>
      </c>
    </row>
    <row r="14" spans="1:8" ht="14.85" customHeight="1">
      <c r="A14" s="395" t="s">
        <v>8093</v>
      </c>
      <c r="B14" s="395"/>
      <c r="C14" s="395"/>
      <c r="D14" s="1279"/>
      <c r="E14" s="1282"/>
      <c r="F14" s="1332"/>
      <c r="G14" s="1332"/>
      <c r="H14" s="179" t="str">
        <f>IF(G14="","",G14-G14*COMPASS!$U$46)</f>
        <v/>
      </c>
    </row>
    <row r="15" spans="1:8" ht="14.85" customHeight="1">
      <c r="A15" s="341" t="s">
        <v>9522</v>
      </c>
      <c r="B15" s="457" t="s">
        <v>216</v>
      </c>
      <c r="C15" s="317" t="s">
        <v>9523</v>
      </c>
      <c r="D15" s="317" t="s">
        <v>7962</v>
      </c>
      <c r="E15" s="399">
        <v>305</v>
      </c>
      <c r="F15" s="1331"/>
      <c r="G15" s="1007">
        <v>1.3564661999999998</v>
      </c>
      <c r="H15" s="179">
        <f>IF(G15="","",G15-G15*COMPASS!$U$46)</f>
        <v>1.3564661999999998</v>
      </c>
    </row>
    <row r="16" spans="1:8" ht="14.85" customHeight="1">
      <c r="A16" s="341" t="s">
        <v>9524</v>
      </c>
      <c r="B16" s="457" t="s">
        <v>216</v>
      </c>
      <c r="C16" s="317" t="s">
        <v>9525</v>
      </c>
      <c r="D16" s="317" t="s">
        <v>8418</v>
      </c>
      <c r="E16" s="399">
        <v>500</v>
      </c>
      <c r="F16" s="1331"/>
      <c r="G16" s="1007">
        <v>1.3564661999999998</v>
      </c>
      <c r="H16" s="179">
        <f>IF(G16="","",G16-G16*COMPASS!$U$46)</f>
        <v>1.3564661999999998</v>
      </c>
    </row>
    <row r="17" spans="1:8" ht="14.85" customHeight="1">
      <c r="A17" s="341" t="s">
        <v>9526</v>
      </c>
      <c r="B17" s="457" t="s">
        <v>571</v>
      </c>
      <c r="C17" s="317" t="s">
        <v>9527</v>
      </c>
      <c r="D17" s="317" t="s">
        <v>8094</v>
      </c>
      <c r="E17" s="399">
        <v>305</v>
      </c>
      <c r="F17" s="1331"/>
      <c r="G17" s="1007">
        <v>0.7128000000000001</v>
      </c>
      <c r="H17" s="179">
        <f>IF(G17="","",G17-G17*COMPASS!$U$46)</f>
        <v>0.7128000000000001</v>
      </c>
    </row>
    <row r="18" spans="1:8" ht="14.85" customHeight="1">
      <c r="A18" s="341" t="s">
        <v>11026</v>
      </c>
      <c r="B18" s="457" t="s">
        <v>467</v>
      </c>
      <c r="C18" s="317" t="s">
        <v>11027</v>
      </c>
      <c r="D18" s="317" t="s">
        <v>8094</v>
      </c>
      <c r="E18" s="399">
        <v>305</v>
      </c>
      <c r="F18" s="1331"/>
      <c r="G18" s="1007">
        <v>1.2589247000000001</v>
      </c>
      <c r="H18" s="179">
        <f>IF(G18="","",G18-G18*COMPASS!$U$46)</f>
        <v>1.2589247000000001</v>
      </c>
    </row>
    <row r="19" spans="1:8" ht="14.85" customHeight="1">
      <c r="A19" s="341" t="s">
        <v>11028</v>
      </c>
      <c r="B19" s="457" t="s">
        <v>216</v>
      </c>
      <c r="C19" s="317" t="s">
        <v>11029</v>
      </c>
      <c r="D19" s="317" t="s">
        <v>9528</v>
      </c>
      <c r="E19" s="399">
        <v>500</v>
      </c>
      <c r="F19" s="1331"/>
      <c r="G19" s="1007">
        <v>1.2589247000000001</v>
      </c>
      <c r="H19" s="179">
        <f>IF(G19="","",G19-G19*COMPASS!$U$46)</f>
        <v>1.2589247000000001</v>
      </c>
    </row>
    <row r="20" spans="1:8" ht="14.85" customHeight="1">
      <c r="A20" s="341" t="s">
        <v>7953</v>
      </c>
      <c r="B20" s="457" t="s">
        <v>216</v>
      </c>
      <c r="C20" s="317" t="s">
        <v>7954</v>
      </c>
      <c r="D20" s="317" t="s">
        <v>7955</v>
      </c>
      <c r="E20" s="399">
        <v>305</v>
      </c>
      <c r="F20" s="1331"/>
      <c r="G20" s="1007">
        <v>0.92428579836065583</v>
      </c>
      <c r="H20" s="179">
        <f>IF(G20="","",G20-G20*COMPASS!$U$46)</f>
        <v>0.92428579836065583</v>
      </c>
    </row>
    <row r="21" spans="1:8" ht="14.85" customHeight="1">
      <c r="A21" s="341" t="s">
        <v>8430</v>
      </c>
      <c r="B21" s="457" t="s">
        <v>216</v>
      </c>
      <c r="C21" s="317" t="s">
        <v>8419</v>
      </c>
      <c r="D21" s="317" t="s">
        <v>8420</v>
      </c>
      <c r="E21" s="399">
        <v>305</v>
      </c>
      <c r="F21" s="1331"/>
      <c r="G21" s="1007">
        <v>0.92428579836065583</v>
      </c>
      <c r="H21" s="179">
        <f>IF(G21="","",G21-G21*COMPASS!$U$46)</f>
        <v>0.92428579836065583</v>
      </c>
    </row>
    <row r="22" spans="1:8" ht="14.85" customHeight="1">
      <c r="A22" s="341" t="s">
        <v>8109</v>
      </c>
      <c r="B22" s="457" t="s">
        <v>216</v>
      </c>
      <c r="C22" s="317" t="s">
        <v>8110</v>
      </c>
      <c r="D22" s="317" t="s">
        <v>8111</v>
      </c>
      <c r="E22" s="399">
        <v>500</v>
      </c>
      <c r="F22" s="1331"/>
      <c r="G22" s="1007">
        <v>1.7145162</v>
      </c>
      <c r="H22" s="179">
        <f>IF(G22="","",G22-G22*COMPASS!$U$46)</f>
        <v>1.7145162</v>
      </c>
    </row>
    <row r="23" spans="1:8" ht="14.85" customHeight="1">
      <c r="A23" s="341" t="s">
        <v>10050</v>
      </c>
      <c r="B23" s="457" t="s">
        <v>216</v>
      </c>
      <c r="C23" s="317" t="s">
        <v>10051</v>
      </c>
      <c r="D23" s="317" t="s">
        <v>13334</v>
      </c>
      <c r="E23" s="399">
        <v>500</v>
      </c>
      <c r="F23" s="1331"/>
      <c r="G23" s="1007">
        <v>1.5854566399999999</v>
      </c>
      <c r="H23" s="179">
        <f>IF(G23="","",G23-G23*COMPASS!$U$46)</f>
        <v>1.5854566399999999</v>
      </c>
    </row>
    <row r="24" spans="1:8" ht="14.85" customHeight="1">
      <c r="A24" s="341" t="s">
        <v>8256</v>
      </c>
      <c r="B24" s="457" t="s">
        <v>571</v>
      </c>
      <c r="C24" s="317" t="s">
        <v>8253</v>
      </c>
      <c r="D24" s="317" t="s">
        <v>8307</v>
      </c>
      <c r="E24" s="399">
        <v>500</v>
      </c>
      <c r="F24" s="1331"/>
      <c r="G24" s="1007">
        <v>0.97200000000000009</v>
      </c>
      <c r="H24" s="179">
        <f>IF(G24="","",G24-G24*COMPASS!$U$46)</f>
        <v>0.97200000000000009</v>
      </c>
    </row>
    <row r="25" spans="1:8" ht="14.85" customHeight="1">
      <c r="A25" s="341" t="s">
        <v>9945</v>
      </c>
      <c r="B25" s="457" t="s">
        <v>467</v>
      </c>
      <c r="C25" s="317" t="s">
        <v>9946</v>
      </c>
      <c r="D25" s="317" t="s">
        <v>13335</v>
      </c>
      <c r="E25" s="399">
        <v>500</v>
      </c>
      <c r="F25" s="1331"/>
      <c r="G25" s="1007">
        <v>1.47511214</v>
      </c>
      <c r="H25" s="179">
        <f>IF(G25="","",G25-G25*COMPASS!$U$46)</f>
        <v>1.47511214</v>
      </c>
    </row>
    <row r="26" spans="1:8" ht="14.85" customHeight="1">
      <c r="A26" s="341" t="s">
        <v>7956</v>
      </c>
      <c r="B26" s="457" t="s">
        <v>467</v>
      </c>
      <c r="C26" s="317" t="s">
        <v>7957</v>
      </c>
      <c r="D26" s="317" t="s">
        <v>7958</v>
      </c>
      <c r="E26" s="399">
        <v>500</v>
      </c>
      <c r="F26" s="1331"/>
      <c r="G26" s="1007">
        <v>1.5775085000000002</v>
      </c>
      <c r="H26" s="179">
        <f>IF(G26="","",G26-G26*COMPASS!$U$46)</f>
        <v>1.5775085000000002</v>
      </c>
    </row>
    <row r="27" spans="1:8" ht="14.85" customHeight="1">
      <c r="A27" s="341" t="s">
        <v>8112</v>
      </c>
      <c r="B27" s="457" t="s">
        <v>467</v>
      </c>
      <c r="C27" s="317" t="s">
        <v>8113</v>
      </c>
      <c r="D27" s="317" t="s">
        <v>8114</v>
      </c>
      <c r="E27" s="399">
        <v>500</v>
      </c>
      <c r="F27" s="1331"/>
      <c r="G27" s="1007">
        <v>1.8076673400000001</v>
      </c>
      <c r="H27" s="179">
        <f>IF(G27="","",G27-G27*COMPASS!$U$46)</f>
        <v>1.8076673400000001</v>
      </c>
    </row>
    <row r="28" spans="1:8" ht="14.85" customHeight="1">
      <c r="A28" s="341" t="s">
        <v>8623</v>
      </c>
      <c r="B28" s="457" t="s">
        <v>216</v>
      </c>
      <c r="C28" s="317" t="s">
        <v>8615</v>
      </c>
      <c r="D28" s="317" t="s">
        <v>8616</v>
      </c>
      <c r="E28" s="399">
        <v>500</v>
      </c>
      <c r="F28" s="1331"/>
      <c r="G28" s="1007">
        <v>1.6784438399999999</v>
      </c>
      <c r="H28" s="179">
        <f>IF(G28="","",G28-G28*COMPASS!$U$46)</f>
        <v>1.6784438399999999</v>
      </c>
    </row>
    <row r="29" spans="1:8" ht="14.85" customHeight="1">
      <c r="A29" s="341" t="s">
        <v>8624</v>
      </c>
      <c r="B29" s="457" t="s">
        <v>216</v>
      </c>
      <c r="C29" s="317" t="s">
        <v>8617</v>
      </c>
      <c r="D29" s="317" t="s">
        <v>8618</v>
      </c>
      <c r="E29" s="399">
        <v>1000</v>
      </c>
      <c r="F29" s="1331"/>
      <c r="G29" s="1007">
        <v>1.6784438399999999</v>
      </c>
      <c r="H29" s="179">
        <f>IF(G29="","",G29-G29*COMPASS!$U$46)</f>
        <v>1.6784438399999999</v>
      </c>
    </row>
    <row r="30" spans="1:8" ht="14.85" customHeight="1">
      <c r="A30" s="341" t="s">
        <v>8871</v>
      </c>
      <c r="B30" s="457" t="s">
        <v>467</v>
      </c>
      <c r="C30" s="317" t="s">
        <v>8872</v>
      </c>
      <c r="D30" s="317" t="s">
        <v>8873</v>
      </c>
      <c r="E30" s="399">
        <v>500</v>
      </c>
      <c r="F30" s="1331"/>
      <c r="G30" s="1007">
        <v>1.70448384</v>
      </c>
      <c r="H30" s="179">
        <f>IF(G30="","",G30-G30*COMPASS!$U$46)</f>
        <v>1.70448384</v>
      </c>
    </row>
    <row r="31" spans="1:8" ht="14.85" customHeight="1">
      <c r="A31" s="341" t="s">
        <v>7959</v>
      </c>
      <c r="B31" s="457" t="s">
        <v>216</v>
      </c>
      <c r="C31" s="317" t="s">
        <v>7960</v>
      </c>
      <c r="D31" s="317" t="s">
        <v>7961</v>
      </c>
      <c r="E31" s="399">
        <v>500</v>
      </c>
      <c r="F31" s="1331"/>
      <c r="G31" s="1007">
        <v>1.85295616</v>
      </c>
      <c r="H31" s="179">
        <f>IF(G31="","",G31-G31*COMPASS!$U$46)</f>
        <v>1.85295616</v>
      </c>
    </row>
    <row r="32" spans="1:8" ht="14.85" customHeight="1">
      <c r="A32" s="341" t="s">
        <v>10052</v>
      </c>
      <c r="B32" s="457" t="s">
        <v>467</v>
      </c>
      <c r="C32" s="317" t="s">
        <v>10053</v>
      </c>
      <c r="D32" s="317" t="s">
        <v>10054</v>
      </c>
      <c r="E32" s="399">
        <v>1000</v>
      </c>
      <c r="F32" s="1331"/>
      <c r="G32" s="1007">
        <v>1.85295616</v>
      </c>
      <c r="H32" s="179">
        <f>IF(G32="","",G32-G32*COMPASS!$U$46)</f>
        <v>1.85295616</v>
      </c>
    </row>
    <row r="33" spans="1:8" ht="14.85" customHeight="1">
      <c r="A33" s="341" t="s">
        <v>12778</v>
      </c>
      <c r="B33" s="457" t="s">
        <v>216</v>
      </c>
      <c r="C33" s="317" t="s">
        <v>12779</v>
      </c>
      <c r="D33" s="317" t="s">
        <v>12780</v>
      </c>
      <c r="E33" s="399">
        <v>1000</v>
      </c>
      <c r="F33" s="1331"/>
      <c r="G33" s="1007">
        <v>3.7629984199999993</v>
      </c>
      <c r="H33" s="179">
        <f>IF(G33="","",G33-G33*COMPASS!$U$46)</f>
        <v>3.7629984199999993</v>
      </c>
    </row>
    <row r="34" spans="1:8" ht="14.85" customHeight="1">
      <c r="A34" s="341" t="s">
        <v>11952</v>
      </c>
      <c r="B34" s="457" t="s">
        <v>216</v>
      </c>
      <c r="C34" s="317" t="s">
        <v>11953</v>
      </c>
      <c r="D34" s="317" t="s">
        <v>12781</v>
      </c>
      <c r="E34" s="399">
        <v>1000</v>
      </c>
      <c r="F34" s="1331"/>
      <c r="G34" s="1007">
        <v>2.75112742</v>
      </c>
      <c r="H34" s="179">
        <f>IF(G34="","",G34-G34*COMPASS!$U$46)</f>
        <v>2.75112742</v>
      </c>
    </row>
    <row r="35" spans="1:8" ht="14.85" customHeight="1">
      <c r="A35" s="1282" t="s">
        <v>7301</v>
      </c>
      <c r="B35" s="1282"/>
      <c r="C35" s="1282"/>
      <c r="D35" s="1333"/>
      <c r="E35" s="1282"/>
      <c r="F35" s="1332"/>
      <c r="G35" s="1332"/>
      <c r="H35" s="179" t="str">
        <f>IF(G35="","",G35-G35*COMPASS!$U$46)</f>
        <v/>
      </c>
    </row>
    <row r="36" spans="1:8" ht="14.85" customHeight="1">
      <c r="A36" s="341" t="s">
        <v>8739</v>
      </c>
      <c r="B36" s="457" t="s">
        <v>216</v>
      </c>
      <c r="C36" s="317">
        <v>418002</v>
      </c>
      <c r="D36" s="317" t="s">
        <v>8740</v>
      </c>
      <c r="E36" s="399">
        <v>1</v>
      </c>
      <c r="F36" s="1331"/>
      <c r="G36" s="1007">
        <v>69.239999999999995</v>
      </c>
      <c r="H36" s="179">
        <f>IF(G36="","",G36-G36*COMPASS!$U$46)</f>
        <v>69.239999999999995</v>
      </c>
    </row>
    <row r="37" spans="1:8" ht="14.85" customHeight="1">
      <c r="A37" s="341" t="s">
        <v>7970</v>
      </c>
      <c r="B37" s="457" t="s">
        <v>216</v>
      </c>
      <c r="C37" s="317">
        <v>418003</v>
      </c>
      <c r="D37" s="317" t="s">
        <v>7971</v>
      </c>
      <c r="E37" s="399">
        <v>1</v>
      </c>
      <c r="F37" s="1331"/>
      <c r="G37" s="1007">
        <v>99.45</v>
      </c>
      <c r="H37" s="179">
        <f>IF(G37="","",G37-G37*COMPASS!$U$46)</f>
        <v>99.45</v>
      </c>
    </row>
    <row r="38" spans="1:8" ht="14.85" customHeight="1">
      <c r="A38" s="1282" t="s">
        <v>8874</v>
      </c>
      <c r="B38" s="1282"/>
      <c r="C38" s="1282"/>
      <c r="D38" s="1333"/>
      <c r="E38" s="1282"/>
      <c r="F38" s="1332"/>
      <c r="G38" s="1334"/>
      <c r="H38" s="179" t="str">
        <f>IF(G38="","",G38-G38*COMPASS!$U$46)</f>
        <v/>
      </c>
    </row>
    <row r="39" spans="1:8" ht="14.85" customHeight="1">
      <c r="A39" s="341" t="s">
        <v>8875</v>
      </c>
      <c r="B39" s="457" t="s">
        <v>571</v>
      </c>
      <c r="C39" s="317">
        <v>418073</v>
      </c>
      <c r="D39" s="317" t="s">
        <v>8876</v>
      </c>
      <c r="E39" s="399">
        <v>10</v>
      </c>
      <c r="F39" s="1331"/>
      <c r="G39" s="1007">
        <v>2.2999999999999998</v>
      </c>
      <c r="H39" s="179">
        <f>IF(G39="","",G39-G39*COMPASS!$U$46)</f>
        <v>2.2999999999999998</v>
      </c>
    </row>
    <row r="40" spans="1:8" ht="14.85" customHeight="1">
      <c r="A40" s="341" t="s">
        <v>9954</v>
      </c>
      <c r="B40" s="457" t="s">
        <v>216</v>
      </c>
      <c r="C40" s="317" t="s">
        <v>9955</v>
      </c>
      <c r="D40" s="317" t="s">
        <v>9956</v>
      </c>
      <c r="E40" s="399">
        <v>1</v>
      </c>
      <c r="F40" s="1331"/>
      <c r="G40" s="1007">
        <v>35.700000000000003</v>
      </c>
      <c r="H40" s="179">
        <f>IF(G40="","",G40-G40*COMPASS!$U$46)</f>
        <v>35.700000000000003</v>
      </c>
    </row>
    <row r="41" spans="1:8" ht="14.85" customHeight="1">
      <c r="A41" s="341" t="s">
        <v>9957</v>
      </c>
      <c r="B41" s="457" t="s">
        <v>216</v>
      </c>
      <c r="C41" s="317" t="s">
        <v>9958</v>
      </c>
      <c r="D41" s="317" t="s">
        <v>9959</v>
      </c>
      <c r="E41" s="399">
        <v>1</v>
      </c>
      <c r="F41" s="1331"/>
      <c r="G41" s="1007">
        <v>35.700000000000003</v>
      </c>
      <c r="H41" s="179">
        <f>IF(G41="","",G41-G41*COMPASS!$U$46)</f>
        <v>35.700000000000003</v>
      </c>
    </row>
    <row r="42" spans="1:8" ht="14.85" customHeight="1">
      <c r="A42" s="1282" t="s">
        <v>7963</v>
      </c>
      <c r="B42" s="1282"/>
      <c r="C42" s="1282"/>
      <c r="D42" s="1333"/>
      <c r="E42" s="1282"/>
      <c r="F42" s="1332"/>
      <c r="G42" s="1334"/>
      <c r="H42" s="179" t="str">
        <f>IF(G42="","",G42-G42*COMPASS!$U$46)</f>
        <v/>
      </c>
    </row>
    <row r="43" spans="1:8" ht="14.85" customHeight="1">
      <c r="A43" s="341" t="s">
        <v>8257</v>
      </c>
      <c r="B43" s="457" t="s">
        <v>216</v>
      </c>
      <c r="C43" s="317">
        <v>418005</v>
      </c>
      <c r="D43" s="317" t="s">
        <v>8254</v>
      </c>
      <c r="E43" s="399">
        <v>1</v>
      </c>
      <c r="F43" s="1331"/>
      <c r="G43" s="1007">
        <v>138.79</v>
      </c>
      <c r="H43" s="179">
        <f>IF(G43="","",G43-G43*COMPASS!$U$46)</f>
        <v>138.79</v>
      </c>
    </row>
    <row r="44" spans="1:8" ht="14.85" customHeight="1">
      <c r="A44" s="341" t="s">
        <v>7966</v>
      </c>
      <c r="B44" s="457" t="s">
        <v>571</v>
      </c>
      <c r="C44" s="317">
        <v>418070</v>
      </c>
      <c r="D44" s="317" t="s">
        <v>8877</v>
      </c>
      <c r="E44" s="399">
        <v>10</v>
      </c>
      <c r="F44" s="1331"/>
      <c r="G44" s="1007">
        <v>3.44</v>
      </c>
      <c r="H44" s="179">
        <f>IF(G44="","",G44-G44*COMPASS!$U$46)</f>
        <v>3.44</v>
      </c>
    </row>
    <row r="45" spans="1:8" ht="14.85" customHeight="1">
      <c r="A45" s="341" t="s">
        <v>9960</v>
      </c>
      <c r="B45" s="457" t="s">
        <v>467</v>
      </c>
      <c r="C45" s="317" t="s">
        <v>9961</v>
      </c>
      <c r="D45" s="317" t="s">
        <v>9962</v>
      </c>
      <c r="E45" s="399">
        <v>1</v>
      </c>
      <c r="F45" s="1331"/>
      <c r="G45" s="1007">
        <v>60.88</v>
      </c>
      <c r="H45" s="179">
        <f>IF(G45="","",G45-G45*COMPASS!$U$46)</f>
        <v>60.88</v>
      </c>
    </row>
    <row r="46" spans="1:8" ht="14.85" customHeight="1">
      <c r="A46" s="341" t="s">
        <v>9963</v>
      </c>
      <c r="B46" s="457" t="s">
        <v>467</v>
      </c>
      <c r="C46" s="317" t="s">
        <v>9964</v>
      </c>
      <c r="D46" s="317" t="s">
        <v>9965</v>
      </c>
      <c r="E46" s="399">
        <v>1</v>
      </c>
      <c r="F46" s="1331"/>
      <c r="G46" s="1007">
        <v>60.88</v>
      </c>
      <c r="H46" s="179">
        <f>IF(G46="","",G46-G46*COMPASS!$U$46)</f>
        <v>60.88</v>
      </c>
    </row>
    <row r="47" spans="1:8" ht="14.85" customHeight="1">
      <c r="A47" s="341" t="s">
        <v>7967</v>
      </c>
      <c r="B47" s="457" t="s">
        <v>467</v>
      </c>
      <c r="C47" s="317">
        <v>309321</v>
      </c>
      <c r="D47" s="317" t="s">
        <v>12100</v>
      </c>
      <c r="E47" s="399">
        <v>1</v>
      </c>
      <c r="F47" s="1331"/>
      <c r="G47" s="1007">
        <v>4.5</v>
      </c>
      <c r="H47" s="179">
        <f>IF(G47="","",G47-G47*COMPASS!$U$46)</f>
        <v>4.5</v>
      </c>
    </row>
    <row r="48" spans="1:8" ht="14.85" customHeight="1">
      <c r="A48" s="341" t="s">
        <v>8115</v>
      </c>
      <c r="B48" s="457" t="s">
        <v>467</v>
      </c>
      <c r="C48" s="317">
        <v>309322</v>
      </c>
      <c r="D48" s="317" t="s">
        <v>12101</v>
      </c>
      <c r="E48" s="399">
        <v>1</v>
      </c>
      <c r="F48" s="1331"/>
      <c r="G48" s="1007">
        <v>4.9000000000000004</v>
      </c>
      <c r="H48" s="179">
        <f>IF(G48="","",G48-G48*COMPASS!$U$46)</f>
        <v>4.9000000000000004</v>
      </c>
    </row>
    <row r="49" spans="1:8" ht="14.85" customHeight="1">
      <c r="A49" s="341" t="s">
        <v>7968</v>
      </c>
      <c r="B49" s="457" t="s">
        <v>467</v>
      </c>
      <c r="C49" s="317">
        <v>309323</v>
      </c>
      <c r="D49" s="317" t="s">
        <v>12102</v>
      </c>
      <c r="E49" s="399">
        <v>1</v>
      </c>
      <c r="F49" s="1331"/>
      <c r="G49" s="1007">
        <v>4.92</v>
      </c>
      <c r="H49" s="179">
        <f>IF(G49="","",G49-G49*COMPASS!$U$46)</f>
        <v>4.92</v>
      </c>
    </row>
    <row r="50" spans="1:8" ht="14.85" customHeight="1">
      <c r="A50" s="341" t="s">
        <v>7969</v>
      </c>
      <c r="B50" s="457" t="s">
        <v>467</v>
      </c>
      <c r="C50" s="317">
        <v>309325</v>
      </c>
      <c r="D50" s="317" t="s">
        <v>12103</v>
      </c>
      <c r="E50" s="399">
        <v>1</v>
      </c>
      <c r="F50" s="1331"/>
      <c r="G50" s="1007">
        <v>6.18</v>
      </c>
      <c r="H50" s="179">
        <f>IF(G50="","",G50-G50*COMPASS!$U$46)</f>
        <v>6.18</v>
      </c>
    </row>
    <row r="51" spans="1:8" ht="14.85" customHeight="1">
      <c r="A51" s="1282" t="s">
        <v>7972</v>
      </c>
      <c r="B51" s="1282"/>
      <c r="C51" s="1282"/>
      <c r="D51" s="1333"/>
      <c r="E51" s="1335"/>
      <c r="F51" s="1282"/>
      <c r="G51" s="1334"/>
      <c r="H51" s="179" t="str">
        <f>IF(G51="","",G51-G51*COMPASS!$U$46)</f>
        <v/>
      </c>
    </row>
    <row r="52" spans="1:8" ht="14.85" customHeight="1">
      <c r="A52" s="341" t="s">
        <v>7964</v>
      </c>
      <c r="B52" s="457" t="s">
        <v>467</v>
      </c>
      <c r="C52" s="1336">
        <v>418022</v>
      </c>
      <c r="D52" s="317" t="s">
        <v>7965</v>
      </c>
      <c r="E52" s="399">
        <v>1</v>
      </c>
      <c r="F52" s="1331"/>
      <c r="G52" s="1007">
        <v>33.619999999999997</v>
      </c>
      <c r="H52" s="179">
        <f>IF(G52="","",G52-G52*COMPASS!$U$46)</f>
        <v>33.619999999999997</v>
      </c>
    </row>
    <row r="53" spans="1:8" ht="14.85" customHeight="1">
      <c r="A53" s="341" t="s">
        <v>12104</v>
      </c>
      <c r="B53" s="457" t="s">
        <v>467</v>
      </c>
      <c r="C53" s="317" t="s">
        <v>12105</v>
      </c>
      <c r="D53" s="317" t="s">
        <v>7973</v>
      </c>
      <c r="E53" s="399">
        <v>1</v>
      </c>
      <c r="F53" s="1331"/>
      <c r="G53" s="1007">
        <v>96.77</v>
      </c>
      <c r="H53" s="179">
        <f>IF(G53="","",G53-G53*COMPASS!$U$46)</f>
        <v>96.77</v>
      </c>
    </row>
    <row r="54" spans="1:8" ht="14.85" customHeight="1">
      <c r="A54" s="341" t="s">
        <v>12106</v>
      </c>
      <c r="B54" s="457" t="s">
        <v>467</v>
      </c>
      <c r="C54" s="317" t="s">
        <v>12107</v>
      </c>
      <c r="D54" s="317" t="s">
        <v>7974</v>
      </c>
      <c r="E54" s="399">
        <v>1</v>
      </c>
      <c r="F54" s="1331"/>
      <c r="G54" s="1007">
        <v>96.77</v>
      </c>
      <c r="H54" s="179">
        <f>IF(G54="","",G54-G54*COMPASS!$U$46)</f>
        <v>96.77</v>
      </c>
    </row>
    <row r="55" spans="1:8" ht="14.85" customHeight="1">
      <c r="A55" s="341" t="s">
        <v>9966</v>
      </c>
      <c r="B55" s="457" t="s">
        <v>216</v>
      </c>
      <c r="C55" s="317" t="s">
        <v>9967</v>
      </c>
      <c r="D55" s="317" t="s">
        <v>9968</v>
      </c>
      <c r="E55" s="399">
        <v>1</v>
      </c>
      <c r="F55" s="1331"/>
      <c r="G55" s="1007">
        <v>7.1</v>
      </c>
      <c r="H55" s="179">
        <f>IF(G55="","",G55-G55*COMPASS!$U$46)</f>
        <v>7.1</v>
      </c>
    </row>
    <row r="56" spans="1:8" ht="14.85" customHeight="1">
      <c r="A56" s="341" t="s">
        <v>9969</v>
      </c>
      <c r="B56" s="457" t="s">
        <v>216</v>
      </c>
      <c r="C56" s="317" t="s">
        <v>9970</v>
      </c>
      <c r="D56" s="317" t="s">
        <v>9971</v>
      </c>
      <c r="E56" s="399">
        <v>1</v>
      </c>
      <c r="F56" s="1331"/>
      <c r="G56" s="1007">
        <v>8.7899999999999991</v>
      </c>
      <c r="H56" s="179">
        <f>IF(G56="","",G56-G56*COMPASS!$U$46)</f>
        <v>8.7899999999999991</v>
      </c>
    </row>
    <row r="57" spans="1:8" ht="14.85" customHeight="1">
      <c r="A57" s="341" t="s">
        <v>9972</v>
      </c>
      <c r="B57" s="457" t="s">
        <v>216</v>
      </c>
      <c r="C57" s="317" t="s">
        <v>9973</v>
      </c>
      <c r="D57" s="317" t="s">
        <v>9974</v>
      </c>
      <c r="E57" s="399">
        <v>1</v>
      </c>
      <c r="F57" s="1331"/>
      <c r="G57" s="1007">
        <v>10.49</v>
      </c>
      <c r="H57" s="179">
        <f>IF(G57="","",G57-G57*COMPASS!$U$46)</f>
        <v>10.49</v>
      </c>
    </row>
    <row r="58" spans="1:8" ht="14.85" customHeight="1">
      <c r="A58" s="341" t="s">
        <v>10055</v>
      </c>
      <c r="B58" s="457" t="s">
        <v>216</v>
      </c>
      <c r="C58" s="317" t="s">
        <v>10056</v>
      </c>
      <c r="D58" s="317" t="s">
        <v>10057</v>
      </c>
      <c r="E58" s="399">
        <v>1</v>
      </c>
      <c r="F58" s="1331"/>
      <c r="G58" s="1007">
        <v>14.62</v>
      </c>
      <c r="H58" s="179">
        <f>IF(G58="","",G58-G58*COMPASS!$U$46)</f>
        <v>14.62</v>
      </c>
    </row>
    <row r="59" spans="1:8" ht="14.85" customHeight="1">
      <c r="A59" s="1282" t="s">
        <v>7975</v>
      </c>
      <c r="B59" s="1282"/>
      <c r="C59" s="1282"/>
      <c r="D59" s="1282"/>
      <c r="E59" s="1282"/>
      <c r="F59" s="1332"/>
      <c r="G59" s="1334"/>
      <c r="H59" s="179" t="str">
        <f>IF(G59="","",G59-G59*COMPASS!$U$46)</f>
        <v/>
      </c>
    </row>
    <row r="60" spans="1:8" ht="14.85" customHeight="1">
      <c r="A60" s="341" t="s">
        <v>7976</v>
      </c>
      <c r="B60" s="457" t="s">
        <v>467</v>
      </c>
      <c r="C60" s="317">
        <v>418019</v>
      </c>
      <c r="D60" s="317" t="s">
        <v>8878</v>
      </c>
      <c r="E60" s="399">
        <v>1</v>
      </c>
      <c r="F60" s="1331"/>
      <c r="G60" s="1007">
        <v>34.89</v>
      </c>
      <c r="H60" s="179">
        <f>IF(G60="","",G60-G60*COMPASS!$U$46)</f>
        <v>34.89</v>
      </c>
    </row>
    <row r="61" spans="1:8" ht="14.85" customHeight="1">
      <c r="A61" s="341" t="s">
        <v>10058</v>
      </c>
      <c r="B61" s="457" t="s">
        <v>467</v>
      </c>
      <c r="C61" s="317">
        <v>418020</v>
      </c>
      <c r="D61" s="317" t="s">
        <v>10059</v>
      </c>
      <c r="E61" s="399">
        <v>1</v>
      </c>
      <c r="F61" s="1331"/>
      <c r="G61" s="1007">
        <v>34.89</v>
      </c>
      <c r="H61" s="179">
        <f>IF(G61="","",G61-G61*COMPASS!$U$46)</f>
        <v>34.89</v>
      </c>
    </row>
    <row r="62" spans="1:8" ht="14.85" customHeight="1">
      <c r="A62" s="341" t="s">
        <v>9975</v>
      </c>
      <c r="B62" s="457" t="s">
        <v>467</v>
      </c>
      <c r="C62" s="317" t="s">
        <v>9976</v>
      </c>
      <c r="D62" s="317" t="s">
        <v>9977</v>
      </c>
      <c r="E62" s="399">
        <v>1</v>
      </c>
      <c r="F62" s="1331"/>
      <c r="G62" s="1007">
        <v>82.19</v>
      </c>
      <c r="H62" s="179">
        <f>IF(G62="","",G62-G62*COMPASS!$U$46)</f>
        <v>82.19</v>
      </c>
    </row>
    <row r="63" spans="1:8" ht="14.85" customHeight="1">
      <c r="A63" s="341" t="s">
        <v>9529</v>
      </c>
      <c r="B63" s="457" t="s">
        <v>571</v>
      </c>
      <c r="C63" s="317">
        <v>418069</v>
      </c>
      <c r="D63" s="317" t="s">
        <v>7977</v>
      </c>
      <c r="E63" s="399">
        <v>1</v>
      </c>
      <c r="F63" s="1331"/>
      <c r="G63" s="1007">
        <v>78.745999999999995</v>
      </c>
      <c r="H63" s="179">
        <f>IF(G63="","",G63-G63*COMPASS!$U$46)</f>
        <v>78.745999999999995</v>
      </c>
    </row>
    <row r="64" spans="1:8" ht="14.85" customHeight="1">
      <c r="A64" s="341" t="s">
        <v>11954</v>
      </c>
      <c r="B64" s="457" t="s">
        <v>467</v>
      </c>
      <c r="C64" s="317" t="s">
        <v>11955</v>
      </c>
      <c r="D64" s="317" t="s">
        <v>7977</v>
      </c>
      <c r="E64" s="399">
        <v>1</v>
      </c>
      <c r="F64" s="1331"/>
      <c r="G64" s="1007">
        <v>94.57</v>
      </c>
      <c r="H64" s="179">
        <f>IF(G64="","",G64-G64*COMPASS!$U$46)</f>
        <v>94.57</v>
      </c>
    </row>
    <row r="65" spans="1:8" ht="14.85" customHeight="1">
      <c r="A65" s="341" t="s">
        <v>7978</v>
      </c>
      <c r="B65" s="457" t="s">
        <v>571</v>
      </c>
      <c r="C65" s="317">
        <v>653508</v>
      </c>
      <c r="D65" s="317" t="s">
        <v>7979</v>
      </c>
      <c r="E65" s="399">
        <v>1</v>
      </c>
      <c r="F65" s="1331"/>
      <c r="G65" s="1007">
        <v>6.22</v>
      </c>
      <c r="H65" s="179">
        <f>IF(G65="","",G65-G65*COMPASS!$U$46)</f>
        <v>6.22</v>
      </c>
    </row>
    <row r="66" spans="1:8" ht="14.85" customHeight="1">
      <c r="A66" s="341" t="s">
        <v>9193</v>
      </c>
      <c r="B66" s="457" t="s">
        <v>467</v>
      </c>
      <c r="C66" s="317" t="s">
        <v>9194</v>
      </c>
      <c r="D66" s="317" t="s">
        <v>7979</v>
      </c>
      <c r="E66" s="399">
        <v>1</v>
      </c>
      <c r="F66" s="1331"/>
      <c r="G66" s="1007">
        <v>8.27</v>
      </c>
      <c r="H66" s="179">
        <f>IF(G66="","",G66-G66*COMPASS!$U$46)</f>
        <v>8.27</v>
      </c>
    </row>
    <row r="67" spans="1:8" ht="14.85" customHeight="1">
      <c r="A67" s="341" t="s">
        <v>9195</v>
      </c>
      <c r="B67" s="457" t="s">
        <v>467</v>
      </c>
      <c r="C67" s="317" t="s">
        <v>9196</v>
      </c>
      <c r="D67" s="317" t="s">
        <v>7980</v>
      </c>
      <c r="E67" s="399">
        <v>1</v>
      </c>
      <c r="F67" s="1331"/>
      <c r="G67" s="1007">
        <v>10.199999999999999</v>
      </c>
      <c r="H67" s="179">
        <f>IF(G67="","",G67-G67*COMPASS!$U$46)</f>
        <v>10.199999999999999</v>
      </c>
    </row>
    <row r="68" spans="1:8" ht="14.85" customHeight="1">
      <c r="A68" s="341" t="s">
        <v>9197</v>
      </c>
      <c r="B68" s="457" t="s">
        <v>467</v>
      </c>
      <c r="C68" s="317" t="s">
        <v>9198</v>
      </c>
      <c r="D68" s="317" t="s">
        <v>7981</v>
      </c>
      <c r="E68" s="399">
        <v>1</v>
      </c>
      <c r="F68" s="1331"/>
      <c r="G68" s="1007">
        <v>12.12</v>
      </c>
      <c r="H68" s="179">
        <f>IF(G68="","",G68-G68*COMPASS!$U$46)</f>
        <v>12.12</v>
      </c>
    </row>
    <row r="69" spans="1:8" ht="14.85" customHeight="1">
      <c r="A69" s="341" t="s">
        <v>9199</v>
      </c>
      <c r="B69" s="457" t="s">
        <v>467</v>
      </c>
      <c r="C69" s="317" t="s">
        <v>9200</v>
      </c>
      <c r="D69" s="317" t="s">
        <v>8116</v>
      </c>
      <c r="E69" s="399">
        <v>1</v>
      </c>
      <c r="F69" s="1331"/>
      <c r="G69" s="1007">
        <v>15.98</v>
      </c>
      <c r="H69" s="179">
        <f>IF(G69="","",G69-G69*COMPASS!$U$46)</f>
        <v>15.98</v>
      </c>
    </row>
    <row r="70" spans="1:8" ht="14.85" customHeight="1">
      <c r="A70" s="341" t="s">
        <v>9530</v>
      </c>
      <c r="B70" s="457" t="s">
        <v>216</v>
      </c>
      <c r="C70" s="317">
        <v>418011</v>
      </c>
      <c r="D70" s="317" t="s">
        <v>8879</v>
      </c>
      <c r="E70" s="399">
        <v>1</v>
      </c>
      <c r="F70" s="1331"/>
      <c r="G70" s="1007">
        <v>2.72</v>
      </c>
      <c r="H70" s="179">
        <f>IF(G70="","",G70-G70*COMPASS!$U$46)</f>
        <v>2.72</v>
      </c>
    </row>
    <row r="71" spans="1:8" ht="14.85" customHeight="1">
      <c r="A71" s="1282" t="s">
        <v>8117</v>
      </c>
      <c r="B71" s="1282"/>
      <c r="C71" s="1282"/>
      <c r="D71" s="1333"/>
      <c r="E71" s="1282"/>
      <c r="F71" s="1332"/>
      <c r="G71" s="1332"/>
      <c r="H71" s="179" t="str">
        <f>IF(G71="","",G71-G71*COMPASS!$U$46)</f>
        <v/>
      </c>
    </row>
    <row r="72" spans="1:8" ht="14.85" customHeight="1">
      <c r="A72" s="341" t="s">
        <v>11030</v>
      </c>
      <c r="B72" s="457" t="s">
        <v>216</v>
      </c>
      <c r="C72" s="317" t="s">
        <v>11031</v>
      </c>
      <c r="D72" s="317" t="s">
        <v>11032</v>
      </c>
      <c r="E72" s="399">
        <v>1</v>
      </c>
      <c r="F72" s="1331"/>
      <c r="G72" s="1007">
        <v>6.6050000000000004</v>
      </c>
      <c r="H72" s="179">
        <f>IF(G72="","",G72-G72*COMPASS!$U$46)</f>
        <v>6.6050000000000004</v>
      </c>
    </row>
    <row r="73" spans="1:8" ht="14.85" customHeight="1">
      <c r="A73" s="341" t="s">
        <v>8118</v>
      </c>
      <c r="B73" s="457" t="s">
        <v>216</v>
      </c>
      <c r="C73" s="317" t="s">
        <v>8119</v>
      </c>
      <c r="D73" s="317" t="s">
        <v>8120</v>
      </c>
      <c r="E73" s="399">
        <v>1</v>
      </c>
      <c r="F73" s="1331"/>
      <c r="G73" s="1007">
        <v>2.3280000000000003</v>
      </c>
      <c r="H73" s="179">
        <f>IF(G73="","",G73-G73*COMPASS!$U$46)</f>
        <v>2.3280000000000003</v>
      </c>
    </row>
    <row r="74" spans="1:8" ht="14.85" customHeight="1">
      <c r="A74" s="341" t="s">
        <v>8121</v>
      </c>
      <c r="B74" s="457" t="s">
        <v>216</v>
      </c>
      <c r="C74" s="317" t="s">
        <v>8122</v>
      </c>
      <c r="D74" s="317" t="s">
        <v>8123</v>
      </c>
      <c r="E74" s="399">
        <v>1</v>
      </c>
      <c r="F74" s="1331"/>
      <c r="G74" s="1007">
        <v>2.3929</v>
      </c>
      <c r="H74" s="179">
        <f>IF(G74="","",G74-G74*COMPASS!$U$46)</f>
        <v>2.3929</v>
      </c>
    </row>
    <row r="75" spans="1:8" ht="14.85" customHeight="1">
      <c r="A75" s="341" t="s">
        <v>8124</v>
      </c>
      <c r="B75" s="457" t="s">
        <v>216</v>
      </c>
      <c r="C75" s="317" t="s">
        <v>8125</v>
      </c>
      <c r="D75" s="317" t="s">
        <v>8126</v>
      </c>
      <c r="E75" s="399">
        <v>1</v>
      </c>
      <c r="F75" s="1331"/>
      <c r="G75" s="1007">
        <v>6.6204999999999998</v>
      </c>
      <c r="H75" s="179">
        <f>IF(G75="","",G75-G75*COMPASS!$U$46)</f>
        <v>6.6204999999999998</v>
      </c>
    </row>
    <row r="76" spans="1:8" ht="14.85" customHeight="1">
      <c r="A76" s="1282" t="s">
        <v>7982</v>
      </c>
      <c r="B76" s="1282"/>
      <c r="C76" s="1282"/>
      <c r="D76" s="1333"/>
      <c r="E76" s="1334"/>
      <c r="F76" s="1332"/>
      <c r="G76" s="1334"/>
      <c r="H76" s="179" t="str">
        <f>IF(G76="","",G76-G76*COMPASS!$U$46)</f>
        <v/>
      </c>
    </row>
    <row r="77" spans="1:8" ht="14.85" customHeight="1">
      <c r="A77" s="341" t="s">
        <v>7983</v>
      </c>
      <c r="B77" s="457" t="s">
        <v>216</v>
      </c>
      <c r="C77" s="317" t="s">
        <v>7984</v>
      </c>
      <c r="D77" s="317" t="s">
        <v>8127</v>
      </c>
      <c r="E77" s="399">
        <v>1</v>
      </c>
      <c r="F77" s="1331"/>
      <c r="G77" s="1007">
        <v>1.8577000000000001</v>
      </c>
      <c r="H77" s="179">
        <f>IF(G77="","",G77-G77*COMPASS!$U$46)</f>
        <v>1.8577000000000001</v>
      </c>
    </row>
    <row r="78" spans="1:8" ht="14.85" customHeight="1">
      <c r="A78" s="341" t="s">
        <v>7985</v>
      </c>
      <c r="B78" s="457" t="s">
        <v>216</v>
      </c>
      <c r="C78" s="317" t="s">
        <v>7986</v>
      </c>
      <c r="D78" s="317" t="s">
        <v>8128</v>
      </c>
      <c r="E78" s="399">
        <v>1</v>
      </c>
      <c r="F78" s="1331"/>
      <c r="G78" s="1007">
        <v>2.0785</v>
      </c>
      <c r="H78" s="179">
        <f>IF(G78="","",G78-G78*COMPASS!$U$46)</f>
        <v>2.0785</v>
      </c>
    </row>
    <row r="79" spans="1:8" ht="14.85" customHeight="1">
      <c r="A79" s="341" t="s">
        <v>7987</v>
      </c>
      <c r="B79" s="457" t="s">
        <v>216</v>
      </c>
      <c r="C79" s="317" t="s">
        <v>7988</v>
      </c>
      <c r="D79" s="317" t="s">
        <v>8129</v>
      </c>
      <c r="E79" s="399">
        <v>1</v>
      </c>
      <c r="F79" s="1331"/>
      <c r="G79" s="1007">
        <v>2.1364999999999998</v>
      </c>
      <c r="H79" s="179">
        <f>IF(G79="","",G79-G79*COMPASS!$U$46)</f>
        <v>2.1364999999999998</v>
      </c>
    </row>
    <row r="80" spans="1:8" ht="14.85" customHeight="1">
      <c r="A80" s="341" t="s">
        <v>7989</v>
      </c>
      <c r="B80" s="457" t="s">
        <v>216</v>
      </c>
      <c r="C80" s="317" t="s">
        <v>7990</v>
      </c>
      <c r="D80" s="317" t="s">
        <v>8130</v>
      </c>
      <c r="E80" s="399">
        <v>1</v>
      </c>
      <c r="F80" s="1331"/>
      <c r="G80" s="1007">
        <v>5.9112999999999998</v>
      </c>
      <c r="H80" s="179">
        <f>IF(G80="","",G80-G80*COMPASS!$U$46)</f>
        <v>5.9112999999999998</v>
      </c>
    </row>
    <row r="81" spans="1:8" ht="14.85" customHeight="1">
      <c r="A81" s="341" t="s">
        <v>7991</v>
      </c>
      <c r="B81" s="457" t="s">
        <v>216</v>
      </c>
      <c r="C81" s="317" t="s">
        <v>7992</v>
      </c>
      <c r="D81" s="317" t="s">
        <v>7993</v>
      </c>
      <c r="E81" s="399">
        <v>1</v>
      </c>
      <c r="F81" s="1331"/>
      <c r="G81" s="1007">
        <v>2.9208999999999996</v>
      </c>
      <c r="H81" s="179">
        <f>IF(G81="","",G81-G81*COMPASS!$U$46)</f>
        <v>2.9208999999999996</v>
      </c>
    </row>
    <row r="82" spans="1:8" ht="14.85" customHeight="1">
      <c r="A82" s="341" t="s">
        <v>7994</v>
      </c>
      <c r="B82" s="457" t="s">
        <v>216</v>
      </c>
      <c r="C82" s="317" t="s">
        <v>7995</v>
      </c>
      <c r="D82" s="317" t="s">
        <v>7996</v>
      </c>
      <c r="E82" s="399">
        <v>1</v>
      </c>
      <c r="F82" s="1331"/>
      <c r="G82" s="1007">
        <v>4.6288999999999998</v>
      </c>
      <c r="H82" s="179">
        <f>IF(G82="","",G82-G82*COMPASS!$U$46)</f>
        <v>4.6288999999999998</v>
      </c>
    </row>
    <row r="83" spans="1:8" ht="14.85" customHeight="1">
      <c r="A83" s="341" t="s">
        <v>7997</v>
      </c>
      <c r="B83" s="457" t="s">
        <v>216</v>
      </c>
      <c r="C83" s="317" t="s">
        <v>7998</v>
      </c>
      <c r="D83" s="317" t="s">
        <v>8131</v>
      </c>
      <c r="E83" s="399">
        <v>1</v>
      </c>
      <c r="F83" s="1331"/>
      <c r="G83" s="1007">
        <v>3.5389999999999997</v>
      </c>
      <c r="H83" s="179">
        <f>IF(G83="","",G83-G83*COMPASS!$U$46)</f>
        <v>3.5389999999999997</v>
      </c>
    </row>
    <row r="84" spans="1:8" ht="14.85" customHeight="1">
      <c r="A84" s="341" t="s">
        <v>7999</v>
      </c>
      <c r="B84" s="457" t="s">
        <v>216</v>
      </c>
      <c r="C84" s="317" t="s">
        <v>8000</v>
      </c>
      <c r="D84" s="317" t="s">
        <v>8001</v>
      </c>
      <c r="E84" s="399">
        <v>1</v>
      </c>
      <c r="F84" s="1331"/>
      <c r="G84" s="1007">
        <v>5.8972000000000007</v>
      </c>
      <c r="H84" s="179">
        <f>IF(G84="","",G84-G84*COMPASS!$U$46)</f>
        <v>5.8972000000000007</v>
      </c>
    </row>
    <row r="85" spans="1:8" ht="14.85" customHeight="1">
      <c r="A85" s="341" t="s">
        <v>8002</v>
      </c>
      <c r="B85" s="457" t="s">
        <v>216</v>
      </c>
      <c r="C85" s="317" t="s">
        <v>8003</v>
      </c>
      <c r="D85" s="317" t="s">
        <v>8004</v>
      </c>
      <c r="E85" s="399">
        <v>1</v>
      </c>
      <c r="F85" s="1331"/>
      <c r="G85" s="1007">
        <v>13.034700000000001</v>
      </c>
      <c r="H85" s="179">
        <f>IF(G85="","",G85-G85*COMPASS!$U$46)</f>
        <v>13.034700000000001</v>
      </c>
    </row>
    <row r="86" spans="1:8" ht="14.85" customHeight="1">
      <c r="A86" s="1282" t="s">
        <v>8619</v>
      </c>
      <c r="B86" s="1282"/>
      <c r="C86" s="1282"/>
      <c r="D86" s="1333"/>
      <c r="E86" s="1334"/>
      <c r="F86" s="1332"/>
      <c r="G86" s="1334"/>
      <c r="H86" s="179" t="str">
        <f>IF(G86="","",G86-G86*COMPASS!$U$46)</f>
        <v/>
      </c>
    </row>
    <row r="87" spans="1:8" ht="14.85" customHeight="1">
      <c r="A87" s="341" t="s">
        <v>8431</v>
      </c>
      <c r="B87" s="457" t="s">
        <v>216</v>
      </c>
      <c r="C87" s="317" t="s">
        <v>8421</v>
      </c>
      <c r="D87" s="317" t="s">
        <v>8422</v>
      </c>
      <c r="E87" s="399">
        <v>1</v>
      </c>
      <c r="F87" s="1331"/>
      <c r="G87" s="1007">
        <v>1.4965000000000002</v>
      </c>
      <c r="H87" s="179">
        <f>IF(G87="","",G87-G87*COMPASS!$U$46)</f>
        <v>1.4965000000000002</v>
      </c>
    </row>
    <row r="88" spans="1:8" ht="14.85" customHeight="1">
      <c r="A88" s="341" t="s">
        <v>8432</v>
      </c>
      <c r="B88" s="457" t="s">
        <v>216</v>
      </c>
      <c r="C88" s="317" t="s">
        <v>8423</v>
      </c>
      <c r="D88" s="317" t="s">
        <v>8424</v>
      </c>
      <c r="E88" s="399">
        <v>1</v>
      </c>
      <c r="F88" s="1331"/>
      <c r="G88" s="1007">
        <v>3.1088999999999998</v>
      </c>
      <c r="H88" s="179">
        <f>IF(G88="","",G88-G88*COMPASS!$U$46)</f>
        <v>3.1088999999999998</v>
      </c>
    </row>
    <row r="89" spans="1:8" ht="14.85" customHeight="1">
      <c r="A89" s="1282" t="s">
        <v>8620</v>
      </c>
      <c r="B89" s="1282"/>
      <c r="C89" s="1282"/>
      <c r="D89" s="1333"/>
      <c r="E89" s="1334"/>
      <c r="F89" s="1332"/>
      <c r="G89" s="1334"/>
      <c r="H89" s="179" t="str">
        <f>IF(G89="","",G89-G89*COMPASS!$U$46)</f>
        <v/>
      </c>
    </row>
    <row r="90" spans="1:8" ht="14.85" customHeight="1">
      <c r="A90" s="341" t="s">
        <v>8005</v>
      </c>
      <c r="B90" s="457" t="s">
        <v>467</v>
      </c>
      <c r="C90" s="317" t="s">
        <v>8006</v>
      </c>
      <c r="D90" s="317" t="s">
        <v>8132</v>
      </c>
      <c r="E90" s="399">
        <v>1</v>
      </c>
      <c r="F90" s="1331"/>
      <c r="G90" s="1007">
        <v>1.7143000000000002</v>
      </c>
      <c r="H90" s="179">
        <f>IF(G90="","",G90-G90*COMPASS!$U$46)</f>
        <v>1.7143000000000002</v>
      </c>
    </row>
    <row r="91" spans="1:8" ht="14.85" customHeight="1">
      <c r="A91" s="341" t="s">
        <v>9531</v>
      </c>
      <c r="B91" s="457" t="s">
        <v>467</v>
      </c>
      <c r="C91" s="317" t="s">
        <v>9532</v>
      </c>
      <c r="D91" s="317" t="s">
        <v>9533</v>
      </c>
      <c r="E91" s="399">
        <v>1</v>
      </c>
      <c r="F91" s="1331"/>
      <c r="G91" s="1007">
        <v>2.4287999999999998</v>
      </c>
      <c r="H91" s="179">
        <f>IF(G91="","",G91-G91*COMPASS!$U$46)</f>
        <v>2.4287999999999998</v>
      </c>
    </row>
    <row r="92" spans="1:8" ht="14.85" customHeight="1">
      <c r="A92" s="341" t="s">
        <v>10060</v>
      </c>
      <c r="B92" s="457" t="s">
        <v>216</v>
      </c>
      <c r="C92" s="317" t="s">
        <v>10061</v>
      </c>
      <c r="D92" s="317" t="s">
        <v>10062</v>
      </c>
      <c r="E92" s="399">
        <v>1</v>
      </c>
      <c r="F92" s="1331"/>
      <c r="G92" s="1007">
        <v>4.7130999999999998</v>
      </c>
      <c r="H92" s="179">
        <f>IF(G92="","",G92-G92*COMPASS!$U$46)</f>
        <v>4.7130999999999998</v>
      </c>
    </row>
    <row r="93" spans="1:8" ht="14.85" customHeight="1">
      <c r="A93" s="341" t="s">
        <v>8880</v>
      </c>
      <c r="B93" s="457" t="s">
        <v>216</v>
      </c>
      <c r="C93" s="317" t="s">
        <v>8881</v>
      </c>
      <c r="D93" s="317" t="s">
        <v>9534</v>
      </c>
      <c r="E93" s="399">
        <v>1</v>
      </c>
      <c r="F93" s="1331"/>
      <c r="G93" s="1007">
        <v>3.1381999999999999</v>
      </c>
      <c r="H93" s="179">
        <f>IF(G93="","",G93-G93*COMPASS!$U$46)</f>
        <v>3.1381999999999999</v>
      </c>
    </row>
    <row r="94" spans="1:8" ht="14.85" customHeight="1">
      <c r="A94" s="341" t="s">
        <v>9535</v>
      </c>
      <c r="B94" s="457" t="s">
        <v>216</v>
      </c>
      <c r="C94" s="317" t="s">
        <v>9536</v>
      </c>
      <c r="D94" s="317" t="s">
        <v>9537</v>
      </c>
      <c r="E94" s="399">
        <v>1</v>
      </c>
      <c r="F94" s="1331"/>
      <c r="G94" s="1007">
        <v>5.0329000000000006</v>
      </c>
      <c r="H94" s="179">
        <f>IF(G94="","",G94-G94*COMPASS!$U$46)</f>
        <v>5.0329000000000006</v>
      </c>
    </row>
    <row r="95" spans="1:8" ht="14.85" customHeight="1">
      <c r="A95" s="341" t="s">
        <v>9201</v>
      </c>
      <c r="B95" s="457" t="s">
        <v>216</v>
      </c>
      <c r="C95" s="317" t="s">
        <v>9202</v>
      </c>
      <c r="D95" s="317" t="s">
        <v>9203</v>
      </c>
      <c r="E95" s="399">
        <v>1</v>
      </c>
      <c r="F95" s="1331"/>
      <c r="G95" s="1007">
        <v>2.7148000000000003</v>
      </c>
      <c r="H95" s="179">
        <f>IF(G95="","",G95-G95*COMPASS!$U$46)</f>
        <v>2.7148000000000003</v>
      </c>
    </row>
    <row r="96" spans="1:8" ht="14.85" customHeight="1">
      <c r="A96" s="341" t="s">
        <v>8007</v>
      </c>
      <c r="B96" s="457" t="s">
        <v>467</v>
      </c>
      <c r="C96" s="317" t="s">
        <v>8008</v>
      </c>
      <c r="D96" s="317" t="s">
        <v>8009</v>
      </c>
      <c r="E96" s="399">
        <v>1</v>
      </c>
      <c r="F96" s="1331"/>
      <c r="G96" s="1007">
        <v>3.4906999999999999</v>
      </c>
      <c r="H96" s="179">
        <f>IF(G96="","",G96-G96*COMPASS!$U$46)</f>
        <v>3.4906999999999999</v>
      </c>
    </row>
    <row r="97" spans="1:8" ht="14.85" customHeight="1">
      <c r="A97" s="341" t="s">
        <v>11033</v>
      </c>
      <c r="B97" s="457" t="s">
        <v>216</v>
      </c>
      <c r="C97" s="317" t="s">
        <v>11034</v>
      </c>
      <c r="D97" s="317" t="s">
        <v>11035</v>
      </c>
      <c r="E97" s="399">
        <v>1</v>
      </c>
      <c r="F97" s="1331"/>
      <c r="G97" s="1007">
        <v>7.8466999999999993</v>
      </c>
      <c r="H97" s="179">
        <f>IF(G97="","",G97-G97*COMPASS!$U$46)</f>
        <v>7.8466999999999993</v>
      </c>
    </row>
    <row r="98" spans="1:8" ht="14.85" customHeight="1">
      <c r="A98" s="341" t="s">
        <v>11036</v>
      </c>
      <c r="B98" s="457" t="s">
        <v>216</v>
      </c>
      <c r="C98" s="317" t="s">
        <v>11037</v>
      </c>
      <c r="D98" s="317" t="s">
        <v>11038</v>
      </c>
      <c r="E98" s="399">
        <v>1</v>
      </c>
      <c r="F98" s="1331"/>
      <c r="G98" s="1007">
        <v>20.194000000000003</v>
      </c>
      <c r="H98" s="179">
        <f>IF(G98="","",G98-G98*COMPASS!$U$46)</f>
        <v>20.194000000000003</v>
      </c>
    </row>
    <row r="99" spans="1:8" ht="14.85" customHeight="1">
      <c r="A99" s="1283" t="s">
        <v>8621</v>
      </c>
      <c r="B99" s="1283"/>
      <c r="C99" s="1283"/>
      <c r="D99" s="1283"/>
      <c r="E99" s="785"/>
      <c r="F99" s="1284"/>
      <c r="G99" s="785"/>
      <c r="H99" s="179" t="str">
        <f>IF(G99="","",G99-G99*COMPASS!$U$46)</f>
        <v/>
      </c>
    </row>
    <row r="100" spans="1:8" ht="14.85" customHeight="1">
      <c r="A100" s="347" t="s">
        <v>8010</v>
      </c>
      <c r="B100" s="371" t="s">
        <v>216</v>
      </c>
      <c r="C100" s="311" t="s">
        <v>8011</v>
      </c>
      <c r="D100" s="317" t="s">
        <v>8133</v>
      </c>
      <c r="E100" s="384">
        <v>1</v>
      </c>
      <c r="F100" s="784"/>
      <c r="G100" s="479">
        <v>1.8862999999999999</v>
      </c>
      <c r="H100" s="179">
        <f>IF(G100="","",G100-G100*COMPASS!$U$46)</f>
        <v>1.8862999999999999</v>
      </c>
    </row>
    <row r="101" spans="1:8" ht="14.85" customHeight="1">
      <c r="A101" s="347" t="s">
        <v>8741</v>
      </c>
      <c r="B101" s="371" t="s">
        <v>216</v>
      </c>
      <c r="C101" s="311" t="s">
        <v>8742</v>
      </c>
      <c r="D101" s="317" t="s">
        <v>11039</v>
      </c>
      <c r="E101" s="384">
        <v>1</v>
      </c>
      <c r="F101" s="784"/>
      <c r="G101" s="479">
        <v>2.6351999999999998</v>
      </c>
      <c r="H101" s="179">
        <f>IF(G101="","",G101-G101*COMPASS!$U$46)</f>
        <v>2.6351999999999998</v>
      </c>
    </row>
    <row r="102" spans="1:8" ht="14.85" customHeight="1">
      <c r="A102" s="347" t="s">
        <v>8433</v>
      </c>
      <c r="B102" s="371" t="s">
        <v>216</v>
      </c>
      <c r="C102" s="311" t="s">
        <v>8425</v>
      </c>
      <c r="D102" s="317" t="s">
        <v>8426</v>
      </c>
      <c r="E102" s="384">
        <v>1</v>
      </c>
      <c r="F102" s="784"/>
      <c r="G102" s="479">
        <v>3.2461000000000002</v>
      </c>
      <c r="H102" s="179">
        <f>IF(G102="","",G102-G102*COMPASS!$U$46)</f>
        <v>3.2461000000000002</v>
      </c>
    </row>
    <row r="103" spans="1:8" ht="14.85" customHeight="1">
      <c r="A103" s="347" t="s">
        <v>8012</v>
      </c>
      <c r="B103" s="371" t="s">
        <v>216</v>
      </c>
      <c r="C103" s="317" t="s">
        <v>8013</v>
      </c>
      <c r="D103" s="317" t="s">
        <v>8014</v>
      </c>
      <c r="E103" s="384">
        <v>1</v>
      </c>
      <c r="F103" s="784"/>
      <c r="G103" s="479">
        <v>3.7588999999999997</v>
      </c>
      <c r="H103" s="179">
        <f>IF(G103="","",G103-G103*COMPASS!$U$46)</f>
        <v>3.7588999999999997</v>
      </c>
    </row>
    <row r="104" spans="1:8" ht="14.85" customHeight="1">
      <c r="A104" s="394" t="s">
        <v>8622</v>
      </c>
      <c r="B104" s="394"/>
      <c r="C104" s="394"/>
      <c r="D104" s="501"/>
      <c r="E104" s="783"/>
      <c r="F104" s="782"/>
      <c r="G104" s="783"/>
      <c r="H104" s="179" t="str">
        <f>IF(G104="","",G104-G104*COMPASS!$U$46)</f>
        <v/>
      </c>
    </row>
    <row r="105" spans="1:8" ht="14.85" customHeight="1">
      <c r="A105" s="347" t="s">
        <v>8015</v>
      </c>
      <c r="B105" s="371" t="s">
        <v>467</v>
      </c>
      <c r="C105" s="311" t="s">
        <v>8016</v>
      </c>
      <c r="D105" s="311" t="s">
        <v>9691</v>
      </c>
      <c r="E105" s="384">
        <v>1</v>
      </c>
      <c r="F105" s="784"/>
      <c r="G105" s="479">
        <v>1.6011000000000002</v>
      </c>
      <c r="H105" s="179">
        <f>IF(G105="","",G105-G105*COMPASS!$U$46)</f>
        <v>1.6011000000000002</v>
      </c>
    </row>
    <row r="106" spans="1:8" ht="14.85" customHeight="1">
      <c r="A106" s="347" t="s">
        <v>9538</v>
      </c>
      <c r="B106" s="371" t="s">
        <v>467</v>
      </c>
      <c r="C106" s="311" t="s">
        <v>9539</v>
      </c>
      <c r="D106" s="311" t="s">
        <v>9692</v>
      </c>
      <c r="E106" s="384">
        <v>1</v>
      </c>
      <c r="F106" s="784"/>
      <c r="G106" s="479">
        <v>2.1653000000000002</v>
      </c>
      <c r="H106" s="179">
        <f>IF(G106="","",G106-G106*COMPASS!$U$46)</f>
        <v>2.1653000000000002</v>
      </c>
    </row>
    <row r="107" spans="1:8" ht="14.85" customHeight="1">
      <c r="A107" s="347" t="s">
        <v>10063</v>
      </c>
      <c r="B107" s="371" t="s">
        <v>216</v>
      </c>
      <c r="C107" s="311" t="s">
        <v>10064</v>
      </c>
      <c r="D107" s="311" t="s">
        <v>10065</v>
      </c>
      <c r="E107" s="384">
        <v>1</v>
      </c>
      <c r="F107" s="784"/>
      <c r="G107" s="479">
        <v>2.5341</v>
      </c>
      <c r="H107" s="179">
        <f>IF(G107="","",G107-G107*COMPASS!$U$46)</f>
        <v>2.5341</v>
      </c>
    </row>
    <row r="108" spans="1:8" ht="14.85" customHeight="1">
      <c r="A108" s="347" t="s">
        <v>9573</v>
      </c>
      <c r="B108" s="371" t="s">
        <v>216</v>
      </c>
      <c r="C108" s="311" t="s">
        <v>9574</v>
      </c>
      <c r="D108" s="311" t="s">
        <v>9693</v>
      </c>
      <c r="E108" s="384">
        <v>1</v>
      </c>
      <c r="F108" s="784"/>
      <c r="G108" s="479">
        <v>3.0085000000000002</v>
      </c>
      <c r="H108" s="179">
        <f>IF(G108="","",G108-G108*COMPASS!$U$46)</f>
        <v>3.0085000000000002</v>
      </c>
    </row>
    <row r="109" spans="1:8" ht="14.85" customHeight="1">
      <c r="A109" s="347" t="s">
        <v>10066</v>
      </c>
      <c r="B109" s="371" t="s">
        <v>216</v>
      </c>
      <c r="C109" s="311" t="s">
        <v>10067</v>
      </c>
      <c r="D109" s="311" t="s">
        <v>10068</v>
      </c>
      <c r="E109" s="384">
        <v>1</v>
      </c>
      <c r="F109" s="784"/>
      <c r="G109" s="479">
        <v>3.6419000000000001</v>
      </c>
      <c r="H109" s="179">
        <f>IF(G109="","",G109-G109*COMPASS!$U$46)</f>
        <v>3.6419000000000001</v>
      </c>
    </row>
    <row r="110" spans="1:8" ht="14.85" customHeight="1">
      <c r="A110" s="347" t="s">
        <v>8017</v>
      </c>
      <c r="B110" s="371" t="s">
        <v>216</v>
      </c>
      <c r="C110" s="311" t="s">
        <v>8018</v>
      </c>
      <c r="D110" s="311" t="s">
        <v>9694</v>
      </c>
      <c r="E110" s="384">
        <v>1</v>
      </c>
      <c r="F110" s="784"/>
      <c r="G110" s="479">
        <v>3.1893000000000002</v>
      </c>
      <c r="H110" s="179">
        <f>IF(G110="","",G110-G110*COMPASS!$U$46)</f>
        <v>3.1893000000000002</v>
      </c>
    </row>
    <row r="111" spans="1:8" ht="14.85" customHeight="1">
      <c r="A111" s="347" t="s">
        <v>8019</v>
      </c>
      <c r="B111" s="371" t="s">
        <v>467</v>
      </c>
      <c r="C111" s="311" t="s">
        <v>8020</v>
      </c>
      <c r="D111" s="311" t="s">
        <v>9695</v>
      </c>
      <c r="E111" s="384">
        <v>1</v>
      </c>
      <c r="F111" s="784"/>
      <c r="G111" s="479">
        <v>5.1409000000000002</v>
      </c>
      <c r="H111" s="179">
        <f>IF(G111="","",G111-G111*COMPASS!$U$46)</f>
        <v>5.1409000000000002</v>
      </c>
    </row>
    <row r="112" spans="1:8" ht="14.85" customHeight="1">
      <c r="A112" s="394" t="s">
        <v>8021</v>
      </c>
      <c r="B112" s="394"/>
      <c r="C112" s="394"/>
      <c r="D112" s="501"/>
      <c r="E112" s="783"/>
      <c r="F112" s="782"/>
      <c r="G112" s="783"/>
      <c r="H112" s="179" t="str">
        <f>IF(G112="","",G112-G112*COMPASS!$U$46)</f>
        <v/>
      </c>
    </row>
    <row r="113" spans="1:8" ht="14.85" customHeight="1">
      <c r="A113" s="347" t="s">
        <v>8022</v>
      </c>
      <c r="B113" s="371" t="s">
        <v>216</v>
      </c>
      <c r="C113" s="311" t="s">
        <v>8023</v>
      </c>
      <c r="D113" s="311" t="s">
        <v>15748</v>
      </c>
      <c r="E113" s="384">
        <v>1</v>
      </c>
      <c r="F113" s="784"/>
      <c r="G113" s="479">
        <v>1.5584</v>
      </c>
      <c r="H113" s="179">
        <f>IF(G113="","",G113-G113*COMPASS!$U$46)</f>
        <v>1.5584</v>
      </c>
    </row>
    <row r="114" spans="1:8" ht="14.85" customHeight="1">
      <c r="A114" s="347" t="s">
        <v>8024</v>
      </c>
      <c r="B114" s="371" t="s">
        <v>467</v>
      </c>
      <c r="C114" s="311" t="s">
        <v>8025</v>
      </c>
      <c r="D114" s="311" t="s">
        <v>17674</v>
      </c>
      <c r="E114" s="384">
        <v>1</v>
      </c>
      <c r="F114" s="784"/>
      <c r="G114" s="479">
        <v>1.5536000000000001</v>
      </c>
      <c r="H114" s="179">
        <f>IF(G114="","",G114-G114*COMPASS!$U$46)</f>
        <v>1.5536000000000001</v>
      </c>
    </row>
    <row r="115" spans="1:8" ht="14.85" customHeight="1">
      <c r="A115" s="347" t="s">
        <v>8026</v>
      </c>
      <c r="B115" s="371" t="s">
        <v>467</v>
      </c>
      <c r="C115" s="311" t="s">
        <v>8027</v>
      </c>
      <c r="D115" s="311" t="s">
        <v>15749</v>
      </c>
      <c r="E115" s="384">
        <v>1</v>
      </c>
      <c r="F115" s="784"/>
      <c r="G115" s="479">
        <v>1.9291999999999998</v>
      </c>
      <c r="H115" s="179">
        <f>IF(G115="","",G115-G115*COMPASS!$U$46)</f>
        <v>1.9291999999999998</v>
      </c>
    </row>
    <row r="116" spans="1:8" ht="14.85" customHeight="1">
      <c r="A116" s="347" t="s">
        <v>11040</v>
      </c>
      <c r="B116" s="371" t="s">
        <v>216</v>
      </c>
      <c r="C116" s="311" t="s">
        <v>11041</v>
      </c>
      <c r="D116" s="317" t="s">
        <v>15750</v>
      </c>
      <c r="E116" s="384">
        <v>1</v>
      </c>
      <c r="F116" s="1337"/>
      <c r="G116" s="479">
        <v>3.7672000000000003</v>
      </c>
      <c r="H116" s="179">
        <f>IF(G116="","",G116-G116*COMPASS!$U$46)</f>
        <v>3.7672000000000003</v>
      </c>
    </row>
    <row r="117" spans="1:8" ht="14.85" customHeight="1">
      <c r="A117" s="347" t="s">
        <v>8028</v>
      </c>
      <c r="B117" s="371" t="s">
        <v>216</v>
      </c>
      <c r="C117" s="311" t="s">
        <v>8029</v>
      </c>
      <c r="D117" s="311" t="s">
        <v>15751</v>
      </c>
      <c r="E117" s="384">
        <v>1</v>
      </c>
      <c r="F117" s="784"/>
      <c r="G117" s="479">
        <v>2.4882</v>
      </c>
      <c r="H117" s="179">
        <f>IF(G117="","",G117-G117*COMPASS!$U$46)</f>
        <v>2.4882</v>
      </c>
    </row>
    <row r="118" spans="1:8" ht="14.85" customHeight="1">
      <c r="A118" s="347" t="s">
        <v>8030</v>
      </c>
      <c r="B118" s="371" t="s">
        <v>216</v>
      </c>
      <c r="C118" s="311" t="s">
        <v>8031</v>
      </c>
      <c r="D118" s="311" t="s">
        <v>15752</v>
      </c>
      <c r="E118" s="384">
        <v>1</v>
      </c>
      <c r="F118" s="784"/>
      <c r="G118" s="479">
        <v>3.0030999999999999</v>
      </c>
      <c r="H118" s="179">
        <f>IF(G118="","",G118-G118*COMPASS!$U$46)</f>
        <v>3.0030999999999999</v>
      </c>
    </row>
    <row r="119" spans="1:8" ht="14.85" customHeight="1">
      <c r="A119" s="347" t="s">
        <v>8032</v>
      </c>
      <c r="B119" s="371" t="s">
        <v>467</v>
      </c>
      <c r="C119" s="311" t="s">
        <v>8033</v>
      </c>
      <c r="D119" s="311" t="s">
        <v>15753</v>
      </c>
      <c r="E119" s="384">
        <v>1</v>
      </c>
      <c r="F119" s="784"/>
      <c r="G119" s="479">
        <v>4.2232000000000003</v>
      </c>
      <c r="H119" s="179">
        <f>IF(G119="","",G119-G119*COMPASS!$U$46)</f>
        <v>4.2232000000000003</v>
      </c>
    </row>
    <row r="120" spans="1:8" ht="14.85" customHeight="1">
      <c r="A120" s="347" t="s">
        <v>8034</v>
      </c>
      <c r="B120" s="371" t="s">
        <v>216</v>
      </c>
      <c r="C120" s="311" t="s">
        <v>8035</v>
      </c>
      <c r="D120" s="317" t="s">
        <v>15754</v>
      </c>
      <c r="E120" s="384">
        <v>1</v>
      </c>
      <c r="F120" s="784"/>
      <c r="G120" s="479">
        <v>7.6435000000000004</v>
      </c>
      <c r="H120" s="179">
        <f>IF(G120="","",G120-G120*COMPASS!$U$46)</f>
        <v>7.6435000000000004</v>
      </c>
    </row>
    <row r="121" spans="1:8" ht="14.85" customHeight="1">
      <c r="A121" s="395" t="s">
        <v>8036</v>
      </c>
      <c r="B121" s="395"/>
      <c r="C121" s="395"/>
      <c r="D121" s="1279"/>
      <c r="E121" s="1280"/>
      <c r="F121" s="1281"/>
      <c r="G121" s="1280"/>
      <c r="H121" s="179" t="str">
        <f>IF(G121="","",G121-G121*COMPASS!$U$46)</f>
        <v/>
      </c>
    </row>
    <row r="122" spans="1:8" ht="14.85" customHeight="1">
      <c r="A122" s="341" t="s">
        <v>9204</v>
      </c>
      <c r="B122" s="457" t="s">
        <v>467</v>
      </c>
      <c r="C122" s="317" t="s">
        <v>9205</v>
      </c>
      <c r="D122" s="317" t="s">
        <v>17675</v>
      </c>
      <c r="E122" s="399">
        <v>1</v>
      </c>
      <c r="F122" s="1331"/>
      <c r="G122" s="1007">
        <v>45.162577777777791</v>
      </c>
      <c r="H122" s="179">
        <f>IF(G122="","",G122-G122*COMPASS!$U$46)</f>
        <v>45.162577777777791</v>
      </c>
    </row>
    <row r="123" spans="1:8" ht="14.85" customHeight="1">
      <c r="A123" s="341" t="s">
        <v>9947</v>
      </c>
      <c r="B123" s="457" t="s">
        <v>467</v>
      </c>
      <c r="C123" s="317" t="s">
        <v>9948</v>
      </c>
      <c r="D123" s="317" t="s">
        <v>8134</v>
      </c>
      <c r="E123" s="399">
        <v>1</v>
      </c>
      <c r="F123" s="1331"/>
      <c r="G123" s="1007">
        <v>114.03</v>
      </c>
      <c r="H123" s="179">
        <f>IF(G123="","",G123-G123*COMPASS!$U$46)</f>
        <v>114.03</v>
      </c>
    </row>
    <row r="124" spans="1:8" ht="14.85" customHeight="1">
      <c r="A124" s="341" t="s">
        <v>8037</v>
      </c>
      <c r="B124" s="457" t="s">
        <v>467</v>
      </c>
      <c r="C124" s="317">
        <v>417374</v>
      </c>
      <c r="D124" s="317" t="s">
        <v>8135</v>
      </c>
      <c r="E124" s="399">
        <v>1</v>
      </c>
      <c r="F124" s="1331"/>
      <c r="G124" s="1007">
        <v>33.02454991816694</v>
      </c>
      <c r="H124" s="179">
        <f>IF(G124="","",G124-G124*COMPASS!$U$46)</f>
        <v>33.02454991816694</v>
      </c>
    </row>
    <row r="125" spans="1:8" ht="14.85" customHeight="1">
      <c r="A125" s="341" t="s">
        <v>8038</v>
      </c>
      <c r="B125" s="457" t="s">
        <v>216</v>
      </c>
      <c r="C125" s="317">
        <v>417378</v>
      </c>
      <c r="D125" s="317" t="s">
        <v>8039</v>
      </c>
      <c r="E125" s="399">
        <v>1</v>
      </c>
      <c r="F125" s="1331"/>
      <c r="G125" s="1007">
        <v>27.51</v>
      </c>
      <c r="H125" s="179">
        <f>IF(G125="","",G125-G125*COMPASS!$U$46)</f>
        <v>27.51</v>
      </c>
    </row>
    <row r="126" spans="1:8" ht="14.85" customHeight="1">
      <c r="A126" s="341" t="s">
        <v>8882</v>
      </c>
      <c r="B126" s="457" t="s">
        <v>216</v>
      </c>
      <c r="C126" s="317">
        <v>417379</v>
      </c>
      <c r="D126" s="317" t="s">
        <v>8883</v>
      </c>
      <c r="E126" s="399">
        <v>1</v>
      </c>
      <c r="F126" s="1331"/>
      <c r="G126" s="1007">
        <v>23.84</v>
      </c>
      <c r="H126" s="179">
        <f>IF(G126="","",G126-G126*COMPASS!$U$46)</f>
        <v>23.84</v>
      </c>
    </row>
    <row r="127" spans="1:8" ht="14.85" customHeight="1">
      <c r="A127" s="341" t="s">
        <v>16694</v>
      </c>
      <c r="B127" s="457" t="s">
        <v>216</v>
      </c>
      <c r="C127" s="317">
        <v>418516</v>
      </c>
      <c r="D127" s="317" t="s">
        <v>16695</v>
      </c>
      <c r="E127" s="399">
        <v>1</v>
      </c>
      <c r="F127" s="1331"/>
      <c r="G127" s="1007">
        <v>2.4993599999999998</v>
      </c>
      <c r="H127" s="179">
        <f>IF(G127="","",G127-G127*COMPASS!$U$46)</f>
        <v>2.4993599999999998</v>
      </c>
    </row>
    <row r="128" spans="1:8" ht="14.85" customHeight="1">
      <c r="A128" s="341" t="s">
        <v>9949</v>
      </c>
      <c r="B128" s="457" t="s">
        <v>216</v>
      </c>
      <c r="C128" s="317">
        <v>418517</v>
      </c>
      <c r="D128" s="317" t="s">
        <v>9950</v>
      </c>
      <c r="E128" s="399">
        <v>1</v>
      </c>
      <c r="F128" s="1331"/>
      <c r="G128" s="1007">
        <v>4.8260000000000005</v>
      </c>
      <c r="H128" s="179">
        <f>IF(G128="","",G128-G128*COMPASS!$U$46)</f>
        <v>4.8260000000000005</v>
      </c>
    </row>
    <row r="129" spans="1:8" ht="14.85" customHeight="1">
      <c r="A129" s="341" t="s">
        <v>9206</v>
      </c>
      <c r="B129" s="457" t="s">
        <v>216</v>
      </c>
      <c r="C129" s="317">
        <v>418519</v>
      </c>
      <c r="D129" s="317" t="s">
        <v>9207</v>
      </c>
      <c r="E129" s="399">
        <v>1</v>
      </c>
      <c r="F129" s="1331"/>
      <c r="G129" s="1007">
        <v>5.3095916159999996</v>
      </c>
      <c r="H129" s="179">
        <f>IF(G129="","",G129-G129*COMPASS!$U$46)</f>
        <v>5.3095916159999996</v>
      </c>
    </row>
    <row r="130" spans="1:8" ht="14.85" customHeight="1">
      <c r="A130" s="341" t="s">
        <v>13336</v>
      </c>
      <c r="B130" s="457" t="s">
        <v>216</v>
      </c>
      <c r="C130" s="317">
        <v>418531</v>
      </c>
      <c r="D130" s="317" t="s">
        <v>13337</v>
      </c>
      <c r="E130" s="399">
        <v>1</v>
      </c>
      <c r="F130" s="1331"/>
      <c r="G130" s="1007">
        <v>2.4993599999999998</v>
      </c>
      <c r="H130" s="179">
        <f>IF(G130="","",G130-G130*COMPASS!$U$46)</f>
        <v>2.4993599999999998</v>
      </c>
    </row>
    <row r="131" spans="1:8" ht="14.85" customHeight="1">
      <c r="A131" s="341" t="s">
        <v>8040</v>
      </c>
      <c r="B131" s="457" t="s">
        <v>467</v>
      </c>
      <c r="C131" s="317">
        <v>418513</v>
      </c>
      <c r="D131" s="317" t="s">
        <v>8041</v>
      </c>
      <c r="E131" s="399">
        <v>1</v>
      </c>
      <c r="F131" s="1331"/>
      <c r="G131" s="1007">
        <v>2.4993599999999998</v>
      </c>
      <c r="H131" s="179">
        <f>IF(G131="","",G131-G131*COMPASS!$U$46)</f>
        <v>2.4993599999999998</v>
      </c>
    </row>
    <row r="132" spans="1:8" ht="14.85" customHeight="1">
      <c r="A132" s="341" t="s">
        <v>8042</v>
      </c>
      <c r="B132" s="457" t="s">
        <v>467</v>
      </c>
      <c r="C132" s="317">
        <v>418514</v>
      </c>
      <c r="D132" s="317" t="s">
        <v>8043</v>
      </c>
      <c r="E132" s="399">
        <v>1</v>
      </c>
      <c r="F132" s="1331"/>
      <c r="G132" s="1007">
        <v>2.89</v>
      </c>
      <c r="H132" s="179">
        <f>IF(G132="","",G132-G132*COMPASS!$U$46)</f>
        <v>2.89</v>
      </c>
    </row>
    <row r="133" spans="1:8" ht="14.85" customHeight="1">
      <c r="A133" s="341" t="s">
        <v>13338</v>
      </c>
      <c r="B133" s="457" t="s">
        <v>216</v>
      </c>
      <c r="C133" s="317">
        <v>418515</v>
      </c>
      <c r="D133" s="317" t="s">
        <v>13339</v>
      </c>
      <c r="E133" s="399">
        <v>1</v>
      </c>
      <c r="F133" s="1331"/>
      <c r="G133" s="1007">
        <v>3.1902400000000002</v>
      </c>
      <c r="H133" s="179">
        <f>IF(G133="","",G133-G133*COMPASS!$U$46)</f>
        <v>3.1902400000000002</v>
      </c>
    </row>
    <row r="134" spans="1:8" ht="14.85" customHeight="1">
      <c r="A134" s="341" t="s">
        <v>8044</v>
      </c>
      <c r="B134" s="457" t="s">
        <v>216</v>
      </c>
      <c r="C134" s="317">
        <v>418529</v>
      </c>
      <c r="D134" s="317" t="s">
        <v>8045</v>
      </c>
      <c r="E134" s="399">
        <v>1</v>
      </c>
      <c r="F134" s="1331"/>
      <c r="G134" s="1007">
        <v>0.79</v>
      </c>
      <c r="H134" s="179">
        <f>IF(G134="","",G134-G134*COMPASS!$U$46)</f>
        <v>0.79</v>
      </c>
    </row>
    <row r="135" spans="1:8" ht="14.85" customHeight="1">
      <c r="A135" s="341" t="s">
        <v>8046</v>
      </c>
      <c r="B135" s="457" t="s">
        <v>467</v>
      </c>
      <c r="C135" s="317">
        <v>418505</v>
      </c>
      <c r="D135" s="317" t="s">
        <v>8047</v>
      </c>
      <c r="E135" s="399">
        <v>1</v>
      </c>
      <c r="F135" s="1331"/>
      <c r="G135" s="1007">
        <v>0.75183999999999995</v>
      </c>
      <c r="H135" s="179">
        <f>IF(G135="","",G135-G135*COMPASS!$U$46)</f>
        <v>0.75183999999999995</v>
      </c>
    </row>
    <row r="136" spans="1:8" ht="14.85" customHeight="1">
      <c r="A136" s="341" t="s">
        <v>8048</v>
      </c>
      <c r="B136" s="457" t="s">
        <v>571</v>
      </c>
      <c r="C136" s="317">
        <v>418507</v>
      </c>
      <c r="D136" s="317" t="s">
        <v>8049</v>
      </c>
      <c r="E136" s="399">
        <v>1</v>
      </c>
      <c r="F136" s="1331"/>
      <c r="G136" s="1007">
        <v>0.9</v>
      </c>
      <c r="H136" s="179">
        <f>IF(G136="","",G136-G136*COMPASS!$U$46)</f>
        <v>0.9</v>
      </c>
    </row>
    <row r="137" spans="1:8" ht="14.85" customHeight="1">
      <c r="A137" s="341" t="s">
        <v>8743</v>
      </c>
      <c r="B137" s="457" t="s">
        <v>467</v>
      </c>
      <c r="C137" s="317">
        <v>418510</v>
      </c>
      <c r="D137" s="317" t="s">
        <v>8884</v>
      </c>
      <c r="E137" s="399">
        <v>1</v>
      </c>
      <c r="F137" s="1331"/>
      <c r="G137" s="1007">
        <v>1.2496799999999999</v>
      </c>
      <c r="H137" s="179">
        <f>IF(G137="","",G137-G137*COMPASS!$U$46)</f>
        <v>1.2496799999999999</v>
      </c>
    </row>
    <row r="138" spans="1:8" ht="14.85" customHeight="1">
      <c r="A138" s="341" t="s">
        <v>8885</v>
      </c>
      <c r="B138" s="457" t="s">
        <v>216</v>
      </c>
      <c r="C138" s="317">
        <v>418532</v>
      </c>
      <c r="D138" s="317" t="s">
        <v>8886</v>
      </c>
      <c r="E138" s="399">
        <v>1</v>
      </c>
      <c r="F138" s="1331"/>
      <c r="G138" s="1007">
        <v>1.5036799999999999</v>
      </c>
      <c r="H138" s="179">
        <f>IF(G138="","",G138-G138*COMPASS!$U$46)</f>
        <v>1.5036799999999999</v>
      </c>
    </row>
    <row r="139" spans="1:8" ht="14.85" customHeight="1">
      <c r="A139" s="341" t="s">
        <v>8050</v>
      </c>
      <c r="B139" s="457" t="s">
        <v>467</v>
      </c>
      <c r="C139" s="317">
        <v>418511</v>
      </c>
      <c r="D139" s="317" t="s">
        <v>8887</v>
      </c>
      <c r="E139" s="399">
        <v>1</v>
      </c>
      <c r="F139" s="1331"/>
      <c r="G139" s="1007">
        <v>1.6154400000000002</v>
      </c>
      <c r="H139" s="179">
        <f>IF(G139="","",G139-G139*COMPASS!$U$46)</f>
        <v>1.6154400000000002</v>
      </c>
    </row>
    <row r="140" spans="1:8" ht="14.85" customHeight="1">
      <c r="A140" s="341" t="s">
        <v>8051</v>
      </c>
      <c r="B140" s="457" t="s">
        <v>467</v>
      </c>
      <c r="C140" s="317">
        <v>418596</v>
      </c>
      <c r="D140" s="317" t="s">
        <v>8052</v>
      </c>
      <c r="E140" s="399">
        <v>1</v>
      </c>
      <c r="F140" s="1331"/>
      <c r="G140" s="1007">
        <v>0.42</v>
      </c>
      <c r="H140" s="179">
        <f>IF(G140="","",G140-G140*COMPASS!$U$46)</f>
        <v>0.42</v>
      </c>
    </row>
    <row r="141" spans="1:8" ht="14.85" customHeight="1">
      <c r="A141" s="341" t="s">
        <v>8744</v>
      </c>
      <c r="B141" s="457" t="s">
        <v>216</v>
      </c>
      <c r="C141" s="317">
        <v>1414224</v>
      </c>
      <c r="D141" s="317" t="s">
        <v>8745</v>
      </c>
      <c r="E141" s="399">
        <v>1</v>
      </c>
      <c r="F141" s="1331"/>
      <c r="G141" s="1007">
        <v>0.42</v>
      </c>
      <c r="H141" s="179">
        <f>IF(G141="","",G141-G141*COMPASS!$U$46)</f>
        <v>0.42</v>
      </c>
    </row>
    <row r="142" spans="1:8" ht="14.85" customHeight="1">
      <c r="A142" s="341" t="s">
        <v>8053</v>
      </c>
      <c r="B142" s="457" t="s">
        <v>571</v>
      </c>
      <c r="C142" s="317">
        <v>1411150</v>
      </c>
      <c r="D142" s="317" t="s">
        <v>8054</v>
      </c>
      <c r="E142" s="399">
        <v>1</v>
      </c>
      <c r="F142" s="1331"/>
      <c r="G142" s="1007">
        <v>1.96</v>
      </c>
      <c r="H142" s="179">
        <f>IF(G142="","",G142-G142*COMPASS!$U$46)</f>
        <v>1.96</v>
      </c>
    </row>
    <row r="143" spans="1:8" ht="14.85" customHeight="1">
      <c r="A143" s="341" t="s">
        <v>11956</v>
      </c>
      <c r="B143" s="457" t="s">
        <v>467</v>
      </c>
      <c r="C143" s="317" t="s">
        <v>11957</v>
      </c>
      <c r="D143" s="317" t="s">
        <v>8054</v>
      </c>
      <c r="E143" s="399">
        <v>1</v>
      </c>
      <c r="F143" s="1331"/>
      <c r="G143" s="1007">
        <v>1.45</v>
      </c>
      <c r="H143" s="179">
        <f>IF(G143="","",G143-G143*COMPASS!$U$46)</f>
        <v>1.45</v>
      </c>
    </row>
    <row r="144" spans="1:8" ht="14.85" customHeight="1">
      <c r="A144" s="341" t="s">
        <v>11042</v>
      </c>
      <c r="B144" s="457" t="s">
        <v>467</v>
      </c>
      <c r="C144" s="317" t="s">
        <v>11043</v>
      </c>
      <c r="D144" s="317" t="s">
        <v>8055</v>
      </c>
      <c r="E144" s="399">
        <v>1</v>
      </c>
      <c r="F144" s="1331"/>
      <c r="G144" s="1007">
        <v>1.17</v>
      </c>
      <c r="H144" s="179">
        <f>IF(G144="","",G144-G144*COMPASS!$U$46)</f>
        <v>1.17</v>
      </c>
    </row>
    <row r="145" spans="1:8" ht="14.85" customHeight="1">
      <c r="A145" s="341" t="s">
        <v>8056</v>
      </c>
      <c r="B145" s="457" t="s">
        <v>4437</v>
      </c>
      <c r="C145" s="317">
        <v>1411153</v>
      </c>
      <c r="D145" s="317" t="s">
        <v>8057</v>
      </c>
      <c r="E145" s="399">
        <v>1</v>
      </c>
      <c r="F145" s="1331"/>
      <c r="G145" s="1007">
        <v>1.97</v>
      </c>
      <c r="H145" s="179">
        <f>IF(G145="","",G145-G145*COMPASS!$U$46)</f>
        <v>1.97</v>
      </c>
    </row>
    <row r="146" spans="1:8" ht="14.85" customHeight="1">
      <c r="A146" s="341" t="s">
        <v>17540</v>
      </c>
      <c r="B146" s="457" t="s">
        <v>467</v>
      </c>
      <c r="C146" s="317" t="s">
        <v>17541</v>
      </c>
      <c r="D146" s="317" t="s">
        <v>17542</v>
      </c>
      <c r="E146" s="399">
        <v>1</v>
      </c>
      <c r="F146" s="1331"/>
      <c r="G146" s="1007">
        <v>25.59</v>
      </c>
      <c r="H146" s="179">
        <f>IF(G146="","",G146-G146*COMPASS!$U$46)</f>
        <v>25.59</v>
      </c>
    </row>
    <row r="147" spans="1:8" ht="14.85" customHeight="1">
      <c r="A147" s="341" t="s">
        <v>8165</v>
      </c>
      <c r="B147" s="457" t="s">
        <v>216</v>
      </c>
      <c r="C147" s="317">
        <v>1401581</v>
      </c>
      <c r="D147" s="317" t="s">
        <v>8166</v>
      </c>
      <c r="E147" s="399">
        <v>1</v>
      </c>
      <c r="F147" s="1331"/>
      <c r="G147" s="1007">
        <v>94.271685761047465</v>
      </c>
      <c r="H147" s="179">
        <f>IF(G147="","",G147-G147*COMPASS!$U$46)</f>
        <v>94.271685761047465</v>
      </c>
    </row>
    <row r="148" spans="1:8" ht="14.85" customHeight="1">
      <c r="A148" s="341" t="s">
        <v>8058</v>
      </c>
      <c r="B148" s="457" t="s">
        <v>4437</v>
      </c>
      <c r="C148" s="317">
        <v>415364</v>
      </c>
      <c r="D148" s="317" t="s">
        <v>8136</v>
      </c>
      <c r="E148" s="399">
        <v>1</v>
      </c>
      <c r="F148" s="1331"/>
      <c r="G148" s="1007">
        <v>0.91800000000000004</v>
      </c>
      <c r="H148" s="179">
        <f>IF(G148="","",G148-G148*COMPASS!$U$46)</f>
        <v>0.91800000000000004</v>
      </c>
    </row>
    <row r="149" spans="1:8" ht="14.85" customHeight="1">
      <c r="A149" s="341" t="s">
        <v>8059</v>
      </c>
      <c r="B149" s="457" t="s">
        <v>4437</v>
      </c>
      <c r="C149" s="317">
        <v>415365</v>
      </c>
      <c r="D149" s="317" t="s">
        <v>8137</v>
      </c>
      <c r="E149" s="399">
        <v>1</v>
      </c>
      <c r="F149" s="1331"/>
      <c r="G149" s="1007">
        <v>141.84</v>
      </c>
      <c r="H149" s="179">
        <f>IF(G149="","",G149-G149*COMPASS!$U$46)</f>
        <v>141.84</v>
      </c>
    </row>
    <row r="150" spans="1:8" ht="14.85" customHeight="1">
      <c r="A150" s="341" t="s">
        <v>8060</v>
      </c>
      <c r="B150" s="457" t="s">
        <v>467</v>
      </c>
      <c r="C150" s="317">
        <v>421121</v>
      </c>
      <c r="D150" s="317" t="s">
        <v>8138</v>
      </c>
      <c r="E150" s="399">
        <v>1</v>
      </c>
      <c r="F150" s="1331"/>
      <c r="G150" s="1007">
        <v>3.13944</v>
      </c>
      <c r="H150" s="179">
        <f>IF(G150="","",G150-G150*COMPASS!$U$46)</f>
        <v>3.13944</v>
      </c>
    </row>
    <row r="151" spans="1:8" ht="14.85" customHeight="1">
      <c r="A151" s="341" t="s">
        <v>8061</v>
      </c>
      <c r="B151" s="457" t="s">
        <v>467</v>
      </c>
      <c r="C151" s="317">
        <v>421144</v>
      </c>
      <c r="D151" s="317" t="s">
        <v>8139</v>
      </c>
      <c r="E151" s="399">
        <v>1</v>
      </c>
      <c r="F151" s="1331"/>
      <c r="G151" s="1007">
        <v>3.7693599999999998</v>
      </c>
      <c r="H151" s="179">
        <f>IF(G151="","",G151-G151*COMPASS!$U$46)</f>
        <v>3.7693599999999998</v>
      </c>
    </row>
    <row r="152" spans="1:8" ht="14.85" customHeight="1">
      <c r="A152" s="341" t="s">
        <v>8062</v>
      </c>
      <c r="B152" s="457" t="s">
        <v>216</v>
      </c>
      <c r="C152" s="317">
        <v>421141</v>
      </c>
      <c r="D152" s="317" t="s">
        <v>8140</v>
      </c>
      <c r="E152" s="399">
        <v>1</v>
      </c>
      <c r="F152" s="1331"/>
      <c r="G152" s="1007">
        <v>3.6372800000000001</v>
      </c>
      <c r="H152" s="179">
        <f>IF(G152="","",G152-G152*COMPASS!$U$46)</f>
        <v>3.6372800000000001</v>
      </c>
    </row>
    <row r="153" spans="1:8" ht="14.85" customHeight="1">
      <c r="A153" s="341" t="s">
        <v>8063</v>
      </c>
      <c r="B153" s="457" t="s">
        <v>467</v>
      </c>
      <c r="C153" s="317">
        <v>423321</v>
      </c>
      <c r="D153" s="317" t="s">
        <v>8141</v>
      </c>
      <c r="E153" s="399">
        <v>1</v>
      </c>
      <c r="F153" s="1331"/>
      <c r="G153" s="1007">
        <v>3.83</v>
      </c>
      <c r="H153" s="179">
        <f>IF(G153="","",G153-G153*COMPASS!$U$46)</f>
        <v>3.83</v>
      </c>
    </row>
    <row r="154" spans="1:8" ht="14.85" customHeight="1">
      <c r="A154" s="341" t="s">
        <v>8064</v>
      </c>
      <c r="B154" s="457" t="s">
        <v>467</v>
      </c>
      <c r="C154" s="317">
        <v>423348</v>
      </c>
      <c r="D154" s="317" t="s">
        <v>8142</v>
      </c>
      <c r="E154" s="399">
        <v>1</v>
      </c>
      <c r="F154" s="1331"/>
      <c r="G154" s="1007">
        <v>5.08</v>
      </c>
      <c r="H154" s="179">
        <f>IF(G154="","",G154-G154*COMPASS!$U$46)</f>
        <v>5.08</v>
      </c>
    </row>
    <row r="155" spans="1:8" ht="14.85" customHeight="1">
      <c r="A155" s="341" t="s">
        <v>8065</v>
      </c>
      <c r="B155" s="457" t="s">
        <v>216</v>
      </c>
      <c r="C155" s="317">
        <v>423341</v>
      </c>
      <c r="D155" s="317" t="s">
        <v>8143</v>
      </c>
      <c r="E155" s="399">
        <v>1</v>
      </c>
      <c r="F155" s="1331"/>
      <c r="G155" s="1007">
        <v>4.3899999999999997</v>
      </c>
      <c r="H155" s="179">
        <f>IF(G155="","",G155-G155*COMPASS!$U$46)</f>
        <v>4.3899999999999997</v>
      </c>
    </row>
    <row r="156" spans="1:8" ht="14.85" customHeight="1">
      <c r="A156" s="341" t="s">
        <v>12782</v>
      </c>
      <c r="B156" s="457" t="s">
        <v>216</v>
      </c>
      <c r="C156" s="317">
        <v>423349</v>
      </c>
      <c r="D156" s="317" t="s">
        <v>12783</v>
      </c>
      <c r="E156" s="399">
        <v>1</v>
      </c>
      <c r="F156" s="1331"/>
      <c r="G156" s="1007">
        <v>59</v>
      </c>
      <c r="H156" s="179">
        <f>IF(G156="","",G156-G156*COMPASS!$U$46)</f>
        <v>59</v>
      </c>
    </row>
    <row r="157" spans="1:8" ht="14.85" customHeight="1">
      <c r="A157" s="341" t="s">
        <v>8888</v>
      </c>
      <c r="B157" s="457" t="s">
        <v>216</v>
      </c>
      <c r="C157" s="317">
        <v>423342</v>
      </c>
      <c r="D157" s="317" t="s">
        <v>8889</v>
      </c>
      <c r="E157" s="399">
        <v>1</v>
      </c>
      <c r="F157" s="1331"/>
      <c r="G157" s="1007">
        <v>52.72</v>
      </c>
      <c r="H157" s="179">
        <f>IF(G157="","",G157-G157*COMPASS!$U$46)</f>
        <v>52.72</v>
      </c>
    </row>
    <row r="158" spans="1:8" ht="14.85" customHeight="1">
      <c r="A158" s="341" t="s">
        <v>13340</v>
      </c>
      <c r="B158" s="457" t="s">
        <v>216</v>
      </c>
      <c r="C158" s="317">
        <v>429922</v>
      </c>
      <c r="D158" s="317" t="s">
        <v>13341</v>
      </c>
      <c r="E158" s="399">
        <v>1</v>
      </c>
      <c r="F158" s="1331"/>
      <c r="G158" s="1007">
        <v>42.68</v>
      </c>
      <c r="H158" s="179">
        <f>IF(G158="","",G158-G158*COMPASS!$U$46)</f>
        <v>42.68</v>
      </c>
    </row>
    <row r="159" spans="1:8" ht="14.85" customHeight="1">
      <c r="A159" s="341" t="s">
        <v>8066</v>
      </c>
      <c r="B159" s="457" t="s">
        <v>216</v>
      </c>
      <c r="C159" s="317">
        <v>421122</v>
      </c>
      <c r="D159" s="317" t="s">
        <v>8144</v>
      </c>
      <c r="E159" s="399">
        <v>1</v>
      </c>
      <c r="F159" s="1331"/>
      <c r="G159" s="1007">
        <v>37.663119999999999</v>
      </c>
      <c r="H159" s="179">
        <f>IF(G159="","",G159-G159*COMPASS!$U$46)</f>
        <v>37.663119999999999</v>
      </c>
    </row>
    <row r="160" spans="1:8" ht="14.85" customHeight="1">
      <c r="A160" s="341" t="s">
        <v>8067</v>
      </c>
      <c r="B160" s="457" t="s">
        <v>216</v>
      </c>
      <c r="C160" s="317">
        <v>421145</v>
      </c>
      <c r="D160" s="317" t="s">
        <v>8145</v>
      </c>
      <c r="E160" s="399">
        <v>1</v>
      </c>
      <c r="F160" s="1331"/>
      <c r="G160" s="1007">
        <v>45.191679999999998</v>
      </c>
      <c r="H160" s="179">
        <f>IF(G160="","",G160-G160*COMPASS!$U$46)</f>
        <v>45.191679999999998</v>
      </c>
    </row>
    <row r="161" spans="1:8" ht="14.85" customHeight="1">
      <c r="A161" s="341" t="s">
        <v>12108</v>
      </c>
      <c r="B161" s="457" t="s">
        <v>216</v>
      </c>
      <c r="C161" s="317" t="s">
        <v>12109</v>
      </c>
      <c r="D161" s="317" t="s">
        <v>12110</v>
      </c>
      <c r="E161" s="399">
        <v>1</v>
      </c>
      <c r="F161" s="1331"/>
      <c r="G161" s="1007">
        <v>98.16</v>
      </c>
      <c r="H161" s="179">
        <f>IF(G161="","",G161-G161*COMPASS!$U$46)</f>
        <v>98.16</v>
      </c>
    </row>
    <row r="162" spans="1:8" ht="14.85" customHeight="1">
      <c r="A162" s="341" t="s">
        <v>8068</v>
      </c>
      <c r="B162" s="457" t="s">
        <v>216</v>
      </c>
      <c r="C162" s="317">
        <v>421112</v>
      </c>
      <c r="D162" s="317" t="s">
        <v>8069</v>
      </c>
      <c r="E162" s="399">
        <v>1</v>
      </c>
      <c r="F162" s="1331"/>
      <c r="G162" s="1007">
        <v>13.929360000000001</v>
      </c>
      <c r="H162" s="179">
        <f>IF(G162="","",G162-G162*COMPASS!$U$46)</f>
        <v>13.929360000000001</v>
      </c>
    </row>
    <row r="163" spans="1:8" ht="14.85" customHeight="1">
      <c r="A163" s="341" t="s">
        <v>8070</v>
      </c>
      <c r="B163" s="457" t="s">
        <v>216</v>
      </c>
      <c r="C163" s="317">
        <v>431142</v>
      </c>
      <c r="D163" s="317" t="s">
        <v>8071</v>
      </c>
      <c r="E163" s="399">
        <v>1</v>
      </c>
      <c r="F163" s="1331"/>
      <c r="G163" s="1007">
        <v>13.78</v>
      </c>
      <c r="H163" s="179">
        <f>IF(G163="","",G163-G163*COMPASS!$U$46)</f>
        <v>13.78</v>
      </c>
    </row>
    <row r="164" spans="1:8" ht="14.85" customHeight="1">
      <c r="A164" s="341" t="s">
        <v>8072</v>
      </c>
      <c r="B164" s="457" t="s">
        <v>216</v>
      </c>
      <c r="C164" s="317">
        <v>421132</v>
      </c>
      <c r="D164" s="317" t="s">
        <v>8073</v>
      </c>
      <c r="E164" s="399">
        <v>1</v>
      </c>
      <c r="F164" s="1331"/>
      <c r="G164" s="1007">
        <v>12.81176</v>
      </c>
      <c r="H164" s="179">
        <f>IF(G164="","",G164-G164*COMPASS!$U$46)</f>
        <v>12.81176</v>
      </c>
    </row>
    <row r="165" spans="1:8" ht="14.85" customHeight="1">
      <c r="A165" s="341" t="s">
        <v>8074</v>
      </c>
      <c r="B165" s="457" t="s">
        <v>216</v>
      </c>
      <c r="C165" s="317">
        <v>423311</v>
      </c>
      <c r="D165" s="317" t="s">
        <v>8355</v>
      </c>
      <c r="E165" s="399">
        <v>1</v>
      </c>
      <c r="F165" s="1331"/>
      <c r="G165" s="1007">
        <v>14.67</v>
      </c>
      <c r="H165" s="179">
        <f>IF(G165="","",G165-G165*COMPASS!$U$46)</f>
        <v>14.67</v>
      </c>
    </row>
    <row r="166" spans="1:8" ht="14.85" customHeight="1">
      <c r="A166" s="341" t="s">
        <v>8075</v>
      </c>
      <c r="B166" s="457" t="s">
        <v>216</v>
      </c>
      <c r="C166" s="317">
        <v>423312</v>
      </c>
      <c r="D166" s="317" t="s">
        <v>8356</v>
      </c>
      <c r="E166" s="399">
        <v>1</v>
      </c>
      <c r="F166" s="1331"/>
      <c r="G166" s="1007">
        <v>15.38</v>
      </c>
      <c r="H166" s="179">
        <f>IF(G166="","",G166-G166*COMPASS!$U$46)</f>
        <v>15.38</v>
      </c>
    </row>
    <row r="167" spans="1:8" ht="14.85" customHeight="1">
      <c r="A167" s="341" t="s">
        <v>8434</v>
      </c>
      <c r="B167" s="457" t="s">
        <v>216</v>
      </c>
      <c r="C167" s="317">
        <v>423313</v>
      </c>
      <c r="D167" s="317" t="s">
        <v>8427</v>
      </c>
      <c r="E167" s="399">
        <v>1</v>
      </c>
      <c r="F167" s="1331"/>
      <c r="G167" s="1007">
        <v>16.079999999999998</v>
      </c>
      <c r="H167" s="179">
        <f>IF(G167="","",G167-G167*COMPASS!$U$46)</f>
        <v>16.079999999999998</v>
      </c>
    </row>
    <row r="168" spans="1:8" ht="14.85" customHeight="1">
      <c r="A168" s="341" t="s">
        <v>11044</v>
      </c>
      <c r="B168" s="457" t="s">
        <v>216</v>
      </c>
      <c r="C168" s="317" t="s">
        <v>11045</v>
      </c>
      <c r="D168" s="317" t="s">
        <v>11046</v>
      </c>
      <c r="E168" s="399">
        <v>1</v>
      </c>
      <c r="F168" s="1331"/>
      <c r="G168" s="1007">
        <v>8.0399999999999991</v>
      </c>
      <c r="H168" s="179">
        <f>IF(G168="","",G168-G168*COMPASS!$U$46)</f>
        <v>8.0399999999999991</v>
      </c>
    </row>
    <row r="169" spans="1:8" ht="14.85" customHeight="1">
      <c r="A169" s="341" t="s">
        <v>10069</v>
      </c>
      <c r="B169" s="457" t="s">
        <v>467</v>
      </c>
      <c r="C169" s="317" t="s">
        <v>10070</v>
      </c>
      <c r="D169" s="317" t="s">
        <v>10071</v>
      </c>
      <c r="E169" s="399">
        <v>1</v>
      </c>
      <c r="F169" s="1337"/>
      <c r="G169" s="1007">
        <v>8.59</v>
      </c>
      <c r="H169" s="179">
        <f>IF(G169="","",G169-G169*COMPASS!$U$46)</f>
        <v>8.59</v>
      </c>
    </row>
    <row r="170" spans="1:8" ht="14.85" customHeight="1">
      <c r="A170" s="341" t="s">
        <v>10072</v>
      </c>
      <c r="B170" s="457" t="s">
        <v>467</v>
      </c>
      <c r="C170" s="317" t="s">
        <v>10073</v>
      </c>
      <c r="D170" s="317" t="s">
        <v>10074</v>
      </c>
      <c r="E170" s="399">
        <v>1</v>
      </c>
      <c r="F170" s="1337"/>
      <c r="G170" s="1007">
        <v>9.15</v>
      </c>
      <c r="H170" s="179">
        <f>IF(G170="","",G170-G170*COMPASS!$U$46)</f>
        <v>9.15</v>
      </c>
    </row>
    <row r="171" spans="1:8" ht="14.85" customHeight="1">
      <c r="A171" s="341" t="s">
        <v>8076</v>
      </c>
      <c r="B171" s="457" t="s">
        <v>216</v>
      </c>
      <c r="C171" s="317">
        <v>433341</v>
      </c>
      <c r="D171" s="317" t="s">
        <v>8357</v>
      </c>
      <c r="E171" s="399">
        <v>1</v>
      </c>
      <c r="F171" s="1331"/>
      <c r="G171" s="1007">
        <v>17.579999999999998</v>
      </c>
      <c r="H171" s="179">
        <f>IF(G171="","",G171-G171*COMPASS!$U$46)</f>
        <v>17.579999999999998</v>
      </c>
    </row>
    <row r="172" spans="1:8" ht="14.85" customHeight="1">
      <c r="A172" s="341" t="s">
        <v>8077</v>
      </c>
      <c r="B172" s="457" t="s">
        <v>216</v>
      </c>
      <c r="C172" s="317">
        <v>433342</v>
      </c>
      <c r="D172" s="317" t="s">
        <v>8358</v>
      </c>
      <c r="E172" s="399">
        <v>1</v>
      </c>
      <c r="F172" s="1331"/>
      <c r="G172" s="1007">
        <v>18.940000000000001</v>
      </c>
      <c r="H172" s="179">
        <f>IF(G172="","",G172-G172*COMPASS!$U$46)</f>
        <v>18.940000000000001</v>
      </c>
    </row>
    <row r="173" spans="1:8" ht="14.85" customHeight="1">
      <c r="A173" s="341" t="s">
        <v>15755</v>
      </c>
      <c r="B173" s="457" t="s">
        <v>216</v>
      </c>
      <c r="C173" s="317">
        <v>433343</v>
      </c>
      <c r="D173" s="317" t="s">
        <v>15756</v>
      </c>
      <c r="E173" s="399">
        <v>1</v>
      </c>
      <c r="F173" s="1331"/>
      <c r="G173" s="1007">
        <v>20.3</v>
      </c>
      <c r="H173" s="179">
        <f>IF(G173="","",G173-G173*COMPASS!$U$46)</f>
        <v>20.3</v>
      </c>
    </row>
    <row r="174" spans="1:8" ht="14.85" customHeight="1">
      <c r="A174" s="341" t="s">
        <v>10075</v>
      </c>
      <c r="B174" s="457" t="s">
        <v>467</v>
      </c>
      <c r="C174" s="317" t="s">
        <v>10076</v>
      </c>
      <c r="D174" s="317" t="s">
        <v>10077</v>
      </c>
      <c r="E174" s="399">
        <v>1</v>
      </c>
      <c r="F174" s="1331"/>
      <c r="G174" s="1007">
        <v>7.4</v>
      </c>
      <c r="H174" s="179">
        <f>IF(G174="","",G174-G174*COMPASS!$U$46)</f>
        <v>7.4</v>
      </c>
    </row>
    <row r="175" spans="1:8" ht="14.85" customHeight="1">
      <c r="A175" s="341" t="s">
        <v>10078</v>
      </c>
      <c r="B175" s="457" t="s">
        <v>467</v>
      </c>
      <c r="C175" s="317" t="s">
        <v>10079</v>
      </c>
      <c r="D175" s="317" t="s">
        <v>10080</v>
      </c>
      <c r="E175" s="399">
        <v>1</v>
      </c>
      <c r="F175" s="1337"/>
      <c r="G175" s="1007">
        <v>8.35</v>
      </c>
      <c r="H175" s="179">
        <f>IF(G175="","",G175-G175*COMPASS!$U$46)</f>
        <v>8.35</v>
      </c>
    </row>
    <row r="176" spans="1:8" ht="14.85" customHeight="1">
      <c r="A176" s="341" t="s">
        <v>10081</v>
      </c>
      <c r="B176" s="457" t="s">
        <v>216</v>
      </c>
      <c r="C176" s="317" t="s">
        <v>10082</v>
      </c>
      <c r="D176" s="317" t="s">
        <v>10083</v>
      </c>
      <c r="E176" s="399">
        <v>1</v>
      </c>
      <c r="F176" s="1337"/>
      <c r="G176" s="1007">
        <v>9.3000000000000007</v>
      </c>
      <c r="H176" s="179">
        <f>IF(G176="","",G176-G176*COMPASS!$U$46)</f>
        <v>9.3000000000000007</v>
      </c>
    </row>
    <row r="177" spans="1:8" ht="14.85" customHeight="1">
      <c r="A177" s="341" t="s">
        <v>11047</v>
      </c>
      <c r="B177" s="457" t="s">
        <v>216</v>
      </c>
      <c r="C177" s="317" t="s">
        <v>11048</v>
      </c>
      <c r="D177" s="317" t="s">
        <v>11049</v>
      </c>
      <c r="E177" s="399">
        <v>1</v>
      </c>
      <c r="F177" s="1337"/>
      <c r="G177" s="1007">
        <v>9.76</v>
      </c>
      <c r="H177" s="179">
        <f>IF(G177="","",G177-G177*COMPASS!$U$46)</f>
        <v>9.76</v>
      </c>
    </row>
    <row r="178" spans="1:8" ht="14.4">
      <c r="A178" s="341" t="s">
        <v>11050</v>
      </c>
      <c r="B178" s="457" t="s">
        <v>216</v>
      </c>
      <c r="C178" s="317" t="s">
        <v>11051</v>
      </c>
      <c r="D178" s="317" t="s">
        <v>11052</v>
      </c>
      <c r="E178" s="399">
        <v>1</v>
      </c>
      <c r="F178" s="1337"/>
      <c r="G178" s="1007">
        <v>10.25</v>
      </c>
      <c r="H178" s="179">
        <f>IF(G178="","",G178-G178*COMPASS!$U$46)</f>
        <v>10.25</v>
      </c>
    </row>
    <row r="179" spans="1:8" ht="14.4">
      <c r="A179" s="341" t="s">
        <v>11053</v>
      </c>
      <c r="B179" s="457" t="s">
        <v>216</v>
      </c>
      <c r="C179" s="317" t="s">
        <v>11054</v>
      </c>
      <c r="D179" s="317" t="s">
        <v>11055</v>
      </c>
      <c r="E179" s="399">
        <v>1</v>
      </c>
      <c r="F179" s="1337"/>
      <c r="G179" s="1007">
        <v>10.74</v>
      </c>
      <c r="H179" s="179">
        <f>IF(G179="","",G179-G179*COMPASS!$U$46)</f>
        <v>10.74</v>
      </c>
    </row>
    <row r="180" spans="1:8">
      <c r="A180" s="341" t="s">
        <v>15757</v>
      </c>
      <c r="B180" s="457" t="s">
        <v>216</v>
      </c>
      <c r="C180" s="317" t="s">
        <v>15758</v>
      </c>
      <c r="D180" s="317" t="s">
        <v>15759</v>
      </c>
      <c r="E180" s="399">
        <v>1</v>
      </c>
      <c r="F180" s="1331"/>
      <c r="G180" s="1007">
        <v>14.15</v>
      </c>
      <c r="H180" s="179">
        <f>IF(G180="","",G180-G180*COMPASS!$U$46)</f>
        <v>14.15</v>
      </c>
    </row>
    <row r="181" spans="1:8">
      <c r="A181" s="341" t="s">
        <v>8078</v>
      </c>
      <c r="B181" s="457" t="s">
        <v>216</v>
      </c>
      <c r="C181" s="317">
        <v>423331</v>
      </c>
      <c r="D181" s="317" t="s">
        <v>8359</v>
      </c>
      <c r="E181" s="399">
        <v>1</v>
      </c>
      <c r="F181" s="1331"/>
      <c r="G181" s="1007">
        <v>17.09</v>
      </c>
      <c r="H181" s="179">
        <f>IF(G181="","",G181-G181*COMPASS!$U$46)</f>
        <v>17.09</v>
      </c>
    </row>
    <row r="182" spans="1:8">
      <c r="A182" s="341" t="s">
        <v>8079</v>
      </c>
      <c r="B182" s="457" t="s">
        <v>216</v>
      </c>
      <c r="C182" s="317">
        <v>423332</v>
      </c>
      <c r="D182" s="317" t="s">
        <v>8360</v>
      </c>
      <c r="E182" s="399">
        <v>1</v>
      </c>
      <c r="F182" s="1331"/>
      <c r="G182" s="1007">
        <v>17.98</v>
      </c>
      <c r="H182" s="179">
        <f>IF(G182="","",G182-G182*COMPASS!$U$46)</f>
        <v>17.98</v>
      </c>
    </row>
    <row r="183" spans="1:8">
      <c r="A183" s="341" t="s">
        <v>8890</v>
      </c>
      <c r="B183" s="457" t="s">
        <v>216</v>
      </c>
      <c r="C183" s="317">
        <v>423333</v>
      </c>
      <c r="D183" s="317" t="s">
        <v>8891</v>
      </c>
      <c r="E183" s="399">
        <v>1</v>
      </c>
      <c r="F183" s="1331"/>
      <c r="G183" s="1007">
        <v>18.87</v>
      </c>
      <c r="H183" s="179">
        <f>IF(G183="","",G183-G183*COMPASS!$U$46)</f>
        <v>18.87</v>
      </c>
    </row>
    <row r="184" spans="1:8">
      <c r="A184" s="1282" t="s">
        <v>9208</v>
      </c>
      <c r="B184" s="1282"/>
      <c r="C184" s="1282"/>
      <c r="D184" s="1333"/>
      <c r="E184" s="1334"/>
      <c r="F184" s="1332"/>
      <c r="G184" s="1334"/>
      <c r="H184" s="179" t="str">
        <f>IF(G184="","",G184-G184*COMPASS!$U$46)</f>
        <v/>
      </c>
    </row>
    <row r="185" spans="1:8">
      <c r="A185" s="341" t="s">
        <v>8080</v>
      </c>
      <c r="B185" s="457" t="s">
        <v>467</v>
      </c>
      <c r="C185" s="317">
        <v>418077</v>
      </c>
      <c r="D185" s="317" t="s">
        <v>8081</v>
      </c>
      <c r="E185" s="399">
        <v>1</v>
      </c>
      <c r="F185" s="1331"/>
      <c r="G185" s="1007">
        <v>10.210000000000001</v>
      </c>
      <c r="H185" s="179">
        <f>IF(G185="","",G185-G185*COMPASS!$U$46)</f>
        <v>10.210000000000001</v>
      </c>
    </row>
    <row r="186" spans="1:8">
      <c r="A186" s="341" t="s">
        <v>8082</v>
      </c>
      <c r="B186" s="457" t="s">
        <v>216</v>
      </c>
      <c r="C186" s="317">
        <v>418078</v>
      </c>
      <c r="D186" s="317" t="s">
        <v>8083</v>
      </c>
      <c r="E186" s="399">
        <v>1</v>
      </c>
      <c r="F186" s="1331"/>
      <c r="G186" s="1007">
        <v>12.08</v>
      </c>
      <c r="H186" s="179">
        <f>IF(G186="","",G186-G186*COMPASS!$U$46)</f>
        <v>12.08</v>
      </c>
    </row>
    <row r="187" spans="1:8">
      <c r="A187" s="341" t="s">
        <v>8435</v>
      </c>
      <c r="B187" s="457" t="s">
        <v>216</v>
      </c>
      <c r="C187" s="317" t="s">
        <v>8428</v>
      </c>
      <c r="D187" s="317" t="s">
        <v>8429</v>
      </c>
      <c r="E187" s="399">
        <v>5</v>
      </c>
      <c r="F187" s="1331"/>
      <c r="G187" s="1007">
        <v>50.203083466241367</v>
      </c>
      <c r="H187" s="179">
        <f>IF(G187="","",G187-G187*COMPASS!$U$46)</f>
        <v>50.203083466241367</v>
      </c>
    </row>
    <row r="188" spans="1:8">
      <c r="A188" s="341" t="s">
        <v>9209</v>
      </c>
      <c r="B188" s="457" t="s">
        <v>216</v>
      </c>
      <c r="C188" s="317" t="s">
        <v>9210</v>
      </c>
      <c r="D188" s="317" t="s">
        <v>9211</v>
      </c>
      <c r="E188" s="399">
        <v>5</v>
      </c>
      <c r="F188" s="1331"/>
      <c r="G188" s="1007">
        <v>110.30303030303031</v>
      </c>
      <c r="H188" s="179">
        <f>IF(G188="","",G188-G188*COMPASS!$U$46)</f>
        <v>110.30303030303031</v>
      </c>
    </row>
    <row r="189" spans="1:8">
      <c r="A189" s="341" t="s">
        <v>9212</v>
      </c>
      <c r="B189" s="457" t="s">
        <v>216</v>
      </c>
      <c r="C189" s="317" t="s">
        <v>9213</v>
      </c>
      <c r="D189" s="317" t="s">
        <v>9214</v>
      </c>
      <c r="E189" s="399">
        <v>5</v>
      </c>
      <c r="F189" s="1331"/>
      <c r="G189" s="1007">
        <v>110.30303030303031</v>
      </c>
      <c r="H189" s="179">
        <f>IF(G189="","",G189-G189*COMPASS!$U$46)</f>
        <v>110.30303030303031</v>
      </c>
    </row>
    <row r="190" spans="1:8">
      <c r="A190" s="341" t="s">
        <v>17676</v>
      </c>
      <c r="B190" s="457" t="s">
        <v>216</v>
      </c>
      <c r="C190" s="317">
        <v>418025</v>
      </c>
      <c r="D190" s="317" t="s">
        <v>17677</v>
      </c>
      <c r="E190" s="399">
        <v>1</v>
      </c>
      <c r="F190" s="1331"/>
      <c r="G190" s="1007">
        <v>10.62</v>
      </c>
      <c r="H190" s="179">
        <f>IF(G190="","",G190-G190*COMPASS!$U$46)</f>
        <v>10.62</v>
      </c>
    </row>
    <row r="191" spans="1:8">
      <c r="A191" s="341" t="s">
        <v>8746</v>
      </c>
      <c r="B191" s="457" t="s">
        <v>216</v>
      </c>
      <c r="C191" s="317">
        <v>418026</v>
      </c>
      <c r="D191" s="317" t="s">
        <v>8747</v>
      </c>
      <c r="E191" s="399">
        <v>1</v>
      </c>
      <c r="F191" s="1331"/>
      <c r="G191" s="1007">
        <v>10.62</v>
      </c>
      <c r="H191" s="179">
        <f>IF(G191="","",G191-G191*COMPASS!$U$46)</f>
        <v>10.62</v>
      </c>
    </row>
    <row r="192" spans="1:8">
      <c r="A192" s="341" t="s">
        <v>8748</v>
      </c>
      <c r="B192" s="457" t="s">
        <v>216</v>
      </c>
      <c r="C192" s="317" t="s">
        <v>8749</v>
      </c>
      <c r="D192" s="317" t="s">
        <v>8750</v>
      </c>
      <c r="E192" s="399">
        <v>1</v>
      </c>
      <c r="F192" s="1331"/>
      <c r="G192" s="1007">
        <v>56.26400000000001</v>
      </c>
      <c r="H192" s="179">
        <f>IF(G192="","",G192-G192*COMPASS!$U$46)</f>
        <v>56.26400000000001</v>
      </c>
    </row>
    <row r="193" spans="1:8">
      <c r="A193" s="1282" t="s">
        <v>8084</v>
      </c>
      <c r="B193" s="1282"/>
      <c r="C193" s="1282"/>
      <c r="D193" s="1333"/>
      <c r="E193" s="1334"/>
      <c r="F193" s="1332"/>
      <c r="G193" s="1334"/>
      <c r="H193" s="179" t="str">
        <f>IF(G193="","",G193-G193*COMPASS!$U$46)</f>
        <v/>
      </c>
    </row>
    <row r="194" spans="1:8">
      <c r="A194" s="341" t="s">
        <v>8085</v>
      </c>
      <c r="B194" s="457" t="s">
        <v>216</v>
      </c>
      <c r="C194" s="317">
        <v>417918</v>
      </c>
      <c r="D194" s="317" t="s">
        <v>8086</v>
      </c>
      <c r="E194" s="399">
        <v>1</v>
      </c>
      <c r="F194" s="1331"/>
      <c r="G194" s="1007">
        <v>262.39999999999998</v>
      </c>
      <c r="H194" s="179">
        <f>IF(G194="","",G194-G194*COMPASS!$U$46)</f>
        <v>262.39999999999998</v>
      </c>
    </row>
    <row r="195" spans="1:8">
      <c r="A195" s="341" t="s">
        <v>8087</v>
      </c>
      <c r="B195" s="457" t="s">
        <v>216</v>
      </c>
      <c r="C195" s="317">
        <v>417919</v>
      </c>
      <c r="D195" s="317" t="s">
        <v>8088</v>
      </c>
      <c r="E195" s="399">
        <v>1</v>
      </c>
      <c r="F195" s="1331"/>
      <c r="G195" s="1007">
        <v>262.39999999999998</v>
      </c>
      <c r="H195" s="179">
        <f>IF(G195="","",G195-G195*COMPASS!$U$46)</f>
        <v>262.39999999999998</v>
      </c>
    </row>
    <row r="196" spans="1:8">
      <c r="A196" s="1282" t="s">
        <v>8089</v>
      </c>
      <c r="B196" s="1282"/>
      <c r="C196" s="1282"/>
      <c r="D196" s="1333"/>
      <c r="E196" s="1334"/>
      <c r="F196" s="1332"/>
      <c r="G196" s="1334"/>
      <c r="H196" s="179" t="str">
        <f>IF(G196="","",G196-G196*COMPASS!$U$46)</f>
        <v/>
      </c>
    </row>
    <row r="197" spans="1:8">
      <c r="A197" s="341" t="s">
        <v>8090</v>
      </c>
      <c r="B197" s="457" t="s">
        <v>571</v>
      </c>
      <c r="C197" s="317">
        <v>195046</v>
      </c>
      <c r="D197" s="317" t="s">
        <v>8091</v>
      </c>
      <c r="E197" s="399">
        <v>1</v>
      </c>
      <c r="F197" s="1331" t="s">
        <v>7835</v>
      </c>
      <c r="G197" s="1007">
        <v>86.543999999999997</v>
      </c>
      <c r="H197" s="179">
        <f>IF(G197="","",G197-G197*COMPASS!$U$46)</f>
        <v>86.543999999999997</v>
      </c>
    </row>
    <row r="198" spans="1:8">
      <c r="A198" s="341" t="s">
        <v>8092</v>
      </c>
      <c r="B198" s="457" t="s">
        <v>571</v>
      </c>
      <c r="C198" s="317">
        <v>195131</v>
      </c>
      <c r="D198" s="317" t="s">
        <v>8255</v>
      </c>
      <c r="E198" s="399">
        <v>1</v>
      </c>
      <c r="F198" s="1331" t="s">
        <v>7835</v>
      </c>
      <c r="G198" s="1007">
        <v>158.886</v>
      </c>
      <c r="H198" s="179">
        <f>IF(G198="","",G198-G198*COMPASS!$U$46)</f>
        <v>158.886</v>
      </c>
    </row>
    <row r="199" spans="1:8">
      <c r="A199" s="341" t="s">
        <v>8330</v>
      </c>
      <c r="B199" s="457" t="s">
        <v>216</v>
      </c>
      <c r="C199" s="317" t="s">
        <v>8308</v>
      </c>
      <c r="D199" s="317" t="s">
        <v>8309</v>
      </c>
      <c r="E199" s="399">
        <v>1</v>
      </c>
      <c r="F199" s="1331"/>
      <c r="G199" s="1007">
        <v>940.03751111111126</v>
      </c>
      <c r="H199" s="179">
        <f>IF(G199="","",G199-G199*COMPASS!$U$46)</f>
        <v>940.03751111111126</v>
      </c>
    </row>
    <row r="200" spans="1:8">
      <c r="A200" s="341" t="s">
        <v>8331</v>
      </c>
      <c r="B200" s="457" t="s">
        <v>216</v>
      </c>
      <c r="C200" s="317" t="s">
        <v>8310</v>
      </c>
      <c r="D200" s="317" t="s">
        <v>8311</v>
      </c>
      <c r="E200" s="399">
        <v>1</v>
      </c>
      <c r="F200" s="1331"/>
      <c r="G200" s="1007">
        <v>1385.1854545454544</v>
      </c>
      <c r="H200" s="179">
        <f>IF(G200="","",G200-G200*COMPASS!$U$46)</f>
        <v>1385.1854545454544</v>
      </c>
    </row>
    <row r="201" spans="1:8">
      <c r="A201" s="341" t="s">
        <v>8332</v>
      </c>
      <c r="B201" s="457" t="s">
        <v>216</v>
      </c>
      <c r="C201" s="317" t="s">
        <v>8312</v>
      </c>
      <c r="D201" s="317" t="s">
        <v>8313</v>
      </c>
      <c r="E201" s="399">
        <v>1</v>
      </c>
      <c r="F201" s="1331"/>
      <c r="G201" s="1007">
        <v>744.35783644444462</v>
      </c>
      <c r="H201" s="179">
        <f>IF(G201="","",G201-G201*COMPASS!$U$46)</f>
        <v>744.35783644444462</v>
      </c>
    </row>
    <row r="202" spans="1:8">
      <c r="A202" s="341" t="s">
        <v>8333</v>
      </c>
      <c r="B202" s="457" t="s">
        <v>216</v>
      </c>
      <c r="C202" s="317" t="s">
        <v>8314</v>
      </c>
      <c r="D202" s="317" t="s">
        <v>8315</v>
      </c>
      <c r="E202" s="399">
        <v>1</v>
      </c>
      <c r="F202" s="1331"/>
      <c r="G202" s="1007">
        <v>975.87153155555575</v>
      </c>
      <c r="H202" s="179">
        <f>IF(G202="","",G202-G202*COMPASS!$U$46)</f>
        <v>975.87153155555575</v>
      </c>
    </row>
    <row r="203" spans="1:8">
      <c r="A203" s="341" t="s">
        <v>8334</v>
      </c>
      <c r="B203" s="457" t="s">
        <v>216</v>
      </c>
      <c r="C203" s="317" t="s">
        <v>8316</v>
      </c>
      <c r="D203" s="317" t="s">
        <v>8317</v>
      </c>
      <c r="E203" s="399">
        <v>1</v>
      </c>
      <c r="F203" s="1331"/>
      <c r="G203" s="1007">
        <v>108.02575911111114</v>
      </c>
      <c r="H203" s="179">
        <f>IF(G203="","",G203-G203*COMPASS!$U$46)</f>
        <v>108.02575911111114</v>
      </c>
    </row>
    <row r="204" spans="1:8">
      <c r="A204" s="341" t="s">
        <v>9540</v>
      </c>
      <c r="B204" s="457" t="s">
        <v>216</v>
      </c>
      <c r="C204" s="317" t="s">
        <v>9541</v>
      </c>
      <c r="D204" s="317" t="s">
        <v>9542</v>
      </c>
      <c r="E204" s="399">
        <v>1</v>
      </c>
      <c r="F204" s="1331"/>
      <c r="G204" s="1007">
        <v>94.514356444444473</v>
      </c>
      <c r="H204" s="179">
        <f>IF(G204="","",G204-G204*COMPASS!$U$46)</f>
        <v>94.514356444444473</v>
      </c>
    </row>
    <row r="205" spans="1:8">
      <c r="A205" s="341" t="s">
        <v>9951</v>
      </c>
      <c r="B205" s="457" t="s">
        <v>216</v>
      </c>
      <c r="C205" s="317" t="s">
        <v>9952</v>
      </c>
      <c r="D205" s="317" t="s">
        <v>9953</v>
      </c>
      <c r="E205" s="399">
        <v>1</v>
      </c>
      <c r="F205" s="1331"/>
      <c r="G205" s="1007">
        <v>98.350442666666709</v>
      </c>
      <c r="H205" s="179">
        <f>IF(G205="","",G205-G205*COMPASS!$U$46)</f>
        <v>98.350442666666709</v>
      </c>
    </row>
    <row r="206" spans="1:8">
      <c r="A206" s="341" t="s">
        <v>13342</v>
      </c>
      <c r="B206" s="457" t="s">
        <v>216</v>
      </c>
      <c r="C206" s="317" t="s">
        <v>13343</v>
      </c>
      <c r="D206" s="317" t="s">
        <v>13344</v>
      </c>
      <c r="E206" s="399">
        <v>1</v>
      </c>
      <c r="F206" s="1331"/>
      <c r="G206" s="1007">
        <v>98.350442666666709</v>
      </c>
      <c r="H206" s="179">
        <f>IF(G206="","",G206-G206*COMPASS!$U$46)</f>
        <v>98.350442666666709</v>
      </c>
    </row>
    <row r="207" spans="1:8">
      <c r="A207" s="341" t="s">
        <v>8335</v>
      </c>
      <c r="B207" s="457" t="s">
        <v>216</v>
      </c>
      <c r="C207" s="317" t="s">
        <v>8318</v>
      </c>
      <c r="D207" s="317" t="s">
        <v>8319</v>
      </c>
      <c r="E207" s="399">
        <v>1</v>
      </c>
      <c r="F207" s="1331"/>
      <c r="G207" s="1007">
        <v>119.44242424242425</v>
      </c>
      <c r="H207" s="179">
        <f>IF(G207="","",G207-G207*COMPASS!$U$46)</f>
        <v>119.44242424242425</v>
      </c>
    </row>
    <row r="208" spans="1:8">
      <c r="A208" s="341" t="s">
        <v>8336</v>
      </c>
      <c r="B208" s="457" t="s">
        <v>216</v>
      </c>
      <c r="C208" s="317" t="s">
        <v>8320</v>
      </c>
      <c r="D208" s="317" t="s">
        <v>8321</v>
      </c>
      <c r="E208" s="399">
        <v>1</v>
      </c>
      <c r="F208" s="1331"/>
      <c r="G208" s="1007">
        <v>136.83279999999999</v>
      </c>
      <c r="H208" s="179">
        <f>IF(G208="","",G208-G208*COMPASS!$U$46)</f>
        <v>136.83279999999999</v>
      </c>
    </row>
    <row r="209" spans="1:8">
      <c r="A209" s="341" t="s">
        <v>8337</v>
      </c>
      <c r="B209" s="457" t="s">
        <v>216</v>
      </c>
      <c r="C209" s="317" t="s">
        <v>8322</v>
      </c>
      <c r="D209" s="317" t="s">
        <v>8323</v>
      </c>
      <c r="E209" s="399">
        <v>1</v>
      </c>
      <c r="F209" s="1331"/>
      <c r="G209" s="1007">
        <v>168.46960000000001</v>
      </c>
      <c r="H209" s="179">
        <f>IF(G209="","",G209-G209*COMPASS!$U$46)</f>
        <v>168.46960000000001</v>
      </c>
    </row>
    <row r="210" spans="1:8">
      <c r="A210" s="341" t="s">
        <v>8338</v>
      </c>
      <c r="B210" s="457" t="s">
        <v>216</v>
      </c>
      <c r="C210" s="317" t="s">
        <v>8324</v>
      </c>
      <c r="D210" s="317" t="s">
        <v>8325</v>
      </c>
      <c r="E210" s="399">
        <v>1</v>
      </c>
      <c r="F210" s="1331"/>
      <c r="G210" s="1007">
        <v>13.393939393939394</v>
      </c>
      <c r="H210" s="179">
        <f>IF(G210="","",G210-G210*COMPASS!$U$46)</f>
        <v>13.393939393939394</v>
      </c>
    </row>
    <row r="211" spans="1:8">
      <c r="A211" s="341" t="s">
        <v>8339</v>
      </c>
      <c r="B211" s="457" t="s">
        <v>216</v>
      </c>
      <c r="C211" s="317" t="s">
        <v>8326</v>
      </c>
      <c r="D211" s="317" t="s">
        <v>8327</v>
      </c>
      <c r="E211" s="399">
        <v>1</v>
      </c>
      <c r="F211" s="1331"/>
      <c r="G211" s="1007">
        <v>23.111111111111111</v>
      </c>
      <c r="H211" s="179">
        <f>IF(G211="","",G211-G211*COMPASS!$U$46)</f>
        <v>23.111111111111111</v>
      </c>
    </row>
    <row r="212" spans="1:8">
      <c r="A212" s="341" t="s">
        <v>9543</v>
      </c>
      <c r="B212" s="457" t="s">
        <v>216</v>
      </c>
      <c r="C212" s="317" t="s">
        <v>9544</v>
      </c>
      <c r="D212" s="317" t="s">
        <v>9545</v>
      </c>
      <c r="E212" s="399">
        <v>1</v>
      </c>
      <c r="F212" s="1331"/>
      <c r="G212" s="1007">
        <v>15.7768</v>
      </c>
      <c r="H212" s="179">
        <f>IF(G212="","",G212-G212*COMPASS!$U$46)</f>
        <v>15.7768</v>
      </c>
    </row>
    <row r="213" spans="1:8">
      <c r="A213" s="341" t="s">
        <v>8340</v>
      </c>
      <c r="B213" s="457" t="s">
        <v>467</v>
      </c>
      <c r="C213" s="317" t="s">
        <v>8328</v>
      </c>
      <c r="D213" s="317" t="s">
        <v>8329</v>
      </c>
      <c r="E213" s="399">
        <v>1</v>
      </c>
      <c r="F213" s="1331"/>
      <c r="G213" s="1007">
        <v>20.337777777777781</v>
      </c>
      <c r="H213" s="179">
        <f>IF(G213="","",G213-G213*COMPASS!$U$46)</f>
        <v>20.337777777777781</v>
      </c>
    </row>
    <row r="214" spans="1:8">
      <c r="A214" s="341" t="s">
        <v>10084</v>
      </c>
      <c r="B214" s="457" t="s">
        <v>216</v>
      </c>
      <c r="C214" s="317" t="s">
        <v>10085</v>
      </c>
      <c r="D214" s="317" t="s">
        <v>10086</v>
      </c>
      <c r="E214" s="399">
        <v>1</v>
      </c>
      <c r="F214" s="1331"/>
      <c r="G214" s="1007">
        <v>27.96444444444445</v>
      </c>
      <c r="H214" s="179">
        <f>IF(G214="","",G214-G214*COMPASS!$U$46)</f>
        <v>27.96444444444445</v>
      </c>
    </row>
    <row r="215" spans="1:8">
      <c r="A215" s="341" t="s">
        <v>9546</v>
      </c>
      <c r="B215" s="457" t="s">
        <v>216</v>
      </c>
      <c r="C215" s="317" t="s">
        <v>9547</v>
      </c>
      <c r="D215" s="317" t="s">
        <v>9548</v>
      </c>
      <c r="E215" s="399">
        <v>1</v>
      </c>
      <c r="F215" s="1331"/>
      <c r="G215" s="1007">
        <v>280.08999999999997</v>
      </c>
      <c r="H215" s="179">
        <f>IF(G215="","",G215-G215*COMPASS!$U$46)</f>
        <v>280.08999999999997</v>
      </c>
    </row>
    <row r="216" spans="1:8">
      <c r="A216" s="341" t="s">
        <v>9549</v>
      </c>
      <c r="B216" s="457" t="s">
        <v>216</v>
      </c>
      <c r="C216" s="317" t="s">
        <v>9550</v>
      </c>
      <c r="D216" s="317" t="s">
        <v>9551</v>
      </c>
      <c r="E216" s="399">
        <v>1</v>
      </c>
      <c r="F216" s="1331"/>
      <c r="G216" s="1007">
        <v>76.64800000000001</v>
      </c>
      <c r="H216" s="179">
        <f>IF(G216="","",G216-G216*COMPASS!$U$46)</f>
        <v>76.64800000000001</v>
      </c>
    </row>
    <row r="217" spans="1:8">
      <c r="A217" s="341" t="s">
        <v>9552</v>
      </c>
      <c r="B217" s="457" t="s">
        <v>216</v>
      </c>
      <c r="C217" s="317" t="s">
        <v>9553</v>
      </c>
      <c r="D217" s="317" t="s">
        <v>9554</v>
      </c>
      <c r="E217" s="399">
        <v>1</v>
      </c>
      <c r="F217" s="1331"/>
      <c r="G217" s="1007">
        <v>89.398399999999995</v>
      </c>
      <c r="H217" s="179">
        <f>IF(G217="","",G217-G217*COMPASS!$U$46)</f>
        <v>89.398399999999995</v>
      </c>
    </row>
  </sheetData>
  <sheetProtection algorithmName="SHA-512" hashValue="RmkS09waKlZl85H3rWjU/dmgS6oz1vpgXBhpeiFIDrIzWncYyz7s24WCKBrwoPwezSatFMFUsUZuNOxXl0tv2w==" saltValue="hwxRYOCIwHmbf2EpAmXjqA==" spinCount="100000" sheet="1"/>
  <mergeCells count="1">
    <mergeCell ref="D1:G1"/>
  </mergeCells>
  <hyperlinks>
    <hyperlink ref="H2" location="Indice" display="Indice" xr:uid="{00000000-0004-0000-0B00-000000000000}"/>
    <hyperlink ref="D1" r:id="rId1" xr:uid="{00000000-0004-0000-0B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12673" r:id="rId5">
          <objectPr defaultSize="0" autoPict="0" r:id="rId6">
            <anchor moveWithCells="1">
              <from>
                <xdr:col>5</xdr:col>
                <xdr:colOff>30480</xdr:colOff>
                <xdr:row>4</xdr:row>
                <xdr:rowOff>7620</xdr:rowOff>
              </from>
              <to>
                <xdr:col>5</xdr:col>
                <xdr:colOff>335280</xdr:colOff>
                <xdr:row>4</xdr:row>
                <xdr:rowOff>297180</xdr:rowOff>
              </to>
            </anchor>
          </objectPr>
        </oleObject>
      </mc:Choice>
      <mc:Fallback>
        <oleObject progId="PI3.Image" shapeId="412673"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9">
    <tabColor indexed="47"/>
  </sheetPr>
  <dimension ref="A1:H269"/>
  <sheetViews>
    <sheetView workbookViewId="0">
      <pane ySplit="4" topLeftCell="A49" activePane="bottomLeft" state="frozen"/>
      <selection pane="bottomLeft" activeCell="H50" sqref="H50"/>
    </sheetView>
  </sheetViews>
  <sheetFormatPr defaultColWidth="9.44140625" defaultRowHeight="13.2"/>
  <cols>
    <col min="1" max="1" width="21.44140625" style="297" customWidth="1"/>
    <col min="2" max="2" width="4" style="89" customWidth="1"/>
    <col min="3" max="3" width="14.5546875" style="50" customWidth="1"/>
    <col min="4" max="4" width="44.44140625" style="48" customWidth="1"/>
    <col min="5" max="5" width="4.5546875" style="323" bestFit="1" customWidth="1"/>
    <col min="6" max="6" width="5" style="91" customWidth="1"/>
    <col min="7" max="7" width="8.44140625" style="429" bestFit="1" customWidth="1"/>
    <col min="8" max="8" width="10" style="361" bestFit="1" customWidth="1"/>
    <col min="9" max="16384" width="9.44140625" style="49"/>
  </cols>
  <sheetData>
    <row r="1" spans="1:8">
      <c r="A1" s="53" t="str">
        <f>'LS CABLE'!A1</f>
        <v>Listino Giugno26</v>
      </c>
      <c r="B1" s="81"/>
      <c r="C1" s="54"/>
      <c r="D1" s="1385" t="s">
        <v>11780</v>
      </c>
      <c r="E1" s="1386"/>
      <c r="F1" s="1386"/>
      <c r="G1" s="1386"/>
      <c r="H1" s="175"/>
    </row>
    <row r="2" spans="1:8" ht="13.8" thickBot="1">
      <c r="A2" s="55"/>
      <c r="B2" s="83"/>
      <c r="C2" s="56"/>
      <c r="D2" s="46"/>
      <c r="E2" s="301"/>
      <c r="F2" s="85"/>
      <c r="G2" s="155"/>
      <c r="H2" s="176" t="s">
        <v>190</v>
      </c>
    </row>
    <row r="3" spans="1:8" ht="25.2">
      <c r="A3" s="156" t="s">
        <v>492</v>
      </c>
      <c r="B3" s="34"/>
      <c r="C3" s="295"/>
      <c r="D3" s="188"/>
      <c r="E3" s="321"/>
      <c r="F3" s="343"/>
      <c r="G3" s="427"/>
      <c r="H3" s="359"/>
    </row>
    <row r="4" spans="1:8" s="80" customFormat="1">
      <c r="A4" s="157" t="str">
        <f>'LS CABLE'!A4</f>
        <v>Cod. Compass</v>
      </c>
      <c r="B4" s="296"/>
      <c r="C4" s="157" t="s">
        <v>217</v>
      </c>
      <c r="D4" s="298" t="s">
        <v>219</v>
      </c>
      <c r="E4" s="322" t="s">
        <v>490</v>
      </c>
      <c r="F4" s="158"/>
      <c r="G4" s="428" t="s">
        <v>189</v>
      </c>
      <c r="H4" s="360" t="s">
        <v>491</v>
      </c>
    </row>
    <row r="5" spans="1:8" ht="26.25" customHeight="1">
      <c r="A5" s="996" t="s">
        <v>12731</v>
      </c>
      <c r="B5" s="997"/>
      <c r="C5" s="997"/>
      <c r="D5" s="998"/>
      <c r="E5" s="999"/>
      <c r="F5" s="1000"/>
      <c r="G5" s="1001"/>
      <c r="H5" s="179" t="str">
        <f>IF(G5="","",G5-G5*COMPASS!$U$23)</f>
        <v/>
      </c>
    </row>
    <row r="6" spans="1:8" ht="14.85" customHeight="1">
      <c r="A6" s="362" t="s">
        <v>7860</v>
      </c>
      <c r="B6" s="363"/>
      <c r="C6" s="364"/>
      <c r="D6" s="364"/>
      <c r="E6" s="558"/>
      <c r="F6" s="559"/>
      <c r="G6" s="559"/>
      <c r="H6" s="179"/>
    </row>
    <row r="7" spans="1:8" ht="14.85" customHeight="1">
      <c r="A7" s="347" t="s">
        <v>4404</v>
      </c>
      <c r="B7" s="370" t="s">
        <v>216</v>
      </c>
      <c r="C7" s="294" t="s">
        <v>4405</v>
      </c>
      <c r="D7" s="294" t="s">
        <v>9346</v>
      </c>
      <c r="E7" s="557">
        <v>1</v>
      </c>
      <c r="F7" s="379"/>
      <c r="G7" s="479">
        <v>13499</v>
      </c>
      <c r="H7" s="179">
        <f>IF(G7="","",G7-G7*COMPASS!$U$23)</f>
        <v>13499</v>
      </c>
    </row>
    <row r="8" spans="1:8" ht="14.85" customHeight="1">
      <c r="A8" s="347" t="s">
        <v>4406</v>
      </c>
      <c r="B8" s="370" t="s">
        <v>216</v>
      </c>
      <c r="C8" s="294" t="s">
        <v>4407</v>
      </c>
      <c r="D8" s="294" t="s">
        <v>10841</v>
      </c>
      <c r="E8" s="557">
        <v>1</v>
      </c>
      <c r="F8" s="379"/>
      <c r="G8" s="479">
        <v>14499</v>
      </c>
      <c r="H8" s="179">
        <f>IF(G8="","",G8-G8*COMPASS!$U$23)</f>
        <v>14499</v>
      </c>
    </row>
    <row r="9" spans="1:8" ht="14.85" customHeight="1">
      <c r="A9" s="347" t="s">
        <v>4415</v>
      </c>
      <c r="B9" s="370" t="s">
        <v>216</v>
      </c>
      <c r="C9" s="294" t="s">
        <v>4416</v>
      </c>
      <c r="D9" s="294" t="s">
        <v>9347</v>
      </c>
      <c r="E9" s="557">
        <v>1</v>
      </c>
      <c r="F9" s="379"/>
      <c r="G9" s="479">
        <v>15021</v>
      </c>
      <c r="H9" s="179">
        <f>IF(G9="","",G9-G9*COMPASS!$U$23)</f>
        <v>15021</v>
      </c>
    </row>
    <row r="10" spans="1:8" ht="14.85" customHeight="1">
      <c r="A10" s="347" t="s">
        <v>3449</v>
      </c>
      <c r="B10" s="370" t="s">
        <v>216</v>
      </c>
      <c r="C10" s="294" t="s">
        <v>3450</v>
      </c>
      <c r="D10" s="294" t="s">
        <v>12732</v>
      </c>
      <c r="E10" s="557">
        <v>1</v>
      </c>
      <c r="F10" s="379"/>
      <c r="G10" s="479">
        <v>8650</v>
      </c>
      <c r="H10" s="179">
        <f>IF(G10="","",G10-G10*COMPASS!$U$23)</f>
        <v>8650</v>
      </c>
    </row>
    <row r="11" spans="1:8" ht="14.85" customHeight="1">
      <c r="A11" s="1002" t="s">
        <v>7842</v>
      </c>
      <c r="B11" s="363"/>
      <c r="C11" s="364"/>
      <c r="D11" s="364"/>
      <c r="E11" s="558"/>
      <c r="F11" s="559"/>
      <c r="G11" s="559"/>
      <c r="H11" s="179" t="str">
        <f>IF(G11="","",G11-G11*COMPASS!$U$23)</f>
        <v/>
      </c>
    </row>
    <row r="12" spans="1:8" ht="14.85" customHeight="1">
      <c r="A12" s="347" t="s">
        <v>4386</v>
      </c>
      <c r="B12" s="370" t="s">
        <v>216</v>
      </c>
      <c r="C12" s="294" t="s">
        <v>4387</v>
      </c>
      <c r="D12" s="294" t="s">
        <v>9348</v>
      </c>
      <c r="E12" s="557">
        <v>1</v>
      </c>
      <c r="F12" s="379"/>
      <c r="G12" s="479">
        <v>3598</v>
      </c>
      <c r="H12" s="179">
        <f>IF(G12="","",G12-G12*COMPASS!$U$23)</f>
        <v>3598</v>
      </c>
    </row>
    <row r="13" spans="1:8" ht="14.85" customHeight="1">
      <c r="A13" s="347" t="s">
        <v>4402</v>
      </c>
      <c r="B13" s="370" t="s">
        <v>216</v>
      </c>
      <c r="C13" s="294" t="s">
        <v>4403</v>
      </c>
      <c r="D13" s="294" t="s">
        <v>9349</v>
      </c>
      <c r="E13" s="557">
        <v>1</v>
      </c>
      <c r="F13" s="379"/>
      <c r="G13" s="479">
        <v>2479</v>
      </c>
      <c r="H13" s="179">
        <f>Datwyler!H215</f>
        <v>280.08999999999997</v>
      </c>
    </row>
    <row r="14" spans="1:8" ht="14.85" customHeight="1">
      <c r="A14" s="347" t="s">
        <v>3453</v>
      </c>
      <c r="B14" s="370" t="s">
        <v>216</v>
      </c>
      <c r="C14" s="294" t="s">
        <v>3454</v>
      </c>
      <c r="D14" s="294" t="s">
        <v>9350</v>
      </c>
      <c r="E14" s="557">
        <v>1</v>
      </c>
      <c r="F14" s="379"/>
      <c r="G14" s="479">
        <v>2117</v>
      </c>
      <c r="H14" s="179" t="b">
        <f>Datwyler!H215=IF(G14="","",G14-G14*COMPASS!$U$48)</f>
        <v>0</v>
      </c>
    </row>
    <row r="15" spans="1:8" ht="14.85" customHeight="1">
      <c r="A15" s="347" t="s">
        <v>15261</v>
      </c>
      <c r="B15" s="370" t="s">
        <v>216</v>
      </c>
      <c r="C15" s="294" t="s">
        <v>15262</v>
      </c>
      <c r="D15" s="294" t="s">
        <v>15263</v>
      </c>
      <c r="E15" s="560">
        <v>1</v>
      </c>
      <c r="F15" s="379"/>
      <c r="G15" s="479">
        <v>299</v>
      </c>
      <c r="H15" s="179">
        <f>IF(G215="","",G215-G215*COMPASS!$U$48)</f>
        <v>28075</v>
      </c>
    </row>
    <row r="16" spans="1:8" ht="14.85" customHeight="1">
      <c r="A16" s="347" t="s">
        <v>8167</v>
      </c>
      <c r="B16" s="370" t="s">
        <v>216</v>
      </c>
      <c r="C16" s="294" t="s">
        <v>8168</v>
      </c>
      <c r="D16" s="294" t="s">
        <v>12733</v>
      </c>
      <c r="E16" s="560">
        <v>1</v>
      </c>
      <c r="F16" s="379"/>
      <c r="G16" s="479">
        <v>2365</v>
      </c>
      <c r="H16" s="179">
        <f>IF(G16="","",G16-G16*COMPASS!$U$23)</f>
        <v>2365</v>
      </c>
    </row>
    <row r="17" spans="1:8" ht="14.85" customHeight="1">
      <c r="A17" s="347" t="s">
        <v>8392</v>
      </c>
      <c r="B17" s="370" t="s">
        <v>216</v>
      </c>
      <c r="C17" s="294" t="s">
        <v>8393</v>
      </c>
      <c r="D17" s="294" t="s">
        <v>12734</v>
      </c>
      <c r="E17" s="560">
        <v>1</v>
      </c>
      <c r="F17" s="379"/>
      <c r="G17" s="479">
        <v>911</v>
      </c>
      <c r="H17" s="179">
        <f>IF(G17="","",G17-G17*COMPASS!$U$23)</f>
        <v>911</v>
      </c>
    </row>
    <row r="18" spans="1:8" ht="14.85" customHeight="1">
      <c r="A18" s="347" t="s">
        <v>3451</v>
      </c>
      <c r="B18" s="370" t="s">
        <v>216</v>
      </c>
      <c r="C18" s="294" t="s">
        <v>3452</v>
      </c>
      <c r="D18" s="294" t="s">
        <v>12735</v>
      </c>
      <c r="E18" s="557">
        <v>1</v>
      </c>
      <c r="F18" s="379"/>
      <c r="G18" s="479">
        <v>960</v>
      </c>
      <c r="H18" s="179">
        <f>IF(G18="","",G18-G18*COMPASS!$U$23)</f>
        <v>960</v>
      </c>
    </row>
    <row r="19" spans="1:8" ht="14.85" customHeight="1">
      <c r="A19" s="1002" t="s">
        <v>7843</v>
      </c>
      <c r="B19" s="363"/>
      <c r="C19" s="364"/>
      <c r="D19" s="364"/>
      <c r="E19" s="558"/>
      <c r="F19" s="559"/>
      <c r="G19" s="559"/>
      <c r="H19" s="179" t="str">
        <f>IF(G19="","",G19-G19*COMPASS!$U$23)</f>
        <v/>
      </c>
    </row>
    <row r="20" spans="1:8" ht="14.85" customHeight="1">
      <c r="A20" s="347" t="s">
        <v>3455</v>
      </c>
      <c r="B20" s="370" t="s">
        <v>216</v>
      </c>
      <c r="C20" s="294" t="s">
        <v>3456</v>
      </c>
      <c r="D20" s="294" t="s">
        <v>9351</v>
      </c>
      <c r="E20" s="557">
        <v>1</v>
      </c>
      <c r="F20" s="379"/>
      <c r="G20" s="479">
        <v>1716</v>
      </c>
      <c r="H20" s="179">
        <f>IF(G20="","",G20-G20*COMPASS!$U$23)</f>
        <v>1716</v>
      </c>
    </row>
    <row r="21" spans="1:8" ht="14.85" customHeight="1">
      <c r="A21" s="347" t="s">
        <v>3457</v>
      </c>
      <c r="B21" s="370" t="s">
        <v>216</v>
      </c>
      <c r="C21" s="294" t="s">
        <v>3458</v>
      </c>
      <c r="D21" s="294" t="s">
        <v>9352</v>
      </c>
      <c r="E21" s="557">
        <v>1</v>
      </c>
      <c r="F21" s="379"/>
      <c r="G21" s="479">
        <v>4644</v>
      </c>
      <c r="H21" s="179">
        <f>IF(G21="","",G21-G21*COMPASS!$U$23)</f>
        <v>4644</v>
      </c>
    </row>
    <row r="22" spans="1:8" ht="14.85" customHeight="1">
      <c r="A22" s="347" t="s">
        <v>3465</v>
      </c>
      <c r="B22" s="370" t="s">
        <v>216</v>
      </c>
      <c r="C22" s="294" t="s">
        <v>3466</v>
      </c>
      <c r="D22" s="294" t="s">
        <v>9353</v>
      </c>
      <c r="E22" s="557">
        <v>1</v>
      </c>
      <c r="F22" s="379"/>
      <c r="G22" s="479">
        <v>1380</v>
      </c>
      <c r="H22" s="179">
        <f>IF(G22="","",G22-G22*COMPASS!$U$23)</f>
        <v>1380</v>
      </c>
    </row>
    <row r="23" spans="1:8" ht="14.85" customHeight="1">
      <c r="A23" s="347" t="s">
        <v>3459</v>
      </c>
      <c r="B23" s="370" t="s">
        <v>216</v>
      </c>
      <c r="C23" s="294" t="s">
        <v>3460</v>
      </c>
      <c r="D23" s="294" t="s">
        <v>9354</v>
      </c>
      <c r="E23" s="557">
        <v>1</v>
      </c>
      <c r="F23" s="379"/>
      <c r="G23" s="479">
        <v>2592</v>
      </c>
      <c r="H23" s="179">
        <f>IF(G23="","",G23-G23*COMPASS!$U$23)</f>
        <v>2592</v>
      </c>
    </row>
    <row r="24" spans="1:8" ht="14.85" customHeight="1">
      <c r="A24" s="347" t="s">
        <v>4419</v>
      </c>
      <c r="B24" s="370" t="s">
        <v>216</v>
      </c>
      <c r="C24" s="294" t="s">
        <v>3461</v>
      </c>
      <c r="D24" s="294" t="s">
        <v>9355</v>
      </c>
      <c r="E24" s="557">
        <v>1</v>
      </c>
      <c r="F24" s="379"/>
      <c r="G24" s="479">
        <v>6984</v>
      </c>
      <c r="H24" s="179">
        <f>IF(G24="","",G24-G24*COMPASS!$U$23)</f>
        <v>6984</v>
      </c>
    </row>
    <row r="25" spans="1:8" ht="14.85" customHeight="1">
      <c r="A25" s="347" t="s">
        <v>3462</v>
      </c>
      <c r="B25" s="370" t="s">
        <v>216</v>
      </c>
      <c r="C25" s="294" t="s">
        <v>3463</v>
      </c>
      <c r="D25" s="294" t="s">
        <v>9356</v>
      </c>
      <c r="E25" s="557">
        <v>1</v>
      </c>
      <c r="F25" s="379"/>
      <c r="G25" s="479">
        <v>3372</v>
      </c>
      <c r="H25" s="179">
        <f>IF(G25="","",G25-G25*COMPASS!$U$23)</f>
        <v>3372</v>
      </c>
    </row>
    <row r="26" spans="1:8" ht="14.85" customHeight="1">
      <c r="A26" s="347" t="s">
        <v>5872</v>
      </c>
      <c r="B26" s="370" t="s">
        <v>216</v>
      </c>
      <c r="C26" s="294" t="s">
        <v>3464</v>
      </c>
      <c r="D26" s="294" t="s">
        <v>9357</v>
      </c>
      <c r="E26" s="557">
        <v>1</v>
      </c>
      <c r="F26" s="379"/>
      <c r="G26" s="479">
        <v>3372</v>
      </c>
      <c r="H26" s="179">
        <f>IF(G26="","",G26-G26*COMPASS!$U$23)</f>
        <v>3372</v>
      </c>
    </row>
    <row r="27" spans="1:8" ht="14.85" customHeight="1">
      <c r="A27" s="347" t="s">
        <v>7797</v>
      </c>
      <c r="B27" s="370" t="s">
        <v>216</v>
      </c>
      <c r="C27" s="294" t="s">
        <v>7798</v>
      </c>
      <c r="D27" s="311" t="s">
        <v>9358</v>
      </c>
      <c r="E27" s="560">
        <v>1</v>
      </c>
      <c r="F27" s="379"/>
      <c r="G27" s="479">
        <v>9108</v>
      </c>
      <c r="H27" s="179">
        <f>IF(G27="","",G27-G27*COMPASS!$U$23)</f>
        <v>9108</v>
      </c>
    </row>
    <row r="28" spans="1:8" ht="14.85" customHeight="1">
      <c r="A28" s="347" t="s">
        <v>8892</v>
      </c>
      <c r="B28" s="370" t="s">
        <v>216</v>
      </c>
      <c r="C28" s="294" t="s">
        <v>8893</v>
      </c>
      <c r="D28" s="311" t="s">
        <v>9359</v>
      </c>
      <c r="E28" s="560">
        <v>1</v>
      </c>
      <c r="F28" s="379"/>
      <c r="G28" s="479">
        <v>4968</v>
      </c>
      <c r="H28" s="179">
        <f>IF(G28="","",G28-G28*COMPASS!$U$23)</f>
        <v>4968</v>
      </c>
    </row>
    <row r="29" spans="1:8" ht="14.85" customHeight="1">
      <c r="A29" s="347" t="s">
        <v>8894</v>
      </c>
      <c r="B29" s="370" t="s">
        <v>216</v>
      </c>
      <c r="C29" s="294" t="s">
        <v>8895</v>
      </c>
      <c r="D29" s="311" t="s">
        <v>9360</v>
      </c>
      <c r="E29" s="560">
        <v>1</v>
      </c>
      <c r="F29" s="379"/>
      <c r="G29" s="479">
        <v>13428</v>
      </c>
      <c r="H29" s="179">
        <f>IF(G29="","",G29-G29*COMPASS!$U$23)</f>
        <v>13428</v>
      </c>
    </row>
    <row r="30" spans="1:8" ht="14.85" customHeight="1">
      <c r="A30" s="362" t="s">
        <v>7844</v>
      </c>
      <c r="B30" s="363"/>
      <c r="C30" s="364"/>
      <c r="D30" s="364"/>
      <c r="E30" s="558"/>
      <c r="F30" s="559"/>
      <c r="G30" s="559"/>
      <c r="H30" s="179" t="str">
        <f>IF(G30="","",G30-G30*COMPASS!$U$23)</f>
        <v/>
      </c>
    </row>
    <row r="31" spans="1:8" ht="14.85" customHeight="1">
      <c r="A31" s="347" t="s">
        <v>4378</v>
      </c>
      <c r="B31" s="370" t="s">
        <v>216</v>
      </c>
      <c r="C31" s="311" t="s">
        <v>4379</v>
      </c>
      <c r="D31" s="294" t="s">
        <v>9361</v>
      </c>
      <c r="E31" s="557">
        <v>1</v>
      </c>
      <c r="F31" s="379"/>
      <c r="G31" s="479">
        <v>11499</v>
      </c>
      <c r="H31" s="179">
        <f>IF(G31="","",G31-G31*COMPASS!$U$23)</f>
        <v>11499</v>
      </c>
    </row>
    <row r="32" spans="1:8" ht="14.85" customHeight="1">
      <c r="A32" s="347" t="s">
        <v>4382</v>
      </c>
      <c r="B32" s="370" t="s">
        <v>216</v>
      </c>
      <c r="C32" s="311" t="s">
        <v>4383</v>
      </c>
      <c r="D32" s="294" t="s">
        <v>9362</v>
      </c>
      <c r="E32" s="557">
        <v>1</v>
      </c>
      <c r="F32" s="379"/>
      <c r="G32" s="479">
        <v>12499</v>
      </c>
      <c r="H32" s="179">
        <f>IF(G32="","",G32-G32*COMPASS!$U$23)</f>
        <v>12499</v>
      </c>
    </row>
    <row r="33" spans="1:8" ht="14.85" customHeight="1">
      <c r="A33" s="347" t="s">
        <v>4396</v>
      </c>
      <c r="B33" s="370" t="s">
        <v>216</v>
      </c>
      <c r="C33" s="311" t="s">
        <v>4397</v>
      </c>
      <c r="D33" s="294" t="s">
        <v>9363</v>
      </c>
      <c r="E33" s="557">
        <v>1</v>
      </c>
      <c r="F33" s="379"/>
      <c r="G33" s="479">
        <v>14417</v>
      </c>
      <c r="H33" s="179">
        <f>IF(G33="","",G33-G33*COMPASS!$U$23)</f>
        <v>14417</v>
      </c>
    </row>
    <row r="34" spans="1:8" ht="14.85" customHeight="1">
      <c r="A34" s="347" t="s">
        <v>1956</v>
      </c>
      <c r="B34" s="370" t="s">
        <v>216</v>
      </c>
      <c r="C34" s="311" t="s">
        <v>1915</v>
      </c>
      <c r="D34" s="294" t="s">
        <v>9364</v>
      </c>
      <c r="E34" s="557">
        <v>1</v>
      </c>
      <c r="F34" s="379"/>
      <c r="G34" s="479">
        <v>12483</v>
      </c>
      <c r="H34" s="179">
        <f>IF(G34="","",G34-G34*COMPASS!$U$23)</f>
        <v>12483</v>
      </c>
    </row>
    <row r="35" spans="1:8" ht="14.85" customHeight="1">
      <c r="A35" s="1002" t="s">
        <v>7845</v>
      </c>
      <c r="B35" s="363"/>
      <c r="C35" s="365"/>
      <c r="D35" s="364"/>
      <c r="E35" s="558"/>
      <c r="F35" s="559"/>
      <c r="G35" s="559"/>
      <c r="H35" s="179" t="str">
        <f>IF(G35="","",G35-G35*COMPASS!$U$23)</f>
        <v/>
      </c>
    </row>
    <row r="36" spans="1:8" ht="14.85" customHeight="1">
      <c r="A36" s="347" t="s">
        <v>1961</v>
      </c>
      <c r="B36" s="370" t="s">
        <v>216</v>
      </c>
      <c r="C36" s="311" t="s">
        <v>1920</v>
      </c>
      <c r="D36" s="294" t="s">
        <v>9365</v>
      </c>
      <c r="E36" s="557">
        <v>1</v>
      </c>
      <c r="F36" s="379"/>
      <c r="G36" s="479">
        <v>5659</v>
      </c>
      <c r="H36" s="179">
        <f>IF(G36="","",G36-G36*COMPASS!$U$23)</f>
        <v>5659</v>
      </c>
    </row>
    <row r="37" spans="1:8" ht="14.85" customHeight="1">
      <c r="A37" s="347" t="s">
        <v>8399</v>
      </c>
      <c r="B37" s="370" t="s">
        <v>216</v>
      </c>
      <c r="C37" s="311" t="s">
        <v>8394</v>
      </c>
      <c r="D37" s="294" t="s">
        <v>9366</v>
      </c>
      <c r="E37" s="557">
        <v>1</v>
      </c>
      <c r="F37" s="379"/>
      <c r="G37" s="479">
        <v>2044</v>
      </c>
      <c r="H37" s="179">
        <f>IF(G37="","",G37-G37*COMPASS!$U$23)</f>
        <v>2044</v>
      </c>
    </row>
    <row r="38" spans="1:8" ht="14.85" customHeight="1">
      <c r="A38" s="347" t="s">
        <v>8400</v>
      </c>
      <c r="B38" s="370" t="s">
        <v>216</v>
      </c>
      <c r="C38" s="311" t="s">
        <v>8395</v>
      </c>
      <c r="D38" s="294" t="s">
        <v>9367</v>
      </c>
      <c r="E38" s="557">
        <v>1</v>
      </c>
      <c r="F38" s="379"/>
      <c r="G38" s="479">
        <v>1182</v>
      </c>
      <c r="H38" s="179">
        <f>IF(G38="","",G38-G38*COMPASS!$U$23)</f>
        <v>1182</v>
      </c>
    </row>
    <row r="39" spans="1:8" ht="14.85" customHeight="1">
      <c r="A39" s="347" t="s">
        <v>1962</v>
      </c>
      <c r="B39" s="370" t="s">
        <v>216</v>
      </c>
      <c r="C39" s="311" t="s">
        <v>1921</v>
      </c>
      <c r="D39" s="294" t="s">
        <v>9368</v>
      </c>
      <c r="E39" s="557">
        <v>1</v>
      </c>
      <c r="F39" s="379"/>
      <c r="G39" s="479">
        <v>1563</v>
      </c>
      <c r="H39" s="179">
        <f>IF(G39="","",G39-G39*COMPASS!$U$23)</f>
        <v>1563</v>
      </c>
    </row>
    <row r="40" spans="1:8" ht="14.85" customHeight="1">
      <c r="A40" s="347" t="s">
        <v>1963</v>
      </c>
      <c r="B40" s="370" t="s">
        <v>216</v>
      </c>
      <c r="C40" s="311" t="s">
        <v>1922</v>
      </c>
      <c r="D40" s="294" t="s">
        <v>9369</v>
      </c>
      <c r="E40" s="557">
        <v>1</v>
      </c>
      <c r="F40" s="379"/>
      <c r="G40" s="479">
        <v>745</v>
      </c>
      <c r="H40" s="179">
        <f>IF(G40="","",G40-G40*COMPASS!$U$23)</f>
        <v>745</v>
      </c>
    </row>
    <row r="41" spans="1:8" ht="14.85" customHeight="1">
      <c r="A41" s="347" t="s">
        <v>1964</v>
      </c>
      <c r="B41" s="370" t="s">
        <v>216</v>
      </c>
      <c r="C41" s="311" t="s">
        <v>1923</v>
      </c>
      <c r="D41" s="294" t="s">
        <v>9370</v>
      </c>
      <c r="E41" s="557">
        <v>1</v>
      </c>
      <c r="F41" s="379"/>
      <c r="G41" s="479">
        <v>815</v>
      </c>
      <c r="H41" s="179">
        <f>IF(G41="","",G41-G41*COMPASS!$U$23)</f>
        <v>815</v>
      </c>
    </row>
    <row r="42" spans="1:8" ht="14.85" customHeight="1">
      <c r="A42" s="347" t="s">
        <v>9765</v>
      </c>
      <c r="B42" s="370" t="s">
        <v>216</v>
      </c>
      <c r="C42" s="311" t="s">
        <v>9766</v>
      </c>
      <c r="D42" s="294" t="s">
        <v>12736</v>
      </c>
      <c r="E42" s="557">
        <v>1</v>
      </c>
      <c r="F42" s="379"/>
      <c r="G42" s="479">
        <v>1069</v>
      </c>
      <c r="H42" s="179">
        <f>IF(G42="","",G42-G42*COMPASS!$U$23)</f>
        <v>1069</v>
      </c>
    </row>
    <row r="43" spans="1:8" ht="14.85" customHeight="1">
      <c r="A43" s="347" t="s">
        <v>9767</v>
      </c>
      <c r="B43" s="370" t="s">
        <v>216</v>
      </c>
      <c r="C43" s="311" t="s">
        <v>9768</v>
      </c>
      <c r="D43" s="294" t="s">
        <v>12737</v>
      </c>
      <c r="E43" s="557">
        <v>1</v>
      </c>
      <c r="F43" s="379"/>
      <c r="G43" s="479">
        <v>745</v>
      </c>
      <c r="H43" s="179">
        <f>IF(G43="","",G43-G43*COMPASS!$U$23)</f>
        <v>745</v>
      </c>
    </row>
    <row r="44" spans="1:8" ht="14.85" customHeight="1">
      <c r="A44" s="347" t="s">
        <v>10842</v>
      </c>
      <c r="B44" s="370" t="s">
        <v>216</v>
      </c>
      <c r="C44" s="311" t="s">
        <v>10843</v>
      </c>
      <c r="D44" s="294" t="s">
        <v>10844</v>
      </c>
      <c r="E44" s="557">
        <v>1</v>
      </c>
      <c r="F44" s="379"/>
      <c r="G44" s="479">
        <v>171</v>
      </c>
      <c r="H44" s="179">
        <f>IF(G44="","",G44-G44*COMPASS!$U$23)</f>
        <v>171</v>
      </c>
    </row>
    <row r="45" spans="1:8" ht="14.85" customHeight="1">
      <c r="A45" s="1002" t="s">
        <v>7846</v>
      </c>
      <c r="B45" s="363"/>
      <c r="C45" s="365"/>
      <c r="D45" s="364"/>
      <c r="E45" s="558"/>
      <c r="F45" s="559"/>
      <c r="G45" s="559"/>
      <c r="H45" s="179" t="str">
        <f>IF(G45="","",G45-G45*COMPASS!$U$23)</f>
        <v/>
      </c>
    </row>
    <row r="46" spans="1:8" ht="14.85" customHeight="1">
      <c r="A46" s="347" t="s">
        <v>1977</v>
      </c>
      <c r="B46" s="370" t="s">
        <v>216</v>
      </c>
      <c r="C46" s="294" t="s">
        <v>1938</v>
      </c>
      <c r="D46" s="294" t="s">
        <v>9371</v>
      </c>
      <c r="E46" s="557">
        <v>1</v>
      </c>
      <c r="F46" s="379"/>
      <c r="G46" s="479">
        <v>1380</v>
      </c>
      <c r="H46" s="179">
        <f>IF(G46="","",G46-G46*COMPASS!$U$23)</f>
        <v>1380</v>
      </c>
    </row>
    <row r="47" spans="1:8" ht="14.85" customHeight="1">
      <c r="A47" s="347" t="s">
        <v>1981</v>
      </c>
      <c r="B47" s="370" t="s">
        <v>216</v>
      </c>
      <c r="C47" s="294" t="s">
        <v>1945</v>
      </c>
      <c r="D47" s="294" t="s">
        <v>9372</v>
      </c>
      <c r="E47" s="557">
        <v>1</v>
      </c>
      <c r="F47" s="379"/>
      <c r="G47" s="479">
        <v>3744</v>
      </c>
      <c r="H47" s="179">
        <f>IF(G47="","",G47-G47*COMPASS!$U$23)</f>
        <v>3744</v>
      </c>
    </row>
    <row r="48" spans="1:8" ht="14.85" customHeight="1">
      <c r="A48" s="347" t="s">
        <v>1978</v>
      </c>
      <c r="B48" s="370" t="s">
        <v>216</v>
      </c>
      <c r="C48" s="294" t="s">
        <v>1939</v>
      </c>
      <c r="D48" s="294" t="s">
        <v>9373</v>
      </c>
      <c r="E48" s="557">
        <v>1</v>
      </c>
      <c r="F48" s="379"/>
      <c r="G48" s="479">
        <v>3108</v>
      </c>
      <c r="H48" s="179">
        <f>IF(G48="","",G48-G48*COMPASS!$U$23)</f>
        <v>3108</v>
      </c>
    </row>
    <row r="49" spans="1:8" ht="14.85" customHeight="1">
      <c r="A49" s="347" t="s">
        <v>1992</v>
      </c>
      <c r="B49" s="370" t="s">
        <v>216</v>
      </c>
      <c r="C49" s="294" t="s">
        <v>1946</v>
      </c>
      <c r="D49" s="294" t="s">
        <v>9374</v>
      </c>
      <c r="E49" s="557">
        <v>1</v>
      </c>
      <c r="F49" s="379"/>
      <c r="G49" s="479">
        <v>8388</v>
      </c>
      <c r="H49" s="179">
        <f>IF(G49="","",G49-G49*COMPASS!$U$23)</f>
        <v>8388</v>
      </c>
    </row>
    <row r="50" spans="1:8" ht="14.85" customHeight="1">
      <c r="A50" s="347" t="s">
        <v>1989</v>
      </c>
      <c r="B50" s="370" t="s">
        <v>216</v>
      </c>
      <c r="C50" s="294" t="s">
        <v>1940</v>
      </c>
      <c r="D50" s="294" t="s">
        <v>9375</v>
      </c>
      <c r="E50" s="557">
        <v>1</v>
      </c>
      <c r="F50" s="379"/>
      <c r="G50" s="479">
        <v>4440</v>
      </c>
      <c r="H50" s="179">
        <f>IF(G50="","",G50-G50*COMPASS!$U$23)</f>
        <v>4440</v>
      </c>
    </row>
    <row r="51" spans="1:8" ht="14.85" customHeight="1">
      <c r="A51" s="347" t="s">
        <v>1993</v>
      </c>
      <c r="B51" s="370" t="s">
        <v>216</v>
      </c>
      <c r="C51" s="294" t="s">
        <v>1947</v>
      </c>
      <c r="D51" s="294" t="s">
        <v>9376</v>
      </c>
      <c r="E51" s="557">
        <v>1</v>
      </c>
      <c r="F51" s="379"/>
      <c r="G51" s="479">
        <v>11988</v>
      </c>
      <c r="H51" s="179">
        <f>IF(G51="","",G51-G51*COMPASS!$U$23)</f>
        <v>11988</v>
      </c>
    </row>
    <row r="52" spans="1:8" ht="14.85" customHeight="1">
      <c r="A52" s="347" t="s">
        <v>1979</v>
      </c>
      <c r="B52" s="370" t="s">
        <v>216</v>
      </c>
      <c r="C52" s="294" t="s">
        <v>1941</v>
      </c>
      <c r="D52" s="294" t="s">
        <v>9377</v>
      </c>
      <c r="E52" s="557">
        <v>1</v>
      </c>
      <c r="F52" s="379"/>
      <c r="G52" s="479">
        <v>2592</v>
      </c>
      <c r="H52" s="179">
        <f>IF(G52="","",G52-G52*COMPASS!$U$23)</f>
        <v>2592</v>
      </c>
    </row>
    <row r="53" spans="1:8" ht="14.85" customHeight="1">
      <c r="A53" s="347" t="s">
        <v>1994</v>
      </c>
      <c r="B53" s="370" t="s">
        <v>216</v>
      </c>
      <c r="C53" s="294" t="s">
        <v>1948</v>
      </c>
      <c r="D53" s="294" t="s">
        <v>9378</v>
      </c>
      <c r="E53" s="557">
        <v>1</v>
      </c>
      <c r="F53" s="379"/>
      <c r="G53" s="479">
        <v>6984</v>
      </c>
      <c r="H53" s="179">
        <f>IF(G53="","",G53-G53*COMPASS!$U$23)</f>
        <v>6984</v>
      </c>
    </row>
    <row r="54" spans="1:8" ht="14.85" customHeight="1">
      <c r="A54" s="347" t="s">
        <v>1980</v>
      </c>
      <c r="B54" s="370" t="s">
        <v>216</v>
      </c>
      <c r="C54" s="294" t="s">
        <v>1944</v>
      </c>
      <c r="D54" s="294" t="s">
        <v>9379</v>
      </c>
      <c r="E54" s="557">
        <v>1</v>
      </c>
      <c r="F54" s="379"/>
      <c r="G54" s="479">
        <v>1500</v>
      </c>
      <c r="H54" s="179">
        <f>IF(G54="","",G54-G54*COMPASS!$U$23)</f>
        <v>1500</v>
      </c>
    </row>
    <row r="55" spans="1:8" ht="14.85" customHeight="1">
      <c r="A55" s="347" t="s">
        <v>3251</v>
      </c>
      <c r="B55" s="370" t="s">
        <v>216</v>
      </c>
      <c r="C55" s="294" t="s">
        <v>3252</v>
      </c>
      <c r="D55" s="294" t="s">
        <v>9380</v>
      </c>
      <c r="E55" s="557">
        <v>1</v>
      </c>
      <c r="F55" s="379"/>
      <c r="G55" s="479">
        <v>1728</v>
      </c>
      <c r="H55" s="179">
        <f>IF(G55="","",G55-G55*COMPASS!$U$23)</f>
        <v>1728</v>
      </c>
    </row>
    <row r="56" spans="1:8" ht="14.85" customHeight="1">
      <c r="A56" s="347" t="s">
        <v>1990</v>
      </c>
      <c r="B56" s="370" t="s">
        <v>216</v>
      </c>
      <c r="C56" s="294" t="s">
        <v>1942</v>
      </c>
      <c r="D56" s="294" t="s">
        <v>9381</v>
      </c>
      <c r="E56" s="557">
        <v>1</v>
      </c>
      <c r="F56" s="379"/>
      <c r="G56" s="479">
        <v>3084</v>
      </c>
      <c r="H56" s="179">
        <f>IF(G56="","",G56-G56*COMPASS!$U$23)</f>
        <v>3084</v>
      </c>
    </row>
    <row r="57" spans="1:8" ht="14.85" customHeight="1">
      <c r="A57" s="347" t="s">
        <v>1991</v>
      </c>
      <c r="B57" s="370" t="s">
        <v>216</v>
      </c>
      <c r="C57" s="294" t="s">
        <v>1943</v>
      </c>
      <c r="D57" s="294" t="s">
        <v>9382</v>
      </c>
      <c r="E57" s="557">
        <v>1</v>
      </c>
      <c r="F57" s="379"/>
      <c r="G57" s="479">
        <v>2952</v>
      </c>
      <c r="H57" s="179">
        <f>IF(G57="","",G57-G57*COMPASS!$U$23)</f>
        <v>2952</v>
      </c>
    </row>
    <row r="58" spans="1:8" ht="14.85" customHeight="1">
      <c r="A58" s="362" t="s">
        <v>12738</v>
      </c>
      <c r="B58" s="363"/>
      <c r="C58" s="364"/>
      <c r="D58" s="364"/>
      <c r="E58" s="558"/>
      <c r="F58" s="559"/>
      <c r="G58" s="559"/>
      <c r="H58" s="179" t="str">
        <f>IF(G58="","",G58-G58*COMPASS!$U$23)</f>
        <v/>
      </c>
    </row>
    <row r="59" spans="1:8" ht="14.85" customHeight="1">
      <c r="A59" s="347" t="s">
        <v>7900</v>
      </c>
      <c r="B59" s="370" t="s">
        <v>216</v>
      </c>
      <c r="C59" s="311" t="s">
        <v>7879</v>
      </c>
      <c r="D59" s="294" t="s">
        <v>9383</v>
      </c>
      <c r="E59" s="557">
        <v>1</v>
      </c>
      <c r="F59" s="379"/>
      <c r="G59" s="479">
        <v>7999</v>
      </c>
      <c r="H59" s="179">
        <f>IF(G59="","",G59-G59*COMPASS!$U$23)</f>
        <v>7999</v>
      </c>
    </row>
    <row r="60" spans="1:8" ht="14.85" customHeight="1">
      <c r="A60" s="347" t="s">
        <v>7880</v>
      </c>
      <c r="B60" s="370" t="s">
        <v>216</v>
      </c>
      <c r="C60" s="311" t="s">
        <v>7881</v>
      </c>
      <c r="D60" s="294" t="s">
        <v>9384</v>
      </c>
      <c r="E60" s="557">
        <v>1</v>
      </c>
      <c r="F60" s="379"/>
      <c r="G60" s="479">
        <v>8999</v>
      </c>
      <c r="H60" s="179">
        <f>IF(G60="","",G60-G60*COMPASS!$U$23)</f>
        <v>8999</v>
      </c>
    </row>
    <row r="61" spans="1:8" ht="14.85" customHeight="1">
      <c r="A61" s="347" t="s">
        <v>15760</v>
      </c>
      <c r="B61" s="371" t="s">
        <v>216</v>
      </c>
      <c r="C61" s="311" t="s">
        <v>15761</v>
      </c>
      <c r="D61" s="369" t="s">
        <v>15762</v>
      </c>
      <c r="E61" s="514">
        <v>1</v>
      </c>
      <c r="F61" s="1006"/>
      <c r="G61" s="479">
        <v>9499</v>
      </c>
      <c r="H61" s="179">
        <f>IF(G61="","",G61-G61*COMPASS!$U$23)</f>
        <v>9499</v>
      </c>
    </row>
    <row r="62" spans="1:8" ht="14.85" customHeight="1">
      <c r="A62" s="1002" t="s">
        <v>7847</v>
      </c>
      <c r="B62" s="363"/>
      <c r="C62" s="364"/>
      <c r="D62" s="364"/>
      <c r="E62" s="558"/>
      <c r="F62" s="559"/>
      <c r="G62" s="559"/>
      <c r="H62" s="179" t="str">
        <f>IF(G62="","",G62-G62*COMPASS!$U$23)</f>
        <v/>
      </c>
    </row>
    <row r="63" spans="1:8" ht="14.85" customHeight="1">
      <c r="A63" s="347" t="s">
        <v>7901</v>
      </c>
      <c r="B63" s="371" t="s">
        <v>216</v>
      </c>
      <c r="C63" s="311" t="s">
        <v>7882</v>
      </c>
      <c r="D63" s="311" t="s">
        <v>14465</v>
      </c>
      <c r="E63" s="514">
        <v>1</v>
      </c>
      <c r="F63" s="379"/>
      <c r="G63" s="479">
        <v>924</v>
      </c>
      <c r="H63" s="179">
        <f>IF(G63="","",G63-G63*COMPASS!$U$23)</f>
        <v>924</v>
      </c>
    </row>
    <row r="64" spans="1:8" ht="14.85" customHeight="1">
      <c r="A64" s="347" t="s">
        <v>7883</v>
      </c>
      <c r="B64" s="371" t="s">
        <v>216</v>
      </c>
      <c r="C64" s="311" t="s">
        <v>7884</v>
      </c>
      <c r="D64" s="311" t="s">
        <v>9385</v>
      </c>
      <c r="E64" s="514">
        <v>1</v>
      </c>
      <c r="F64" s="379"/>
      <c r="G64" s="479">
        <v>996</v>
      </c>
      <c r="H64" s="179">
        <f>IF(G64="","",G64-G64*COMPASS!$U$23)</f>
        <v>996</v>
      </c>
    </row>
    <row r="65" spans="1:8" ht="14.85" customHeight="1">
      <c r="A65" s="347" t="s">
        <v>16696</v>
      </c>
      <c r="B65" s="371" t="s">
        <v>216</v>
      </c>
      <c r="C65" s="311" t="s">
        <v>16697</v>
      </c>
      <c r="D65" s="311" t="s">
        <v>16698</v>
      </c>
      <c r="E65" s="514">
        <v>1</v>
      </c>
      <c r="F65" s="379"/>
      <c r="G65" s="479">
        <v>2592</v>
      </c>
      <c r="H65" s="179">
        <f>IF(G65="","",G65-G65*COMPASS!$U$23)</f>
        <v>2592</v>
      </c>
    </row>
    <row r="66" spans="1:8" ht="14.85" customHeight="1">
      <c r="A66" s="996" t="s">
        <v>12739</v>
      </c>
      <c r="B66" s="997"/>
      <c r="C66" s="1003"/>
      <c r="D66" s="1003"/>
      <c r="E66" s="1003"/>
      <c r="F66" s="1003"/>
      <c r="G66" s="1004"/>
      <c r="H66" s="179" t="str">
        <f>IF(G66="","",G66-G66*COMPASS!$U$23)</f>
        <v/>
      </c>
    </row>
    <row r="67" spans="1:8" ht="14.85" customHeight="1">
      <c r="A67" s="362" t="s">
        <v>8900</v>
      </c>
      <c r="B67" s="363"/>
      <c r="C67" s="364"/>
      <c r="D67" s="364"/>
      <c r="E67" s="558"/>
      <c r="F67" s="559"/>
      <c r="G67" s="559"/>
      <c r="H67" s="179" t="str">
        <f>IF(G67="","",G67-G67*COMPASS!$U$23)</f>
        <v/>
      </c>
    </row>
    <row r="68" spans="1:8" ht="14.85" customHeight="1">
      <c r="A68" s="347" t="s">
        <v>8901</v>
      </c>
      <c r="B68" s="370" t="s">
        <v>216</v>
      </c>
      <c r="C68" s="294" t="s">
        <v>8902</v>
      </c>
      <c r="D68" s="294" t="s">
        <v>9481</v>
      </c>
      <c r="E68" s="560">
        <v>1</v>
      </c>
      <c r="F68" s="379"/>
      <c r="G68" s="479">
        <v>2512</v>
      </c>
      <c r="H68" s="179">
        <f>IF(G68="","",G68-G68*COMPASS!$U$23)</f>
        <v>2512</v>
      </c>
    </row>
    <row r="69" spans="1:8" ht="14.85" customHeight="1">
      <c r="A69" s="347" t="s">
        <v>8903</v>
      </c>
      <c r="B69" s="370" t="s">
        <v>216</v>
      </c>
      <c r="C69" s="294" t="s">
        <v>8904</v>
      </c>
      <c r="D69" s="294" t="s">
        <v>9482</v>
      </c>
      <c r="E69" s="560">
        <v>1</v>
      </c>
      <c r="F69" s="379"/>
      <c r="G69" s="479">
        <v>3045</v>
      </c>
      <c r="H69" s="179">
        <f>IF(G69="","",G69-G69*COMPASS!$U$23)</f>
        <v>3045</v>
      </c>
    </row>
    <row r="70" spans="1:8" ht="14.85" customHeight="1">
      <c r="A70" s="347" t="s">
        <v>12740</v>
      </c>
      <c r="B70" s="370" t="s">
        <v>216</v>
      </c>
      <c r="C70" s="294" t="s">
        <v>12741</v>
      </c>
      <c r="D70" s="294" t="s">
        <v>12742</v>
      </c>
      <c r="E70" s="560">
        <v>1</v>
      </c>
      <c r="F70" s="379"/>
      <c r="G70" s="479">
        <v>3435</v>
      </c>
      <c r="H70" s="179">
        <f>IF(G70="","",G70-G70*COMPASS!$U$23)</f>
        <v>3435</v>
      </c>
    </row>
    <row r="71" spans="1:8" ht="14.85" customHeight="1">
      <c r="A71" s="347" t="s">
        <v>12743</v>
      </c>
      <c r="B71" s="370" t="s">
        <v>216</v>
      </c>
      <c r="C71" s="294" t="s">
        <v>12744</v>
      </c>
      <c r="D71" s="294" t="s">
        <v>12745</v>
      </c>
      <c r="E71" s="560">
        <v>1</v>
      </c>
      <c r="F71" s="379"/>
      <c r="G71" s="479">
        <v>3951</v>
      </c>
      <c r="H71" s="179">
        <f>IF(G71="","",G71-G71*COMPASS!$U$23)</f>
        <v>3951</v>
      </c>
    </row>
    <row r="72" spans="1:8" ht="14.85" customHeight="1">
      <c r="A72" s="362" t="s">
        <v>8905</v>
      </c>
      <c r="B72" s="363"/>
      <c r="C72" s="364"/>
      <c r="D72" s="364"/>
      <c r="E72" s="558"/>
      <c r="F72" s="559"/>
      <c r="G72" s="559"/>
      <c r="H72" s="179" t="str">
        <f>IF(G72="","",G72-G72*COMPASS!$U$23)</f>
        <v/>
      </c>
    </row>
    <row r="73" spans="1:8" ht="14.85" customHeight="1">
      <c r="A73" s="347" t="s">
        <v>8906</v>
      </c>
      <c r="B73" s="370" t="s">
        <v>216</v>
      </c>
      <c r="C73" s="294" t="s">
        <v>8907</v>
      </c>
      <c r="D73" s="294" t="s">
        <v>9483</v>
      </c>
      <c r="E73" s="560">
        <v>1</v>
      </c>
      <c r="F73" s="379"/>
      <c r="G73" s="479">
        <v>62</v>
      </c>
      <c r="H73" s="179">
        <f>IF(G73="","",G73-G73*COMPASS!$U$23)</f>
        <v>62</v>
      </c>
    </row>
    <row r="74" spans="1:8" ht="14.85" customHeight="1">
      <c r="A74" s="347" t="s">
        <v>8908</v>
      </c>
      <c r="B74" s="370" t="s">
        <v>216</v>
      </c>
      <c r="C74" s="294" t="s">
        <v>8909</v>
      </c>
      <c r="D74" s="294" t="s">
        <v>9484</v>
      </c>
      <c r="E74" s="560">
        <v>1</v>
      </c>
      <c r="F74" s="379"/>
      <c r="G74" s="479">
        <v>454</v>
      </c>
      <c r="H74" s="179">
        <f>IF(G74="","",G74-G74*COMPASS!$U$23)</f>
        <v>454</v>
      </c>
    </row>
    <row r="75" spans="1:8" ht="14.85" customHeight="1">
      <c r="A75" s="362" t="s">
        <v>8910</v>
      </c>
      <c r="B75" s="363"/>
      <c r="C75" s="364"/>
      <c r="D75" s="364"/>
      <c r="E75" s="558"/>
      <c r="F75" s="559"/>
      <c r="G75" s="559"/>
      <c r="H75" s="179" t="str">
        <f>IF(G75="","",G75-G75*COMPASS!$U$23)</f>
        <v/>
      </c>
    </row>
    <row r="76" spans="1:8" ht="14.85" customHeight="1">
      <c r="A76" s="347" t="s">
        <v>8911</v>
      </c>
      <c r="B76" s="370" t="s">
        <v>216</v>
      </c>
      <c r="C76" s="294" t="s">
        <v>8912</v>
      </c>
      <c r="D76" s="294" t="s">
        <v>9485</v>
      </c>
      <c r="E76" s="560">
        <v>1</v>
      </c>
      <c r="F76" s="379"/>
      <c r="G76" s="479">
        <v>252</v>
      </c>
      <c r="H76" s="179">
        <f>IF(G76="","",G76-G76*COMPASS!$U$23)</f>
        <v>252</v>
      </c>
    </row>
    <row r="77" spans="1:8" ht="14.85" customHeight="1">
      <c r="A77" s="347" t="s">
        <v>8913</v>
      </c>
      <c r="B77" s="370" t="s">
        <v>216</v>
      </c>
      <c r="C77" s="294" t="s">
        <v>8914</v>
      </c>
      <c r="D77" s="294" t="s">
        <v>9486</v>
      </c>
      <c r="E77" s="560">
        <v>1</v>
      </c>
      <c r="F77" s="379"/>
      <c r="G77" s="479">
        <v>684</v>
      </c>
      <c r="H77" s="179">
        <f>IF(G77="","",G77-G77*COMPASS!$U$23)</f>
        <v>684</v>
      </c>
    </row>
    <row r="78" spans="1:8" ht="14.85" customHeight="1">
      <c r="A78" s="362" t="s">
        <v>14466</v>
      </c>
      <c r="B78" s="363"/>
      <c r="C78" s="364"/>
      <c r="D78" s="364"/>
      <c r="E78" s="558"/>
      <c r="F78" s="559"/>
      <c r="G78" s="559"/>
      <c r="H78" s="179" t="str">
        <f>IF(G78="","",G78-G78*COMPASS!$U$23)</f>
        <v/>
      </c>
    </row>
    <row r="79" spans="1:8" ht="14.85" customHeight="1">
      <c r="A79" s="347" t="s">
        <v>14467</v>
      </c>
      <c r="B79" s="371" t="s">
        <v>216</v>
      </c>
      <c r="C79" s="311" t="s">
        <v>14468</v>
      </c>
      <c r="D79" s="311" t="s">
        <v>14469</v>
      </c>
      <c r="E79" s="560">
        <v>1</v>
      </c>
      <c r="F79" s="1123"/>
      <c r="G79" s="479">
        <v>3597</v>
      </c>
      <c r="H79" s="179">
        <f>IF(G79="","",G79-G79*COMPASS!$U$23)</f>
        <v>3597</v>
      </c>
    </row>
    <row r="80" spans="1:8" ht="14.85" customHeight="1">
      <c r="A80" s="347" t="s">
        <v>14470</v>
      </c>
      <c r="B80" s="371" t="s">
        <v>216</v>
      </c>
      <c r="C80" s="311" t="s">
        <v>14471</v>
      </c>
      <c r="D80" s="311" t="s">
        <v>14472</v>
      </c>
      <c r="E80" s="560">
        <v>1</v>
      </c>
      <c r="F80" s="1123"/>
      <c r="G80" s="479">
        <v>4117</v>
      </c>
      <c r="H80" s="179">
        <f>IF(G80="","",G80-G80*COMPASS!$U$23)</f>
        <v>4117</v>
      </c>
    </row>
    <row r="81" spans="1:8" ht="14.85" customHeight="1">
      <c r="A81" s="347" t="s">
        <v>15264</v>
      </c>
      <c r="B81" s="371" t="s">
        <v>216</v>
      </c>
      <c r="C81" s="311" t="s">
        <v>15265</v>
      </c>
      <c r="D81" s="311" t="s">
        <v>15266</v>
      </c>
      <c r="E81" s="560">
        <v>1</v>
      </c>
      <c r="F81" s="1123"/>
      <c r="G81" s="479">
        <v>5905</v>
      </c>
      <c r="H81" s="179">
        <f>IF(G81="","",G81-G81*COMPASS!$U$23)</f>
        <v>5905</v>
      </c>
    </row>
    <row r="82" spans="1:8" ht="14.85" customHeight="1">
      <c r="A82" s="362" t="s">
        <v>7854</v>
      </c>
      <c r="B82" s="363"/>
      <c r="C82" s="364"/>
      <c r="D82" s="364"/>
      <c r="E82" s="558"/>
      <c r="F82" s="559"/>
      <c r="G82" s="559"/>
      <c r="H82" s="179" t="str">
        <f>IF(G82="","",G82-G82*COMPASS!$U$23)</f>
        <v/>
      </c>
    </row>
    <row r="83" spans="1:8" ht="14.85" customHeight="1">
      <c r="A83" s="347" t="s">
        <v>476</v>
      </c>
      <c r="B83" s="370" t="s">
        <v>4437</v>
      </c>
      <c r="C83" s="294" t="s">
        <v>477</v>
      </c>
      <c r="D83" s="294" t="s">
        <v>9487</v>
      </c>
      <c r="E83" s="557">
        <v>1</v>
      </c>
      <c r="F83" s="379"/>
      <c r="G83" s="479">
        <v>46</v>
      </c>
      <c r="H83" s="179">
        <f>IF(G83="","",G83-G83*COMPASS!$U$23)</f>
        <v>46</v>
      </c>
    </row>
    <row r="84" spans="1:8" ht="14.85" customHeight="1">
      <c r="A84" s="347" t="s">
        <v>404</v>
      </c>
      <c r="B84" s="370" t="s">
        <v>4437</v>
      </c>
      <c r="C84" s="294" t="s">
        <v>405</v>
      </c>
      <c r="D84" s="294" t="s">
        <v>9488</v>
      </c>
      <c r="E84" s="557">
        <v>1</v>
      </c>
      <c r="F84" s="379"/>
      <c r="G84" s="479">
        <v>472</v>
      </c>
      <c r="H84" s="179">
        <f>IF(G84="","",G84-G84*COMPASS!$U$23)</f>
        <v>472</v>
      </c>
    </row>
    <row r="85" spans="1:8" ht="14.85" customHeight="1">
      <c r="A85" s="347" t="s">
        <v>406</v>
      </c>
      <c r="B85" s="370" t="s">
        <v>4437</v>
      </c>
      <c r="C85" s="294" t="s">
        <v>407</v>
      </c>
      <c r="D85" s="294" t="s">
        <v>9489</v>
      </c>
      <c r="E85" s="557">
        <v>1</v>
      </c>
      <c r="F85" s="379"/>
      <c r="G85" s="479">
        <v>472</v>
      </c>
      <c r="H85" s="179">
        <f>IF(G85="","",G85-G85*COMPASS!$U$23)</f>
        <v>472</v>
      </c>
    </row>
    <row r="86" spans="1:8" ht="14.85" customHeight="1">
      <c r="A86" s="347" t="s">
        <v>353</v>
      </c>
      <c r="B86" s="370" t="s">
        <v>4437</v>
      </c>
      <c r="C86" s="294" t="s">
        <v>354</v>
      </c>
      <c r="D86" s="294" t="s">
        <v>9490</v>
      </c>
      <c r="E86" s="557">
        <v>1</v>
      </c>
      <c r="F86" s="379"/>
      <c r="G86" s="479">
        <v>96</v>
      </c>
      <c r="H86" s="179">
        <f>IF(G86="","",G86-G86*COMPASS!$U$23)</f>
        <v>96</v>
      </c>
    </row>
    <row r="87" spans="1:8" ht="14.85" customHeight="1">
      <c r="A87" s="347" t="s">
        <v>649</v>
      </c>
      <c r="B87" s="370" t="s">
        <v>4437</v>
      </c>
      <c r="C87" s="294" t="s">
        <v>650</v>
      </c>
      <c r="D87" s="294" t="s">
        <v>9491</v>
      </c>
      <c r="E87" s="557">
        <v>1</v>
      </c>
      <c r="F87" s="379"/>
      <c r="G87" s="479">
        <v>115</v>
      </c>
      <c r="H87" s="179">
        <f>IF(G87="","",G87-G87*COMPASS!$U$23)</f>
        <v>115</v>
      </c>
    </row>
    <row r="88" spans="1:8" ht="14.85" customHeight="1">
      <c r="A88" s="347" t="s">
        <v>328</v>
      </c>
      <c r="B88" s="370" t="s">
        <v>4437</v>
      </c>
      <c r="C88" s="294" t="s">
        <v>329</v>
      </c>
      <c r="D88" s="294" t="s">
        <v>9492</v>
      </c>
      <c r="E88" s="557">
        <v>1</v>
      </c>
      <c r="F88" s="379"/>
      <c r="G88" s="479">
        <v>199</v>
      </c>
      <c r="H88" s="179">
        <f>IF(G88="","",G88-G88*COMPASS!$U$23)</f>
        <v>199</v>
      </c>
    </row>
    <row r="89" spans="1:8" ht="14.85" customHeight="1">
      <c r="A89" s="996" t="s">
        <v>12746</v>
      </c>
      <c r="B89" s="997"/>
      <c r="C89" s="1003"/>
      <c r="D89" s="1003"/>
      <c r="E89" s="1003"/>
      <c r="F89" s="1003"/>
      <c r="G89" s="1004"/>
      <c r="H89" s="179" t="str">
        <f>IF(G89="","",G89-G89*COMPASS!$U$23)</f>
        <v/>
      </c>
    </row>
    <row r="90" spans="1:8" ht="14.85" customHeight="1">
      <c r="A90" s="362" t="s">
        <v>7855</v>
      </c>
      <c r="B90" s="363"/>
      <c r="C90" s="364"/>
      <c r="D90" s="364"/>
      <c r="E90" s="558"/>
      <c r="F90" s="559"/>
      <c r="G90" s="559"/>
      <c r="H90" s="179" t="str">
        <f>IF(G90="","",G90-G90*COMPASS!$U$23)</f>
        <v/>
      </c>
    </row>
    <row r="91" spans="1:8" ht="14.85" customHeight="1">
      <c r="A91" s="347" t="s">
        <v>7502</v>
      </c>
      <c r="B91" s="370" t="s">
        <v>216</v>
      </c>
      <c r="C91" s="294" t="s">
        <v>7503</v>
      </c>
      <c r="D91" s="294" t="s">
        <v>9493</v>
      </c>
      <c r="E91" s="560">
        <v>1</v>
      </c>
      <c r="F91" s="379"/>
      <c r="G91" s="479">
        <v>1121</v>
      </c>
      <c r="H91" s="179">
        <f>IF(G91="","",G91-G91*COMPASS!$U$23)</f>
        <v>1121</v>
      </c>
    </row>
    <row r="92" spans="1:8" ht="14.85" customHeight="1">
      <c r="A92" s="347" t="s">
        <v>7504</v>
      </c>
      <c r="B92" s="370" t="s">
        <v>216</v>
      </c>
      <c r="C92" s="294" t="s">
        <v>7505</v>
      </c>
      <c r="D92" s="294" t="s">
        <v>9494</v>
      </c>
      <c r="E92" s="560">
        <v>1</v>
      </c>
      <c r="F92" s="379"/>
      <c r="G92" s="479">
        <v>1847</v>
      </c>
      <c r="H92" s="179">
        <f>IF(G92="","",G92-G92*COMPASS!$U$23)</f>
        <v>1847</v>
      </c>
    </row>
    <row r="93" spans="1:8" ht="14.85" customHeight="1">
      <c r="A93" s="347" t="s">
        <v>303</v>
      </c>
      <c r="B93" s="370" t="s">
        <v>216</v>
      </c>
      <c r="C93" s="294" t="s">
        <v>547</v>
      </c>
      <c r="D93" s="294" t="s">
        <v>9495</v>
      </c>
      <c r="E93" s="557">
        <v>1</v>
      </c>
      <c r="F93" s="379"/>
      <c r="G93" s="479">
        <v>914</v>
      </c>
      <c r="H93" s="179">
        <f>IF(G93="","",G93-G93*COMPASS!$U$23)</f>
        <v>914</v>
      </c>
    </row>
    <row r="94" spans="1:8" ht="14.85" customHeight="1">
      <c r="A94" s="347" t="s">
        <v>301</v>
      </c>
      <c r="B94" s="370" t="s">
        <v>216</v>
      </c>
      <c r="C94" s="294" t="s">
        <v>302</v>
      </c>
      <c r="D94" s="294" t="s">
        <v>9496</v>
      </c>
      <c r="E94" s="557">
        <v>1</v>
      </c>
      <c r="F94" s="379"/>
      <c r="G94" s="479">
        <v>1517</v>
      </c>
      <c r="H94" s="179">
        <f>IF(G94="","",G94-G94*COMPASS!$U$23)</f>
        <v>1517</v>
      </c>
    </row>
    <row r="95" spans="1:8" ht="14.85" customHeight="1">
      <c r="A95" s="347" t="s">
        <v>145</v>
      </c>
      <c r="B95" s="370" t="s">
        <v>216</v>
      </c>
      <c r="C95" s="294" t="s">
        <v>146</v>
      </c>
      <c r="D95" s="294" t="s">
        <v>10850</v>
      </c>
      <c r="E95" s="557">
        <v>1</v>
      </c>
      <c r="F95" s="379"/>
      <c r="G95" s="479">
        <v>1501</v>
      </c>
      <c r="H95" s="179">
        <f>IF(G95="","",G95-G95*COMPASS!$U$23)</f>
        <v>1501</v>
      </c>
    </row>
    <row r="96" spans="1:8" ht="14.85" customHeight="1">
      <c r="A96" s="362" t="s">
        <v>7856</v>
      </c>
      <c r="B96" s="363"/>
      <c r="C96" s="364"/>
      <c r="D96" s="364"/>
      <c r="E96" s="558"/>
      <c r="F96" s="559"/>
      <c r="G96" s="559"/>
      <c r="H96" s="179" t="str">
        <f>IF(G96="","",G96-G96*COMPASS!$U$23)</f>
        <v/>
      </c>
    </row>
    <row r="97" spans="1:8" ht="14.85" customHeight="1">
      <c r="A97" s="347" t="s">
        <v>7506</v>
      </c>
      <c r="B97" s="370" t="s">
        <v>216</v>
      </c>
      <c r="C97" s="294" t="s">
        <v>7507</v>
      </c>
      <c r="D97" s="294" t="s">
        <v>9497</v>
      </c>
      <c r="E97" s="560">
        <v>1</v>
      </c>
      <c r="F97" s="379"/>
      <c r="G97" s="479">
        <v>195</v>
      </c>
      <c r="H97" s="179">
        <f>IF(G97="","",G97-G97*COMPASS!$U$23)</f>
        <v>195</v>
      </c>
    </row>
    <row r="98" spans="1:8" ht="14.85" customHeight="1">
      <c r="A98" s="347" t="s">
        <v>375</v>
      </c>
      <c r="B98" s="370" t="s">
        <v>216</v>
      </c>
      <c r="C98" s="294" t="s">
        <v>376</v>
      </c>
      <c r="D98" s="294" t="s">
        <v>9498</v>
      </c>
      <c r="E98" s="557">
        <v>1</v>
      </c>
      <c r="F98" s="379"/>
      <c r="G98" s="479">
        <v>471</v>
      </c>
      <c r="H98" s="179">
        <f>IF(G98="","",G98-G98*COMPASS!$U$23)</f>
        <v>471</v>
      </c>
    </row>
    <row r="99" spans="1:8" ht="14.85" customHeight="1">
      <c r="A99" s="347" t="s">
        <v>345</v>
      </c>
      <c r="B99" s="370" t="s">
        <v>216</v>
      </c>
      <c r="C99" s="294" t="s">
        <v>346</v>
      </c>
      <c r="D99" s="294" t="s">
        <v>9499</v>
      </c>
      <c r="E99" s="557">
        <v>1</v>
      </c>
      <c r="F99" s="379"/>
      <c r="G99" s="479">
        <v>48</v>
      </c>
      <c r="H99" s="179">
        <f>IF(G99="","",G99-G99*COMPASS!$U$23)</f>
        <v>48</v>
      </c>
    </row>
    <row r="100" spans="1:8" ht="14.85" customHeight="1">
      <c r="A100" s="347" t="s">
        <v>347</v>
      </c>
      <c r="B100" s="370" t="s">
        <v>216</v>
      </c>
      <c r="C100" s="294" t="s">
        <v>348</v>
      </c>
      <c r="D100" s="294" t="s">
        <v>9500</v>
      </c>
      <c r="E100" s="557">
        <v>1</v>
      </c>
      <c r="F100" s="379"/>
      <c r="G100" s="479">
        <v>195</v>
      </c>
      <c r="H100" s="179">
        <f>IF(G100="","",G100-G100*COMPASS!$U$23)</f>
        <v>195</v>
      </c>
    </row>
    <row r="101" spans="1:8" ht="14.85" customHeight="1">
      <c r="A101" s="996" t="s">
        <v>277</v>
      </c>
      <c r="B101" s="997"/>
      <c r="C101" s="1003"/>
      <c r="D101" s="1003"/>
      <c r="E101" s="1003"/>
      <c r="F101" s="1003"/>
      <c r="G101" s="1004"/>
      <c r="H101" s="179" t="str">
        <f>IF(G101="","",G101-G101*COMPASS!$U$23)</f>
        <v/>
      </c>
    </row>
    <row r="102" spans="1:8" ht="14.85" customHeight="1">
      <c r="A102" s="1002" t="s">
        <v>524</v>
      </c>
      <c r="B102" s="363"/>
      <c r="C102" s="364"/>
      <c r="D102" s="364"/>
      <c r="E102" s="558"/>
      <c r="F102" s="559"/>
      <c r="G102" s="559"/>
      <c r="H102" s="179" t="str">
        <f>IF(G102="","",G102-G102*COMPASS!$U$23)</f>
        <v/>
      </c>
    </row>
    <row r="103" spans="1:8" ht="14.85" customHeight="1">
      <c r="A103" s="347" t="s">
        <v>633</v>
      </c>
      <c r="B103" s="370" t="s">
        <v>216</v>
      </c>
      <c r="C103" s="294" t="s">
        <v>634</v>
      </c>
      <c r="D103" s="294" t="s">
        <v>9501</v>
      </c>
      <c r="E103" s="557">
        <v>1</v>
      </c>
      <c r="F103" s="379"/>
      <c r="G103" s="479">
        <v>260</v>
      </c>
      <c r="H103" s="179">
        <f>IF(G103="","",G103-G103*COMPASS!$U$23)</f>
        <v>260</v>
      </c>
    </row>
    <row r="104" spans="1:8" ht="14.85" customHeight="1">
      <c r="A104" s="347" t="s">
        <v>3261</v>
      </c>
      <c r="B104" s="370" t="s">
        <v>216</v>
      </c>
      <c r="C104" s="294" t="s">
        <v>3256</v>
      </c>
      <c r="D104" s="294" t="s">
        <v>9502</v>
      </c>
      <c r="E104" s="557">
        <v>1</v>
      </c>
      <c r="F104" s="379"/>
      <c r="G104" s="479">
        <v>317</v>
      </c>
      <c r="H104" s="179">
        <f>IF(G104="","",G104-G104*COMPASS!$U$23)</f>
        <v>317</v>
      </c>
    </row>
    <row r="105" spans="1:8" ht="14.85" customHeight="1">
      <c r="A105" s="347" t="s">
        <v>3262</v>
      </c>
      <c r="B105" s="370" t="s">
        <v>216</v>
      </c>
      <c r="C105" s="294" t="s">
        <v>3257</v>
      </c>
      <c r="D105" s="294" t="s">
        <v>9503</v>
      </c>
      <c r="E105" s="557">
        <v>1</v>
      </c>
      <c r="F105" s="379"/>
      <c r="G105" s="479">
        <v>215</v>
      </c>
      <c r="H105" s="179">
        <f>IF(G105="","",G105-G105*COMPASS!$U$23)</f>
        <v>215</v>
      </c>
    </row>
    <row r="106" spans="1:8" ht="14.85" customHeight="1">
      <c r="A106" s="1002" t="s">
        <v>7857</v>
      </c>
      <c r="B106" s="363"/>
      <c r="C106" s="364"/>
      <c r="D106" s="364"/>
      <c r="E106" s="558"/>
      <c r="F106" s="559"/>
      <c r="G106" s="559"/>
      <c r="H106" s="179" t="str">
        <f>IF(G106="","",G106-G106*COMPASS!$U$23)</f>
        <v/>
      </c>
    </row>
    <row r="107" spans="1:8" ht="14.85" customHeight="1">
      <c r="A107" s="347" t="s">
        <v>158</v>
      </c>
      <c r="B107" s="370" t="s">
        <v>216</v>
      </c>
      <c r="C107" s="294" t="s">
        <v>159</v>
      </c>
      <c r="D107" s="294" t="s">
        <v>9504</v>
      </c>
      <c r="E107" s="557">
        <v>1</v>
      </c>
      <c r="F107" s="379"/>
      <c r="G107" s="479">
        <v>256</v>
      </c>
      <c r="H107" s="179">
        <f>IF(G107="","",G107-G107*COMPASS!$U$23)</f>
        <v>256</v>
      </c>
    </row>
    <row r="108" spans="1:8" ht="14.85" customHeight="1">
      <c r="A108" s="996" t="s">
        <v>12747</v>
      </c>
      <c r="B108" s="997"/>
      <c r="C108" s="1003"/>
      <c r="D108" s="1003"/>
      <c r="E108" s="1003"/>
      <c r="F108" s="1003"/>
      <c r="G108" s="1004"/>
      <c r="H108" s="179" t="str">
        <f>IF(G108="","",G108-G108*COMPASS!$U$23)</f>
        <v/>
      </c>
    </row>
    <row r="109" spans="1:8" ht="14.85" customHeight="1">
      <c r="A109" s="362" t="s">
        <v>12748</v>
      </c>
      <c r="B109" s="363"/>
      <c r="C109" s="364"/>
      <c r="D109" s="364"/>
      <c r="E109" s="364"/>
      <c r="F109" s="364"/>
      <c r="G109" s="559"/>
      <c r="H109" s="179" t="str">
        <f>IF(G109="","",G109-G109*COMPASS!$U$23)</f>
        <v/>
      </c>
    </row>
    <row r="110" spans="1:8" ht="14.85" customHeight="1">
      <c r="A110" s="347" t="s">
        <v>4388</v>
      </c>
      <c r="B110" s="370" t="s">
        <v>216</v>
      </c>
      <c r="C110" s="311" t="s">
        <v>4389</v>
      </c>
      <c r="D110" s="294" t="s">
        <v>9397</v>
      </c>
      <c r="E110" s="557">
        <v>1</v>
      </c>
      <c r="F110" s="379"/>
      <c r="G110" s="479">
        <v>13212</v>
      </c>
      <c r="H110" s="179">
        <f>IF(G110="","",G110-G110*COMPASS!$U$23)</f>
        <v>13212</v>
      </c>
    </row>
    <row r="111" spans="1:8" ht="14.85" customHeight="1">
      <c r="A111" s="347" t="s">
        <v>4390</v>
      </c>
      <c r="B111" s="370" t="s">
        <v>216</v>
      </c>
      <c r="C111" s="311" t="s">
        <v>4391</v>
      </c>
      <c r="D111" s="294" t="s">
        <v>9398</v>
      </c>
      <c r="E111" s="557">
        <v>1</v>
      </c>
      <c r="F111" s="379"/>
      <c r="G111" s="479">
        <v>14016</v>
      </c>
      <c r="H111" s="179">
        <f>IF(G111="","",G111-G111*COMPASS!$U$23)</f>
        <v>14016</v>
      </c>
    </row>
    <row r="112" spans="1:8" ht="14.85" customHeight="1">
      <c r="A112" s="347" t="s">
        <v>4392</v>
      </c>
      <c r="B112" s="370" t="s">
        <v>216</v>
      </c>
      <c r="C112" s="311" t="s">
        <v>4393</v>
      </c>
      <c r="D112" s="311" t="s">
        <v>9399</v>
      </c>
      <c r="E112" s="557">
        <v>1</v>
      </c>
      <c r="F112" s="379"/>
      <c r="G112" s="479">
        <v>16287</v>
      </c>
      <c r="H112" s="179">
        <f>IF(G112="","",G112-G112*COMPASS!$U$23)</f>
        <v>16287</v>
      </c>
    </row>
    <row r="113" spans="1:8" ht="14.85" customHeight="1">
      <c r="A113" s="347" t="s">
        <v>14473</v>
      </c>
      <c r="B113" s="370" t="s">
        <v>216</v>
      </c>
      <c r="C113" s="1005" t="s">
        <v>12749</v>
      </c>
      <c r="D113" s="311" t="s">
        <v>12750</v>
      </c>
      <c r="E113" s="557">
        <v>1</v>
      </c>
      <c r="F113" s="379"/>
      <c r="G113" s="479">
        <v>18104</v>
      </c>
      <c r="H113" s="179">
        <f>IF(G113="","",G113-G113*COMPASS!$U$23)</f>
        <v>18104</v>
      </c>
    </row>
    <row r="114" spans="1:8" ht="14.85" customHeight="1">
      <c r="A114" s="347" t="s">
        <v>1958</v>
      </c>
      <c r="B114" s="370" t="s">
        <v>216</v>
      </c>
      <c r="C114" s="311" t="s">
        <v>1917</v>
      </c>
      <c r="D114" s="294" t="s">
        <v>9400</v>
      </c>
      <c r="E114" s="557">
        <v>1</v>
      </c>
      <c r="F114" s="379"/>
      <c r="G114" s="479">
        <v>12671</v>
      </c>
      <c r="H114" s="179">
        <f>IF(G114="","",G114-G114*COMPASS!$U$23)</f>
        <v>12671</v>
      </c>
    </row>
    <row r="115" spans="1:8" ht="14.85" customHeight="1">
      <c r="A115" s="347" t="s">
        <v>4400</v>
      </c>
      <c r="B115" s="370" t="s">
        <v>216</v>
      </c>
      <c r="C115" s="311" t="s">
        <v>4401</v>
      </c>
      <c r="D115" s="294" t="s">
        <v>9401</v>
      </c>
      <c r="E115" s="557">
        <v>1</v>
      </c>
      <c r="F115" s="379"/>
      <c r="G115" s="479">
        <v>14873</v>
      </c>
      <c r="H115" s="179">
        <f>IF(G115="","",G115-G115*COMPASS!$U$23)</f>
        <v>14873</v>
      </c>
    </row>
    <row r="116" spans="1:8" ht="14.85" customHeight="1">
      <c r="A116" s="347" t="s">
        <v>1959</v>
      </c>
      <c r="B116" s="370" t="s">
        <v>216</v>
      </c>
      <c r="C116" s="311" t="s">
        <v>1918</v>
      </c>
      <c r="D116" s="294" t="s">
        <v>9402</v>
      </c>
      <c r="E116" s="557">
        <v>1</v>
      </c>
      <c r="F116" s="379"/>
      <c r="G116" s="479">
        <v>9872</v>
      </c>
      <c r="H116" s="179">
        <f>IF(G116="","",G116-G116*COMPASS!$U$23)</f>
        <v>9872</v>
      </c>
    </row>
    <row r="117" spans="1:8" ht="14.85" customHeight="1">
      <c r="A117" s="347" t="s">
        <v>1960</v>
      </c>
      <c r="B117" s="370" t="s">
        <v>216</v>
      </c>
      <c r="C117" s="311" t="s">
        <v>1919</v>
      </c>
      <c r="D117" s="294" t="s">
        <v>9403</v>
      </c>
      <c r="E117" s="557">
        <v>1</v>
      </c>
      <c r="F117" s="379"/>
      <c r="G117" s="479">
        <v>10206</v>
      </c>
      <c r="H117" s="179">
        <f>IF(G117="","",G117-G117*COMPASS!$U$23)</f>
        <v>10206</v>
      </c>
    </row>
    <row r="118" spans="1:8" ht="14.85" customHeight="1">
      <c r="A118" s="347" t="s">
        <v>9404</v>
      </c>
      <c r="B118" s="370" t="s">
        <v>216</v>
      </c>
      <c r="C118" s="311" t="s">
        <v>9405</v>
      </c>
      <c r="D118" s="294" t="s">
        <v>9406</v>
      </c>
      <c r="E118" s="557">
        <v>1</v>
      </c>
      <c r="F118" s="379"/>
      <c r="G118" s="479">
        <v>5648</v>
      </c>
      <c r="H118" s="179">
        <f>IF(G118="","",G118-G118*COMPASS!$U$23)</f>
        <v>5648</v>
      </c>
    </row>
    <row r="119" spans="1:8" ht="14.85" customHeight="1">
      <c r="A119" s="347" t="s">
        <v>9407</v>
      </c>
      <c r="B119" s="370" t="s">
        <v>216</v>
      </c>
      <c r="C119" s="311" t="s">
        <v>9408</v>
      </c>
      <c r="D119" s="294" t="s">
        <v>9409</v>
      </c>
      <c r="E119" s="557">
        <v>1</v>
      </c>
      <c r="F119" s="379"/>
      <c r="G119" s="479">
        <v>5806</v>
      </c>
      <c r="H119" s="179">
        <f>IF(G119="","",G119-G119*COMPASS!$U$23)</f>
        <v>5806</v>
      </c>
    </row>
    <row r="120" spans="1:8" ht="14.85" customHeight="1">
      <c r="A120" s="347" t="s">
        <v>9410</v>
      </c>
      <c r="B120" s="370" t="s">
        <v>216</v>
      </c>
      <c r="C120" s="311" t="s">
        <v>9411</v>
      </c>
      <c r="D120" s="294" t="s">
        <v>9412</v>
      </c>
      <c r="E120" s="557">
        <v>1</v>
      </c>
      <c r="F120" s="379"/>
      <c r="G120" s="479">
        <v>7835</v>
      </c>
      <c r="H120" s="179">
        <f>IF(G120="","",G120-G120*COMPASS!$U$23)</f>
        <v>7835</v>
      </c>
    </row>
    <row r="121" spans="1:8" ht="14.85" customHeight="1">
      <c r="A121" s="506" t="s">
        <v>15763</v>
      </c>
      <c r="B121" s="370" t="s">
        <v>216</v>
      </c>
      <c r="C121" s="369" t="s">
        <v>15764</v>
      </c>
      <c r="D121" s="369" t="s">
        <v>15765</v>
      </c>
      <c r="E121" s="514">
        <v>1</v>
      </c>
      <c r="F121" s="1006"/>
      <c r="G121" s="479">
        <v>14999</v>
      </c>
      <c r="H121" s="179">
        <f>IF(G121="","",G121-G121*COMPASS!$U$23)</f>
        <v>14999</v>
      </c>
    </row>
    <row r="122" spans="1:8" ht="14.85" customHeight="1">
      <c r="A122" s="1002" t="s">
        <v>12751</v>
      </c>
      <c r="B122" s="363"/>
      <c r="C122" s="364"/>
      <c r="D122" s="364"/>
      <c r="E122" s="558"/>
      <c r="F122" s="559"/>
      <c r="G122" s="559"/>
      <c r="H122" s="179" t="str">
        <f>IF(G122="","",G122-G122*COMPASS!$U$23)</f>
        <v/>
      </c>
    </row>
    <row r="123" spans="1:8" ht="14.85" customHeight="1">
      <c r="A123" s="347" t="s">
        <v>1983</v>
      </c>
      <c r="B123" s="370" t="s">
        <v>216</v>
      </c>
      <c r="C123" s="294" t="s">
        <v>1950</v>
      </c>
      <c r="D123" s="294" t="s">
        <v>9413</v>
      </c>
      <c r="E123" s="557">
        <v>1</v>
      </c>
      <c r="F123" s="379"/>
      <c r="G123" s="479">
        <v>5148</v>
      </c>
      <c r="H123" s="179">
        <f>IF(G123="","",G123-G123*COMPASS!$U$23)</f>
        <v>5148</v>
      </c>
    </row>
    <row r="124" spans="1:8" ht="14.85" customHeight="1">
      <c r="A124" s="347" t="s">
        <v>1996</v>
      </c>
      <c r="B124" s="370" t="s">
        <v>216</v>
      </c>
      <c r="C124" s="294" t="s">
        <v>1955</v>
      </c>
      <c r="D124" s="294" t="s">
        <v>9414</v>
      </c>
      <c r="E124" s="557">
        <v>1</v>
      </c>
      <c r="F124" s="379"/>
      <c r="G124" s="479">
        <v>13896</v>
      </c>
      <c r="H124" s="179">
        <f>IF(G124="","",G124-G124*COMPASS!$U$23)</f>
        <v>13896</v>
      </c>
    </row>
    <row r="125" spans="1:8" ht="14.85" customHeight="1">
      <c r="A125" s="347" t="s">
        <v>1995</v>
      </c>
      <c r="B125" s="370" t="s">
        <v>216</v>
      </c>
      <c r="C125" s="294" t="s">
        <v>1952</v>
      </c>
      <c r="D125" s="294" t="s">
        <v>9415</v>
      </c>
      <c r="E125" s="557">
        <v>1</v>
      </c>
      <c r="F125" s="379"/>
      <c r="G125" s="479">
        <v>2232</v>
      </c>
      <c r="H125" s="179">
        <f>IF(G125="","",G125-G125*COMPASS!$U$23)</f>
        <v>2232</v>
      </c>
    </row>
    <row r="126" spans="1:8" ht="14.85" customHeight="1">
      <c r="A126" s="347" t="s">
        <v>1985</v>
      </c>
      <c r="B126" s="370" t="s">
        <v>216</v>
      </c>
      <c r="C126" s="294" t="s">
        <v>1953</v>
      </c>
      <c r="D126" s="294" t="s">
        <v>9416</v>
      </c>
      <c r="E126" s="557">
        <v>1</v>
      </c>
      <c r="F126" s="379"/>
      <c r="G126" s="479">
        <v>1896</v>
      </c>
      <c r="H126" s="179">
        <f>IF(G126="","",G126-G126*COMPASS!$U$23)</f>
        <v>1896</v>
      </c>
    </row>
    <row r="127" spans="1:8" ht="14.85" customHeight="1">
      <c r="A127" s="347" t="s">
        <v>8896</v>
      </c>
      <c r="B127" s="371" t="s">
        <v>216</v>
      </c>
      <c r="C127" s="311" t="s">
        <v>8897</v>
      </c>
      <c r="D127" s="311" t="s">
        <v>9417</v>
      </c>
      <c r="E127" s="514">
        <v>1</v>
      </c>
      <c r="F127" s="379"/>
      <c r="G127" s="479">
        <v>5112</v>
      </c>
      <c r="H127" s="179">
        <f>IF(G127="","",G127-G127*COMPASS!$U$23)</f>
        <v>5112</v>
      </c>
    </row>
    <row r="128" spans="1:8" ht="14.85" customHeight="1">
      <c r="A128" s="347" t="s">
        <v>1982</v>
      </c>
      <c r="B128" s="370" t="s">
        <v>216</v>
      </c>
      <c r="C128" s="294" t="s">
        <v>1949</v>
      </c>
      <c r="D128" s="294" t="s">
        <v>9418</v>
      </c>
      <c r="E128" s="557">
        <v>1</v>
      </c>
      <c r="F128" s="379"/>
      <c r="G128" s="479">
        <v>2448</v>
      </c>
      <c r="H128" s="179">
        <f>IF(G128="","",G128-G128*COMPASS!$U$23)</f>
        <v>2448</v>
      </c>
    </row>
    <row r="129" spans="1:8" ht="14.85" customHeight="1">
      <c r="A129" s="347" t="s">
        <v>1986</v>
      </c>
      <c r="B129" s="370" t="s">
        <v>216</v>
      </c>
      <c r="C129" s="294" t="s">
        <v>1954</v>
      </c>
      <c r="D129" s="294" t="s">
        <v>9419</v>
      </c>
      <c r="E129" s="557">
        <v>1</v>
      </c>
      <c r="F129" s="379"/>
      <c r="G129" s="479">
        <v>6624</v>
      </c>
      <c r="H129" s="179">
        <f>IF(G129="","",G129-G129*COMPASS!$U$23)</f>
        <v>6624</v>
      </c>
    </row>
    <row r="130" spans="1:8" ht="14.85" customHeight="1">
      <c r="A130" s="1002" t="s">
        <v>12752</v>
      </c>
      <c r="B130" s="363"/>
      <c r="C130" s="364"/>
      <c r="D130" s="364"/>
      <c r="E130" s="558"/>
      <c r="F130" s="559"/>
      <c r="G130" s="559"/>
      <c r="H130" s="179" t="str">
        <f>IF(G130="","",G130-G130*COMPASS!$U$23)</f>
        <v/>
      </c>
    </row>
    <row r="131" spans="1:8" ht="14.85" customHeight="1">
      <c r="A131" s="347" t="s">
        <v>16699</v>
      </c>
      <c r="B131" s="370" t="s">
        <v>216</v>
      </c>
      <c r="C131" s="369" t="s">
        <v>16700</v>
      </c>
      <c r="D131" s="369" t="s">
        <v>16701</v>
      </c>
      <c r="E131" s="514">
        <v>1</v>
      </c>
      <c r="F131" s="1006"/>
      <c r="G131" s="479">
        <v>513</v>
      </c>
      <c r="H131" s="179">
        <f>IF(G131="","",G131-G131*COMPASS!$U$23)</f>
        <v>513</v>
      </c>
    </row>
    <row r="132" spans="1:8" ht="14.85" customHeight="1">
      <c r="A132" s="341" t="s">
        <v>12753</v>
      </c>
      <c r="B132" s="370" t="s">
        <v>216</v>
      </c>
      <c r="C132" s="369" t="s">
        <v>12754</v>
      </c>
      <c r="D132" s="369" t="s">
        <v>12755</v>
      </c>
      <c r="E132" s="514">
        <v>1</v>
      </c>
      <c r="F132" s="1190"/>
      <c r="G132" s="479">
        <v>576</v>
      </c>
      <c r="H132" s="179">
        <f>IF(G132="","",G132-G132*COMPASS!$U$23)</f>
        <v>576</v>
      </c>
    </row>
    <row r="133" spans="1:8" ht="14.85" customHeight="1">
      <c r="A133" s="341" t="s">
        <v>12756</v>
      </c>
      <c r="B133" s="370" t="s">
        <v>216</v>
      </c>
      <c r="C133" s="369" t="s">
        <v>12757</v>
      </c>
      <c r="D133" s="369" t="s">
        <v>12758</v>
      </c>
      <c r="E133" s="514">
        <v>1</v>
      </c>
      <c r="F133" s="1006"/>
      <c r="G133" s="479">
        <v>576</v>
      </c>
      <c r="H133" s="179">
        <f>IF(G133="","",G133-G133*COMPASS!$U$23)</f>
        <v>576</v>
      </c>
    </row>
    <row r="134" spans="1:8" ht="14.85" customHeight="1">
      <c r="A134" s="506" t="s">
        <v>12759</v>
      </c>
      <c r="B134" s="370" t="s">
        <v>216</v>
      </c>
      <c r="C134" s="369" t="s">
        <v>12760</v>
      </c>
      <c r="D134" s="369" t="s">
        <v>12761</v>
      </c>
      <c r="E134" s="514">
        <v>1</v>
      </c>
      <c r="F134" s="1006"/>
      <c r="G134" s="479">
        <v>576</v>
      </c>
      <c r="H134" s="179">
        <f>IF(G134="","",G134-G134*COMPASS!$U$23)</f>
        <v>576</v>
      </c>
    </row>
    <row r="135" spans="1:8" ht="14.85" customHeight="1">
      <c r="A135" s="347" t="s">
        <v>16702</v>
      </c>
      <c r="B135" s="370" t="s">
        <v>216</v>
      </c>
      <c r="C135" s="294" t="s">
        <v>16703</v>
      </c>
      <c r="D135" s="294" t="s">
        <v>16704</v>
      </c>
      <c r="E135" s="557">
        <v>1</v>
      </c>
      <c r="F135" s="379"/>
      <c r="G135" s="479">
        <v>106</v>
      </c>
      <c r="H135" s="179">
        <f>IF(G135="","",G135-G135*COMPASS!$U$23)</f>
        <v>106</v>
      </c>
    </row>
    <row r="136" spans="1:8" ht="14.85" customHeight="1">
      <c r="A136" s="347" t="s">
        <v>1987</v>
      </c>
      <c r="B136" s="370" t="s">
        <v>216</v>
      </c>
      <c r="C136" s="294" t="s">
        <v>1933</v>
      </c>
      <c r="D136" s="294" t="s">
        <v>9468</v>
      </c>
      <c r="E136" s="557">
        <v>1</v>
      </c>
      <c r="F136" s="379"/>
      <c r="G136" s="479">
        <v>220</v>
      </c>
      <c r="H136" s="179">
        <f>IF(G136="","",G136-G136*COMPASS!$U$23)</f>
        <v>220</v>
      </c>
    </row>
    <row r="137" spans="1:8" ht="14.85" customHeight="1">
      <c r="A137" s="347" t="s">
        <v>1988</v>
      </c>
      <c r="B137" s="370" t="s">
        <v>216</v>
      </c>
      <c r="C137" s="294" t="s">
        <v>1934</v>
      </c>
      <c r="D137" s="294" t="s">
        <v>9469</v>
      </c>
      <c r="E137" s="557">
        <v>1</v>
      </c>
      <c r="F137" s="379"/>
      <c r="G137" s="479">
        <v>220</v>
      </c>
      <c r="H137" s="179">
        <f>IF(G137="","",G137-G137*COMPASS!$U$23)</f>
        <v>220</v>
      </c>
    </row>
    <row r="138" spans="1:8" ht="14.85" customHeight="1">
      <c r="A138" s="347" t="s">
        <v>16705</v>
      </c>
      <c r="B138" s="370" t="s">
        <v>216</v>
      </c>
      <c r="C138" s="294" t="s">
        <v>16706</v>
      </c>
      <c r="D138" s="294" t="s">
        <v>16707</v>
      </c>
      <c r="E138" s="557">
        <v>1</v>
      </c>
      <c r="F138" s="379"/>
      <c r="G138" s="479">
        <v>93</v>
      </c>
      <c r="H138" s="179">
        <f>IF(G138="","",G138-G138*COMPASS!$U$23)</f>
        <v>93</v>
      </c>
    </row>
    <row r="139" spans="1:8" ht="14.85" customHeight="1">
      <c r="A139" s="347" t="s">
        <v>1974</v>
      </c>
      <c r="B139" s="370" t="s">
        <v>216</v>
      </c>
      <c r="C139" s="294" t="s">
        <v>1935</v>
      </c>
      <c r="D139" s="294" t="s">
        <v>9470</v>
      </c>
      <c r="E139" s="557">
        <v>1</v>
      </c>
      <c r="F139" s="379"/>
      <c r="G139" s="479">
        <v>67</v>
      </c>
      <c r="H139" s="179">
        <f>IF(G139="","",G139-G139*COMPASS!$U$23)</f>
        <v>67</v>
      </c>
    </row>
    <row r="140" spans="1:8" ht="14.85" customHeight="1">
      <c r="A140" s="347" t="s">
        <v>1975</v>
      </c>
      <c r="B140" s="370" t="s">
        <v>216</v>
      </c>
      <c r="C140" s="294" t="s">
        <v>1936</v>
      </c>
      <c r="D140" s="294" t="s">
        <v>9471</v>
      </c>
      <c r="E140" s="557">
        <v>1</v>
      </c>
      <c r="F140" s="379"/>
      <c r="G140" s="479">
        <v>67</v>
      </c>
      <c r="H140" s="179">
        <f>IF(G140="","",G140-G140*COMPASS!$U$23)</f>
        <v>67</v>
      </c>
    </row>
    <row r="141" spans="1:8" ht="14.85" customHeight="1">
      <c r="A141" s="347" t="s">
        <v>1976</v>
      </c>
      <c r="B141" s="370" t="s">
        <v>216</v>
      </c>
      <c r="C141" s="294" t="s">
        <v>1937</v>
      </c>
      <c r="D141" s="294" t="s">
        <v>9472</v>
      </c>
      <c r="E141" s="557">
        <v>1</v>
      </c>
      <c r="F141" s="379"/>
      <c r="G141" s="479">
        <v>67</v>
      </c>
      <c r="H141" s="179">
        <f>IF(G141="","",G141-G141*COMPASS!$U$23)</f>
        <v>67</v>
      </c>
    </row>
    <row r="142" spans="1:8" ht="14.85" customHeight="1">
      <c r="A142" s="1002" t="s">
        <v>12762</v>
      </c>
      <c r="B142" s="363"/>
      <c r="C142" s="364"/>
      <c r="D142" s="364"/>
      <c r="E142" s="558"/>
      <c r="F142" s="559"/>
      <c r="G142" s="559"/>
      <c r="H142" s="179" t="str">
        <f>IF(G142="","",G142-G142*COMPASS!$U$23)</f>
        <v/>
      </c>
    </row>
    <row r="143" spans="1:8" ht="14.85" customHeight="1">
      <c r="A143" s="347" t="s">
        <v>14474</v>
      </c>
      <c r="B143" s="370" t="s">
        <v>216</v>
      </c>
      <c r="C143" s="294" t="s">
        <v>14475</v>
      </c>
      <c r="D143" s="294" t="s">
        <v>14476</v>
      </c>
      <c r="E143" s="557">
        <v>1</v>
      </c>
      <c r="F143" s="379"/>
      <c r="G143" s="479">
        <v>93</v>
      </c>
      <c r="H143" s="179">
        <f>IF(G143="","",G143-G143*COMPASS!$U$23)</f>
        <v>93</v>
      </c>
    </row>
    <row r="144" spans="1:8" ht="14.85" customHeight="1">
      <c r="A144" s="347" t="s">
        <v>10847</v>
      </c>
      <c r="B144" s="370" t="s">
        <v>216</v>
      </c>
      <c r="C144" s="294" t="s">
        <v>10848</v>
      </c>
      <c r="D144" s="294" t="s">
        <v>10849</v>
      </c>
      <c r="E144" s="557">
        <v>1</v>
      </c>
      <c r="F144" s="379"/>
      <c r="G144" s="479">
        <v>311</v>
      </c>
      <c r="H144" s="179">
        <f>IF(G144="","",G144-G144*COMPASS!$U$23)</f>
        <v>311</v>
      </c>
    </row>
    <row r="145" spans="1:8" ht="14.85" customHeight="1">
      <c r="A145" s="347" t="s">
        <v>1966</v>
      </c>
      <c r="B145" s="370" t="s">
        <v>216</v>
      </c>
      <c r="C145" s="294" t="s">
        <v>1925</v>
      </c>
      <c r="D145" s="294" t="s">
        <v>9460</v>
      </c>
      <c r="E145" s="557">
        <v>1</v>
      </c>
      <c r="F145" s="379"/>
      <c r="G145" s="479">
        <v>251</v>
      </c>
      <c r="H145" s="179">
        <f>IF(G145="","",G145-G145*COMPASS!$U$23)</f>
        <v>251</v>
      </c>
    </row>
    <row r="146" spans="1:8" ht="14.85" customHeight="1">
      <c r="A146" s="347" t="s">
        <v>12763</v>
      </c>
      <c r="B146" s="370" t="s">
        <v>216</v>
      </c>
      <c r="C146" s="294" t="s">
        <v>12764</v>
      </c>
      <c r="D146" s="294" t="s">
        <v>12765</v>
      </c>
      <c r="E146" s="557">
        <v>1</v>
      </c>
      <c r="F146" s="379"/>
      <c r="G146" s="479">
        <v>251</v>
      </c>
      <c r="H146" s="179">
        <f>IF(G146="","",G146-G146*COMPASS!$U$23)</f>
        <v>251</v>
      </c>
    </row>
    <row r="147" spans="1:8" ht="14.85" customHeight="1">
      <c r="A147" s="347" t="s">
        <v>15267</v>
      </c>
      <c r="B147" s="370" t="s">
        <v>216</v>
      </c>
      <c r="C147" s="294" t="s">
        <v>15268</v>
      </c>
      <c r="D147" s="294" t="s">
        <v>15269</v>
      </c>
      <c r="E147" s="557">
        <v>1</v>
      </c>
      <c r="F147" s="379"/>
      <c r="G147" s="479">
        <v>327</v>
      </c>
      <c r="H147" s="179">
        <f>IF(G147="","",G147-G147*COMPASS!$U$23)</f>
        <v>327</v>
      </c>
    </row>
    <row r="148" spans="1:8" ht="14.85" customHeight="1">
      <c r="A148" s="347" t="s">
        <v>1967</v>
      </c>
      <c r="B148" s="370" t="s">
        <v>216</v>
      </c>
      <c r="C148" s="294" t="s">
        <v>1926</v>
      </c>
      <c r="D148" s="294" t="s">
        <v>9461</v>
      </c>
      <c r="E148" s="557">
        <v>1</v>
      </c>
      <c r="F148" s="379"/>
      <c r="G148" s="479">
        <v>251</v>
      </c>
      <c r="H148" s="179">
        <f>IF(G148="","",G148-G148*COMPASS!$U$23)</f>
        <v>251</v>
      </c>
    </row>
    <row r="149" spans="1:8" ht="14.85" customHeight="1">
      <c r="A149" s="347" t="s">
        <v>1968</v>
      </c>
      <c r="B149" s="370" t="s">
        <v>216</v>
      </c>
      <c r="C149" s="294" t="s">
        <v>1927</v>
      </c>
      <c r="D149" s="294" t="s">
        <v>9462</v>
      </c>
      <c r="E149" s="557">
        <v>1</v>
      </c>
      <c r="F149" s="379"/>
      <c r="G149" s="479">
        <v>251</v>
      </c>
      <c r="H149" s="179">
        <f>IF(G149="","",G149-G149*COMPASS!$U$23)</f>
        <v>251</v>
      </c>
    </row>
    <row r="150" spans="1:8" ht="14.85" customHeight="1">
      <c r="A150" s="347" t="s">
        <v>1969</v>
      </c>
      <c r="B150" s="370" t="s">
        <v>216</v>
      </c>
      <c r="C150" s="294" t="s">
        <v>1928</v>
      </c>
      <c r="D150" s="294" t="s">
        <v>9463</v>
      </c>
      <c r="E150" s="557">
        <v>1</v>
      </c>
      <c r="F150" s="379"/>
      <c r="G150" s="479">
        <v>67</v>
      </c>
      <c r="H150" s="179">
        <f>IF(G150="","",G150-G150*COMPASS!$U$23)</f>
        <v>67</v>
      </c>
    </row>
    <row r="151" spans="1:8" ht="14.85" customHeight="1">
      <c r="A151" s="347" t="s">
        <v>1970</v>
      </c>
      <c r="B151" s="370" t="s">
        <v>216</v>
      </c>
      <c r="C151" s="294" t="s">
        <v>1929</v>
      </c>
      <c r="D151" s="294" t="s">
        <v>9464</v>
      </c>
      <c r="E151" s="557">
        <v>1</v>
      </c>
      <c r="F151" s="379"/>
      <c r="G151" s="479">
        <v>67</v>
      </c>
      <c r="H151" s="179">
        <f>IF(G151="","",G151-G151*COMPASS!$U$23)</f>
        <v>67</v>
      </c>
    </row>
    <row r="152" spans="1:8" ht="14.85" customHeight="1">
      <c r="A152" s="347" t="s">
        <v>1971</v>
      </c>
      <c r="B152" s="370" t="s">
        <v>216</v>
      </c>
      <c r="C152" s="294" t="s">
        <v>1930</v>
      </c>
      <c r="D152" s="294" t="s">
        <v>9465</v>
      </c>
      <c r="E152" s="557">
        <v>1</v>
      </c>
      <c r="F152" s="379"/>
      <c r="G152" s="479">
        <v>67</v>
      </c>
      <c r="H152" s="179">
        <f>IF(G152="","",G152-G152*COMPASS!$U$23)</f>
        <v>67</v>
      </c>
    </row>
    <row r="153" spans="1:8" ht="14.85" customHeight="1">
      <c r="A153" s="347" t="s">
        <v>1972</v>
      </c>
      <c r="B153" s="370" t="s">
        <v>216</v>
      </c>
      <c r="C153" s="294" t="s">
        <v>1931</v>
      </c>
      <c r="D153" s="294" t="s">
        <v>9466</v>
      </c>
      <c r="E153" s="557">
        <v>1</v>
      </c>
      <c r="F153" s="379"/>
      <c r="G153" s="479">
        <v>67</v>
      </c>
      <c r="H153" s="179">
        <f>IF(G153="","",G153-G153*COMPASS!$U$23)</f>
        <v>67</v>
      </c>
    </row>
    <row r="154" spans="1:8" ht="14.85" customHeight="1">
      <c r="A154" s="347" t="s">
        <v>1973</v>
      </c>
      <c r="B154" s="370" t="s">
        <v>216</v>
      </c>
      <c r="C154" s="294" t="s">
        <v>1932</v>
      </c>
      <c r="D154" s="294" t="s">
        <v>9467</v>
      </c>
      <c r="E154" s="557">
        <v>1</v>
      </c>
      <c r="F154" s="379"/>
      <c r="G154" s="479">
        <v>67</v>
      </c>
      <c r="H154" s="179">
        <f>IF(G154="","",G154-G154*COMPASS!$U$23)</f>
        <v>67</v>
      </c>
    </row>
    <row r="155" spans="1:8" ht="14.85" customHeight="1">
      <c r="A155" s="362" t="s">
        <v>12766</v>
      </c>
      <c r="B155" s="363"/>
      <c r="C155" s="364"/>
      <c r="D155" s="364"/>
      <c r="E155" s="558"/>
      <c r="F155" s="559"/>
      <c r="G155" s="559"/>
      <c r="H155" s="179" t="str">
        <f>IF(G155="","",G155-G155*COMPASS!$U$23)</f>
        <v/>
      </c>
    </row>
    <row r="156" spans="1:8" ht="14.85" customHeight="1">
      <c r="A156" s="347" t="s">
        <v>4394</v>
      </c>
      <c r="B156" s="370" t="s">
        <v>216</v>
      </c>
      <c r="C156" s="294" t="s">
        <v>4395</v>
      </c>
      <c r="D156" s="294" t="s">
        <v>9420</v>
      </c>
      <c r="E156" s="557">
        <v>1</v>
      </c>
      <c r="F156" s="379"/>
      <c r="G156" s="479">
        <v>34295</v>
      </c>
      <c r="H156" s="179">
        <f>IF(G156="","",G156-G156*COMPASS!$U$23)</f>
        <v>34295</v>
      </c>
    </row>
    <row r="157" spans="1:8" ht="14.85" customHeight="1">
      <c r="A157" s="347" t="s">
        <v>4422</v>
      </c>
      <c r="B157" s="370" t="s">
        <v>216</v>
      </c>
      <c r="C157" s="294" t="s">
        <v>4423</v>
      </c>
      <c r="D157" s="294" t="s">
        <v>9769</v>
      </c>
      <c r="E157" s="557">
        <v>1</v>
      </c>
      <c r="F157" s="379"/>
      <c r="G157" s="479">
        <v>13297</v>
      </c>
      <c r="H157" s="179">
        <f>IF(G157="","",G157-G157*COMPASS!$U$23)</f>
        <v>13297</v>
      </c>
    </row>
    <row r="158" spans="1:8" ht="14.85" customHeight="1">
      <c r="A158" s="347" t="s">
        <v>4424</v>
      </c>
      <c r="B158" s="370" t="s">
        <v>216</v>
      </c>
      <c r="C158" s="294" t="s">
        <v>4425</v>
      </c>
      <c r="D158" s="294" t="s">
        <v>10845</v>
      </c>
      <c r="E158" s="557">
        <v>1</v>
      </c>
      <c r="F158" s="379"/>
      <c r="G158" s="479">
        <v>14512</v>
      </c>
      <c r="H158" s="179">
        <f>IF(G158="","",G158-G158*COMPASS!$U$23)</f>
        <v>14512</v>
      </c>
    </row>
    <row r="159" spans="1:8" ht="14.85" customHeight="1">
      <c r="A159" s="347" t="s">
        <v>4426</v>
      </c>
      <c r="B159" s="370" t="s">
        <v>216</v>
      </c>
      <c r="C159" s="294" t="s">
        <v>4427</v>
      </c>
      <c r="D159" s="294" t="s">
        <v>9770</v>
      </c>
      <c r="E159" s="557">
        <v>1</v>
      </c>
      <c r="F159" s="379"/>
      <c r="G159" s="479">
        <v>10698</v>
      </c>
      <c r="H159" s="179">
        <f>IF(G159="","",G159-G159*COMPASS!$U$23)</f>
        <v>10698</v>
      </c>
    </row>
    <row r="160" spans="1:8" ht="14.85" customHeight="1">
      <c r="A160" s="347" t="s">
        <v>8396</v>
      </c>
      <c r="B160" s="371" t="s">
        <v>216</v>
      </c>
      <c r="C160" s="311" t="s">
        <v>4428</v>
      </c>
      <c r="D160" s="294" t="s">
        <v>9771</v>
      </c>
      <c r="E160" s="557">
        <v>1</v>
      </c>
      <c r="F160" s="379"/>
      <c r="G160" s="479">
        <v>13283</v>
      </c>
      <c r="H160" s="179">
        <f>IF(G160="","",G160-G160*COMPASS!$U$23)</f>
        <v>13283</v>
      </c>
    </row>
    <row r="161" spans="1:8" ht="14.85" customHeight="1">
      <c r="A161" s="347" t="s">
        <v>4429</v>
      </c>
      <c r="B161" s="370" t="s">
        <v>216</v>
      </c>
      <c r="C161" s="294" t="s">
        <v>4430</v>
      </c>
      <c r="D161" s="294" t="s">
        <v>9772</v>
      </c>
      <c r="E161" s="557">
        <v>1</v>
      </c>
      <c r="F161" s="379"/>
      <c r="G161" s="479">
        <v>11550</v>
      </c>
      <c r="H161" s="179">
        <f>IF(G161="","",G161-G161*COMPASS!$U$23)</f>
        <v>11550</v>
      </c>
    </row>
    <row r="162" spans="1:8" ht="14.85" customHeight="1">
      <c r="A162" s="347" t="s">
        <v>4431</v>
      </c>
      <c r="B162" s="370" t="s">
        <v>216</v>
      </c>
      <c r="C162" s="294" t="s">
        <v>4432</v>
      </c>
      <c r="D162" s="294" t="s">
        <v>9773</v>
      </c>
      <c r="E162" s="557">
        <v>1</v>
      </c>
      <c r="F162" s="379"/>
      <c r="G162" s="479">
        <v>13636</v>
      </c>
      <c r="H162" s="179">
        <f>IF(G162="","",G162-G162*COMPASS!$U$23)</f>
        <v>13636</v>
      </c>
    </row>
    <row r="163" spans="1:8" ht="14.85" customHeight="1">
      <c r="A163" s="347" t="s">
        <v>1957</v>
      </c>
      <c r="B163" s="370" t="s">
        <v>216</v>
      </c>
      <c r="C163" s="294" t="s">
        <v>1916</v>
      </c>
      <c r="D163" s="294" t="s">
        <v>9774</v>
      </c>
      <c r="E163" s="557">
        <v>1</v>
      </c>
      <c r="F163" s="379"/>
      <c r="G163" s="479">
        <v>11386</v>
      </c>
      <c r="H163" s="179">
        <f>IF(G163="","",G163-G163*COMPASS!$U$23)</f>
        <v>11386</v>
      </c>
    </row>
    <row r="164" spans="1:8" ht="14.85" customHeight="1">
      <c r="A164" s="347" t="s">
        <v>1661</v>
      </c>
      <c r="B164" s="370" t="s">
        <v>216</v>
      </c>
      <c r="C164" s="294" t="s">
        <v>1654</v>
      </c>
      <c r="D164" s="294" t="s">
        <v>9775</v>
      </c>
      <c r="E164" s="557">
        <v>1</v>
      </c>
      <c r="F164" s="379"/>
      <c r="G164" s="479">
        <v>9570</v>
      </c>
      <c r="H164" s="179">
        <f>IF(G164="","",G164-G164*COMPASS!$U$23)</f>
        <v>9570</v>
      </c>
    </row>
    <row r="165" spans="1:8" ht="14.85" customHeight="1">
      <c r="A165" s="347" t="s">
        <v>1662</v>
      </c>
      <c r="B165" s="370" t="s">
        <v>216</v>
      </c>
      <c r="C165" s="294" t="s">
        <v>1655</v>
      </c>
      <c r="D165" s="294" t="s">
        <v>9776</v>
      </c>
      <c r="E165" s="557">
        <v>1</v>
      </c>
      <c r="F165" s="379"/>
      <c r="G165" s="479">
        <v>10262</v>
      </c>
      <c r="H165" s="179">
        <f>IF(G165="","",G165-G165*COMPASS!$U$23)</f>
        <v>10262</v>
      </c>
    </row>
    <row r="166" spans="1:8" ht="14.85" customHeight="1">
      <c r="A166" s="347" t="s">
        <v>1663</v>
      </c>
      <c r="B166" s="370" t="s">
        <v>216</v>
      </c>
      <c r="C166" s="294" t="s">
        <v>1656</v>
      </c>
      <c r="D166" s="294" t="s">
        <v>9777</v>
      </c>
      <c r="E166" s="557">
        <v>1</v>
      </c>
      <c r="F166" s="379"/>
      <c r="G166" s="479">
        <v>10865</v>
      </c>
      <c r="H166" s="179">
        <f>IF(G166="","",G166-G166*COMPASS!$U$23)</f>
        <v>10865</v>
      </c>
    </row>
    <row r="167" spans="1:8" ht="14.85" customHeight="1">
      <c r="A167" s="506" t="s">
        <v>15766</v>
      </c>
      <c r="B167" s="371" t="s">
        <v>216</v>
      </c>
      <c r="C167" s="369" t="s">
        <v>15767</v>
      </c>
      <c r="D167" s="369" t="s">
        <v>15768</v>
      </c>
      <c r="E167" s="514">
        <v>1</v>
      </c>
      <c r="F167" s="1006"/>
      <c r="G167" s="479">
        <v>12750</v>
      </c>
      <c r="H167" s="179">
        <f>IF(G167="","",G167-G167*COMPASS!$U$23)</f>
        <v>12750</v>
      </c>
    </row>
    <row r="168" spans="1:8" ht="14.85" customHeight="1">
      <c r="A168" s="1002" t="s">
        <v>12767</v>
      </c>
      <c r="B168" s="363"/>
      <c r="C168" s="364"/>
      <c r="D168" s="364"/>
      <c r="E168" s="558"/>
      <c r="F168" s="559"/>
      <c r="G168" s="559"/>
      <c r="H168" s="179" t="str">
        <f>IF(G168="","",G168-G168*COMPASS!$U$23)</f>
        <v/>
      </c>
    </row>
    <row r="169" spans="1:8" ht="14.85" customHeight="1">
      <c r="A169" s="347" t="s">
        <v>9019</v>
      </c>
      <c r="B169" s="370" t="s">
        <v>216</v>
      </c>
      <c r="C169" s="294" t="s">
        <v>9020</v>
      </c>
      <c r="D169" s="294" t="s">
        <v>9424</v>
      </c>
      <c r="E169" s="557">
        <v>1</v>
      </c>
      <c r="F169" s="379"/>
      <c r="G169" s="479">
        <v>1728</v>
      </c>
      <c r="H169" s="179">
        <f>IF(G169="","",G169-G169*COMPASS!$U$23)</f>
        <v>1728</v>
      </c>
    </row>
    <row r="170" spans="1:8" ht="14.85" customHeight="1">
      <c r="A170" s="347" t="s">
        <v>1664</v>
      </c>
      <c r="B170" s="370" t="s">
        <v>216</v>
      </c>
      <c r="C170" s="294" t="s">
        <v>1657</v>
      </c>
      <c r="D170" s="294" t="s">
        <v>9425</v>
      </c>
      <c r="E170" s="557">
        <v>1</v>
      </c>
      <c r="F170" s="379"/>
      <c r="G170" s="479">
        <v>1992</v>
      </c>
      <c r="H170" s="179">
        <f>IF(G170="","",G170-G170*COMPASS!$U$23)</f>
        <v>1992</v>
      </c>
    </row>
    <row r="171" spans="1:8" ht="14.85" customHeight="1">
      <c r="A171" s="347" t="s">
        <v>12768</v>
      </c>
      <c r="B171" s="370" t="s">
        <v>216</v>
      </c>
      <c r="C171" s="294" t="s">
        <v>12769</v>
      </c>
      <c r="D171" s="294" t="s">
        <v>14477</v>
      </c>
      <c r="E171" s="557">
        <v>1</v>
      </c>
      <c r="F171" s="379"/>
      <c r="G171" s="479">
        <v>1632</v>
      </c>
      <c r="H171" s="179">
        <f>IF(G171="","",G171-G171*COMPASS!$U$23)</f>
        <v>1632</v>
      </c>
    </row>
    <row r="172" spans="1:8" ht="14.85" customHeight="1">
      <c r="A172" s="347" t="s">
        <v>1666</v>
      </c>
      <c r="B172" s="370" t="s">
        <v>216</v>
      </c>
      <c r="C172" s="294" t="s">
        <v>1659</v>
      </c>
      <c r="D172" s="294" t="s">
        <v>9426</v>
      </c>
      <c r="E172" s="557">
        <v>1</v>
      </c>
      <c r="F172" s="379"/>
      <c r="G172" s="479">
        <v>5364</v>
      </c>
      <c r="H172" s="179">
        <f>IF(G172="","",G172-G172*COMPASS!$U$23)</f>
        <v>5364</v>
      </c>
    </row>
    <row r="173" spans="1:8" ht="14.85" customHeight="1">
      <c r="A173" s="347" t="s">
        <v>1665</v>
      </c>
      <c r="B173" s="370" t="s">
        <v>216</v>
      </c>
      <c r="C173" s="294" t="s">
        <v>1658</v>
      </c>
      <c r="D173" s="294" t="s">
        <v>9427</v>
      </c>
      <c r="E173" s="557">
        <v>1</v>
      </c>
      <c r="F173" s="379"/>
      <c r="G173" s="479">
        <v>2172</v>
      </c>
      <c r="H173" s="179">
        <f>IF(G173="","",G173-G173*COMPASS!$U$23)</f>
        <v>2172</v>
      </c>
    </row>
    <row r="174" spans="1:8" ht="14.85" customHeight="1">
      <c r="A174" s="347" t="s">
        <v>3258</v>
      </c>
      <c r="B174" s="370" t="s">
        <v>216</v>
      </c>
      <c r="C174" s="294" t="s">
        <v>1660</v>
      </c>
      <c r="D174" s="294" t="s">
        <v>9428</v>
      </c>
      <c r="E174" s="557">
        <v>1</v>
      </c>
      <c r="F174" s="379"/>
      <c r="G174" s="479">
        <v>5868</v>
      </c>
      <c r="H174" s="179">
        <f>IF(G174="","",G174-G174*COMPASS!$U$23)</f>
        <v>5868</v>
      </c>
    </row>
    <row r="175" spans="1:8" ht="14.85" customHeight="1">
      <c r="A175" s="347" t="s">
        <v>15258</v>
      </c>
      <c r="B175" s="370" t="s">
        <v>216</v>
      </c>
      <c r="C175" s="294" t="s">
        <v>15259</v>
      </c>
      <c r="D175" s="294" t="s">
        <v>15260</v>
      </c>
      <c r="E175" s="557">
        <v>1</v>
      </c>
      <c r="F175" s="379"/>
      <c r="G175" s="479">
        <v>1992</v>
      </c>
      <c r="H175" s="179">
        <f>IF(G175="","",G175-G175*COMPASS!$U$23)</f>
        <v>1992</v>
      </c>
    </row>
    <row r="176" spans="1:8" ht="14.85" customHeight="1">
      <c r="A176" s="347" t="s">
        <v>1984</v>
      </c>
      <c r="B176" s="370" t="s">
        <v>216</v>
      </c>
      <c r="C176" s="294" t="s">
        <v>1951</v>
      </c>
      <c r="D176" s="294" t="s">
        <v>14478</v>
      </c>
      <c r="E176" s="557">
        <v>1</v>
      </c>
      <c r="F176" s="379"/>
      <c r="G176" s="479">
        <v>1704</v>
      </c>
      <c r="H176" s="179">
        <f>IF(G176="","",G176-G176*COMPASS!$U$23)</f>
        <v>1704</v>
      </c>
    </row>
    <row r="177" spans="1:8" ht="14.85" customHeight="1">
      <c r="A177" s="347" t="s">
        <v>8401</v>
      </c>
      <c r="B177" s="370" t="s">
        <v>216</v>
      </c>
      <c r="C177" s="294" t="s">
        <v>8397</v>
      </c>
      <c r="D177" s="294" t="s">
        <v>9429</v>
      </c>
      <c r="E177" s="557">
        <v>1</v>
      </c>
      <c r="F177" s="379"/>
      <c r="G177" s="479">
        <v>4608</v>
      </c>
      <c r="H177" s="179">
        <f>IF(G177="","",G177-G177*COMPASS!$U$23)</f>
        <v>4608</v>
      </c>
    </row>
    <row r="178" spans="1:8" ht="14.85" customHeight="1">
      <c r="A178" s="1002" t="s">
        <v>12770</v>
      </c>
      <c r="B178" s="363"/>
      <c r="C178" s="364"/>
      <c r="D178" s="364"/>
      <c r="E178" s="558"/>
      <c r="F178" s="559"/>
      <c r="G178" s="559"/>
      <c r="H178" s="179" t="str">
        <f>IF(G178="","",G178-G178*COMPASS!$U$23)</f>
        <v/>
      </c>
    </row>
    <row r="179" spans="1:8" ht="14.85" customHeight="1">
      <c r="A179" s="347" t="s">
        <v>9781</v>
      </c>
      <c r="B179" s="370" t="s">
        <v>216</v>
      </c>
      <c r="C179" s="294" t="s">
        <v>9782</v>
      </c>
      <c r="D179" s="294" t="s">
        <v>9783</v>
      </c>
      <c r="E179" s="560">
        <v>1</v>
      </c>
      <c r="F179" s="379"/>
      <c r="G179" s="479">
        <v>390</v>
      </c>
      <c r="H179" s="179">
        <f>IF(G179="","",G179-G179*COMPASS!$U$23)</f>
        <v>390</v>
      </c>
    </row>
    <row r="180" spans="1:8" ht="14.85" customHeight="1">
      <c r="A180" s="347" t="s">
        <v>2604</v>
      </c>
      <c r="B180" s="370" t="s">
        <v>216</v>
      </c>
      <c r="C180" s="294" t="s">
        <v>2602</v>
      </c>
      <c r="D180" s="294" t="s">
        <v>9450</v>
      </c>
      <c r="E180" s="560">
        <v>1</v>
      </c>
      <c r="F180" s="379"/>
      <c r="G180" s="479">
        <v>438</v>
      </c>
      <c r="H180" s="179">
        <f>IF(G180="","",G180-G180*COMPASS!$U$23)</f>
        <v>438</v>
      </c>
    </row>
    <row r="181" spans="1:8" ht="14.85" customHeight="1">
      <c r="A181" s="347" t="s">
        <v>1776</v>
      </c>
      <c r="B181" s="370" t="s">
        <v>216</v>
      </c>
      <c r="C181" s="294" t="s">
        <v>1767</v>
      </c>
      <c r="D181" s="294" t="s">
        <v>9451</v>
      </c>
      <c r="E181" s="560">
        <v>1</v>
      </c>
      <c r="F181" s="379"/>
      <c r="G181" s="479">
        <v>438</v>
      </c>
      <c r="H181" s="179">
        <f>IF(G181="","",G181-G181*COMPASS!$U$23)</f>
        <v>438</v>
      </c>
    </row>
    <row r="182" spans="1:8" ht="14.85" customHeight="1">
      <c r="A182" s="347" t="s">
        <v>1777</v>
      </c>
      <c r="B182" s="370" t="s">
        <v>216</v>
      </c>
      <c r="C182" s="294" t="s">
        <v>1768</v>
      </c>
      <c r="D182" s="294" t="s">
        <v>9452</v>
      </c>
      <c r="E182" s="560">
        <v>1</v>
      </c>
      <c r="F182" s="379"/>
      <c r="G182" s="479">
        <v>438</v>
      </c>
      <c r="H182" s="179">
        <f>IF(G182="","",G182-G182*COMPASS!$U$23)</f>
        <v>438</v>
      </c>
    </row>
    <row r="183" spans="1:8" ht="14.85" customHeight="1">
      <c r="A183" s="347" t="s">
        <v>9784</v>
      </c>
      <c r="B183" s="370" t="s">
        <v>216</v>
      </c>
      <c r="C183" s="294" t="s">
        <v>9785</v>
      </c>
      <c r="D183" s="294" t="s">
        <v>9786</v>
      </c>
      <c r="E183" s="560">
        <v>1</v>
      </c>
      <c r="F183" s="379"/>
      <c r="G183" s="479">
        <v>390</v>
      </c>
      <c r="H183" s="179">
        <f>IF(G183="","",G183-G183*COMPASS!$U$23)</f>
        <v>390</v>
      </c>
    </row>
    <row r="184" spans="1:8" ht="14.85" customHeight="1">
      <c r="A184" s="347" t="s">
        <v>1778</v>
      </c>
      <c r="B184" s="370" t="s">
        <v>216</v>
      </c>
      <c r="C184" s="294" t="s">
        <v>1769</v>
      </c>
      <c r="D184" s="294" t="s">
        <v>9453</v>
      </c>
      <c r="E184" s="560">
        <v>1</v>
      </c>
      <c r="F184" s="379"/>
      <c r="G184" s="479">
        <v>438</v>
      </c>
      <c r="H184" s="179">
        <f>IF(G184="","",G184-G184*COMPASS!$U$23)</f>
        <v>438</v>
      </c>
    </row>
    <row r="185" spans="1:8" ht="14.85" customHeight="1">
      <c r="A185" s="347" t="s">
        <v>1779</v>
      </c>
      <c r="B185" s="370" t="s">
        <v>216</v>
      </c>
      <c r="C185" s="294" t="s">
        <v>1770</v>
      </c>
      <c r="D185" s="294" t="s">
        <v>9454</v>
      </c>
      <c r="E185" s="560">
        <v>1</v>
      </c>
      <c r="F185" s="379"/>
      <c r="G185" s="479">
        <v>438</v>
      </c>
      <c r="H185" s="179">
        <f>IF(G185="","",G185-G185*COMPASS!$U$23)</f>
        <v>438</v>
      </c>
    </row>
    <row r="186" spans="1:8" ht="14.85" customHeight="1">
      <c r="A186" s="1002" t="s">
        <v>12771</v>
      </c>
      <c r="B186" s="364"/>
      <c r="C186" s="364"/>
      <c r="D186" s="364"/>
      <c r="E186" s="558"/>
      <c r="F186" s="559"/>
      <c r="G186" s="559"/>
      <c r="H186" s="179" t="str">
        <f>IF(G186="","",G186-G186*COMPASS!$U$23)</f>
        <v/>
      </c>
    </row>
    <row r="187" spans="1:8" ht="14.85" customHeight="1">
      <c r="A187" s="347" t="s">
        <v>9787</v>
      </c>
      <c r="B187" s="370" t="s">
        <v>216</v>
      </c>
      <c r="C187" s="294" t="s">
        <v>9788</v>
      </c>
      <c r="D187" s="294" t="s">
        <v>9789</v>
      </c>
      <c r="E187" s="560">
        <v>1</v>
      </c>
      <c r="F187" s="379"/>
      <c r="G187" s="479">
        <v>390</v>
      </c>
      <c r="H187" s="179">
        <f>IF(G187="","",G187-G187*COMPASS!$U$23)</f>
        <v>390</v>
      </c>
    </row>
    <row r="188" spans="1:8" ht="14.85" customHeight="1">
      <c r="A188" s="347" t="s">
        <v>1780</v>
      </c>
      <c r="B188" s="370" t="s">
        <v>216</v>
      </c>
      <c r="C188" s="294" t="s">
        <v>1771</v>
      </c>
      <c r="D188" s="294" t="s">
        <v>9455</v>
      </c>
      <c r="E188" s="560">
        <v>1</v>
      </c>
      <c r="F188" s="379"/>
      <c r="G188" s="479">
        <v>438</v>
      </c>
      <c r="H188" s="179">
        <f>IF(G188="","",G188-G188*COMPASS!$U$23)</f>
        <v>438</v>
      </c>
    </row>
    <row r="189" spans="1:8" ht="14.85" customHeight="1">
      <c r="A189" s="347" t="s">
        <v>8898</v>
      </c>
      <c r="B189" s="370" t="s">
        <v>216</v>
      </c>
      <c r="C189" s="294" t="s">
        <v>8899</v>
      </c>
      <c r="D189" s="294" t="s">
        <v>9456</v>
      </c>
      <c r="E189" s="560">
        <v>1</v>
      </c>
      <c r="F189" s="379"/>
      <c r="G189" s="479">
        <v>438</v>
      </c>
      <c r="H189" s="179">
        <f>IF(G189="","",G189-G189*COMPASS!$U$23)</f>
        <v>438</v>
      </c>
    </row>
    <row r="190" spans="1:8" ht="14.85" customHeight="1">
      <c r="A190" s="347" t="s">
        <v>1781</v>
      </c>
      <c r="B190" s="370" t="s">
        <v>216</v>
      </c>
      <c r="C190" s="294" t="s">
        <v>1772</v>
      </c>
      <c r="D190" s="294" t="s">
        <v>9457</v>
      </c>
      <c r="E190" s="560">
        <v>1</v>
      </c>
      <c r="F190" s="379"/>
      <c r="G190" s="479">
        <v>438</v>
      </c>
      <c r="H190" s="179">
        <f>IF(G190="","",G190-G190*COMPASS!$U$23)</f>
        <v>438</v>
      </c>
    </row>
    <row r="191" spans="1:8" ht="14.85" customHeight="1">
      <c r="A191" s="347" t="s">
        <v>9790</v>
      </c>
      <c r="B191" s="370" t="s">
        <v>216</v>
      </c>
      <c r="C191" s="294" t="s">
        <v>9791</v>
      </c>
      <c r="D191" s="294" t="s">
        <v>12772</v>
      </c>
      <c r="E191" s="560">
        <v>1</v>
      </c>
      <c r="F191" s="379"/>
      <c r="G191" s="479">
        <v>390</v>
      </c>
      <c r="H191" s="179">
        <f>IF(G191="","",G191-G191*COMPASS!$U$23)</f>
        <v>390</v>
      </c>
    </row>
    <row r="192" spans="1:8" ht="14.85" customHeight="1">
      <c r="A192" s="347" t="s">
        <v>3259</v>
      </c>
      <c r="B192" s="370" t="s">
        <v>216</v>
      </c>
      <c r="C192" s="294" t="s">
        <v>4345</v>
      </c>
      <c r="D192" s="294" t="s">
        <v>9458</v>
      </c>
      <c r="E192" s="557">
        <v>1</v>
      </c>
      <c r="F192" s="379"/>
      <c r="G192" s="479">
        <v>438</v>
      </c>
      <c r="H192" s="179">
        <f>IF(G192="","",G192-G192*COMPASS!$U$23)</f>
        <v>438</v>
      </c>
    </row>
    <row r="193" spans="1:8" ht="14.85" customHeight="1">
      <c r="A193" s="347" t="s">
        <v>1782</v>
      </c>
      <c r="B193" s="370" t="s">
        <v>216</v>
      </c>
      <c r="C193" s="294" t="s">
        <v>1773</v>
      </c>
      <c r="D193" s="294" t="s">
        <v>9459</v>
      </c>
      <c r="E193" s="557">
        <v>1</v>
      </c>
      <c r="F193" s="379"/>
      <c r="G193" s="479">
        <v>438</v>
      </c>
      <c r="H193" s="179">
        <f>IF(G193="","",G193-G193*COMPASS!$U$23)</f>
        <v>438</v>
      </c>
    </row>
    <row r="194" spans="1:8" ht="14.85" customHeight="1">
      <c r="A194" s="1002" t="s">
        <v>7887</v>
      </c>
      <c r="B194" s="363"/>
      <c r="C194" s="364"/>
      <c r="D194" s="364"/>
      <c r="E194" s="558"/>
      <c r="F194" s="559"/>
      <c r="G194" s="559"/>
      <c r="H194" s="179" t="str">
        <f>IF(G194="","",G194-G194*COMPASS!$U$23)</f>
        <v/>
      </c>
    </row>
    <row r="195" spans="1:8" ht="14.85" customHeight="1">
      <c r="A195" s="347" t="s">
        <v>7902</v>
      </c>
      <c r="B195" s="371" t="s">
        <v>216</v>
      </c>
      <c r="C195" s="311" t="s">
        <v>7888</v>
      </c>
      <c r="D195" s="311" t="s">
        <v>9421</v>
      </c>
      <c r="E195" s="514">
        <v>1</v>
      </c>
      <c r="F195" s="379"/>
      <c r="G195" s="479">
        <v>14411</v>
      </c>
      <c r="H195" s="179">
        <f>IF(G195="","",G195-G195*COMPASS!$U$23)</f>
        <v>14411</v>
      </c>
    </row>
    <row r="196" spans="1:8" ht="14.85" customHeight="1">
      <c r="A196" s="347" t="s">
        <v>7889</v>
      </c>
      <c r="B196" s="371" t="s">
        <v>216</v>
      </c>
      <c r="C196" s="311" t="s">
        <v>7890</v>
      </c>
      <c r="D196" s="311" t="s">
        <v>9422</v>
      </c>
      <c r="E196" s="514">
        <v>1</v>
      </c>
      <c r="F196" s="379"/>
      <c r="G196" s="479">
        <v>17559</v>
      </c>
      <c r="H196" s="179">
        <f>IF(G196="","",G196-G196*COMPASS!$U$23)</f>
        <v>17559</v>
      </c>
    </row>
    <row r="197" spans="1:8" ht="14.85" customHeight="1">
      <c r="A197" s="347" t="s">
        <v>8169</v>
      </c>
      <c r="B197" s="371" t="s">
        <v>216</v>
      </c>
      <c r="C197" s="311" t="s">
        <v>8170</v>
      </c>
      <c r="D197" s="311" t="s">
        <v>9423</v>
      </c>
      <c r="E197" s="514">
        <v>1</v>
      </c>
      <c r="F197" s="379"/>
      <c r="G197" s="479">
        <v>15290</v>
      </c>
      <c r="H197" s="179">
        <f>IF(G197="","",G197-G197*COMPASS!$U$23)</f>
        <v>15290</v>
      </c>
    </row>
    <row r="198" spans="1:8" ht="14.85" customHeight="1">
      <c r="A198" s="996" t="s">
        <v>12773</v>
      </c>
      <c r="B198" s="997"/>
      <c r="C198" s="1003"/>
      <c r="D198" s="1003"/>
      <c r="E198" s="1003"/>
      <c r="F198" s="1003"/>
      <c r="G198" s="1004"/>
      <c r="H198" s="179" t="str">
        <f>IF(G198="","",G198-G198*COMPASS!$U$23)</f>
        <v/>
      </c>
    </row>
    <row r="199" spans="1:8" ht="14.85" customHeight="1">
      <c r="A199" s="1002" t="s">
        <v>7850</v>
      </c>
      <c r="B199" s="363"/>
      <c r="C199" s="364"/>
      <c r="D199" s="364"/>
      <c r="E199" s="558"/>
      <c r="F199" s="559"/>
      <c r="G199" s="559"/>
      <c r="H199" s="179" t="str">
        <f>IF(G199="","",G199-G199*COMPASS!$U$23)</f>
        <v/>
      </c>
    </row>
    <row r="200" spans="1:8" ht="14.85" customHeight="1">
      <c r="A200" s="347" t="s">
        <v>164</v>
      </c>
      <c r="B200" s="370" t="s">
        <v>216</v>
      </c>
      <c r="C200" s="294" t="s">
        <v>165</v>
      </c>
      <c r="D200" s="294" t="s">
        <v>9434</v>
      </c>
      <c r="E200" s="557">
        <v>1</v>
      </c>
      <c r="F200" s="379"/>
      <c r="G200" s="479">
        <v>3027</v>
      </c>
      <c r="H200" s="179">
        <f>IF(G200="","",G200-G200*COMPASS!$U$23)</f>
        <v>3027</v>
      </c>
    </row>
    <row r="201" spans="1:8" ht="14.85" customHeight="1">
      <c r="A201" s="347" t="s">
        <v>229</v>
      </c>
      <c r="B201" s="370" t="s">
        <v>216</v>
      </c>
      <c r="C201" s="294" t="s">
        <v>230</v>
      </c>
      <c r="D201" s="294" t="s">
        <v>9435</v>
      </c>
      <c r="E201" s="557">
        <v>1</v>
      </c>
      <c r="F201" s="379"/>
      <c r="G201" s="479">
        <v>4538</v>
      </c>
      <c r="H201" s="179">
        <f>IF(G201="","",G201-G201*COMPASS!$U$23)</f>
        <v>4538</v>
      </c>
    </row>
    <row r="202" spans="1:8" ht="14.85" customHeight="1">
      <c r="A202" s="347" t="s">
        <v>12774</v>
      </c>
      <c r="B202" s="370" t="s">
        <v>216</v>
      </c>
      <c r="C202" s="294" t="s">
        <v>12775</v>
      </c>
      <c r="D202" s="294" t="s">
        <v>12776</v>
      </c>
      <c r="E202" s="557">
        <v>1</v>
      </c>
      <c r="F202" s="379"/>
      <c r="G202" s="479">
        <v>11075</v>
      </c>
      <c r="H202" s="179">
        <f>IF(G202="","",G202-G202*COMPASS!$U$23)</f>
        <v>11075</v>
      </c>
    </row>
    <row r="203" spans="1:8" ht="14.85" customHeight="1">
      <c r="A203" s="347" t="s">
        <v>3441</v>
      </c>
      <c r="B203" s="370" t="s">
        <v>216</v>
      </c>
      <c r="C203" s="294" t="s">
        <v>3255</v>
      </c>
      <c r="D203" s="294" t="s">
        <v>9436</v>
      </c>
      <c r="E203" s="557">
        <v>1</v>
      </c>
      <c r="F203" s="379"/>
      <c r="G203" s="479">
        <v>3170</v>
      </c>
      <c r="H203" s="179">
        <f>IF(G203="","",G203-G203*COMPASS!$U$23)</f>
        <v>3170</v>
      </c>
    </row>
    <row r="204" spans="1:8" ht="14.85" customHeight="1">
      <c r="A204" s="347" t="s">
        <v>3440</v>
      </c>
      <c r="B204" s="370" t="s">
        <v>216</v>
      </c>
      <c r="C204" s="294" t="s">
        <v>3253</v>
      </c>
      <c r="D204" s="294" t="s">
        <v>9437</v>
      </c>
      <c r="E204" s="557">
        <v>1</v>
      </c>
      <c r="F204" s="379"/>
      <c r="G204" s="479">
        <v>1604</v>
      </c>
      <c r="H204" s="179">
        <f>IF(G204="","",G204-G204*COMPASS!$U$23)</f>
        <v>1604</v>
      </c>
    </row>
    <row r="205" spans="1:8" ht="14.85" customHeight="1">
      <c r="A205" s="347" t="s">
        <v>3260</v>
      </c>
      <c r="B205" s="370" t="s">
        <v>216</v>
      </c>
      <c r="C205" s="294" t="s">
        <v>3254</v>
      </c>
      <c r="D205" s="294" t="s">
        <v>9438</v>
      </c>
      <c r="E205" s="557">
        <v>1</v>
      </c>
      <c r="F205" s="379"/>
      <c r="G205" s="479">
        <v>1768</v>
      </c>
      <c r="H205" s="179">
        <f>IF(G205="","",G205-G205*COMPASS!$U$23)</f>
        <v>1768</v>
      </c>
    </row>
    <row r="206" spans="1:8" ht="14.85" customHeight="1">
      <c r="A206" s="1002" t="s">
        <v>7891</v>
      </c>
      <c r="B206" s="363"/>
      <c r="C206" s="364"/>
      <c r="D206" s="364"/>
      <c r="E206" s="558"/>
      <c r="F206" s="559"/>
      <c r="G206" s="559"/>
      <c r="H206" s="179" t="str">
        <f>IF(G206="","",G206-G206*COMPASS!$U$23)</f>
        <v/>
      </c>
    </row>
    <row r="207" spans="1:8" ht="14.85" customHeight="1">
      <c r="A207" s="347" t="s">
        <v>7903</v>
      </c>
      <c r="B207" s="370" t="s">
        <v>216</v>
      </c>
      <c r="C207" s="294" t="s">
        <v>7892</v>
      </c>
      <c r="D207" s="294" t="s">
        <v>9430</v>
      </c>
      <c r="E207" s="557">
        <v>1</v>
      </c>
      <c r="F207" s="379"/>
      <c r="G207" s="479">
        <v>6927</v>
      </c>
      <c r="H207" s="179">
        <f>IF(G207="","",G207-G207*COMPASS!$U$23)</f>
        <v>6927</v>
      </c>
    </row>
    <row r="208" spans="1:8" ht="14.85" customHeight="1">
      <c r="A208" s="347" t="s">
        <v>7893</v>
      </c>
      <c r="B208" s="370" t="s">
        <v>216</v>
      </c>
      <c r="C208" s="294" t="s">
        <v>7894</v>
      </c>
      <c r="D208" s="294" t="s">
        <v>9431</v>
      </c>
      <c r="E208" s="557">
        <v>1</v>
      </c>
      <c r="F208" s="379"/>
      <c r="G208" s="479">
        <v>5789</v>
      </c>
      <c r="H208" s="179">
        <f>IF(G208="","",G208-G208*COMPASS!$U$23)</f>
        <v>5789</v>
      </c>
    </row>
    <row r="209" spans="1:8" ht="14.85" customHeight="1">
      <c r="A209" s="347" t="s">
        <v>7904</v>
      </c>
      <c r="B209" s="370" t="s">
        <v>216</v>
      </c>
      <c r="C209" s="294" t="s">
        <v>7895</v>
      </c>
      <c r="D209" s="294" t="s">
        <v>9432</v>
      </c>
      <c r="E209" s="557">
        <v>1</v>
      </c>
      <c r="F209" s="379"/>
      <c r="G209" s="479">
        <v>11049</v>
      </c>
      <c r="H209" s="179">
        <f>IF(G209="","",G209-G209*COMPASS!$U$23)</f>
        <v>11049</v>
      </c>
    </row>
    <row r="210" spans="1:8" ht="14.85" customHeight="1">
      <c r="A210" s="347" t="s">
        <v>4433</v>
      </c>
      <c r="B210" s="370" t="s">
        <v>216</v>
      </c>
      <c r="C210" s="294" t="s">
        <v>4434</v>
      </c>
      <c r="D210" s="294" t="s">
        <v>9433</v>
      </c>
      <c r="E210" s="557">
        <v>1</v>
      </c>
      <c r="F210" s="379"/>
      <c r="G210" s="479">
        <v>12425</v>
      </c>
      <c r="H210" s="179">
        <f>IF(G210="","",G210-G210*COMPASS!$U$23)</f>
        <v>12425</v>
      </c>
    </row>
    <row r="211" spans="1:8" ht="14.85" customHeight="1">
      <c r="A211" s="996" t="s">
        <v>7885</v>
      </c>
      <c r="B211" s="997"/>
      <c r="C211" s="1003"/>
      <c r="D211" s="1003"/>
      <c r="E211" s="1003"/>
      <c r="F211" s="1003"/>
      <c r="G211" s="1004"/>
      <c r="H211" s="179" t="str">
        <f>IF(G211="","",G211-G211*COMPASS!$U$23)</f>
        <v/>
      </c>
    </row>
    <row r="212" spans="1:8" ht="14.85" customHeight="1">
      <c r="A212" s="1002" t="s">
        <v>7848</v>
      </c>
      <c r="B212" s="363"/>
      <c r="C212" s="364"/>
      <c r="D212" s="364"/>
      <c r="E212" s="558"/>
      <c r="F212" s="559"/>
      <c r="G212" s="559"/>
      <c r="H212" s="179" t="str">
        <f>IF(G212="","",G212-G212*COMPASS!$U$23)</f>
        <v/>
      </c>
    </row>
    <row r="213" spans="1:8" ht="14.85" customHeight="1">
      <c r="A213" s="347" t="s">
        <v>7886</v>
      </c>
      <c r="B213" s="370" t="s">
        <v>216</v>
      </c>
      <c r="C213" s="294" t="s">
        <v>4408</v>
      </c>
      <c r="D213" s="294" t="s">
        <v>9386</v>
      </c>
      <c r="E213" s="557">
        <v>1</v>
      </c>
      <c r="F213" s="379"/>
      <c r="G213" s="479">
        <v>21588</v>
      </c>
      <c r="H213" s="179">
        <f>IF(G213="","",G213-G213*COMPASS!$U$23)</f>
        <v>21588</v>
      </c>
    </row>
    <row r="214" spans="1:8" ht="14.85" customHeight="1">
      <c r="A214" s="347" t="s">
        <v>4409</v>
      </c>
      <c r="B214" s="370" t="s">
        <v>216</v>
      </c>
      <c r="C214" s="294" t="s">
        <v>4410</v>
      </c>
      <c r="D214" s="294" t="s">
        <v>9387</v>
      </c>
      <c r="E214" s="557">
        <v>1</v>
      </c>
      <c r="F214" s="379"/>
      <c r="G214" s="479">
        <v>23532</v>
      </c>
      <c r="H214" s="179">
        <f>IF(G214="","",G214-G214*COMPASS!$U$23)</f>
        <v>23532</v>
      </c>
    </row>
    <row r="215" spans="1:8" ht="14.85" customHeight="1">
      <c r="A215" s="347" t="s">
        <v>4411</v>
      </c>
      <c r="B215" s="370" t="s">
        <v>216</v>
      </c>
      <c r="C215" s="294" t="s">
        <v>4412</v>
      </c>
      <c r="D215" s="294" t="s">
        <v>9388</v>
      </c>
      <c r="E215" s="557">
        <v>1</v>
      </c>
      <c r="F215" s="379"/>
      <c r="G215" s="479">
        <v>28075</v>
      </c>
      <c r="H215" s="179">
        <f>IF(G215="","",G215-G215*COMPASS!$U$23)</f>
        <v>28075</v>
      </c>
    </row>
    <row r="216" spans="1:8" ht="14.85" customHeight="1">
      <c r="A216" s="347" t="s">
        <v>4413</v>
      </c>
      <c r="B216" s="370" t="s">
        <v>216</v>
      </c>
      <c r="C216" s="294" t="s">
        <v>4414</v>
      </c>
      <c r="D216" s="294" t="s">
        <v>9389</v>
      </c>
      <c r="E216" s="557">
        <v>1</v>
      </c>
      <c r="F216" s="379"/>
      <c r="G216" s="479">
        <v>41400</v>
      </c>
      <c r="H216" s="179">
        <f>IF(G216="","",G216-G216*COMPASS!$U$23)</f>
        <v>41400</v>
      </c>
    </row>
    <row r="217" spans="1:8" ht="14.85" customHeight="1">
      <c r="A217" s="347" t="s">
        <v>9390</v>
      </c>
      <c r="B217" s="370" t="s">
        <v>216</v>
      </c>
      <c r="C217" s="294" t="s">
        <v>9391</v>
      </c>
      <c r="D217" s="294" t="s">
        <v>9392</v>
      </c>
      <c r="E217" s="557">
        <v>1</v>
      </c>
      <c r="F217" s="379"/>
      <c r="G217" s="479">
        <v>35999</v>
      </c>
      <c r="H217" s="179">
        <f>IF(G217="","",G217-G217*COMPASS!$U$23)</f>
        <v>35999</v>
      </c>
    </row>
    <row r="218" spans="1:8" ht="14.85" customHeight="1">
      <c r="A218" s="347" t="s">
        <v>16708</v>
      </c>
      <c r="B218" s="1191" t="s">
        <v>216</v>
      </c>
      <c r="C218" s="294" t="s">
        <v>16709</v>
      </c>
      <c r="D218" s="294" t="s">
        <v>16710</v>
      </c>
      <c r="E218" s="514">
        <v>1</v>
      </c>
      <c r="F218" s="1192"/>
      <c r="G218" s="479">
        <v>26600</v>
      </c>
      <c r="H218" s="179">
        <f>IF(G218="","",G218-G218*COMPASS!$U$23)</f>
        <v>26600</v>
      </c>
    </row>
    <row r="219" spans="1:8" ht="14.85" customHeight="1">
      <c r="A219" s="347" t="s">
        <v>4417</v>
      </c>
      <c r="B219" s="370" t="s">
        <v>216</v>
      </c>
      <c r="C219" s="294" t="s">
        <v>4418</v>
      </c>
      <c r="D219" s="294" t="s">
        <v>9393</v>
      </c>
      <c r="E219" s="557">
        <v>1</v>
      </c>
      <c r="F219" s="379"/>
      <c r="G219" s="479">
        <v>24787</v>
      </c>
      <c r="H219" s="179">
        <f>IF(G219="","",G219-G219*COMPASS!$U$23)</f>
        <v>24787</v>
      </c>
    </row>
    <row r="220" spans="1:8" ht="14.85" customHeight="1">
      <c r="A220" s="1002" t="s">
        <v>7849</v>
      </c>
      <c r="B220" s="363"/>
      <c r="C220" s="365"/>
      <c r="D220" s="364"/>
      <c r="E220" s="364"/>
      <c r="F220" s="364"/>
      <c r="G220" s="365"/>
      <c r="H220" s="179" t="str">
        <f>IF(G220="","",G220-G220*COMPASS!$U$23)</f>
        <v/>
      </c>
    </row>
    <row r="221" spans="1:8" ht="14.85" customHeight="1">
      <c r="A221" s="347" t="s">
        <v>4380</v>
      </c>
      <c r="B221" s="370" t="s">
        <v>216</v>
      </c>
      <c r="C221" s="294" t="s">
        <v>4381</v>
      </c>
      <c r="D221" s="294" t="s">
        <v>9394</v>
      </c>
      <c r="E221" s="557">
        <v>1</v>
      </c>
      <c r="F221" s="379"/>
      <c r="G221" s="479">
        <v>25870</v>
      </c>
      <c r="H221" s="179">
        <f>IF(G221="","",G221-G221*COMPASS!$U$23)</f>
        <v>25870</v>
      </c>
    </row>
    <row r="222" spans="1:8" ht="14.85" customHeight="1">
      <c r="A222" s="347" t="s">
        <v>4384</v>
      </c>
      <c r="B222" s="370" t="s">
        <v>216</v>
      </c>
      <c r="C222" s="294" t="s">
        <v>4385</v>
      </c>
      <c r="D222" s="294" t="s">
        <v>9395</v>
      </c>
      <c r="E222" s="557">
        <v>1</v>
      </c>
      <c r="F222" s="379"/>
      <c r="G222" s="479">
        <v>24560</v>
      </c>
      <c r="H222" s="179">
        <f>IF(G222="","",G222-G222*COMPASS!$U$23)</f>
        <v>24560</v>
      </c>
    </row>
    <row r="223" spans="1:8" ht="14.85" customHeight="1">
      <c r="A223" s="347" t="s">
        <v>4398</v>
      </c>
      <c r="B223" s="370" t="s">
        <v>216</v>
      </c>
      <c r="C223" s="294" t="s">
        <v>4399</v>
      </c>
      <c r="D223" s="294" t="s">
        <v>9396</v>
      </c>
      <c r="E223" s="557">
        <v>1</v>
      </c>
      <c r="F223" s="379"/>
      <c r="G223" s="479">
        <v>25733</v>
      </c>
      <c r="H223" s="179">
        <f>IF(G223="","",G223-G223*COMPASS!$U$23)</f>
        <v>25733</v>
      </c>
    </row>
    <row r="224" spans="1:8" ht="14.85" customHeight="1">
      <c r="A224" s="362" t="s">
        <v>7896</v>
      </c>
      <c r="B224" s="364"/>
      <c r="C224" s="364"/>
      <c r="D224" s="364"/>
      <c r="E224" s="558"/>
      <c r="F224" s="559"/>
      <c r="G224" s="559"/>
      <c r="H224" s="179" t="str">
        <f>IF(G224="","",G224-G224*COMPASS!$U$23)</f>
        <v/>
      </c>
    </row>
    <row r="225" spans="1:8" ht="14.85" customHeight="1">
      <c r="A225" s="347" t="s">
        <v>4420</v>
      </c>
      <c r="B225" s="370" t="s">
        <v>216</v>
      </c>
      <c r="C225" s="294" t="s">
        <v>4421</v>
      </c>
      <c r="D225" s="294" t="s">
        <v>9439</v>
      </c>
      <c r="E225" s="557">
        <v>1</v>
      </c>
      <c r="F225" s="379"/>
      <c r="G225" s="479">
        <v>5135</v>
      </c>
      <c r="H225" s="179">
        <f>IF(G225="","",G225-G225*COMPASS!$U$23)</f>
        <v>5135</v>
      </c>
    </row>
    <row r="226" spans="1:8" ht="14.85" customHeight="1">
      <c r="A226" s="362" t="s">
        <v>9778</v>
      </c>
      <c r="B226" s="364"/>
      <c r="C226" s="364"/>
      <c r="D226" s="364"/>
      <c r="E226" s="558"/>
      <c r="F226" s="559"/>
      <c r="G226" s="559"/>
      <c r="H226" s="179" t="str">
        <f>IF(G226="","",G226-G226*COMPASS!$U$23)</f>
        <v/>
      </c>
    </row>
    <row r="227" spans="1:8" ht="14.85" customHeight="1">
      <c r="A227" s="347" t="s">
        <v>9779</v>
      </c>
      <c r="B227" s="370" t="s">
        <v>216</v>
      </c>
      <c r="C227" s="294" t="s">
        <v>9780</v>
      </c>
      <c r="D227" s="294" t="s">
        <v>10846</v>
      </c>
      <c r="E227" s="557">
        <v>1</v>
      </c>
      <c r="F227" s="379"/>
      <c r="G227" s="479">
        <v>1877</v>
      </c>
      <c r="H227" s="179">
        <f>IF(G227="","",G227-G227*COMPASS!$U$23)</f>
        <v>1877</v>
      </c>
    </row>
    <row r="228" spans="1:8" ht="14.85" customHeight="1">
      <c r="A228" s="996" t="s">
        <v>12777</v>
      </c>
      <c r="B228" s="997"/>
      <c r="C228" s="1003"/>
      <c r="D228" s="1003"/>
      <c r="E228" s="1003"/>
      <c r="F228" s="1003"/>
      <c r="G228" s="1004"/>
      <c r="H228" s="179" t="str">
        <f>IF(G228="","",G228-G228*COMPASS!$U$23)</f>
        <v/>
      </c>
    </row>
    <row r="229" spans="1:8" ht="14.85" customHeight="1">
      <c r="A229" s="1002" t="s">
        <v>7853</v>
      </c>
      <c r="B229" s="363"/>
      <c r="C229" s="364"/>
      <c r="D229" s="364"/>
      <c r="E229" s="558"/>
      <c r="F229" s="559"/>
      <c r="G229" s="559"/>
      <c r="H229" s="179" t="str">
        <f>IF(G229="","",G229-G229*COMPASS!$U$23)</f>
        <v/>
      </c>
    </row>
    <row r="230" spans="1:8" ht="14.85" customHeight="1">
      <c r="A230" s="347" t="s">
        <v>339</v>
      </c>
      <c r="B230" s="370" t="s">
        <v>216</v>
      </c>
      <c r="C230" s="294" t="s">
        <v>340</v>
      </c>
      <c r="D230" s="294" t="s">
        <v>9792</v>
      </c>
      <c r="E230" s="557">
        <v>1</v>
      </c>
      <c r="F230" s="379"/>
      <c r="G230" s="479">
        <v>562</v>
      </c>
      <c r="H230" s="179">
        <f>IF(G230="","",G230-G230*COMPASS!$U$23)</f>
        <v>562</v>
      </c>
    </row>
    <row r="231" spans="1:8" ht="14.85" customHeight="1">
      <c r="A231" s="347" t="s">
        <v>509</v>
      </c>
      <c r="B231" s="370" t="s">
        <v>216</v>
      </c>
      <c r="C231" s="294" t="s">
        <v>510</v>
      </c>
      <c r="D231" s="294" t="s">
        <v>9480</v>
      </c>
      <c r="E231" s="557">
        <v>1</v>
      </c>
      <c r="F231" s="379"/>
      <c r="G231" s="479">
        <v>185</v>
      </c>
      <c r="H231" s="179">
        <f>IF(G231="","",G231-G231*COMPASS!$U$23)</f>
        <v>185</v>
      </c>
    </row>
    <row r="232" spans="1:8" ht="14.85" customHeight="1">
      <c r="A232" s="347" t="s">
        <v>16711</v>
      </c>
      <c r="B232" s="370" t="s">
        <v>216</v>
      </c>
      <c r="C232" s="294" t="s">
        <v>16712</v>
      </c>
      <c r="D232" s="294" t="s">
        <v>16713</v>
      </c>
      <c r="E232" s="557">
        <v>1</v>
      </c>
      <c r="F232" s="379"/>
      <c r="G232" s="479">
        <v>520</v>
      </c>
      <c r="H232" s="179">
        <f>IF(G232="","",G232-G232*COMPASS!$U$23)</f>
        <v>520</v>
      </c>
    </row>
    <row r="233" spans="1:8" ht="14.85" customHeight="1">
      <c r="A233" s="1002" t="s">
        <v>9793</v>
      </c>
      <c r="B233" s="363"/>
      <c r="C233" s="364"/>
      <c r="D233" s="364"/>
      <c r="E233" s="558"/>
      <c r="F233" s="559"/>
      <c r="G233" s="559"/>
      <c r="H233" s="179" t="str">
        <f>IF(G233="","",G233-G233*COMPASS!$U$23)</f>
        <v/>
      </c>
    </row>
    <row r="234" spans="1:8" ht="14.85" customHeight="1">
      <c r="A234" s="347" t="s">
        <v>9794</v>
      </c>
      <c r="B234" s="370" t="s">
        <v>467</v>
      </c>
      <c r="C234" s="294" t="s">
        <v>9795</v>
      </c>
      <c r="D234" s="294" t="s">
        <v>9796</v>
      </c>
      <c r="E234" s="557">
        <v>1</v>
      </c>
      <c r="F234" s="379"/>
      <c r="G234" s="479">
        <v>139</v>
      </c>
      <c r="H234" s="179">
        <f>IF(G234="","",G234-G234*COMPASS!$U$23)</f>
        <v>139</v>
      </c>
    </row>
    <row r="235" spans="1:8" ht="14.85" customHeight="1">
      <c r="A235" s="1002" t="s">
        <v>7852</v>
      </c>
      <c r="B235" s="364"/>
      <c r="C235" s="364"/>
      <c r="D235" s="364"/>
      <c r="E235" s="558"/>
      <c r="F235" s="559"/>
      <c r="G235" s="559"/>
      <c r="H235" s="179" t="str">
        <f>IF(G235="","",G235-G235*COMPASS!$U$23)</f>
        <v/>
      </c>
    </row>
    <row r="236" spans="1:8" ht="14.85" customHeight="1">
      <c r="A236" s="347" t="s">
        <v>505</v>
      </c>
      <c r="B236" s="370" t="s">
        <v>216</v>
      </c>
      <c r="C236" s="294" t="s">
        <v>506</v>
      </c>
      <c r="D236" s="294" t="s">
        <v>9440</v>
      </c>
      <c r="E236" s="557">
        <v>1</v>
      </c>
      <c r="F236" s="379"/>
      <c r="G236" s="479">
        <v>60</v>
      </c>
      <c r="H236" s="179">
        <f>IF(G236="","",G236-G236*COMPASS!$U$23)</f>
        <v>60</v>
      </c>
    </row>
    <row r="237" spans="1:8" ht="14.85" customHeight="1">
      <c r="A237" s="347" t="s">
        <v>240</v>
      </c>
      <c r="B237" s="370" t="s">
        <v>216</v>
      </c>
      <c r="C237" s="294" t="s">
        <v>444</v>
      </c>
      <c r="D237" s="294" t="s">
        <v>9441</v>
      </c>
      <c r="E237" s="557">
        <v>1</v>
      </c>
      <c r="F237" s="379"/>
      <c r="G237" s="479">
        <v>130</v>
      </c>
      <c r="H237" s="179">
        <f>IF(G237="","",G237-G237*COMPASS!$U$23)</f>
        <v>130</v>
      </c>
    </row>
    <row r="238" spans="1:8" ht="14.85" customHeight="1">
      <c r="A238" s="347" t="s">
        <v>359</v>
      </c>
      <c r="B238" s="370" t="s">
        <v>216</v>
      </c>
      <c r="C238" s="294" t="s">
        <v>360</v>
      </c>
      <c r="D238" s="294" t="s">
        <v>9442</v>
      </c>
      <c r="E238" s="557">
        <v>1</v>
      </c>
      <c r="F238" s="379"/>
      <c r="G238" s="479">
        <v>292</v>
      </c>
      <c r="H238" s="179">
        <f>IF(G238="","",G238-G238*COMPASS!$U$23)</f>
        <v>292</v>
      </c>
    </row>
    <row r="239" spans="1:8" ht="14.85" customHeight="1">
      <c r="A239" s="347" t="s">
        <v>361</v>
      </c>
      <c r="B239" s="370" t="s">
        <v>216</v>
      </c>
      <c r="C239" s="294" t="s">
        <v>362</v>
      </c>
      <c r="D239" s="294" t="s">
        <v>9443</v>
      </c>
      <c r="E239" s="557">
        <v>1</v>
      </c>
      <c r="F239" s="379"/>
      <c r="G239" s="479">
        <v>20</v>
      </c>
      <c r="H239" s="179">
        <f>IF(G239="","",G239-G239*COMPASS!$U$23)</f>
        <v>20</v>
      </c>
    </row>
    <row r="240" spans="1:8" ht="14.85" customHeight="1">
      <c r="A240" s="347" t="s">
        <v>478</v>
      </c>
      <c r="B240" s="370" t="s">
        <v>216</v>
      </c>
      <c r="C240" s="294" t="s">
        <v>4343</v>
      </c>
      <c r="D240" s="294" t="s">
        <v>9444</v>
      </c>
      <c r="E240" s="557">
        <v>1</v>
      </c>
      <c r="F240" s="379"/>
      <c r="G240" s="479">
        <v>45</v>
      </c>
      <c r="H240" s="179">
        <f>IF(G240="","",G240-G240*COMPASS!$U$23)</f>
        <v>45</v>
      </c>
    </row>
    <row r="241" spans="1:8" ht="14.85" customHeight="1">
      <c r="A241" s="347" t="s">
        <v>293</v>
      </c>
      <c r="B241" s="370" t="s">
        <v>216</v>
      </c>
      <c r="C241" s="294" t="s">
        <v>4344</v>
      </c>
      <c r="D241" s="294" t="s">
        <v>9445</v>
      </c>
      <c r="E241" s="557">
        <v>1</v>
      </c>
      <c r="F241" s="379"/>
      <c r="G241" s="479">
        <v>37</v>
      </c>
      <c r="H241" s="179">
        <f>IF(G241="","",G241-G241*COMPASS!$U$23)</f>
        <v>37</v>
      </c>
    </row>
    <row r="242" spans="1:8" ht="14.85" customHeight="1">
      <c r="A242" s="347" t="s">
        <v>326</v>
      </c>
      <c r="B242" s="370" t="s">
        <v>216</v>
      </c>
      <c r="C242" s="294" t="s">
        <v>327</v>
      </c>
      <c r="D242" s="294" t="s">
        <v>9446</v>
      </c>
      <c r="E242" s="557">
        <v>1</v>
      </c>
      <c r="F242" s="379"/>
      <c r="G242" s="479">
        <v>37</v>
      </c>
      <c r="H242" s="179">
        <f>IF(G242="","",G242-G242*COMPASS!$U$23)</f>
        <v>37</v>
      </c>
    </row>
    <row r="243" spans="1:8" ht="14.85" customHeight="1">
      <c r="A243" s="362" t="s">
        <v>7851</v>
      </c>
      <c r="B243" s="364"/>
      <c r="C243" s="364"/>
      <c r="D243" s="364"/>
      <c r="E243" s="558"/>
      <c r="F243" s="559"/>
      <c r="G243" s="559"/>
      <c r="H243" s="179" t="str">
        <f>IF(G243="","",G243-G243*COMPASS!$U$23)</f>
        <v/>
      </c>
    </row>
    <row r="244" spans="1:8" ht="14.85" customHeight="1">
      <c r="A244" s="347" t="s">
        <v>1774</v>
      </c>
      <c r="B244" s="370" t="s">
        <v>216</v>
      </c>
      <c r="C244" s="294" t="s">
        <v>1765</v>
      </c>
      <c r="D244" s="294" t="s">
        <v>9447</v>
      </c>
      <c r="E244" s="557">
        <v>1</v>
      </c>
      <c r="F244" s="379"/>
      <c r="G244" s="479">
        <v>413</v>
      </c>
      <c r="H244" s="179">
        <f>IF(G244="","",G244-G244*COMPASS!$U$23)</f>
        <v>413</v>
      </c>
    </row>
    <row r="245" spans="1:8" ht="14.85" customHeight="1">
      <c r="A245" s="347" t="s">
        <v>1775</v>
      </c>
      <c r="B245" s="370" t="s">
        <v>216</v>
      </c>
      <c r="C245" s="294" t="s">
        <v>1766</v>
      </c>
      <c r="D245" s="294" t="s">
        <v>9448</v>
      </c>
      <c r="E245" s="557">
        <v>1</v>
      </c>
      <c r="F245" s="379"/>
      <c r="G245" s="479">
        <v>413</v>
      </c>
      <c r="H245" s="179">
        <f>IF(G245="","",G245-G245*COMPASS!$U$23)</f>
        <v>413</v>
      </c>
    </row>
    <row r="246" spans="1:8" ht="14.85" customHeight="1">
      <c r="A246" s="347" t="s">
        <v>2603</v>
      </c>
      <c r="B246" s="370" t="s">
        <v>216</v>
      </c>
      <c r="C246" s="294" t="s">
        <v>2601</v>
      </c>
      <c r="D246" s="294" t="s">
        <v>9449</v>
      </c>
      <c r="E246" s="557">
        <v>1</v>
      </c>
      <c r="F246" s="379"/>
      <c r="G246" s="479">
        <v>438</v>
      </c>
      <c r="H246" s="179">
        <f>IF(G246="","",G246-G246*COMPASS!$U$23)</f>
        <v>438</v>
      </c>
    </row>
    <row r="247" spans="1:8" ht="14.85" customHeight="1">
      <c r="A247" s="347" t="s">
        <v>1965</v>
      </c>
      <c r="B247" s="370" t="s">
        <v>216</v>
      </c>
      <c r="C247" s="294" t="s">
        <v>1924</v>
      </c>
      <c r="D247" s="294" t="s">
        <v>9473</v>
      </c>
      <c r="E247" s="557">
        <v>1</v>
      </c>
      <c r="F247" s="379"/>
      <c r="G247" s="479">
        <v>76</v>
      </c>
      <c r="H247" s="179">
        <f>IF(G247="","",G247-G247*COMPASS!$U$23)</f>
        <v>76</v>
      </c>
    </row>
    <row r="248" spans="1:8" ht="14.85" customHeight="1">
      <c r="A248" s="347" t="s">
        <v>2599</v>
      </c>
      <c r="B248" s="370" t="s">
        <v>216</v>
      </c>
      <c r="C248" s="294" t="s">
        <v>2597</v>
      </c>
      <c r="D248" s="294" t="s">
        <v>9474</v>
      </c>
      <c r="E248" s="557">
        <v>1</v>
      </c>
      <c r="F248" s="379"/>
      <c r="G248" s="479">
        <v>37</v>
      </c>
      <c r="H248" s="179">
        <f>IF(G248="","",G248-G248*COMPASS!$U$23)</f>
        <v>37</v>
      </c>
    </row>
    <row r="249" spans="1:8" ht="14.85" customHeight="1">
      <c r="A249" s="347" t="s">
        <v>2600</v>
      </c>
      <c r="B249" s="370" t="s">
        <v>216</v>
      </c>
      <c r="C249" s="294" t="s">
        <v>2598</v>
      </c>
      <c r="D249" s="294" t="s">
        <v>9475</v>
      </c>
      <c r="E249" s="557">
        <v>1</v>
      </c>
      <c r="F249" s="379"/>
      <c r="G249" s="479">
        <v>37</v>
      </c>
      <c r="H249" s="179">
        <f>IF(G249="","",G249-G249*COMPASS!$U$23)</f>
        <v>37</v>
      </c>
    </row>
    <row r="250" spans="1:8" ht="14.85" customHeight="1">
      <c r="A250" s="347" t="s">
        <v>589</v>
      </c>
      <c r="B250" s="370" t="s">
        <v>216</v>
      </c>
      <c r="C250" s="294" t="s">
        <v>590</v>
      </c>
      <c r="D250" s="294" t="s">
        <v>9476</v>
      </c>
      <c r="E250" s="557">
        <v>1</v>
      </c>
      <c r="F250" s="379"/>
      <c r="G250" s="479">
        <v>345</v>
      </c>
      <c r="H250" s="179">
        <f>IF(G250="","",G250-G250*COMPASS!$U$23)</f>
        <v>345</v>
      </c>
    </row>
    <row r="251" spans="1:8" ht="14.85" customHeight="1">
      <c r="A251" s="347" t="s">
        <v>587</v>
      </c>
      <c r="B251" s="370" t="s">
        <v>216</v>
      </c>
      <c r="C251" s="294" t="s">
        <v>588</v>
      </c>
      <c r="D251" s="294" t="s">
        <v>9477</v>
      </c>
      <c r="E251" s="557">
        <v>1</v>
      </c>
      <c r="F251" s="379"/>
      <c r="G251" s="479">
        <v>345</v>
      </c>
      <c r="H251" s="179">
        <f>IF(G251="","",G251-G251*COMPASS!$U$23)</f>
        <v>345</v>
      </c>
    </row>
    <row r="252" spans="1:8" ht="14.85" customHeight="1">
      <c r="A252" s="347" t="s">
        <v>683</v>
      </c>
      <c r="B252" s="370" t="s">
        <v>216</v>
      </c>
      <c r="C252" s="294" t="s">
        <v>684</v>
      </c>
      <c r="D252" s="294" t="s">
        <v>9478</v>
      </c>
      <c r="E252" s="557">
        <v>1</v>
      </c>
      <c r="F252" s="379"/>
      <c r="G252" s="479">
        <v>345</v>
      </c>
      <c r="H252" s="179">
        <f>IF(G252="","",G252-G252*COMPASS!$U$23)</f>
        <v>345</v>
      </c>
    </row>
    <row r="253" spans="1:8" ht="14.85" customHeight="1">
      <c r="A253" s="347" t="s">
        <v>689</v>
      </c>
      <c r="B253" s="370" t="s">
        <v>216</v>
      </c>
      <c r="C253" s="294" t="s">
        <v>690</v>
      </c>
      <c r="D253" s="294" t="s">
        <v>9479</v>
      </c>
      <c r="E253" s="557">
        <v>1</v>
      </c>
      <c r="F253" s="379"/>
      <c r="G253" s="479">
        <v>345</v>
      </c>
      <c r="H253" s="179">
        <f>IF(G253="","",G253-G253*COMPASS!$U$23)</f>
        <v>345</v>
      </c>
    </row>
    <row r="254" spans="1:8" ht="14.85" customHeight="1">
      <c r="A254" s="366" t="s">
        <v>7897</v>
      </c>
      <c r="B254" s="367"/>
      <c r="C254" s="368"/>
      <c r="D254" s="368"/>
      <c r="E254" s="561"/>
      <c r="F254" s="562"/>
      <c r="G254" s="562"/>
      <c r="H254" s="179" t="str">
        <f>IF(G254="","",G254-G254*COMPASS!$U$23)</f>
        <v/>
      </c>
    </row>
    <row r="255" spans="1:8" ht="14.85" customHeight="1">
      <c r="A255" s="362" t="s">
        <v>7858</v>
      </c>
      <c r="B255" s="363"/>
      <c r="C255" s="364"/>
      <c r="D255" s="364"/>
      <c r="E255" s="558"/>
      <c r="F255" s="559"/>
      <c r="G255" s="559"/>
      <c r="H255" s="179" t="str">
        <f>IF(G255="","",G255-G255*COMPASS!$U$23)</f>
        <v/>
      </c>
    </row>
    <row r="256" spans="1:8" ht="14.85" customHeight="1">
      <c r="A256" s="347" t="s">
        <v>438</v>
      </c>
      <c r="B256" s="370" t="s">
        <v>467</v>
      </c>
      <c r="C256" s="294">
        <v>26000900</v>
      </c>
      <c r="D256" s="294" t="s">
        <v>9505</v>
      </c>
      <c r="E256" s="557">
        <v>1</v>
      </c>
      <c r="F256" s="379"/>
      <c r="G256" s="479">
        <v>134</v>
      </c>
      <c r="H256" s="179">
        <f>IF(G256="","",G256-G256*COMPASS!$U$23)</f>
        <v>134</v>
      </c>
    </row>
    <row r="257" spans="1:8">
      <c r="A257" s="347" t="s">
        <v>8402</v>
      </c>
      <c r="B257" s="370" t="s">
        <v>216</v>
      </c>
      <c r="C257" s="294" t="s">
        <v>8398</v>
      </c>
      <c r="D257" s="294" t="s">
        <v>9506</v>
      </c>
      <c r="E257" s="560">
        <v>1</v>
      </c>
      <c r="F257" s="379"/>
      <c r="G257" s="479">
        <v>66</v>
      </c>
      <c r="H257" s="179">
        <f>IF(G257="","",G257-G257*COMPASS!$U$23)</f>
        <v>66</v>
      </c>
    </row>
    <row r="258" spans="1:8">
      <c r="A258" s="347" t="s">
        <v>8915</v>
      </c>
      <c r="B258" s="370" t="s">
        <v>216</v>
      </c>
      <c r="C258" s="437">
        <v>26100900</v>
      </c>
      <c r="D258" s="294" t="s">
        <v>9507</v>
      </c>
      <c r="E258" s="560">
        <v>1</v>
      </c>
      <c r="F258" s="379"/>
      <c r="G258" s="479">
        <v>112</v>
      </c>
      <c r="H258" s="179">
        <f>IF(G258="","",G258-G258*COMPASS!$U$23)</f>
        <v>112</v>
      </c>
    </row>
    <row r="259" spans="1:8">
      <c r="A259" s="347" t="s">
        <v>215</v>
      </c>
      <c r="B259" s="370" t="s">
        <v>216</v>
      </c>
      <c r="C259" s="294">
        <v>26100103</v>
      </c>
      <c r="D259" s="294" t="s">
        <v>9508</v>
      </c>
      <c r="E259" s="557">
        <v>1</v>
      </c>
      <c r="F259" s="379"/>
      <c r="G259" s="479">
        <v>15</v>
      </c>
      <c r="H259" s="179">
        <f>IF(G259="","",G259-G259*COMPASS!$U$23)</f>
        <v>15</v>
      </c>
    </row>
    <row r="260" spans="1:8">
      <c r="A260" s="362" t="s">
        <v>7859</v>
      </c>
      <c r="B260" s="363"/>
      <c r="C260" s="364"/>
      <c r="D260" s="364"/>
      <c r="E260" s="558"/>
      <c r="F260" s="559"/>
      <c r="G260" s="559"/>
      <c r="H260" s="179" t="str">
        <f>IF(G260="","",G260-G260*COMPASS!$U$23)</f>
        <v/>
      </c>
    </row>
    <row r="261" spans="1:8">
      <c r="A261" s="347" t="s">
        <v>182</v>
      </c>
      <c r="B261" s="370" t="s">
        <v>216</v>
      </c>
      <c r="C261" s="294" t="s">
        <v>183</v>
      </c>
      <c r="D261" s="294" t="s">
        <v>9509</v>
      </c>
      <c r="E261" s="557">
        <v>1</v>
      </c>
      <c r="F261" s="379"/>
      <c r="G261" s="479">
        <v>53</v>
      </c>
      <c r="H261" s="179">
        <f>IF(G261="","",G261-G261*COMPASS!$U$23)</f>
        <v>53</v>
      </c>
    </row>
    <row r="262" spans="1:8" ht="15.6">
      <c r="A262" s="347" t="s">
        <v>560</v>
      </c>
      <c r="B262" s="370" t="s">
        <v>216</v>
      </c>
      <c r="C262" s="294" t="s">
        <v>561</v>
      </c>
      <c r="D262" s="294" t="s">
        <v>9510</v>
      </c>
      <c r="E262" s="557">
        <v>1</v>
      </c>
      <c r="F262" s="379"/>
      <c r="G262" s="479">
        <v>128</v>
      </c>
      <c r="H262" s="179">
        <f>IF(G262="","",G262-G262*COMPASS!$U$23)</f>
        <v>128</v>
      </c>
    </row>
    <row r="263" spans="1:8" ht="15.6">
      <c r="A263" s="347" t="s">
        <v>275</v>
      </c>
      <c r="B263" s="370" t="s">
        <v>216</v>
      </c>
      <c r="C263" s="294" t="s">
        <v>276</v>
      </c>
      <c r="D263" s="294" t="s">
        <v>9511</v>
      </c>
      <c r="E263" s="557">
        <v>1</v>
      </c>
      <c r="F263" s="379"/>
      <c r="G263" s="479">
        <v>84</v>
      </c>
      <c r="H263" s="179">
        <f>IF(G263="","",G263-G263*COMPASS!$U$23)</f>
        <v>84</v>
      </c>
    </row>
    <row r="264" spans="1:8">
      <c r="A264" s="347" t="s">
        <v>7905</v>
      </c>
      <c r="B264" s="370" t="s">
        <v>467</v>
      </c>
      <c r="C264" s="369" t="s">
        <v>7898</v>
      </c>
      <c r="D264" s="369" t="s">
        <v>9512</v>
      </c>
      <c r="E264" s="514">
        <v>1</v>
      </c>
      <c r="F264" s="379"/>
      <c r="G264" s="479">
        <v>128</v>
      </c>
      <c r="H264" s="179">
        <f>IF(G264="","",G264-G264*COMPASS!$U$23)</f>
        <v>128</v>
      </c>
    </row>
    <row r="265" spans="1:8">
      <c r="A265" s="347" t="s">
        <v>7906</v>
      </c>
      <c r="B265" s="371" t="s">
        <v>216</v>
      </c>
      <c r="C265" s="369" t="s">
        <v>7899</v>
      </c>
      <c r="D265" s="369" t="s">
        <v>9513</v>
      </c>
      <c r="E265" s="514">
        <v>1</v>
      </c>
      <c r="F265" s="379"/>
      <c r="G265" s="479">
        <v>84</v>
      </c>
      <c r="H265" s="179">
        <f>IF(G265="","",G265-G265*COMPASS!$U$23)</f>
        <v>84</v>
      </c>
    </row>
    <row r="266" spans="1:8">
      <c r="A266" s="347" t="s">
        <v>8916</v>
      </c>
      <c r="B266" s="371" t="s">
        <v>216</v>
      </c>
      <c r="C266" s="442">
        <v>10061110</v>
      </c>
      <c r="D266" s="369" t="s">
        <v>10851</v>
      </c>
      <c r="E266" s="514">
        <v>1</v>
      </c>
      <c r="F266" s="379"/>
      <c r="G266" s="479">
        <v>104</v>
      </c>
      <c r="H266" s="179">
        <f>IF(G266="","",G266-G266*COMPASS!$U$23)</f>
        <v>104</v>
      </c>
    </row>
    <row r="267" spans="1:8">
      <c r="A267" s="347" t="s">
        <v>8917</v>
      </c>
      <c r="B267" s="371" t="s">
        <v>216</v>
      </c>
      <c r="C267" s="442">
        <v>10176500</v>
      </c>
      <c r="D267" s="369" t="s">
        <v>10852</v>
      </c>
      <c r="E267" s="514">
        <v>1</v>
      </c>
      <c r="F267" s="379"/>
      <c r="G267" s="479">
        <v>36</v>
      </c>
      <c r="H267" s="179">
        <f>IF(G267="","",G267-G267*COMPASS!$U$23)</f>
        <v>36</v>
      </c>
    </row>
    <row r="268" spans="1:8">
      <c r="A268" s="347" t="s">
        <v>8918</v>
      </c>
      <c r="B268" s="371" t="s">
        <v>216</v>
      </c>
      <c r="C268" s="438">
        <v>10051501</v>
      </c>
      <c r="D268" s="369" t="s">
        <v>10853</v>
      </c>
      <c r="E268" s="514">
        <v>1</v>
      </c>
      <c r="F268" s="379"/>
      <c r="G268" s="479">
        <v>104</v>
      </c>
      <c r="H268" s="179">
        <f>IF(G268="","",G268-G268*COMPASS!$U$23)</f>
        <v>104</v>
      </c>
    </row>
    <row r="269" spans="1:8">
      <c r="A269" s="347" t="s">
        <v>9514</v>
      </c>
      <c r="B269" s="371" t="s">
        <v>216</v>
      </c>
      <c r="C269" s="438">
        <v>10061000</v>
      </c>
      <c r="D269" s="369" t="s">
        <v>9515</v>
      </c>
      <c r="E269" s="514">
        <v>1</v>
      </c>
      <c r="F269" s="379"/>
      <c r="G269" s="479">
        <v>93</v>
      </c>
      <c r="H269" s="179">
        <f>IF(G269="","",G269-G269*COMPASS!$U$23)</f>
        <v>93</v>
      </c>
    </row>
  </sheetData>
  <sheetProtection algorithmName="SHA-512" hashValue="/B/T8FKrTrT34VQu/0LoRM4n3yAsSNciW5dOlsdTmMnY2fRVPW47zbc9zPhKwaldwT5SwJP/WX6MbBZBRBXSgQ==" saltValue="BxH1rjC1u4qAyZDFhhBL7Q==" spinCount="100000" sheet="1"/>
  <mergeCells count="1">
    <mergeCell ref="D1:G1"/>
  </mergeCells>
  <phoneticPr fontId="20" type="noConversion"/>
  <hyperlinks>
    <hyperlink ref="H2" location="Indice" display="Indice" xr:uid="{00000000-0004-0000-0A00-000000000000}"/>
    <hyperlink ref="D1" r:id="rId1" xr:uid="{00000000-0004-0000-0A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4764"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4764"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4">
    <tabColor indexed="63"/>
  </sheetPr>
  <dimension ref="A1:H317"/>
  <sheetViews>
    <sheetView zoomScaleNormal="100" workbookViewId="0">
      <pane ySplit="4" topLeftCell="A293" activePane="bottomLeft" state="frozen"/>
      <selection activeCell="X55" sqref="X55"/>
      <selection pane="bottomLeft" activeCell="K11" sqref="K11"/>
    </sheetView>
  </sheetViews>
  <sheetFormatPr defaultColWidth="9.44140625" defaultRowHeight="13.2"/>
  <cols>
    <col min="1" max="1" width="15.5546875" style="49" customWidth="1"/>
    <col min="2" max="2" width="3.5546875" style="94" bestFit="1" customWidth="1"/>
    <col min="3" max="3" width="10.5546875" style="50" bestFit="1" customWidth="1"/>
    <col min="4" max="4" width="53.44140625" style="48" customWidth="1"/>
    <col min="5" max="5" width="4.5546875" style="146" bestFit="1" customWidth="1"/>
    <col min="6" max="6" width="4.5546875" style="51" customWidth="1"/>
    <col min="7" max="7" width="9" style="231" bestFit="1" customWidth="1"/>
    <col min="8" max="8" width="9.44140625" style="166" bestFit="1" customWidth="1"/>
    <col min="9" max="16384" width="9.44140625" style="49"/>
  </cols>
  <sheetData>
    <row r="1" spans="1:8">
      <c r="A1" s="53" t="str">
        <f>'LS CABLE'!A1</f>
        <v>Listino Giugno26</v>
      </c>
      <c r="B1" s="405"/>
      <c r="C1" s="54"/>
      <c r="D1" s="1385" t="s">
        <v>11780</v>
      </c>
      <c r="E1" s="1386"/>
      <c r="F1" s="1386"/>
      <c r="G1" s="1386"/>
      <c r="H1" s="154"/>
    </row>
    <row r="2" spans="1:8" ht="13.8" thickBot="1">
      <c r="A2" s="55"/>
      <c r="B2" s="406"/>
      <c r="C2" s="56"/>
      <c r="D2" s="46"/>
      <c r="E2" s="85"/>
      <c r="F2" s="58"/>
      <c r="G2" s="57"/>
      <c r="H2" s="163" t="s">
        <v>190</v>
      </c>
    </row>
    <row r="3" spans="1:8" ht="25.2">
      <c r="A3" s="24" t="s">
        <v>342</v>
      </c>
      <c r="B3" s="33"/>
      <c r="C3" s="136"/>
      <c r="D3" s="233"/>
      <c r="E3" s="65"/>
      <c r="F3" s="143"/>
      <c r="G3" s="59"/>
      <c r="H3" s="164"/>
    </row>
    <row r="4" spans="1:8" s="145" customFormat="1">
      <c r="A4" s="68" t="str">
        <f>'LS CABLE'!A4</f>
        <v>Cod. Compass</v>
      </c>
      <c r="B4" s="140"/>
      <c r="C4" s="68" t="s">
        <v>217</v>
      </c>
      <c r="D4" s="147" t="s">
        <v>219</v>
      </c>
      <c r="E4" s="137" t="s">
        <v>490</v>
      </c>
      <c r="F4" s="144"/>
      <c r="G4" s="230" t="s">
        <v>189</v>
      </c>
      <c r="H4" s="167" t="s">
        <v>491</v>
      </c>
    </row>
    <row r="5" spans="1:8" ht="24.75" customHeight="1">
      <c r="A5" s="128" t="s">
        <v>2970</v>
      </c>
      <c r="B5" s="314"/>
      <c r="C5" s="129"/>
      <c r="D5" s="1011"/>
      <c r="E5" s="533"/>
      <c r="F5" s="71"/>
      <c r="G5" s="1061"/>
      <c r="H5" s="152" t="str">
        <f>IF(G5="","",G5-G5*COMPASS!#REF!)</f>
        <v/>
      </c>
    </row>
    <row r="6" spans="1:8" ht="15.6" customHeight="1">
      <c r="A6" s="193" t="s">
        <v>2900</v>
      </c>
      <c r="B6" s="313" t="s">
        <v>216</v>
      </c>
      <c r="C6" s="130" t="s">
        <v>2892</v>
      </c>
      <c r="D6" s="37" t="s">
        <v>5316</v>
      </c>
      <c r="E6" s="1070">
        <v>1</v>
      </c>
      <c r="F6" s="1071" t="s">
        <v>6910</v>
      </c>
      <c r="G6" s="1072">
        <v>288.39848520000004</v>
      </c>
      <c r="H6" s="153">
        <f>IF(G6="","",G6-G6*COMPASS!$U$13)</f>
        <v>288.39848520000004</v>
      </c>
    </row>
    <row r="7" spans="1:8" ht="15.6" customHeight="1">
      <c r="A7" s="193" t="s">
        <v>2901</v>
      </c>
      <c r="B7" s="313" t="s">
        <v>216</v>
      </c>
      <c r="C7" s="130" t="s">
        <v>2893</v>
      </c>
      <c r="D7" s="37" t="s">
        <v>5138</v>
      </c>
      <c r="E7" s="1070">
        <v>1</v>
      </c>
      <c r="F7" s="1071" t="s">
        <v>6910</v>
      </c>
      <c r="G7" s="1072">
        <v>303.33058560000001</v>
      </c>
      <c r="H7" s="153">
        <f>IF(G7="","",G7-G7*COMPASS!$U$13)</f>
        <v>303.33058560000001</v>
      </c>
    </row>
    <row r="8" spans="1:8" ht="15.6" customHeight="1">
      <c r="A8" s="193" t="s">
        <v>2902</v>
      </c>
      <c r="B8" s="313" t="s">
        <v>216</v>
      </c>
      <c r="C8" s="130" t="s">
        <v>2894</v>
      </c>
      <c r="D8" s="37" t="s">
        <v>5139</v>
      </c>
      <c r="E8" s="1070">
        <v>1</v>
      </c>
      <c r="F8" s="1071" t="s">
        <v>6910</v>
      </c>
      <c r="G8" s="1072">
        <v>305.57294880000001</v>
      </c>
      <c r="H8" s="153">
        <f>IF(G8="","",G8-G8*COMPASS!$U$13)</f>
        <v>305.57294880000001</v>
      </c>
    </row>
    <row r="9" spans="1:8" ht="15.6" customHeight="1">
      <c r="A9" s="193" t="s">
        <v>2903</v>
      </c>
      <c r="B9" s="313" t="s">
        <v>216</v>
      </c>
      <c r="C9" s="130" t="s">
        <v>2895</v>
      </c>
      <c r="D9" s="37" t="s">
        <v>5140</v>
      </c>
      <c r="E9" s="1070">
        <v>1</v>
      </c>
      <c r="F9" s="1071" t="s">
        <v>6910</v>
      </c>
      <c r="G9" s="1072">
        <v>330.11153700000006</v>
      </c>
      <c r="H9" s="153">
        <f>IF(G9="","",G9-G9*COMPASS!$U$13)</f>
        <v>330.11153700000006</v>
      </c>
    </row>
    <row r="10" spans="1:8" ht="15.6" customHeight="1">
      <c r="A10" s="193" t="s">
        <v>2904</v>
      </c>
      <c r="B10" s="313" t="s">
        <v>467</v>
      </c>
      <c r="C10" s="130" t="s">
        <v>2896</v>
      </c>
      <c r="D10" s="37" t="s">
        <v>5141</v>
      </c>
      <c r="E10" s="1070">
        <v>1</v>
      </c>
      <c r="F10" s="1071" t="s">
        <v>6910</v>
      </c>
      <c r="G10" s="1072">
        <v>326.8753992</v>
      </c>
      <c r="H10" s="153">
        <f>IF(G10="","",G10-G10*COMPASS!$U$13)</f>
        <v>326.8753992</v>
      </c>
    </row>
    <row r="11" spans="1:8" ht="15.6" customHeight="1">
      <c r="A11" s="193" t="s">
        <v>2905</v>
      </c>
      <c r="B11" s="313" t="s">
        <v>216</v>
      </c>
      <c r="C11" s="130" t="s">
        <v>2897</v>
      </c>
      <c r="D11" s="37" t="s">
        <v>5142</v>
      </c>
      <c r="E11" s="1070">
        <v>1</v>
      </c>
      <c r="F11" s="1071" t="s">
        <v>6910</v>
      </c>
      <c r="G11" s="1072">
        <v>353.04479700000002</v>
      </c>
      <c r="H11" s="153">
        <f>IF(G11="","",G11-G11*COMPASS!$U$13)</f>
        <v>353.04479700000002</v>
      </c>
    </row>
    <row r="12" spans="1:8" ht="15.6" customHeight="1">
      <c r="A12" s="193" t="s">
        <v>2906</v>
      </c>
      <c r="B12" s="313" t="s">
        <v>216</v>
      </c>
      <c r="C12" s="130" t="s">
        <v>2898</v>
      </c>
      <c r="D12" s="37" t="s">
        <v>5143</v>
      </c>
      <c r="E12" s="1070">
        <v>1</v>
      </c>
      <c r="F12" s="1071" t="s">
        <v>6910</v>
      </c>
      <c r="G12" s="1072">
        <v>360.86758680000003</v>
      </c>
      <c r="H12" s="153">
        <f>IF(G12="","",G12-G12*COMPASS!$U$13)</f>
        <v>360.86758680000003</v>
      </c>
    </row>
    <row r="13" spans="1:8" ht="15.6" customHeight="1">
      <c r="A13" s="193" t="s">
        <v>2907</v>
      </c>
      <c r="B13" s="313" t="s">
        <v>216</v>
      </c>
      <c r="C13" s="130" t="s">
        <v>2899</v>
      </c>
      <c r="D13" s="37" t="s">
        <v>5144</v>
      </c>
      <c r="E13" s="1070">
        <v>1</v>
      </c>
      <c r="F13" s="1071" t="s">
        <v>6910</v>
      </c>
      <c r="G13" s="1072">
        <v>389.86542000000003</v>
      </c>
      <c r="H13" s="153">
        <f>IF(G13="","",G13-G13*COMPASS!$U$13)</f>
        <v>389.86542000000003</v>
      </c>
    </row>
    <row r="14" spans="1:8" ht="15.6" customHeight="1">
      <c r="A14" s="128" t="s">
        <v>2969</v>
      </c>
      <c r="B14" s="314"/>
      <c r="C14" s="129"/>
      <c r="D14" s="1011"/>
      <c r="E14" s="533"/>
      <c r="F14" s="71"/>
      <c r="G14" s="534"/>
      <c r="H14" s="153" t="str">
        <f>IF(G14="","",G14-G14*COMPASS!$U$13)</f>
        <v/>
      </c>
    </row>
    <row r="15" spans="1:8" ht="15.6" customHeight="1">
      <c r="A15" s="193" t="s">
        <v>2948</v>
      </c>
      <c r="B15" s="313" t="s">
        <v>216</v>
      </c>
      <c r="C15" s="130" t="s">
        <v>2908</v>
      </c>
      <c r="D15" s="37" t="s">
        <v>5145</v>
      </c>
      <c r="E15" s="1070">
        <v>1</v>
      </c>
      <c r="F15" s="1071" t="s">
        <v>6910</v>
      </c>
      <c r="G15" s="1072">
        <v>321.11660280000001</v>
      </c>
      <c r="H15" s="153">
        <f>IF(G15="","",G15-G15*COMPASS!$U$13)</f>
        <v>321.11660280000001</v>
      </c>
    </row>
    <row r="16" spans="1:8" ht="15.6" customHeight="1">
      <c r="A16" s="193" t="s">
        <v>2949</v>
      </c>
      <c r="B16" s="313" t="s">
        <v>216</v>
      </c>
      <c r="C16" s="130" t="s">
        <v>2909</v>
      </c>
      <c r="D16" s="37" t="s">
        <v>5146</v>
      </c>
      <c r="E16" s="1070">
        <v>1</v>
      </c>
      <c r="F16" s="1071" t="s">
        <v>6910</v>
      </c>
      <c r="G16" s="1072">
        <v>346.90377959999995</v>
      </c>
      <c r="H16" s="153">
        <f>IF(G16="","",G16-G16*COMPASS!$U$13)</f>
        <v>346.90377959999995</v>
      </c>
    </row>
    <row r="17" spans="1:8" ht="15.6" customHeight="1">
      <c r="A17" s="193" t="s">
        <v>2950</v>
      </c>
      <c r="B17" s="313" t="s">
        <v>467</v>
      </c>
      <c r="C17" s="130" t="s">
        <v>2910</v>
      </c>
      <c r="D17" s="37" t="s">
        <v>5147</v>
      </c>
      <c r="E17" s="1070">
        <v>1</v>
      </c>
      <c r="F17" s="1071" t="s">
        <v>6910</v>
      </c>
      <c r="G17" s="1072">
        <v>342.82675560000001</v>
      </c>
      <c r="H17" s="153">
        <f>IF(G17="","",G17-G17*COMPASS!$U$13)</f>
        <v>342.82675560000001</v>
      </c>
    </row>
    <row r="18" spans="1:8" ht="15.6" customHeight="1">
      <c r="A18" s="193" t="s">
        <v>2951</v>
      </c>
      <c r="B18" s="313" t="s">
        <v>467</v>
      </c>
      <c r="C18" s="130" t="s">
        <v>2911</v>
      </c>
      <c r="D18" s="37" t="s">
        <v>5148</v>
      </c>
      <c r="E18" s="1070">
        <v>1</v>
      </c>
      <c r="F18" s="1071" t="s">
        <v>6910</v>
      </c>
      <c r="G18" s="1072">
        <v>370.29570480000001</v>
      </c>
      <c r="H18" s="153">
        <f>IF(G18="","",G18-G18*COMPASS!$U$13)</f>
        <v>370.29570480000001</v>
      </c>
    </row>
    <row r="19" spans="1:8" ht="15.6" customHeight="1">
      <c r="A19" s="193" t="s">
        <v>2952</v>
      </c>
      <c r="B19" s="313" t="s">
        <v>467</v>
      </c>
      <c r="C19" s="130" t="s">
        <v>2912</v>
      </c>
      <c r="D19" s="37" t="s">
        <v>5149</v>
      </c>
      <c r="E19" s="1070">
        <v>1</v>
      </c>
      <c r="F19" s="1071" t="s">
        <v>6910</v>
      </c>
      <c r="G19" s="1072">
        <v>367.77304620000007</v>
      </c>
      <c r="H19" s="153">
        <f>IF(G19="","",G19-G19*COMPASS!$U$13)</f>
        <v>367.77304620000007</v>
      </c>
    </row>
    <row r="20" spans="1:8" ht="15.6" customHeight="1">
      <c r="A20" s="193" t="s">
        <v>2953</v>
      </c>
      <c r="B20" s="313" t="s">
        <v>467</v>
      </c>
      <c r="C20" s="130" t="s">
        <v>2913</v>
      </c>
      <c r="D20" s="37" t="s">
        <v>5150</v>
      </c>
      <c r="E20" s="1070">
        <v>1</v>
      </c>
      <c r="F20" s="1071" t="s">
        <v>6910</v>
      </c>
      <c r="G20" s="1072">
        <v>397.25502600000004</v>
      </c>
      <c r="H20" s="153">
        <f>IF(G20="","",G20-G20*COMPASS!$U$13)</f>
        <v>397.25502600000004</v>
      </c>
    </row>
    <row r="21" spans="1:8" ht="15.6" customHeight="1">
      <c r="A21" s="193" t="s">
        <v>2954</v>
      </c>
      <c r="B21" s="313" t="s">
        <v>467</v>
      </c>
      <c r="C21" s="130" t="s">
        <v>2914</v>
      </c>
      <c r="D21" s="37" t="s">
        <v>5151</v>
      </c>
      <c r="E21" s="1070">
        <v>1</v>
      </c>
      <c r="F21" s="1071" t="s">
        <v>6910</v>
      </c>
      <c r="G21" s="1072">
        <v>389.45771760000002</v>
      </c>
      <c r="H21" s="153">
        <f>IF(G21="","",G21-G21*COMPASS!$U$13)</f>
        <v>389.45771760000002</v>
      </c>
    </row>
    <row r="22" spans="1:8" ht="15.6" customHeight="1">
      <c r="A22" s="193" t="s">
        <v>2955</v>
      </c>
      <c r="B22" s="313" t="s">
        <v>467</v>
      </c>
      <c r="C22" s="130" t="s">
        <v>2915</v>
      </c>
      <c r="D22" s="37" t="s">
        <v>5152</v>
      </c>
      <c r="E22" s="1070">
        <v>1</v>
      </c>
      <c r="F22" s="1071" t="s">
        <v>6910</v>
      </c>
      <c r="G22" s="1072">
        <v>420.51954420000004</v>
      </c>
      <c r="H22" s="153">
        <f>IF(G22="","",G22-G22*COMPASS!$U$13)</f>
        <v>420.51954420000004</v>
      </c>
    </row>
    <row r="23" spans="1:8" ht="15.6" customHeight="1">
      <c r="A23" s="193" t="s">
        <v>2956</v>
      </c>
      <c r="B23" s="313" t="s">
        <v>467</v>
      </c>
      <c r="C23" s="130" t="s">
        <v>2916</v>
      </c>
      <c r="D23" s="37" t="s">
        <v>5153</v>
      </c>
      <c r="E23" s="1070">
        <v>1</v>
      </c>
      <c r="F23" s="1071" t="s">
        <v>6910</v>
      </c>
      <c r="G23" s="1072">
        <v>447.14760719999998</v>
      </c>
      <c r="H23" s="153">
        <f>IF(G23="","",G23-G23*COMPASS!$U$13)</f>
        <v>447.14760719999998</v>
      </c>
    </row>
    <row r="24" spans="1:8" ht="15.6" customHeight="1">
      <c r="A24" s="193" t="s">
        <v>2957</v>
      </c>
      <c r="B24" s="313" t="s">
        <v>216</v>
      </c>
      <c r="C24" s="130" t="s">
        <v>2917</v>
      </c>
      <c r="D24" s="37" t="s">
        <v>5154</v>
      </c>
      <c r="E24" s="1070">
        <v>1</v>
      </c>
      <c r="F24" s="1071" t="s">
        <v>6910</v>
      </c>
      <c r="G24" s="1072">
        <v>482.79608580000001</v>
      </c>
      <c r="H24" s="153">
        <f>IF(G24="","",G24-G24*COMPASS!$U$13)</f>
        <v>482.79608580000001</v>
      </c>
    </row>
    <row r="25" spans="1:8" ht="15.6" customHeight="1">
      <c r="A25" s="128" t="s">
        <v>2968</v>
      </c>
      <c r="B25" s="314"/>
      <c r="C25" s="129"/>
      <c r="D25" s="1011"/>
      <c r="E25" s="533"/>
      <c r="F25" s="71"/>
      <c r="G25" s="534"/>
      <c r="H25" s="153" t="str">
        <f>IF(G25="","",G25-G25*COMPASS!$U$13)</f>
        <v/>
      </c>
    </row>
    <row r="26" spans="1:8" ht="15.6" customHeight="1">
      <c r="A26" s="193" t="s">
        <v>2926</v>
      </c>
      <c r="B26" s="313" t="s">
        <v>467</v>
      </c>
      <c r="C26" s="130" t="s">
        <v>2918</v>
      </c>
      <c r="D26" s="37" t="s">
        <v>5155</v>
      </c>
      <c r="E26" s="1070">
        <v>1</v>
      </c>
      <c r="F26" s="1071" t="s">
        <v>6910</v>
      </c>
      <c r="G26" s="1072">
        <v>454.51173180000001</v>
      </c>
      <c r="H26" s="153">
        <f>IF(G26="","",G26-G26*COMPASS!$U$13)</f>
        <v>454.51173180000001</v>
      </c>
    </row>
    <row r="27" spans="1:8" ht="15.6" customHeight="1">
      <c r="A27" s="193" t="s">
        <v>2927</v>
      </c>
      <c r="B27" s="313" t="s">
        <v>216</v>
      </c>
      <c r="C27" s="130" t="s">
        <v>2919</v>
      </c>
      <c r="D27" s="37" t="s">
        <v>5156</v>
      </c>
      <c r="E27" s="1070">
        <v>1</v>
      </c>
      <c r="F27" s="1071" t="s">
        <v>6910</v>
      </c>
      <c r="G27" s="1072">
        <v>490.89917100000002</v>
      </c>
      <c r="H27" s="153">
        <f>IF(G27="","",G27-G27*COMPASS!$U$13)</f>
        <v>490.89917100000002</v>
      </c>
    </row>
    <row r="28" spans="1:8" ht="15.6" customHeight="1">
      <c r="A28" s="193" t="s">
        <v>2928</v>
      </c>
      <c r="B28" s="313" t="s">
        <v>467</v>
      </c>
      <c r="C28" s="130" t="s">
        <v>2920</v>
      </c>
      <c r="D28" s="37" t="s">
        <v>5157</v>
      </c>
      <c r="E28" s="1070">
        <v>1</v>
      </c>
      <c r="F28" s="1071" t="s">
        <v>6910</v>
      </c>
      <c r="G28" s="1072">
        <v>479.91668760000005</v>
      </c>
      <c r="H28" s="153">
        <f>IF(G28="","",G28-G28*COMPASS!$U$13)</f>
        <v>479.91668760000005</v>
      </c>
    </row>
    <row r="29" spans="1:8" ht="15.6" customHeight="1">
      <c r="A29" s="193" t="s">
        <v>2929</v>
      </c>
      <c r="B29" s="313" t="s">
        <v>216</v>
      </c>
      <c r="C29" s="130" t="s">
        <v>2921</v>
      </c>
      <c r="D29" s="37" t="s">
        <v>5158</v>
      </c>
      <c r="E29" s="1070">
        <v>1</v>
      </c>
      <c r="F29" s="1071" t="s">
        <v>6910</v>
      </c>
      <c r="G29" s="1072">
        <v>518.34263880000003</v>
      </c>
      <c r="H29" s="153">
        <f>IF(G29="","",G29-G29*COMPASS!$U$13)</f>
        <v>518.34263880000003</v>
      </c>
    </row>
    <row r="30" spans="1:8" ht="15.6" customHeight="1">
      <c r="A30" s="193" t="s">
        <v>2930</v>
      </c>
      <c r="B30" s="313" t="s">
        <v>467</v>
      </c>
      <c r="C30" s="130" t="s">
        <v>2922</v>
      </c>
      <c r="D30" s="37" t="s">
        <v>5159</v>
      </c>
      <c r="E30" s="1070">
        <v>1</v>
      </c>
      <c r="F30" s="1071" t="s">
        <v>6910</v>
      </c>
      <c r="G30" s="1072">
        <v>501.55039620000002</v>
      </c>
      <c r="H30" s="153">
        <f>IF(G30="","",G30-G30*COMPASS!$U$13)</f>
        <v>501.55039620000002</v>
      </c>
    </row>
    <row r="31" spans="1:8" ht="15.6" customHeight="1">
      <c r="A31" s="193" t="s">
        <v>2931</v>
      </c>
      <c r="B31" s="313" t="s">
        <v>467</v>
      </c>
      <c r="C31" s="130" t="s">
        <v>2923</v>
      </c>
      <c r="D31" s="37" t="s">
        <v>5160</v>
      </c>
      <c r="E31" s="1070">
        <v>1</v>
      </c>
      <c r="F31" s="1071" t="s">
        <v>6910</v>
      </c>
      <c r="G31" s="1072">
        <v>541.73456399999998</v>
      </c>
      <c r="H31" s="153">
        <f>IF(G31="","",G31-G31*COMPASS!$U$13)</f>
        <v>541.73456399999998</v>
      </c>
    </row>
    <row r="32" spans="1:8" ht="15.6" customHeight="1">
      <c r="A32" s="193" t="s">
        <v>2932</v>
      </c>
      <c r="B32" s="313" t="s">
        <v>216</v>
      </c>
      <c r="C32" s="130" t="s">
        <v>2924</v>
      </c>
      <c r="D32" s="37" t="s">
        <v>5161</v>
      </c>
      <c r="E32" s="1070">
        <v>1</v>
      </c>
      <c r="F32" s="1071" t="s">
        <v>6910</v>
      </c>
      <c r="G32" s="1072">
        <v>555.59644560000004</v>
      </c>
      <c r="H32" s="153">
        <f>IF(G32="","",G32-G32*COMPASS!$U$13)</f>
        <v>555.59644560000004</v>
      </c>
    </row>
    <row r="33" spans="1:8" ht="15.6" customHeight="1">
      <c r="A33" s="193" t="s">
        <v>2933</v>
      </c>
      <c r="B33" s="313" t="s">
        <v>467</v>
      </c>
      <c r="C33" s="130" t="s">
        <v>2925</v>
      </c>
      <c r="D33" s="37" t="s">
        <v>5162</v>
      </c>
      <c r="E33" s="1070">
        <v>1</v>
      </c>
      <c r="F33" s="1071" t="s">
        <v>6910</v>
      </c>
      <c r="G33" s="1072">
        <v>600.18889560000002</v>
      </c>
      <c r="H33" s="153">
        <f>IF(G33="","",G33-G33*COMPASS!$U$13)</f>
        <v>600.18889560000002</v>
      </c>
    </row>
    <row r="34" spans="1:8" ht="15.6" customHeight="1">
      <c r="A34" s="128" t="s">
        <v>454</v>
      </c>
      <c r="B34" s="314"/>
      <c r="C34" s="129"/>
      <c r="D34" s="1011"/>
      <c r="E34" s="533"/>
      <c r="F34" s="71"/>
      <c r="G34" s="534">
        <v>0</v>
      </c>
      <c r="H34" s="153">
        <f>IF(G34="","",G34-G34*COMPASS!$U$13)</f>
        <v>0</v>
      </c>
    </row>
    <row r="35" spans="1:8" ht="15.6" customHeight="1">
      <c r="A35" s="193" t="s">
        <v>624</v>
      </c>
      <c r="B35" s="313" t="s">
        <v>467</v>
      </c>
      <c r="C35" s="130" t="s">
        <v>446</v>
      </c>
      <c r="D35" s="37" t="s">
        <v>8590</v>
      </c>
      <c r="E35" s="1070">
        <v>1</v>
      </c>
      <c r="F35" s="1071" t="s">
        <v>6910</v>
      </c>
      <c r="G35" s="1072">
        <v>226.61840000000001</v>
      </c>
      <c r="H35" s="153">
        <f>IF(G35="","",G35-G35*COMPASS!$U$13)</f>
        <v>226.61840000000001</v>
      </c>
    </row>
    <row r="36" spans="1:8" ht="15.6" customHeight="1">
      <c r="A36" s="193" t="s">
        <v>625</v>
      </c>
      <c r="B36" s="313" t="s">
        <v>216</v>
      </c>
      <c r="C36" s="130" t="s">
        <v>447</v>
      </c>
      <c r="D36" s="37" t="s">
        <v>5163</v>
      </c>
      <c r="E36" s="1070">
        <v>1</v>
      </c>
      <c r="F36" s="1071" t="s">
        <v>6910</v>
      </c>
      <c r="G36" s="1072">
        <v>18.703440000000001</v>
      </c>
      <c r="H36" s="153">
        <f>IF(G36="","",G36-G36*COMPASS!$U$13)</f>
        <v>18.703440000000001</v>
      </c>
    </row>
    <row r="37" spans="1:8" ht="15.6" customHeight="1">
      <c r="A37" s="193" t="s">
        <v>626</v>
      </c>
      <c r="B37" s="313" t="s">
        <v>216</v>
      </c>
      <c r="C37" s="130" t="s">
        <v>448</v>
      </c>
      <c r="D37" s="37" t="s">
        <v>5164</v>
      </c>
      <c r="E37" s="1070">
        <v>1</v>
      </c>
      <c r="F37" s="1071" t="s">
        <v>6910</v>
      </c>
      <c r="G37" s="1072">
        <v>26.941860000000002</v>
      </c>
      <c r="H37" s="153">
        <f>IF(G37="","",G37-G37*COMPASS!$U$13)</f>
        <v>26.941860000000002</v>
      </c>
    </row>
    <row r="38" spans="1:8" ht="15.6" customHeight="1">
      <c r="A38" s="193" t="s">
        <v>627</v>
      </c>
      <c r="B38" s="1065" t="s">
        <v>571</v>
      </c>
      <c r="C38" s="1062" t="s">
        <v>449</v>
      </c>
      <c r="D38" s="37" t="s">
        <v>5165</v>
      </c>
      <c r="E38" s="1070">
        <v>1</v>
      </c>
      <c r="F38" s="1071"/>
      <c r="G38" s="1073">
        <v>10.1415972</v>
      </c>
      <c r="H38" s="153">
        <f>IF(G38="","",G38-G38*COMPASS!$U$13)</f>
        <v>10.1415972</v>
      </c>
    </row>
    <row r="39" spans="1:8" ht="15.6" customHeight="1">
      <c r="A39" s="193" t="s">
        <v>628</v>
      </c>
      <c r="B39" s="313" t="s">
        <v>216</v>
      </c>
      <c r="C39" s="130" t="s">
        <v>450</v>
      </c>
      <c r="D39" s="37" t="s">
        <v>5166</v>
      </c>
      <c r="E39" s="1070">
        <v>1</v>
      </c>
      <c r="F39" s="1071" t="s">
        <v>6910</v>
      </c>
      <c r="G39" s="1072">
        <v>20.973699999999997</v>
      </c>
      <c r="H39" s="153">
        <f>IF(G39="","",G39-G39*COMPASS!$U$13)</f>
        <v>20.973699999999997</v>
      </c>
    </row>
    <row r="40" spans="1:8" ht="15.6" customHeight="1">
      <c r="A40" s="193" t="s">
        <v>350</v>
      </c>
      <c r="B40" s="313" t="s">
        <v>467</v>
      </c>
      <c r="C40" s="130" t="s">
        <v>451</v>
      </c>
      <c r="D40" s="37" t="s">
        <v>5167</v>
      </c>
      <c r="E40" s="1070">
        <v>1</v>
      </c>
      <c r="F40" s="1071" t="s">
        <v>6910</v>
      </c>
      <c r="G40" s="1072">
        <v>56.216599999999993</v>
      </c>
      <c r="H40" s="153">
        <f>IF(G40="","",G40-G40*COMPASS!$U$13)</f>
        <v>56.216599999999993</v>
      </c>
    </row>
    <row r="41" spans="1:8" ht="15.6" customHeight="1">
      <c r="A41" s="404" t="s">
        <v>5168</v>
      </c>
      <c r="B41" s="313" t="s">
        <v>216</v>
      </c>
      <c r="C41" s="130" t="s">
        <v>5169</v>
      </c>
      <c r="D41" s="37" t="s">
        <v>5170</v>
      </c>
      <c r="E41" s="1074">
        <v>1</v>
      </c>
      <c r="F41" s="1071" t="s">
        <v>6910</v>
      </c>
      <c r="G41" s="1075">
        <v>171.03115680000002</v>
      </c>
      <c r="H41" s="153">
        <f>IF(G41="","",G41-G41*COMPASS!$U$13)</f>
        <v>171.03115680000002</v>
      </c>
    </row>
    <row r="42" spans="1:8" ht="15.6" customHeight="1">
      <c r="A42" s="404" t="s">
        <v>5171</v>
      </c>
      <c r="B42" s="313" t="s">
        <v>216</v>
      </c>
      <c r="C42" s="130" t="s">
        <v>5172</v>
      </c>
      <c r="D42" s="37" t="s">
        <v>5173</v>
      </c>
      <c r="E42" s="1074">
        <v>1</v>
      </c>
      <c r="F42" s="1071" t="s">
        <v>6910</v>
      </c>
      <c r="G42" s="1075">
        <v>181.65690060000003</v>
      </c>
      <c r="H42" s="153">
        <f>IF(G42="","",G42-G42*COMPASS!$U$13)</f>
        <v>181.65690060000003</v>
      </c>
    </row>
    <row r="43" spans="1:8" ht="15.6" customHeight="1">
      <c r="A43" s="404" t="s">
        <v>5174</v>
      </c>
      <c r="B43" s="313" t="s">
        <v>216</v>
      </c>
      <c r="C43" s="130" t="s">
        <v>5175</v>
      </c>
      <c r="D43" s="37" t="s">
        <v>5176</v>
      </c>
      <c r="E43" s="1074">
        <v>1</v>
      </c>
      <c r="F43" s="1071" t="s">
        <v>6910</v>
      </c>
      <c r="G43" s="1075">
        <v>547.46787900000004</v>
      </c>
      <c r="H43" s="153">
        <f>IF(G43="","",G43-G43*COMPASS!$U$13)</f>
        <v>547.46787900000004</v>
      </c>
    </row>
    <row r="44" spans="1:8" ht="15.6" customHeight="1">
      <c r="A44" s="404" t="s">
        <v>5177</v>
      </c>
      <c r="B44" s="313" t="s">
        <v>216</v>
      </c>
      <c r="C44" s="130" t="s">
        <v>5178</v>
      </c>
      <c r="D44" s="37" t="s">
        <v>5179</v>
      </c>
      <c r="E44" s="1074">
        <v>1</v>
      </c>
      <c r="F44" s="1071" t="s">
        <v>6910</v>
      </c>
      <c r="G44" s="1075">
        <v>589.99633559999995</v>
      </c>
      <c r="H44" s="153">
        <f>IF(G44="","",G44-G44*COMPASS!$U$13)</f>
        <v>589.99633559999995</v>
      </c>
    </row>
    <row r="45" spans="1:8" ht="15.6" customHeight="1">
      <c r="A45" s="404" t="s">
        <v>5180</v>
      </c>
      <c r="B45" s="313" t="s">
        <v>216</v>
      </c>
      <c r="C45" s="130" t="s">
        <v>5181</v>
      </c>
      <c r="D45" s="37" t="s">
        <v>5182</v>
      </c>
      <c r="E45" s="1074">
        <v>1</v>
      </c>
      <c r="F45" s="1071" t="s">
        <v>6910</v>
      </c>
      <c r="G45" s="1075">
        <v>640.90817279999999</v>
      </c>
      <c r="H45" s="153">
        <f>IF(G45="","",G45-G45*COMPASS!$U$13)</f>
        <v>640.90817279999999</v>
      </c>
    </row>
    <row r="46" spans="1:8" ht="15.6" customHeight="1">
      <c r="A46" s="404" t="s">
        <v>5183</v>
      </c>
      <c r="B46" s="313" t="s">
        <v>216</v>
      </c>
      <c r="C46" s="130" t="s">
        <v>5184</v>
      </c>
      <c r="D46" s="37" t="s">
        <v>5185</v>
      </c>
      <c r="E46" s="1074">
        <v>1</v>
      </c>
      <c r="F46" s="1071" t="s">
        <v>6910</v>
      </c>
      <c r="G46" s="1075">
        <v>717.32689140000002</v>
      </c>
      <c r="H46" s="153">
        <f>IF(G46="","",G46-G46*COMPASS!$U$13)</f>
        <v>717.32689140000002</v>
      </c>
    </row>
    <row r="47" spans="1:8" ht="15.6" customHeight="1">
      <c r="A47" s="404" t="s">
        <v>5186</v>
      </c>
      <c r="B47" s="313" t="s">
        <v>216</v>
      </c>
      <c r="C47" s="130" t="s">
        <v>5187</v>
      </c>
      <c r="D47" s="37" t="s">
        <v>5188</v>
      </c>
      <c r="E47" s="1074">
        <v>1</v>
      </c>
      <c r="F47" s="1071" t="s">
        <v>6910</v>
      </c>
      <c r="G47" s="1075">
        <v>163.56510660000001</v>
      </c>
      <c r="H47" s="153">
        <f>IF(G47="","",G47-G47*COMPASS!$U$13)</f>
        <v>163.56510660000001</v>
      </c>
    </row>
    <row r="48" spans="1:8" ht="15.6" customHeight="1">
      <c r="A48" s="404" t="s">
        <v>5189</v>
      </c>
      <c r="B48" s="313" t="s">
        <v>216</v>
      </c>
      <c r="C48" s="130" t="s">
        <v>5190</v>
      </c>
      <c r="D48" s="37" t="s">
        <v>5191</v>
      </c>
      <c r="E48" s="1074">
        <v>1</v>
      </c>
      <c r="F48" s="1071" t="s">
        <v>6910</v>
      </c>
      <c r="G48" s="1075">
        <v>184.07763359999998</v>
      </c>
      <c r="H48" s="153">
        <f>IF(G48="","",G48-G48*COMPASS!$U$13)</f>
        <v>184.07763359999998</v>
      </c>
    </row>
    <row r="49" spans="1:8" ht="15.6" customHeight="1">
      <c r="A49" s="404" t="s">
        <v>5192</v>
      </c>
      <c r="B49" s="313" t="s">
        <v>216</v>
      </c>
      <c r="C49" s="130" t="s">
        <v>5193</v>
      </c>
      <c r="D49" s="37" t="s">
        <v>5194</v>
      </c>
      <c r="E49" s="1074">
        <v>1</v>
      </c>
      <c r="F49" s="1071" t="s">
        <v>6910</v>
      </c>
      <c r="G49" s="1075">
        <v>181.65690060000003</v>
      </c>
      <c r="H49" s="153">
        <f>IF(G49="","",G49-G49*COMPASS!$U$13)</f>
        <v>181.65690060000003</v>
      </c>
    </row>
    <row r="50" spans="1:8" ht="15.6" customHeight="1">
      <c r="A50" s="404" t="s">
        <v>5195</v>
      </c>
      <c r="B50" s="313" t="s">
        <v>216</v>
      </c>
      <c r="C50" s="130" t="s">
        <v>5196</v>
      </c>
      <c r="D50" s="37" t="s">
        <v>5197</v>
      </c>
      <c r="E50" s="1074">
        <v>1</v>
      </c>
      <c r="F50" s="1071" t="s">
        <v>6910</v>
      </c>
      <c r="G50" s="1075">
        <v>204.488235</v>
      </c>
      <c r="H50" s="153">
        <f>IF(G50="","",G50-G50*COMPASS!$U$13)</f>
        <v>204.488235</v>
      </c>
    </row>
    <row r="51" spans="1:8" ht="15.6" customHeight="1">
      <c r="A51" s="128" t="s">
        <v>13405</v>
      </c>
      <c r="B51" s="314"/>
      <c r="C51" s="129"/>
      <c r="D51" s="1011"/>
      <c r="E51" s="533"/>
      <c r="F51" s="71"/>
      <c r="G51" s="71"/>
      <c r="H51" s="153" t="str">
        <f>IF(G51="","",G51-G51*COMPASS!$U$13)</f>
        <v/>
      </c>
    </row>
    <row r="52" spans="1:8" ht="15.6" customHeight="1">
      <c r="A52" s="404" t="s">
        <v>13420</v>
      </c>
      <c r="B52" s="313" t="s">
        <v>216</v>
      </c>
      <c r="C52" s="130" t="s">
        <v>13406</v>
      </c>
      <c r="D52" s="37" t="s">
        <v>13407</v>
      </c>
      <c r="E52" s="1074">
        <v>1</v>
      </c>
      <c r="F52" s="1071"/>
      <c r="G52" s="1075">
        <v>1852.6506683999999</v>
      </c>
      <c r="H52" s="153">
        <f>IF(G52="","",G52-G52*COMPASS!$U$13)</f>
        <v>1852.6506683999999</v>
      </c>
    </row>
    <row r="53" spans="1:8" ht="15.6" customHeight="1">
      <c r="A53" s="404" t="s">
        <v>13421</v>
      </c>
      <c r="B53" s="313" t="s">
        <v>216</v>
      </c>
      <c r="C53" s="130" t="s">
        <v>13408</v>
      </c>
      <c r="D53" s="37" t="s">
        <v>13409</v>
      </c>
      <c r="E53" s="1074">
        <v>1</v>
      </c>
      <c r="F53" s="1071"/>
      <c r="G53" s="1075">
        <v>2076.7341000000001</v>
      </c>
      <c r="H53" s="153">
        <f>IF(G53="","",G53-G53*COMPASS!$U$13)</f>
        <v>2076.7341000000001</v>
      </c>
    </row>
    <row r="54" spans="1:8" ht="15.6" customHeight="1">
      <c r="A54" s="404" t="s">
        <v>13422</v>
      </c>
      <c r="B54" s="313" t="s">
        <v>216</v>
      </c>
      <c r="C54" s="130" t="s">
        <v>13410</v>
      </c>
      <c r="D54" s="37" t="s">
        <v>13411</v>
      </c>
      <c r="E54" s="1074">
        <v>1</v>
      </c>
      <c r="F54" s="1071"/>
      <c r="G54" s="1075">
        <v>2023.8092322</v>
      </c>
      <c r="H54" s="153">
        <f>IF(G54="","",G54-G54*COMPASS!$U$13)</f>
        <v>2023.8092322</v>
      </c>
    </row>
    <row r="55" spans="1:8" ht="15.6" customHeight="1">
      <c r="A55" s="404" t="s">
        <v>5198</v>
      </c>
      <c r="B55" s="313" t="s">
        <v>216</v>
      </c>
      <c r="C55" s="130" t="s">
        <v>5199</v>
      </c>
      <c r="D55" s="37" t="s">
        <v>5200</v>
      </c>
      <c r="E55" s="1074">
        <v>1</v>
      </c>
      <c r="F55" s="1071" t="s">
        <v>6910</v>
      </c>
      <c r="G55" s="1075">
        <v>1799.7258006</v>
      </c>
      <c r="H55" s="153">
        <f>IF(G55="","",G55-G55*COMPASS!$U$13)</f>
        <v>1799.7258006</v>
      </c>
    </row>
    <row r="56" spans="1:8" ht="15.6" customHeight="1">
      <c r="A56" s="128" t="s">
        <v>2971</v>
      </c>
      <c r="B56" s="314"/>
      <c r="C56" s="129"/>
      <c r="D56" s="1011"/>
      <c r="E56" s="533"/>
      <c r="F56" s="71"/>
      <c r="G56" s="534"/>
      <c r="H56" s="153" t="str">
        <f>IF(G56="","",G56-G56*COMPASS!$U$13)</f>
        <v/>
      </c>
    </row>
    <row r="57" spans="1:8" ht="15.6" customHeight="1">
      <c r="A57" s="193" t="s">
        <v>10028</v>
      </c>
      <c r="B57" s="313" t="s">
        <v>216</v>
      </c>
      <c r="C57" s="130" t="s">
        <v>8589</v>
      </c>
      <c r="D57" s="37" t="s">
        <v>5201</v>
      </c>
      <c r="E57" s="1070">
        <v>1</v>
      </c>
      <c r="F57" s="1071" t="s">
        <v>6910</v>
      </c>
      <c r="G57" s="1076">
        <v>838.35510399999987</v>
      </c>
      <c r="H57" s="153">
        <f>IF(G57="","",G57-G57*COMPASS!$U$13)</f>
        <v>838.35510399999987</v>
      </c>
    </row>
    <row r="58" spans="1:8" ht="15.6" customHeight="1">
      <c r="A58" s="193" t="s">
        <v>2975</v>
      </c>
      <c r="B58" s="313" t="s">
        <v>216</v>
      </c>
      <c r="C58" s="130" t="s">
        <v>8588</v>
      </c>
      <c r="D58" s="37" t="s">
        <v>5202</v>
      </c>
      <c r="E58" s="1070">
        <v>1</v>
      </c>
      <c r="F58" s="1071" t="s">
        <v>6910</v>
      </c>
      <c r="G58" s="1076">
        <v>1058.8246200000001</v>
      </c>
      <c r="H58" s="153">
        <f>IF(G58="","",G58-G58*COMPASS!$U$13)</f>
        <v>1058.8246200000001</v>
      </c>
    </row>
    <row r="59" spans="1:8" ht="15.6" customHeight="1">
      <c r="A59" s="193" t="s">
        <v>2976</v>
      </c>
      <c r="B59" s="313" t="s">
        <v>467</v>
      </c>
      <c r="C59" s="130" t="s">
        <v>8587</v>
      </c>
      <c r="D59" s="37" t="s">
        <v>5203</v>
      </c>
      <c r="E59" s="1074">
        <v>1</v>
      </c>
      <c r="F59" s="1071" t="s">
        <v>6910</v>
      </c>
      <c r="G59" s="1077">
        <v>867.12785000000008</v>
      </c>
      <c r="H59" s="153">
        <f>IF(G59="","",G59-G59*COMPASS!$U$13)</f>
        <v>867.12785000000008</v>
      </c>
    </row>
    <row r="60" spans="1:8" ht="15.6" customHeight="1">
      <c r="A60" s="193" t="s">
        <v>2977</v>
      </c>
      <c r="B60" s="313" t="s">
        <v>467</v>
      </c>
      <c r="C60" s="130" t="s">
        <v>8586</v>
      </c>
      <c r="D60" s="37" t="s">
        <v>5204</v>
      </c>
      <c r="E60" s="1074">
        <v>1</v>
      </c>
      <c r="F60" s="1071" t="s">
        <v>6910</v>
      </c>
      <c r="G60" s="1077">
        <v>917.21088000000009</v>
      </c>
      <c r="H60" s="153">
        <f>IF(G60="","",G60-G60*COMPASS!$U$13)</f>
        <v>917.21088000000009</v>
      </c>
    </row>
    <row r="61" spans="1:8" ht="15.6" customHeight="1">
      <c r="A61" s="193" t="s">
        <v>2978</v>
      </c>
      <c r="B61" s="313" t="s">
        <v>467</v>
      </c>
      <c r="C61" s="130" t="s">
        <v>8585</v>
      </c>
      <c r="D61" s="37" t="s">
        <v>5205</v>
      </c>
      <c r="E61" s="1074">
        <v>1</v>
      </c>
      <c r="F61" s="1071" t="s">
        <v>6910</v>
      </c>
      <c r="G61" s="1077">
        <v>930.04310000000009</v>
      </c>
      <c r="H61" s="153">
        <f>IF(G61="","",G61-G61*COMPASS!$U$13)</f>
        <v>930.04310000000009</v>
      </c>
    </row>
    <row r="62" spans="1:8" ht="15.6" customHeight="1">
      <c r="A62" s="193" t="s">
        <v>2979</v>
      </c>
      <c r="B62" s="313" t="s">
        <v>216</v>
      </c>
      <c r="C62" s="130" t="s">
        <v>8584</v>
      </c>
      <c r="D62" s="37" t="s">
        <v>5206</v>
      </c>
      <c r="E62" s="1074">
        <v>1</v>
      </c>
      <c r="F62" s="1071" t="s">
        <v>6910</v>
      </c>
      <c r="G62" s="1077">
        <v>1008.201532</v>
      </c>
      <c r="H62" s="153">
        <f>IF(G62="","",G62-G62*COMPASS!$U$13)</f>
        <v>1008.201532</v>
      </c>
    </row>
    <row r="63" spans="1:8" ht="15.6" customHeight="1">
      <c r="A63" s="193" t="s">
        <v>2980</v>
      </c>
      <c r="B63" s="313" t="s">
        <v>216</v>
      </c>
      <c r="C63" s="130" t="s">
        <v>8583</v>
      </c>
      <c r="D63" s="37" t="s">
        <v>5207</v>
      </c>
      <c r="E63" s="1074">
        <v>1</v>
      </c>
      <c r="F63" s="1071" t="s">
        <v>6910</v>
      </c>
      <c r="G63" s="1077">
        <v>1079.39202</v>
      </c>
      <c r="H63" s="153">
        <f>IF(G63="","",G63-G63*COMPASS!$U$13)</f>
        <v>1079.39202</v>
      </c>
    </row>
    <row r="64" spans="1:8" ht="15.6" customHeight="1">
      <c r="A64" s="193" t="s">
        <v>2981</v>
      </c>
      <c r="B64" s="313" t="s">
        <v>467</v>
      </c>
      <c r="C64" s="130" t="s">
        <v>8582</v>
      </c>
      <c r="D64" s="37" t="s">
        <v>5208</v>
      </c>
      <c r="E64" s="1074">
        <v>1</v>
      </c>
      <c r="F64" s="1071" t="s">
        <v>6910</v>
      </c>
      <c r="G64" s="1077">
        <v>1089.4363999999998</v>
      </c>
      <c r="H64" s="153">
        <f>IF(G64="","",G64-G64*COMPASS!$U$13)</f>
        <v>1089.4363999999998</v>
      </c>
    </row>
    <row r="65" spans="1:8" ht="15.6" customHeight="1">
      <c r="A65" s="193" t="s">
        <v>2982</v>
      </c>
      <c r="B65" s="313" t="s">
        <v>216</v>
      </c>
      <c r="C65" s="130" t="s">
        <v>8581</v>
      </c>
      <c r="D65" s="37" t="s">
        <v>5209</v>
      </c>
      <c r="E65" s="1074">
        <v>1</v>
      </c>
      <c r="F65" s="1071" t="s">
        <v>6910</v>
      </c>
      <c r="G65" s="1077">
        <v>1224.94146</v>
      </c>
      <c r="H65" s="153">
        <f>IF(G65="","",G65-G65*COMPASS!$U$13)</f>
        <v>1224.94146</v>
      </c>
    </row>
    <row r="66" spans="1:8" ht="15.6" customHeight="1">
      <c r="A66" s="193" t="s">
        <v>2983</v>
      </c>
      <c r="B66" s="313" t="s">
        <v>216</v>
      </c>
      <c r="C66" s="130" t="s">
        <v>8580</v>
      </c>
      <c r="D66" s="37" t="s">
        <v>5210</v>
      </c>
      <c r="E66" s="1074">
        <v>1</v>
      </c>
      <c r="F66" s="1071" t="s">
        <v>6910</v>
      </c>
      <c r="G66" s="1077">
        <v>946.5771400000001</v>
      </c>
      <c r="H66" s="153">
        <f>IF(G66="","",G66-G66*COMPASS!$U$13)</f>
        <v>946.5771400000001</v>
      </c>
    </row>
    <row r="67" spans="1:8" ht="15.6" customHeight="1">
      <c r="A67" s="193" t="s">
        <v>13423</v>
      </c>
      <c r="B67" s="313" t="s">
        <v>216</v>
      </c>
      <c r="C67" s="130" t="s">
        <v>13412</v>
      </c>
      <c r="D67" s="37" t="s">
        <v>13413</v>
      </c>
      <c r="E67" s="1074">
        <v>1</v>
      </c>
      <c r="F67" s="1071" t="s">
        <v>6910</v>
      </c>
      <c r="G67" s="1077">
        <v>991.85134000000016</v>
      </c>
      <c r="H67" s="153">
        <f>IF(G67="","",G67-G67*COMPASS!$U$13)</f>
        <v>991.85134000000016</v>
      </c>
    </row>
    <row r="68" spans="1:8" ht="15.6" customHeight="1">
      <c r="A68" s="193" t="s">
        <v>2984</v>
      </c>
      <c r="B68" s="313" t="s">
        <v>216</v>
      </c>
      <c r="C68" s="130" t="s">
        <v>8579</v>
      </c>
      <c r="D68" s="37" t="s">
        <v>5211</v>
      </c>
      <c r="E68" s="1074">
        <v>1</v>
      </c>
      <c r="F68" s="1071" t="s">
        <v>6910</v>
      </c>
      <c r="G68" s="1077">
        <v>1021.6305</v>
      </c>
      <c r="H68" s="153">
        <f>IF(G68="","",G68-G68*COMPASS!$U$13)</f>
        <v>1021.6305</v>
      </c>
    </row>
    <row r="69" spans="1:8" ht="15.6" customHeight="1">
      <c r="A69" s="193" t="s">
        <v>2985</v>
      </c>
      <c r="B69" s="313" t="s">
        <v>216</v>
      </c>
      <c r="C69" s="130" t="s">
        <v>8578</v>
      </c>
      <c r="D69" s="37" t="s">
        <v>5212</v>
      </c>
      <c r="E69" s="1074">
        <v>1</v>
      </c>
      <c r="F69" s="1071" t="s">
        <v>6910</v>
      </c>
      <c r="G69" s="1077">
        <v>1084.3304000000001</v>
      </c>
      <c r="H69" s="153">
        <f>IF(G69="","",G69-G69*COMPASS!$U$13)</f>
        <v>1084.3304000000001</v>
      </c>
    </row>
    <row r="70" spans="1:8" ht="15.6" customHeight="1">
      <c r="A70" s="193" t="s">
        <v>2986</v>
      </c>
      <c r="B70" s="313" t="s">
        <v>216</v>
      </c>
      <c r="C70" s="130" t="s">
        <v>8577</v>
      </c>
      <c r="D70" s="37" t="s">
        <v>5213</v>
      </c>
      <c r="E70" s="1074">
        <v>1</v>
      </c>
      <c r="F70" s="1071" t="s">
        <v>6910</v>
      </c>
      <c r="G70" s="1077">
        <v>1156.85808</v>
      </c>
      <c r="H70" s="153">
        <f>IF(G70="","",G70-G70*COMPASS!$U$13)</f>
        <v>1156.85808</v>
      </c>
    </row>
    <row r="71" spans="1:8" ht="15.6" customHeight="1">
      <c r="A71" s="193" t="s">
        <v>2987</v>
      </c>
      <c r="B71" s="313" t="s">
        <v>216</v>
      </c>
      <c r="C71" s="130" t="s">
        <v>8576</v>
      </c>
      <c r="D71" s="37" t="s">
        <v>5214</v>
      </c>
      <c r="E71" s="1074">
        <v>1</v>
      </c>
      <c r="F71" s="1071" t="s">
        <v>6910</v>
      </c>
      <c r="G71" s="1077">
        <v>1206.1816159999998</v>
      </c>
      <c r="H71" s="153">
        <f>IF(G71="","",G71-G71*COMPASS!$U$13)</f>
        <v>1206.1816159999998</v>
      </c>
    </row>
    <row r="72" spans="1:8" ht="15.6" customHeight="1">
      <c r="A72" s="193" t="s">
        <v>2988</v>
      </c>
      <c r="B72" s="313" t="s">
        <v>216</v>
      </c>
      <c r="C72" s="130" t="s">
        <v>8575</v>
      </c>
      <c r="D72" s="37" t="s">
        <v>5215</v>
      </c>
      <c r="E72" s="1074">
        <v>1</v>
      </c>
      <c r="F72" s="1071" t="s">
        <v>6910</v>
      </c>
      <c r="G72" s="1077">
        <v>1328.2063599999999</v>
      </c>
      <c r="H72" s="153">
        <f>IF(G72="","",G72-G72*COMPASS!$U$13)</f>
        <v>1328.2063599999999</v>
      </c>
    </row>
    <row r="73" spans="1:8" ht="15.6" customHeight="1">
      <c r="A73" s="404" t="s">
        <v>5216</v>
      </c>
      <c r="B73" s="313" t="s">
        <v>216</v>
      </c>
      <c r="C73" s="130" t="s">
        <v>8574</v>
      </c>
      <c r="D73" s="37" t="s">
        <v>5217</v>
      </c>
      <c r="E73" s="1074">
        <v>1</v>
      </c>
      <c r="F73" s="1071" t="s">
        <v>6910</v>
      </c>
      <c r="G73" s="1077">
        <v>1065.0604599999999</v>
      </c>
      <c r="H73" s="153">
        <f>IF(G73="","",G73-G73*COMPASS!$U$13)</f>
        <v>1065.0604599999999</v>
      </c>
    </row>
    <row r="74" spans="1:8" ht="15.6" customHeight="1">
      <c r="A74" s="193" t="s">
        <v>2989</v>
      </c>
      <c r="B74" s="313" t="s">
        <v>216</v>
      </c>
      <c r="C74" s="130" t="s">
        <v>8573</v>
      </c>
      <c r="D74" s="37" t="s">
        <v>5218</v>
      </c>
      <c r="E74" s="1074">
        <v>1</v>
      </c>
      <c r="F74" s="1071" t="s">
        <v>6910</v>
      </c>
      <c r="G74" s="1077">
        <v>1129.5160000000001</v>
      </c>
      <c r="H74" s="153">
        <f>IF(G74="","",G74-G74*COMPASS!$U$13)</f>
        <v>1129.5160000000001</v>
      </c>
    </row>
    <row r="75" spans="1:8" ht="15.6" customHeight="1">
      <c r="A75" s="193" t="s">
        <v>2990</v>
      </c>
      <c r="B75" s="313" t="s">
        <v>216</v>
      </c>
      <c r="C75" s="130" t="s">
        <v>8572</v>
      </c>
      <c r="D75" s="37" t="s">
        <v>5219</v>
      </c>
      <c r="E75" s="1074">
        <v>1</v>
      </c>
      <c r="F75" s="1071" t="s">
        <v>6910</v>
      </c>
      <c r="G75" s="1077">
        <v>1211.6535999999999</v>
      </c>
      <c r="H75" s="153">
        <f>IF(G75="","",G75-G75*COMPASS!$U$13)</f>
        <v>1211.6535999999999</v>
      </c>
    </row>
    <row r="76" spans="1:8" ht="15.6" customHeight="1">
      <c r="A76" s="193" t="s">
        <v>2991</v>
      </c>
      <c r="B76" s="313" t="s">
        <v>467</v>
      </c>
      <c r="C76" s="130" t="s">
        <v>8571</v>
      </c>
      <c r="D76" s="37" t="s">
        <v>5220</v>
      </c>
      <c r="E76" s="1074">
        <v>1</v>
      </c>
      <c r="F76" s="1071" t="s">
        <v>6910</v>
      </c>
      <c r="G76" s="1077">
        <v>1284.1620819999998</v>
      </c>
      <c r="H76" s="153">
        <f>IF(G76="","",G76-G76*COMPASS!$U$13)</f>
        <v>1284.1620819999998</v>
      </c>
    </row>
    <row r="77" spans="1:8" ht="15.6" customHeight="1">
      <c r="A77" s="193" t="s">
        <v>2992</v>
      </c>
      <c r="B77" s="313" t="s">
        <v>216</v>
      </c>
      <c r="C77" s="130" t="s">
        <v>8570</v>
      </c>
      <c r="D77" s="37" t="s">
        <v>5221</v>
      </c>
      <c r="E77" s="1074">
        <v>1</v>
      </c>
      <c r="F77" s="1071" t="s">
        <v>6910</v>
      </c>
      <c r="G77" s="1077">
        <v>1419.7799</v>
      </c>
      <c r="H77" s="153">
        <f>IF(G77="","",G77-G77*COMPASS!$U$13)</f>
        <v>1419.7799</v>
      </c>
    </row>
    <row r="78" spans="1:8" ht="15.6" customHeight="1">
      <c r="A78" s="193" t="s">
        <v>13424</v>
      </c>
      <c r="B78" s="313" t="s">
        <v>216</v>
      </c>
      <c r="C78" s="130" t="s">
        <v>13414</v>
      </c>
      <c r="D78" s="37" t="s">
        <v>13415</v>
      </c>
      <c r="E78" s="1074">
        <v>1</v>
      </c>
      <c r="F78" s="1071" t="s">
        <v>6910</v>
      </c>
      <c r="G78" s="1077">
        <v>1101.3271499999998</v>
      </c>
      <c r="H78" s="153">
        <f>IF(G78="","",G78-G78*COMPASS!$U$13)</f>
        <v>1101.3271499999998</v>
      </c>
    </row>
    <row r="79" spans="1:8" ht="15.6" customHeight="1">
      <c r="A79" s="193" t="s">
        <v>4202</v>
      </c>
      <c r="B79" s="313" t="s">
        <v>467</v>
      </c>
      <c r="C79" s="130" t="s">
        <v>8569</v>
      </c>
      <c r="D79" s="37" t="s">
        <v>5222</v>
      </c>
      <c r="E79" s="1074">
        <v>1</v>
      </c>
      <c r="F79" s="1071" t="s">
        <v>6910</v>
      </c>
      <c r="G79" s="1077">
        <v>1127.9488800000001</v>
      </c>
      <c r="H79" s="153">
        <f>IF(G79="","",G79-G79*COMPASS!$U$13)</f>
        <v>1127.9488800000001</v>
      </c>
    </row>
    <row r="80" spans="1:8" ht="15.6" customHeight="1">
      <c r="A80" s="193" t="s">
        <v>2993</v>
      </c>
      <c r="B80" s="313" t="s">
        <v>216</v>
      </c>
      <c r="C80" s="130" t="s">
        <v>8568</v>
      </c>
      <c r="D80" s="37" t="s">
        <v>5223</v>
      </c>
      <c r="E80" s="1074">
        <v>1</v>
      </c>
      <c r="F80" s="1071" t="s">
        <v>6910</v>
      </c>
      <c r="G80" s="1077">
        <v>1195.1514399999999</v>
      </c>
      <c r="H80" s="153">
        <f>IF(G80="","",G80-G80*COMPASS!$U$13)</f>
        <v>1195.1514399999999</v>
      </c>
    </row>
    <row r="81" spans="1:8" ht="15.6" customHeight="1">
      <c r="A81" s="193" t="s">
        <v>2994</v>
      </c>
      <c r="B81" s="313" t="s">
        <v>216</v>
      </c>
      <c r="C81" s="130" t="s">
        <v>8567</v>
      </c>
      <c r="D81" s="37" t="s">
        <v>5224</v>
      </c>
      <c r="E81" s="1074">
        <v>1</v>
      </c>
      <c r="F81" s="1071" t="s">
        <v>6910</v>
      </c>
      <c r="G81" s="1077">
        <v>1286.72768</v>
      </c>
      <c r="H81" s="153">
        <f>IF(G81="","",G81-G81*COMPASS!$U$13)</f>
        <v>1286.72768</v>
      </c>
    </row>
    <row r="82" spans="1:8" ht="15.6" customHeight="1">
      <c r="A82" s="193" t="s">
        <v>2995</v>
      </c>
      <c r="B82" s="313" t="s">
        <v>467</v>
      </c>
      <c r="C82" s="130" t="s">
        <v>8566</v>
      </c>
      <c r="D82" s="37" t="s">
        <v>5225</v>
      </c>
      <c r="E82" s="1074">
        <v>1</v>
      </c>
      <c r="F82" s="1071" t="s">
        <v>6910</v>
      </c>
      <c r="G82" s="1077">
        <v>1347.6661199999999</v>
      </c>
      <c r="H82" s="153">
        <f>IF(G82="","",G82-G82*COMPASS!$U$13)</f>
        <v>1347.6661199999999</v>
      </c>
    </row>
    <row r="83" spans="1:8" ht="15.6" customHeight="1">
      <c r="A83" s="193" t="s">
        <v>2996</v>
      </c>
      <c r="B83" s="313" t="s">
        <v>216</v>
      </c>
      <c r="C83" s="130" t="s">
        <v>8565</v>
      </c>
      <c r="D83" s="37" t="s">
        <v>5226</v>
      </c>
      <c r="E83" s="1070">
        <v>1</v>
      </c>
      <c r="F83" s="1071" t="s">
        <v>6910</v>
      </c>
      <c r="G83" s="1076">
        <v>1527.5765100000001</v>
      </c>
      <c r="H83" s="153">
        <f>IF(G83="","",G83-G83*COMPASS!$U$13)</f>
        <v>1527.5765100000001</v>
      </c>
    </row>
    <row r="84" spans="1:8" ht="15.6" customHeight="1">
      <c r="A84" s="128" t="s">
        <v>13</v>
      </c>
      <c r="B84" s="314"/>
      <c r="C84" s="129"/>
      <c r="D84" s="1011"/>
      <c r="E84" s="1078"/>
      <c r="F84" s="1079"/>
      <c r="G84" s="1080"/>
      <c r="H84" s="153" t="str">
        <f>IF(G84="","",G84-G84*COMPASS!$U$13)</f>
        <v/>
      </c>
    </row>
    <row r="85" spans="1:8" ht="15.6" customHeight="1">
      <c r="A85" s="193" t="s">
        <v>5</v>
      </c>
      <c r="B85" s="313" t="s">
        <v>216</v>
      </c>
      <c r="C85" s="130" t="s">
        <v>1</v>
      </c>
      <c r="D85" s="37" t="s">
        <v>5227</v>
      </c>
      <c r="E85" s="1070">
        <v>1</v>
      </c>
      <c r="F85" s="1071" t="s">
        <v>6910</v>
      </c>
      <c r="G85" s="1072">
        <v>1436.8237000000001</v>
      </c>
      <c r="H85" s="153">
        <f>IF(G85="","",G85-G85*COMPASS!$U$13)</f>
        <v>1436.8237000000001</v>
      </c>
    </row>
    <row r="86" spans="1:8" ht="15.6" customHeight="1">
      <c r="A86" s="193" t="s">
        <v>6</v>
      </c>
      <c r="B86" s="313" t="s">
        <v>216</v>
      </c>
      <c r="C86" s="130" t="s">
        <v>2</v>
      </c>
      <c r="D86" s="37" t="s">
        <v>5228</v>
      </c>
      <c r="E86" s="1070">
        <v>1</v>
      </c>
      <c r="F86" s="1071" t="s">
        <v>6910</v>
      </c>
      <c r="G86" s="1072">
        <v>1579.8120000000001</v>
      </c>
      <c r="H86" s="153">
        <f>IF(G86="","",G86-G86*COMPASS!$U$13)</f>
        <v>1579.8120000000001</v>
      </c>
    </row>
    <row r="87" spans="1:8" ht="15.6" customHeight="1">
      <c r="A87" s="193" t="s">
        <v>7</v>
      </c>
      <c r="B87" s="313" t="s">
        <v>216</v>
      </c>
      <c r="C87" s="130" t="s">
        <v>3</v>
      </c>
      <c r="D87" s="37" t="s">
        <v>5229</v>
      </c>
      <c r="E87" s="1070">
        <v>1</v>
      </c>
      <c r="F87" s="1071" t="s">
        <v>6910</v>
      </c>
      <c r="G87" s="1072">
        <v>1768.4459000000002</v>
      </c>
      <c r="H87" s="153">
        <f>IF(G87="","",G87-G87*COMPASS!$U$13)</f>
        <v>1768.4459000000002</v>
      </c>
    </row>
    <row r="88" spans="1:8" ht="15.6" customHeight="1">
      <c r="A88" s="193" t="s">
        <v>8</v>
      </c>
      <c r="B88" s="313" t="s">
        <v>216</v>
      </c>
      <c r="C88" s="130" t="s">
        <v>4</v>
      </c>
      <c r="D88" s="37" t="s">
        <v>5230</v>
      </c>
      <c r="E88" s="1070">
        <v>1</v>
      </c>
      <c r="F88" s="1071" t="s">
        <v>6910</v>
      </c>
      <c r="G88" s="1072">
        <v>1898.4914000000001</v>
      </c>
      <c r="H88" s="153">
        <f>IF(G88="","",G88-G88*COMPASS!$U$13)</f>
        <v>1898.4914000000001</v>
      </c>
    </row>
    <row r="89" spans="1:8" ht="15.6" customHeight="1">
      <c r="A89" s="128" t="s">
        <v>2972</v>
      </c>
      <c r="B89" s="314"/>
      <c r="C89" s="129"/>
      <c r="D89" s="1011"/>
      <c r="E89" s="533"/>
      <c r="F89" s="71"/>
      <c r="G89" s="534"/>
      <c r="H89" s="153" t="str">
        <f>IF(G89="","",G89-G89*COMPASS!$U$13)</f>
        <v/>
      </c>
    </row>
    <row r="90" spans="1:8" ht="15.6" customHeight="1">
      <c r="A90" s="193" t="s">
        <v>10029</v>
      </c>
      <c r="B90" s="313" t="s">
        <v>216</v>
      </c>
      <c r="C90" s="130" t="s">
        <v>8564</v>
      </c>
      <c r="D90" s="37" t="s">
        <v>5231</v>
      </c>
      <c r="E90" s="1070">
        <v>1</v>
      </c>
      <c r="F90" s="1071" t="s">
        <v>6910</v>
      </c>
      <c r="G90" s="1072">
        <v>288.60899999999998</v>
      </c>
      <c r="H90" s="153">
        <f>IF(G90="","",G90-G90*COMPASS!$U$13)</f>
        <v>288.60899999999998</v>
      </c>
    </row>
    <row r="91" spans="1:8" ht="15.6" customHeight="1">
      <c r="A91" s="193" t="s">
        <v>10030</v>
      </c>
      <c r="B91" s="313" t="s">
        <v>216</v>
      </c>
      <c r="C91" s="130" t="s">
        <v>8563</v>
      </c>
      <c r="D91" s="37" t="s">
        <v>5232</v>
      </c>
      <c r="E91" s="1070">
        <v>1</v>
      </c>
      <c r="F91" s="1071" t="s">
        <v>6910</v>
      </c>
      <c r="G91" s="1072">
        <v>303.55200000000002</v>
      </c>
      <c r="H91" s="153">
        <f>IF(G91="","",G91-G91*COMPASS!$U$13)</f>
        <v>303.55200000000002</v>
      </c>
    </row>
    <row r="92" spans="1:8" ht="15.6" customHeight="1">
      <c r="A92" s="193" t="s">
        <v>2934</v>
      </c>
      <c r="B92" s="313" t="s">
        <v>216</v>
      </c>
      <c r="C92" s="130" t="s">
        <v>8562</v>
      </c>
      <c r="D92" s="37" t="s">
        <v>5233</v>
      </c>
      <c r="E92" s="1070">
        <v>1</v>
      </c>
      <c r="F92" s="1071" t="s">
        <v>6910</v>
      </c>
      <c r="G92" s="1072">
        <v>305.79599999999999</v>
      </c>
      <c r="H92" s="153">
        <f>IF(G92="","",G92-G92*COMPASS!$U$13)</f>
        <v>305.79599999999999</v>
      </c>
    </row>
    <row r="93" spans="1:8" ht="15.6" customHeight="1">
      <c r="A93" s="193" t="s">
        <v>2935</v>
      </c>
      <c r="B93" s="313" t="s">
        <v>216</v>
      </c>
      <c r="C93" s="130" t="s">
        <v>8561</v>
      </c>
      <c r="D93" s="37" t="s">
        <v>5234</v>
      </c>
      <c r="E93" s="1070">
        <v>1</v>
      </c>
      <c r="F93" s="1071" t="s">
        <v>6910</v>
      </c>
      <c r="G93" s="1072">
        <v>330.35250000000002</v>
      </c>
      <c r="H93" s="153">
        <f>IF(G93="","",G93-G93*COMPASS!$U$13)</f>
        <v>330.35250000000002</v>
      </c>
    </row>
    <row r="94" spans="1:8" ht="15.6" customHeight="1">
      <c r="A94" s="193" t="s">
        <v>2936</v>
      </c>
      <c r="B94" s="313" t="s">
        <v>216</v>
      </c>
      <c r="C94" s="130" t="s">
        <v>8560</v>
      </c>
      <c r="D94" s="37" t="s">
        <v>5235</v>
      </c>
      <c r="E94" s="1070">
        <v>1</v>
      </c>
      <c r="F94" s="1071" t="s">
        <v>6910</v>
      </c>
      <c r="G94" s="1072">
        <v>327.11399999999998</v>
      </c>
      <c r="H94" s="153">
        <f>IF(G94="","",G94-G94*COMPASS!$U$13)</f>
        <v>327.11399999999998</v>
      </c>
    </row>
    <row r="95" spans="1:8" ht="15.6" customHeight="1">
      <c r="A95" s="193" t="s">
        <v>2937</v>
      </c>
      <c r="B95" s="313" t="s">
        <v>216</v>
      </c>
      <c r="C95" s="130" t="s">
        <v>8559</v>
      </c>
      <c r="D95" s="37" t="s">
        <v>5236</v>
      </c>
      <c r="E95" s="1070">
        <v>1</v>
      </c>
      <c r="F95" s="1071" t="s">
        <v>6910</v>
      </c>
      <c r="G95" s="1072">
        <v>353.30250000000001</v>
      </c>
      <c r="H95" s="153">
        <f>IF(G95="","",G95-G95*COMPASS!$U$13)</f>
        <v>353.30250000000001</v>
      </c>
    </row>
    <row r="96" spans="1:8" ht="15.6" customHeight="1">
      <c r="A96" s="193" t="s">
        <v>2938</v>
      </c>
      <c r="B96" s="313" t="s">
        <v>467</v>
      </c>
      <c r="C96" s="130" t="s">
        <v>8558</v>
      </c>
      <c r="D96" s="37" t="s">
        <v>5237</v>
      </c>
      <c r="E96" s="1070">
        <v>1</v>
      </c>
      <c r="F96" s="1071" t="s">
        <v>6910</v>
      </c>
      <c r="G96" s="1072">
        <v>361.13099999999997</v>
      </c>
      <c r="H96" s="153">
        <f>IF(G96="","",G96-G96*COMPASS!$U$13)</f>
        <v>361.13099999999997</v>
      </c>
    </row>
    <row r="97" spans="1:8" ht="15.6" customHeight="1">
      <c r="A97" s="193" t="s">
        <v>2939</v>
      </c>
      <c r="B97" s="313" t="s">
        <v>216</v>
      </c>
      <c r="C97" s="130" t="s">
        <v>8557</v>
      </c>
      <c r="D97" s="37" t="s">
        <v>5238</v>
      </c>
      <c r="E97" s="1070">
        <v>1</v>
      </c>
      <c r="F97" s="1071" t="s">
        <v>6910</v>
      </c>
      <c r="G97" s="1072">
        <v>390.15</v>
      </c>
      <c r="H97" s="153">
        <f>IF(G97="","",G97-G97*COMPASS!$U$13)</f>
        <v>390.15</v>
      </c>
    </row>
    <row r="98" spans="1:8" ht="15.6" customHeight="1">
      <c r="A98" s="128" t="s">
        <v>2973</v>
      </c>
      <c r="B98" s="314"/>
      <c r="C98" s="129"/>
      <c r="D98" s="1011"/>
      <c r="E98" s="533"/>
      <c r="F98" s="71"/>
      <c r="G98" s="534"/>
      <c r="H98" s="153" t="str">
        <f>IF(G98="","",G98-G98*COMPASS!$U$13)</f>
        <v/>
      </c>
    </row>
    <row r="99" spans="1:8" ht="15.6" customHeight="1">
      <c r="A99" s="193" t="s">
        <v>2958</v>
      </c>
      <c r="B99" s="313" t="s">
        <v>216</v>
      </c>
      <c r="C99" s="130" t="s">
        <v>8556</v>
      </c>
      <c r="D99" s="37" t="s">
        <v>5239</v>
      </c>
      <c r="E99" s="1070">
        <v>1</v>
      </c>
      <c r="F99" s="1071" t="s">
        <v>6910</v>
      </c>
      <c r="G99" s="1072">
        <v>321.35099999999994</v>
      </c>
      <c r="H99" s="153">
        <f>IF(G99="","",G99-G99*COMPASS!$U$13)</f>
        <v>321.35099999999994</v>
      </c>
    </row>
    <row r="100" spans="1:8" ht="15.6" customHeight="1">
      <c r="A100" s="193" t="s">
        <v>2959</v>
      </c>
      <c r="B100" s="313" t="s">
        <v>216</v>
      </c>
      <c r="C100" s="130" t="s">
        <v>8555</v>
      </c>
      <c r="D100" s="37" t="s">
        <v>5240</v>
      </c>
      <c r="E100" s="1070">
        <v>1</v>
      </c>
      <c r="F100" s="1071" t="s">
        <v>6910</v>
      </c>
      <c r="G100" s="1072">
        <v>347.15699999999993</v>
      </c>
      <c r="H100" s="153">
        <f>IF(G100="","",G100-G100*COMPASS!$U$13)</f>
        <v>347.15699999999993</v>
      </c>
    </row>
    <row r="101" spans="1:8" ht="15.6" customHeight="1">
      <c r="A101" s="193" t="s">
        <v>2960</v>
      </c>
      <c r="B101" s="313" t="s">
        <v>216</v>
      </c>
      <c r="C101" s="130" t="s">
        <v>8554</v>
      </c>
      <c r="D101" s="37" t="s">
        <v>5241</v>
      </c>
      <c r="E101" s="1070">
        <v>1</v>
      </c>
      <c r="F101" s="1071" t="s">
        <v>6910</v>
      </c>
      <c r="G101" s="1072">
        <v>343.07699999999994</v>
      </c>
      <c r="H101" s="153">
        <f>IF(G101="","",G101-G101*COMPASS!$U$13)</f>
        <v>343.07699999999994</v>
      </c>
    </row>
    <row r="102" spans="1:8" ht="15.6" customHeight="1">
      <c r="A102" s="193" t="s">
        <v>2961</v>
      </c>
      <c r="B102" s="313" t="s">
        <v>216</v>
      </c>
      <c r="C102" s="130" t="s">
        <v>8553</v>
      </c>
      <c r="D102" s="37" t="s">
        <v>5242</v>
      </c>
      <c r="E102" s="1070">
        <v>1</v>
      </c>
      <c r="F102" s="1071" t="s">
        <v>6910</v>
      </c>
      <c r="G102" s="1072">
        <v>370.56599999999997</v>
      </c>
      <c r="H102" s="153">
        <f>IF(G102="","",G102-G102*COMPASS!$U$13)</f>
        <v>370.56599999999997</v>
      </c>
    </row>
    <row r="103" spans="1:8" ht="15.6" customHeight="1">
      <c r="A103" s="193" t="s">
        <v>2962</v>
      </c>
      <c r="B103" s="313" t="s">
        <v>467</v>
      </c>
      <c r="C103" s="130" t="s">
        <v>8552</v>
      </c>
      <c r="D103" s="37" t="s">
        <v>5243</v>
      </c>
      <c r="E103" s="1070">
        <v>1</v>
      </c>
      <c r="F103" s="1071" t="s">
        <v>6910</v>
      </c>
      <c r="G103" s="1072">
        <v>368.04149999999998</v>
      </c>
      <c r="H103" s="153">
        <f>IF(G103="","",G103-G103*COMPASS!$U$13)</f>
        <v>368.04149999999998</v>
      </c>
    </row>
    <row r="104" spans="1:8" ht="15.6" customHeight="1">
      <c r="A104" s="193" t="s">
        <v>2963</v>
      </c>
      <c r="B104" s="313" t="s">
        <v>216</v>
      </c>
      <c r="C104" s="130" t="s">
        <v>8551</v>
      </c>
      <c r="D104" s="37" t="s">
        <v>5244</v>
      </c>
      <c r="E104" s="1070">
        <v>1</v>
      </c>
      <c r="F104" s="1071" t="s">
        <v>6910</v>
      </c>
      <c r="G104" s="1072">
        <v>397.54499999999996</v>
      </c>
      <c r="H104" s="153">
        <f>IF(G104="","",G104-G104*COMPASS!$U$13)</f>
        <v>397.54499999999996</v>
      </c>
    </row>
    <row r="105" spans="1:8" ht="15.6" customHeight="1">
      <c r="A105" s="193" t="s">
        <v>2964</v>
      </c>
      <c r="B105" s="313" t="s">
        <v>216</v>
      </c>
      <c r="C105" s="130" t="s">
        <v>8550</v>
      </c>
      <c r="D105" s="37" t="s">
        <v>5245</v>
      </c>
      <c r="E105" s="1070">
        <v>1</v>
      </c>
      <c r="F105" s="1071" t="s">
        <v>6910</v>
      </c>
      <c r="G105" s="1072">
        <v>389.74199999999996</v>
      </c>
      <c r="H105" s="153">
        <f>IF(G105="","",G105-G105*COMPASS!$U$13)</f>
        <v>389.74199999999996</v>
      </c>
    </row>
    <row r="106" spans="1:8" ht="15.6" customHeight="1">
      <c r="A106" s="193" t="s">
        <v>2965</v>
      </c>
      <c r="B106" s="313" t="s">
        <v>216</v>
      </c>
      <c r="C106" s="130" t="s">
        <v>8549</v>
      </c>
      <c r="D106" s="37" t="s">
        <v>5246</v>
      </c>
      <c r="E106" s="1070">
        <v>1</v>
      </c>
      <c r="F106" s="1071" t="s">
        <v>6910</v>
      </c>
      <c r="G106" s="1072">
        <v>420.82649999999995</v>
      </c>
      <c r="H106" s="153">
        <f>IF(G106="","",G106-G106*COMPASS!$U$13)</f>
        <v>420.82649999999995</v>
      </c>
    </row>
    <row r="107" spans="1:8" ht="15.6" customHeight="1">
      <c r="A107" s="193" t="s">
        <v>2966</v>
      </c>
      <c r="B107" s="313" t="s">
        <v>216</v>
      </c>
      <c r="C107" s="130" t="s">
        <v>8548</v>
      </c>
      <c r="D107" s="37" t="s">
        <v>5247</v>
      </c>
      <c r="E107" s="1070">
        <v>1</v>
      </c>
      <c r="F107" s="1071" t="s">
        <v>6910</v>
      </c>
      <c r="G107" s="1072">
        <v>447.47399999999993</v>
      </c>
      <c r="H107" s="153">
        <f>IF(G107="","",G107-G107*COMPASS!$U$13)</f>
        <v>447.47399999999993</v>
      </c>
    </row>
    <row r="108" spans="1:8" ht="15.6" customHeight="1">
      <c r="A108" s="193" t="s">
        <v>2967</v>
      </c>
      <c r="B108" s="313" t="s">
        <v>216</v>
      </c>
      <c r="C108" s="130" t="s">
        <v>8547</v>
      </c>
      <c r="D108" s="37" t="s">
        <v>5248</v>
      </c>
      <c r="E108" s="1070">
        <v>1</v>
      </c>
      <c r="F108" s="1071" t="s">
        <v>6910</v>
      </c>
      <c r="G108" s="1072">
        <v>483.14849999999996</v>
      </c>
      <c r="H108" s="153">
        <f>IF(G108="","",G108-G108*COMPASS!$U$13)</f>
        <v>483.14849999999996</v>
      </c>
    </row>
    <row r="109" spans="1:8" ht="15.6" customHeight="1">
      <c r="A109" s="128" t="s">
        <v>2974</v>
      </c>
      <c r="B109" s="314"/>
      <c r="C109" s="129"/>
      <c r="D109" s="1011"/>
      <c r="E109" s="533"/>
      <c r="F109" s="71"/>
      <c r="G109" s="534"/>
      <c r="H109" s="153" t="str">
        <f>IF(G109="","",G109-G109*COMPASS!$U$13)</f>
        <v/>
      </c>
    </row>
    <row r="110" spans="1:8" ht="15.6" customHeight="1">
      <c r="A110" s="193" t="s">
        <v>2940</v>
      </c>
      <c r="B110" s="313" t="s">
        <v>216</v>
      </c>
      <c r="C110" s="130" t="s">
        <v>8546</v>
      </c>
      <c r="D110" s="37" t="s">
        <v>5249</v>
      </c>
      <c r="E110" s="1070">
        <v>1</v>
      </c>
      <c r="F110" s="1071" t="s">
        <v>6910</v>
      </c>
      <c r="G110" s="1072">
        <v>454.30839000000003</v>
      </c>
      <c r="H110" s="153">
        <f>IF(G110="","",G110-G110*COMPASS!$U$13)</f>
        <v>454.30839000000003</v>
      </c>
    </row>
    <row r="111" spans="1:8" ht="15.6" customHeight="1">
      <c r="A111" s="193" t="s">
        <v>2941</v>
      </c>
      <c r="B111" s="313" t="s">
        <v>216</v>
      </c>
      <c r="C111" s="130" t="s">
        <v>8545</v>
      </c>
      <c r="D111" s="37" t="s">
        <v>5250</v>
      </c>
      <c r="E111" s="1070">
        <v>1</v>
      </c>
      <c r="F111" s="1071" t="s">
        <v>6910</v>
      </c>
      <c r="G111" s="1072">
        <v>490.67955000000006</v>
      </c>
      <c r="H111" s="153">
        <f>IF(G111="","",G111-G111*COMPASS!$U$13)</f>
        <v>490.67955000000006</v>
      </c>
    </row>
    <row r="112" spans="1:8" ht="15.6" customHeight="1">
      <c r="A112" s="193" t="s">
        <v>2942</v>
      </c>
      <c r="B112" s="313" t="s">
        <v>216</v>
      </c>
      <c r="C112" s="130" t="s">
        <v>8544</v>
      </c>
      <c r="D112" s="37" t="s">
        <v>5251</v>
      </c>
      <c r="E112" s="1070">
        <v>1</v>
      </c>
      <c r="F112" s="1071" t="s">
        <v>6910</v>
      </c>
      <c r="G112" s="1072">
        <v>479.70198000000005</v>
      </c>
      <c r="H112" s="153">
        <f>IF(G112="","",G112-G112*COMPASS!$U$13)</f>
        <v>479.70198000000005</v>
      </c>
    </row>
    <row r="113" spans="1:8" ht="15.6" customHeight="1">
      <c r="A113" s="193" t="s">
        <v>2943</v>
      </c>
      <c r="B113" s="313" t="s">
        <v>216</v>
      </c>
      <c r="C113" s="130" t="s">
        <v>8543</v>
      </c>
      <c r="D113" s="37" t="s">
        <v>5252</v>
      </c>
      <c r="E113" s="1070">
        <v>1</v>
      </c>
      <c r="F113" s="1071" t="s">
        <v>6910</v>
      </c>
      <c r="G113" s="1072">
        <v>518.11073999999996</v>
      </c>
      <c r="H113" s="153">
        <f>IF(G113="","",G113-G113*COMPASS!$U$13)</f>
        <v>518.11073999999996</v>
      </c>
    </row>
    <row r="114" spans="1:8" ht="15.6" customHeight="1">
      <c r="A114" s="193" t="s">
        <v>2944</v>
      </c>
      <c r="B114" s="313" t="s">
        <v>467</v>
      </c>
      <c r="C114" s="130" t="s">
        <v>8542</v>
      </c>
      <c r="D114" s="37" t="s">
        <v>5253</v>
      </c>
      <c r="E114" s="1070">
        <v>1</v>
      </c>
      <c r="F114" s="1071" t="s">
        <v>6910</v>
      </c>
      <c r="G114" s="1072">
        <v>501.32601000000005</v>
      </c>
      <c r="H114" s="153">
        <f>IF(G114="","",G114-G114*COMPASS!$U$13)</f>
        <v>501.32601000000005</v>
      </c>
    </row>
    <row r="115" spans="1:8" ht="15.6" customHeight="1">
      <c r="A115" s="193" t="s">
        <v>2945</v>
      </c>
      <c r="B115" s="313" t="s">
        <v>216</v>
      </c>
      <c r="C115" s="130" t="s">
        <v>8541</v>
      </c>
      <c r="D115" s="37" t="s">
        <v>5254</v>
      </c>
      <c r="E115" s="1070">
        <v>1</v>
      </c>
      <c r="F115" s="1071" t="s">
        <v>6910</v>
      </c>
      <c r="G115" s="1072">
        <v>541.49220000000003</v>
      </c>
      <c r="H115" s="153">
        <f>IF(G115="","",G115-G115*COMPASS!$U$13)</f>
        <v>541.49220000000003</v>
      </c>
    </row>
    <row r="116" spans="1:8" ht="15.6" customHeight="1">
      <c r="A116" s="193" t="s">
        <v>2946</v>
      </c>
      <c r="B116" s="313" t="s">
        <v>216</v>
      </c>
      <c r="C116" s="130" t="s">
        <v>8540</v>
      </c>
      <c r="D116" s="37" t="s">
        <v>5255</v>
      </c>
      <c r="E116" s="1070">
        <v>1</v>
      </c>
      <c r="F116" s="1071" t="s">
        <v>6910</v>
      </c>
      <c r="G116" s="1072">
        <v>555.34788000000003</v>
      </c>
      <c r="H116" s="153">
        <f>IF(G116="","",G116-G116*COMPASS!$U$13)</f>
        <v>555.34788000000003</v>
      </c>
    </row>
    <row r="117" spans="1:8" ht="15.6" customHeight="1">
      <c r="A117" s="193" t="s">
        <v>2947</v>
      </c>
      <c r="B117" s="313" t="s">
        <v>216</v>
      </c>
      <c r="C117" s="130" t="s">
        <v>8539</v>
      </c>
      <c r="D117" s="37" t="s">
        <v>5256</v>
      </c>
      <c r="E117" s="1070">
        <v>1</v>
      </c>
      <c r="F117" s="1071" t="s">
        <v>6910</v>
      </c>
      <c r="G117" s="1072">
        <v>599.92038000000002</v>
      </c>
      <c r="H117" s="153">
        <f>IF(G117="","",G117-G117*COMPASS!$U$13)</f>
        <v>599.92038000000002</v>
      </c>
    </row>
    <row r="118" spans="1:8" ht="15.6" customHeight="1">
      <c r="A118" s="128" t="s">
        <v>2520</v>
      </c>
      <c r="B118" s="314"/>
      <c r="C118" s="129"/>
      <c r="D118" s="1011"/>
      <c r="E118" s="533"/>
      <c r="F118" s="71"/>
      <c r="G118" s="534"/>
      <c r="H118" s="153" t="str">
        <f>IF(G118="","",G118-G118*COMPASS!$U$13)</f>
        <v/>
      </c>
    </row>
    <row r="119" spans="1:8" ht="15.6" customHeight="1">
      <c r="A119" s="193" t="s">
        <v>2542</v>
      </c>
      <c r="B119" s="313" t="s">
        <v>216</v>
      </c>
      <c r="C119" s="130" t="s">
        <v>8538</v>
      </c>
      <c r="D119" s="37" t="s">
        <v>8537</v>
      </c>
      <c r="E119" s="1081">
        <v>1</v>
      </c>
      <c r="F119" s="1071" t="s">
        <v>6910</v>
      </c>
      <c r="G119" s="1072">
        <v>226.14207999999996</v>
      </c>
      <c r="H119" s="153">
        <f>IF(G119="","",G119-G119*COMPASS!$U$13)</f>
        <v>226.14207999999996</v>
      </c>
    </row>
    <row r="120" spans="1:8" ht="15.6" customHeight="1">
      <c r="A120" s="193" t="s">
        <v>2543</v>
      </c>
      <c r="B120" s="313" t="s">
        <v>216</v>
      </c>
      <c r="C120" s="130" t="s">
        <v>8536</v>
      </c>
      <c r="D120" s="37" t="s">
        <v>5257</v>
      </c>
      <c r="E120" s="1081">
        <v>1</v>
      </c>
      <c r="F120" s="1071" t="s">
        <v>6910</v>
      </c>
      <c r="G120" s="1072">
        <v>18.664127999999998</v>
      </c>
      <c r="H120" s="153">
        <f>IF(G120="","",G120-G120*COMPASS!$U$13)</f>
        <v>18.664127999999998</v>
      </c>
    </row>
    <row r="121" spans="1:8" ht="15.6" customHeight="1">
      <c r="A121" s="193" t="s">
        <v>2544</v>
      </c>
      <c r="B121" s="313" t="s">
        <v>216</v>
      </c>
      <c r="C121" s="130" t="s">
        <v>8535</v>
      </c>
      <c r="D121" s="37" t="s">
        <v>5258</v>
      </c>
      <c r="E121" s="1081">
        <v>1</v>
      </c>
      <c r="F121" s="1071" t="s">
        <v>6910</v>
      </c>
      <c r="G121" s="1072">
        <v>26.885231999999998</v>
      </c>
      <c r="H121" s="153">
        <f>IF(G121="","",G121-G121*COMPASS!$U$13)</f>
        <v>26.885231999999998</v>
      </c>
    </row>
    <row r="122" spans="1:8" ht="15.6" customHeight="1">
      <c r="A122" s="193" t="s">
        <v>489</v>
      </c>
      <c r="B122" s="313" t="s">
        <v>216</v>
      </c>
      <c r="C122" s="130" t="s">
        <v>2617</v>
      </c>
      <c r="D122" s="37" t="s">
        <v>5259</v>
      </c>
      <c r="E122" s="1081">
        <v>1</v>
      </c>
      <c r="F122" s="1071" t="s">
        <v>6910</v>
      </c>
      <c r="G122" s="1072">
        <v>106.65215999999999</v>
      </c>
      <c r="H122" s="153">
        <f>IF(G122="","",G122-G122*COMPASS!$U$13)</f>
        <v>106.65215999999999</v>
      </c>
    </row>
    <row r="123" spans="1:8" ht="15.6" customHeight="1">
      <c r="A123" s="193" t="s">
        <v>2545</v>
      </c>
      <c r="B123" s="313" t="s">
        <v>216</v>
      </c>
      <c r="C123" s="130" t="s">
        <v>8534</v>
      </c>
      <c r="D123" s="37" t="s">
        <v>5260</v>
      </c>
      <c r="E123" s="1081">
        <v>1</v>
      </c>
      <c r="F123" s="1071" t="s">
        <v>6910</v>
      </c>
      <c r="G123" s="1072">
        <v>20.466351999999997</v>
      </c>
      <c r="H123" s="153">
        <f>IF(G123="","",G123-G123*COMPASS!$U$13)</f>
        <v>20.466351999999997</v>
      </c>
    </row>
    <row r="124" spans="1:8" ht="15.6" customHeight="1">
      <c r="A124" s="193" t="s">
        <v>2546</v>
      </c>
      <c r="B124" s="313" t="s">
        <v>216</v>
      </c>
      <c r="C124" s="130" t="s">
        <v>8533</v>
      </c>
      <c r="D124" s="37" t="s">
        <v>5261</v>
      </c>
      <c r="E124" s="1081">
        <v>1</v>
      </c>
      <c r="F124" s="1071" t="s">
        <v>6910</v>
      </c>
      <c r="G124" s="1072">
        <v>54.856735999999998</v>
      </c>
      <c r="H124" s="153">
        <f>IF(G124="","",G124-G124*COMPASS!$U$13)</f>
        <v>54.856735999999998</v>
      </c>
    </row>
    <row r="125" spans="1:8" ht="15.6" customHeight="1">
      <c r="A125" s="128" t="s">
        <v>2997</v>
      </c>
      <c r="B125" s="314"/>
      <c r="C125" s="129"/>
      <c r="D125" s="1011"/>
      <c r="E125" s="533"/>
      <c r="F125" s="71"/>
      <c r="G125" s="534"/>
      <c r="H125" s="153" t="str">
        <f>IF(G125="","",G125-G125*COMPASS!$U$13)</f>
        <v/>
      </c>
    </row>
    <row r="126" spans="1:8" ht="15.6" customHeight="1">
      <c r="A126" s="193" t="s">
        <v>3002</v>
      </c>
      <c r="B126" s="313" t="s">
        <v>216</v>
      </c>
      <c r="C126" s="130" t="s">
        <v>8532</v>
      </c>
      <c r="D126" s="37" t="s">
        <v>5262</v>
      </c>
      <c r="E126" s="1070">
        <v>1</v>
      </c>
      <c r="F126" s="1071" t="s">
        <v>6910</v>
      </c>
      <c r="G126" s="1076">
        <v>838.35510399999987</v>
      </c>
      <c r="H126" s="153">
        <f>IF(G126="","",G126-G126*COMPASS!$U$13)</f>
        <v>838.35510399999987</v>
      </c>
    </row>
    <row r="127" spans="1:8" ht="15.6" customHeight="1">
      <c r="A127" s="193" t="s">
        <v>3003</v>
      </c>
      <c r="B127" s="313" t="s">
        <v>216</v>
      </c>
      <c r="C127" s="130" t="s">
        <v>8531</v>
      </c>
      <c r="D127" s="37" t="s">
        <v>5263</v>
      </c>
      <c r="E127" s="1070">
        <v>1</v>
      </c>
      <c r="F127" s="1071" t="s">
        <v>6910</v>
      </c>
      <c r="G127" s="1076">
        <v>1058.8246200000001</v>
      </c>
      <c r="H127" s="153">
        <f>IF(G127="","",G127-G127*COMPASS!$U$13)</f>
        <v>1058.8246200000001</v>
      </c>
    </row>
    <row r="128" spans="1:8" ht="15.6" customHeight="1">
      <c r="A128" s="193" t="s">
        <v>3004</v>
      </c>
      <c r="B128" s="313" t="s">
        <v>467</v>
      </c>
      <c r="C128" s="130" t="s">
        <v>8530</v>
      </c>
      <c r="D128" s="37" t="s">
        <v>5264</v>
      </c>
      <c r="E128" s="1074">
        <v>1</v>
      </c>
      <c r="F128" s="1071" t="s">
        <v>6910</v>
      </c>
      <c r="G128" s="1077">
        <v>867.12785000000008</v>
      </c>
      <c r="H128" s="153">
        <f>IF(G128="","",G128-G128*COMPASS!$U$13)</f>
        <v>867.12785000000008</v>
      </c>
    </row>
    <row r="129" spans="1:8" ht="15.6" customHeight="1">
      <c r="A129" s="193" t="s">
        <v>3005</v>
      </c>
      <c r="B129" s="313" t="s">
        <v>216</v>
      </c>
      <c r="C129" s="130" t="s">
        <v>8529</v>
      </c>
      <c r="D129" s="37" t="s">
        <v>5265</v>
      </c>
      <c r="E129" s="1074">
        <v>1</v>
      </c>
      <c r="F129" s="1071" t="s">
        <v>6910</v>
      </c>
      <c r="G129" s="1077">
        <v>917.21088000000009</v>
      </c>
      <c r="H129" s="153">
        <f>IF(G129="","",G129-G129*COMPASS!$U$13)</f>
        <v>917.21088000000009</v>
      </c>
    </row>
    <row r="130" spans="1:8" ht="15.6" customHeight="1">
      <c r="A130" s="193" t="s">
        <v>3006</v>
      </c>
      <c r="B130" s="313" t="s">
        <v>467</v>
      </c>
      <c r="C130" s="130" t="s">
        <v>8528</v>
      </c>
      <c r="D130" s="37" t="s">
        <v>5266</v>
      </c>
      <c r="E130" s="1074">
        <v>1</v>
      </c>
      <c r="F130" s="1071" t="s">
        <v>6910</v>
      </c>
      <c r="G130" s="1077">
        <v>930.04310000000009</v>
      </c>
      <c r="H130" s="153">
        <f>IF(G130="","",G130-G130*COMPASS!$U$13)</f>
        <v>930.04310000000009</v>
      </c>
    </row>
    <row r="131" spans="1:8" ht="15.6" customHeight="1">
      <c r="A131" s="193" t="s">
        <v>3007</v>
      </c>
      <c r="B131" s="313" t="s">
        <v>216</v>
      </c>
      <c r="C131" s="130" t="s">
        <v>8527</v>
      </c>
      <c r="D131" s="37" t="s">
        <v>5267</v>
      </c>
      <c r="E131" s="1074">
        <v>1</v>
      </c>
      <c r="F131" s="1071" t="s">
        <v>6910</v>
      </c>
      <c r="G131" s="1077">
        <v>1008.201532</v>
      </c>
      <c r="H131" s="153">
        <f>IF(G131="","",G131-G131*COMPASS!$U$13)</f>
        <v>1008.201532</v>
      </c>
    </row>
    <row r="132" spans="1:8" ht="15.6" customHeight="1">
      <c r="A132" s="193" t="s">
        <v>3008</v>
      </c>
      <c r="B132" s="313" t="s">
        <v>216</v>
      </c>
      <c r="C132" s="130" t="s">
        <v>8526</v>
      </c>
      <c r="D132" s="37" t="s">
        <v>5268</v>
      </c>
      <c r="E132" s="1074">
        <v>1</v>
      </c>
      <c r="F132" s="1071" t="s">
        <v>6910</v>
      </c>
      <c r="G132" s="1077">
        <v>1079.39202</v>
      </c>
      <c r="H132" s="153">
        <f>IF(G132="","",G132-G132*COMPASS!$U$13)</f>
        <v>1079.39202</v>
      </c>
    </row>
    <row r="133" spans="1:8" ht="15.6" customHeight="1">
      <c r="A133" s="193" t="s">
        <v>3009</v>
      </c>
      <c r="B133" s="313" t="s">
        <v>467</v>
      </c>
      <c r="C133" s="130" t="s">
        <v>8525</v>
      </c>
      <c r="D133" s="37" t="s">
        <v>5269</v>
      </c>
      <c r="E133" s="1074">
        <v>1</v>
      </c>
      <c r="F133" s="1071" t="s">
        <v>6910</v>
      </c>
      <c r="G133" s="1077">
        <v>1089.4363999999998</v>
      </c>
      <c r="H133" s="153">
        <f>IF(G133="","",G133-G133*COMPASS!$U$13)</f>
        <v>1089.4363999999998</v>
      </c>
    </row>
    <row r="134" spans="1:8" ht="15.6" customHeight="1">
      <c r="A134" s="193" t="s">
        <v>3010</v>
      </c>
      <c r="B134" s="313" t="s">
        <v>216</v>
      </c>
      <c r="C134" s="130" t="s">
        <v>8524</v>
      </c>
      <c r="D134" s="37" t="s">
        <v>5270</v>
      </c>
      <c r="E134" s="1074">
        <v>1</v>
      </c>
      <c r="F134" s="1071" t="s">
        <v>6910</v>
      </c>
      <c r="G134" s="1077">
        <v>1224.94146</v>
      </c>
      <c r="H134" s="153">
        <f>IF(G134="","",G134-G134*COMPASS!$U$13)</f>
        <v>1224.94146</v>
      </c>
    </row>
    <row r="135" spans="1:8" ht="15.6" customHeight="1">
      <c r="A135" s="193" t="s">
        <v>3011</v>
      </c>
      <c r="B135" s="313" t="s">
        <v>216</v>
      </c>
      <c r="C135" s="130" t="s">
        <v>8523</v>
      </c>
      <c r="D135" s="37" t="s">
        <v>5271</v>
      </c>
      <c r="E135" s="1074">
        <v>1</v>
      </c>
      <c r="F135" s="1071" t="s">
        <v>6910</v>
      </c>
      <c r="G135" s="1077">
        <v>946.5771400000001</v>
      </c>
      <c r="H135" s="153">
        <f>IF(G135="","",G135-G135*COMPASS!$U$13)</f>
        <v>946.5771400000001</v>
      </c>
    </row>
    <row r="136" spans="1:8" ht="15.6" customHeight="1">
      <c r="A136" s="193" t="s">
        <v>13425</v>
      </c>
      <c r="B136" s="313" t="s">
        <v>216</v>
      </c>
      <c r="C136" s="130" t="s">
        <v>13416</v>
      </c>
      <c r="D136" s="37" t="s">
        <v>13417</v>
      </c>
      <c r="E136" s="1074">
        <v>1</v>
      </c>
      <c r="F136" s="1071" t="s">
        <v>6910</v>
      </c>
      <c r="G136" s="1077">
        <v>991.85134000000016</v>
      </c>
      <c r="H136" s="153">
        <f>IF(G136="","",G136-G136*COMPASS!$U$13)</f>
        <v>991.85134000000016</v>
      </c>
    </row>
    <row r="137" spans="1:8" ht="15.6" customHeight="1">
      <c r="A137" s="193" t="s">
        <v>3012</v>
      </c>
      <c r="B137" s="313" t="s">
        <v>216</v>
      </c>
      <c r="C137" s="130" t="s">
        <v>8522</v>
      </c>
      <c r="D137" s="37" t="s">
        <v>5272</v>
      </c>
      <c r="E137" s="1074">
        <v>1</v>
      </c>
      <c r="F137" s="1071" t="s">
        <v>6910</v>
      </c>
      <c r="G137" s="1077">
        <v>1021.6305</v>
      </c>
      <c r="H137" s="153">
        <f>IF(G137="","",G137-G137*COMPASS!$U$13)</f>
        <v>1021.6305</v>
      </c>
    </row>
    <row r="138" spans="1:8" ht="15.6" customHeight="1">
      <c r="A138" s="193" t="s">
        <v>3013</v>
      </c>
      <c r="B138" s="313" t="s">
        <v>216</v>
      </c>
      <c r="C138" s="130" t="s">
        <v>8521</v>
      </c>
      <c r="D138" s="37" t="s">
        <v>5273</v>
      </c>
      <c r="E138" s="1074">
        <v>1</v>
      </c>
      <c r="F138" s="1071" t="s">
        <v>6910</v>
      </c>
      <c r="G138" s="1077">
        <v>1084.3304000000001</v>
      </c>
      <c r="H138" s="153">
        <f>IF(G138="","",G138-G138*COMPASS!$U$13)</f>
        <v>1084.3304000000001</v>
      </c>
    </row>
    <row r="139" spans="1:8" ht="15.6" customHeight="1">
      <c r="A139" s="193" t="s">
        <v>3014</v>
      </c>
      <c r="B139" s="313" t="s">
        <v>216</v>
      </c>
      <c r="C139" s="130" t="s">
        <v>8520</v>
      </c>
      <c r="D139" s="37" t="s">
        <v>5274</v>
      </c>
      <c r="E139" s="1074">
        <v>1</v>
      </c>
      <c r="F139" s="1071" t="s">
        <v>6910</v>
      </c>
      <c r="G139" s="1077">
        <v>1156.85808</v>
      </c>
      <c r="H139" s="153">
        <f>IF(G139="","",G139-G139*COMPASS!$U$13)</f>
        <v>1156.85808</v>
      </c>
    </row>
    <row r="140" spans="1:8" ht="15.6" customHeight="1">
      <c r="A140" s="193" t="s">
        <v>3015</v>
      </c>
      <c r="B140" s="313" t="s">
        <v>216</v>
      </c>
      <c r="C140" s="130" t="s">
        <v>8519</v>
      </c>
      <c r="D140" s="37" t="s">
        <v>5275</v>
      </c>
      <c r="E140" s="1074">
        <v>1</v>
      </c>
      <c r="F140" s="1071" t="s">
        <v>6910</v>
      </c>
      <c r="G140" s="1077">
        <v>1206.1816159999998</v>
      </c>
      <c r="H140" s="153">
        <f>IF(G140="","",G140-G140*COMPASS!$U$13)</f>
        <v>1206.1816159999998</v>
      </c>
    </row>
    <row r="141" spans="1:8" ht="15.6" customHeight="1">
      <c r="A141" s="193" t="s">
        <v>3016</v>
      </c>
      <c r="B141" s="313" t="s">
        <v>216</v>
      </c>
      <c r="C141" s="130" t="s">
        <v>8518</v>
      </c>
      <c r="D141" s="37" t="s">
        <v>5276</v>
      </c>
      <c r="E141" s="1074">
        <v>1</v>
      </c>
      <c r="F141" s="1071" t="s">
        <v>6910</v>
      </c>
      <c r="G141" s="1077">
        <v>1328.2063599999999</v>
      </c>
      <c r="H141" s="153">
        <f>IF(G141="","",G141-G141*COMPASS!$U$13)</f>
        <v>1328.2063599999999</v>
      </c>
    </row>
    <row r="142" spans="1:8" ht="15.6" customHeight="1">
      <c r="A142" s="404" t="s">
        <v>5277</v>
      </c>
      <c r="B142" s="313" t="s">
        <v>216</v>
      </c>
      <c r="C142" s="130" t="s">
        <v>8517</v>
      </c>
      <c r="D142" s="37" t="s">
        <v>5278</v>
      </c>
      <c r="E142" s="1074">
        <v>1</v>
      </c>
      <c r="F142" s="1071" t="s">
        <v>6910</v>
      </c>
      <c r="G142" s="1077">
        <v>1065.0604599999999</v>
      </c>
      <c r="H142" s="153">
        <f>IF(G142="","",G142-G142*COMPASS!$U$13)</f>
        <v>1065.0604599999999</v>
      </c>
    </row>
    <row r="143" spans="1:8" ht="15.6" customHeight="1">
      <c r="A143" s="193" t="s">
        <v>3017</v>
      </c>
      <c r="B143" s="313" t="s">
        <v>216</v>
      </c>
      <c r="C143" s="130" t="s">
        <v>8516</v>
      </c>
      <c r="D143" s="37" t="s">
        <v>5279</v>
      </c>
      <c r="E143" s="1074">
        <v>1</v>
      </c>
      <c r="F143" s="1071" t="s">
        <v>6910</v>
      </c>
      <c r="G143" s="1077">
        <v>1129.5160000000001</v>
      </c>
      <c r="H143" s="153">
        <f>IF(G143="","",G143-G143*COMPASS!$U$13)</f>
        <v>1129.5160000000001</v>
      </c>
    </row>
    <row r="144" spans="1:8" ht="15.6" customHeight="1">
      <c r="A144" s="193" t="s">
        <v>3018</v>
      </c>
      <c r="B144" s="313" t="s">
        <v>216</v>
      </c>
      <c r="C144" s="130" t="s">
        <v>8515</v>
      </c>
      <c r="D144" s="37" t="s">
        <v>5280</v>
      </c>
      <c r="E144" s="1074">
        <v>1</v>
      </c>
      <c r="F144" s="1071" t="s">
        <v>6910</v>
      </c>
      <c r="G144" s="1077">
        <v>1211.6535999999999</v>
      </c>
      <c r="H144" s="153">
        <f>IF(G144="","",G144-G144*COMPASS!$U$13)</f>
        <v>1211.6535999999999</v>
      </c>
    </row>
    <row r="145" spans="1:8" ht="15.6" customHeight="1">
      <c r="A145" s="193" t="s">
        <v>3019</v>
      </c>
      <c r="B145" s="313" t="s">
        <v>467</v>
      </c>
      <c r="C145" s="130" t="s">
        <v>8514</v>
      </c>
      <c r="D145" s="37" t="s">
        <v>5281</v>
      </c>
      <c r="E145" s="1074">
        <v>1</v>
      </c>
      <c r="F145" s="1071" t="s">
        <v>6910</v>
      </c>
      <c r="G145" s="1077">
        <v>1284.1620819999998</v>
      </c>
      <c r="H145" s="153">
        <f>IF(G145="","",G145-G145*COMPASS!$U$13)</f>
        <v>1284.1620819999998</v>
      </c>
    </row>
    <row r="146" spans="1:8" ht="15.6" customHeight="1">
      <c r="A146" s="193" t="s">
        <v>3020</v>
      </c>
      <c r="B146" s="313" t="s">
        <v>216</v>
      </c>
      <c r="C146" s="130" t="s">
        <v>8513</v>
      </c>
      <c r="D146" s="37" t="s">
        <v>5282</v>
      </c>
      <c r="E146" s="1074">
        <v>1</v>
      </c>
      <c r="F146" s="1071" t="s">
        <v>6910</v>
      </c>
      <c r="G146" s="1077">
        <v>1419.7799</v>
      </c>
      <c r="H146" s="153">
        <f>IF(G146="","",G146-G146*COMPASS!$U$13)</f>
        <v>1419.7799</v>
      </c>
    </row>
    <row r="147" spans="1:8" ht="15.6" customHeight="1">
      <c r="A147" s="193" t="s">
        <v>13426</v>
      </c>
      <c r="B147" s="313" t="s">
        <v>216</v>
      </c>
      <c r="C147" s="130" t="s">
        <v>13418</v>
      </c>
      <c r="D147" s="37" t="s">
        <v>13419</v>
      </c>
      <c r="E147" s="1074">
        <v>1</v>
      </c>
      <c r="F147" s="1071" t="s">
        <v>6910</v>
      </c>
      <c r="G147" s="1077">
        <v>1101.3271499999998</v>
      </c>
      <c r="H147" s="153">
        <f>IF(G147="","",G147-G147*COMPASS!$U$13)</f>
        <v>1101.3271499999998</v>
      </c>
    </row>
    <row r="148" spans="1:8" ht="15.6" customHeight="1">
      <c r="A148" s="193" t="s">
        <v>4201</v>
      </c>
      <c r="B148" s="313" t="s">
        <v>216</v>
      </c>
      <c r="C148" s="130" t="s">
        <v>8512</v>
      </c>
      <c r="D148" s="37" t="s">
        <v>5283</v>
      </c>
      <c r="E148" s="1074">
        <v>1</v>
      </c>
      <c r="F148" s="1071" t="s">
        <v>6910</v>
      </c>
      <c r="G148" s="1077">
        <v>1127.9488800000001</v>
      </c>
      <c r="H148" s="153">
        <f>IF(G148="","",G148-G148*COMPASS!$U$13)</f>
        <v>1127.9488800000001</v>
      </c>
    </row>
    <row r="149" spans="1:8" ht="15.6" customHeight="1">
      <c r="A149" s="193" t="s">
        <v>3021</v>
      </c>
      <c r="B149" s="313" t="s">
        <v>216</v>
      </c>
      <c r="C149" s="130" t="s">
        <v>8511</v>
      </c>
      <c r="D149" s="37" t="s">
        <v>5284</v>
      </c>
      <c r="E149" s="1074">
        <v>1</v>
      </c>
      <c r="F149" s="1071" t="s">
        <v>6910</v>
      </c>
      <c r="G149" s="1077">
        <v>1195.1514399999999</v>
      </c>
      <c r="H149" s="153">
        <f>IF(G149="","",G149-G149*COMPASS!$U$13)</f>
        <v>1195.1514399999999</v>
      </c>
    </row>
    <row r="150" spans="1:8" ht="15.6" customHeight="1">
      <c r="A150" s="193" t="s">
        <v>3022</v>
      </c>
      <c r="B150" s="313" t="s">
        <v>216</v>
      </c>
      <c r="C150" s="130" t="s">
        <v>8510</v>
      </c>
      <c r="D150" s="37" t="s">
        <v>5285</v>
      </c>
      <c r="E150" s="1074">
        <v>1</v>
      </c>
      <c r="F150" s="1071" t="s">
        <v>6910</v>
      </c>
      <c r="G150" s="1077">
        <v>1286.72768</v>
      </c>
      <c r="H150" s="153">
        <f>IF(G150="","",G150-G150*COMPASS!$U$13)</f>
        <v>1286.72768</v>
      </c>
    </row>
    <row r="151" spans="1:8" ht="15.6" customHeight="1">
      <c r="A151" s="193" t="s">
        <v>3023</v>
      </c>
      <c r="B151" s="313" t="s">
        <v>467</v>
      </c>
      <c r="C151" s="130" t="s">
        <v>8509</v>
      </c>
      <c r="D151" s="37" t="s">
        <v>5286</v>
      </c>
      <c r="E151" s="1074">
        <v>1</v>
      </c>
      <c r="F151" s="1071" t="s">
        <v>6910</v>
      </c>
      <c r="G151" s="1077">
        <v>1347.6661199999999</v>
      </c>
      <c r="H151" s="153">
        <f>IF(G151="","",G151-G151*COMPASS!$U$13)</f>
        <v>1347.6661199999999</v>
      </c>
    </row>
    <row r="152" spans="1:8" ht="15.6" customHeight="1">
      <c r="A152" s="193" t="s">
        <v>3024</v>
      </c>
      <c r="B152" s="313" t="s">
        <v>216</v>
      </c>
      <c r="C152" s="130" t="s">
        <v>8508</v>
      </c>
      <c r="D152" s="37" t="s">
        <v>5287</v>
      </c>
      <c r="E152" s="1070">
        <v>1</v>
      </c>
      <c r="F152" s="1071" t="s">
        <v>6910</v>
      </c>
      <c r="G152" s="1076">
        <v>1527.5765100000001</v>
      </c>
      <c r="H152" s="153">
        <f>IF(G152="","",G152-G152*COMPASS!$U$13)</f>
        <v>1527.5765100000001</v>
      </c>
    </row>
    <row r="153" spans="1:8" ht="15.6" customHeight="1">
      <c r="A153" s="128" t="s">
        <v>2998</v>
      </c>
      <c r="B153" s="314"/>
      <c r="C153" s="129"/>
      <c r="D153" s="1011"/>
      <c r="E153" s="533"/>
      <c r="F153" s="71"/>
      <c r="G153" s="534"/>
      <c r="H153" s="153" t="str">
        <f>IF(G153="","",G153-G153*COMPASS!$U$13)</f>
        <v/>
      </c>
    </row>
    <row r="154" spans="1:8" ht="15.6" customHeight="1">
      <c r="A154" s="193" t="s">
        <v>3025</v>
      </c>
      <c r="B154" s="313" t="s">
        <v>216</v>
      </c>
      <c r="C154" s="130" t="s">
        <v>8507</v>
      </c>
      <c r="D154" s="37" t="s">
        <v>5288</v>
      </c>
      <c r="E154" s="1070">
        <v>1</v>
      </c>
      <c r="F154" s="1071" t="s">
        <v>6910</v>
      </c>
      <c r="G154" s="1076">
        <v>1527.5765100000001</v>
      </c>
      <c r="H154" s="153">
        <f>IF(G154="","",G154-G154*COMPASS!$U$13)</f>
        <v>1527.5765100000001</v>
      </c>
    </row>
    <row r="155" spans="1:8" ht="15.6" customHeight="1">
      <c r="A155" s="193" t="s">
        <v>3026</v>
      </c>
      <c r="B155" s="313" t="s">
        <v>216</v>
      </c>
      <c r="C155" s="130" t="s">
        <v>8506</v>
      </c>
      <c r="D155" s="37" t="s">
        <v>5289</v>
      </c>
      <c r="E155" s="1070">
        <v>1</v>
      </c>
      <c r="F155" s="1071" t="s">
        <v>6910</v>
      </c>
      <c r="G155" s="1076">
        <v>1595.0573000000002</v>
      </c>
      <c r="H155" s="153">
        <f>IF(G155="","",G155-G155*COMPASS!$U$13)</f>
        <v>1595.0573000000002</v>
      </c>
    </row>
    <row r="156" spans="1:8" ht="15.6" customHeight="1">
      <c r="A156" s="193" t="s">
        <v>3027</v>
      </c>
      <c r="B156" s="313" t="s">
        <v>216</v>
      </c>
      <c r="C156" s="130" t="s">
        <v>8505</v>
      </c>
      <c r="D156" s="37" t="s">
        <v>5290</v>
      </c>
      <c r="E156" s="1070">
        <v>1</v>
      </c>
      <c r="F156" s="1071" t="s">
        <v>6910</v>
      </c>
      <c r="G156" s="1076">
        <v>1699.3652</v>
      </c>
      <c r="H156" s="153">
        <f>IF(G156="","",G156-G156*COMPASS!$U$13)</f>
        <v>1699.3652</v>
      </c>
    </row>
    <row r="157" spans="1:8" ht="15.6" customHeight="1">
      <c r="A157" s="193" t="s">
        <v>3028</v>
      </c>
      <c r="B157" s="313" t="s">
        <v>216</v>
      </c>
      <c r="C157" s="130" t="s">
        <v>8504</v>
      </c>
      <c r="D157" s="37" t="s">
        <v>5291</v>
      </c>
      <c r="E157" s="1074">
        <v>1</v>
      </c>
      <c r="F157" s="1071" t="s">
        <v>6910</v>
      </c>
      <c r="G157" s="1077">
        <v>1646.3336400000001</v>
      </c>
      <c r="H157" s="448">
        <f>IF(G157="","",G157-G157*COMPASS!$U$13)</f>
        <v>1646.3336400000001</v>
      </c>
    </row>
    <row r="158" spans="1:8" ht="15.6" customHeight="1">
      <c r="A158" s="193" t="s">
        <v>3029</v>
      </c>
      <c r="B158" s="313" t="s">
        <v>467</v>
      </c>
      <c r="C158" s="130" t="s">
        <v>8503</v>
      </c>
      <c r="D158" s="37" t="s">
        <v>5292</v>
      </c>
      <c r="E158" s="1074">
        <v>1</v>
      </c>
      <c r="F158" s="1071" t="s">
        <v>6910</v>
      </c>
      <c r="G158" s="1077">
        <v>1675.8900410000001</v>
      </c>
      <c r="H158" s="153">
        <f>IF(G158="","",G158-G158*COMPASS!$U$13)</f>
        <v>1675.8900410000001</v>
      </c>
    </row>
    <row r="159" spans="1:8" ht="15.6" customHeight="1">
      <c r="A159" s="193" t="s">
        <v>3030</v>
      </c>
      <c r="B159" s="313" t="s">
        <v>216</v>
      </c>
      <c r="C159" s="130" t="s">
        <v>8502</v>
      </c>
      <c r="D159" s="37" t="s">
        <v>5293</v>
      </c>
      <c r="E159" s="1070">
        <v>1</v>
      </c>
      <c r="F159" s="1071" t="s">
        <v>6910</v>
      </c>
      <c r="G159" s="1076">
        <v>1893.0214000000003</v>
      </c>
      <c r="H159" s="153">
        <f>IF(G159="","",G159-G159*COMPASS!$U$13)</f>
        <v>1893.0214000000003</v>
      </c>
    </row>
    <row r="160" spans="1:8" ht="15.6" customHeight="1">
      <c r="A160" s="128" t="s">
        <v>2999</v>
      </c>
      <c r="B160" s="314"/>
      <c r="C160" s="129"/>
      <c r="D160" s="1011"/>
      <c r="E160" s="533"/>
      <c r="F160" s="71"/>
      <c r="G160" s="534"/>
      <c r="H160" s="153" t="str">
        <f>IF(G160="","",G160-G160*COMPASS!$U$13)</f>
        <v/>
      </c>
    </row>
    <row r="161" spans="1:8" ht="15.6" customHeight="1">
      <c r="A161" s="193" t="s">
        <v>3031</v>
      </c>
      <c r="B161" s="313" t="s">
        <v>216</v>
      </c>
      <c r="C161" s="130" t="s">
        <v>8501</v>
      </c>
      <c r="D161" s="37" t="s">
        <v>5294</v>
      </c>
      <c r="E161" s="1070">
        <v>1</v>
      </c>
      <c r="F161" s="1071" t="s">
        <v>6910</v>
      </c>
      <c r="G161" s="1076">
        <v>1527.5765100000001</v>
      </c>
      <c r="H161" s="153">
        <f>IF(G161="","",G161-G161*COMPASS!$U$13)</f>
        <v>1527.5765100000001</v>
      </c>
    </row>
    <row r="162" spans="1:8" ht="15.6" customHeight="1">
      <c r="A162" s="193" t="s">
        <v>3032</v>
      </c>
      <c r="B162" s="313" t="s">
        <v>216</v>
      </c>
      <c r="C162" s="130" t="s">
        <v>8500</v>
      </c>
      <c r="D162" s="37" t="s">
        <v>5295</v>
      </c>
      <c r="E162" s="1070">
        <v>1</v>
      </c>
      <c r="F162" s="1071" t="s">
        <v>6910</v>
      </c>
      <c r="G162" s="1076">
        <v>1595.0573000000002</v>
      </c>
      <c r="H162" s="153">
        <f>IF(G162="","",G162-G162*COMPASS!$U$13)</f>
        <v>1595.0573000000002</v>
      </c>
    </row>
    <row r="163" spans="1:8" ht="15.6" customHeight="1">
      <c r="A163" s="193" t="s">
        <v>3033</v>
      </c>
      <c r="B163" s="313" t="s">
        <v>216</v>
      </c>
      <c r="C163" s="130" t="s">
        <v>8499</v>
      </c>
      <c r="D163" s="37" t="s">
        <v>5296</v>
      </c>
      <c r="E163" s="1070">
        <v>1</v>
      </c>
      <c r="F163" s="1071" t="s">
        <v>6910</v>
      </c>
      <c r="G163" s="1076">
        <v>1699.3652</v>
      </c>
      <c r="H163" s="153">
        <f>IF(G163="","",G163-G163*COMPASS!$U$13)</f>
        <v>1699.3652</v>
      </c>
    </row>
    <row r="164" spans="1:8" ht="15.6" customHeight="1">
      <c r="A164" s="193" t="s">
        <v>3034</v>
      </c>
      <c r="B164" s="313" t="s">
        <v>216</v>
      </c>
      <c r="C164" s="130" t="s">
        <v>8498</v>
      </c>
      <c r="D164" s="37" t="s">
        <v>5297</v>
      </c>
      <c r="E164" s="1070">
        <v>1</v>
      </c>
      <c r="F164" s="1071" t="s">
        <v>6910</v>
      </c>
      <c r="G164" s="1076">
        <v>1646.3336400000001</v>
      </c>
      <c r="H164" s="153">
        <f>IF(G164="","",G164-G164*COMPASS!$U$13)</f>
        <v>1646.3336400000001</v>
      </c>
    </row>
    <row r="165" spans="1:8" ht="15.6" customHeight="1">
      <c r="A165" s="193" t="s">
        <v>3035</v>
      </c>
      <c r="B165" s="313" t="s">
        <v>467</v>
      </c>
      <c r="C165" s="130" t="s">
        <v>8497</v>
      </c>
      <c r="D165" s="37" t="s">
        <v>5298</v>
      </c>
      <c r="E165" s="1074">
        <v>1</v>
      </c>
      <c r="F165" s="1071" t="s">
        <v>6910</v>
      </c>
      <c r="G165" s="1077">
        <v>1675.8900410000001</v>
      </c>
      <c r="H165" s="153">
        <f>IF(G165="","",G165-G165*COMPASS!$U$13)</f>
        <v>1675.8900410000001</v>
      </c>
    </row>
    <row r="166" spans="1:8" ht="15.6" customHeight="1">
      <c r="A166" s="193" t="s">
        <v>3036</v>
      </c>
      <c r="B166" s="313" t="s">
        <v>216</v>
      </c>
      <c r="C166" s="130" t="s">
        <v>8496</v>
      </c>
      <c r="D166" s="37" t="s">
        <v>5299</v>
      </c>
      <c r="E166" s="1070">
        <v>1</v>
      </c>
      <c r="F166" s="1071" t="s">
        <v>6910</v>
      </c>
      <c r="G166" s="1076">
        <v>1893.0214000000003</v>
      </c>
      <c r="H166" s="153">
        <f>IF(G166="","",G166-G166*COMPASS!$U$13)</f>
        <v>1893.0214000000003</v>
      </c>
    </row>
    <row r="167" spans="1:8" ht="15.6" customHeight="1">
      <c r="A167" s="128" t="s">
        <v>3000</v>
      </c>
      <c r="B167" s="314"/>
      <c r="C167" s="129"/>
      <c r="D167" s="1011"/>
      <c r="E167" s="533"/>
      <c r="F167" s="71"/>
      <c r="G167" s="534"/>
      <c r="H167" s="153" t="str">
        <f>IF(G167="","",G167-G167*COMPASS!$U$13)</f>
        <v/>
      </c>
    </row>
    <row r="168" spans="1:8" ht="15.6" customHeight="1">
      <c r="A168" s="193" t="s">
        <v>3037</v>
      </c>
      <c r="B168" s="313" t="s">
        <v>216</v>
      </c>
      <c r="C168" s="130" t="s">
        <v>8495</v>
      </c>
      <c r="D168" s="37" t="s">
        <v>5300</v>
      </c>
      <c r="E168" s="1074">
        <v>1</v>
      </c>
      <c r="F168" s="1071" t="s">
        <v>6910</v>
      </c>
      <c r="G168" s="1077">
        <v>1903.69514</v>
      </c>
      <c r="H168" s="153">
        <f>IF(G168="","",G168-G168*COMPASS!$U$13)</f>
        <v>1903.69514</v>
      </c>
    </row>
    <row r="169" spans="1:8" ht="15.6" customHeight="1">
      <c r="A169" s="193" t="s">
        <v>3038</v>
      </c>
      <c r="B169" s="313" t="s">
        <v>216</v>
      </c>
      <c r="C169" s="130" t="s">
        <v>8494</v>
      </c>
      <c r="D169" s="37" t="s">
        <v>5301</v>
      </c>
      <c r="E169" s="1074">
        <v>1</v>
      </c>
      <c r="F169" s="1071" t="s">
        <v>6910</v>
      </c>
      <c r="G169" s="1077">
        <v>1940.3070600000001</v>
      </c>
      <c r="H169" s="153">
        <f>IF(G169="","",G169-G169*COMPASS!$U$13)</f>
        <v>1940.3070600000001</v>
      </c>
    </row>
    <row r="170" spans="1:8" ht="15.6" customHeight="1">
      <c r="A170" s="193" t="s">
        <v>3039</v>
      </c>
      <c r="B170" s="313" t="s">
        <v>216</v>
      </c>
      <c r="C170" s="130" t="s">
        <v>8493</v>
      </c>
      <c r="D170" s="37" t="s">
        <v>5302</v>
      </c>
      <c r="E170" s="1074">
        <v>1</v>
      </c>
      <c r="F170" s="1071" t="s">
        <v>6910</v>
      </c>
      <c r="G170" s="1077">
        <v>2032.41048</v>
      </c>
      <c r="H170" s="153">
        <f>IF(G170="","",G170-G170*COMPASS!$U$13)</f>
        <v>2032.41048</v>
      </c>
    </row>
    <row r="171" spans="1:8" ht="15.6" customHeight="1">
      <c r="A171" s="193" t="s">
        <v>3040</v>
      </c>
      <c r="B171" s="313" t="s">
        <v>216</v>
      </c>
      <c r="C171" s="130" t="s">
        <v>8492</v>
      </c>
      <c r="D171" s="37" t="s">
        <v>5303</v>
      </c>
      <c r="E171" s="1074">
        <v>1</v>
      </c>
      <c r="F171" s="1071" t="s">
        <v>6910</v>
      </c>
      <c r="G171" s="1077">
        <v>2074.0852200000004</v>
      </c>
      <c r="H171" s="153">
        <f>IF(G171="","",G171-G171*COMPASS!$U$13)</f>
        <v>2074.0852200000004</v>
      </c>
    </row>
    <row r="172" spans="1:8" ht="15.6" customHeight="1">
      <c r="A172" s="193" t="s">
        <v>3041</v>
      </c>
      <c r="B172" s="313" t="s">
        <v>216</v>
      </c>
      <c r="C172" s="130" t="s">
        <v>8491</v>
      </c>
      <c r="D172" s="37" t="s">
        <v>5304</v>
      </c>
      <c r="E172" s="1074">
        <v>1</v>
      </c>
      <c r="F172" s="1071" t="s">
        <v>6910</v>
      </c>
      <c r="G172" s="1077">
        <v>2076.5542800000003</v>
      </c>
      <c r="H172" s="153">
        <f>IF(G172="","",G172-G172*COMPASS!$U$13)</f>
        <v>2076.5542800000003</v>
      </c>
    </row>
    <row r="173" spans="1:8" ht="15.6" customHeight="1">
      <c r="A173" s="193" t="s">
        <v>3042</v>
      </c>
      <c r="B173" s="313" t="s">
        <v>216</v>
      </c>
      <c r="C173" s="130" t="s">
        <v>8490</v>
      </c>
      <c r="D173" s="37" t="s">
        <v>5305</v>
      </c>
      <c r="E173" s="1074">
        <v>1</v>
      </c>
      <c r="F173" s="1071" t="s">
        <v>6910</v>
      </c>
      <c r="G173" s="1077">
        <v>2123.3417200000004</v>
      </c>
      <c r="H173" s="153">
        <f>IF(G173="","",G173-G173*COMPASS!$U$13)</f>
        <v>2123.3417200000004</v>
      </c>
    </row>
    <row r="174" spans="1:8" ht="15.6" customHeight="1">
      <c r="A174" s="193" t="s">
        <v>3043</v>
      </c>
      <c r="B174" s="313" t="s">
        <v>216</v>
      </c>
      <c r="C174" s="130" t="s">
        <v>8489</v>
      </c>
      <c r="D174" s="37" t="s">
        <v>5306</v>
      </c>
      <c r="E174" s="1074">
        <v>1</v>
      </c>
      <c r="F174" s="1071" t="s">
        <v>6910</v>
      </c>
      <c r="G174" s="1077">
        <v>2157.8337400000005</v>
      </c>
      <c r="H174" s="153">
        <f>IF(G174="","",G174-G174*COMPASS!$U$13)</f>
        <v>2157.8337400000005</v>
      </c>
    </row>
    <row r="175" spans="1:8" ht="15.6" customHeight="1">
      <c r="A175" s="193" t="s">
        <v>3044</v>
      </c>
      <c r="B175" s="313" t="s">
        <v>216</v>
      </c>
      <c r="C175" s="130" t="s">
        <v>8488</v>
      </c>
      <c r="D175" s="37" t="s">
        <v>5307</v>
      </c>
      <c r="E175" s="1074">
        <v>1</v>
      </c>
      <c r="F175" s="1071" t="s">
        <v>6910</v>
      </c>
      <c r="G175" s="1077">
        <v>2206.8907200000003</v>
      </c>
      <c r="H175" s="153">
        <f>IF(G175="","",G175-G175*COMPASS!$U$13)</f>
        <v>2206.8907200000003</v>
      </c>
    </row>
    <row r="176" spans="1:8" ht="15.6" customHeight="1">
      <c r="A176" s="128" t="s">
        <v>13800</v>
      </c>
      <c r="B176" s="128"/>
      <c r="C176" s="1082"/>
      <c r="D176" s="1082"/>
      <c r="E176" s="1082"/>
      <c r="F176" s="1082"/>
      <c r="G176" s="1082"/>
      <c r="H176" s="153" t="str">
        <f>IF(G176="","",G176-G176*COMPASS!$U$13)</f>
        <v/>
      </c>
    </row>
    <row r="177" spans="1:8">
      <c r="A177" s="193" t="s">
        <v>13801</v>
      </c>
      <c r="B177" s="313" t="s">
        <v>216</v>
      </c>
      <c r="C177" s="130" t="s">
        <v>13802</v>
      </c>
      <c r="D177" s="37" t="s">
        <v>13803</v>
      </c>
      <c r="E177" s="1074">
        <v>1</v>
      </c>
      <c r="F177" s="1071" t="s">
        <v>445</v>
      </c>
      <c r="G177" s="1077">
        <v>1936.06726</v>
      </c>
      <c r="H177" s="153">
        <f>IF(G177="","",G177-G177*COMPASS!$U$13)</f>
        <v>1936.06726</v>
      </c>
    </row>
    <row r="178" spans="1:8">
      <c r="A178" s="193" t="s">
        <v>13804</v>
      </c>
      <c r="B178" s="313" t="s">
        <v>216</v>
      </c>
      <c r="C178" s="130" t="s">
        <v>13805</v>
      </c>
      <c r="D178" s="37" t="s">
        <v>13803</v>
      </c>
      <c r="E178" s="1074">
        <v>1</v>
      </c>
      <c r="F178" s="1071" t="s">
        <v>445</v>
      </c>
      <c r="G178" s="1077">
        <v>2116.5081600000003</v>
      </c>
      <c r="H178" s="153">
        <f>IF(G178="","",G178-G178*COMPASS!$U$13)</f>
        <v>2116.5081600000003</v>
      </c>
    </row>
    <row r="179" spans="1:8">
      <c r="A179" s="193" t="s">
        <v>13806</v>
      </c>
      <c r="B179" s="313" t="s">
        <v>216</v>
      </c>
      <c r="C179" s="130" t="s">
        <v>13807</v>
      </c>
      <c r="D179" s="37" t="s">
        <v>13803</v>
      </c>
      <c r="E179" s="1074">
        <v>1</v>
      </c>
      <c r="F179" s="1071" t="s">
        <v>445</v>
      </c>
      <c r="G179" s="1077">
        <v>2069.7955400000001</v>
      </c>
      <c r="H179" s="153">
        <f>IF(G179="","",G179-G179*COMPASS!$U$13)</f>
        <v>2069.7955400000001</v>
      </c>
    </row>
    <row r="180" spans="1:8">
      <c r="A180" s="193" t="s">
        <v>13808</v>
      </c>
      <c r="B180" s="313" t="s">
        <v>216</v>
      </c>
      <c r="C180" s="130" t="s">
        <v>13809</v>
      </c>
      <c r="D180" s="37" t="s">
        <v>13810</v>
      </c>
      <c r="E180" s="1074">
        <v>1</v>
      </c>
      <c r="F180" s="1071" t="s">
        <v>445</v>
      </c>
      <c r="G180" s="1077">
        <v>2312.0377600000002</v>
      </c>
      <c r="H180" s="153">
        <f>IF(G180="","",G180-G180*COMPASS!$U$13)</f>
        <v>2312.0377600000002</v>
      </c>
    </row>
    <row r="181" spans="1:8" ht="17.399999999999999">
      <c r="A181" s="128" t="s">
        <v>13811</v>
      </c>
      <c r="B181" s="128"/>
      <c r="C181" s="1082"/>
      <c r="D181" s="1082"/>
      <c r="E181" s="1082"/>
      <c r="F181" s="1082"/>
      <c r="G181" s="1082"/>
      <c r="H181" s="153" t="str">
        <f>IF(G181="","",G181-G181*COMPASS!$U$13)</f>
        <v/>
      </c>
    </row>
    <row r="182" spans="1:8">
      <c r="A182" s="193" t="s">
        <v>13812</v>
      </c>
      <c r="B182" s="313" t="s">
        <v>216</v>
      </c>
      <c r="C182" s="130" t="s">
        <v>13813</v>
      </c>
      <c r="D182" s="37" t="s">
        <v>13814</v>
      </c>
      <c r="E182" s="1074">
        <v>1</v>
      </c>
      <c r="F182" s="1071" t="s">
        <v>445</v>
      </c>
      <c r="G182" s="1077">
        <v>2078.3250200000002</v>
      </c>
      <c r="H182" s="153">
        <f>IF(G182="","",G182-G182*COMPASS!$U$13)</f>
        <v>2078.3250200000002</v>
      </c>
    </row>
    <row r="183" spans="1:8">
      <c r="A183" s="193" t="s">
        <v>13815</v>
      </c>
      <c r="B183" s="313" t="s">
        <v>216</v>
      </c>
      <c r="C183" s="130" t="s">
        <v>13816</v>
      </c>
      <c r="D183" s="37" t="s">
        <v>13817</v>
      </c>
      <c r="E183" s="1074">
        <v>1</v>
      </c>
      <c r="F183" s="1071" t="s">
        <v>445</v>
      </c>
      <c r="G183" s="1077">
        <v>2041.7131000000002</v>
      </c>
      <c r="H183" s="153">
        <f>IF(G183="","",G183-G183*COMPASS!$U$13)</f>
        <v>2041.7131000000002</v>
      </c>
    </row>
    <row r="184" spans="1:8">
      <c r="A184" s="193" t="s">
        <v>13818</v>
      </c>
      <c r="B184" s="313" t="s">
        <v>216</v>
      </c>
      <c r="C184" s="130" t="s">
        <v>13819</v>
      </c>
      <c r="D184" s="37" t="s">
        <v>13820</v>
      </c>
      <c r="E184" s="1074">
        <v>1</v>
      </c>
      <c r="F184" s="1071" t="s">
        <v>445</v>
      </c>
      <c r="G184" s="1077">
        <v>2133.5421800000004</v>
      </c>
      <c r="H184" s="153">
        <f>IF(G184="","",G184-G184*COMPASS!$U$13)</f>
        <v>2133.5421800000004</v>
      </c>
    </row>
    <row r="185" spans="1:8">
      <c r="A185" s="193" t="s">
        <v>13821</v>
      </c>
      <c r="B185" s="313" t="s">
        <v>216</v>
      </c>
      <c r="C185" s="130" t="s">
        <v>13822</v>
      </c>
      <c r="D185" s="37" t="s">
        <v>13823</v>
      </c>
      <c r="E185" s="1074">
        <v>1</v>
      </c>
      <c r="F185" s="1071" t="s">
        <v>445</v>
      </c>
      <c r="G185" s="1077">
        <v>2091.86744</v>
      </c>
      <c r="H185" s="153">
        <f>IF(G185="","",G185-G185*COMPASS!$U$13)</f>
        <v>2091.86744</v>
      </c>
    </row>
    <row r="186" spans="1:8">
      <c r="A186" s="193" t="s">
        <v>13824</v>
      </c>
      <c r="B186" s="313" t="s">
        <v>216</v>
      </c>
      <c r="C186" s="130" t="s">
        <v>13825</v>
      </c>
      <c r="D186" s="37" t="s">
        <v>13826</v>
      </c>
      <c r="E186" s="1074">
        <v>1</v>
      </c>
      <c r="F186" s="1071" t="s">
        <v>445</v>
      </c>
      <c r="G186" s="1077">
        <v>2261.6090800000002</v>
      </c>
      <c r="H186" s="153">
        <f>IF(G186="","",G186-G186*COMPASS!$U$13)</f>
        <v>2261.6090800000002</v>
      </c>
    </row>
    <row r="187" spans="1:8">
      <c r="A187" s="193" t="s">
        <v>13827</v>
      </c>
      <c r="B187" s="313" t="s">
        <v>216</v>
      </c>
      <c r="C187" s="130" t="s">
        <v>13828</v>
      </c>
      <c r="D187" s="37" t="s">
        <v>13829</v>
      </c>
      <c r="E187" s="1074">
        <v>1</v>
      </c>
      <c r="F187" s="1071" t="s">
        <v>445</v>
      </c>
      <c r="G187" s="1077">
        <v>2214.8216400000001</v>
      </c>
      <c r="H187" s="153">
        <f>IF(G187="","",G187-G187*COMPASS!$U$13)</f>
        <v>2214.8216400000001</v>
      </c>
    </row>
    <row r="188" spans="1:8">
      <c r="A188" s="193" t="s">
        <v>13830</v>
      </c>
      <c r="B188" s="313" t="s">
        <v>216</v>
      </c>
      <c r="C188" s="130" t="s">
        <v>13831</v>
      </c>
      <c r="D188" s="37" t="s">
        <v>13832</v>
      </c>
      <c r="E188" s="1074">
        <v>1</v>
      </c>
      <c r="F188" s="1071" t="s">
        <v>445</v>
      </c>
      <c r="G188" s="1077">
        <v>2266.5970800000005</v>
      </c>
      <c r="H188" s="153">
        <f>IF(G188="","",G188-G188*COMPASS!$U$13)</f>
        <v>2266.5970800000005</v>
      </c>
    </row>
    <row r="189" spans="1:8">
      <c r="A189" s="193" t="s">
        <v>13833</v>
      </c>
      <c r="B189" s="313" t="s">
        <v>216</v>
      </c>
      <c r="C189" s="130" t="s">
        <v>13834</v>
      </c>
      <c r="D189" s="37" t="s">
        <v>13835</v>
      </c>
      <c r="E189" s="1074">
        <v>1</v>
      </c>
      <c r="F189" s="1071" t="s">
        <v>445</v>
      </c>
      <c r="G189" s="1077">
        <v>2217.5401000000002</v>
      </c>
      <c r="H189" s="153">
        <f>IF(G189="","",G189-G189*COMPASS!$U$13)</f>
        <v>2217.5401000000002</v>
      </c>
    </row>
    <row r="190" spans="1:8">
      <c r="A190" s="128" t="s">
        <v>3001</v>
      </c>
      <c r="B190" s="314"/>
      <c r="C190" s="129"/>
      <c r="D190" s="1011"/>
      <c r="E190" s="533"/>
      <c r="F190" s="71"/>
      <c r="G190" s="534"/>
      <c r="H190" s="153" t="str">
        <f>IF(G190="","",G190-G190*COMPASS!$U$13)</f>
        <v/>
      </c>
    </row>
    <row r="191" spans="1:8">
      <c r="A191" s="193" t="s">
        <v>3045</v>
      </c>
      <c r="B191" s="313" t="s">
        <v>216</v>
      </c>
      <c r="C191" s="130" t="s">
        <v>8487</v>
      </c>
      <c r="D191" s="37" t="s">
        <v>5308</v>
      </c>
      <c r="E191" s="1074">
        <v>1</v>
      </c>
      <c r="F191" s="1071" t="s">
        <v>6910</v>
      </c>
      <c r="G191" s="1077">
        <v>1903.69514</v>
      </c>
      <c r="H191" s="153">
        <f>IF(G191="","",G191-G191*COMPASS!$U$13)</f>
        <v>1903.69514</v>
      </c>
    </row>
    <row r="192" spans="1:8">
      <c r="A192" s="193" t="s">
        <v>3046</v>
      </c>
      <c r="B192" s="313" t="s">
        <v>216</v>
      </c>
      <c r="C192" s="130" t="s">
        <v>8486</v>
      </c>
      <c r="D192" s="37" t="s">
        <v>5309</v>
      </c>
      <c r="E192" s="1074">
        <v>1</v>
      </c>
      <c r="F192" s="1071" t="s">
        <v>6910</v>
      </c>
      <c r="G192" s="1077">
        <v>1940.3070600000001</v>
      </c>
      <c r="H192" s="153">
        <f>IF(G192="","",G192-G192*COMPASS!$U$13)</f>
        <v>1940.3070600000001</v>
      </c>
    </row>
    <row r="193" spans="1:8">
      <c r="A193" s="193" t="s">
        <v>3047</v>
      </c>
      <c r="B193" s="313" t="s">
        <v>216</v>
      </c>
      <c r="C193" s="130" t="s">
        <v>8485</v>
      </c>
      <c r="D193" s="37" t="s">
        <v>5310</v>
      </c>
      <c r="E193" s="1074">
        <v>1</v>
      </c>
      <c r="F193" s="1071" t="s">
        <v>6910</v>
      </c>
      <c r="G193" s="1077">
        <v>2032.41048</v>
      </c>
      <c r="H193" s="153">
        <f>IF(G193="","",G193-G193*COMPASS!$U$13)</f>
        <v>2032.41048</v>
      </c>
    </row>
    <row r="194" spans="1:8">
      <c r="A194" s="193" t="s">
        <v>3048</v>
      </c>
      <c r="B194" s="313" t="s">
        <v>216</v>
      </c>
      <c r="C194" s="130" t="s">
        <v>8484</v>
      </c>
      <c r="D194" s="37" t="s">
        <v>5311</v>
      </c>
      <c r="E194" s="1074">
        <v>1</v>
      </c>
      <c r="F194" s="1071" t="s">
        <v>6910</v>
      </c>
      <c r="G194" s="1077">
        <v>2074.0852200000004</v>
      </c>
      <c r="H194" s="153">
        <f>IF(G194="","",G194-G194*COMPASS!$U$13)</f>
        <v>2074.0852200000004</v>
      </c>
    </row>
    <row r="195" spans="1:8">
      <c r="A195" s="193" t="s">
        <v>3049</v>
      </c>
      <c r="B195" s="313" t="s">
        <v>216</v>
      </c>
      <c r="C195" s="130" t="s">
        <v>8483</v>
      </c>
      <c r="D195" s="37" t="s">
        <v>5312</v>
      </c>
      <c r="E195" s="1074">
        <v>1</v>
      </c>
      <c r="F195" s="1071" t="s">
        <v>6910</v>
      </c>
      <c r="G195" s="1077">
        <v>2076.5542800000003</v>
      </c>
      <c r="H195" s="153">
        <f>IF(G195="","",G195-G195*COMPASS!$U$13)</f>
        <v>2076.5542800000003</v>
      </c>
    </row>
    <row r="196" spans="1:8">
      <c r="A196" s="193" t="s">
        <v>3050</v>
      </c>
      <c r="B196" s="313" t="s">
        <v>216</v>
      </c>
      <c r="C196" s="130" t="s">
        <v>8482</v>
      </c>
      <c r="D196" s="37" t="s">
        <v>5313</v>
      </c>
      <c r="E196" s="1074">
        <v>1</v>
      </c>
      <c r="F196" s="1071" t="s">
        <v>6910</v>
      </c>
      <c r="G196" s="1077">
        <v>2123.3417200000004</v>
      </c>
      <c r="H196" s="153">
        <f>IF(G196="","",G196-G196*COMPASS!$U$13)</f>
        <v>2123.3417200000004</v>
      </c>
    </row>
    <row r="197" spans="1:8">
      <c r="A197" s="193" t="s">
        <v>3051</v>
      </c>
      <c r="B197" s="313" t="s">
        <v>216</v>
      </c>
      <c r="C197" s="130" t="s">
        <v>8481</v>
      </c>
      <c r="D197" s="37" t="s">
        <v>5314</v>
      </c>
      <c r="E197" s="1074">
        <v>1</v>
      </c>
      <c r="F197" s="1071" t="s">
        <v>6910</v>
      </c>
      <c r="G197" s="1077">
        <v>2157.8337400000005</v>
      </c>
      <c r="H197" s="153">
        <f>IF(G197="","",G197-G197*COMPASS!$U$13)</f>
        <v>2157.8337400000005</v>
      </c>
    </row>
    <row r="198" spans="1:8">
      <c r="A198" s="193" t="s">
        <v>3052</v>
      </c>
      <c r="B198" s="313" t="s">
        <v>216</v>
      </c>
      <c r="C198" s="130" t="s">
        <v>8480</v>
      </c>
      <c r="D198" s="37" t="s">
        <v>5315</v>
      </c>
      <c r="E198" s="1074">
        <v>1</v>
      </c>
      <c r="F198" s="1071" t="s">
        <v>6910</v>
      </c>
      <c r="G198" s="1077">
        <v>2206.8907200000003</v>
      </c>
      <c r="H198" s="153">
        <f>IF(G198="","",G198-G198*COMPASS!$U$13)</f>
        <v>2206.8907200000003</v>
      </c>
    </row>
    <row r="199" spans="1:8" ht="17.399999999999999">
      <c r="A199" s="128" t="s">
        <v>13836</v>
      </c>
      <c r="B199" s="128"/>
      <c r="C199" s="1082"/>
      <c r="D199" s="1082"/>
      <c r="E199" s="1082"/>
      <c r="F199" s="1082"/>
      <c r="G199" s="1082"/>
      <c r="H199" s="153" t="str">
        <f>IF(G199="","",G199-G199*COMPASS!$U$13)</f>
        <v/>
      </c>
    </row>
    <row r="200" spans="1:8">
      <c r="A200" s="193" t="s">
        <v>13837</v>
      </c>
      <c r="B200" s="313" t="s">
        <v>216</v>
      </c>
      <c r="C200" s="130" t="s">
        <v>13838</v>
      </c>
      <c r="D200" s="37" t="s">
        <v>13839</v>
      </c>
      <c r="E200" s="1074">
        <v>1</v>
      </c>
      <c r="F200" s="1071" t="s">
        <v>445</v>
      </c>
      <c r="G200" s="1077">
        <v>1936.06726</v>
      </c>
      <c r="H200" s="153">
        <f>IF(G200="","",G200-G200*COMPASS!$U$13)</f>
        <v>1936.06726</v>
      </c>
    </row>
    <row r="201" spans="1:8">
      <c r="A201" s="193" t="s">
        <v>13840</v>
      </c>
      <c r="B201" s="313" t="s">
        <v>216</v>
      </c>
      <c r="C201" s="130" t="s">
        <v>13841</v>
      </c>
      <c r="D201" s="37" t="s">
        <v>13839</v>
      </c>
      <c r="E201" s="1074">
        <v>1</v>
      </c>
      <c r="F201" s="1071" t="s">
        <v>445</v>
      </c>
      <c r="G201" s="1077">
        <v>2116.5081600000003</v>
      </c>
      <c r="H201" s="153">
        <f>IF(G201="","",G201-G201*COMPASS!$U$13)</f>
        <v>2116.5081600000003</v>
      </c>
    </row>
    <row r="202" spans="1:8">
      <c r="A202" s="193" t="s">
        <v>13842</v>
      </c>
      <c r="B202" s="313" t="s">
        <v>216</v>
      </c>
      <c r="C202" s="130" t="s">
        <v>13843</v>
      </c>
      <c r="D202" s="37" t="s">
        <v>13839</v>
      </c>
      <c r="E202" s="1074">
        <v>1</v>
      </c>
      <c r="F202" s="1071" t="s">
        <v>445</v>
      </c>
      <c r="G202" s="1077">
        <v>2069.7955400000001</v>
      </c>
      <c r="H202" s="153">
        <f>IF(G202="","",G202-G202*COMPASS!$U$13)</f>
        <v>2069.7955400000001</v>
      </c>
    </row>
    <row r="203" spans="1:8">
      <c r="A203" s="193" t="s">
        <v>13844</v>
      </c>
      <c r="B203" s="313" t="s">
        <v>216</v>
      </c>
      <c r="C203" s="130" t="s">
        <v>13845</v>
      </c>
      <c r="D203" s="37" t="s">
        <v>13846</v>
      </c>
      <c r="E203" s="1074">
        <v>1</v>
      </c>
      <c r="F203" s="1071" t="s">
        <v>445</v>
      </c>
      <c r="G203" s="1077">
        <v>2312.0377600000002</v>
      </c>
      <c r="H203" s="153">
        <f>IF(G203="","",G203-G203*COMPASS!$U$13)</f>
        <v>2312.0377600000002</v>
      </c>
    </row>
    <row r="204" spans="1:8" ht="17.399999999999999">
      <c r="A204" s="128" t="s">
        <v>13847</v>
      </c>
      <c r="B204" s="128"/>
      <c r="C204" s="1082"/>
      <c r="D204" s="1082"/>
      <c r="E204" s="1082"/>
      <c r="F204" s="1082"/>
      <c r="G204" s="1082"/>
      <c r="H204" s="153" t="str">
        <f>IF(G204="","",G204-G204*COMPASS!$U$13)</f>
        <v/>
      </c>
    </row>
    <row r="205" spans="1:8">
      <c r="A205" s="193" t="s">
        <v>13848</v>
      </c>
      <c r="B205" s="313" t="s">
        <v>216</v>
      </c>
      <c r="C205" s="130" t="s">
        <v>13849</v>
      </c>
      <c r="D205" s="37" t="s">
        <v>13850</v>
      </c>
      <c r="E205" s="1074">
        <v>1</v>
      </c>
      <c r="F205" s="1071" t="s">
        <v>445</v>
      </c>
      <c r="G205" s="1077">
        <v>2078.3250200000002</v>
      </c>
      <c r="H205" s="153">
        <f>IF(G205="","",G205-G205*COMPASS!$U$13)</f>
        <v>2078.3250200000002</v>
      </c>
    </row>
    <row r="206" spans="1:8">
      <c r="A206" s="193" t="s">
        <v>13851</v>
      </c>
      <c r="B206" s="313" t="s">
        <v>216</v>
      </c>
      <c r="C206" s="130" t="s">
        <v>13852</v>
      </c>
      <c r="D206" s="37" t="s">
        <v>13853</v>
      </c>
      <c r="E206" s="1074">
        <v>1</v>
      </c>
      <c r="F206" s="1071" t="s">
        <v>445</v>
      </c>
      <c r="G206" s="1077">
        <v>2041.7131000000002</v>
      </c>
      <c r="H206" s="153">
        <f>IF(G206="","",G206-G206*COMPASS!$U$13)</f>
        <v>2041.7131000000002</v>
      </c>
    </row>
    <row r="207" spans="1:8">
      <c r="A207" s="193" t="s">
        <v>13854</v>
      </c>
      <c r="B207" s="313" t="s">
        <v>216</v>
      </c>
      <c r="C207" s="130" t="s">
        <v>13855</v>
      </c>
      <c r="D207" s="37" t="s">
        <v>13856</v>
      </c>
      <c r="E207" s="1074">
        <v>1</v>
      </c>
      <c r="F207" s="1071" t="s">
        <v>445</v>
      </c>
      <c r="G207" s="1077">
        <v>2133.5421800000004</v>
      </c>
      <c r="H207" s="153">
        <f>IF(G207="","",G207-G207*COMPASS!$U$13)</f>
        <v>2133.5421800000004</v>
      </c>
    </row>
    <row r="208" spans="1:8">
      <c r="A208" s="193" t="s">
        <v>13857</v>
      </c>
      <c r="B208" s="313" t="s">
        <v>216</v>
      </c>
      <c r="C208" s="130" t="s">
        <v>13858</v>
      </c>
      <c r="D208" s="37" t="s">
        <v>13859</v>
      </c>
      <c r="E208" s="1074">
        <v>1</v>
      </c>
      <c r="F208" s="1071" t="s">
        <v>445</v>
      </c>
      <c r="G208" s="1077">
        <v>2091.86744</v>
      </c>
      <c r="H208" s="153">
        <f>IF(G208="","",G208-G208*COMPASS!$U$13)</f>
        <v>2091.86744</v>
      </c>
    </row>
    <row r="209" spans="1:8">
      <c r="A209" s="193" t="s">
        <v>13860</v>
      </c>
      <c r="B209" s="313" t="s">
        <v>216</v>
      </c>
      <c r="C209" s="130" t="s">
        <v>13861</v>
      </c>
      <c r="D209" s="37" t="s">
        <v>13862</v>
      </c>
      <c r="E209" s="1074">
        <v>1</v>
      </c>
      <c r="F209" s="1071" t="s">
        <v>445</v>
      </c>
      <c r="G209" s="1077">
        <v>2261.6090800000002</v>
      </c>
      <c r="H209" s="153">
        <f>IF(G209="","",G209-G209*COMPASS!$U$13)</f>
        <v>2261.6090800000002</v>
      </c>
    </row>
    <row r="210" spans="1:8">
      <c r="A210" s="193" t="s">
        <v>13863</v>
      </c>
      <c r="B210" s="313" t="s">
        <v>216</v>
      </c>
      <c r="C210" s="130" t="s">
        <v>13864</v>
      </c>
      <c r="D210" s="37" t="s">
        <v>13865</v>
      </c>
      <c r="E210" s="1074">
        <v>1</v>
      </c>
      <c r="F210" s="1071" t="s">
        <v>445</v>
      </c>
      <c r="G210" s="1077">
        <v>2214.8216400000001</v>
      </c>
      <c r="H210" s="153">
        <f>IF(G210="","",G210-G210*COMPASS!$U$13)</f>
        <v>2214.8216400000001</v>
      </c>
    </row>
    <row r="211" spans="1:8">
      <c r="A211" s="193" t="s">
        <v>13866</v>
      </c>
      <c r="B211" s="313" t="s">
        <v>216</v>
      </c>
      <c r="C211" s="130" t="s">
        <v>13867</v>
      </c>
      <c r="D211" s="37" t="s">
        <v>13868</v>
      </c>
      <c r="E211" s="1074">
        <v>1</v>
      </c>
      <c r="F211" s="1071" t="s">
        <v>445</v>
      </c>
      <c r="G211" s="1077">
        <v>2266.5970800000005</v>
      </c>
      <c r="H211" s="153">
        <f>IF(G211="","",G211-G211*COMPASS!$U$13)</f>
        <v>2266.5970800000005</v>
      </c>
    </row>
    <row r="212" spans="1:8">
      <c r="A212" s="193" t="s">
        <v>13869</v>
      </c>
      <c r="B212" s="313" t="s">
        <v>216</v>
      </c>
      <c r="C212" s="130" t="s">
        <v>13870</v>
      </c>
      <c r="D212" s="37" t="s">
        <v>13871</v>
      </c>
      <c r="E212" s="1074">
        <v>1</v>
      </c>
      <c r="F212" s="1071" t="s">
        <v>445</v>
      </c>
      <c r="G212" s="1077">
        <v>2217.5401000000002</v>
      </c>
      <c r="H212" s="153">
        <f>IF(G212="","",G212-G212*COMPASS!$U$13)</f>
        <v>2217.5401000000002</v>
      </c>
    </row>
    <row r="213" spans="1:8">
      <c r="A213" s="128" t="s">
        <v>1828</v>
      </c>
      <c r="B213" s="314"/>
      <c r="C213" s="129"/>
      <c r="D213" s="1011"/>
      <c r="E213" s="533"/>
      <c r="F213" s="71"/>
      <c r="G213" s="534"/>
      <c r="H213" s="153" t="str">
        <f>IF(G213="","",G213-G213*COMPASS!$U$13)</f>
        <v/>
      </c>
    </row>
    <row r="214" spans="1:8">
      <c r="A214" s="193" t="s">
        <v>1872</v>
      </c>
      <c r="B214" s="313" t="s">
        <v>216</v>
      </c>
      <c r="C214" s="130" t="s">
        <v>1829</v>
      </c>
      <c r="D214" s="37" t="s">
        <v>5317</v>
      </c>
      <c r="E214" s="1074">
        <v>1</v>
      </c>
      <c r="F214" s="1071" t="s">
        <v>6910</v>
      </c>
      <c r="G214" s="1075">
        <v>1531.71732</v>
      </c>
      <c r="H214" s="153">
        <f>IF(G214="","",G214-G214*COMPASS!$U$13)</f>
        <v>1531.71732</v>
      </c>
    </row>
    <row r="215" spans="1:8">
      <c r="A215" s="193" t="s">
        <v>1873</v>
      </c>
      <c r="B215" s="313" t="s">
        <v>216</v>
      </c>
      <c r="C215" s="130" t="s">
        <v>1830</v>
      </c>
      <c r="D215" s="37" t="s">
        <v>10032</v>
      </c>
      <c r="E215" s="1074">
        <v>1</v>
      </c>
      <c r="F215" s="1071" t="s">
        <v>6910</v>
      </c>
      <c r="G215" s="1075">
        <v>1301.7009599999999</v>
      </c>
      <c r="H215" s="153">
        <f>IF(G215="","",G215-G215*COMPASS!$U$13)</f>
        <v>1301.7009599999999</v>
      </c>
    </row>
    <row r="216" spans="1:8">
      <c r="A216" s="193" t="s">
        <v>1874</v>
      </c>
      <c r="B216" s="313" t="s">
        <v>216</v>
      </c>
      <c r="C216" s="130" t="s">
        <v>1831</v>
      </c>
      <c r="D216" s="37" t="s">
        <v>5318</v>
      </c>
      <c r="E216" s="1074">
        <v>1</v>
      </c>
      <c r="F216" s="1071" t="s">
        <v>6910</v>
      </c>
      <c r="G216" s="1075">
        <v>1416.2735999999998</v>
      </c>
      <c r="H216" s="153">
        <f>IF(G216="","",G216-G216*COMPASS!$U$13)</f>
        <v>1416.2735999999998</v>
      </c>
    </row>
    <row r="217" spans="1:8">
      <c r="A217" s="193" t="s">
        <v>1875</v>
      </c>
      <c r="B217" s="313" t="s">
        <v>216</v>
      </c>
      <c r="C217" s="130" t="s">
        <v>1832</v>
      </c>
      <c r="D217" s="37" t="s">
        <v>5319</v>
      </c>
      <c r="E217" s="1074">
        <v>1</v>
      </c>
      <c r="F217" s="1071" t="s">
        <v>6910</v>
      </c>
      <c r="G217" s="1075">
        <v>1712.7226199999998</v>
      </c>
      <c r="H217" s="153">
        <f>IF(G217="","",G217-G217*COMPASS!$U$13)</f>
        <v>1712.7226199999998</v>
      </c>
    </row>
    <row r="218" spans="1:8">
      <c r="A218" s="193" t="s">
        <v>1876</v>
      </c>
      <c r="B218" s="313" t="s">
        <v>216</v>
      </c>
      <c r="C218" s="130" t="s">
        <v>1833</v>
      </c>
      <c r="D218" s="37" t="s">
        <v>5320</v>
      </c>
      <c r="E218" s="1074">
        <v>1</v>
      </c>
      <c r="F218" s="1071" t="s">
        <v>6910</v>
      </c>
      <c r="G218" s="1075">
        <v>1596.07476</v>
      </c>
      <c r="H218" s="153">
        <f>IF(G218="","",G218-G218*COMPASS!$U$13)</f>
        <v>1596.07476</v>
      </c>
    </row>
    <row r="219" spans="1:8">
      <c r="A219" s="193" t="s">
        <v>1877</v>
      </c>
      <c r="B219" s="313" t="s">
        <v>216</v>
      </c>
      <c r="C219" s="130" t="s">
        <v>1834</v>
      </c>
      <c r="D219" s="37" t="s">
        <v>5321</v>
      </c>
      <c r="E219" s="1074">
        <v>1</v>
      </c>
      <c r="F219" s="1071" t="s">
        <v>6910</v>
      </c>
      <c r="G219" s="1075">
        <v>1350.3533400000001</v>
      </c>
      <c r="H219" s="153">
        <f>IF(G219="","",G219-G219*COMPASS!$U$13)</f>
        <v>1350.3533400000001</v>
      </c>
    </row>
    <row r="220" spans="1:8">
      <c r="A220" s="193" t="s">
        <v>1878</v>
      </c>
      <c r="B220" s="313" t="s">
        <v>216</v>
      </c>
      <c r="C220" s="130" t="s">
        <v>1835</v>
      </c>
      <c r="D220" s="37" t="s">
        <v>5322</v>
      </c>
      <c r="E220" s="1074">
        <v>1</v>
      </c>
      <c r="F220" s="1071" t="s">
        <v>6910</v>
      </c>
      <c r="G220" s="1075">
        <v>1480.7591399999999</v>
      </c>
      <c r="H220" s="153">
        <f>IF(G220="","",G220-G220*COMPASS!$U$13)</f>
        <v>1480.7591399999999</v>
      </c>
    </row>
    <row r="221" spans="1:8">
      <c r="A221" s="193" t="s">
        <v>1879</v>
      </c>
      <c r="B221" s="313" t="s">
        <v>216</v>
      </c>
      <c r="C221" s="130" t="s">
        <v>1836</v>
      </c>
      <c r="D221" s="37" t="s">
        <v>5323</v>
      </c>
      <c r="E221" s="1074">
        <v>1</v>
      </c>
      <c r="F221" s="1071" t="s">
        <v>6910</v>
      </c>
      <c r="G221" s="1075">
        <v>1771.1874600000001</v>
      </c>
      <c r="H221" s="153">
        <f>IF(G221="","",G221-G221*COMPASS!$U$13)</f>
        <v>1771.1874600000001</v>
      </c>
    </row>
    <row r="222" spans="1:8">
      <c r="A222" s="193" t="s">
        <v>2558</v>
      </c>
      <c r="B222" s="313" t="s">
        <v>216</v>
      </c>
      <c r="C222" s="130" t="s">
        <v>2534</v>
      </c>
      <c r="D222" s="37" t="s">
        <v>5324</v>
      </c>
      <c r="E222" s="1074">
        <v>1</v>
      </c>
      <c r="F222" s="1071" t="s">
        <v>6910</v>
      </c>
      <c r="G222" s="1075">
        <v>1775.9271599999997</v>
      </c>
      <c r="H222" s="153">
        <f>IF(G222="","",G222-G222*COMPASS!$U$13)</f>
        <v>1775.9271599999997</v>
      </c>
    </row>
    <row r="223" spans="1:8">
      <c r="A223" s="193" t="s">
        <v>1880</v>
      </c>
      <c r="B223" s="313" t="s">
        <v>216</v>
      </c>
      <c r="C223" s="130" t="s">
        <v>1837</v>
      </c>
      <c r="D223" s="37" t="s">
        <v>5325</v>
      </c>
      <c r="E223" s="1074">
        <v>1</v>
      </c>
      <c r="F223" s="1071" t="s">
        <v>6910</v>
      </c>
      <c r="G223" s="1075">
        <v>1479.9392999999998</v>
      </c>
      <c r="H223" s="153">
        <f>IF(G223="","",G223-G223*COMPASS!$U$13)</f>
        <v>1479.9392999999998</v>
      </c>
    </row>
    <row r="224" spans="1:8">
      <c r="A224" s="193" t="s">
        <v>1881</v>
      </c>
      <c r="B224" s="313" t="s">
        <v>216</v>
      </c>
      <c r="C224" s="130" t="s">
        <v>1838</v>
      </c>
      <c r="D224" s="37" t="s">
        <v>5326</v>
      </c>
      <c r="E224" s="1074">
        <v>1</v>
      </c>
      <c r="F224" s="1071" t="s">
        <v>6910</v>
      </c>
      <c r="G224" s="1075">
        <v>1645.4957399999998</v>
      </c>
      <c r="H224" s="153">
        <f>IF(G224="","",G224-G224*COMPASS!$U$13)</f>
        <v>1645.4957399999998</v>
      </c>
    </row>
    <row r="225" spans="1:8">
      <c r="A225" s="193" t="s">
        <v>1882</v>
      </c>
      <c r="B225" s="313" t="s">
        <v>216</v>
      </c>
      <c r="C225" s="130" t="s">
        <v>1839</v>
      </c>
      <c r="D225" s="37" t="s">
        <v>5327</v>
      </c>
      <c r="E225" s="1074">
        <v>1</v>
      </c>
      <c r="F225" s="1071" t="s">
        <v>6910</v>
      </c>
      <c r="G225" s="1075">
        <v>1931.6198999999999</v>
      </c>
      <c r="H225" s="153">
        <f>IF(G225="","",G225-G225*COMPASS!$U$13)</f>
        <v>1931.6198999999999</v>
      </c>
    </row>
    <row r="226" spans="1:8">
      <c r="A226" s="193" t="s">
        <v>2559</v>
      </c>
      <c r="B226" s="313" t="s">
        <v>216</v>
      </c>
      <c r="C226" s="130" t="s">
        <v>2535</v>
      </c>
      <c r="D226" s="37" t="s">
        <v>9314</v>
      </c>
      <c r="E226" s="1074">
        <v>1</v>
      </c>
      <c r="F226" s="1071" t="s">
        <v>6910</v>
      </c>
      <c r="G226" s="1075">
        <v>1882.6600799999999</v>
      </c>
      <c r="H226" s="153">
        <f>IF(G226="","",G226-G226*COMPASS!$U$13)</f>
        <v>1882.6600799999999</v>
      </c>
    </row>
    <row r="227" spans="1:8">
      <c r="A227" s="193" t="s">
        <v>1883</v>
      </c>
      <c r="B227" s="313" t="s">
        <v>216</v>
      </c>
      <c r="C227" s="130" t="s">
        <v>1840</v>
      </c>
      <c r="D227" s="37" t="s">
        <v>5328</v>
      </c>
      <c r="E227" s="1074">
        <v>1</v>
      </c>
      <c r="F227" s="1071" t="s">
        <v>6910</v>
      </c>
      <c r="G227" s="1075">
        <v>1521.4180799999999</v>
      </c>
      <c r="H227" s="153">
        <f>IF(G227="","",G227-G227*COMPASS!$U$13)</f>
        <v>1521.4180799999999</v>
      </c>
    </row>
    <row r="228" spans="1:8">
      <c r="A228" s="193" t="s">
        <v>1884</v>
      </c>
      <c r="B228" s="313" t="s">
        <v>216</v>
      </c>
      <c r="C228" s="130" t="s">
        <v>1841</v>
      </c>
      <c r="D228" s="37" t="s">
        <v>5329</v>
      </c>
      <c r="E228" s="1074">
        <v>1</v>
      </c>
      <c r="F228" s="1071" t="s">
        <v>6910</v>
      </c>
      <c r="G228" s="1075">
        <v>1711.9284</v>
      </c>
      <c r="H228" s="153">
        <f>IF(G228="","",G228-G228*COMPASS!$U$13)</f>
        <v>1711.9284</v>
      </c>
    </row>
    <row r="229" spans="1:8">
      <c r="A229" s="193" t="s">
        <v>1885</v>
      </c>
      <c r="B229" s="313" t="s">
        <v>216</v>
      </c>
      <c r="C229" s="130" t="s">
        <v>1842</v>
      </c>
      <c r="D229" s="37" t="s">
        <v>5330</v>
      </c>
      <c r="E229" s="1074">
        <v>1</v>
      </c>
      <c r="F229" s="1071" t="s">
        <v>6910</v>
      </c>
      <c r="G229" s="1075">
        <v>2043.0925199999999</v>
      </c>
      <c r="H229" s="153">
        <f>IF(G229="","",G229-G229*COMPASS!$U$13)</f>
        <v>2043.0925199999999</v>
      </c>
    </row>
    <row r="230" spans="1:8">
      <c r="A230" s="193" t="s">
        <v>1886</v>
      </c>
      <c r="B230" s="313" t="s">
        <v>216</v>
      </c>
      <c r="C230" s="130" t="s">
        <v>1843</v>
      </c>
      <c r="D230" s="37" t="s">
        <v>5331</v>
      </c>
      <c r="E230" s="1074">
        <v>1</v>
      </c>
      <c r="F230" s="1071" t="s">
        <v>6910</v>
      </c>
      <c r="G230" s="1075">
        <v>1962.0820799999999</v>
      </c>
      <c r="H230" s="153">
        <f>IF(G230="","",G230-G230*COMPASS!$U$13)</f>
        <v>1962.0820799999999</v>
      </c>
    </row>
    <row r="231" spans="1:8">
      <c r="A231" s="193" t="s">
        <v>1887</v>
      </c>
      <c r="B231" s="313" t="s">
        <v>216</v>
      </c>
      <c r="C231" s="130" t="s">
        <v>1844</v>
      </c>
      <c r="D231" s="37" t="s">
        <v>5332</v>
      </c>
      <c r="E231" s="1074">
        <v>1</v>
      </c>
      <c r="F231" s="1071" t="s">
        <v>6910</v>
      </c>
      <c r="G231" s="1075">
        <v>1626.1014</v>
      </c>
      <c r="H231" s="153">
        <f>IF(G231="","",G231-G231*COMPASS!$U$13)</f>
        <v>1626.1014</v>
      </c>
    </row>
    <row r="232" spans="1:8">
      <c r="A232" s="193" t="s">
        <v>1888</v>
      </c>
      <c r="B232" s="313" t="s">
        <v>216</v>
      </c>
      <c r="C232" s="130" t="s">
        <v>1845</v>
      </c>
      <c r="D232" s="37" t="s">
        <v>5333</v>
      </c>
      <c r="E232" s="1074">
        <v>1</v>
      </c>
      <c r="F232" s="1071" t="s">
        <v>6910</v>
      </c>
      <c r="G232" s="1075">
        <v>1786.6107</v>
      </c>
      <c r="H232" s="153">
        <f>IF(G232="","",G232-G232*COMPASS!$U$13)</f>
        <v>1786.6107</v>
      </c>
    </row>
    <row r="233" spans="1:8">
      <c r="A233" s="193" t="s">
        <v>1889</v>
      </c>
      <c r="B233" s="313" t="s">
        <v>216</v>
      </c>
      <c r="C233" s="130" t="s">
        <v>1846</v>
      </c>
      <c r="D233" s="37" t="s">
        <v>5334</v>
      </c>
      <c r="E233" s="1074">
        <v>1</v>
      </c>
      <c r="F233" s="1071" t="s">
        <v>6910</v>
      </c>
      <c r="G233" s="1075">
        <v>2122.56576</v>
      </c>
      <c r="H233" s="153">
        <f>IF(G233="","",G233-G233*COMPASS!$U$13)</f>
        <v>2122.56576</v>
      </c>
    </row>
    <row r="234" spans="1:8">
      <c r="A234" s="193" t="s">
        <v>1890</v>
      </c>
      <c r="B234" s="313" t="s">
        <v>216</v>
      </c>
      <c r="C234" s="130" t="s">
        <v>1847</v>
      </c>
      <c r="D234" s="37" t="s">
        <v>5335</v>
      </c>
      <c r="E234" s="1074">
        <v>1</v>
      </c>
      <c r="F234" s="1071" t="s">
        <v>6910</v>
      </c>
      <c r="G234" s="1075">
        <v>2067.6108599999998</v>
      </c>
      <c r="H234" s="153">
        <f>IF(G234="","",G234-G234*COMPASS!$U$13)</f>
        <v>2067.6108599999998</v>
      </c>
    </row>
    <row r="235" spans="1:8">
      <c r="A235" s="193" t="s">
        <v>1891</v>
      </c>
      <c r="B235" s="313" t="s">
        <v>216</v>
      </c>
      <c r="C235" s="130" t="s">
        <v>1848</v>
      </c>
      <c r="D235" s="37" t="s">
        <v>5336</v>
      </c>
      <c r="E235" s="1074">
        <v>1</v>
      </c>
      <c r="F235" s="1071" t="s">
        <v>6910</v>
      </c>
      <c r="G235" s="1075">
        <v>1696.5051599999997</v>
      </c>
      <c r="H235" s="153">
        <f>IF(G235="","",G235-G235*COMPASS!$U$13)</f>
        <v>1696.5051599999997</v>
      </c>
    </row>
    <row r="236" spans="1:8">
      <c r="A236" s="193" t="s">
        <v>1892</v>
      </c>
      <c r="B236" s="313" t="s">
        <v>216</v>
      </c>
      <c r="C236" s="130" t="s">
        <v>1849</v>
      </c>
      <c r="D236" s="37" t="s">
        <v>5337</v>
      </c>
      <c r="E236" s="1074">
        <v>1</v>
      </c>
      <c r="F236" s="1071" t="s">
        <v>6910</v>
      </c>
      <c r="G236" s="1075">
        <v>1872.0021599999998</v>
      </c>
      <c r="H236" s="153">
        <f>IF(G236="","",G236-G236*COMPASS!$U$13)</f>
        <v>1872.0021599999998</v>
      </c>
    </row>
    <row r="237" spans="1:8">
      <c r="A237" s="193" t="s">
        <v>1893</v>
      </c>
      <c r="B237" s="313" t="s">
        <v>216</v>
      </c>
      <c r="C237" s="130" t="s">
        <v>1850</v>
      </c>
      <c r="D237" s="37" t="s">
        <v>5338</v>
      </c>
      <c r="E237" s="1074">
        <v>1</v>
      </c>
      <c r="F237" s="1071" t="s">
        <v>6910</v>
      </c>
      <c r="G237" s="1075">
        <v>2243.0822399999997</v>
      </c>
      <c r="H237" s="153">
        <f>IF(G237="","",G237-G237*COMPASS!$U$13)</f>
        <v>2243.0822399999997</v>
      </c>
    </row>
    <row r="238" spans="1:8">
      <c r="A238" s="193" t="s">
        <v>1894</v>
      </c>
      <c r="B238" s="313" t="s">
        <v>216</v>
      </c>
      <c r="C238" s="130" t="s">
        <v>1851</v>
      </c>
      <c r="D238" s="37" t="s">
        <v>5339</v>
      </c>
      <c r="E238" s="1074">
        <v>1</v>
      </c>
      <c r="F238" s="1071" t="s">
        <v>6910</v>
      </c>
      <c r="G238" s="1075">
        <v>2162.0461799999998</v>
      </c>
      <c r="H238" s="153">
        <f>IF(G238="","",G238-G238*COMPASS!$U$13)</f>
        <v>2162.0461799999998</v>
      </c>
    </row>
    <row r="239" spans="1:8">
      <c r="A239" s="193" t="s">
        <v>1895</v>
      </c>
      <c r="B239" s="313" t="s">
        <v>216</v>
      </c>
      <c r="C239" s="130" t="s">
        <v>1852</v>
      </c>
      <c r="D239" s="37" t="s">
        <v>5340</v>
      </c>
      <c r="E239" s="1074">
        <v>1</v>
      </c>
      <c r="F239" s="1071" t="s">
        <v>6910</v>
      </c>
      <c r="G239" s="1075">
        <v>1790.9660999999999</v>
      </c>
      <c r="H239" s="153">
        <f>IF(G239="","",G239-G239*COMPASS!$U$13)</f>
        <v>1790.9660999999999</v>
      </c>
    </row>
    <row r="240" spans="1:8">
      <c r="A240" s="193" t="s">
        <v>1896</v>
      </c>
      <c r="B240" s="313" t="s">
        <v>216</v>
      </c>
      <c r="C240" s="130" t="s">
        <v>1853</v>
      </c>
      <c r="D240" s="37" t="s">
        <v>5341</v>
      </c>
      <c r="E240" s="1074">
        <v>1</v>
      </c>
      <c r="F240" s="1071" t="s">
        <v>6910</v>
      </c>
      <c r="G240" s="1075">
        <v>1976.7367199999997</v>
      </c>
      <c r="H240" s="153">
        <f>IF(G240="","",G240-G240*COMPASS!$U$13)</f>
        <v>1976.7367199999997</v>
      </c>
    </row>
    <row r="241" spans="1:8">
      <c r="A241" s="193" t="s">
        <v>1897</v>
      </c>
      <c r="B241" s="313" t="s">
        <v>216</v>
      </c>
      <c r="C241" s="130" t="s">
        <v>1854</v>
      </c>
      <c r="D241" s="37" t="s">
        <v>5342</v>
      </c>
      <c r="E241" s="1074">
        <v>1</v>
      </c>
      <c r="F241" s="1071" t="s">
        <v>6910</v>
      </c>
      <c r="G241" s="1075">
        <v>2347.7655599999998</v>
      </c>
      <c r="H241" s="153">
        <f>IF(G241="","",G241-G241*COMPASS!$U$13)</f>
        <v>2347.7655599999998</v>
      </c>
    </row>
    <row r="242" spans="1:8">
      <c r="A242" s="193" t="s">
        <v>3072</v>
      </c>
      <c r="B242" s="313" t="s">
        <v>216</v>
      </c>
      <c r="C242" s="130" t="s">
        <v>3053</v>
      </c>
      <c r="D242" s="37" t="s">
        <v>5343</v>
      </c>
      <c r="E242" s="1074">
        <v>1</v>
      </c>
      <c r="F242" s="1071" t="s">
        <v>6910</v>
      </c>
      <c r="G242" s="1075">
        <v>2761.5029399999994</v>
      </c>
      <c r="H242" s="153">
        <f>IF(G242="","",G242-G242*COMPASS!$U$13)</f>
        <v>2761.5029399999994</v>
      </c>
    </row>
    <row r="243" spans="1:8">
      <c r="A243" s="193" t="s">
        <v>3073</v>
      </c>
      <c r="B243" s="313" t="s">
        <v>216</v>
      </c>
      <c r="C243" s="130" t="s">
        <v>3054</v>
      </c>
      <c r="D243" s="37" t="s">
        <v>5344</v>
      </c>
      <c r="E243" s="1074">
        <v>1</v>
      </c>
      <c r="F243" s="1071" t="s">
        <v>6910</v>
      </c>
      <c r="G243" s="1075">
        <v>2445.76206</v>
      </c>
      <c r="H243" s="153">
        <f>IF(G243="","",G243-G243*COMPASS!$U$13)</f>
        <v>2445.76206</v>
      </c>
    </row>
    <row r="244" spans="1:8">
      <c r="A244" s="193" t="s">
        <v>3074</v>
      </c>
      <c r="B244" s="313" t="s">
        <v>216</v>
      </c>
      <c r="C244" s="130" t="s">
        <v>3055</v>
      </c>
      <c r="D244" s="37" t="s">
        <v>5345</v>
      </c>
      <c r="E244" s="1074">
        <v>1</v>
      </c>
      <c r="F244" s="1071" t="s">
        <v>6910</v>
      </c>
      <c r="G244" s="1075">
        <v>2524.8509999999997</v>
      </c>
      <c r="H244" s="153">
        <f>IF(G244="","",G244-G244*COMPASS!$U$13)</f>
        <v>2524.8509999999997</v>
      </c>
    </row>
    <row r="245" spans="1:8">
      <c r="A245" s="193" t="s">
        <v>3075</v>
      </c>
      <c r="B245" s="313" t="s">
        <v>216</v>
      </c>
      <c r="C245" s="130" t="s">
        <v>3056</v>
      </c>
      <c r="D245" s="37" t="s">
        <v>5346</v>
      </c>
      <c r="E245" s="1074">
        <v>1</v>
      </c>
      <c r="F245" s="1071" t="s">
        <v>6910</v>
      </c>
      <c r="G245" s="1075">
        <v>2940.2280599999999</v>
      </c>
      <c r="H245" s="153">
        <f>IF(G245="","",G245-G245*COMPASS!$U$13)</f>
        <v>2940.2280599999999</v>
      </c>
    </row>
    <row r="246" spans="1:8">
      <c r="A246" s="193" t="s">
        <v>3076</v>
      </c>
      <c r="B246" s="313" t="s">
        <v>216</v>
      </c>
      <c r="C246" s="130" t="s">
        <v>3057</v>
      </c>
      <c r="D246" s="37" t="s">
        <v>5347</v>
      </c>
      <c r="E246" s="1074">
        <v>1</v>
      </c>
      <c r="F246" s="1071" t="s">
        <v>6910</v>
      </c>
      <c r="G246" s="1075">
        <v>2537.6353799999997</v>
      </c>
      <c r="H246" s="153">
        <f>IF(G246="","",G246-G246*COMPASS!$U$13)</f>
        <v>2537.6353799999997</v>
      </c>
    </row>
    <row r="247" spans="1:8">
      <c r="A247" s="193" t="s">
        <v>3077</v>
      </c>
      <c r="B247" s="313" t="s">
        <v>216</v>
      </c>
      <c r="C247" s="130" t="s">
        <v>3058</v>
      </c>
      <c r="D247" s="37" t="s">
        <v>5348</v>
      </c>
      <c r="E247" s="1074">
        <v>1</v>
      </c>
      <c r="F247" s="1071" t="s">
        <v>6910</v>
      </c>
      <c r="G247" s="1075">
        <v>2115.4177800000002</v>
      </c>
      <c r="H247" s="153">
        <f>IF(G247="","",G247-G247*COMPASS!$U$13)</f>
        <v>2115.4177800000002</v>
      </c>
    </row>
    <row r="248" spans="1:8">
      <c r="A248" s="193" t="s">
        <v>3078</v>
      </c>
      <c r="B248" s="313" t="s">
        <v>216</v>
      </c>
      <c r="C248" s="130" t="s">
        <v>3059</v>
      </c>
      <c r="D248" s="37" t="s">
        <v>5349</v>
      </c>
      <c r="E248" s="1074">
        <v>1</v>
      </c>
      <c r="F248" s="1071" t="s">
        <v>6910</v>
      </c>
      <c r="G248" s="1075">
        <v>2334.72498</v>
      </c>
      <c r="H248" s="153">
        <f>IF(G248="","",G248-G248*COMPASS!$U$13)</f>
        <v>2334.72498</v>
      </c>
    </row>
    <row r="249" spans="1:8">
      <c r="A249" s="193" t="s">
        <v>3079</v>
      </c>
      <c r="B249" s="313" t="s">
        <v>216</v>
      </c>
      <c r="C249" s="130" t="s">
        <v>3060</v>
      </c>
      <c r="D249" s="37" t="s">
        <v>5350</v>
      </c>
      <c r="E249" s="1074">
        <v>1</v>
      </c>
      <c r="F249" s="1071" t="s">
        <v>6910</v>
      </c>
      <c r="G249" s="1075">
        <v>2719.6654799999997</v>
      </c>
      <c r="H249" s="153">
        <f>IF(G249="","",G249-G249*COMPASS!$U$13)</f>
        <v>2719.6654799999997</v>
      </c>
    </row>
    <row r="250" spans="1:8">
      <c r="A250" s="539" t="s">
        <v>1855</v>
      </c>
      <c r="B250" s="542"/>
      <c r="C250" s="543"/>
      <c r="D250" s="1064"/>
      <c r="E250" s="540"/>
      <c r="F250" s="544"/>
      <c r="G250" s="541"/>
      <c r="H250" s="153" t="str">
        <f>IF(G250="","",G250-G250*COMPASS!$U$13)</f>
        <v/>
      </c>
    </row>
    <row r="251" spans="1:8">
      <c r="A251" s="193" t="s">
        <v>3080</v>
      </c>
      <c r="B251" s="313" t="s">
        <v>216</v>
      </c>
      <c r="C251" s="130" t="s">
        <v>3061</v>
      </c>
      <c r="D251" s="37" t="s">
        <v>5351</v>
      </c>
      <c r="E251" s="1074">
        <v>1</v>
      </c>
      <c r="F251" s="1071" t="s">
        <v>6910</v>
      </c>
      <c r="G251" s="1075">
        <v>612.42047999999988</v>
      </c>
      <c r="H251" s="153">
        <f>IF(G251="","",G251-G251*COMPASS!$U$13)</f>
        <v>612.42047999999988</v>
      </c>
    </row>
    <row r="252" spans="1:8">
      <c r="A252" s="193" t="s">
        <v>3081</v>
      </c>
      <c r="B252" s="313" t="s">
        <v>216</v>
      </c>
      <c r="C252" s="130" t="s">
        <v>3062</v>
      </c>
      <c r="D252" s="37" t="s">
        <v>5352</v>
      </c>
      <c r="E252" s="1074">
        <v>1</v>
      </c>
      <c r="F252" s="1071" t="s">
        <v>6910</v>
      </c>
      <c r="G252" s="1075">
        <v>489.13703999999996</v>
      </c>
      <c r="H252" s="153">
        <f>IF(G252="","",G252-G252*COMPASS!$U$13)</f>
        <v>489.13703999999996</v>
      </c>
    </row>
    <row r="253" spans="1:8">
      <c r="A253" s="193" t="s">
        <v>3082</v>
      </c>
      <c r="B253" s="313" t="s">
        <v>216</v>
      </c>
      <c r="C253" s="130" t="s">
        <v>3063</v>
      </c>
      <c r="D253" s="37" t="s">
        <v>5353</v>
      </c>
      <c r="E253" s="1074">
        <v>1</v>
      </c>
      <c r="F253" s="1071" t="s">
        <v>6910</v>
      </c>
      <c r="G253" s="1075">
        <v>696.60779999999988</v>
      </c>
      <c r="H253" s="153">
        <f>IF(G253="","",G253-G253*COMPASS!$U$13)</f>
        <v>696.60779999999988</v>
      </c>
    </row>
    <row r="254" spans="1:8">
      <c r="A254" s="193" t="s">
        <v>1898</v>
      </c>
      <c r="B254" s="313" t="s">
        <v>216</v>
      </c>
      <c r="C254" s="130" t="s">
        <v>1856</v>
      </c>
      <c r="D254" s="37" t="s">
        <v>8591</v>
      </c>
      <c r="E254" s="1074">
        <v>1</v>
      </c>
      <c r="F254" s="1071" t="s">
        <v>6910</v>
      </c>
      <c r="G254" s="1075">
        <v>622.36103999999989</v>
      </c>
      <c r="H254" s="153">
        <f>IF(G254="","",G254-G254*COMPASS!$U$13)</f>
        <v>622.36103999999989</v>
      </c>
    </row>
    <row r="255" spans="1:8">
      <c r="A255" s="193" t="s">
        <v>1899</v>
      </c>
      <c r="B255" s="313" t="s">
        <v>216</v>
      </c>
      <c r="C255" s="130" t="s">
        <v>1857</v>
      </c>
      <c r="D255" s="37" t="s">
        <v>8592</v>
      </c>
      <c r="E255" s="1074">
        <v>1</v>
      </c>
      <c r="F255" s="1071" t="s">
        <v>6910</v>
      </c>
      <c r="G255" s="1075">
        <v>513.65538000000004</v>
      </c>
      <c r="H255" s="153">
        <f>IF(G255="","",G255-G255*COMPASS!$U$13)</f>
        <v>513.65538000000004</v>
      </c>
    </row>
    <row r="256" spans="1:8">
      <c r="A256" s="193" t="s">
        <v>3083</v>
      </c>
      <c r="B256" s="313" t="s">
        <v>216</v>
      </c>
      <c r="C256" s="130" t="s">
        <v>3064</v>
      </c>
      <c r="D256" s="37" t="s">
        <v>5354</v>
      </c>
      <c r="E256" s="1074">
        <v>1</v>
      </c>
      <c r="F256" s="1071" t="s">
        <v>6910</v>
      </c>
      <c r="G256" s="1075">
        <v>724.27739999999994</v>
      </c>
      <c r="H256" s="153">
        <f>IF(G256="","",G256-G256*COMPASS!$U$13)</f>
        <v>724.27739999999994</v>
      </c>
    </row>
    <row r="257" spans="1:8">
      <c r="A257" s="193" t="s">
        <v>3084</v>
      </c>
      <c r="B257" s="313" t="s">
        <v>216</v>
      </c>
      <c r="C257" s="130" t="s">
        <v>3065</v>
      </c>
      <c r="D257" s="37" t="s">
        <v>5355</v>
      </c>
      <c r="E257" s="1074">
        <v>1</v>
      </c>
      <c r="F257" s="1071" t="s">
        <v>6910</v>
      </c>
      <c r="G257" s="1075">
        <v>632.22474</v>
      </c>
      <c r="H257" s="153">
        <f>IF(G257="","",G257-G257*COMPASS!$U$13)</f>
        <v>632.22474</v>
      </c>
    </row>
    <row r="258" spans="1:8">
      <c r="A258" s="193" t="s">
        <v>3085</v>
      </c>
      <c r="B258" s="313" t="s">
        <v>216</v>
      </c>
      <c r="C258" s="130" t="s">
        <v>3066</v>
      </c>
      <c r="D258" s="37" t="s">
        <v>5356</v>
      </c>
      <c r="E258" s="1074">
        <v>1</v>
      </c>
      <c r="F258" s="1071" t="s">
        <v>6910</v>
      </c>
      <c r="G258" s="1075">
        <v>508.91567999999995</v>
      </c>
      <c r="H258" s="153">
        <f>IF(G258="","",G258-G258*COMPASS!$U$13)</f>
        <v>508.91567999999995</v>
      </c>
    </row>
    <row r="259" spans="1:8">
      <c r="A259" s="193" t="s">
        <v>3086</v>
      </c>
      <c r="B259" s="313" t="s">
        <v>216</v>
      </c>
      <c r="C259" s="130" t="s">
        <v>3067</v>
      </c>
      <c r="D259" s="37" t="s">
        <v>5357</v>
      </c>
      <c r="E259" s="1074">
        <v>1</v>
      </c>
      <c r="F259" s="1071" t="s">
        <v>6910</v>
      </c>
      <c r="G259" s="1075">
        <v>728.63279999999986</v>
      </c>
      <c r="H259" s="153">
        <f>IF(G259="","",G259-G259*COMPASS!$U$13)</f>
        <v>728.63279999999986</v>
      </c>
    </row>
    <row r="260" spans="1:8">
      <c r="A260" s="193" t="s">
        <v>1900</v>
      </c>
      <c r="B260" s="313" t="s">
        <v>216</v>
      </c>
      <c r="C260" s="130" t="s">
        <v>1858</v>
      </c>
      <c r="D260" s="37" t="s">
        <v>8593</v>
      </c>
      <c r="E260" s="1074">
        <v>1</v>
      </c>
      <c r="F260" s="1071" t="s">
        <v>6910</v>
      </c>
      <c r="G260" s="1075">
        <v>666.96545999999989</v>
      </c>
      <c r="H260" s="153">
        <f>IF(G260="","",G260-G260*COMPASS!$U$13)</f>
        <v>666.96545999999989</v>
      </c>
    </row>
    <row r="261" spans="1:8">
      <c r="A261" s="193" t="s">
        <v>1901</v>
      </c>
      <c r="B261" s="313" t="s">
        <v>216</v>
      </c>
      <c r="C261" s="130" t="s">
        <v>1859</v>
      </c>
      <c r="D261" s="37" t="s">
        <v>8594</v>
      </c>
      <c r="E261" s="1074">
        <v>1</v>
      </c>
      <c r="F261" s="1071" t="s">
        <v>6910</v>
      </c>
      <c r="G261" s="1075">
        <v>533.43402000000003</v>
      </c>
      <c r="H261" s="153">
        <f>IF(G261="","",G261-G261*COMPASS!$U$13)</f>
        <v>533.43402000000003</v>
      </c>
    </row>
    <row r="262" spans="1:8">
      <c r="A262" s="193" t="s">
        <v>2560</v>
      </c>
      <c r="B262" s="313" t="s">
        <v>216</v>
      </c>
      <c r="C262" s="130" t="s">
        <v>2536</v>
      </c>
      <c r="D262" s="37" t="s">
        <v>5358</v>
      </c>
      <c r="E262" s="1074">
        <v>1</v>
      </c>
      <c r="F262" s="1071" t="s">
        <v>6910</v>
      </c>
      <c r="G262" s="1075">
        <v>757.09661999999992</v>
      </c>
      <c r="H262" s="153">
        <f>IF(G262="","",G262-G262*COMPASS!$U$13)</f>
        <v>757.09661999999992</v>
      </c>
    </row>
    <row r="263" spans="1:8">
      <c r="A263" s="193" t="s">
        <v>1902</v>
      </c>
      <c r="B263" s="313" t="s">
        <v>216</v>
      </c>
      <c r="C263" s="130" t="s">
        <v>1860</v>
      </c>
      <c r="D263" s="37" t="s">
        <v>8595</v>
      </c>
      <c r="E263" s="1074">
        <v>1</v>
      </c>
      <c r="F263" s="1071" t="s">
        <v>6910</v>
      </c>
      <c r="G263" s="1075">
        <v>671.75639999999987</v>
      </c>
      <c r="H263" s="153">
        <f>IF(G263="","",G263-G263*COMPASS!$U$13)</f>
        <v>671.75639999999987</v>
      </c>
    </row>
    <row r="264" spans="1:8">
      <c r="A264" s="193" t="s">
        <v>1903</v>
      </c>
      <c r="B264" s="313" t="s">
        <v>216</v>
      </c>
      <c r="C264" s="130" t="s">
        <v>1861</v>
      </c>
      <c r="D264" s="37" t="s">
        <v>8596</v>
      </c>
      <c r="E264" s="1074">
        <v>1</v>
      </c>
      <c r="F264" s="1071" t="s">
        <v>6910</v>
      </c>
      <c r="G264" s="1075">
        <v>538.53239999999994</v>
      </c>
      <c r="H264" s="153">
        <f>IF(G264="","",G264-G264*COMPASS!$U$13)</f>
        <v>538.53239999999994</v>
      </c>
    </row>
    <row r="265" spans="1:8">
      <c r="A265" s="193" t="s">
        <v>2561</v>
      </c>
      <c r="B265" s="313" t="s">
        <v>216</v>
      </c>
      <c r="C265" s="130" t="s">
        <v>2537</v>
      </c>
      <c r="D265" s="37" t="s">
        <v>5359</v>
      </c>
      <c r="E265" s="1074">
        <v>1</v>
      </c>
      <c r="F265" s="1071" t="s">
        <v>6910</v>
      </c>
      <c r="G265" s="1075">
        <v>753.12551999999994</v>
      </c>
      <c r="H265" s="153">
        <f>IF(G265="","",G265-G265*COMPASS!$U$13)</f>
        <v>753.12551999999994</v>
      </c>
    </row>
    <row r="266" spans="1:8">
      <c r="A266" s="193" t="s">
        <v>1904</v>
      </c>
      <c r="B266" s="313" t="s">
        <v>216</v>
      </c>
      <c r="C266" s="130" t="s">
        <v>1862</v>
      </c>
      <c r="D266" s="37" t="s">
        <v>8597</v>
      </c>
      <c r="E266" s="1074">
        <v>1</v>
      </c>
      <c r="F266" s="1071" t="s">
        <v>6910</v>
      </c>
      <c r="G266" s="1075">
        <v>686.7441</v>
      </c>
      <c r="H266" s="153">
        <f>IF(G266="","",G266-G266*COMPASS!$U$13)</f>
        <v>686.7441</v>
      </c>
    </row>
    <row r="267" spans="1:8">
      <c r="A267" s="193" t="s">
        <v>1905</v>
      </c>
      <c r="B267" s="313" t="s">
        <v>216</v>
      </c>
      <c r="C267" s="130" t="s">
        <v>1863</v>
      </c>
      <c r="D267" s="37" t="s">
        <v>8598</v>
      </c>
      <c r="E267" s="1074">
        <v>1</v>
      </c>
      <c r="F267" s="1071" t="s">
        <v>6910</v>
      </c>
      <c r="G267" s="1075">
        <v>553.16141999999991</v>
      </c>
      <c r="H267" s="153">
        <f>IF(G267="","",G267-G267*COMPASS!$U$13)</f>
        <v>553.16141999999991</v>
      </c>
    </row>
    <row r="268" spans="1:8">
      <c r="A268" s="193" t="s">
        <v>2562</v>
      </c>
      <c r="B268" s="313" t="s">
        <v>216</v>
      </c>
      <c r="C268" s="130" t="s">
        <v>2538</v>
      </c>
      <c r="D268" s="37" t="s">
        <v>5360</v>
      </c>
      <c r="E268" s="1074">
        <v>1</v>
      </c>
      <c r="F268" s="1071" t="s">
        <v>6910</v>
      </c>
      <c r="G268" s="1075">
        <v>780.43643999999995</v>
      </c>
      <c r="H268" s="153">
        <f>IF(G268="","",G268-G268*COMPASS!$U$13)</f>
        <v>780.43643999999995</v>
      </c>
    </row>
    <row r="269" spans="1:8">
      <c r="A269" s="193" t="s">
        <v>1906</v>
      </c>
      <c r="B269" s="313" t="s">
        <v>216</v>
      </c>
      <c r="C269" s="130" t="s">
        <v>1864</v>
      </c>
      <c r="D269" s="37" t="s">
        <v>8599</v>
      </c>
      <c r="E269" s="1074">
        <v>1</v>
      </c>
      <c r="F269" s="1071" t="s">
        <v>6910</v>
      </c>
      <c r="G269" s="1075">
        <v>784.35629999999992</v>
      </c>
      <c r="H269" s="153">
        <f>IF(G269="","",G269-G269*COMPASS!$U$13)</f>
        <v>784.35629999999992</v>
      </c>
    </row>
    <row r="270" spans="1:8">
      <c r="A270" s="193" t="s">
        <v>1907</v>
      </c>
      <c r="B270" s="313" t="s">
        <v>216</v>
      </c>
      <c r="C270" s="130" t="s">
        <v>1865</v>
      </c>
      <c r="D270" s="37" t="s">
        <v>8600</v>
      </c>
      <c r="E270" s="1074">
        <v>1</v>
      </c>
      <c r="F270" s="1071" t="s">
        <v>6910</v>
      </c>
      <c r="G270" s="1075">
        <v>655.94885999999985</v>
      </c>
      <c r="H270" s="153">
        <f>IF(G270="","",G270-G270*COMPASS!$U$13)</f>
        <v>655.94885999999985</v>
      </c>
    </row>
    <row r="271" spans="1:8">
      <c r="A271" s="193" t="s">
        <v>3087</v>
      </c>
      <c r="B271" s="313" t="s">
        <v>216</v>
      </c>
      <c r="C271" s="130" t="s">
        <v>3068</v>
      </c>
      <c r="D271" s="37" t="s">
        <v>5361</v>
      </c>
      <c r="E271" s="1074">
        <v>1</v>
      </c>
      <c r="F271" s="1071" t="s">
        <v>6910</v>
      </c>
      <c r="G271" s="1075">
        <v>915.99185999999986</v>
      </c>
      <c r="H271" s="153">
        <f>IF(G271="","",G271-G271*COMPASS!$U$13)</f>
        <v>915.99185999999986</v>
      </c>
    </row>
    <row r="272" spans="1:8">
      <c r="A272" s="193" t="s">
        <v>1908</v>
      </c>
      <c r="B272" s="313" t="s">
        <v>216</v>
      </c>
      <c r="C272" s="130" t="s">
        <v>1866</v>
      </c>
      <c r="D272" s="37" t="s">
        <v>8601</v>
      </c>
      <c r="E272" s="1074">
        <v>1</v>
      </c>
      <c r="F272" s="1071" t="s">
        <v>6910</v>
      </c>
      <c r="G272" s="1075">
        <v>780.43643999999995</v>
      </c>
      <c r="H272" s="153">
        <f>IF(G272="","",G272-G272*COMPASS!$U$13)</f>
        <v>780.43643999999995</v>
      </c>
    </row>
    <row r="273" spans="1:8">
      <c r="A273" s="193" t="s">
        <v>1909</v>
      </c>
      <c r="B273" s="313" t="s">
        <v>216</v>
      </c>
      <c r="C273" s="130" t="s">
        <v>1867</v>
      </c>
      <c r="D273" s="37" t="s">
        <v>8602</v>
      </c>
      <c r="E273" s="1074">
        <v>1</v>
      </c>
      <c r="F273" s="1071" t="s">
        <v>6910</v>
      </c>
      <c r="G273" s="1075">
        <v>656.92241999999999</v>
      </c>
      <c r="H273" s="153">
        <f>IF(G273="","",G273-G273*COMPASS!$U$13)</f>
        <v>656.92241999999999</v>
      </c>
    </row>
    <row r="274" spans="1:8">
      <c r="A274" s="193" t="s">
        <v>2563</v>
      </c>
      <c r="B274" s="313" t="s">
        <v>216</v>
      </c>
      <c r="C274" s="130" t="s">
        <v>2539</v>
      </c>
      <c r="D274" s="37" t="s">
        <v>5362</v>
      </c>
      <c r="E274" s="1074">
        <v>1</v>
      </c>
      <c r="F274" s="1071" t="s">
        <v>6910</v>
      </c>
      <c r="G274" s="1075">
        <v>889.11648000000002</v>
      </c>
      <c r="H274" s="153">
        <f>IF(G274="","",G274-G274*COMPASS!$U$13)</f>
        <v>889.11648000000002</v>
      </c>
    </row>
    <row r="275" spans="1:8">
      <c r="A275" s="193" t="s">
        <v>1910</v>
      </c>
      <c r="B275" s="313" t="s">
        <v>216</v>
      </c>
      <c r="C275" s="130" t="s">
        <v>1868</v>
      </c>
      <c r="D275" s="37" t="s">
        <v>8603</v>
      </c>
      <c r="E275" s="1074">
        <v>1</v>
      </c>
      <c r="F275" s="1071" t="s">
        <v>6910</v>
      </c>
      <c r="G275" s="1075">
        <v>785.35548000000006</v>
      </c>
      <c r="H275" s="153">
        <f>IF(G275="","",G275-G275*COMPASS!$U$13)</f>
        <v>785.35548000000006</v>
      </c>
    </row>
    <row r="276" spans="1:8">
      <c r="A276" s="193" t="s">
        <v>1911</v>
      </c>
      <c r="B276" s="313" t="s">
        <v>216</v>
      </c>
      <c r="C276" s="130" t="s">
        <v>1869</v>
      </c>
      <c r="D276" s="37" t="s">
        <v>8604</v>
      </c>
      <c r="E276" s="1074">
        <v>1</v>
      </c>
      <c r="F276" s="1071" t="s">
        <v>6910</v>
      </c>
      <c r="G276" s="1075">
        <v>647.00747999999999</v>
      </c>
      <c r="H276" s="153">
        <f>IF(G276="","",G276-G276*COMPASS!$U$13)</f>
        <v>647.00747999999999</v>
      </c>
    </row>
    <row r="277" spans="1:8">
      <c r="A277" s="193" t="s">
        <v>2564</v>
      </c>
      <c r="B277" s="313" t="s">
        <v>216</v>
      </c>
      <c r="C277" s="130" t="s">
        <v>2540</v>
      </c>
      <c r="D277" s="37" t="s">
        <v>5363</v>
      </c>
      <c r="E277" s="1074">
        <v>1</v>
      </c>
      <c r="F277" s="1071" t="s">
        <v>6910</v>
      </c>
      <c r="G277" s="1075">
        <v>889.11648000000002</v>
      </c>
      <c r="H277" s="153">
        <f>IF(G277="","",G277-G277*COMPASS!$U$13)</f>
        <v>889.11648000000002</v>
      </c>
    </row>
    <row r="278" spans="1:8">
      <c r="A278" s="193" t="s">
        <v>1912</v>
      </c>
      <c r="B278" s="313" t="s">
        <v>216</v>
      </c>
      <c r="C278" s="130" t="s">
        <v>1870</v>
      </c>
      <c r="D278" s="37" t="s">
        <v>8605</v>
      </c>
      <c r="E278" s="1074">
        <v>1</v>
      </c>
      <c r="F278" s="1071" t="s">
        <v>6910</v>
      </c>
      <c r="G278" s="1075">
        <v>880.38005999999996</v>
      </c>
      <c r="H278" s="153">
        <f>IF(G278="","",G278-G278*COMPASS!$U$13)</f>
        <v>880.38005999999996</v>
      </c>
    </row>
    <row r="279" spans="1:8">
      <c r="A279" s="193" t="s">
        <v>1913</v>
      </c>
      <c r="B279" s="313" t="s">
        <v>216</v>
      </c>
      <c r="C279" s="130" t="s">
        <v>1871</v>
      </c>
      <c r="D279" s="37" t="s">
        <v>8606</v>
      </c>
      <c r="E279" s="1074">
        <v>1</v>
      </c>
      <c r="F279" s="1071" t="s">
        <v>6910</v>
      </c>
      <c r="G279" s="1075">
        <v>752.38253999999995</v>
      </c>
      <c r="H279" s="153">
        <f>IF(G279="","",G279-G279*COMPASS!$U$13)</f>
        <v>752.38253999999995</v>
      </c>
    </row>
    <row r="280" spans="1:8">
      <c r="A280" s="193" t="s">
        <v>2565</v>
      </c>
      <c r="B280" s="313" t="s">
        <v>216</v>
      </c>
      <c r="C280" s="130" t="s">
        <v>2541</v>
      </c>
      <c r="D280" s="37" t="s">
        <v>5364</v>
      </c>
      <c r="E280" s="1074">
        <v>1</v>
      </c>
      <c r="F280" s="1071" t="s">
        <v>6910</v>
      </c>
      <c r="G280" s="1075">
        <v>1024.26198</v>
      </c>
      <c r="H280" s="153">
        <f>IF(G280="","",G280-G280*COMPASS!$U$13)</f>
        <v>1024.26198</v>
      </c>
    </row>
    <row r="281" spans="1:8">
      <c r="A281" s="193" t="s">
        <v>3088</v>
      </c>
      <c r="B281" s="313" t="s">
        <v>216</v>
      </c>
      <c r="C281" s="130" t="s">
        <v>3069</v>
      </c>
      <c r="D281" s="37" t="s">
        <v>5365</v>
      </c>
      <c r="E281" s="1074">
        <v>1</v>
      </c>
      <c r="F281" s="1071" t="s">
        <v>6910</v>
      </c>
      <c r="G281" s="1075">
        <v>1221.8434199999999</v>
      </c>
      <c r="H281" s="153">
        <f>IF(G281="","",G281-G281*COMPASS!$U$13)</f>
        <v>1221.8434199999999</v>
      </c>
    </row>
    <row r="282" spans="1:8">
      <c r="A282" s="193" t="s">
        <v>3089</v>
      </c>
      <c r="B282" s="313" t="s">
        <v>216</v>
      </c>
      <c r="C282" s="130" t="s">
        <v>3070</v>
      </c>
      <c r="D282" s="37" t="s">
        <v>5366</v>
      </c>
      <c r="E282" s="1074">
        <v>1</v>
      </c>
      <c r="F282" s="1071" t="s">
        <v>6910</v>
      </c>
      <c r="G282" s="1075">
        <v>1029.7958999999998</v>
      </c>
      <c r="H282" s="153">
        <f>IF(G282="","",G282-G282*COMPASS!$U$13)</f>
        <v>1029.7958999999998</v>
      </c>
    </row>
    <row r="283" spans="1:8">
      <c r="A283" s="193" t="s">
        <v>3090</v>
      </c>
      <c r="B283" s="313" t="s">
        <v>216</v>
      </c>
      <c r="C283" s="130" t="s">
        <v>3071</v>
      </c>
      <c r="D283" s="37" t="s">
        <v>5367</v>
      </c>
      <c r="E283" s="1074">
        <v>1</v>
      </c>
      <c r="F283" s="1071" t="s">
        <v>6910</v>
      </c>
      <c r="G283" s="1075">
        <v>1349.1235799999999</v>
      </c>
      <c r="H283" s="153">
        <f>IF(G283="","",G283-G283*COMPASS!$U$13)</f>
        <v>1349.1235799999999</v>
      </c>
    </row>
    <row r="284" spans="1:8">
      <c r="A284" s="539" t="s">
        <v>2567</v>
      </c>
      <c r="B284" s="545"/>
      <c r="C284" s="543"/>
      <c r="D284" s="1064"/>
      <c r="E284" s="540"/>
      <c r="F284" s="544"/>
      <c r="G284" s="541"/>
      <c r="H284" s="153" t="str">
        <f>IF(G284="","",G284-G284*COMPASS!$U$13)</f>
        <v/>
      </c>
    </row>
    <row r="285" spans="1:8">
      <c r="A285" s="193" t="s">
        <v>2630</v>
      </c>
      <c r="B285" s="313" t="s">
        <v>216</v>
      </c>
      <c r="C285" s="130" t="s">
        <v>2618</v>
      </c>
      <c r="D285" s="37" t="s">
        <v>5708</v>
      </c>
      <c r="E285" s="1074">
        <v>1</v>
      </c>
      <c r="F285" s="1071" t="s">
        <v>6910</v>
      </c>
      <c r="G285" s="1075">
        <v>52.348800000000004</v>
      </c>
      <c r="H285" s="153">
        <f>IF(G285="","",G285-G285*COMPASS!$U$13)</f>
        <v>52.348800000000004</v>
      </c>
    </row>
    <row r="286" spans="1:8">
      <c r="A286" s="193" t="s">
        <v>2631</v>
      </c>
      <c r="B286" s="313" t="s">
        <v>216</v>
      </c>
      <c r="C286" s="130" t="s">
        <v>2619</v>
      </c>
      <c r="D286" s="37" t="s">
        <v>5709</v>
      </c>
      <c r="E286" s="1074">
        <v>1</v>
      </c>
      <c r="F286" s="1071" t="s">
        <v>6910</v>
      </c>
      <c r="G286" s="1075">
        <v>150.9948</v>
      </c>
      <c r="H286" s="153">
        <f>IF(G286="","",G286-G286*COMPASS!$U$13)</f>
        <v>150.9948</v>
      </c>
    </row>
    <row r="287" spans="1:8">
      <c r="A287" s="193" t="s">
        <v>2632</v>
      </c>
      <c r="B287" s="313" t="s">
        <v>216</v>
      </c>
      <c r="C287" s="130" t="s">
        <v>2620</v>
      </c>
      <c r="D287" s="37" t="s">
        <v>5710</v>
      </c>
      <c r="E287" s="1074">
        <v>1</v>
      </c>
      <c r="F287" s="1071" t="s">
        <v>6910</v>
      </c>
      <c r="G287" s="1075">
        <v>98.621400000000008</v>
      </c>
      <c r="H287" s="153">
        <f>IF(G287="","",G287-G287*COMPASS!$U$13)</f>
        <v>98.621400000000008</v>
      </c>
    </row>
    <row r="288" spans="1:8">
      <c r="A288" s="193" t="s">
        <v>2633</v>
      </c>
      <c r="B288" s="313" t="s">
        <v>216</v>
      </c>
      <c r="C288" s="130" t="s">
        <v>2621</v>
      </c>
      <c r="D288" s="37" t="s">
        <v>5711</v>
      </c>
      <c r="E288" s="1074">
        <v>1</v>
      </c>
      <c r="F288" s="1071" t="s">
        <v>6910</v>
      </c>
      <c r="G288" s="1075">
        <v>405.60479999999995</v>
      </c>
      <c r="H288" s="153">
        <f>IF(G288="","",G288-G288*COMPASS!$U$13)</f>
        <v>405.60479999999995</v>
      </c>
    </row>
    <row r="289" spans="1:8">
      <c r="A289" s="193" t="s">
        <v>2634</v>
      </c>
      <c r="B289" s="313" t="s">
        <v>216</v>
      </c>
      <c r="C289" s="130" t="s">
        <v>2622</v>
      </c>
      <c r="D289" s="37" t="s">
        <v>5712</v>
      </c>
      <c r="E289" s="1074">
        <v>1</v>
      </c>
      <c r="F289" s="1071" t="s">
        <v>6910</v>
      </c>
      <c r="G289" s="1075">
        <v>113.7996</v>
      </c>
      <c r="H289" s="153">
        <f>IF(G289="","",G289-G289*COMPASS!$U$13)</f>
        <v>113.7996</v>
      </c>
    </row>
    <row r="290" spans="1:8">
      <c r="A290" s="193" t="s">
        <v>2635</v>
      </c>
      <c r="B290" s="313" t="s">
        <v>216</v>
      </c>
      <c r="C290" s="130" t="s">
        <v>2623</v>
      </c>
      <c r="D290" s="37" t="s">
        <v>5713</v>
      </c>
      <c r="E290" s="1074">
        <v>1</v>
      </c>
      <c r="F290" s="1071" t="s">
        <v>6910</v>
      </c>
      <c r="G290" s="1075">
        <v>120.95820000000001</v>
      </c>
      <c r="H290" s="153">
        <f>IF(G290="","",G290-G290*COMPASS!$U$13)</f>
        <v>120.95820000000001</v>
      </c>
    </row>
    <row r="291" spans="1:8">
      <c r="A291" s="193" t="s">
        <v>2636</v>
      </c>
      <c r="B291" s="313" t="s">
        <v>216</v>
      </c>
      <c r="C291" s="130" t="s">
        <v>2624</v>
      </c>
      <c r="D291" s="37" t="s">
        <v>5714</v>
      </c>
      <c r="E291" s="1074">
        <v>1</v>
      </c>
      <c r="F291" s="1071" t="s">
        <v>6910</v>
      </c>
      <c r="G291" s="1075">
        <v>130.2816</v>
      </c>
      <c r="H291" s="153">
        <f>IF(G291="","",G291-G291*COMPASS!$U$13)</f>
        <v>130.2816</v>
      </c>
    </row>
    <row r="292" spans="1:8">
      <c r="A292" s="193" t="s">
        <v>2637</v>
      </c>
      <c r="B292" s="313" t="s">
        <v>216</v>
      </c>
      <c r="C292" s="130" t="s">
        <v>2625</v>
      </c>
      <c r="D292" s="37" t="s">
        <v>5715</v>
      </c>
      <c r="E292" s="1074">
        <v>1</v>
      </c>
      <c r="F292" s="1071" t="s">
        <v>6910</v>
      </c>
      <c r="G292" s="1075">
        <v>135.17699999999999</v>
      </c>
      <c r="H292" s="153">
        <f>IF(G292="","",G292-G292*COMPASS!$U$13)</f>
        <v>135.17699999999999</v>
      </c>
    </row>
    <row r="293" spans="1:8">
      <c r="A293" s="193" t="s">
        <v>2638</v>
      </c>
      <c r="B293" s="313" t="s">
        <v>216</v>
      </c>
      <c r="C293" s="130" t="s">
        <v>2626</v>
      </c>
      <c r="D293" s="37" t="s">
        <v>5716</v>
      </c>
      <c r="E293" s="1074">
        <v>1</v>
      </c>
      <c r="F293" s="1071" t="s">
        <v>6910</v>
      </c>
      <c r="G293" s="1075">
        <v>181.35120000000001</v>
      </c>
      <c r="H293" s="153">
        <f>IF(G293="","",G293-G293*COMPASS!$U$13)</f>
        <v>181.35120000000001</v>
      </c>
    </row>
    <row r="294" spans="1:8">
      <c r="A294" s="193" t="s">
        <v>2639</v>
      </c>
      <c r="B294" s="313" t="s">
        <v>216</v>
      </c>
      <c r="C294" s="130" t="s">
        <v>2627</v>
      </c>
      <c r="D294" s="37" t="s">
        <v>5717</v>
      </c>
      <c r="E294" s="1074">
        <v>1</v>
      </c>
      <c r="F294" s="1071" t="s">
        <v>6910</v>
      </c>
      <c r="G294" s="1075">
        <v>59.261400000000002</v>
      </c>
      <c r="H294" s="153">
        <f>IF(G294="","",G294-G294*COMPASS!$U$13)</f>
        <v>59.261400000000002</v>
      </c>
    </row>
    <row r="295" spans="1:8">
      <c r="A295" s="193" t="s">
        <v>2577</v>
      </c>
      <c r="B295" s="313" t="s">
        <v>216</v>
      </c>
      <c r="C295" s="130" t="s">
        <v>2568</v>
      </c>
      <c r="D295" s="37" t="s">
        <v>5718</v>
      </c>
      <c r="E295" s="1074">
        <v>1</v>
      </c>
      <c r="F295" s="1071" t="s">
        <v>6910</v>
      </c>
      <c r="G295" s="1075">
        <v>116.5056</v>
      </c>
      <c r="H295" s="153">
        <f>IF(G295="","",G295-G295*COMPASS!$U$13)</f>
        <v>116.5056</v>
      </c>
    </row>
    <row r="296" spans="1:8">
      <c r="A296" s="193" t="s">
        <v>2578</v>
      </c>
      <c r="B296" s="313" t="s">
        <v>216</v>
      </c>
      <c r="C296" s="130" t="s">
        <v>2569</v>
      </c>
      <c r="D296" s="37" t="s">
        <v>5719</v>
      </c>
      <c r="E296" s="1074">
        <v>1</v>
      </c>
      <c r="F296" s="1071" t="s">
        <v>6910</v>
      </c>
      <c r="G296" s="1075">
        <v>125.8044</v>
      </c>
      <c r="H296" s="153">
        <f>IF(G296="","",G296-G296*COMPASS!$U$13)</f>
        <v>125.8044</v>
      </c>
    </row>
    <row r="297" spans="1:8">
      <c r="A297" s="193" t="s">
        <v>2579</v>
      </c>
      <c r="B297" s="313" t="s">
        <v>216</v>
      </c>
      <c r="C297" s="130" t="s">
        <v>2570</v>
      </c>
      <c r="D297" s="37" t="s">
        <v>5720</v>
      </c>
      <c r="E297" s="1074">
        <v>1</v>
      </c>
      <c r="F297" s="1071" t="s">
        <v>6910</v>
      </c>
      <c r="G297" s="1075">
        <v>135.17699999999999</v>
      </c>
      <c r="H297" s="153">
        <f>IF(G297="","",G297-G297*COMPASS!$U$13)</f>
        <v>135.17699999999999</v>
      </c>
    </row>
    <row r="298" spans="1:8">
      <c r="A298" s="193" t="s">
        <v>2580</v>
      </c>
      <c r="B298" s="313" t="s">
        <v>216</v>
      </c>
      <c r="C298" s="130" t="s">
        <v>2571</v>
      </c>
      <c r="D298" s="37" t="s">
        <v>5721</v>
      </c>
      <c r="E298" s="1074">
        <v>1</v>
      </c>
      <c r="F298" s="1071" t="s">
        <v>6910</v>
      </c>
      <c r="G298" s="1075">
        <v>158.2518</v>
      </c>
      <c r="H298" s="153">
        <f>IF(G298="","",G298-G298*COMPASS!$U$13)</f>
        <v>158.2518</v>
      </c>
    </row>
    <row r="299" spans="1:8">
      <c r="A299" s="193" t="s">
        <v>2581</v>
      </c>
      <c r="B299" s="313" t="s">
        <v>216</v>
      </c>
      <c r="C299" s="130" t="s">
        <v>2572</v>
      </c>
      <c r="D299" s="37" t="s">
        <v>5722</v>
      </c>
      <c r="E299" s="1074">
        <v>1</v>
      </c>
      <c r="F299" s="1071" t="s">
        <v>6910</v>
      </c>
      <c r="G299" s="1075">
        <v>148.953</v>
      </c>
      <c r="H299" s="153">
        <f>IF(G299="","",G299-G299*COMPASS!$U$13)</f>
        <v>148.953</v>
      </c>
    </row>
    <row r="300" spans="1:8">
      <c r="A300" s="193" t="s">
        <v>2582</v>
      </c>
      <c r="B300" s="313" t="s">
        <v>216</v>
      </c>
      <c r="C300" s="130" t="s">
        <v>2573</v>
      </c>
      <c r="D300" s="37" t="s">
        <v>5723</v>
      </c>
      <c r="E300" s="1074">
        <v>1</v>
      </c>
      <c r="F300" s="1071" t="s">
        <v>6910</v>
      </c>
      <c r="G300" s="1075">
        <v>294.1422</v>
      </c>
      <c r="H300" s="153">
        <f>IF(G300="","",G300-G300*COMPASS!$U$13)</f>
        <v>294.1422</v>
      </c>
    </row>
    <row r="301" spans="1:8">
      <c r="A301" s="193" t="s">
        <v>2629</v>
      </c>
      <c r="B301" s="313" t="s">
        <v>216</v>
      </c>
      <c r="C301" s="130" t="s">
        <v>2628</v>
      </c>
      <c r="D301" s="37" t="s">
        <v>5724</v>
      </c>
      <c r="E301" s="1074">
        <v>1</v>
      </c>
      <c r="F301" s="1071" t="s">
        <v>6910</v>
      </c>
      <c r="G301" s="1075">
        <v>82.090199999999996</v>
      </c>
      <c r="H301" s="153">
        <f>IF(G301="","",G301-G301*COMPASS!$U$13)</f>
        <v>82.090199999999996</v>
      </c>
    </row>
    <row r="302" spans="1:8">
      <c r="A302" s="193" t="s">
        <v>2583</v>
      </c>
      <c r="B302" s="313" t="s">
        <v>216</v>
      </c>
      <c r="C302" s="130" t="s">
        <v>2574</v>
      </c>
      <c r="D302" s="37" t="s">
        <v>5725</v>
      </c>
      <c r="E302" s="1074">
        <v>1</v>
      </c>
      <c r="F302" s="1071" t="s">
        <v>6910</v>
      </c>
      <c r="G302" s="1075">
        <v>49.864199999999997</v>
      </c>
      <c r="H302" s="153">
        <f>IF(G302="","",G302-G302*COMPASS!$U$13)</f>
        <v>49.864199999999997</v>
      </c>
    </row>
    <row r="303" spans="1:8">
      <c r="A303" s="193" t="s">
        <v>2584</v>
      </c>
      <c r="B303" s="313" t="s">
        <v>216</v>
      </c>
      <c r="C303" s="130" t="s">
        <v>2575</v>
      </c>
      <c r="D303" s="37" t="s">
        <v>5726</v>
      </c>
      <c r="E303" s="1074">
        <v>1</v>
      </c>
      <c r="F303" s="1071" t="s">
        <v>6910</v>
      </c>
      <c r="G303" s="1075">
        <v>15.522599999999999</v>
      </c>
      <c r="H303" s="153">
        <f>IF(G303="","",G303-G303*COMPASS!$U$13)</f>
        <v>15.522599999999999</v>
      </c>
    </row>
    <row r="304" spans="1:8">
      <c r="A304" s="193" t="s">
        <v>2585</v>
      </c>
      <c r="B304" s="313" t="s">
        <v>216</v>
      </c>
      <c r="C304" s="130" t="s">
        <v>2576</v>
      </c>
      <c r="D304" s="37" t="s">
        <v>6852</v>
      </c>
      <c r="E304" s="1074">
        <v>1</v>
      </c>
      <c r="F304" s="1071" t="s">
        <v>6910</v>
      </c>
      <c r="G304" s="1075">
        <v>99.94980000000001</v>
      </c>
      <c r="H304" s="153">
        <f>IF(G304="","",G304-G304*COMPASS!$U$13)</f>
        <v>99.94980000000001</v>
      </c>
    </row>
    <row r="305" spans="1:8">
      <c r="A305" s="404" t="s">
        <v>5727</v>
      </c>
      <c r="B305" s="313" t="s">
        <v>216</v>
      </c>
      <c r="C305" s="130" t="s">
        <v>5728</v>
      </c>
      <c r="D305" s="37" t="s">
        <v>5729</v>
      </c>
      <c r="E305" s="1074">
        <v>1</v>
      </c>
      <c r="F305" s="1071" t="s">
        <v>6910</v>
      </c>
      <c r="G305" s="1075">
        <v>136.85849999999999</v>
      </c>
      <c r="H305" s="153">
        <f>IF(G305="","",G305-G305*COMPASS!$U$13)</f>
        <v>136.85849999999999</v>
      </c>
    </row>
    <row r="306" spans="1:8">
      <c r="A306" s="404" t="s">
        <v>5730</v>
      </c>
      <c r="B306" s="313" t="s">
        <v>216</v>
      </c>
      <c r="C306" s="130" t="s">
        <v>5731</v>
      </c>
      <c r="D306" s="37" t="s">
        <v>5732</v>
      </c>
      <c r="E306" s="1074">
        <v>1</v>
      </c>
      <c r="F306" s="1071" t="s">
        <v>6910</v>
      </c>
      <c r="G306" s="1075">
        <v>133.64549999999997</v>
      </c>
      <c r="H306" s="153">
        <f>IF(G306="","",G306-G306*COMPASS!$U$13)</f>
        <v>133.64549999999997</v>
      </c>
    </row>
    <row r="307" spans="1:8">
      <c r="A307" s="404" t="s">
        <v>5733</v>
      </c>
      <c r="B307" s="313" t="s">
        <v>216</v>
      </c>
      <c r="C307" s="130" t="s">
        <v>5734</v>
      </c>
      <c r="D307" s="37" t="s">
        <v>5735</v>
      </c>
      <c r="E307" s="1074">
        <v>1</v>
      </c>
      <c r="F307" s="1071" t="s">
        <v>6910</v>
      </c>
      <c r="G307" s="1075">
        <v>133.64549999999997</v>
      </c>
      <c r="H307" s="153">
        <f>IF(G307="","",G307-G307*COMPASS!$U$13)</f>
        <v>133.64549999999997</v>
      </c>
    </row>
    <row r="308" spans="1:8">
      <c r="A308" s="404" t="s">
        <v>5736</v>
      </c>
      <c r="B308" s="313" t="s">
        <v>216</v>
      </c>
      <c r="C308" s="130" t="s">
        <v>5737</v>
      </c>
      <c r="D308" s="37" t="s">
        <v>5738</v>
      </c>
      <c r="E308" s="1074">
        <v>1</v>
      </c>
      <c r="F308" s="1071" t="s">
        <v>6910</v>
      </c>
      <c r="G308" s="1075">
        <v>136.85849999999999</v>
      </c>
      <c r="H308" s="153">
        <f>IF(G308="","",G308-G308*COMPASS!$U$13)</f>
        <v>136.85849999999999</v>
      </c>
    </row>
    <row r="309" spans="1:8">
      <c r="A309" s="404" t="s">
        <v>5739</v>
      </c>
      <c r="B309" s="313" t="s">
        <v>216</v>
      </c>
      <c r="C309" s="130" t="s">
        <v>5740</v>
      </c>
      <c r="D309" s="37" t="s">
        <v>5741</v>
      </c>
      <c r="E309" s="1074">
        <v>1</v>
      </c>
      <c r="F309" s="1071" t="s">
        <v>6910</v>
      </c>
      <c r="G309" s="1075">
        <v>133.64549999999997</v>
      </c>
      <c r="H309" s="153">
        <f>IF(G309="","",G309-G309*COMPASS!$U$13)</f>
        <v>133.64549999999997</v>
      </c>
    </row>
    <row r="310" spans="1:8">
      <c r="A310" s="404" t="s">
        <v>5742</v>
      </c>
      <c r="B310" s="313" t="s">
        <v>216</v>
      </c>
      <c r="C310" s="130" t="s">
        <v>5743</v>
      </c>
      <c r="D310" s="37" t="s">
        <v>5744</v>
      </c>
      <c r="E310" s="1074">
        <v>1</v>
      </c>
      <c r="F310" s="1071" t="s">
        <v>6910</v>
      </c>
      <c r="G310" s="1075">
        <v>133.64549999999997</v>
      </c>
      <c r="H310" s="153">
        <f>IF(G310="","",G310-G310*COMPASS!$U$13)</f>
        <v>133.64549999999997</v>
      </c>
    </row>
    <row r="311" spans="1:8">
      <c r="A311" s="404" t="s">
        <v>13501</v>
      </c>
      <c r="B311" s="313" t="s">
        <v>216</v>
      </c>
      <c r="C311" s="130" t="s">
        <v>13474</v>
      </c>
      <c r="D311" s="37" t="s">
        <v>13475</v>
      </c>
      <c r="E311" s="1074">
        <v>1</v>
      </c>
      <c r="F311" s="1071"/>
      <c r="G311" s="1075">
        <v>518.44049999999993</v>
      </c>
      <c r="H311" s="153">
        <f>IF(G311="","",G311-G311*COMPASS!$U$13)</f>
        <v>518.44049999999993</v>
      </c>
    </row>
    <row r="312" spans="1:8">
      <c r="A312" s="193" t="s">
        <v>3213</v>
      </c>
      <c r="B312" s="313" t="s">
        <v>216</v>
      </c>
      <c r="C312" s="130" t="s">
        <v>3152</v>
      </c>
      <c r="D312" s="37" t="s">
        <v>5745</v>
      </c>
      <c r="E312" s="1074">
        <v>1</v>
      </c>
      <c r="F312" s="1071" t="s">
        <v>6910</v>
      </c>
      <c r="G312" s="1075">
        <v>125.8044</v>
      </c>
      <c r="H312" s="153">
        <f>IF(G312="","",G312-G312*COMPASS!$U$13)</f>
        <v>125.8044</v>
      </c>
    </row>
    <row r="313" spans="1:8">
      <c r="A313" s="193" t="s">
        <v>3214</v>
      </c>
      <c r="B313" s="313" t="s">
        <v>216</v>
      </c>
      <c r="C313" s="130" t="s">
        <v>3153</v>
      </c>
      <c r="D313" s="37" t="s">
        <v>5746</v>
      </c>
      <c r="E313" s="1074">
        <v>1</v>
      </c>
      <c r="F313" s="1071" t="s">
        <v>6910</v>
      </c>
      <c r="G313" s="1075">
        <v>176.89859999999999</v>
      </c>
      <c r="H313" s="153">
        <f>IF(G313="","",G313-G313*COMPASS!$U$13)</f>
        <v>176.89859999999999</v>
      </c>
    </row>
    <row r="314" spans="1:8">
      <c r="A314" s="193" t="s">
        <v>3215</v>
      </c>
      <c r="B314" s="313" t="s">
        <v>571</v>
      </c>
      <c r="C314" s="1062" t="s">
        <v>3154</v>
      </c>
      <c r="D314" s="37" t="s">
        <v>5747</v>
      </c>
      <c r="E314" s="1074">
        <v>1</v>
      </c>
      <c r="F314" s="1071"/>
      <c r="G314" s="1077">
        <v>95.792399999999986</v>
      </c>
      <c r="H314" s="153">
        <f>IF(G314="","",G314-G314*COMPASS!$U$13)</f>
        <v>95.792399999999986</v>
      </c>
    </row>
    <row r="315" spans="1:8">
      <c r="A315" s="193" t="s">
        <v>3216</v>
      </c>
      <c r="B315" s="313" t="s">
        <v>216</v>
      </c>
      <c r="C315" s="130" t="s">
        <v>3155</v>
      </c>
      <c r="D315" s="37" t="s">
        <v>5748</v>
      </c>
      <c r="E315" s="1074">
        <v>1</v>
      </c>
      <c r="F315" s="1071" t="s">
        <v>6910</v>
      </c>
      <c r="G315" s="1075">
        <v>132.0282</v>
      </c>
      <c r="H315" s="153">
        <f>IF(G315="","",G315-G315*COMPASS!$U$13)</f>
        <v>132.0282</v>
      </c>
    </row>
    <row r="316" spans="1:8">
      <c r="A316" s="193" t="s">
        <v>3217</v>
      </c>
      <c r="B316" s="313" t="s">
        <v>216</v>
      </c>
      <c r="C316" s="130" t="s">
        <v>3156</v>
      </c>
      <c r="D316" s="37" t="s">
        <v>5749</v>
      </c>
      <c r="E316" s="1074">
        <v>1</v>
      </c>
      <c r="F316" s="1071" t="s">
        <v>6910</v>
      </c>
      <c r="G316" s="1075">
        <v>128.92859999999999</v>
      </c>
      <c r="H316" s="153">
        <f>IF(G316="","",G316-G316*COMPASS!$U$13)</f>
        <v>128.92859999999999</v>
      </c>
    </row>
    <row r="317" spans="1:8">
      <c r="A317" s="193" t="s">
        <v>3218</v>
      </c>
      <c r="B317" s="313" t="s">
        <v>216</v>
      </c>
      <c r="C317" s="130" t="s">
        <v>3157</v>
      </c>
      <c r="D317" s="37" t="s">
        <v>5750</v>
      </c>
      <c r="E317" s="1074">
        <v>1</v>
      </c>
      <c r="F317" s="1071" t="s">
        <v>6910</v>
      </c>
      <c r="G317" s="1075">
        <v>128.92859999999999</v>
      </c>
      <c r="H317" s="153">
        <f>IF(G317="","",G317-G317*COMPASS!$U$13)</f>
        <v>128.92859999999999</v>
      </c>
    </row>
  </sheetData>
  <autoFilter ref="C4:E4" xr:uid="{00000000-0001-0000-0C00-000000000000}"/>
  <mergeCells count="1">
    <mergeCell ref="D1:G1"/>
  </mergeCells>
  <phoneticPr fontId="20" type="noConversion"/>
  <conditionalFormatting sqref="C5:C212">
    <cfRule type="duplicateValues" dxfId="16" priority="4"/>
  </conditionalFormatting>
  <conditionalFormatting sqref="C213:C283">
    <cfRule type="duplicateValues" dxfId="15" priority="3"/>
  </conditionalFormatting>
  <conditionalFormatting sqref="C284:C317">
    <cfRule type="duplicateValues" dxfId="14" priority="2"/>
  </conditionalFormatting>
  <hyperlinks>
    <hyperlink ref="H2" location="Indice" display="Indice" xr:uid="{00000000-0004-0000-0C00-000000000000}"/>
    <hyperlink ref="D1" r:id="rId1" xr:uid="{00000000-0004-0000-0C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303" r:id="rId5">
          <objectPr defaultSize="0" autoPict="0" r:id="rId6">
            <anchor moveWithCells="1">
              <from>
                <xdr:col>5</xdr:col>
                <xdr:colOff>30480</xdr:colOff>
                <xdr:row>4</xdr:row>
                <xdr:rowOff>30480</xdr:rowOff>
              </from>
              <to>
                <xdr:col>6</xdr:col>
                <xdr:colOff>0</xdr:colOff>
                <xdr:row>4</xdr:row>
                <xdr:rowOff>297180</xdr:rowOff>
              </to>
            </anchor>
          </objectPr>
        </oleObject>
      </mc:Choice>
      <mc:Fallback>
        <oleObject progId="PI3.Image" shapeId="12303"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indexed="63"/>
  </sheetPr>
  <dimension ref="A1:I268"/>
  <sheetViews>
    <sheetView workbookViewId="0">
      <pane ySplit="4" topLeftCell="A5" activePane="bottomLeft" state="frozen"/>
      <selection activeCell="X55" sqref="X55"/>
      <selection pane="bottomLeft" activeCell="I12" sqref="I12"/>
    </sheetView>
  </sheetViews>
  <sheetFormatPr defaultColWidth="9.44140625" defaultRowHeight="13.2"/>
  <cols>
    <col min="1" max="1" width="18.44140625" style="1" customWidth="1"/>
    <col min="2" max="2" width="4" style="408" customWidth="1"/>
    <col min="3" max="3" width="11.44140625" style="21" bestFit="1" customWidth="1"/>
    <col min="4" max="4" width="46.5546875" style="48" customWidth="1"/>
    <col min="5" max="5" width="4.5546875" style="8" bestFit="1" customWidth="1"/>
    <col min="6" max="6" width="4.5546875" style="31" customWidth="1"/>
    <col min="7" max="7" width="11.44140625" style="486" customWidth="1"/>
    <col min="8" max="8" width="9.44140625" style="172" bestFit="1" customWidth="1"/>
    <col min="9" max="16384" width="9.44140625" style="1"/>
  </cols>
  <sheetData>
    <row r="1" spans="1:9">
      <c r="A1" s="17" t="str">
        <f>'LS CABLE'!A1</f>
        <v>Listino Giugno26</v>
      </c>
      <c r="B1" s="417"/>
      <c r="C1" s="25"/>
      <c r="D1" s="1385" t="s">
        <v>11780</v>
      </c>
      <c r="E1" s="1386"/>
      <c r="F1" s="1386"/>
      <c r="G1" s="1386"/>
      <c r="H1" s="168"/>
    </row>
    <row r="2" spans="1:9" ht="13.8" thickBot="1">
      <c r="A2" s="23"/>
      <c r="B2" s="418"/>
      <c r="C2" s="26"/>
      <c r="D2" s="46"/>
      <c r="E2" s="22"/>
      <c r="F2" s="30"/>
      <c r="G2" s="482"/>
      <c r="H2" s="169" t="s">
        <v>190</v>
      </c>
    </row>
    <row r="3" spans="1:9" ht="25.2">
      <c r="A3" s="24" t="s">
        <v>342</v>
      </c>
      <c r="B3" s="33"/>
      <c r="C3" s="27"/>
      <c r="D3" s="233"/>
      <c r="E3" s="12"/>
      <c r="F3" s="28"/>
      <c r="G3" s="483"/>
      <c r="H3" s="170"/>
    </row>
    <row r="4" spans="1:9" s="20" customFormat="1">
      <c r="A4" s="19" t="str">
        <f>'LS CABLE'!A4</f>
        <v>Cod. Compass</v>
      </c>
      <c r="B4" s="407"/>
      <c r="C4" s="19" t="s">
        <v>217</v>
      </c>
      <c r="D4" s="147" t="s">
        <v>219</v>
      </c>
      <c r="E4" s="18" t="s">
        <v>490</v>
      </c>
      <c r="F4" s="29"/>
      <c r="G4" s="484" t="s">
        <v>189</v>
      </c>
      <c r="H4" s="171" t="s">
        <v>491</v>
      </c>
    </row>
    <row r="5" spans="1:9" ht="24.6" customHeight="1">
      <c r="A5" s="414" t="s">
        <v>378</v>
      </c>
      <c r="B5" s="419"/>
      <c r="C5" s="420"/>
      <c r="D5" s="415"/>
      <c r="E5" s="416"/>
      <c r="F5" s="421"/>
      <c r="G5" s="485"/>
      <c r="H5" s="413" t="str">
        <f>IF(G5="","",G5-G5*COMPASS!$U$13)</f>
        <v/>
      </c>
    </row>
    <row r="6" spans="1:9" ht="15" customHeight="1">
      <c r="A6" s="128" t="s">
        <v>8676</v>
      </c>
      <c r="B6" s="449"/>
      <c r="C6" s="129"/>
      <c r="D6" s="1011"/>
      <c r="E6" s="533"/>
      <c r="F6" s="71"/>
      <c r="G6" s="534"/>
      <c r="H6" s="153" t="str">
        <f>IF(G6="","",G6-G6*COMPASS!$U$13)</f>
        <v/>
      </c>
    </row>
    <row r="7" spans="1:9" ht="15.6" customHeight="1">
      <c r="A7" s="128" t="s">
        <v>3468</v>
      </c>
      <c r="B7" s="449"/>
      <c r="C7" s="129"/>
      <c r="D7" s="1011"/>
      <c r="E7" s="533"/>
      <c r="F7" s="71"/>
      <c r="G7" s="534"/>
      <c r="H7" s="153" t="str">
        <f>IF(G7="","",G7-G7*COMPASS!$U$13)</f>
        <v/>
      </c>
    </row>
    <row r="8" spans="1:9" s="4" customFormat="1" ht="15.6" customHeight="1">
      <c r="A8" s="193" t="s">
        <v>3635</v>
      </c>
      <c r="B8" s="315" t="s">
        <v>216</v>
      </c>
      <c r="C8" s="37" t="s">
        <v>3469</v>
      </c>
      <c r="D8" s="37" t="s">
        <v>13503</v>
      </c>
      <c r="E8" s="546">
        <v>1</v>
      </c>
      <c r="F8" s="1083"/>
      <c r="G8" s="1076">
        <v>2425.3455600000002</v>
      </c>
      <c r="H8" s="153">
        <f>IF(G8="","",G8-G8*COMPASS!$U$13)</f>
        <v>2425.3455600000002</v>
      </c>
      <c r="I8" s="1"/>
    </row>
    <row r="9" spans="1:9" ht="15.6" customHeight="1">
      <c r="A9" s="193" t="s">
        <v>3636</v>
      </c>
      <c r="B9" s="315" t="s">
        <v>216</v>
      </c>
      <c r="C9" s="37" t="s">
        <v>3470</v>
      </c>
      <c r="D9" s="37" t="s">
        <v>13504</v>
      </c>
      <c r="E9" s="546">
        <v>1</v>
      </c>
      <c r="F9" s="1083"/>
      <c r="G9" s="1076">
        <v>2835.82134</v>
      </c>
      <c r="H9" s="153">
        <f>IF(G9="","",G9-G9*COMPASS!$U$13)</f>
        <v>2835.82134</v>
      </c>
    </row>
    <row r="10" spans="1:9" ht="15.6" customHeight="1">
      <c r="A10" s="193" t="s">
        <v>3637</v>
      </c>
      <c r="B10" s="315" t="s">
        <v>216</v>
      </c>
      <c r="C10" s="37" t="s">
        <v>3471</v>
      </c>
      <c r="D10" s="37" t="s">
        <v>13505</v>
      </c>
      <c r="E10" s="546">
        <v>1</v>
      </c>
      <c r="F10" s="1083"/>
      <c r="G10" s="1076">
        <v>2630.6200800000001</v>
      </c>
      <c r="H10" s="153">
        <f>IF(G10="","",G10-G10*COMPASS!$U$13)</f>
        <v>2630.6200800000001</v>
      </c>
    </row>
    <row r="11" spans="1:9" ht="15.6" customHeight="1">
      <c r="A11" s="193" t="s">
        <v>3638</v>
      </c>
      <c r="B11" s="315" t="s">
        <v>216</v>
      </c>
      <c r="C11" s="37" t="s">
        <v>3472</v>
      </c>
      <c r="D11" s="37" t="s">
        <v>13506</v>
      </c>
      <c r="E11" s="546">
        <v>1</v>
      </c>
      <c r="F11" s="1083"/>
      <c r="G11" s="1076">
        <v>2996.3340000000003</v>
      </c>
      <c r="H11" s="153">
        <f>IF(G11="","",G11-G11*COMPASS!$U$13)</f>
        <v>2996.3340000000003</v>
      </c>
    </row>
    <row r="12" spans="1:9" ht="15.6" customHeight="1">
      <c r="A12" s="193" t="s">
        <v>3639</v>
      </c>
      <c r="B12" s="315" t="s">
        <v>216</v>
      </c>
      <c r="C12" s="37" t="s">
        <v>3473</v>
      </c>
      <c r="D12" s="37" t="s">
        <v>13507</v>
      </c>
      <c r="E12" s="546">
        <v>1</v>
      </c>
      <c r="F12" s="1083"/>
      <c r="G12" s="1076">
        <v>2899.24008</v>
      </c>
      <c r="H12" s="153">
        <f>IF(G12="","",G12-G12*COMPASS!$U$13)</f>
        <v>2899.24008</v>
      </c>
    </row>
    <row r="13" spans="1:9" s="4" customFormat="1" ht="15.6" customHeight="1">
      <c r="A13" s="193" t="s">
        <v>3640</v>
      </c>
      <c r="B13" s="315" t="s">
        <v>216</v>
      </c>
      <c r="C13" s="37" t="s">
        <v>3474</v>
      </c>
      <c r="D13" s="37" t="s">
        <v>13508</v>
      </c>
      <c r="E13" s="546">
        <v>1</v>
      </c>
      <c r="F13" s="1083"/>
      <c r="G13" s="1076">
        <v>3395.5033200000003</v>
      </c>
      <c r="H13" s="153">
        <f>IF(G13="","",G13-G13*COMPASS!$U$13)</f>
        <v>3395.5033200000003</v>
      </c>
      <c r="I13" s="1"/>
    </row>
    <row r="14" spans="1:9" ht="15.6" customHeight="1">
      <c r="A14" s="193" t="s">
        <v>3641</v>
      </c>
      <c r="B14" s="315" t="s">
        <v>216</v>
      </c>
      <c r="C14" s="37" t="s">
        <v>3475</v>
      </c>
      <c r="D14" s="37" t="s">
        <v>13509</v>
      </c>
      <c r="E14" s="546">
        <v>1</v>
      </c>
      <c r="F14" s="1083"/>
      <c r="G14" s="1076">
        <v>3171.6696000000002</v>
      </c>
      <c r="H14" s="153">
        <f>IF(G14="","",G14-G14*COMPASS!$U$13)</f>
        <v>3171.6696000000002</v>
      </c>
    </row>
    <row r="15" spans="1:9" ht="15.6" customHeight="1">
      <c r="A15" s="193" t="s">
        <v>3642</v>
      </c>
      <c r="B15" s="315" t="s">
        <v>216</v>
      </c>
      <c r="C15" s="37" t="s">
        <v>3476</v>
      </c>
      <c r="D15" s="37" t="s">
        <v>13510</v>
      </c>
      <c r="E15" s="546">
        <v>1</v>
      </c>
      <c r="F15" s="1083"/>
      <c r="G15" s="1076">
        <v>3611.9621999999999</v>
      </c>
      <c r="H15" s="153">
        <f>IF(G15="","",G15-G15*COMPASS!$U$13)</f>
        <v>3611.9621999999999</v>
      </c>
    </row>
    <row r="16" spans="1:9" ht="15.6" customHeight="1">
      <c r="A16" s="193" t="s">
        <v>3643</v>
      </c>
      <c r="B16" s="315" t="s">
        <v>216</v>
      </c>
      <c r="C16" s="37" t="s">
        <v>3477</v>
      </c>
      <c r="D16" s="37" t="s">
        <v>13511</v>
      </c>
      <c r="E16" s="546">
        <v>1</v>
      </c>
      <c r="F16" s="1083"/>
      <c r="G16" s="1076">
        <v>2423.9292</v>
      </c>
      <c r="H16" s="153">
        <f>IF(G16="","",G16-G16*COMPASS!$U$13)</f>
        <v>2423.9292</v>
      </c>
    </row>
    <row r="17" spans="1:8" ht="15.6" customHeight="1">
      <c r="A17" s="193" t="s">
        <v>3644</v>
      </c>
      <c r="B17" s="315" t="s">
        <v>216</v>
      </c>
      <c r="C17" s="37" t="s">
        <v>3478</v>
      </c>
      <c r="D17" s="37" t="s">
        <v>13512</v>
      </c>
      <c r="E17" s="546">
        <v>1</v>
      </c>
      <c r="F17" s="1083"/>
      <c r="G17" s="1076">
        <v>2574.6250199999999</v>
      </c>
      <c r="H17" s="153">
        <f>IF(G17="","",G17-G17*COMPASS!$U$13)</f>
        <v>2574.6250199999999</v>
      </c>
    </row>
    <row r="18" spans="1:8" ht="15.6" customHeight="1">
      <c r="A18" s="128" t="s">
        <v>3479</v>
      </c>
      <c r="B18" s="449"/>
      <c r="C18" s="129"/>
      <c r="D18" s="1011"/>
      <c r="E18" s="533"/>
      <c r="F18" s="71"/>
      <c r="G18" s="534"/>
      <c r="H18" s="153" t="str">
        <f>IF(G18="","",G18-G18*COMPASS!$U$13)</f>
        <v/>
      </c>
    </row>
    <row r="19" spans="1:8" ht="15.6" customHeight="1">
      <c r="A19" s="193" t="s">
        <v>3645</v>
      </c>
      <c r="B19" s="315" t="s">
        <v>216</v>
      </c>
      <c r="C19" s="37" t="s">
        <v>3480</v>
      </c>
      <c r="D19" s="37" t="s">
        <v>5751</v>
      </c>
      <c r="E19" s="546">
        <v>1</v>
      </c>
      <c r="F19" s="1083"/>
      <c r="G19" s="1076">
        <v>2544.7837799999998</v>
      </c>
      <c r="H19" s="153">
        <f>IF(G19="","",G19-G19*COMPASS!$U$13)</f>
        <v>2544.7837799999998</v>
      </c>
    </row>
    <row r="20" spans="1:8" ht="15.6" customHeight="1">
      <c r="A20" s="193" t="s">
        <v>3646</v>
      </c>
      <c r="B20" s="315" t="s">
        <v>216</v>
      </c>
      <c r="C20" s="37" t="s">
        <v>3481</v>
      </c>
      <c r="D20" s="37" t="s">
        <v>5752</v>
      </c>
      <c r="E20" s="546">
        <v>1</v>
      </c>
      <c r="F20" s="1083"/>
      <c r="G20" s="1076">
        <v>2910.4244400000002</v>
      </c>
      <c r="H20" s="153">
        <f>IF(G20="","",G20-G20*COMPASS!$U$13)</f>
        <v>2910.4244400000002</v>
      </c>
    </row>
    <row r="21" spans="1:8" ht="15.6" customHeight="1">
      <c r="A21" s="193" t="s">
        <v>13513</v>
      </c>
      <c r="B21" s="315" t="s">
        <v>216</v>
      </c>
      <c r="C21" s="37" t="s">
        <v>13514</v>
      </c>
      <c r="D21" s="37" t="s">
        <v>13515</v>
      </c>
      <c r="E21" s="546">
        <v>1</v>
      </c>
      <c r="F21" s="1083"/>
      <c r="G21" s="1076">
        <v>3078.3852000000002</v>
      </c>
      <c r="H21" s="153">
        <f>IF(G21="","",G21-G21*COMPASS!$U$13)</f>
        <v>3078.3852000000002</v>
      </c>
    </row>
    <row r="22" spans="1:8" ht="15.6" customHeight="1">
      <c r="A22" s="193" t="s">
        <v>3647</v>
      </c>
      <c r="B22" s="315" t="s">
        <v>216</v>
      </c>
      <c r="C22" s="37" t="s">
        <v>3482</v>
      </c>
      <c r="D22" s="37" t="s">
        <v>5753</v>
      </c>
      <c r="E22" s="546">
        <v>1</v>
      </c>
      <c r="F22" s="1083"/>
      <c r="G22" s="1076">
        <v>2705.2476000000001</v>
      </c>
      <c r="H22" s="153">
        <f>IF(G22="","",G22-G22*COMPASS!$U$13)</f>
        <v>2705.2476000000001</v>
      </c>
    </row>
    <row r="23" spans="1:8" ht="15.6" customHeight="1">
      <c r="A23" s="193" t="s">
        <v>3646</v>
      </c>
      <c r="B23" s="315" t="s">
        <v>216</v>
      </c>
      <c r="C23" s="37" t="s">
        <v>3481</v>
      </c>
      <c r="D23" s="37" t="s">
        <v>5752</v>
      </c>
      <c r="E23" s="546">
        <v>1</v>
      </c>
      <c r="F23" s="1083"/>
      <c r="G23" s="1076">
        <v>2910.4244400000002</v>
      </c>
      <c r="H23" s="153">
        <f>IF(G23="","",G23-G23*COMPASS!$U$13)</f>
        <v>2910.4244400000002</v>
      </c>
    </row>
    <row r="24" spans="1:8" ht="15.6" customHeight="1">
      <c r="A24" s="193" t="s">
        <v>3648</v>
      </c>
      <c r="B24" s="315" t="s">
        <v>216</v>
      </c>
      <c r="C24" s="37" t="s">
        <v>3483</v>
      </c>
      <c r="D24" s="37" t="s">
        <v>5754</v>
      </c>
      <c r="E24" s="546">
        <v>1</v>
      </c>
      <c r="F24" s="1083"/>
      <c r="G24" s="1076">
        <v>3041.04702</v>
      </c>
      <c r="H24" s="153">
        <f>IF(G24="","",G24-G24*COMPASS!$U$13)</f>
        <v>3041.04702</v>
      </c>
    </row>
    <row r="25" spans="1:8" ht="15.6" customHeight="1">
      <c r="A25" s="193" t="s">
        <v>3649</v>
      </c>
      <c r="B25" s="315" t="s">
        <v>216</v>
      </c>
      <c r="C25" s="37" t="s">
        <v>3484</v>
      </c>
      <c r="D25" s="37" t="s">
        <v>5755</v>
      </c>
      <c r="E25" s="546">
        <v>1</v>
      </c>
      <c r="F25" s="1083"/>
      <c r="G25" s="1076">
        <v>3488.7633000000005</v>
      </c>
      <c r="H25" s="153">
        <f>IF(G25="","",G25-G25*COMPASS!$U$13)</f>
        <v>3488.7633000000005</v>
      </c>
    </row>
    <row r="26" spans="1:8" ht="15.6" customHeight="1">
      <c r="A26" s="193" t="s">
        <v>13516</v>
      </c>
      <c r="B26" s="315" t="s">
        <v>216</v>
      </c>
      <c r="C26" s="37" t="s">
        <v>13517</v>
      </c>
      <c r="D26" s="37" t="s">
        <v>13518</v>
      </c>
      <c r="E26" s="546">
        <v>1</v>
      </c>
      <c r="F26" s="1083"/>
      <c r="G26" s="1076">
        <v>3712.7191200000002</v>
      </c>
      <c r="H26" s="153">
        <f>IF(G26="","",G26-G26*COMPASS!$U$13)</f>
        <v>3712.7191200000002</v>
      </c>
    </row>
    <row r="27" spans="1:8" ht="15.6" customHeight="1">
      <c r="A27" s="193" t="s">
        <v>3650</v>
      </c>
      <c r="B27" s="315" t="s">
        <v>216</v>
      </c>
      <c r="C27" s="37" t="s">
        <v>3485</v>
      </c>
      <c r="D27" s="37" t="s">
        <v>5756</v>
      </c>
      <c r="E27" s="546">
        <v>1</v>
      </c>
      <c r="F27" s="1083"/>
      <c r="G27" s="1076">
        <v>3265.0028400000001</v>
      </c>
      <c r="H27" s="153">
        <f>IF(G27="","",G27-G27*COMPASS!$U$13)</f>
        <v>3265.0028400000001</v>
      </c>
    </row>
    <row r="28" spans="1:8" ht="15.6" customHeight="1">
      <c r="A28" s="193" t="s">
        <v>3649</v>
      </c>
      <c r="B28" s="315" t="s">
        <v>216</v>
      </c>
      <c r="C28" s="37" t="s">
        <v>3484</v>
      </c>
      <c r="D28" s="37" t="s">
        <v>5755</v>
      </c>
      <c r="E28" s="546">
        <v>1</v>
      </c>
      <c r="F28" s="1083"/>
      <c r="G28" s="1076">
        <v>3488.7633000000005</v>
      </c>
      <c r="H28" s="153">
        <f>IF(G28="","",G28-G28*COMPASS!$U$13)</f>
        <v>3488.7633000000005</v>
      </c>
    </row>
    <row r="29" spans="1:8" ht="15.6" customHeight="1">
      <c r="A29" s="193" t="s">
        <v>3651</v>
      </c>
      <c r="B29" s="315" t="s">
        <v>216</v>
      </c>
      <c r="C29" s="37" t="s">
        <v>3486</v>
      </c>
      <c r="D29" s="37" t="s">
        <v>5757</v>
      </c>
      <c r="E29" s="546">
        <v>1</v>
      </c>
      <c r="F29" s="1083"/>
      <c r="G29" s="1076">
        <v>2339.53368</v>
      </c>
      <c r="H29" s="153">
        <f>IF(G29="","",G29-G29*COMPASS!$U$13)</f>
        <v>2339.53368</v>
      </c>
    </row>
    <row r="30" spans="1:8" ht="15.6" customHeight="1">
      <c r="A30" s="193" t="s">
        <v>3652</v>
      </c>
      <c r="B30" s="315" t="s">
        <v>216</v>
      </c>
      <c r="C30" s="37" t="s">
        <v>3487</v>
      </c>
      <c r="D30" s="37" t="s">
        <v>5758</v>
      </c>
      <c r="E30" s="546">
        <v>1</v>
      </c>
      <c r="F30" s="1083"/>
      <c r="G30" s="1076">
        <v>2574.6250199999999</v>
      </c>
      <c r="H30" s="153">
        <f>IF(G30="","",G30-G30*COMPASS!$U$13)</f>
        <v>2574.6250199999999</v>
      </c>
    </row>
    <row r="31" spans="1:8" ht="15.6" customHeight="1">
      <c r="A31" s="128" t="s">
        <v>3479</v>
      </c>
      <c r="B31" s="449"/>
      <c r="C31" s="129"/>
      <c r="D31" s="1011"/>
      <c r="E31" s="533"/>
      <c r="F31" s="71"/>
      <c r="G31" s="534"/>
      <c r="H31" s="153" t="str">
        <f>IF(G31="","",G31-G31*COMPASS!$U$13)</f>
        <v/>
      </c>
    </row>
    <row r="32" spans="1:8" ht="15.6" customHeight="1">
      <c r="A32" s="193" t="s">
        <v>3653</v>
      </c>
      <c r="B32" s="315" t="s">
        <v>216</v>
      </c>
      <c r="C32" s="37" t="s">
        <v>3488</v>
      </c>
      <c r="D32" s="37" t="s">
        <v>5759</v>
      </c>
      <c r="E32" s="546">
        <v>1</v>
      </c>
      <c r="F32" s="1083"/>
      <c r="G32" s="1076">
        <v>3630.6435000000001</v>
      </c>
      <c r="H32" s="153">
        <f>IF(G32="","",G32-G32*COMPASS!$U$13)</f>
        <v>3630.6435000000001</v>
      </c>
    </row>
    <row r="33" spans="1:8" ht="15.6" customHeight="1">
      <c r="A33" s="193" t="s">
        <v>3654</v>
      </c>
      <c r="B33" s="315" t="s">
        <v>216</v>
      </c>
      <c r="C33" s="37" t="s">
        <v>3489</v>
      </c>
      <c r="D33" s="37" t="s">
        <v>5760</v>
      </c>
      <c r="E33" s="546">
        <v>1</v>
      </c>
      <c r="F33" s="1083"/>
      <c r="G33" s="1076">
        <v>3880.5821999999998</v>
      </c>
      <c r="H33" s="153">
        <f>IF(G33="","",G33-G33*COMPASS!$U$13)</f>
        <v>3880.5821999999998</v>
      </c>
    </row>
    <row r="34" spans="1:8" ht="15.6" customHeight="1">
      <c r="A34" s="193" t="s">
        <v>3655</v>
      </c>
      <c r="B34" s="315" t="s">
        <v>216</v>
      </c>
      <c r="C34" s="37" t="s">
        <v>3490</v>
      </c>
      <c r="D34" s="37" t="s">
        <v>5761</v>
      </c>
      <c r="E34" s="546">
        <v>1</v>
      </c>
      <c r="F34" s="1083"/>
      <c r="G34" s="1076">
        <v>4167.9079200000006</v>
      </c>
      <c r="H34" s="153">
        <f>IF(G34="","",G34-G34*COMPASS!$U$13)</f>
        <v>4167.9079200000006</v>
      </c>
    </row>
    <row r="35" spans="1:8" ht="15.6" customHeight="1">
      <c r="A35" s="193" t="s">
        <v>3656</v>
      </c>
      <c r="B35" s="315" t="s">
        <v>216</v>
      </c>
      <c r="C35" s="37" t="s">
        <v>3491</v>
      </c>
      <c r="D35" s="37" t="s">
        <v>5762</v>
      </c>
      <c r="E35" s="546">
        <v>1</v>
      </c>
      <c r="F35" s="1083"/>
      <c r="G35" s="1076">
        <v>4373.1824400000005</v>
      </c>
      <c r="H35" s="153">
        <f>IF(G35="","",G35-G35*COMPASS!$U$13)</f>
        <v>4373.1824400000005</v>
      </c>
    </row>
    <row r="36" spans="1:8" ht="15.6" customHeight="1">
      <c r="A36" s="128" t="s">
        <v>13519</v>
      </c>
      <c r="B36" s="314"/>
      <c r="C36" s="129"/>
      <c r="D36" s="129"/>
      <c r="E36" s="533"/>
      <c r="F36" s="1066"/>
      <c r="G36" s="1061"/>
      <c r="H36" s="153" t="str">
        <f>IF(G36="","",G36-G36*COMPASS!$U$13)</f>
        <v/>
      </c>
    </row>
    <row r="37" spans="1:8" ht="15.6" customHeight="1">
      <c r="A37" s="193" t="s">
        <v>13520</v>
      </c>
      <c r="B37" s="315" t="s">
        <v>216</v>
      </c>
      <c r="C37" s="37" t="s">
        <v>13521</v>
      </c>
      <c r="D37" s="37" t="s">
        <v>13522</v>
      </c>
      <c r="E37" s="546">
        <v>1</v>
      </c>
      <c r="F37" s="1083"/>
      <c r="G37" s="1076">
        <v>319.29150000000004</v>
      </c>
      <c r="H37" s="153">
        <f>IF(G37="","",G37-G37*COMPASS!$U$13)</f>
        <v>319.29150000000004</v>
      </c>
    </row>
    <row r="38" spans="1:8" ht="15.6" customHeight="1">
      <c r="A38" s="193" t="s">
        <v>13523</v>
      </c>
      <c r="B38" s="315" t="s">
        <v>216</v>
      </c>
      <c r="C38" s="37" t="s">
        <v>13524</v>
      </c>
      <c r="D38" s="37" t="s">
        <v>13525</v>
      </c>
      <c r="E38" s="546">
        <v>1</v>
      </c>
      <c r="F38" s="1083"/>
      <c r="G38" s="1076">
        <v>334.18770000000001</v>
      </c>
      <c r="H38" s="153">
        <f>IF(G38="","",G38-G38*COMPASS!$U$13)</f>
        <v>334.18770000000001</v>
      </c>
    </row>
    <row r="39" spans="1:8" ht="15.6" customHeight="1">
      <c r="A39" s="193" t="s">
        <v>13526</v>
      </c>
      <c r="B39" s="315" t="s">
        <v>216</v>
      </c>
      <c r="C39" s="37" t="s">
        <v>13527</v>
      </c>
      <c r="D39" s="37" t="s">
        <v>13528</v>
      </c>
      <c r="E39" s="546">
        <v>1</v>
      </c>
      <c r="F39" s="1083"/>
      <c r="G39" s="1076">
        <v>341.09856000000002</v>
      </c>
      <c r="H39" s="153">
        <f>IF(G39="","",G39-G39*COMPASS!$U$13)</f>
        <v>341.09856000000002</v>
      </c>
    </row>
    <row r="40" spans="1:8" ht="15.6" customHeight="1">
      <c r="A40" s="193" t="s">
        <v>13529</v>
      </c>
      <c r="B40" s="315" t="s">
        <v>216</v>
      </c>
      <c r="C40" s="37" t="s">
        <v>13530</v>
      </c>
      <c r="D40" s="37" t="s">
        <v>13531</v>
      </c>
      <c r="E40" s="546">
        <v>1</v>
      </c>
      <c r="F40" s="1083"/>
      <c r="G40" s="1076">
        <v>356.01918000000001</v>
      </c>
      <c r="H40" s="153">
        <f>IF(G40="","",G40-G40*COMPASS!$U$13)</f>
        <v>356.01918000000001</v>
      </c>
    </row>
    <row r="41" spans="1:8" ht="15.6" customHeight="1">
      <c r="A41" s="193" t="s">
        <v>13532</v>
      </c>
      <c r="B41" s="315" t="s">
        <v>216</v>
      </c>
      <c r="C41" s="37" t="s">
        <v>13533</v>
      </c>
      <c r="D41" s="37" t="s">
        <v>13534</v>
      </c>
      <c r="E41" s="546">
        <v>1</v>
      </c>
      <c r="F41" s="1083"/>
      <c r="G41" s="1076">
        <v>306.471</v>
      </c>
      <c r="H41" s="153">
        <f>IF(G41="","",G41-G41*COMPASS!$U$13)</f>
        <v>306.471</v>
      </c>
    </row>
    <row r="42" spans="1:8" ht="15.6" customHeight="1">
      <c r="A42" s="128" t="s">
        <v>3492</v>
      </c>
      <c r="B42" s="449"/>
      <c r="C42" s="129"/>
      <c r="D42" s="1011"/>
      <c r="E42" s="533"/>
      <c r="F42" s="71"/>
      <c r="G42" s="534"/>
      <c r="H42" s="153" t="str">
        <f>IF(G42="","",G42-G42*COMPASS!$U$13)</f>
        <v/>
      </c>
    </row>
    <row r="43" spans="1:8" ht="15.6" customHeight="1">
      <c r="A43" s="193" t="s">
        <v>3657</v>
      </c>
      <c r="B43" s="315" t="s">
        <v>216</v>
      </c>
      <c r="C43" s="37" t="s">
        <v>3493</v>
      </c>
      <c r="D43" s="37" t="s">
        <v>5763</v>
      </c>
      <c r="E43" s="546">
        <v>1</v>
      </c>
      <c r="F43" s="1083"/>
      <c r="G43" s="1076">
        <v>353.88929999999999</v>
      </c>
      <c r="H43" s="153">
        <f>IF(G43="","",G43-G43*COMPASS!$U$13)</f>
        <v>353.88929999999999</v>
      </c>
    </row>
    <row r="44" spans="1:8" ht="15.6" customHeight="1">
      <c r="A44" s="193" t="s">
        <v>3658</v>
      </c>
      <c r="B44" s="315" t="s">
        <v>216</v>
      </c>
      <c r="C44" s="37" t="s">
        <v>3494</v>
      </c>
      <c r="D44" s="37" t="s">
        <v>5764</v>
      </c>
      <c r="E44" s="546">
        <v>1</v>
      </c>
      <c r="F44" s="1083"/>
      <c r="G44" s="1076">
        <v>424.64760000000001</v>
      </c>
      <c r="H44" s="153">
        <f>IF(G44="","",G44-G44*COMPASS!$U$13)</f>
        <v>424.64760000000001</v>
      </c>
    </row>
    <row r="45" spans="1:8" ht="15.6" customHeight="1">
      <c r="A45" s="193" t="s">
        <v>3659</v>
      </c>
      <c r="B45" s="315" t="s">
        <v>216</v>
      </c>
      <c r="C45" s="37" t="s">
        <v>3495</v>
      </c>
      <c r="D45" s="37" t="s">
        <v>5765</v>
      </c>
      <c r="E45" s="546">
        <v>1</v>
      </c>
      <c r="F45" s="1083"/>
      <c r="G45" s="1076">
        <v>424.64760000000001</v>
      </c>
      <c r="H45" s="153">
        <f>IF(G45="","",G45-G45*COMPASS!$U$13)</f>
        <v>424.64760000000001</v>
      </c>
    </row>
    <row r="46" spans="1:8" ht="15.6" customHeight="1">
      <c r="A46" s="193" t="s">
        <v>3660</v>
      </c>
      <c r="B46" s="315" t="s">
        <v>216</v>
      </c>
      <c r="C46" s="37" t="s">
        <v>3496</v>
      </c>
      <c r="D46" s="37" t="s">
        <v>5766</v>
      </c>
      <c r="E46" s="546">
        <v>1</v>
      </c>
      <c r="F46" s="1083"/>
      <c r="G46" s="1076">
        <v>495.40589999999997</v>
      </c>
      <c r="H46" s="153">
        <f>IF(G46="","",G46-G46*COMPASS!$U$13)</f>
        <v>495.40589999999997</v>
      </c>
    </row>
    <row r="47" spans="1:8" ht="15.6" customHeight="1">
      <c r="A47" s="193" t="s">
        <v>3661</v>
      </c>
      <c r="B47" s="315" t="s">
        <v>216</v>
      </c>
      <c r="C47" s="37" t="s">
        <v>3497</v>
      </c>
      <c r="D47" s="37" t="s">
        <v>5767</v>
      </c>
      <c r="E47" s="546">
        <v>1</v>
      </c>
      <c r="F47" s="1083"/>
      <c r="G47" s="1076">
        <v>327.31214999999997</v>
      </c>
      <c r="H47" s="153">
        <f>IF(G47="","",G47-G47*COMPASS!$U$13)</f>
        <v>327.31214999999997</v>
      </c>
    </row>
    <row r="48" spans="1:8" ht="15.6" customHeight="1">
      <c r="A48" s="193" t="s">
        <v>3662</v>
      </c>
      <c r="B48" s="315" t="s">
        <v>216</v>
      </c>
      <c r="C48" s="37" t="s">
        <v>3498</v>
      </c>
      <c r="D48" s="37" t="s">
        <v>5768</v>
      </c>
      <c r="E48" s="546">
        <v>1</v>
      </c>
      <c r="F48" s="1083"/>
      <c r="G48" s="1076">
        <v>382.17794999999995</v>
      </c>
      <c r="H48" s="153">
        <f>IF(G48="","",G48-G48*COMPASS!$U$13)</f>
        <v>382.17794999999995</v>
      </c>
    </row>
    <row r="49" spans="1:8" ht="15.6" customHeight="1">
      <c r="A49" s="193" t="s">
        <v>3663</v>
      </c>
      <c r="B49" s="315" t="s">
        <v>216</v>
      </c>
      <c r="C49" s="37" t="s">
        <v>3499</v>
      </c>
      <c r="D49" s="37" t="s">
        <v>5769</v>
      </c>
      <c r="E49" s="546">
        <v>1</v>
      </c>
      <c r="F49" s="1083"/>
      <c r="G49" s="1076">
        <v>176.92019999999999</v>
      </c>
      <c r="H49" s="153">
        <f>IF(G49="","",G49-G49*COMPASS!$U$13)</f>
        <v>176.92019999999999</v>
      </c>
    </row>
    <row r="50" spans="1:8" ht="15.6" customHeight="1">
      <c r="A50" s="193" t="s">
        <v>13535</v>
      </c>
      <c r="B50" s="315" t="s">
        <v>216</v>
      </c>
      <c r="C50" s="37" t="s">
        <v>13536</v>
      </c>
      <c r="D50" s="37" t="s">
        <v>13537</v>
      </c>
      <c r="E50" s="546">
        <v>1</v>
      </c>
      <c r="F50" s="1083"/>
      <c r="G50" s="1076">
        <v>215.57976000000002</v>
      </c>
      <c r="H50" s="153">
        <f>IF(G50="","",G50-G50*COMPASS!$U$13)</f>
        <v>215.57976000000002</v>
      </c>
    </row>
    <row r="51" spans="1:8" ht="15.6" customHeight="1">
      <c r="A51" s="193" t="s">
        <v>3664</v>
      </c>
      <c r="B51" s="315" t="s">
        <v>216</v>
      </c>
      <c r="C51" s="37" t="s">
        <v>3500</v>
      </c>
      <c r="D51" s="37" t="s">
        <v>5770</v>
      </c>
      <c r="E51" s="546">
        <v>1</v>
      </c>
      <c r="F51" s="1083"/>
      <c r="G51" s="1076">
        <v>212.29934999999998</v>
      </c>
      <c r="H51" s="153">
        <f>IF(G51="","",G51-G51*COMPASS!$U$13)</f>
        <v>212.29934999999998</v>
      </c>
    </row>
    <row r="52" spans="1:8" ht="15.6" customHeight="1">
      <c r="A52" s="193" t="s">
        <v>13538</v>
      </c>
      <c r="B52" s="315" t="s">
        <v>216</v>
      </c>
      <c r="C52" s="37" t="s">
        <v>13539</v>
      </c>
      <c r="D52" s="37" t="s">
        <v>13537</v>
      </c>
      <c r="E52" s="546">
        <v>1</v>
      </c>
      <c r="F52" s="1083"/>
      <c r="G52" s="1076">
        <v>254.43198000000001</v>
      </c>
      <c r="H52" s="153">
        <f>IF(G52="","",G52-G52*COMPASS!$U$13)</f>
        <v>254.43198000000001</v>
      </c>
    </row>
    <row r="53" spans="1:8" ht="15.6" customHeight="1">
      <c r="A53" s="193" t="s">
        <v>3665</v>
      </c>
      <c r="B53" s="315" t="s">
        <v>216</v>
      </c>
      <c r="C53" s="37" t="s">
        <v>3501</v>
      </c>
      <c r="D53" s="37" t="s">
        <v>5771</v>
      </c>
      <c r="E53" s="546">
        <v>1</v>
      </c>
      <c r="F53" s="1083"/>
      <c r="G53" s="1076">
        <v>215.84459999999999</v>
      </c>
      <c r="H53" s="153">
        <f>IF(G53="","",G53-G53*COMPASS!$U$13)</f>
        <v>215.84459999999999</v>
      </c>
    </row>
    <row r="54" spans="1:8" ht="15.6" customHeight="1">
      <c r="A54" s="193" t="s">
        <v>13540</v>
      </c>
      <c r="B54" s="315" t="s">
        <v>216</v>
      </c>
      <c r="C54" s="37" t="s">
        <v>13541</v>
      </c>
      <c r="D54" s="37" t="s">
        <v>13537</v>
      </c>
      <c r="E54" s="546">
        <v>1</v>
      </c>
      <c r="F54" s="1083"/>
      <c r="G54" s="1076">
        <v>254.43198000000001</v>
      </c>
      <c r="H54" s="153">
        <f>IF(G54="","",G54-G54*COMPASS!$U$13)</f>
        <v>254.43198000000001</v>
      </c>
    </row>
    <row r="55" spans="1:8" ht="15.6" customHeight="1">
      <c r="A55" s="193" t="s">
        <v>3666</v>
      </c>
      <c r="B55" s="315" t="s">
        <v>216</v>
      </c>
      <c r="C55" s="37" t="s">
        <v>3502</v>
      </c>
      <c r="D55" s="37" t="s">
        <v>5772</v>
      </c>
      <c r="E55" s="546">
        <v>1</v>
      </c>
      <c r="F55" s="1083"/>
      <c r="G55" s="1076">
        <v>247.67849999999999</v>
      </c>
      <c r="H55" s="153">
        <f>IF(G55="","",G55-G55*COMPASS!$U$13)</f>
        <v>247.67849999999999</v>
      </c>
    </row>
    <row r="56" spans="1:8" ht="15.6" customHeight="1">
      <c r="A56" s="193" t="s">
        <v>13542</v>
      </c>
      <c r="B56" s="315" t="s">
        <v>216</v>
      </c>
      <c r="C56" s="37" t="s">
        <v>13543</v>
      </c>
      <c r="D56" s="37" t="s">
        <v>13537</v>
      </c>
      <c r="E56" s="546">
        <v>1</v>
      </c>
      <c r="F56" s="1083"/>
      <c r="G56" s="1076">
        <v>286.27566000000002</v>
      </c>
      <c r="H56" s="153">
        <f>IF(G56="","",G56-G56*COMPASS!$U$13)</f>
        <v>286.27566000000002</v>
      </c>
    </row>
    <row r="57" spans="1:8" ht="15.6" customHeight="1">
      <c r="A57" s="193" t="s">
        <v>160</v>
      </c>
      <c r="B57" s="315" t="s">
        <v>216</v>
      </c>
      <c r="C57" s="37" t="s">
        <v>161</v>
      </c>
      <c r="D57" s="37" t="s">
        <v>5773</v>
      </c>
      <c r="E57" s="546">
        <v>1</v>
      </c>
      <c r="F57" s="1083"/>
      <c r="G57" s="1076">
        <v>196.55355</v>
      </c>
      <c r="H57" s="153">
        <f>IF(G57="","",G57-G57*COMPASS!$U$13)</f>
        <v>196.55355</v>
      </c>
    </row>
    <row r="58" spans="1:8" ht="15.6" customHeight="1">
      <c r="A58" s="193" t="s">
        <v>3667</v>
      </c>
      <c r="B58" s="315" t="s">
        <v>216</v>
      </c>
      <c r="C58" s="37" t="s">
        <v>3503</v>
      </c>
      <c r="D58" s="37" t="s">
        <v>5774</v>
      </c>
      <c r="E58" s="546">
        <v>1</v>
      </c>
      <c r="F58" s="1083"/>
      <c r="G58" s="1076">
        <v>235.91804999999997</v>
      </c>
      <c r="H58" s="153">
        <f>IF(G58="","",G58-G58*COMPASS!$U$13)</f>
        <v>235.91804999999997</v>
      </c>
    </row>
    <row r="59" spans="1:8" ht="15.6" customHeight="1">
      <c r="A59" s="193" t="s">
        <v>162</v>
      </c>
      <c r="B59" s="315" t="s">
        <v>216</v>
      </c>
      <c r="C59" s="37" t="s">
        <v>163</v>
      </c>
      <c r="D59" s="37" t="s">
        <v>5775</v>
      </c>
      <c r="E59" s="546">
        <v>1</v>
      </c>
      <c r="F59" s="1083"/>
      <c r="G59" s="1076">
        <v>239.80559999999997</v>
      </c>
      <c r="H59" s="153">
        <f>IF(G59="","",G59-G59*COMPASS!$U$13)</f>
        <v>239.80559999999997</v>
      </c>
    </row>
    <row r="60" spans="1:8" ht="15.6" customHeight="1">
      <c r="A60" s="193" t="s">
        <v>3668</v>
      </c>
      <c r="B60" s="315" t="s">
        <v>216</v>
      </c>
      <c r="C60" s="37" t="s">
        <v>3504</v>
      </c>
      <c r="D60" s="37" t="s">
        <v>5776</v>
      </c>
      <c r="E60" s="546">
        <v>1</v>
      </c>
      <c r="F60" s="1083"/>
      <c r="G60" s="1076">
        <v>275.20920000000001</v>
      </c>
      <c r="H60" s="153">
        <f>IF(G60="","",G60-G60*COMPASS!$U$13)</f>
        <v>275.20920000000001</v>
      </c>
    </row>
    <row r="61" spans="1:8" ht="15.6" customHeight="1">
      <c r="A61" s="128" t="s">
        <v>13544</v>
      </c>
      <c r="B61" s="128"/>
      <c r="C61" s="129"/>
      <c r="D61" s="129"/>
      <c r="E61" s="533"/>
      <c r="F61" s="1066"/>
      <c r="G61" s="1061"/>
      <c r="H61" s="153" t="str">
        <f>IF(G61="","",G61-G61*COMPASS!$U$13)</f>
        <v/>
      </c>
    </row>
    <row r="62" spans="1:8" ht="15.6" customHeight="1">
      <c r="A62" s="193" t="s">
        <v>13545</v>
      </c>
      <c r="B62" s="315" t="s">
        <v>216</v>
      </c>
      <c r="C62" s="37" t="s">
        <v>13546</v>
      </c>
      <c r="D62" s="37" t="s">
        <v>13547</v>
      </c>
      <c r="E62" s="546">
        <v>1</v>
      </c>
      <c r="F62" s="1083"/>
      <c r="G62" s="1076">
        <v>4935.6971400000002</v>
      </c>
      <c r="H62" s="153">
        <f>IF(G62="","",G62-G62*COMPASS!$U$13)</f>
        <v>4935.6971400000002</v>
      </c>
    </row>
    <row r="63" spans="1:8" ht="15.6" customHeight="1">
      <c r="A63" s="193" t="s">
        <v>13548</v>
      </c>
      <c r="B63" s="315" t="s">
        <v>216</v>
      </c>
      <c r="C63" s="37" t="s">
        <v>13549</v>
      </c>
      <c r="D63" s="37" t="s">
        <v>13550</v>
      </c>
      <c r="E63" s="546">
        <v>1</v>
      </c>
      <c r="F63" s="1083"/>
      <c r="G63" s="1076">
        <v>5264.7322199999999</v>
      </c>
      <c r="H63" s="153">
        <f>IF(G63="","",G63-G63*COMPASS!$U$13)</f>
        <v>5264.7322199999999</v>
      </c>
    </row>
    <row r="64" spans="1:8" ht="15.6" customHeight="1">
      <c r="A64" s="193" t="s">
        <v>13551</v>
      </c>
      <c r="B64" s="315" t="s">
        <v>216</v>
      </c>
      <c r="C64" s="37" t="s">
        <v>13552</v>
      </c>
      <c r="D64" s="37" t="s">
        <v>13553</v>
      </c>
      <c r="E64" s="546">
        <v>1</v>
      </c>
      <c r="F64" s="1083"/>
      <c r="G64" s="1076">
        <v>5680.3850400000001</v>
      </c>
      <c r="H64" s="153">
        <f>IF(G64="","",G64-G64*COMPASS!$U$13)</f>
        <v>5680.3850400000001</v>
      </c>
    </row>
    <row r="65" spans="1:8" ht="15.6" customHeight="1">
      <c r="A65" s="193" t="s">
        <v>13554</v>
      </c>
      <c r="B65" s="315" t="s">
        <v>216</v>
      </c>
      <c r="C65" s="37" t="s">
        <v>13555</v>
      </c>
      <c r="D65" s="37" t="s">
        <v>13556</v>
      </c>
      <c r="E65" s="546">
        <v>1</v>
      </c>
      <c r="F65" s="1083"/>
      <c r="G65" s="1076">
        <v>6054.450600000001</v>
      </c>
      <c r="H65" s="153">
        <f>IF(G65="","",G65-G65*COMPASS!$U$13)</f>
        <v>6054.450600000001</v>
      </c>
    </row>
    <row r="66" spans="1:8" ht="15.6" customHeight="1">
      <c r="A66" s="193" t="s">
        <v>13557</v>
      </c>
      <c r="B66" s="315" t="s">
        <v>216</v>
      </c>
      <c r="C66" s="37" t="s">
        <v>13558</v>
      </c>
      <c r="D66" s="37" t="s">
        <v>13559</v>
      </c>
      <c r="E66" s="546">
        <v>1</v>
      </c>
      <c r="F66" s="1083"/>
      <c r="G66" s="1076">
        <v>5368.6881600000006</v>
      </c>
      <c r="H66" s="153">
        <f>IF(G66="","",G66-G66*COMPASS!$U$13)</f>
        <v>5368.6881600000006</v>
      </c>
    </row>
    <row r="67" spans="1:8" ht="15.6" customHeight="1">
      <c r="A67" s="193" t="s">
        <v>13560</v>
      </c>
      <c r="B67" s="315" t="s">
        <v>216</v>
      </c>
      <c r="C67" s="37" t="s">
        <v>13561</v>
      </c>
      <c r="D67" s="37" t="s">
        <v>13562</v>
      </c>
      <c r="E67" s="546">
        <v>1</v>
      </c>
      <c r="F67" s="1083"/>
      <c r="G67" s="1076">
        <v>6719.4804600000007</v>
      </c>
      <c r="H67" s="153">
        <f>IF(G67="","",G67-G67*COMPASS!$U$13)</f>
        <v>6719.4804600000007</v>
      </c>
    </row>
    <row r="68" spans="1:8" ht="15.6" customHeight="1">
      <c r="A68" s="193" t="s">
        <v>13563</v>
      </c>
      <c r="B68" s="315" t="s">
        <v>216</v>
      </c>
      <c r="C68" s="37" t="s">
        <v>13564</v>
      </c>
      <c r="D68" s="37" t="s">
        <v>13565</v>
      </c>
      <c r="E68" s="546">
        <v>1</v>
      </c>
      <c r="F68" s="1083"/>
      <c r="G68" s="1076">
        <v>5611.1299200000012</v>
      </c>
      <c r="H68" s="153">
        <f>IF(G68="","",G68-G68*COMPASS!$U$13)</f>
        <v>5611.1299200000012</v>
      </c>
    </row>
    <row r="69" spans="1:8" ht="15.6" customHeight="1">
      <c r="A69" s="193" t="s">
        <v>13566</v>
      </c>
      <c r="B69" s="315" t="s">
        <v>216</v>
      </c>
      <c r="C69" s="37" t="s">
        <v>13567</v>
      </c>
      <c r="D69" s="37" t="s">
        <v>13568</v>
      </c>
      <c r="E69" s="546">
        <v>1</v>
      </c>
      <c r="F69" s="1083"/>
      <c r="G69" s="1076">
        <v>6996.5742</v>
      </c>
      <c r="H69" s="153">
        <f>IF(G69="","",G69-G69*COMPASS!$U$13)</f>
        <v>6996.5742</v>
      </c>
    </row>
    <row r="70" spans="1:8" ht="15.6" customHeight="1">
      <c r="A70" s="193" t="s">
        <v>13569</v>
      </c>
      <c r="B70" s="315" t="s">
        <v>216</v>
      </c>
      <c r="C70" s="37" t="s">
        <v>13570</v>
      </c>
      <c r="D70" s="37" t="s">
        <v>13571</v>
      </c>
      <c r="E70" s="546">
        <v>1</v>
      </c>
      <c r="F70" s="1083"/>
      <c r="G70" s="1076">
        <v>6182.6067600000006</v>
      </c>
      <c r="H70" s="153">
        <f>IF(G70="","",G70-G70*COMPASS!$U$13)</f>
        <v>6182.6067600000006</v>
      </c>
    </row>
    <row r="71" spans="1:8" ht="15.6" customHeight="1">
      <c r="A71" s="193" t="s">
        <v>13572</v>
      </c>
      <c r="B71" s="315" t="s">
        <v>216</v>
      </c>
      <c r="C71" s="37" t="s">
        <v>13573</v>
      </c>
      <c r="D71" s="37" t="s">
        <v>13574</v>
      </c>
      <c r="E71" s="546">
        <v>1</v>
      </c>
      <c r="F71" s="1083"/>
      <c r="G71" s="1076">
        <v>7723.9483200000004</v>
      </c>
      <c r="H71" s="153">
        <f>IF(G71="","",G71-G71*COMPASS!$U$13)</f>
        <v>7723.9483200000004</v>
      </c>
    </row>
    <row r="72" spans="1:8" ht="15.6" customHeight="1">
      <c r="A72" s="193" t="s">
        <v>13575</v>
      </c>
      <c r="B72" s="315" t="s">
        <v>216</v>
      </c>
      <c r="C72" s="37" t="s">
        <v>13576</v>
      </c>
      <c r="D72" s="37" t="s">
        <v>13577</v>
      </c>
      <c r="E72" s="546">
        <v>1</v>
      </c>
      <c r="F72" s="1083"/>
      <c r="G72" s="1076">
        <v>6459.7249200000006</v>
      </c>
      <c r="H72" s="153">
        <f>IF(G72="","",G72-G72*COMPASS!$U$13)</f>
        <v>6459.7249200000006</v>
      </c>
    </row>
    <row r="73" spans="1:8" ht="15.6" customHeight="1">
      <c r="A73" s="193" t="s">
        <v>13578</v>
      </c>
      <c r="B73" s="315" t="s">
        <v>216</v>
      </c>
      <c r="C73" s="37" t="s">
        <v>13579</v>
      </c>
      <c r="D73" s="37" t="s">
        <v>13580</v>
      </c>
      <c r="E73" s="546">
        <v>1</v>
      </c>
      <c r="F73" s="1083"/>
      <c r="G73" s="1076">
        <v>8035.6940400000003</v>
      </c>
      <c r="H73" s="153">
        <f>IF(G73="","",G73-G73*COMPASS!$U$13)</f>
        <v>8035.6940400000003</v>
      </c>
    </row>
    <row r="74" spans="1:8" ht="15.6" customHeight="1">
      <c r="A74" s="128" t="s">
        <v>3505</v>
      </c>
      <c r="B74" s="449"/>
      <c r="C74" s="129"/>
      <c r="D74" s="1011"/>
      <c r="E74" s="533"/>
      <c r="F74" s="71"/>
      <c r="G74" s="534"/>
      <c r="H74" s="153" t="str">
        <f>IF(G74="","",G74-G74*COMPASS!$U$13)</f>
        <v/>
      </c>
    </row>
    <row r="75" spans="1:8" ht="15.6" customHeight="1">
      <c r="A75" s="193" t="s">
        <v>3669</v>
      </c>
      <c r="B75" s="315" t="s">
        <v>216</v>
      </c>
      <c r="C75" s="318" t="s">
        <v>3506</v>
      </c>
      <c r="D75" s="37" t="s">
        <v>5777</v>
      </c>
      <c r="E75" s="546">
        <v>1</v>
      </c>
      <c r="F75" s="1083"/>
      <c r="G75" s="1076">
        <v>25788.130500000003</v>
      </c>
      <c r="H75" s="153">
        <f>IF(G75="","",G75-G75*COMPASS!$U$13)</f>
        <v>25788.130500000003</v>
      </c>
    </row>
    <row r="76" spans="1:8" ht="15.6" customHeight="1">
      <c r="A76" s="193" t="s">
        <v>3670</v>
      </c>
      <c r="B76" s="315" t="s">
        <v>216</v>
      </c>
      <c r="C76" s="318" t="s">
        <v>3507</v>
      </c>
      <c r="D76" s="37" t="s">
        <v>5778</v>
      </c>
      <c r="E76" s="546">
        <v>1</v>
      </c>
      <c r="F76" s="1083"/>
      <c r="G76" s="1076">
        <v>28619.678340000002</v>
      </c>
      <c r="H76" s="153">
        <f>IF(G76="","",G76-G76*COMPASS!$U$13)</f>
        <v>28619.678340000002</v>
      </c>
    </row>
    <row r="77" spans="1:8" ht="15.6" customHeight="1">
      <c r="A77" s="193" t="s">
        <v>3671</v>
      </c>
      <c r="B77" s="315" t="s">
        <v>216</v>
      </c>
      <c r="C77" s="318" t="s">
        <v>3508</v>
      </c>
      <c r="D77" s="37" t="s">
        <v>5779</v>
      </c>
      <c r="E77" s="546">
        <v>1</v>
      </c>
      <c r="F77" s="1083"/>
      <c r="G77" s="1076">
        <v>32034.400200000004</v>
      </c>
      <c r="H77" s="153">
        <f>IF(G77="","",G77-G77*COMPASS!$U$13)</f>
        <v>32034.400200000004</v>
      </c>
    </row>
    <row r="78" spans="1:8" ht="15.6" customHeight="1">
      <c r="A78" s="193" t="s">
        <v>3672</v>
      </c>
      <c r="B78" s="315" t="s">
        <v>216</v>
      </c>
      <c r="C78" s="318" t="s">
        <v>3509</v>
      </c>
      <c r="D78" s="37" t="s">
        <v>5780</v>
      </c>
      <c r="E78" s="546">
        <v>1</v>
      </c>
      <c r="F78" s="1083"/>
      <c r="G78" s="1076">
        <v>37047.069180000006</v>
      </c>
      <c r="H78" s="153">
        <f>IF(G78="","",G78-G78*COMPASS!$U$13)</f>
        <v>37047.069180000006</v>
      </c>
    </row>
    <row r="79" spans="1:8" ht="15.6" customHeight="1">
      <c r="A79" s="193" t="s">
        <v>3673</v>
      </c>
      <c r="B79" s="315" t="s">
        <v>216</v>
      </c>
      <c r="C79" s="318" t="s">
        <v>3510</v>
      </c>
      <c r="D79" s="37" t="s">
        <v>5781</v>
      </c>
      <c r="E79" s="546">
        <v>1</v>
      </c>
      <c r="F79" s="1083"/>
      <c r="G79" s="1076">
        <v>246.83736000000002</v>
      </c>
      <c r="H79" s="153">
        <f>IF(G79="","",G79-G79*COMPASS!$U$13)</f>
        <v>246.83736000000002</v>
      </c>
    </row>
    <row r="80" spans="1:8" ht="15.6" customHeight="1">
      <c r="A80" s="193" t="s">
        <v>3674</v>
      </c>
      <c r="B80" s="315" t="s">
        <v>216</v>
      </c>
      <c r="C80" s="318" t="s">
        <v>3511</v>
      </c>
      <c r="D80" s="37" t="s">
        <v>5782</v>
      </c>
      <c r="E80" s="546">
        <v>1</v>
      </c>
      <c r="F80" s="1083"/>
      <c r="G80" s="1076">
        <v>27029.545620000004</v>
      </c>
      <c r="H80" s="153">
        <f>IF(G80="","",G80-G80*COMPASS!$U$13)</f>
        <v>27029.545620000004</v>
      </c>
    </row>
    <row r="81" spans="1:8" ht="15.6" customHeight="1">
      <c r="A81" s="193" t="s">
        <v>3675</v>
      </c>
      <c r="B81" s="315" t="s">
        <v>216</v>
      </c>
      <c r="C81" s="318" t="s">
        <v>3512</v>
      </c>
      <c r="D81" s="37" t="s">
        <v>5783</v>
      </c>
      <c r="E81" s="546">
        <v>1</v>
      </c>
      <c r="F81" s="1083"/>
      <c r="G81" s="1076">
        <v>29995.2081</v>
      </c>
      <c r="H81" s="153">
        <f>IF(G81="","",G81-G81*COMPASS!$U$13)</f>
        <v>29995.2081</v>
      </c>
    </row>
    <row r="82" spans="1:8" ht="15.6" customHeight="1">
      <c r="A82" s="193" t="s">
        <v>3676</v>
      </c>
      <c r="B82" s="315" t="s">
        <v>216</v>
      </c>
      <c r="C82" s="318" t="s">
        <v>3513</v>
      </c>
      <c r="D82" s="37" t="s">
        <v>5784</v>
      </c>
      <c r="E82" s="546">
        <v>1</v>
      </c>
      <c r="F82" s="1083"/>
      <c r="G82" s="1076">
        <v>33199.405140000003</v>
      </c>
      <c r="H82" s="153">
        <f>IF(G82="","",G82-G82*COMPASS!$U$13)</f>
        <v>33199.405140000003</v>
      </c>
    </row>
    <row r="83" spans="1:8" ht="15.6" customHeight="1">
      <c r="A83" s="193" t="s">
        <v>3677</v>
      </c>
      <c r="B83" s="315" t="s">
        <v>216</v>
      </c>
      <c r="C83" s="318" t="s">
        <v>3514</v>
      </c>
      <c r="D83" s="37" t="s">
        <v>5785</v>
      </c>
      <c r="E83" s="546">
        <v>1</v>
      </c>
      <c r="F83" s="1083"/>
      <c r="G83" s="1076">
        <v>39267.066960000004</v>
      </c>
      <c r="H83" s="153">
        <f>IF(G83="","",G83-G83*COMPASS!$U$13)</f>
        <v>39267.066960000004</v>
      </c>
    </row>
    <row r="84" spans="1:8" ht="15.6" customHeight="1">
      <c r="A84" s="193" t="s">
        <v>3678</v>
      </c>
      <c r="B84" s="315" t="s">
        <v>216</v>
      </c>
      <c r="C84" s="318" t="s">
        <v>3515</v>
      </c>
      <c r="D84" s="37" t="s">
        <v>5786</v>
      </c>
      <c r="E84" s="546">
        <v>1</v>
      </c>
      <c r="F84" s="1083"/>
      <c r="G84" s="1076">
        <v>321.6114</v>
      </c>
      <c r="H84" s="153">
        <f>IF(G84="","",G84-G84*COMPASS!$U$13)</f>
        <v>321.6114</v>
      </c>
    </row>
    <row r="85" spans="1:8" ht="15.6" customHeight="1">
      <c r="A85" s="128" t="s">
        <v>3516</v>
      </c>
      <c r="B85" s="449"/>
      <c r="C85" s="129"/>
      <c r="D85" s="1011"/>
      <c r="E85" s="533"/>
      <c r="F85" s="71"/>
      <c r="G85" s="534"/>
      <c r="H85" s="153" t="str">
        <f>IF(G85="","",G85-G85*COMPASS!$U$13)</f>
        <v/>
      </c>
    </row>
    <row r="86" spans="1:8" ht="15.6" customHeight="1">
      <c r="A86" s="193" t="s">
        <v>3679</v>
      </c>
      <c r="B86" s="315" t="s">
        <v>216</v>
      </c>
      <c r="C86" s="37" t="s">
        <v>3517</v>
      </c>
      <c r="D86" s="37" t="s">
        <v>5787</v>
      </c>
      <c r="E86" s="546">
        <v>1</v>
      </c>
      <c r="F86" s="1083"/>
      <c r="G86" s="1076">
        <v>24767.838480000002</v>
      </c>
      <c r="H86" s="153">
        <f>IF(G86="","",G86-G86*COMPASS!$U$13)</f>
        <v>24767.838480000002</v>
      </c>
    </row>
    <row r="87" spans="1:8" ht="15.6" customHeight="1">
      <c r="A87" s="193" t="s">
        <v>3680</v>
      </c>
      <c r="B87" s="315" t="s">
        <v>216</v>
      </c>
      <c r="C87" s="37" t="s">
        <v>3518</v>
      </c>
      <c r="D87" s="37" t="s">
        <v>5788</v>
      </c>
      <c r="E87" s="546">
        <v>1</v>
      </c>
      <c r="F87" s="1083"/>
      <c r="G87" s="1076">
        <v>27635.576760000004</v>
      </c>
      <c r="H87" s="153">
        <f>IF(G87="","",G87-G87*COMPASS!$U$13)</f>
        <v>27635.576760000004</v>
      </c>
    </row>
    <row r="88" spans="1:8" ht="15.6" customHeight="1">
      <c r="A88" s="193" t="s">
        <v>3681</v>
      </c>
      <c r="B88" s="315" t="s">
        <v>216</v>
      </c>
      <c r="C88" s="37" t="s">
        <v>3519</v>
      </c>
      <c r="D88" s="37" t="s">
        <v>5789</v>
      </c>
      <c r="E88" s="546">
        <v>1</v>
      </c>
      <c r="F88" s="1083"/>
      <c r="G88" s="1076">
        <v>30740.872800000001</v>
      </c>
      <c r="H88" s="153">
        <f>IF(G88="","",G88-G88*COMPASS!$U$13)</f>
        <v>30740.872800000001</v>
      </c>
    </row>
    <row r="89" spans="1:8" ht="15.6" customHeight="1">
      <c r="A89" s="193" t="s">
        <v>3682</v>
      </c>
      <c r="B89" s="315" t="s">
        <v>216</v>
      </c>
      <c r="C89" s="37" t="s">
        <v>3520</v>
      </c>
      <c r="D89" s="37" t="s">
        <v>5790</v>
      </c>
      <c r="E89" s="546">
        <v>1</v>
      </c>
      <c r="F89" s="1083"/>
      <c r="G89" s="1076">
        <v>35763.9447</v>
      </c>
      <c r="H89" s="153">
        <f>IF(G89="","",G89-G89*COMPASS!$U$13)</f>
        <v>35763.9447</v>
      </c>
    </row>
    <row r="90" spans="1:8" ht="15.6" customHeight="1">
      <c r="A90" s="193" t="s">
        <v>3683</v>
      </c>
      <c r="B90" s="315" t="s">
        <v>216</v>
      </c>
      <c r="C90" s="37" t="s">
        <v>3521</v>
      </c>
      <c r="D90" s="37" t="s">
        <v>5791</v>
      </c>
      <c r="E90" s="546">
        <v>1</v>
      </c>
      <c r="F90" s="1083"/>
      <c r="G90" s="1076">
        <v>196.31238000000002</v>
      </c>
      <c r="H90" s="153">
        <f>IF(G90="","",G90-G90*COMPASS!$U$13)</f>
        <v>196.31238000000002</v>
      </c>
    </row>
    <row r="91" spans="1:8" ht="15.6" customHeight="1">
      <c r="A91" s="193" t="s">
        <v>3684</v>
      </c>
      <c r="B91" s="315" t="s">
        <v>216</v>
      </c>
      <c r="C91" s="37" t="s">
        <v>3522</v>
      </c>
      <c r="D91" s="37" t="s">
        <v>5792</v>
      </c>
      <c r="E91" s="546">
        <v>1</v>
      </c>
      <c r="F91" s="1083"/>
      <c r="G91" s="1076">
        <v>26253.111720000001</v>
      </c>
      <c r="H91" s="153">
        <f>IF(G91="","",G91-G91*COMPASS!$U$13)</f>
        <v>26253.111720000001</v>
      </c>
    </row>
    <row r="92" spans="1:8" ht="15.6" customHeight="1">
      <c r="A92" s="193" t="s">
        <v>3685</v>
      </c>
      <c r="B92" s="315" t="s">
        <v>216</v>
      </c>
      <c r="C92" s="37" t="s">
        <v>3523</v>
      </c>
      <c r="D92" s="37" t="s">
        <v>5793</v>
      </c>
      <c r="E92" s="546">
        <v>1</v>
      </c>
      <c r="F92" s="1083"/>
      <c r="G92" s="1076">
        <v>29386.710540000004</v>
      </c>
      <c r="H92" s="153">
        <f>IF(G92="","",G92-G92*COMPASS!$U$13)</f>
        <v>29386.710540000004</v>
      </c>
    </row>
    <row r="93" spans="1:8" ht="15.6" customHeight="1">
      <c r="A93" s="193" t="s">
        <v>3686</v>
      </c>
      <c r="B93" s="315" t="s">
        <v>216</v>
      </c>
      <c r="C93" s="37" t="s">
        <v>3524</v>
      </c>
      <c r="D93" s="37" t="s">
        <v>5794</v>
      </c>
      <c r="E93" s="546">
        <v>1</v>
      </c>
      <c r="F93" s="1083"/>
      <c r="G93" s="1076">
        <v>32241.213180000006</v>
      </c>
      <c r="H93" s="153">
        <f>IF(G93="","",G93-G93*COMPASS!$U$13)</f>
        <v>32241.213180000006</v>
      </c>
    </row>
    <row r="94" spans="1:8" ht="15.6" customHeight="1">
      <c r="A94" s="193" t="s">
        <v>3687</v>
      </c>
      <c r="B94" s="315" t="s">
        <v>216</v>
      </c>
      <c r="C94" s="37" t="s">
        <v>3525</v>
      </c>
      <c r="D94" s="37" t="s">
        <v>5795</v>
      </c>
      <c r="E94" s="546">
        <v>1</v>
      </c>
      <c r="F94" s="1083"/>
      <c r="G94" s="1076">
        <v>37908.58236</v>
      </c>
      <c r="H94" s="153">
        <f>IF(G94="","",G94-G94*COMPASS!$U$13)</f>
        <v>37908.58236</v>
      </c>
    </row>
    <row r="95" spans="1:8" ht="15.6" customHeight="1">
      <c r="A95" s="193" t="s">
        <v>3688</v>
      </c>
      <c r="B95" s="315" t="s">
        <v>216</v>
      </c>
      <c r="C95" s="37" t="s">
        <v>3526</v>
      </c>
      <c r="D95" s="37" t="s">
        <v>5796</v>
      </c>
      <c r="E95" s="546">
        <v>1</v>
      </c>
      <c r="F95" s="1083"/>
      <c r="G95" s="1076">
        <v>235.62858</v>
      </c>
      <c r="H95" s="153">
        <f>IF(G95="","",G95-G95*COMPASS!$U$13)</f>
        <v>235.62858</v>
      </c>
    </row>
    <row r="96" spans="1:8" ht="15.6" customHeight="1">
      <c r="A96" s="193" t="s">
        <v>3689</v>
      </c>
      <c r="B96" s="315" t="s">
        <v>216</v>
      </c>
      <c r="C96" s="37" t="s">
        <v>3527</v>
      </c>
      <c r="D96" s="37" t="s">
        <v>5797</v>
      </c>
      <c r="E96" s="546">
        <v>1</v>
      </c>
      <c r="F96" s="1083"/>
      <c r="G96" s="1076">
        <v>26071.4025</v>
      </c>
      <c r="H96" s="153">
        <f>IF(G96="","",G96-G96*COMPASS!$U$13)</f>
        <v>26071.4025</v>
      </c>
    </row>
    <row r="97" spans="1:8" ht="15.6" customHeight="1">
      <c r="A97" s="193" t="s">
        <v>3690</v>
      </c>
      <c r="B97" s="315" t="s">
        <v>216</v>
      </c>
      <c r="C97" s="37" t="s">
        <v>3528</v>
      </c>
      <c r="D97" s="37" t="s">
        <v>5798</v>
      </c>
      <c r="E97" s="546">
        <v>1</v>
      </c>
      <c r="F97" s="1083"/>
      <c r="G97" s="1076">
        <v>29090.105220000001</v>
      </c>
      <c r="H97" s="153">
        <f>IF(G97="","",G97-G97*COMPASS!$U$13)</f>
        <v>29090.105220000001</v>
      </c>
    </row>
    <row r="98" spans="1:8" ht="15.6" customHeight="1">
      <c r="A98" s="193" t="s">
        <v>3691</v>
      </c>
      <c r="B98" s="315" t="s">
        <v>216</v>
      </c>
      <c r="C98" s="37" t="s">
        <v>3529</v>
      </c>
      <c r="D98" s="37" t="s">
        <v>5799</v>
      </c>
      <c r="E98" s="546">
        <v>1</v>
      </c>
      <c r="F98" s="1083"/>
      <c r="G98" s="1076">
        <v>32358.84432</v>
      </c>
      <c r="H98" s="153">
        <f>IF(G98="","",G98-G98*COMPASS!$U$13)</f>
        <v>32358.84432</v>
      </c>
    </row>
    <row r="99" spans="1:8" ht="15.6" customHeight="1">
      <c r="A99" s="193" t="s">
        <v>3692</v>
      </c>
      <c r="B99" s="315" t="s">
        <v>216</v>
      </c>
      <c r="C99" s="37" t="s">
        <v>3530</v>
      </c>
      <c r="D99" s="37" t="s">
        <v>5800</v>
      </c>
      <c r="E99" s="546">
        <v>1</v>
      </c>
      <c r="F99" s="1083"/>
      <c r="G99" s="1076">
        <v>37646.238300000005</v>
      </c>
      <c r="H99" s="153">
        <f>IF(G99="","",G99-G99*COMPASS!$U$13)</f>
        <v>37646.238300000005</v>
      </c>
    </row>
    <row r="100" spans="1:8" ht="15.6" customHeight="1">
      <c r="A100" s="193" t="s">
        <v>3693</v>
      </c>
      <c r="B100" s="315" t="s">
        <v>216</v>
      </c>
      <c r="C100" s="37" t="s">
        <v>3531</v>
      </c>
      <c r="D100" s="37" t="s">
        <v>5801</v>
      </c>
      <c r="E100" s="546">
        <v>1</v>
      </c>
      <c r="F100" s="1083"/>
      <c r="G100" s="1076">
        <v>218.77878000000001</v>
      </c>
      <c r="H100" s="153">
        <f>IF(G100="","",G100-G100*COMPASS!$U$13)</f>
        <v>218.77878000000001</v>
      </c>
    </row>
    <row r="101" spans="1:8" ht="15.6" customHeight="1">
      <c r="A101" s="193" t="s">
        <v>3694</v>
      </c>
      <c r="B101" s="315" t="s">
        <v>216</v>
      </c>
      <c r="C101" s="37" t="s">
        <v>3532</v>
      </c>
      <c r="D101" s="37" t="s">
        <v>5802</v>
      </c>
      <c r="E101" s="546">
        <v>1</v>
      </c>
      <c r="F101" s="1083"/>
      <c r="G101" s="1076">
        <v>27634.844160000001</v>
      </c>
      <c r="H101" s="153">
        <f>IF(G101="","",G101-G101*COMPASS!$U$13)</f>
        <v>27634.844160000001</v>
      </c>
    </row>
    <row r="102" spans="1:8" ht="15.6" customHeight="1">
      <c r="A102" s="193" t="s">
        <v>3695</v>
      </c>
      <c r="B102" s="315" t="s">
        <v>216</v>
      </c>
      <c r="C102" s="37" t="s">
        <v>3533</v>
      </c>
      <c r="D102" s="37" t="s">
        <v>5803</v>
      </c>
      <c r="E102" s="546">
        <v>1</v>
      </c>
      <c r="F102" s="1083"/>
      <c r="G102" s="1076">
        <v>30508.150200000004</v>
      </c>
      <c r="H102" s="153">
        <f>IF(G102="","",G102-G102*COMPASS!$U$13)</f>
        <v>30508.150200000004</v>
      </c>
    </row>
    <row r="103" spans="1:8" ht="15.6" customHeight="1">
      <c r="A103" s="193" t="s">
        <v>3696</v>
      </c>
      <c r="B103" s="315" t="s">
        <v>216</v>
      </c>
      <c r="C103" s="37" t="s">
        <v>3534</v>
      </c>
      <c r="D103" s="37" t="s">
        <v>5804</v>
      </c>
      <c r="E103" s="546">
        <v>1</v>
      </c>
      <c r="F103" s="1083"/>
      <c r="G103" s="1076">
        <v>33938.134560000006</v>
      </c>
      <c r="H103" s="153">
        <f>IF(G103="","",G103-G103*COMPASS!$U$13)</f>
        <v>33938.134560000006</v>
      </c>
    </row>
    <row r="104" spans="1:8" ht="15.6" customHeight="1">
      <c r="A104" s="193" t="s">
        <v>3697</v>
      </c>
      <c r="B104" s="315" t="s">
        <v>216</v>
      </c>
      <c r="C104" s="37" t="s">
        <v>3535</v>
      </c>
      <c r="D104" s="37" t="s">
        <v>5805</v>
      </c>
      <c r="E104" s="546">
        <v>1</v>
      </c>
      <c r="F104" s="1083"/>
      <c r="G104" s="1076">
        <v>39903.794040000008</v>
      </c>
      <c r="H104" s="153">
        <f>IF(G104="","",G104-G104*COMPASS!$U$13)</f>
        <v>39903.794040000008</v>
      </c>
    </row>
    <row r="105" spans="1:8" ht="15.6" customHeight="1">
      <c r="A105" s="193" t="s">
        <v>3698</v>
      </c>
      <c r="B105" s="315" t="s">
        <v>216</v>
      </c>
      <c r="C105" s="37" t="s">
        <v>3536</v>
      </c>
      <c r="D105" s="37" t="s">
        <v>5806</v>
      </c>
      <c r="E105" s="546">
        <v>1</v>
      </c>
      <c r="F105" s="1083"/>
      <c r="G105" s="1076">
        <v>258.07056000000006</v>
      </c>
      <c r="H105" s="153">
        <f>IF(G105="","",G105-G105*COMPASS!$U$13)</f>
        <v>258.07056000000006</v>
      </c>
    </row>
    <row r="106" spans="1:8" ht="15.6" customHeight="1">
      <c r="A106" s="128" t="s">
        <v>13581</v>
      </c>
      <c r="B106" s="128"/>
      <c r="C106" s="129"/>
      <c r="D106" s="129"/>
      <c r="E106" s="533"/>
      <c r="F106" s="1066"/>
      <c r="G106" s="1061"/>
      <c r="H106" s="153" t="str">
        <f>IF(G106="","",G106-G106*COMPASS!$U$13)</f>
        <v/>
      </c>
    </row>
    <row r="107" spans="1:8" ht="15.6" customHeight="1">
      <c r="A107" s="193" t="s">
        <v>13582</v>
      </c>
      <c r="B107" s="315" t="s">
        <v>216</v>
      </c>
      <c r="C107" s="37" t="s">
        <v>13583</v>
      </c>
      <c r="D107" s="37" t="s">
        <v>13584</v>
      </c>
      <c r="E107" s="546">
        <v>1</v>
      </c>
      <c r="F107" s="1083"/>
      <c r="G107" s="1076">
        <v>16833.438600000001</v>
      </c>
      <c r="H107" s="153">
        <f>IF(G107="","",G107-G107*COMPASS!$U$13)</f>
        <v>16833.438600000001</v>
      </c>
    </row>
    <row r="108" spans="1:8" ht="15.6" customHeight="1">
      <c r="A108" s="193" t="s">
        <v>13585</v>
      </c>
      <c r="B108" s="315" t="s">
        <v>216</v>
      </c>
      <c r="C108" s="37" t="s">
        <v>13586</v>
      </c>
      <c r="D108" s="37" t="s">
        <v>13587</v>
      </c>
      <c r="E108" s="546">
        <v>1</v>
      </c>
      <c r="F108" s="1083"/>
      <c r="G108" s="1076">
        <v>20200.126319999999</v>
      </c>
      <c r="H108" s="153">
        <f>IF(G108="","",G108-G108*COMPASS!$U$13)</f>
        <v>20200.126319999999</v>
      </c>
    </row>
    <row r="109" spans="1:8" ht="15.6" customHeight="1">
      <c r="A109" s="193" t="s">
        <v>13588</v>
      </c>
      <c r="B109" s="315" t="s">
        <v>216</v>
      </c>
      <c r="C109" s="37" t="s">
        <v>13589</v>
      </c>
      <c r="D109" s="37" t="s">
        <v>13590</v>
      </c>
      <c r="E109" s="546">
        <v>1</v>
      </c>
      <c r="F109" s="1083"/>
      <c r="G109" s="1076">
        <v>23566.838459999999</v>
      </c>
      <c r="H109" s="153">
        <f>IF(G109="","",G109-G109*COMPASS!$U$13)</f>
        <v>23566.838459999999</v>
      </c>
    </row>
    <row r="110" spans="1:8" ht="15.6" customHeight="1">
      <c r="A110" s="193" t="s">
        <v>13591</v>
      </c>
      <c r="B110" s="315" t="s">
        <v>216</v>
      </c>
      <c r="C110" s="37" t="s">
        <v>13592</v>
      </c>
      <c r="D110" s="37" t="s">
        <v>13593</v>
      </c>
      <c r="E110" s="546">
        <v>1</v>
      </c>
      <c r="F110" s="1083"/>
      <c r="G110" s="1076">
        <v>40400.325900000003</v>
      </c>
      <c r="H110" s="153">
        <f>IF(G110="","",G110-G110*COMPASS!$U$13)</f>
        <v>40400.325900000003</v>
      </c>
    </row>
    <row r="111" spans="1:8" ht="15.6" customHeight="1">
      <c r="A111" s="193" t="s">
        <v>13594</v>
      </c>
      <c r="B111" s="315" t="s">
        <v>216</v>
      </c>
      <c r="C111" s="37" t="s">
        <v>13595</v>
      </c>
      <c r="D111" s="37" t="s">
        <v>13596</v>
      </c>
      <c r="E111" s="546">
        <v>1</v>
      </c>
      <c r="F111" s="1083"/>
      <c r="G111" s="1076">
        <v>381.48924000000005</v>
      </c>
      <c r="H111" s="153">
        <f>IF(G111="","",G111-G111*COMPASS!$U$13)</f>
        <v>381.48924000000005</v>
      </c>
    </row>
    <row r="112" spans="1:8" ht="15.6" customHeight="1">
      <c r="A112" s="193" t="s">
        <v>13597</v>
      </c>
      <c r="B112" s="315" t="s">
        <v>216</v>
      </c>
      <c r="C112" s="37" t="s">
        <v>13598</v>
      </c>
      <c r="D112" s="37" t="s">
        <v>13599</v>
      </c>
      <c r="E112" s="546">
        <v>1</v>
      </c>
      <c r="F112" s="1083"/>
      <c r="G112" s="1076">
        <v>598.46094000000005</v>
      </c>
      <c r="H112" s="153">
        <f>IF(G112="","",G112-G112*COMPASS!$U$13)</f>
        <v>598.46094000000005</v>
      </c>
    </row>
    <row r="113" spans="1:8" ht="15.6" customHeight="1">
      <c r="A113" s="193" t="s">
        <v>13600</v>
      </c>
      <c r="B113" s="315" t="s">
        <v>216</v>
      </c>
      <c r="C113" s="37" t="s">
        <v>13601</v>
      </c>
      <c r="D113" s="37" t="s">
        <v>13602</v>
      </c>
      <c r="E113" s="546">
        <v>1</v>
      </c>
      <c r="F113" s="1083"/>
      <c r="G113" s="1076">
        <v>1196.9951400000002</v>
      </c>
      <c r="H113" s="153">
        <f>IF(G113="","",G113-G113*COMPASS!$U$13)</f>
        <v>1196.9951400000002</v>
      </c>
    </row>
    <row r="114" spans="1:8" ht="15.6" customHeight="1">
      <c r="A114" s="193" t="s">
        <v>13603</v>
      </c>
      <c r="B114" s="315" t="s">
        <v>216</v>
      </c>
      <c r="C114" s="37" t="s">
        <v>13604</v>
      </c>
      <c r="D114" s="37" t="s">
        <v>13605</v>
      </c>
      <c r="E114" s="546">
        <v>1</v>
      </c>
      <c r="F114" s="1083"/>
      <c r="G114" s="1076">
        <v>867.8135400000001</v>
      </c>
      <c r="H114" s="153">
        <f>IF(G114="","",G114-G114*COMPASS!$U$13)</f>
        <v>867.8135400000001</v>
      </c>
    </row>
    <row r="115" spans="1:8" ht="15.6" customHeight="1">
      <c r="A115" s="128" t="s">
        <v>3537</v>
      </c>
      <c r="B115" s="449"/>
      <c r="C115" s="129"/>
      <c r="D115" s="1011"/>
      <c r="E115" s="533"/>
      <c r="F115" s="71"/>
      <c r="G115" s="534"/>
      <c r="H115" s="153" t="str">
        <f>IF(G115="","",G115-G115*COMPASS!$U$13)</f>
        <v/>
      </c>
    </row>
    <row r="116" spans="1:8" ht="15.6" customHeight="1">
      <c r="A116" s="193" t="s">
        <v>3699</v>
      </c>
      <c r="B116" s="315" t="s">
        <v>216</v>
      </c>
      <c r="C116" s="37" t="s">
        <v>3538</v>
      </c>
      <c r="D116" s="37" t="s">
        <v>5807</v>
      </c>
      <c r="E116" s="546">
        <v>1</v>
      </c>
      <c r="F116" s="1083"/>
      <c r="G116" s="1076">
        <v>20926.963200000002</v>
      </c>
      <c r="H116" s="153">
        <f>IF(G116="","",G116-G116*COMPASS!$U$13)</f>
        <v>20926.963200000002</v>
      </c>
    </row>
    <row r="117" spans="1:8" ht="15.6" customHeight="1">
      <c r="A117" s="193" t="s">
        <v>3700</v>
      </c>
      <c r="B117" s="315" t="s">
        <v>216</v>
      </c>
      <c r="C117" s="37" t="s">
        <v>3539</v>
      </c>
      <c r="D117" s="37" t="s">
        <v>5808</v>
      </c>
      <c r="E117" s="546">
        <v>1</v>
      </c>
      <c r="F117" s="1083"/>
      <c r="G117" s="1076">
        <v>21988.940160000002</v>
      </c>
      <c r="H117" s="153">
        <f>IF(G117="","",G117-G117*COMPASS!$U$13)</f>
        <v>21988.940160000002</v>
      </c>
    </row>
    <row r="118" spans="1:8" ht="15.6" customHeight="1">
      <c r="A118" s="193" t="s">
        <v>3701</v>
      </c>
      <c r="B118" s="315" t="s">
        <v>216</v>
      </c>
      <c r="C118" s="37" t="s">
        <v>3540</v>
      </c>
      <c r="D118" s="37" t="s">
        <v>5809</v>
      </c>
      <c r="E118" s="546">
        <v>1</v>
      </c>
      <c r="F118" s="1083"/>
      <c r="G118" s="1076">
        <v>23206.228319999998</v>
      </c>
      <c r="H118" s="153">
        <f>IF(G118="","",G118-G118*COMPASS!$U$13)</f>
        <v>23206.228319999998</v>
      </c>
    </row>
    <row r="119" spans="1:8" ht="15.6" customHeight="1">
      <c r="A119" s="193" t="s">
        <v>3702</v>
      </c>
      <c r="B119" s="315" t="s">
        <v>216</v>
      </c>
      <c r="C119" s="37" t="s">
        <v>3541</v>
      </c>
      <c r="D119" s="37" t="s">
        <v>5810</v>
      </c>
      <c r="E119" s="546">
        <v>1</v>
      </c>
      <c r="F119" s="1083"/>
      <c r="G119" s="1076">
        <v>34560.575940000002</v>
      </c>
      <c r="H119" s="153">
        <f>IF(G119="","",G119-G119*COMPASS!$U$13)</f>
        <v>34560.575940000002</v>
      </c>
    </row>
    <row r="120" spans="1:8" ht="15.6" customHeight="1">
      <c r="A120" s="193" t="s">
        <v>3673</v>
      </c>
      <c r="B120" s="315" t="s">
        <v>216</v>
      </c>
      <c r="C120" s="37" t="s">
        <v>3510</v>
      </c>
      <c r="D120" s="37" t="s">
        <v>5781</v>
      </c>
      <c r="E120" s="546">
        <v>1</v>
      </c>
      <c r="F120" s="1083"/>
      <c r="G120" s="1076">
        <v>246.83736000000002</v>
      </c>
      <c r="H120" s="153">
        <f>IF(G120="","",G120-G120*COMPASS!$U$13)</f>
        <v>246.83736000000002</v>
      </c>
    </row>
    <row r="121" spans="1:8" ht="15.6" customHeight="1">
      <c r="A121" s="193" t="s">
        <v>3703</v>
      </c>
      <c r="B121" s="315" t="s">
        <v>216</v>
      </c>
      <c r="C121" s="37" t="s">
        <v>3542</v>
      </c>
      <c r="D121" s="37" t="s">
        <v>5811</v>
      </c>
      <c r="E121" s="546">
        <v>1</v>
      </c>
      <c r="F121" s="1083"/>
      <c r="G121" s="1076">
        <v>21798.903720000002</v>
      </c>
      <c r="H121" s="153">
        <f>IF(G121="","",G121-G121*COMPASS!$U$13)</f>
        <v>21798.903720000002</v>
      </c>
    </row>
    <row r="122" spans="1:8" ht="15.6" customHeight="1">
      <c r="A122" s="193" t="s">
        <v>3704</v>
      </c>
      <c r="B122" s="315" t="s">
        <v>216</v>
      </c>
      <c r="C122" s="37" t="s">
        <v>3543</v>
      </c>
      <c r="D122" s="37" t="s">
        <v>5812</v>
      </c>
      <c r="E122" s="546">
        <v>1</v>
      </c>
      <c r="F122" s="1083"/>
      <c r="G122" s="1076">
        <v>22905.080880000001</v>
      </c>
      <c r="H122" s="153">
        <f>IF(G122="","",G122-G122*COMPASS!$U$13)</f>
        <v>22905.080880000001</v>
      </c>
    </row>
    <row r="123" spans="1:8" ht="15.6" customHeight="1">
      <c r="A123" s="193" t="s">
        <v>3705</v>
      </c>
      <c r="B123" s="315" t="s">
        <v>216</v>
      </c>
      <c r="C123" s="37" t="s">
        <v>3544</v>
      </c>
      <c r="D123" s="37" t="s">
        <v>5813</v>
      </c>
      <c r="E123" s="546">
        <v>1</v>
      </c>
      <c r="F123" s="1083"/>
      <c r="G123" s="1076">
        <v>24173.187060000004</v>
      </c>
      <c r="H123" s="153">
        <f>IF(G123="","",G123-G123*COMPASS!$U$13)</f>
        <v>24173.187060000004</v>
      </c>
    </row>
    <row r="124" spans="1:8" ht="15.6" customHeight="1">
      <c r="A124" s="193" t="s">
        <v>3706</v>
      </c>
      <c r="B124" s="315" t="s">
        <v>216</v>
      </c>
      <c r="C124" s="37" t="s">
        <v>3545</v>
      </c>
      <c r="D124" s="37" t="s">
        <v>5814</v>
      </c>
      <c r="E124" s="546">
        <v>1</v>
      </c>
      <c r="F124" s="1083"/>
      <c r="G124" s="1076">
        <v>36000.403560000006</v>
      </c>
      <c r="H124" s="153">
        <f>IF(G124="","",G124-G124*COMPASS!$U$13)</f>
        <v>36000.403560000006</v>
      </c>
    </row>
    <row r="125" spans="1:8" ht="15.6" customHeight="1">
      <c r="A125" s="193" t="s">
        <v>3678</v>
      </c>
      <c r="B125" s="315" t="s">
        <v>216</v>
      </c>
      <c r="C125" s="37" t="s">
        <v>3515</v>
      </c>
      <c r="D125" s="37" t="s">
        <v>5786</v>
      </c>
      <c r="E125" s="546">
        <v>1</v>
      </c>
      <c r="F125" s="1083"/>
      <c r="G125" s="1076">
        <v>321.6114</v>
      </c>
      <c r="H125" s="153">
        <f>IF(G125="","",G125-G125*COMPASS!$U$13)</f>
        <v>321.6114</v>
      </c>
    </row>
    <row r="126" spans="1:8" ht="15.6" customHeight="1">
      <c r="A126" s="128" t="s">
        <v>3546</v>
      </c>
      <c r="B126" s="449"/>
      <c r="C126" s="129"/>
      <c r="D126" s="1011"/>
      <c r="E126" s="533"/>
      <c r="F126" s="71"/>
      <c r="G126" s="534"/>
      <c r="H126" s="153" t="str">
        <f>IF(G126="","",G126-G126*COMPASS!$U$13)</f>
        <v/>
      </c>
    </row>
    <row r="127" spans="1:8" ht="15.6" customHeight="1">
      <c r="A127" s="193" t="s">
        <v>3707</v>
      </c>
      <c r="B127" s="315" t="s">
        <v>216</v>
      </c>
      <c r="C127" s="318" t="s">
        <v>3547</v>
      </c>
      <c r="D127" s="37" t="s">
        <v>5815</v>
      </c>
      <c r="E127" s="546">
        <v>1</v>
      </c>
      <c r="F127" s="1083"/>
      <c r="G127" s="1076">
        <v>20322.421680000003</v>
      </c>
      <c r="H127" s="153">
        <f>IF(G127="","",G127-G127*COMPASS!$U$13)</f>
        <v>20322.421680000003</v>
      </c>
    </row>
    <row r="128" spans="1:8" ht="15.6" customHeight="1">
      <c r="A128" s="193" t="s">
        <v>3708</v>
      </c>
      <c r="B128" s="315" t="s">
        <v>216</v>
      </c>
      <c r="C128" s="318" t="s">
        <v>3548</v>
      </c>
      <c r="D128" s="37" t="s">
        <v>5816</v>
      </c>
      <c r="E128" s="546">
        <v>1</v>
      </c>
      <c r="F128" s="1083"/>
      <c r="G128" s="1076">
        <v>21223.95924</v>
      </c>
      <c r="H128" s="153">
        <f>IF(G128="","",G128-G128*COMPASS!$U$13)</f>
        <v>21223.95924</v>
      </c>
    </row>
    <row r="129" spans="1:8" ht="15.6" customHeight="1">
      <c r="A129" s="193" t="s">
        <v>3709</v>
      </c>
      <c r="B129" s="315" t="s">
        <v>216</v>
      </c>
      <c r="C129" s="318" t="s">
        <v>3549</v>
      </c>
      <c r="D129" s="37" t="s">
        <v>5817</v>
      </c>
      <c r="E129" s="546">
        <v>1</v>
      </c>
      <c r="F129" s="1083"/>
      <c r="G129" s="1076">
        <v>22366.790819999998</v>
      </c>
      <c r="H129" s="153">
        <f>IF(G129="","",G129-G129*COMPASS!$U$13)</f>
        <v>22366.790819999998</v>
      </c>
    </row>
    <row r="130" spans="1:8" ht="15.6" customHeight="1">
      <c r="A130" s="193" t="s">
        <v>3710</v>
      </c>
      <c r="B130" s="315" t="s">
        <v>216</v>
      </c>
      <c r="C130" s="318" t="s">
        <v>3550</v>
      </c>
      <c r="D130" s="37" t="s">
        <v>5818</v>
      </c>
      <c r="E130" s="546">
        <v>1</v>
      </c>
      <c r="F130" s="1083"/>
      <c r="G130" s="1076">
        <v>33595.057980000005</v>
      </c>
      <c r="H130" s="153">
        <f>IF(G130="","",G130-G130*COMPASS!$U$13)</f>
        <v>33595.057980000005</v>
      </c>
    </row>
    <row r="131" spans="1:8" ht="15.6" customHeight="1">
      <c r="A131" s="193" t="s">
        <v>3683</v>
      </c>
      <c r="B131" s="315" t="s">
        <v>216</v>
      </c>
      <c r="C131" s="318" t="s">
        <v>3521</v>
      </c>
      <c r="D131" s="37" t="s">
        <v>5791</v>
      </c>
      <c r="E131" s="546">
        <v>1</v>
      </c>
      <c r="F131" s="1083"/>
      <c r="G131" s="1076">
        <v>196.31238000000002</v>
      </c>
      <c r="H131" s="153">
        <f>IF(G131="","",G131-G131*COMPASS!$U$13)</f>
        <v>196.31238000000002</v>
      </c>
    </row>
    <row r="132" spans="1:8" ht="15.6" customHeight="1">
      <c r="A132" s="193" t="s">
        <v>3711</v>
      </c>
      <c r="B132" s="315" t="s">
        <v>216</v>
      </c>
      <c r="C132" s="318" t="s">
        <v>3551</v>
      </c>
      <c r="D132" s="37" t="s">
        <v>5819</v>
      </c>
      <c r="E132" s="546">
        <v>1</v>
      </c>
      <c r="F132" s="1083"/>
      <c r="G132" s="1076">
        <v>20914.215959999998</v>
      </c>
      <c r="H132" s="153">
        <f>IF(G132="","",G132-G132*COMPASS!$U$13)</f>
        <v>20914.215959999998</v>
      </c>
    </row>
    <row r="133" spans="1:8" ht="15.6" customHeight="1">
      <c r="A133" s="193" t="s">
        <v>3712</v>
      </c>
      <c r="B133" s="315" t="s">
        <v>216</v>
      </c>
      <c r="C133" s="318" t="s">
        <v>3552</v>
      </c>
      <c r="D133" s="37" t="s">
        <v>5820</v>
      </c>
      <c r="E133" s="546">
        <v>1</v>
      </c>
      <c r="F133" s="1083"/>
      <c r="G133" s="1076">
        <v>21957.487200000003</v>
      </c>
      <c r="H133" s="153">
        <f>IF(G133="","",G133-G133*COMPASS!$U$13)</f>
        <v>21957.487200000003</v>
      </c>
    </row>
    <row r="134" spans="1:8" ht="15.6" customHeight="1">
      <c r="A134" s="193" t="s">
        <v>3713</v>
      </c>
      <c r="B134" s="315" t="s">
        <v>216</v>
      </c>
      <c r="C134" s="318" t="s">
        <v>3553</v>
      </c>
      <c r="D134" s="37" t="s">
        <v>5821</v>
      </c>
      <c r="E134" s="546">
        <v>1</v>
      </c>
      <c r="F134" s="1083"/>
      <c r="G134" s="1076">
        <v>23382.027900000005</v>
      </c>
      <c r="H134" s="153">
        <f>IF(G134="","",G134-G134*COMPASS!$U$13)</f>
        <v>23382.027900000005</v>
      </c>
    </row>
    <row r="135" spans="1:8" ht="15.6" customHeight="1">
      <c r="A135" s="193" t="s">
        <v>3688</v>
      </c>
      <c r="B135" s="315" t="s">
        <v>216</v>
      </c>
      <c r="C135" s="318" t="s">
        <v>3526</v>
      </c>
      <c r="D135" s="37" t="s">
        <v>5796</v>
      </c>
      <c r="E135" s="546">
        <v>1</v>
      </c>
      <c r="F135" s="1083"/>
      <c r="G135" s="1076">
        <v>235.62858</v>
      </c>
      <c r="H135" s="153">
        <f>IF(G135="","",G135-G135*COMPASS!$U$13)</f>
        <v>235.62858</v>
      </c>
    </row>
    <row r="136" spans="1:8" ht="15.6" customHeight="1">
      <c r="A136" s="193" t="s">
        <v>3714</v>
      </c>
      <c r="B136" s="315" t="s">
        <v>216</v>
      </c>
      <c r="C136" s="318" t="s">
        <v>3554</v>
      </c>
      <c r="D136" s="37" t="s">
        <v>5822</v>
      </c>
      <c r="E136" s="546">
        <v>1</v>
      </c>
      <c r="F136" s="1083"/>
      <c r="G136" s="1076">
        <v>21324.594060000003</v>
      </c>
      <c r="H136" s="153">
        <f>IF(G136="","",G136-G136*COMPASS!$U$13)</f>
        <v>21324.594060000003</v>
      </c>
    </row>
    <row r="137" spans="1:8" ht="15.6" customHeight="1">
      <c r="A137" s="193" t="s">
        <v>3715</v>
      </c>
      <c r="B137" s="315" t="s">
        <v>216</v>
      </c>
      <c r="C137" s="318" t="s">
        <v>3555</v>
      </c>
      <c r="D137" s="37" t="s">
        <v>5807</v>
      </c>
      <c r="E137" s="546">
        <v>1</v>
      </c>
      <c r="F137" s="1083"/>
      <c r="G137" s="1076">
        <v>22270.62486</v>
      </c>
      <c r="H137" s="153">
        <f>IF(G137="","",G137-G137*COMPASS!$U$13)</f>
        <v>22270.62486</v>
      </c>
    </row>
    <row r="138" spans="1:8" ht="15.6" customHeight="1">
      <c r="A138" s="193" t="s">
        <v>3716</v>
      </c>
      <c r="B138" s="315" t="s">
        <v>216</v>
      </c>
      <c r="C138" s="318" t="s">
        <v>3556</v>
      </c>
      <c r="D138" s="37" t="s">
        <v>5808</v>
      </c>
      <c r="E138" s="546">
        <v>1</v>
      </c>
      <c r="F138" s="1083"/>
      <c r="G138" s="1076">
        <v>23469.939900000005</v>
      </c>
      <c r="H138" s="153">
        <f>IF(G138="","",G138-G138*COMPASS!$U$13)</f>
        <v>23469.939900000005</v>
      </c>
    </row>
    <row r="139" spans="1:8" ht="15.6" customHeight="1">
      <c r="A139" s="193" t="s">
        <v>3693</v>
      </c>
      <c r="B139" s="315" t="s">
        <v>216</v>
      </c>
      <c r="C139" s="318" t="s">
        <v>3531</v>
      </c>
      <c r="D139" s="37" t="s">
        <v>5801</v>
      </c>
      <c r="E139" s="546">
        <v>1</v>
      </c>
      <c r="F139" s="1083"/>
      <c r="G139" s="1076">
        <v>218.77878000000001</v>
      </c>
      <c r="H139" s="153">
        <f>IF(G139="","",G139-G139*COMPASS!$U$13)</f>
        <v>218.77878000000001</v>
      </c>
    </row>
    <row r="140" spans="1:8" ht="15.6" customHeight="1">
      <c r="A140" s="193" t="s">
        <v>3717</v>
      </c>
      <c r="B140" s="315" t="s">
        <v>216</v>
      </c>
      <c r="C140" s="318" t="s">
        <v>3557</v>
      </c>
      <c r="D140" s="37" t="s">
        <v>5811</v>
      </c>
      <c r="E140" s="546">
        <v>1</v>
      </c>
      <c r="F140" s="1083"/>
      <c r="G140" s="1076">
        <v>23113.456740000001</v>
      </c>
      <c r="H140" s="153">
        <f>IF(G140="","",G140-G140*COMPASS!$U$13)</f>
        <v>23113.456740000001</v>
      </c>
    </row>
    <row r="141" spans="1:8" ht="15.6" customHeight="1">
      <c r="A141" s="193" t="s">
        <v>3718</v>
      </c>
      <c r="B141" s="315" t="s">
        <v>216</v>
      </c>
      <c r="C141" s="318" t="s">
        <v>3558</v>
      </c>
      <c r="D141" s="37" t="s">
        <v>5812</v>
      </c>
      <c r="E141" s="546">
        <v>1</v>
      </c>
      <c r="F141" s="1083"/>
      <c r="G141" s="1076">
        <v>24612.722640000004</v>
      </c>
      <c r="H141" s="153">
        <f>IF(G141="","",G141-G141*COMPASS!$U$13)</f>
        <v>24612.722640000004</v>
      </c>
    </row>
    <row r="142" spans="1:8" ht="15.6" customHeight="1">
      <c r="A142" s="193" t="s">
        <v>3698</v>
      </c>
      <c r="B142" s="315" t="s">
        <v>216</v>
      </c>
      <c r="C142" s="318" t="s">
        <v>3536</v>
      </c>
      <c r="D142" s="37" t="s">
        <v>5806</v>
      </c>
      <c r="E142" s="546">
        <v>1</v>
      </c>
      <c r="F142" s="1083"/>
      <c r="G142" s="1076">
        <v>258.07056000000006</v>
      </c>
      <c r="H142" s="153">
        <f>IF(G142="","",G142-G142*COMPASS!$U$13)</f>
        <v>258.07056000000006</v>
      </c>
    </row>
    <row r="143" spans="1:8" ht="15.6" customHeight="1">
      <c r="A143" s="128" t="s">
        <v>3559</v>
      </c>
      <c r="B143" s="449"/>
      <c r="C143" s="129"/>
      <c r="D143" s="1011"/>
      <c r="E143" s="533"/>
      <c r="F143" s="71"/>
      <c r="G143" s="534"/>
      <c r="H143" s="153" t="str">
        <f>IF(G143="","",G143-G143*COMPASS!$U$13)</f>
        <v/>
      </c>
    </row>
    <row r="144" spans="1:8" ht="15.6" customHeight="1">
      <c r="A144" s="193" t="s">
        <v>3719</v>
      </c>
      <c r="B144" s="315" t="s">
        <v>216</v>
      </c>
      <c r="C144" s="318" t="s">
        <v>3560</v>
      </c>
      <c r="D144" s="37" t="s">
        <v>5823</v>
      </c>
      <c r="E144" s="546">
        <v>1</v>
      </c>
      <c r="F144" s="316"/>
      <c r="G144" s="1077" t="s">
        <v>3313</v>
      </c>
      <c r="H144" s="153" t="e">
        <f>IF(G144="","",G144-G144*COMPASS!$U$13)</f>
        <v>#VALUE!</v>
      </c>
    </row>
    <row r="145" spans="1:8" ht="15.6" customHeight="1">
      <c r="A145" s="128" t="s">
        <v>3561</v>
      </c>
      <c r="B145" s="449"/>
      <c r="C145" s="129"/>
      <c r="D145" s="1011"/>
      <c r="E145" s="533"/>
      <c r="F145" s="71"/>
      <c r="G145" s="534"/>
      <c r="H145" s="153" t="str">
        <f>IF(G145="","",G145-G145*COMPASS!$U$13)</f>
        <v/>
      </c>
    </row>
    <row r="146" spans="1:8" ht="15.6" customHeight="1">
      <c r="A146" s="128" t="s">
        <v>3562</v>
      </c>
      <c r="B146" s="449"/>
      <c r="C146" s="129"/>
      <c r="D146" s="1011"/>
      <c r="E146" s="533"/>
      <c r="F146" s="71"/>
      <c r="G146" s="534"/>
      <c r="H146" s="153" t="str">
        <f>IF(G146="","",G146-G146*COMPASS!$U$13)</f>
        <v/>
      </c>
    </row>
    <row r="147" spans="1:8" ht="15.6" customHeight="1">
      <c r="A147" s="193" t="s">
        <v>3720</v>
      </c>
      <c r="B147" s="315" t="s">
        <v>216</v>
      </c>
      <c r="C147" s="37" t="s">
        <v>3563</v>
      </c>
      <c r="D147" s="37" t="s">
        <v>5824</v>
      </c>
      <c r="E147" s="546">
        <v>1</v>
      </c>
      <c r="F147" s="1083"/>
      <c r="G147" s="1076">
        <v>530.37243999999998</v>
      </c>
      <c r="H147" s="153">
        <f>IF(G147="","",G147-G147*COMPASS!$U$13)</f>
        <v>530.37243999999998</v>
      </c>
    </row>
    <row r="148" spans="1:8" ht="15.6" customHeight="1">
      <c r="A148" s="193" t="s">
        <v>3721</v>
      </c>
      <c r="B148" s="315" t="s">
        <v>216</v>
      </c>
      <c r="C148" s="37" t="s">
        <v>3564</v>
      </c>
      <c r="D148" s="37" t="s">
        <v>5824</v>
      </c>
      <c r="E148" s="546">
        <v>1</v>
      </c>
      <c r="F148" s="1083"/>
      <c r="G148" s="1076">
        <v>636.44204000000002</v>
      </c>
      <c r="H148" s="153">
        <f>IF(G148="","",G148-G148*COMPASS!$U$13)</f>
        <v>636.44204000000002</v>
      </c>
    </row>
    <row r="149" spans="1:8" ht="15.6" customHeight="1">
      <c r="A149" s="193" t="s">
        <v>3722</v>
      </c>
      <c r="B149" s="315" t="s">
        <v>216</v>
      </c>
      <c r="C149" s="37" t="s">
        <v>3565</v>
      </c>
      <c r="D149" s="37" t="s">
        <v>5825</v>
      </c>
      <c r="E149" s="546">
        <v>1</v>
      </c>
      <c r="F149" s="1083"/>
      <c r="G149" s="1076">
        <v>636.44204000000002</v>
      </c>
      <c r="H149" s="153">
        <f>IF(G149="","",G149-G149*COMPASS!$U$13)</f>
        <v>636.44204000000002</v>
      </c>
    </row>
    <row r="150" spans="1:8" ht="15.6" customHeight="1">
      <c r="A150" s="193" t="s">
        <v>3723</v>
      </c>
      <c r="B150" s="315" t="s">
        <v>216</v>
      </c>
      <c r="C150" s="37" t="s">
        <v>3566</v>
      </c>
      <c r="D150" s="37" t="s">
        <v>5825</v>
      </c>
      <c r="E150" s="546">
        <v>1</v>
      </c>
      <c r="F150" s="1083"/>
      <c r="G150" s="1076">
        <v>763.72555999999997</v>
      </c>
      <c r="H150" s="153">
        <f>IF(G150="","",G150-G150*COMPASS!$U$13)</f>
        <v>763.72555999999997</v>
      </c>
    </row>
    <row r="151" spans="1:8" ht="15.6" customHeight="1">
      <c r="A151" s="193" t="s">
        <v>13606</v>
      </c>
      <c r="B151" s="315" t="s">
        <v>216</v>
      </c>
      <c r="C151" s="37" t="s">
        <v>13607</v>
      </c>
      <c r="D151" s="37" t="s">
        <v>13608</v>
      </c>
      <c r="E151" s="546">
        <v>1</v>
      </c>
      <c r="F151" s="1083"/>
      <c r="G151" s="1076">
        <v>529.93842000000006</v>
      </c>
      <c r="H151" s="153">
        <f>IF(G151="","",G151-G151*COMPASS!$U$13)</f>
        <v>529.93842000000006</v>
      </c>
    </row>
    <row r="152" spans="1:8" ht="15.6" customHeight="1">
      <c r="A152" s="193" t="s">
        <v>13609</v>
      </c>
      <c r="B152" s="315" t="s">
        <v>216</v>
      </c>
      <c r="C152" s="37" t="s">
        <v>13610</v>
      </c>
      <c r="D152" s="37" t="s">
        <v>13608</v>
      </c>
      <c r="E152" s="546">
        <v>1</v>
      </c>
      <c r="F152" s="1083"/>
      <c r="G152" s="1076">
        <v>635.92122000000006</v>
      </c>
      <c r="H152" s="153">
        <f>IF(G152="","",G152-G152*COMPASS!$U$13)</f>
        <v>635.92122000000006</v>
      </c>
    </row>
    <row r="153" spans="1:8" ht="15.6" customHeight="1">
      <c r="A153" s="193" t="s">
        <v>3724</v>
      </c>
      <c r="B153" s="315" t="s">
        <v>216</v>
      </c>
      <c r="C153" s="37" t="s">
        <v>3567</v>
      </c>
      <c r="D153" s="37" t="s">
        <v>5826</v>
      </c>
      <c r="E153" s="546">
        <v>1</v>
      </c>
      <c r="F153" s="1083"/>
      <c r="G153" s="1076">
        <v>530.37243999999998</v>
      </c>
      <c r="H153" s="153">
        <f>IF(G153="","",G153-G153*COMPASS!$U$13)</f>
        <v>530.37243999999998</v>
      </c>
    </row>
    <row r="154" spans="1:8" ht="15.6" customHeight="1">
      <c r="A154" s="193" t="s">
        <v>3725</v>
      </c>
      <c r="B154" s="315" t="s">
        <v>216</v>
      </c>
      <c r="C154" s="37" t="s">
        <v>3568</v>
      </c>
      <c r="D154" s="37" t="s">
        <v>5826</v>
      </c>
      <c r="E154" s="546">
        <v>1</v>
      </c>
      <c r="F154" s="1083"/>
      <c r="G154" s="1076">
        <v>636.44204000000002</v>
      </c>
      <c r="H154" s="153">
        <f>IF(G154="","",G154-G154*COMPASS!$U$13)</f>
        <v>636.44204000000002</v>
      </c>
    </row>
    <row r="155" spans="1:8" ht="15.6" customHeight="1">
      <c r="A155" s="193" t="s">
        <v>3726</v>
      </c>
      <c r="B155" s="315" t="s">
        <v>216</v>
      </c>
      <c r="C155" s="37" t="s">
        <v>3569</v>
      </c>
      <c r="D155" s="37" t="s">
        <v>5827</v>
      </c>
      <c r="E155" s="546">
        <v>1</v>
      </c>
      <c r="F155" s="1083"/>
      <c r="G155" s="1076">
        <v>636.44204000000002</v>
      </c>
      <c r="H155" s="153">
        <f>IF(G155="","",G155-G155*COMPASS!$U$13)</f>
        <v>636.44204000000002</v>
      </c>
    </row>
    <row r="156" spans="1:8" ht="15.6" customHeight="1">
      <c r="A156" s="193" t="s">
        <v>3727</v>
      </c>
      <c r="B156" s="315" t="s">
        <v>216</v>
      </c>
      <c r="C156" s="37" t="s">
        <v>3570</v>
      </c>
      <c r="D156" s="37" t="s">
        <v>5827</v>
      </c>
      <c r="E156" s="546">
        <v>1</v>
      </c>
      <c r="F156" s="1083"/>
      <c r="G156" s="1076">
        <v>763.72555999999997</v>
      </c>
      <c r="H156" s="153">
        <f>IF(G156="","",G156-G156*COMPASS!$U$13)</f>
        <v>763.72555999999997</v>
      </c>
    </row>
    <row r="157" spans="1:8" ht="15.6" customHeight="1">
      <c r="A157" s="193" t="s">
        <v>3728</v>
      </c>
      <c r="B157" s="315" t="s">
        <v>216</v>
      </c>
      <c r="C157" s="37" t="s">
        <v>3571</v>
      </c>
      <c r="D157" s="37" t="s">
        <v>5828</v>
      </c>
      <c r="E157" s="546">
        <v>1</v>
      </c>
      <c r="F157" s="1083"/>
      <c r="G157" s="1076">
        <v>635.00008000000003</v>
      </c>
      <c r="H157" s="153">
        <f>IF(G157="","",G157-G157*COMPASS!$U$13)</f>
        <v>635.00008000000003</v>
      </c>
    </row>
    <row r="158" spans="1:8" ht="15.6" customHeight="1">
      <c r="A158" s="193" t="s">
        <v>3729</v>
      </c>
      <c r="B158" s="315" t="s">
        <v>216</v>
      </c>
      <c r="C158" s="37" t="s">
        <v>3572</v>
      </c>
      <c r="D158" s="37" t="s">
        <v>5828</v>
      </c>
      <c r="E158" s="546">
        <v>1</v>
      </c>
      <c r="F158" s="1083"/>
      <c r="G158" s="1076">
        <v>761.99031999999988</v>
      </c>
      <c r="H158" s="153">
        <f>IF(G158="","",G158-G158*COMPASS!$U$13)</f>
        <v>761.99031999999988</v>
      </c>
    </row>
    <row r="159" spans="1:8" ht="15.6" customHeight="1">
      <c r="A159" s="193" t="s">
        <v>3730</v>
      </c>
      <c r="B159" s="315" t="s">
        <v>216</v>
      </c>
      <c r="C159" s="37" t="s">
        <v>3573</v>
      </c>
      <c r="D159" s="37" t="s">
        <v>5829</v>
      </c>
      <c r="E159" s="546">
        <v>1</v>
      </c>
      <c r="F159" s="1083"/>
      <c r="G159" s="1076">
        <v>761.99031999999988</v>
      </c>
      <c r="H159" s="153">
        <f>IF(G159="","",G159-G159*COMPASS!$U$13)</f>
        <v>761.99031999999988</v>
      </c>
    </row>
    <row r="160" spans="1:8" ht="15.6" customHeight="1">
      <c r="A160" s="193" t="s">
        <v>3731</v>
      </c>
      <c r="B160" s="315" t="s">
        <v>216</v>
      </c>
      <c r="C160" s="37" t="s">
        <v>3574</v>
      </c>
      <c r="D160" s="37" t="s">
        <v>5829</v>
      </c>
      <c r="E160" s="546">
        <v>1</v>
      </c>
      <c r="F160" s="1083"/>
      <c r="G160" s="1076">
        <v>914.42259999999987</v>
      </c>
      <c r="H160" s="153">
        <f>IF(G160="","",G160-G160*COMPASS!$U$13)</f>
        <v>914.42259999999987</v>
      </c>
    </row>
    <row r="161" spans="1:8" ht="15.6" customHeight="1">
      <c r="A161" s="193" t="s">
        <v>3732</v>
      </c>
      <c r="B161" s="315" t="s">
        <v>216</v>
      </c>
      <c r="C161" s="37" t="s">
        <v>3575</v>
      </c>
      <c r="D161" s="37" t="s">
        <v>5828</v>
      </c>
      <c r="E161" s="546">
        <v>1</v>
      </c>
      <c r="F161" s="1083"/>
      <c r="G161" s="1076">
        <v>694.29151999999999</v>
      </c>
      <c r="H161" s="153">
        <f>IF(G161="","",G161-G161*COMPASS!$U$13)</f>
        <v>694.29151999999999</v>
      </c>
    </row>
    <row r="162" spans="1:8" ht="15.6" customHeight="1">
      <c r="A162" s="193" t="s">
        <v>3733</v>
      </c>
      <c r="B162" s="315" t="s">
        <v>216</v>
      </c>
      <c r="C162" s="37" t="s">
        <v>3576</v>
      </c>
      <c r="D162" s="37" t="s">
        <v>5828</v>
      </c>
      <c r="E162" s="546">
        <v>1</v>
      </c>
      <c r="F162" s="1083"/>
      <c r="G162" s="1076">
        <v>833.20848000000001</v>
      </c>
      <c r="H162" s="153">
        <f>IF(G162="","",G162-G162*COMPASS!$U$13)</f>
        <v>833.20848000000001</v>
      </c>
    </row>
    <row r="163" spans="1:8" ht="15.6" customHeight="1">
      <c r="A163" s="193" t="s">
        <v>3734</v>
      </c>
      <c r="B163" s="315" t="s">
        <v>216</v>
      </c>
      <c r="C163" s="37" t="s">
        <v>3577</v>
      </c>
      <c r="D163" s="37" t="s">
        <v>5829</v>
      </c>
      <c r="E163" s="546">
        <v>1</v>
      </c>
      <c r="F163" s="1083"/>
      <c r="G163" s="1076">
        <v>833.20848000000001</v>
      </c>
      <c r="H163" s="153">
        <f>IF(G163="","",G163-G163*COMPASS!$U$13)</f>
        <v>833.20848000000001</v>
      </c>
    </row>
    <row r="164" spans="1:8" ht="15.6" customHeight="1">
      <c r="A164" s="193" t="s">
        <v>3735</v>
      </c>
      <c r="B164" s="315" t="s">
        <v>216</v>
      </c>
      <c r="C164" s="37" t="s">
        <v>3578</v>
      </c>
      <c r="D164" s="37" t="s">
        <v>5829</v>
      </c>
      <c r="E164" s="546">
        <v>1</v>
      </c>
      <c r="F164" s="1083"/>
      <c r="G164" s="1076">
        <v>999.84040000000005</v>
      </c>
      <c r="H164" s="153">
        <f>IF(G164="","",G164-G164*COMPASS!$U$13)</f>
        <v>999.84040000000005</v>
      </c>
    </row>
    <row r="165" spans="1:8" ht="15.6" customHeight="1">
      <c r="A165" s="128" t="s">
        <v>3579</v>
      </c>
      <c r="B165" s="449"/>
      <c r="C165" s="129"/>
      <c r="D165" s="1011"/>
      <c r="E165" s="533"/>
      <c r="F165" s="71"/>
      <c r="G165" s="534"/>
      <c r="H165" s="153" t="str">
        <f>IF(G165="","",G165-G165*COMPASS!$U$13)</f>
        <v/>
      </c>
    </row>
    <row r="166" spans="1:8" ht="15.6" customHeight="1">
      <c r="A166" s="193" t="s">
        <v>3736</v>
      </c>
      <c r="B166" s="315" t="s">
        <v>216</v>
      </c>
      <c r="C166" s="37" t="s">
        <v>3580</v>
      </c>
      <c r="D166" s="37" t="s">
        <v>5830</v>
      </c>
      <c r="E166" s="546">
        <v>1</v>
      </c>
      <c r="F166" s="1083"/>
      <c r="G166" s="1076">
        <v>1145.7716399999999</v>
      </c>
      <c r="H166" s="153">
        <f>IF(G166="","",G166-G166*COMPASS!$U$13)</f>
        <v>1145.7716399999999</v>
      </c>
    </row>
    <row r="167" spans="1:8" ht="15.6" customHeight="1">
      <c r="A167" s="193" t="s">
        <v>3737</v>
      </c>
      <c r="B167" s="315" t="s">
        <v>216</v>
      </c>
      <c r="C167" s="37" t="s">
        <v>3581</v>
      </c>
      <c r="D167" s="37" t="s">
        <v>5830</v>
      </c>
      <c r="E167" s="546">
        <v>1</v>
      </c>
      <c r="F167" s="1083"/>
      <c r="G167" s="1076">
        <v>1374.94552</v>
      </c>
      <c r="H167" s="153">
        <f>IF(G167="","",G167-G167*COMPASS!$U$13)</f>
        <v>1374.94552</v>
      </c>
    </row>
    <row r="168" spans="1:8" ht="15.6" customHeight="1">
      <c r="A168" s="193" t="s">
        <v>3738</v>
      </c>
      <c r="B168" s="315" t="s">
        <v>216</v>
      </c>
      <c r="C168" s="37" t="s">
        <v>3582</v>
      </c>
      <c r="D168" s="37" t="s">
        <v>5831</v>
      </c>
      <c r="E168" s="546">
        <v>1</v>
      </c>
      <c r="F168" s="1083"/>
      <c r="G168" s="1076">
        <v>1546.0499600000001</v>
      </c>
      <c r="H168" s="153">
        <f>IF(G168="","",G168-G168*COMPASS!$U$13)</f>
        <v>1546.0499600000001</v>
      </c>
    </row>
    <row r="169" spans="1:8" ht="15.6" customHeight="1">
      <c r="A169" s="128" t="s">
        <v>13611</v>
      </c>
      <c r="B169" s="128"/>
      <c r="C169" s="129"/>
      <c r="D169" s="129"/>
      <c r="E169" s="533"/>
      <c r="F169" s="1066"/>
      <c r="G169" s="1061"/>
      <c r="H169" s="153" t="str">
        <f>IF(G169="","",G169-G169*COMPASS!$U$13)</f>
        <v/>
      </c>
    </row>
    <row r="170" spans="1:8" ht="15.6" customHeight="1">
      <c r="A170" s="128" t="s">
        <v>13612</v>
      </c>
      <c r="B170" s="128"/>
      <c r="C170" s="129"/>
      <c r="D170" s="129"/>
      <c r="E170" s="533"/>
      <c r="F170" s="1066"/>
      <c r="G170" s="1061"/>
      <c r="H170" s="153" t="str">
        <f>IF(G170="","",G170-G170*COMPASS!$U$13)</f>
        <v/>
      </c>
    </row>
    <row r="171" spans="1:8" ht="15.6" customHeight="1">
      <c r="A171" s="193" t="s">
        <v>13613</v>
      </c>
      <c r="B171" s="315" t="s">
        <v>216</v>
      </c>
      <c r="C171" s="37" t="s">
        <v>13614</v>
      </c>
      <c r="D171" s="37" t="s">
        <v>13615</v>
      </c>
      <c r="E171" s="546">
        <v>1</v>
      </c>
      <c r="F171" s="1083"/>
      <c r="G171" s="1076">
        <v>2562.2196600000002</v>
      </c>
      <c r="H171" s="153">
        <f>IF(G171="","",G171-G171*COMPASS!$U$13)</f>
        <v>2562.2196600000002</v>
      </c>
    </row>
    <row r="172" spans="1:8" ht="15.6" customHeight="1">
      <c r="A172" s="193" t="s">
        <v>13616</v>
      </c>
      <c r="B172" s="315" t="s">
        <v>216</v>
      </c>
      <c r="C172" s="37" t="s">
        <v>13617</v>
      </c>
      <c r="D172" s="37" t="s">
        <v>13618</v>
      </c>
      <c r="E172" s="546">
        <v>1</v>
      </c>
      <c r="F172" s="1083"/>
      <c r="G172" s="1076">
        <v>2850.7175400000001</v>
      </c>
      <c r="H172" s="153">
        <f>IF(G172="","",G172-G172*COMPASS!$U$13)</f>
        <v>2850.7175400000001</v>
      </c>
    </row>
    <row r="173" spans="1:8" ht="15.6" customHeight="1">
      <c r="A173" s="193" t="s">
        <v>13619</v>
      </c>
      <c r="B173" s="315" t="s">
        <v>216</v>
      </c>
      <c r="C173" s="37" t="s">
        <v>13620</v>
      </c>
      <c r="D173" s="37" t="s">
        <v>13621</v>
      </c>
      <c r="E173" s="546">
        <v>1</v>
      </c>
      <c r="F173" s="1083"/>
      <c r="G173" s="1076">
        <v>3612.2308200000002</v>
      </c>
      <c r="H173" s="153">
        <f>IF(G173="","",G173-G173*COMPASS!$U$13)</f>
        <v>3612.2308200000002</v>
      </c>
    </row>
    <row r="174" spans="1:8" ht="15.6" customHeight="1">
      <c r="A174" s="193" t="s">
        <v>13622</v>
      </c>
      <c r="B174" s="315" t="s">
        <v>216</v>
      </c>
      <c r="C174" s="37" t="s">
        <v>13623</v>
      </c>
      <c r="D174" s="37" t="s">
        <v>13624</v>
      </c>
      <c r="E174" s="546">
        <v>1</v>
      </c>
      <c r="F174" s="1083"/>
      <c r="G174" s="1076">
        <v>2644.8813599999999</v>
      </c>
      <c r="H174" s="153">
        <f>IF(G174="","",G174-G174*COMPASS!$U$13)</f>
        <v>2644.8813599999999</v>
      </c>
    </row>
    <row r="175" spans="1:8" ht="15.6" customHeight="1">
      <c r="A175" s="193" t="s">
        <v>13625</v>
      </c>
      <c r="B175" s="315" t="s">
        <v>216</v>
      </c>
      <c r="C175" s="37" t="s">
        <v>13626</v>
      </c>
      <c r="D175" s="37" t="s">
        <v>13627</v>
      </c>
      <c r="E175" s="546">
        <v>1</v>
      </c>
      <c r="F175" s="1083"/>
      <c r="G175" s="1076">
        <v>2918.36094</v>
      </c>
      <c r="H175" s="153">
        <f>IF(G175="","",G175-G175*COMPASS!$U$13)</f>
        <v>2918.36094</v>
      </c>
    </row>
    <row r="176" spans="1:8" ht="15.6" customHeight="1">
      <c r="A176" s="193" t="s">
        <v>13628</v>
      </c>
      <c r="B176" s="315" t="s">
        <v>216</v>
      </c>
      <c r="C176" s="37" t="s">
        <v>13629</v>
      </c>
      <c r="D176" s="37" t="s">
        <v>13630</v>
      </c>
      <c r="E176" s="546">
        <v>1</v>
      </c>
      <c r="F176" s="1083"/>
      <c r="G176" s="1076">
        <v>3902.0229600000007</v>
      </c>
      <c r="H176" s="153">
        <f>IF(G176="","",G176-G176*COMPASS!$U$13)</f>
        <v>3902.0229600000007</v>
      </c>
    </row>
    <row r="177" spans="1:8" ht="15.6" customHeight="1">
      <c r="A177" s="193" t="s">
        <v>13631</v>
      </c>
      <c r="B177" s="315" t="s">
        <v>216</v>
      </c>
      <c r="C177" s="37" t="s">
        <v>13632</v>
      </c>
      <c r="D177" s="37" t="s">
        <v>13633</v>
      </c>
      <c r="E177" s="546">
        <v>1</v>
      </c>
      <c r="F177" s="1083"/>
      <c r="G177" s="1076">
        <v>2391.8169000000003</v>
      </c>
      <c r="H177" s="153">
        <f>IF(G177="","",G177-G177*COMPASS!$U$13)</f>
        <v>2391.8169000000003</v>
      </c>
    </row>
    <row r="178" spans="1:8" ht="15.6" customHeight="1">
      <c r="A178" s="193" t="s">
        <v>13634</v>
      </c>
      <c r="B178" s="315" t="s">
        <v>216</v>
      </c>
      <c r="C178" s="37" t="s">
        <v>13635</v>
      </c>
      <c r="D178" s="37" t="s">
        <v>13636</v>
      </c>
      <c r="E178" s="546">
        <v>1</v>
      </c>
      <c r="F178" s="1083"/>
      <c r="G178" s="1076">
        <v>2979.5818800000006</v>
      </c>
      <c r="H178" s="153">
        <f>IF(G178="","",G178-G178*COMPASS!$U$13)</f>
        <v>2979.5818800000006</v>
      </c>
    </row>
    <row r="179" spans="1:8" ht="15.6" customHeight="1">
      <c r="A179" s="193" t="s">
        <v>13637</v>
      </c>
      <c r="B179" s="315" t="s">
        <v>216</v>
      </c>
      <c r="C179" s="37" t="s">
        <v>13638</v>
      </c>
      <c r="D179" s="37" t="s">
        <v>13639</v>
      </c>
      <c r="E179" s="546">
        <v>1</v>
      </c>
      <c r="F179" s="1083"/>
      <c r="G179" s="1076">
        <v>2469.3748200000005</v>
      </c>
      <c r="H179" s="153">
        <f>IF(G179="","",G179-G179*COMPASS!$U$13)</f>
        <v>2469.3748200000005</v>
      </c>
    </row>
    <row r="180" spans="1:8">
      <c r="A180" s="193" t="s">
        <v>13640</v>
      </c>
      <c r="B180" s="315" t="s">
        <v>216</v>
      </c>
      <c r="C180" s="37" t="s">
        <v>13641</v>
      </c>
      <c r="D180" s="37" t="s">
        <v>13642</v>
      </c>
      <c r="E180" s="546">
        <v>1</v>
      </c>
      <c r="F180" s="1083"/>
      <c r="G180" s="1076">
        <v>3224.4656400000003</v>
      </c>
      <c r="H180" s="153">
        <f>IF(G180="","",G180-G180*COMPASS!$U$13)</f>
        <v>3224.4656400000003</v>
      </c>
    </row>
    <row r="181" spans="1:8">
      <c r="A181" s="193" t="s">
        <v>13643</v>
      </c>
      <c r="B181" s="315" t="s">
        <v>216</v>
      </c>
      <c r="C181" s="37" t="s">
        <v>13644</v>
      </c>
      <c r="D181" s="37" t="s">
        <v>13645</v>
      </c>
      <c r="E181" s="546">
        <v>1</v>
      </c>
      <c r="F181" s="1083"/>
      <c r="G181" s="1076">
        <v>1469.3758200000002</v>
      </c>
      <c r="H181" s="153">
        <f>IF(G181="","",G181-G181*COMPASS!$U$13)</f>
        <v>1469.3758200000002</v>
      </c>
    </row>
    <row r="182" spans="1:8">
      <c r="A182" s="193" t="s">
        <v>13646</v>
      </c>
      <c r="B182" s="315" t="s">
        <v>216</v>
      </c>
      <c r="C182" s="37" t="s">
        <v>13647</v>
      </c>
      <c r="D182" s="37" t="s">
        <v>13648</v>
      </c>
      <c r="E182" s="546">
        <v>1</v>
      </c>
      <c r="F182" s="1083"/>
      <c r="G182" s="1076">
        <v>1063.4421600000001</v>
      </c>
      <c r="H182" s="153">
        <f>IF(G182="","",G182-G182*COMPASS!$U$13)</f>
        <v>1063.4421600000001</v>
      </c>
    </row>
    <row r="183" spans="1:8">
      <c r="A183" s="193" t="s">
        <v>13649</v>
      </c>
      <c r="B183" s="315" t="s">
        <v>216</v>
      </c>
      <c r="C183" s="37" t="s">
        <v>13650</v>
      </c>
      <c r="D183" s="37" t="s">
        <v>13651</v>
      </c>
      <c r="E183" s="546">
        <v>1</v>
      </c>
      <c r="F183" s="1083"/>
      <c r="G183" s="1076">
        <v>1632.6479400000003</v>
      </c>
      <c r="H183" s="153">
        <f>IF(G183="","",G183-G183*COMPASS!$U$13)</f>
        <v>1632.6479400000003</v>
      </c>
    </row>
    <row r="184" spans="1:8">
      <c r="A184" s="193" t="s">
        <v>13652</v>
      </c>
      <c r="B184" s="315" t="s">
        <v>216</v>
      </c>
      <c r="C184" s="37" t="s">
        <v>13653</v>
      </c>
      <c r="D184" s="37" t="s">
        <v>13654</v>
      </c>
      <c r="E184" s="546">
        <v>1</v>
      </c>
      <c r="F184" s="1083"/>
      <c r="G184" s="1076">
        <v>1307.8619400000002</v>
      </c>
      <c r="H184" s="153">
        <f>IF(G184="","",G184-G184*COMPASS!$U$13)</f>
        <v>1307.8619400000002</v>
      </c>
    </row>
    <row r="185" spans="1:8">
      <c r="A185" s="193" t="s">
        <v>13655</v>
      </c>
      <c r="B185" s="315" t="s">
        <v>216</v>
      </c>
      <c r="C185" s="37" t="s">
        <v>13656</v>
      </c>
      <c r="D185" s="37" t="s">
        <v>13657</v>
      </c>
      <c r="E185" s="546">
        <v>1</v>
      </c>
      <c r="F185" s="1083"/>
      <c r="G185" s="1076">
        <v>1559.1681600000002</v>
      </c>
      <c r="H185" s="153">
        <f>IF(G185="","",G185-G185*COMPASS!$U$13)</f>
        <v>1559.1681600000002</v>
      </c>
    </row>
    <row r="186" spans="1:8">
      <c r="A186" s="193" t="s">
        <v>13658</v>
      </c>
      <c r="B186" s="315" t="s">
        <v>216</v>
      </c>
      <c r="C186" s="37" t="s">
        <v>13659</v>
      </c>
      <c r="D186" s="37" t="s">
        <v>13660</v>
      </c>
      <c r="E186" s="546">
        <v>1</v>
      </c>
      <c r="F186" s="1083"/>
      <c r="G186" s="1076">
        <v>1185.5421600000002</v>
      </c>
      <c r="H186" s="153">
        <f>IF(G186="","",G186-G186*COMPASS!$U$13)</f>
        <v>1185.5421600000002</v>
      </c>
    </row>
    <row r="187" spans="1:8">
      <c r="A187" s="193" t="s">
        <v>13661</v>
      </c>
      <c r="B187" s="315" t="s">
        <v>216</v>
      </c>
      <c r="C187" s="37" t="s">
        <v>13662</v>
      </c>
      <c r="D187" s="37" t="s">
        <v>13663</v>
      </c>
      <c r="E187" s="546">
        <v>1</v>
      </c>
      <c r="F187" s="1083"/>
      <c r="G187" s="1076">
        <v>1918.3619400000002</v>
      </c>
      <c r="H187" s="153">
        <f>IF(G187="","",G187-G187*COMPASS!$U$13)</f>
        <v>1918.3619400000002</v>
      </c>
    </row>
    <row r="188" spans="1:8">
      <c r="A188" s="193" t="s">
        <v>13664</v>
      </c>
      <c r="B188" s="315" t="s">
        <v>216</v>
      </c>
      <c r="C188" s="37" t="s">
        <v>13665</v>
      </c>
      <c r="D188" s="37" t="s">
        <v>13666</v>
      </c>
      <c r="E188" s="546">
        <v>1</v>
      </c>
      <c r="F188" s="1083"/>
      <c r="G188" s="1076">
        <v>1564.2719400000003</v>
      </c>
      <c r="H188" s="153">
        <f>IF(G188="","",G188-G188*COMPASS!$U$13)</f>
        <v>1564.2719400000003</v>
      </c>
    </row>
    <row r="189" spans="1:8">
      <c r="A189" s="128" t="s">
        <v>13667</v>
      </c>
      <c r="B189" s="128"/>
      <c r="C189" s="129"/>
      <c r="D189" s="129"/>
      <c r="E189" s="533"/>
      <c r="F189" s="1066"/>
      <c r="G189" s="1061"/>
      <c r="H189" s="153" t="str">
        <f>IF(G189="","",G189-G189*COMPASS!$U$13)</f>
        <v/>
      </c>
    </row>
    <row r="190" spans="1:8">
      <c r="A190" s="193" t="s">
        <v>13668</v>
      </c>
      <c r="B190" s="315" t="s">
        <v>216</v>
      </c>
      <c r="C190" s="37" t="s">
        <v>13669</v>
      </c>
      <c r="D190" s="37" t="s">
        <v>13670</v>
      </c>
      <c r="E190" s="546">
        <v>1</v>
      </c>
      <c r="F190" s="1083"/>
      <c r="G190" s="1076">
        <v>67.594560000000001</v>
      </c>
      <c r="H190" s="153">
        <f>IF(G190="","",G190-G190*COMPASS!$U$13)</f>
        <v>67.594560000000001</v>
      </c>
    </row>
    <row r="191" spans="1:8">
      <c r="A191" s="193" t="s">
        <v>13671</v>
      </c>
      <c r="B191" s="315" t="s">
        <v>216</v>
      </c>
      <c r="C191" s="37" t="s">
        <v>13672</v>
      </c>
      <c r="D191" s="37" t="s">
        <v>13673</v>
      </c>
      <c r="E191" s="546">
        <v>1</v>
      </c>
      <c r="F191" s="1083"/>
      <c r="G191" s="1076">
        <v>244.20000000000002</v>
      </c>
      <c r="H191" s="153">
        <f>IF(G191="","",G191-G191*COMPASS!$U$13)</f>
        <v>244.20000000000002</v>
      </c>
    </row>
    <row r="192" spans="1:8">
      <c r="A192" s="193" t="s">
        <v>13674</v>
      </c>
      <c r="B192" s="315" t="s">
        <v>216</v>
      </c>
      <c r="C192" s="37" t="s">
        <v>13675</v>
      </c>
      <c r="D192" s="37" t="s">
        <v>13676</v>
      </c>
      <c r="E192" s="546">
        <v>1</v>
      </c>
      <c r="F192" s="1083"/>
      <c r="G192" s="1076">
        <v>244.20000000000002</v>
      </c>
      <c r="H192" s="153">
        <f>IF(G192="","",G192-G192*COMPASS!$U$13)</f>
        <v>244.20000000000002</v>
      </c>
    </row>
    <row r="193" spans="1:8">
      <c r="A193" s="193" t="s">
        <v>13677</v>
      </c>
      <c r="B193" s="315" t="s">
        <v>216</v>
      </c>
      <c r="C193" s="37" t="s">
        <v>13678</v>
      </c>
      <c r="D193" s="37" t="s">
        <v>13679</v>
      </c>
      <c r="E193" s="546">
        <v>1</v>
      </c>
      <c r="F193" s="1083"/>
      <c r="G193" s="1076">
        <v>259.24272000000002</v>
      </c>
      <c r="H193" s="153">
        <f>IF(G193="","",G193-G193*COMPASS!$U$13)</f>
        <v>259.24272000000002</v>
      </c>
    </row>
    <row r="194" spans="1:8">
      <c r="A194" s="193" t="s">
        <v>13680</v>
      </c>
      <c r="B194" s="315" t="s">
        <v>216</v>
      </c>
      <c r="C194" s="37" t="s">
        <v>13681</v>
      </c>
      <c r="D194" s="37" t="s">
        <v>13682</v>
      </c>
      <c r="E194" s="546">
        <v>1</v>
      </c>
      <c r="F194" s="1083"/>
      <c r="G194" s="1076">
        <v>371.94102000000004</v>
      </c>
      <c r="H194" s="153">
        <f>IF(G194="","",G194-G194*COMPASS!$U$13)</f>
        <v>371.94102000000004</v>
      </c>
    </row>
    <row r="195" spans="1:8">
      <c r="A195" s="193" t="s">
        <v>13683</v>
      </c>
      <c r="B195" s="315" t="s">
        <v>216</v>
      </c>
      <c r="C195" s="37" t="s">
        <v>13684</v>
      </c>
      <c r="D195" s="37" t="s">
        <v>13685</v>
      </c>
      <c r="E195" s="546">
        <v>1</v>
      </c>
      <c r="F195" s="1083"/>
      <c r="G195" s="1076">
        <v>732.6976800000001</v>
      </c>
      <c r="H195" s="153">
        <f>IF(G195="","",G195-G195*COMPASS!$U$13)</f>
        <v>732.6976800000001</v>
      </c>
    </row>
    <row r="196" spans="1:8">
      <c r="A196" s="128" t="s">
        <v>13686</v>
      </c>
      <c r="B196" s="128"/>
      <c r="C196" s="129"/>
      <c r="D196" s="129"/>
      <c r="E196" s="533"/>
      <c r="F196" s="1066"/>
      <c r="G196" s="1061"/>
      <c r="H196" s="153" t="str">
        <f>IF(G196="","",G196-G196*COMPASS!$U$13)</f>
        <v/>
      </c>
    </row>
    <row r="197" spans="1:8">
      <c r="A197" s="193" t="s">
        <v>13687</v>
      </c>
      <c r="B197" s="315" t="s">
        <v>216</v>
      </c>
      <c r="C197" s="37" t="s">
        <v>13688</v>
      </c>
      <c r="D197" s="37" t="s">
        <v>13689</v>
      </c>
      <c r="E197" s="546">
        <v>1</v>
      </c>
      <c r="F197" s="1083"/>
      <c r="G197" s="1076">
        <v>134.09021999999999</v>
      </c>
      <c r="H197" s="153">
        <f>IF(G197="","",G197-G197*COMPASS!$U$13)</f>
        <v>134.09021999999999</v>
      </c>
    </row>
    <row r="198" spans="1:8">
      <c r="A198" s="193" t="s">
        <v>13690</v>
      </c>
      <c r="B198" s="315" t="s">
        <v>216</v>
      </c>
      <c r="C198" s="37" t="s">
        <v>13691</v>
      </c>
      <c r="D198" s="37" t="s">
        <v>13692</v>
      </c>
      <c r="E198" s="546">
        <v>1</v>
      </c>
      <c r="F198" s="1083"/>
      <c r="G198" s="1076">
        <v>161.85576</v>
      </c>
      <c r="H198" s="153">
        <f>IF(G198="","",G198-G198*COMPASS!$U$13)</f>
        <v>161.85576</v>
      </c>
    </row>
    <row r="199" spans="1:8">
      <c r="A199" s="193" t="s">
        <v>13693</v>
      </c>
      <c r="B199" s="315" t="s">
        <v>216</v>
      </c>
      <c r="C199" s="37" t="s">
        <v>13694</v>
      </c>
      <c r="D199" s="37" t="s">
        <v>13695</v>
      </c>
      <c r="E199" s="546">
        <v>1</v>
      </c>
      <c r="F199" s="1083"/>
      <c r="G199" s="1076">
        <v>208.10724000000002</v>
      </c>
      <c r="H199" s="153">
        <f>IF(G199="","",G199-G199*COMPASS!$U$13)</f>
        <v>208.10724000000002</v>
      </c>
    </row>
    <row r="200" spans="1:8">
      <c r="A200" s="193" t="s">
        <v>13696</v>
      </c>
      <c r="B200" s="315" t="s">
        <v>216</v>
      </c>
      <c r="C200" s="37" t="s">
        <v>13697</v>
      </c>
      <c r="D200" s="37" t="s">
        <v>13698</v>
      </c>
      <c r="E200" s="546">
        <v>1</v>
      </c>
      <c r="F200" s="1083"/>
      <c r="G200" s="1076">
        <v>485.73822000000001</v>
      </c>
      <c r="H200" s="153">
        <f>IF(G200="","",G200-G200*COMPASS!$U$13)</f>
        <v>485.73822000000001</v>
      </c>
    </row>
    <row r="201" spans="1:8">
      <c r="A201" s="128" t="s">
        <v>13699</v>
      </c>
      <c r="B201" s="128"/>
      <c r="C201" s="129"/>
      <c r="D201" s="129"/>
      <c r="E201" s="533"/>
      <c r="F201" s="1066"/>
      <c r="G201" s="1061"/>
      <c r="H201" s="153" t="str">
        <f>IF(G201="","",G201-G201*COMPASS!$U$13)</f>
        <v/>
      </c>
    </row>
    <row r="202" spans="1:8">
      <c r="A202" s="193" t="s">
        <v>13700</v>
      </c>
      <c r="B202" s="315" t="s">
        <v>216</v>
      </c>
      <c r="C202" s="37" t="s">
        <v>13701</v>
      </c>
      <c r="D202" s="37" t="s">
        <v>13702</v>
      </c>
      <c r="E202" s="546">
        <v>1</v>
      </c>
      <c r="F202" s="1083"/>
      <c r="G202" s="1076">
        <v>2580.68118</v>
      </c>
      <c r="H202" s="153">
        <f>IF(G202="","",G202-G202*COMPASS!$U$13)</f>
        <v>2580.68118</v>
      </c>
    </row>
    <row r="203" spans="1:8">
      <c r="A203" s="128" t="s">
        <v>13703</v>
      </c>
      <c r="B203" s="128"/>
      <c r="C203" s="129"/>
      <c r="D203" s="129"/>
      <c r="E203" s="533"/>
      <c r="F203" s="1066"/>
      <c r="G203" s="1061"/>
      <c r="H203" s="153" t="str">
        <f>IF(G203="","",G203-G203*COMPASS!$U$13)</f>
        <v/>
      </c>
    </row>
    <row r="204" spans="1:8">
      <c r="A204" s="128" t="s">
        <v>13704</v>
      </c>
      <c r="B204" s="128"/>
      <c r="C204" s="129"/>
      <c r="D204" s="129"/>
      <c r="E204" s="533"/>
      <c r="F204" s="1066"/>
      <c r="G204" s="1061"/>
      <c r="H204" s="153" t="str">
        <f>IF(G204="","",G204-G204*COMPASS!$U$13)</f>
        <v/>
      </c>
    </row>
    <row r="205" spans="1:8">
      <c r="A205" s="193" t="s">
        <v>13705</v>
      </c>
      <c r="B205" s="315" t="s">
        <v>216</v>
      </c>
      <c r="C205" s="37" t="s">
        <v>13706</v>
      </c>
      <c r="D205" s="37" t="s">
        <v>13707</v>
      </c>
      <c r="E205" s="546">
        <v>1</v>
      </c>
      <c r="F205" s="1083"/>
      <c r="G205" s="1076">
        <v>467.54532000000006</v>
      </c>
      <c r="H205" s="153">
        <f>IF(G205="","",G205-G205*COMPASS!$U$13)</f>
        <v>467.54532000000006</v>
      </c>
    </row>
    <row r="206" spans="1:8">
      <c r="A206" s="193" t="s">
        <v>13708</v>
      </c>
      <c r="B206" s="315" t="s">
        <v>216</v>
      </c>
      <c r="C206" s="37" t="s">
        <v>13709</v>
      </c>
      <c r="D206" s="37" t="s">
        <v>13710</v>
      </c>
      <c r="E206" s="546">
        <v>1</v>
      </c>
      <c r="F206" s="1083"/>
      <c r="G206" s="1076">
        <v>937.72800000000007</v>
      </c>
      <c r="H206" s="153">
        <f>IF(G206="","",G206-G206*COMPASS!$U$13)</f>
        <v>937.72800000000007</v>
      </c>
    </row>
    <row r="207" spans="1:8">
      <c r="A207" s="193" t="s">
        <v>13711</v>
      </c>
      <c r="B207" s="315" t="s">
        <v>216</v>
      </c>
      <c r="C207" s="37" t="s">
        <v>13712</v>
      </c>
      <c r="D207" s="37" t="s">
        <v>13713</v>
      </c>
      <c r="E207" s="546">
        <v>1</v>
      </c>
      <c r="F207" s="1083"/>
      <c r="G207" s="1076">
        <v>1293.96696</v>
      </c>
      <c r="H207" s="153">
        <f>IF(G207="","",G207-G207*COMPASS!$U$13)</f>
        <v>1293.96696</v>
      </c>
    </row>
    <row r="208" spans="1:8">
      <c r="A208" s="193" t="s">
        <v>13714</v>
      </c>
      <c r="B208" s="315" t="s">
        <v>216</v>
      </c>
      <c r="C208" s="37" t="s">
        <v>13715</v>
      </c>
      <c r="D208" s="37" t="s">
        <v>13716</v>
      </c>
      <c r="E208" s="546">
        <v>1</v>
      </c>
      <c r="F208" s="1083"/>
      <c r="G208" s="1076">
        <v>2485.1501400000002</v>
      </c>
      <c r="H208" s="153">
        <f>IF(G208="","",G208-G208*COMPASS!$U$13)</f>
        <v>2485.1501400000002</v>
      </c>
    </row>
    <row r="209" spans="1:8">
      <c r="A209" s="128" t="s">
        <v>13717</v>
      </c>
      <c r="B209" s="128"/>
      <c r="C209" s="129"/>
      <c r="D209" s="129"/>
      <c r="E209" s="533"/>
      <c r="F209" s="1066"/>
      <c r="G209" s="1061"/>
      <c r="H209" s="153" t="str">
        <f>IF(G209="","",G209-G209*COMPASS!$U$13)</f>
        <v/>
      </c>
    </row>
    <row r="210" spans="1:8">
      <c r="A210" s="193" t="s">
        <v>13718</v>
      </c>
      <c r="B210" s="315" t="s">
        <v>216</v>
      </c>
      <c r="C210" s="37" t="s">
        <v>13719</v>
      </c>
      <c r="D210" s="37" t="s">
        <v>13720</v>
      </c>
      <c r="E210" s="546">
        <v>1</v>
      </c>
      <c r="F210" s="1083"/>
      <c r="G210" s="1076">
        <v>79.462680000000006</v>
      </c>
      <c r="H210" s="153">
        <f>IF(G210="","",G210-G210*COMPASS!$U$13)</f>
        <v>79.462680000000006</v>
      </c>
    </row>
    <row r="211" spans="1:8">
      <c r="A211" s="193" t="s">
        <v>13721</v>
      </c>
      <c r="B211" s="315" t="s">
        <v>216</v>
      </c>
      <c r="C211" s="37" t="s">
        <v>13722</v>
      </c>
      <c r="D211" s="37" t="s">
        <v>13723</v>
      </c>
      <c r="E211" s="546">
        <v>1</v>
      </c>
      <c r="F211" s="1083"/>
      <c r="G211" s="1076">
        <v>312.74694</v>
      </c>
      <c r="H211" s="153">
        <f>IF(G211="","",G211-G211*COMPASS!$U$13)</f>
        <v>312.74694</v>
      </c>
    </row>
    <row r="212" spans="1:8">
      <c r="A212" s="193" t="s">
        <v>13724</v>
      </c>
      <c r="B212" s="315" t="s">
        <v>216</v>
      </c>
      <c r="C212" s="37" t="s">
        <v>13725</v>
      </c>
      <c r="D212" s="37" t="s">
        <v>13726</v>
      </c>
      <c r="E212" s="546">
        <v>1</v>
      </c>
      <c r="F212" s="1083"/>
      <c r="G212" s="1076">
        <v>367.93614000000002</v>
      </c>
      <c r="H212" s="153">
        <f>IF(G212="","",G212-G212*COMPASS!$U$13)</f>
        <v>367.93614000000002</v>
      </c>
    </row>
    <row r="213" spans="1:8">
      <c r="A213" s="193" t="s">
        <v>13727</v>
      </c>
      <c r="B213" s="315" t="s">
        <v>216</v>
      </c>
      <c r="C213" s="37" t="s">
        <v>13728</v>
      </c>
      <c r="D213" s="37" t="s">
        <v>13729</v>
      </c>
      <c r="E213" s="546">
        <v>1</v>
      </c>
      <c r="F213" s="1083"/>
      <c r="G213" s="1076">
        <v>251.74578000000002</v>
      </c>
      <c r="H213" s="153">
        <f>IF(G213="","",G213-G213*COMPASS!$U$13)</f>
        <v>251.74578000000002</v>
      </c>
    </row>
    <row r="214" spans="1:8">
      <c r="A214" s="193" t="s">
        <v>13730</v>
      </c>
      <c r="B214" s="315" t="s">
        <v>216</v>
      </c>
      <c r="C214" s="37" t="s">
        <v>13731</v>
      </c>
      <c r="D214" s="37" t="s">
        <v>13732</v>
      </c>
      <c r="E214" s="546">
        <v>1</v>
      </c>
      <c r="F214" s="1083"/>
      <c r="G214" s="1076">
        <v>419.95074000000005</v>
      </c>
      <c r="H214" s="153">
        <f>IF(G214="","",G214-G214*COMPASS!$U$13)</f>
        <v>419.95074000000005</v>
      </c>
    </row>
    <row r="215" spans="1:8">
      <c r="A215" s="128" t="s">
        <v>3583</v>
      </c>
      <c r="B215" s="449"/>
      <c r="C215" s="129"/>
      <c r="D215" s="1011"/>
      <c r="E215" s="533"/>
      <c r="F215" s="71"/>
      <c r="G215" s="534"/>
      <c r="H215" s="153" t="str">
        <f>IF(G215="","",G215-G215*COMPASS!$U$13)</f>
        <v/>
      </c>
    </row>
    <row r="216" spans="1:8">
      <c r="A216" s="193" t="s">
        <v>3739</v>
      </c>
      <c r="B216" s="315" t="s">
        <v>216</v>
      </c>
      <c r="C216" s="37" t="s">
        <v>3584</v>
      </c>
      <c r="D216" s="37" t="s">
        <v>5832</v>
      </c>
      <c r="E216" s="546">
        <v>1</v>
      </c>
      <c r="F216" s="1083"/>
      <c r="G216" s="1076">
        <v>5514.5732399999997</v>
      </c>
      <c r="H216" s="153">
        <f>IF(G216="","",G216-G216*COMPASS!$U$13)</f>
        <v>5514.5732399999997</v>
      </c>
    </row>
    <row r="217" spans="1:8">
      <c r="A217" s="193" t="s">
        <v>3740</v>
      </c>
      <c r="B217" s="315" t="s">
        <v>216</v>
      </c>
      <c r="C217" s="37" t="s">
        <v>3585</v>
      </c>
      <c r="D217" s="37" t="s">
        <v>5833</v>
      </c>
      <c r="E217" s="546">
        <v>1</v>
      </c>
      <c r="F217" s="1083"/>
      <c r="G217" s="1076">
        <v>6201.3857399999997</v>
      </c>
      <c r="H217" s="153">
        <f>IF(G217="","",G217-G217*COMPASS!$U$13)</f>
        <v>6201.3857399999997</v>
      </c>
    </row>
    <row r="218" spans="1:8">
      <c r="A218" s="193" t="s">
        <v>3741</v>
      </c>
      <c r="B218" s="315" t="s">
        <v>216</v>
      </c>
      <c r="C218" s="37" t="s">
        <v>3586</v>
      </c>
      <c r="D218" s="37" t="s">
        <v>5834</v>
      </c>
      <c r="E218" s="546">
        <v>1</v>
      </c>
      <c r="F218" s="1083"/>
      <c r="G218" s="1076">
        <v>5735.1346800000001</v>
      </c>
      <c r="H218" s="153">
        <f>IF(G218="","",G218-G218*COMPASS!$U$13)</f>
        <v>5735.1346800000001</v>
      </c>
    </row>
    <row r="219" spans="1:8">
      <c r="A219" s="193" t="s">
        <v>3742</v>
      </c>
      <c r="B219" s="315" t="s">
        <v>216</v>
      </c>
      <c r="C219" s="37" t="s">
        <v>3587</v>
      </c>
      <c r="D219" s="37" t="s">
        <v>5835</v>
      </c>
      <c r="E219" s="546">
        <v>1</v>
      </c>
      <c r="F219" s="1083"/>
      <c r="G219" s="1076">
        <v>6645.7808999999997</v>
      </c>
      <c r="H219" s="153">
        <f>IF(G219="","",G219-G219*COMPASS!$U$13)</f>
        <v>6645.7808999999997</v>
      </c>
    </row>
    <row r="220" spans="1:8">
      <c r="A220" s="193" t="s">
        <v>3743</v>
      </c>
      <c r="B220" s="315" t="s">
        <v>216</v>
      </c>
      <c r="C220" s="37" t="s">
        <v>3588</v>
      </c>
      <c r="D220" s="37" t="s">
        <v>5836</v>
      </c>
      <c r="E220" s="546">
        <v>1</v>
      </c>
      <c r="F220" s="1083"/>
      <c r="G220" s="1076">
        <v>5903.3884800000005</v>
      </c>
      <c r="H220" s="153">
        <f>IF(G220="","",G220-G220*COMPASS!$U$13)</f>
        <v>5903.3884800000005</v>
      </c>
    </row>
    <row r="221" spans="1:8">
      <c r="A221" s="193" t="s">
        <v>3744</v>
      </c>
      <c r="B221" s="315" t="s">
        <v>216</v>
      </c>
      <c r="C221" s="37" t="s">
        <v>3589</v>
      </c>
      <c r="D221" s="37" t="s">
        <v>5837</v>
      </c>
      <c r="E221" s="546">
        <v>1</v>
      </c>
      <c r="F221" s="1083"/>
      <c r="G221" s="1076">
        <v>6942.7036800000005</v>
      </c>
      <c r="H221" s="153">
        <f>IF(G221="","",G221-G221*COMPASS!$U$13)</f>
        <v>6942.7036800000005</v>
      </c>
    </row>
    <row r="222" spans="1:8">
      <c r="A222" s="193" t="s">
        <v>3745</v>
      </c>
      <c r="B222" s="315" t="s">
        <v>216</v>
      </c>
      <c r="C222" s="37" t="s">
        <v>3590</v>
      </c>
      <c r="D222" s="37" t="s">
        <v>5838</v>
      </c>
      <c r="E222" s="546">
        <v>1</v>
      </c>
      <c r="F222" s="1083"/>
      <c r="G222" s="1076">
        <v>6150.8851800000002</v>
      </c>
      <c r="H222" s="153">
        <f>IF(G222="","",G222-G222*COMPASS!$U$13)</f>
        <v>6150.8851800000002</v>
      </c>
    </row>
    <row r="223" spans="1:8">
      <c r="A223" s="193" t="s">
        <v>3746</v>
      </c>
      <c r="B223" s="315" t="s">
        <v>216</v>
      </c>
      <c r="C223" s="37" t="s">
        <v>3591</v>
      </c>
      <c r="D223" s="37" t="s">
        <v>5839</v>
      </c>
      <c r="E223" s="546">
        <v>1</v>
      </c>
      <c r="F223" s="1083"/>
      <c r="G223" s="1076">
        <v>7112.4471000000012</v>
      </c>
      <c r="H223" s="153">
        <f>IF(G223="","",G223-G223*COMPASS!$U$13)</f>
        <v>7112.4471000000012</v>
      </c>
    </row>
    <row r="224" spans="1:8">
      <c r="A224" s="193" t="s">
        <v>3747</v>
      </c>
      <c r="B224" s="315" t="s">
        <v>216</v>
      </c>
      <c r="C224" s="37" t="s">
        <v>3592</v>
      </c>
      <c r="D224" s="37" t="s">
        <v>5840</v>
      </c>
      <c r="E224" s="546">
        <v>1</v>
      </c>
      <c r="F224" s="1083"/>
      <c r="G224" s="1076">
        <v>6999.2848200000008</v>
      </c>
      <c r="H224" s="153">
        <f>IF(G224="","",G224-G224*COMPASS!$U$13)</f>
        <v>6999.2848200000008</v>
      </c>
    </row>
    <row r="225" spans="1:8">
      <c r="A225" s="193" t="s">
        <v>3748</v>
      </c>
      <c r="B225" s="315" t="s">
        <v>216</v>
      </c>
      <c r="C225" s="37" t="s">
        <v>3593</v>
      </c>
      <c r="D225" s="37" t="s">
        <v>5841</v>
      </c>
      <c r="E225" s="546">
        <v>1</v>
      </c>
      <c r="F225" s="1083"/>
      <c r="G225" s="1076">
        <v>8006.7807600000015</v>
      </c>
      <c r="H225" s="153">
        <f>IF(G225="","",G225-G225*COMPASS!$U$13)</f>
        <v>8006.7807600000015</v>
      </c>
    </row>
    <row r="226" spans="1:8">
      <c r="A226" s="193" t="s">
        <v>3749</v>
      </c>
      <c r="B226" s="315" t="s">
        <v>216</v>
      </c>
      <c r="C226" s="37" t="s">
        <v>3594</v>
      </c>
      <c r="D226" s="37" t="s">
        <v>5842</v>
      </c>
      <c r="E226" s="546">
        <v>1</v>
      </c>
      <c r="F226" s="1083"/>
      <c r="G226" s="1076">
        <v>7282.0928400000003</v>
      </c>
      <c r="H226" s="153">
        <f>IF(G226="","",G226-G226*COMPASS!$U$13)</f>
        <v>7282.0928400000003</v>
      </c>
    </row>
    <row r="227" spans="1:8">
      <c r="A227" s="193" t="s">
        <v>3750</v>
      </c>
      <c r="B227" s="315" t="s">
        <v>216</v>
      </c>
      <c r="C227" s="37" t="s">
        <v>3595</v>
      </c>
      <c r="D227" s="37" t="s">
        <v>5843</v>
      </c>
      <c r="E227" s="546">
        <v>1</v>
      </c>
      <c r="F227" s="1083"/>
      <c r="G227" s="1076">
        <v>8377.9647600000008</v>
      </c>
      <c r="H227" s="153">
        <f>IF(G227="","",G227-G227*COMPASS!$U$13)</f>
        <v>8377.9647600000008</v>
      </c>
    </row>
    <row r="228" spans="1:8">
      <c r="A228" s="128" t="s">
        <v>3596</v>
      </c>
      <c r="B228" s="449"/>
      <c r="C228" s="129"/>
      <c r="D228" s="1011"/>
      <c r="E228" s="533"/>
      <c r="F228" s="71"/>
      <c r="G228" s="534"/>
      <c r="H228" s="153" t="str">
        <f>IF(G228="","",G228-G228*COMPASS!$U$13)</f>
        <v/>
      </c>
    </row>
    <row r="229" spans="1:8">
      <c r="A229" s="193" t="s">
        <v>3751</v>
      </c>
      <c r="B229" s="315" t="s">
        <v>216</v>
      </c>
      <c r="C229" s="37" t="s">
        <v>3597</v>
      </c>
      <c r="D229" s="37" t="s">
        <v>5844</v>
      </c>
      <c r="E229" s="546">
        <v>1</v>
      </c>
      <c r="F229" s="1083"/>
      <c r="G229" s="1076">
        <v>949.3275000000001</v>
      </c>
      <c r="H229" s="153">
        <f>IF(G229="","",G229-G229*COMPASS!$U$13)</f>
        <v>949.3275000000001</v>
      </c>
    </row>
    <row r="230" spans="1:8">
      <c r="A230" s="193" t="s">
        <v>3752</v>
      </c>
      <c r="B230" s="315" t="s">
        <v>216</v>
      </c>
      <c r="C230" s="37" t="s">
        <v>3598</v>
      </c>
      <c r="D230" s="37" t="s">
        <v>5845</v>
      </c>
      <c r="E230" s="546">
        <v>1</v>
      </c>
      <c r="F230" s="1083"/>
      <c r="G230" s="1076">
        <v>989.74260000000015</v>
      </c>
      <c r="H230" s="153">
        <f>IF(G230="","",G230-G230*COMPASS!$U$13)</f>
        <v>989.74260000000015</v>
      </c>
    </row>
    <row r="231" spans="1:8">
      <c r="A231" s="193" t="s">
        <v>3753</v>
      </c>
      <c r="B231" s="315" t="s">
        <v>216</v>
      </c>
      <c r="C231" s="37" t="s">
        <v>3599</v>
      </c>
      <c r="D231" s="37" t="s">
        <v>5846</v>
      </c>
      <c r="E231" s="546">
        <v>1</v>
      </c>
      <c r="F231" s="1083"/>
      <c r="G231" s="1076">
        <v>1290.2307000000001</v>
      </c>
      <c r="H231" s="153">
        <f>IF(G231="","",G231-G231*COMPASS!$U$13)</f>
        <v>1290.2307000000001</v>
      </c>
    </row>
    <row r="232" spans="1:8">
      <c r="A232" s="193" t="s">
        <v>3754</v>
      </c>
      <c r="B232" s="315" t="s">
        <v>216</v>
      </c>
      <c r="C232" s="37" t="s">
        <v>3600</v>
      </c>
      <c r="D232" s="37" t="s">
        <v>5847</v>
      </c>
      <c r="E232" s="546">
        <v>1</v>
      </c>
      <c r="F232" s="1083"/>
      <c r="G232" s="1076">
        <v>1113.4543200000001</v>
      </c>
      <c r="H232" s="153">
        <f>IF(G232="","",G232-G232*COMPASS!$U$13)</f>
        <v>1113.4543200000001</v>
      </c>
    </row>
    <row r="233" spans="1:8">
      <c r="A233" s="128" t="s">
        <v>3601</v>
      </c>
      <c r="B233" s="449"/>
      <c r="C233" s="129"/>
      <c r="D233" s="1011"/>
      <c r="E233" s="533"/>
      <c r="F233" s="71"/>
      <c r="G233" s="534"/>
      <c r="H233" s="153" t="str">
        <f>IF(G233="","",G233-G233*COMPASS!$U$13)</f>
        <v/>
      </c>
    </row>
    <row r="234" spans="1:8">
      <c r="A234" s="193" t="s">
        <v>3755</v>
      </c>
      <c r="B234" s="315" t="s">
        <v>216</v>
      </c>
      <c r="C234" s="37" t="s">
        <v>3602</v>
      </c>
      <c r="D234" s="37" t="s">
        <v>5848</v>
      </c>
      <c r="E234" s="546">
        <v>1</v>
      </c>
      <c r="F234" s="1083"/>
      <c r="G234" s="1076">
        <v>537.26441999999997</v>
      </c>
      <c r="H234" s="153">
        <f>IF(G234="","",G234-G234*COMPASS!$U$13)</f>
        <v>537.26441999999997</v>
      </c>
    </row>
    <row r="235" spans="1:8">
      <c r="A235" s="193" t="s">
        <v>3756</v>
      </c>
      <c r="B235" s="315" t="s">
        <v>216</v>
      </c>
      <c r="C235" s="37" t="s">
        <v>3603</v>
      </c>
      <c r="D235" s="37" t="s">
        <v>5849</v>
      </c>
      <c r="E235" s="546">
        <v>1</v>
      </c>
      <c r="F235" s="1083"/>
      <c r="G235" s="1076">
        <v>537.26441999999997</v>
      </c>
      <c r="H235" s="153">
        <f>IF(G235="","",G235-G235*COMPASS!$U$13)</f>
        <v>537.26441999999997</v>
      </c>
    </row>
    <row r="236" spans="1:8">
      <c r="A236" s="193" t="s">
        <v>3757</v>
      </c>
      <c r="B236" s="315" t="s">
        <v>216</v>
      </c>
      <c r="C236" s="37" t="s">
        <v>3604</v>
      </c>
      <c r="D236" s="37" t="s">
        <v>5850</v>
      </c>
      <c r="E236" s="546">
        <v>1</v>
      </c>
      <c r="F236" s="1083"/>
      <c r="G236" s="1076">
        <v>625.6404</v>
      </c>
      <c r="H236" s="153">
        <f>IF(G236="","",G236-G236*COMPASS!$U$13)</f>
        <v>625.6404</v>
      </c>
    </row>
    <row r="237" spans="1:8">
      <c r="A237" s="193" t="s">
        <v>3758</v>
      </c>
      <c r="B237" s="315" t="s">
        <v>216</v>
      </c>
      <c r="C237" s="37" t="s">
        <v>3605</v>
      </c>
      <c r="D237" s="37" t="s">
        <v>5851</v>
      </c>
      <c r="E237" s="546">
        <v>1</v>
      </c>
      <c r="F237" s="1083"/>
      <c r="G237" s="1076">
        <v>745.81122000000016</v>
      </c>
      <c r="H237" s="153">
        <f>IF(G237="","",G237-G237*COMPASS!$U$13)</f>
        <v>745.81122000000016</v>
      </c>
    </row>
    <row r="238" spans="1:8">
      <c r="A238" s="193" t="s">
        <v>3759</v>
      </c>
      <c r="B238" s="315" t="s">
        <v>216</v>
      </c>
      <c r="C238" s="37" t="s">
        <v>3606</v>
      </c>
      <c r="D238" s="37" t="s">
        <v>5852</v>
      </c>
      <c r="E238" s="546">
        <v>1</v>
      </c>
      <c r="F238" s="1083"/>
      <c r="G238" s="1076">
        <v>692.81982000000005</v>
      </c>
      <c r="H238" s="153">
        <f>IF(G238="","",G238-G238*COMPASS!$U$13)</f>
        <v>692.81982000000005</v>
      </c>
    </row>
    <row r="239" spans="1:8">
      <c r="A239" s="193" t="s">
        <v>3760</v>
      </c>
      <c r="B239" s="315" t="s">
        <v>216</v>
      </c>
      <c r="C239" s="37" t="s">
        <v>3607</v>
      </c>
      <c r="D239" s="37" t="s">
        <v>5853</v>
      </c>
      <c r="E239" s="546">
        <v>1</v>
      </c>
      <c r="F239" s="1083"/>
      <c r="G239" s="1076">
        <v>802.39236000000005</v>
      </c>
      <c r="H239" s="153">
        <f>IF(G239="","",G239-G239*COMPASS!$U$13)</f>
        <v>802.39236000000005</v>
      </c>
    </row>
    <row r="240" spans="1:8">
      <c r="A240" s="193" t="s">
        <v>3761</v>
      </c>
      <c r="B240" s="315" t="s">
        <v>216</v>
      </c>
      <c r="C240" s="37" t="s">
        <v>3608</v>
      </c>
      <c r="D240" s="37" t="s">
        <v>5854</v>
      </c>
      <c r="E240" s="546">
        <v>1</v>
      </c>
      <c r="F240" s="1083"/>
      <c r="G240" s="1076">
        <v>692.81982000000005</v>
      </c>
      <c r="H240" s="153">
        <f>IF(G240="","",G240-G240*COMPASS!$U$13)</f>
        <v>692.81982000000005</v>
      </c>
    </row>
    <row r="241" spans="1:8">
      <c r="A241" s="193" t="s">
        <v>3762</v>
      </c>
      <c r="B241" s="315" t="s">
        <v>216</v>
      </c>
      <c r="C241" s="37" t="s">
        <v>3609</v>
      </c>
      <c r="D241" s="37" t="s">
        <v>5855</v>
      </c>
      <c r="E241" s="546">
        <v>1</v>
      </c>
      <c r="F241" s="1083"/>
      <c r="G241" s="1076">
        <v>689.30334000000005</v>
      </c>
      <c r="H241" s="153">
        <f>IF(G241="","",G241-G241*COMPASS!$U$13)</f>
        <v>689.30334000000005</v>
      </c>
    </row>
    <row r="242" spans="1:8">
      <c r="A242" s="193" t="s">
        <v>3763</v>
      </c>
      <c r="B242" s="315" t="s">
        <v>216</v>
      </c>
      <c r="C242" s="37" t="s">
        <v>3610</v>
      </c>
      <c r="D242" s="37" t="s">
        <v>5856</v>
      </c>
      <c r="E242" s="546">
        <v>1</v>
      </c>
      <c r="F242" s="1083"/>
      <c r="G242" s="1076">
        <v>866.03088000000002</v>
      </c>
      <c r="H242" s="153">
        <f>IF(G242="","",G242-G242*COMPASS!$U$13)</f>
        <v>866.03088000000002</v>
      </c>
    </row>
    <row r="243" spans="1:8">
      <c r="A243" s="193" t="s">
        <v>3764</v>
      </c>
      <c r="B243" s="315" t="s">
        <v>216</v>
      </c>
      <c r="C243" s="37" t="s">
        <v>3611</v>
      </c>
      <c r="D243" s="37" t="s">
        <v>5857</v>
      </c>
      <c r="E243" s="546">
        <v>1</v>
      </c>
      <c r="F243" s="1083"/>
      <c r="G243" s="1076">
        <v>795.33498000000009</v>
      </c>
      <c r="H243" s="153">
        <f>IF(G243="","",G243-G243*COMPASS!$U$13)</f>
        <v>795.33498000000009</v>
      </c>
    </row>
    <row r="244" spans="1:8">
      <c r="A244" s="193" t="s">
        <v>3765</v>
      </c>
      <c r="B244" s="315" t="s">
        <v>216</v>
      </c>
      <c r="C244" s="37" t="s">
        <v>3612</v>
      </c>
      <c r="D244" s="37" t="s">
        <v>5858</v>
      </c>
      <c r="E244" s="546">
        <v>1</v>
      </c>
      <c r="F244" s="1083"/>
      <c r="G244" s="1076">
        <v>795.33498000000009</v>
      </c>
      <c r="H244" s="153">
        <f>IF(G244="","",G244-G244*COMPASS!$U$13)</f>
        <v>795.33498000000009</v>
      </c>
    </row>
    <row r="245" spans="1:8">
      <c r="A245" s="193" t="s">
        <v>3766</v>
      </c>
      <c r="B245" s="315" t="s">
        <v>216</v>
      </c>
      <c r="C245" s="37" t="s">
        <v>3613</v>
      </c>
      <c r="D245" s="37" t="s">
        <v>5859</v>
      </c>
      <c r="E245" s="546">
        <v>1</v>
      </c>
      <c r="F245" s="1083"/>
      <c r="G245" s="1076">
        <v>936.70236</v>
      </c>
      <c r="H245" s="153">
        <f>IF(G245="","",G245-G245*COMPASS!$U$13)</f>
        <v>936.70236</v>
      </c>
    </row>
    <row r="246" spans="1:8">
      <c r="A246" s="193" t="s">
        <v>3767</v>
      </c>
      <c r="B246" s="315" t="s">
        <v>216</v>
      </c>
      <c r="C246" s="37" t="s">
        <v>3614</v>
      </c>
      <c r="D246" s="37" t="s">
        <v>5860</v>
      </c>
      <c r="E246" s="546">
        <v>1</v>
      </c>
      <c r="F246" s="1083"/>
      <c r="G246" s="1076">
        <v>914.72436000000005</v>
      </c>
      <c r="H246" s="153">
        <f>IF(G246="","",G246-G246*COMPASS!$U$13)</f>
        <v>914.72436000000005</v>
      </c>
    </row>
    <row r="247" spans="1:8">
      <c r="A247" s="193" t="s">
        <v>3768</v>
      </c>
      <c r="B247" s="315" t="s">
        <v>216</v>
      </c>
      <c r="C247" s="37" t="s">
        <v>3615</v>
      </c>
      <c r="D247" s="37" t="s">
        <v>5861</v>
      </c>
      <c r="E247" s="546">
        <v>1</v>
      </c>
      <c r="F247" s="1083"/>
      <c r="G247" s="1076">
        <v>919.02228000000002</v>
      </c>
      <c r="H247" s="153">
        <f>IF(G247="","",G247-G247*COMPASS!$U$13)</f>
        <v>919.02228000000002</v>
      </c>
    </row>
    <row r="248" spans="1:8">
      <c r="A248" s="128" t="s">
        <v>3616</v>
      </c>
      <c r="B248" s="449"/>
      <c r="C248" s="129"/>
      <c r="D248" s="1011"/>
      <c r="E248" s="533"/>
      <c r="F248" s="71"/>
      <c r="G248" s="534"/>
      <c r="H248" s="153" t="str">
        <f>IF(G248="","",G248-G248*COMPASS!$U$13)</f>
        <v/>
      </c>
    </row>
    <row r="249" spans="1:8">
      <c r="A249" s="193" t="s">
        <v>3769</v>
      </c>
      <c r="B249" s="315" t="s">
        <v>216</v>
      </c>
      <c r="C249" s="37" t="s">
        <v>3617</v>
      </c>
      <c r="D249" s="37" t="s">
        <v>5862</v>
      </c>
      <c r="E249" s="546">
        <v>1</v>
      </c>
      <c r="F249" s="1083"/>
      <c r="G249" s="1076">
        <v>49.426079999999999</v>
      </c>
      <c r="H249" s="153">
        <f>IF(G249="","",G249-G249*COMPASS!$U$13)</f>
        <v>49.426079999999999</v>
      </c>
    </row>
    <row r="250" spans="1:8">
      <c r="A250" s="193" t="s">
        <v>3770</v>
      </c>
      <c r="B250" s="315" t="s">
        <v>216</v>
      </c>
      <c r="C250" s="37" t="s">
        <v>3618</v>
      </c>
      <c r="D250" s="37" t="s">
        <v>5863</v>
      </c>
      <c r="E250" s="546">
        <v>1</v>
      </c>
      <c r="F250" s="1083"/>
      <c r="G250" s="1076">
        <v>56.874180000000003</v>
      </c>
      <c r="H250" s="153">
        <f>IF(G250="","",G250-G250*COMPASS!$U$13)</f>
        <v>56.874180000000003</v>
      </c>
    </row>
    <row r="251" spans="1:8">
      <c r="A251" s="193" t="s">
        <v>3771</v>
      </c>
      <c r="B251" s="315" t="s">
        <v>216</v>
      </c>
      <c r="C251" s="37" t="s">
        <v>3619</v>
      </c>
      <c r="D251" s="37" t="s">
        <v>5864</v>
      </c>
      <c r="E251" s="546">
        <v>1</v>
      </c>
      <c r="F251" s="1083"/>
      <c r="G251" s="1076">
        <v>67.887600000000006</v>
      </c>
      <c r="H251" s="153">
        <f>IF(G251="","",G251-G251*COMPASS!$U$13)</f>
        <v>67.887600000000006</v>
      </c>
    </row>
    <row r="252" spans="1:8">
      <c r="A252" s="193" t="s">
        <v>3772</v>
      </c>
      <c r="B252" s="315" t="s">
        <v>216</v>
      </c>
      <c r="C252" s="37" t="s">
        <v>3620</v>
      </c>
      <c r="D252" s="37" t="s">
        <v>5864</v>
      </c>
      <c r="E252" s="546">
        <v>1</v>
      </c>
      <c r="F252" s="1083"/>
      <c r="G252" s="1076">
        <v>67.887600000000006</v>
      </c>
      <c r="H252" s="153">
        <f>IF(G252="","",G252-G252*COMPASS!$U$13)</f>
        <v>67.887600000000006</v>
      </c>
    </row>
    <row r="253" spans="1:8">
      <c r="A253" s="193" t="s">
        <v>3773</v>
      </c>
      <c r="B253" s="315" t="s">
        <v>216</v>
      </c>
      <c r="C253" s="37" t="s">
        <v>3621</v>
      </c>
      <c r="D253" s="37" t="s">
        <v>5865</v>
      </c>
      <c r="E253" s="546">
        <v>1</v>
      </c>
      <c r="F253" s="1083"/>
      <c r="G253" s="1076">
        <v>85.176960000000008</v>
      </c>
      <c r="H253" s="153">
        <f>IF(G253="","",G253-G253*COMPASS!$U$13)</f>
        <v>85.176960000000008</v>
      </c>
    </row>
    <row r="254" spans="1:8">
      <c r="A254" s="193" t="s">
        <v>3774</v>
      </c>
      <c r="B254" s="315" t="s">
        <v>216</v>
      </c>
      <c r="C254" s="37" t="s">
        <v>3622</v>
      </c>
      <c r="D254" s="37" t="s">
        <v>5866</v>
      </c>
      <c r="E254" s="546">
        <v>1</v>
      </c>
      <c r="F254" s="1083"/>
      <c r="G254" s="1076">
        <v>92.600640000000013</v>
      </c>
      <c r="H254" s="153">
        <f>IF(G254="","",G254-G254*COMPASS!$U$13)</f>
        <v>92.600640000000013</v>
      </c>
    </row>
    <row r="255" spans="1:8">
      <c r="A255" s="128" t="s">
        <v>3623</v>
      </c>
      <c r="B255" s="449"/>
      <c r="C255" s="129"/>
      <c r="D255" s="1011"/>
      <c r="E255" s="533"/>
      <c r="F255" s="71"/>
      <c r="G255" s="534"/>
      <c r="H255" s="153" t="str">
        <f>IF(G255="","",G255-G255*COMPASS!$U$13)</f>
        <v/>
      </c>
    </row>
    <row r="256" spans="1:8">
      <c r="A256" s="193" t="s">
        <v>3775</v>
      </c>
      <c r="B256" s="315" t="s">
        <v>216</v>
      </c>
      <c r="C256" s="37" t="s">
        <v>3624</v>
      </c>
      <c r="D256" s="37" t="s">
        <v>5867</v>
      </c>
      <c r="E256" s="546">
        <v>1</v>
      </c>
      <c r="F256" s="1083"/>
      <c r="G256" s="1076">
        <v>1292.74596</v>
      </c>
      <c r="H256" s="153">
        <f>IF(G256="","",G256-G256*COMPASS!$U$13)</f>
        <v>1292.74596</v>
      </c>
    </row>
    <row r="257" spans="1:8">
      <c r="A257" s="193" t="s">
        <v>3776</v>
      </c>
      <c r="B257" s="315" t="s">
        <v>216</v>
      </c>
      <c r="C257" s="37" t="s">
        <v>3625</v>
      </c>
      <c r="D257" s="37" t="s">
        <v>5867</v>
      </c>
      <c r="E257" s="546">
        <v>1</v>
      </c>
      <c r="F257" s="1083"/>
      <c r="G257" s="1076">
        <v>912.6975000000001</v>
      </c>
      <c r="H257" s="153">
        <f>IF(G257="","",G257-G257*COMPASS!$U$13)</f>
        <v>912.6975000000001</v>
      </c>
    </row>
    <row r="258" spans="1:8">
      <c r="A258" s="193" t="s">
        <v>3777</v>
      </c>
      <c r="B258" s="315" t="s">
        <v>216</v>
      </c>
      <c r="C258" s="37" t="s">
        <v>3626</v>
      </c>
      <c r="D258" s="37" t="s">
        <v>5867</v>
      </c>
      <c r="E258" s="546">
        <v>1</v>
      </c>
      <c r="F258" s="1083"/>
      <c r="G258" s="1076">
        <v>997.97214000000008</v>
      </c>
      <c r="H258" s="153">
        <f>IF(G258="","",G258-G258*COMPASS!$U$13)</f>
        <v>997.97214000000008</v>
      </c>
    </row>
    <row r="259" spans="1:8">
      <c r="A259" s="193" t="s">
        <v>3781</v>
      </c>
      <c r="B259" s="315" t="s">
        <v>216</v>
      </c>
      <c r="C259" s="37" t="s">
        <v>3634</v>
      </c>
      <c r="D259" s="37" t="s">
        <v>5871</v>
      </c>
      <c r="E259" s="546">
        <v>1</v>
      </c>
      <c r="F259" s="1083"/>
      <c r="G259" s="1076">
        <v>2394.0635400000001</v>
      </c>
      <c r="H259" s="153">
        <f>IF(G259="","",G259-G259*COMPASS!$U$13)</f>
        <v>2394.0635400000001</v>
      </c>
    </row>
    <row r="260" spans="1:8">
      <c r="A260" s="193" t="s">
        <v>13733</v>
      </c>
      <c r="B260" s="315" t="s">
        <v>216</v>
      </c>
      <c r="C260" s="37" t="s">
        <v>13734</v>
      </c>
      <c r="D260" s="37" t="s">
        <v>13735</v>
      </c>
      <c r="E260" s="546">
        <v>1</v>
      </c>
      <c r="F260" s="1083"/>
      <c r="G260" s="1076">
        <v>451.62348000000003</v>
      </c>
      <c r="H260" s="153">
        <f>IF(G260="","",G260-G260*COMPASS!$U$13)</f>
        <v>451.62348000000003</v>
      </c>
    </row>
    <row r="261" spans="1:8">
      <c r="A261" s="193" t="s">
        <v>13736</v>
      </c>
      <c r="B261" s="315" t="s">
        <v>216</v>
      </c>
      <c r="C261" s="37" t="s">
        <v>13737</v>
      </c>
      <c r="D261" s="37" t="s">
        <v>13738</v>
      </c>
      <c r="E261" s="546">
        <v>1</v>
      </c>
      <c r="F261" s="1083"/>
      <c r="G261" s="1076">
        <v>502.6857</v>
      </c>
      <c r="H261" s="153">
        <f>IF(G261="","",G261-G261*COMPASS!$U$13)</f>
        <v>502.6857</v>
      </c>
    </row>
    <row r="262" spans="1:8">
      <c r="A262" s="193" t="s">
        <v>13739</v>
      </c>
      <c r="B262" s="315" t="s">
        <v>216</v>
      </c>
      <c r="C262" s="37" t="s">
        <v>13740</v>
      </c>
      <c r="D262" s="37" t="s">
        <v>13741</v>
      </c>
      <c r="E262" s="546">
        <v>1</v>
      </c>
      <c r="F262" s="1083"/>
      <c r="G262" s="1076">
        <v>490.89084000000008</v>
      </c>
      <c r="H262" s="153">
        <f>IF(G262="","",G262-G262*COMPASS!$U$13)</f>
        <v>490.89084000000008</v>
      </c>
    </row>
    <row r="263" spans="1:8">
      <c r="A263" s="193" t="s">
        <v>13742</v>
      </c>
      <c r="B263" s="315" t="s">
        <v>216</v>
      </c>
      <c r="C263" s="37" t="s">
        <v>13743</v>
      </c>
      <c r="D263" s="37" t="s">
        <v>13744</v>
      </c>
      <c r="E263" s="546">
        <v>1</v>
      </c>
      <c r="F263" s="1083"/>
      <c r="G263" s="1076">
        <v>541.95306000000005</v>
      </c>
      <c r="H263" s="153">
        <f>IF(G263="","",G263-G263*COMPASS!$U$13)</f>
        <v>541.95306000000005</v>
      </c>
    </row>
    <row r="264" spans="1:8">
      <c r="A264" s="193" t="s">
        <v>13745</v>
      </c>
      <c r="B264" s="315" t="s">
        <v>216</v>
      </c>
      <c r="C264" s="37" t="s">
        <v>13746</v>
      </c>
      <c r="D264" s="37" t="s">
        <v>13747</v>
      </c>
      <c r="E264" s="546">
        <v>1</v>
      </c>
      <c r="F264" s="1083"/>
      <c r="G264" s="1076">
        <v>443.78466000000003</v>
      </c>
      <c r="H264" s="153">
        <f>IF(G264="","",G264-G264*COMPASS!$U$13)</f>
        <v>443.78466000000003</v>
      </c>
    </row>
    <row r="265" spans="1:8">
      <c r="A265" s="128" t="s">
        <v>3627</v>
      </c>
      <c r="B265" s="449"/>
      <c r="C265" s="129"/>
      <c r="D265" s="1011"/>
      <c r="E265" s="533"/>
      <c r="F265" s="71"/>
      <c r="G265" s="534"/>
      <c r="H265" s="153" t="str">
        <f>IF(G265="","",G265-G265*COMPASS!$U$13)</f>
        <v/>
      </c>
    </row>
    <row r="266" spans="1:8">
      <c r="A266" s="193" t="s">
        <v>3778</v>
      </c>
      <c r="B266" s="315" t="s">
        <v>216</v>
      </c>
      <c r="C266" s="37" t="s">
        <v>3628</v>
      </c>
      <c r="D266" s="37" t="s">
        <v>5868</v>
      </c>
      <c r="E266" s="546">
        <v>1</v>
      </c>
      <c r="F266" s="1083"/>
      <c r="G266" s="1076">
        <v>294.52962000000002</v>
      </c>
      <c r="H266" s="153">
        <f>IF(G266="","",G266-G266*COMPASS!$U$13)</f>
        <v>294.52962000000002</v>
      </c>
    </row>
    <row r="267" spans="1:8">
      <c r="A267" s="193" t="s">
        <v>3779</v>
      </c>
      <c r="B267" s="315" t="s">
        <v>216</v>
      </c>
      <c r="C267" s="37" t="s">
        <v>3629</v>
      </c>
      <c r="D267" s="37" t="s">
        <v>5869</v>
      </c>
      <c r="E267" s="546">
        <v>1</v>
      </c>
      <c r="F267" s="1083"/>
      <c r="G267" s="1076">
        <v>71.013360000000006</v>
      </c>
      <c r="H267" s="153">
        <f>IF(G267="","",G267-G267*COMPASS!$U$13)</f>
        <v>71.013360000000006</v>
      </c>
    </row>
    <row r="268" spans="1:8">
      <c r="A268" s="193" t="s">
        <v>3780</v>
      </c>
      <c r="B268" s="315" t="s">
        <v>216</v>
      </c>
      <c r="C268" s="37" t="s">
        <v>3630</v>
      </c>
      <c r="D268" s="37" t="s">
        <v>5870</v>
      </c>
      <c r="E268" s="546">
        <v>1</v>
      </c>
      <c r="F268" s="1083"/>
      <c r="G268" s="1076">
        <v>141.17202</v>
      </c>
      <c r="H268" s="153">
        <f>IF(G268="","",G268-G268*COMPASS!$U$13)</f>
        <v>141.17202</v>
      </c>
    </row>
  </sheetData>
  <sheetProtection algorithmName="SHA-512" hashValue="8twcEJIjkhXBXROW9M8cG/AtzWQY/yvmcygR9hGxuSTwsIqR6zW+SVrii0fg2O/bDsZDmk8BHnARcfLNpjtikw==" saltValue="d31rS24cLllU2HEqa9BlmQ==" spinCount="100000" sheet="1"/>
  <mergeCells count="1">
    <mergeCell ref="D1:G1"/>
  </mergeCells>
  <phoneticPr fontId="20" type="noConversion"/>
  <conditionalFormatting sqref="C6:C202">
    <cfRule type="duplicateValues" dxfId="13" priority="2"/>
  </conditionalFormatting>
  <conditionalFormatting sqref="C203:C268">
    <cfRule type="duplicateValues" dxfId="12" priority="1"/>
  </conditionalFormatting>
  <hyperlinks>
    <hyperlink ref="H2" location="Indice" display="Indice" xr:uid="{00000000-0004-0000-0D00-000000000000}"/>
    <hyperlink ref="D1" r:id="rId1" xr:uid="{00000000-0004-0000-0D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7041"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87041"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3">
    <tabColor indexed="63"/>
  </sheetPr>
  <dimension ref="A1:I289"/>
  <sheetViews>
    <sheetView zoomScaleNormal="100" workbookViewId="0">
      <pane ySplit="4" topLeftCell="A260" activePane="bottomLeft" state="frozen"/>
      <selection pane="bottomLeft" activeCell="B57" sqref="B57:G59"/>
    </sheetView>
  </sheetViews>
  <sheetFormatPr defaultColWidth="9.44140625" defaultRowHeight="13.2"/>
  <cols>
    <col min="1" max="1" width="17.44140625" style="49" customWidth="1"/>
    <col min="2" max="2" width="4" style="292" customWidth="1"/>
    <col min="3" max="3" width="13" style="95" customWidth="1"/>
    <col min="4" max="4" width="46.5546875" style="48" customWidth="1"/>
    <col min="5" max="5" width="4.5546875" style="146" bestFit="1" customWidth="1"/>
    <col min="6" max="6" width="4.5546875" style="51" customWidth="1"/>
    <col min="7" max="7" width="11.44140625" style="231" customWidth="1"/>
    <col min="8" max="8" width="10.44140625" style="166" bestFit="1" customWidth="1"/>
    <col min="9" max="9" width="12" style="290" bestFit="1" customWidth="1"/>
    <col min="10" max="11" width="3.44140625" style="49" customWidth="1"/>
    <col min="12" max="12" width="7.5546875" style="49" bestFit="1" customWidth="1"/>
    <col min="13" max="13" width="8.44140625" style="49" bestFit="1" customWidth="1"/>
    <col min="14" max="14" width="44.5546875" style="49" customWidth="1"/>
    <col min="15" max="16384" width="9.44140625" style="49"/>
  </cols>
  <sheetData>
    <row r="1" spans="1:9">
      <c r="A1" s="53" t="str">
        <f>'LS CABLE'!A1</f>
        <v>Listino Giugno26</v>
      </c>
      <c r="B1" s="422"/>
      <c r="C1" s="92"/>
      <c r="D1" s="1385" t="s">
        <v>11780</v>
      </c>
      <c r="E1" s="1386"/>
      <c r="F1" s="1386"/>
      <c r="G1" s="1386"/>
      <c r="H1" s="154"/>
    </row>
    <row r="2" spans="1:9" ht="13.8" thickBot="1">
      <c r="A2" s="55"/>
      <c r="B2" s="423"/>
      <c r="C2" s="93"/>
      <c r="D2" s="46"/>
      <c r="E2" s="85"/>
      <c r="F2" s="58"/>
      <c r="G2" s="57"/>
      <c r="H2" s="163" t="s">
        <v>190</v>
      </c>
    </row>
    <row r="3" spans="1:9" ht="25.2">
      <c r="A3" s="24" t="s">
        <v>342</v>
      </c>
      <c r="B3" s="424"/>
      <c r="C3" s="409"/>
      <c r="D3" s="233"/>
      <c r="E3" s="65"/>
      <c r="F3" s="143"/>
      <c r="G3" s="59"/>
      <c r="H3" s="164"/>
    </row>
    <row r="4" spans="1:9" s="145" customFormat="1">
      <c r="A4" s="68" t="str">
        <f>'LS CABLE'!A4</f>
        <v>Cod. Compass</v>
      </c>
      <c r="B4" s="425"/>
      <c r="C4" s="182" t="s">
        <v>217</v>
      </c>
      <c r="D4" s="147" t="s">
        <v>219</v>
      </c>
      <c r="E4" s="137" t="s">
        <v>490</v>
      </c>
      <c r="F4" s="144"/>
      <c r="G4" s="230" t="s">
        <v>189</v>
      </c>
      <c r="H4" s="167" t="s">
        <v>491</v>
      </c>
      <c r="I4" s="439"/>
    </row>
    <row r="5" spans="1:9" ht="25.5" customHeight="1">
      <c r="A5" s="128" t="s">
        <v>3091</v>
      </c>
      <c r="B5" s="314"/>
      <c r="C5" s="129"/>
      <c r="D5" s="1011"/>
      <c r="E5" s="533"/>
      <c r="F5" s="71"/>
      <c r="G5" s="534"/>
      <c r="H5" s="319" t="str">
        <f>IF(G5="","",G5-G5*COMPASS!$U$13)</f>
        <v/>
      </c>
    </row>
    <row r="6" spans="1:9" ht="16.350000000000001" customHeight="1">
      <c r="A6" s="193" t="s">
        <v>3158</v>
      </c>
      <c r="B6" s="313" t="s">
        <v>216</v>
      </c>
      <c r="C6" s="130" t="s">
        <v>3092</v>
      </c>
      <c r="D6" s="37" t="s">
        <v>7689</v>
      </c>
      <c r="E6" s="531">
        <v>1</v>
      </c>
      <c r="F6" s="547" t="s">
        <v>6910</v>
      </c>
      <c r="G6" s="532">
        <v>12.788383999999999</v>
      </c>
      <c r="H6" s="319">
        <f>IF(G6="","",G6-G6*COMPASS!$U$13)</f>
        <v>12.788383999999999</v>
      </c>
    </row>
    <row r="7" spans="1:9" ht="16.350000000000001" customHeight="1">
      <c r="A7" s="193" t="s">
        <v>3159</v>
      </c>
      <c r="B7" s="313" t="s">
        <v>216</v>
      </c>
      <c r="C7" s="130" t="s">
        <v>3093</v>
      </c>
      <c r="D7" s="37" t="s">
        <v>5383</v>
      </c>
      <c r="E7" s="531">
        <v>1</v>
      </c>
      <c r="F7" s="547" t="s">
        <v>6910</v>
      </c>
      <c r="G7" s="532">
        <v>16.170639999999999</v>
      </c>
      <c r="H7" s="319">
        <f>IF(G7="","",G7-G7*COMPASS!$U$13)</f>
        <v>16.170639999999999</v>
      </c>
    </row>
    <row r="8" spans="1:9" ht="16.350000000000001" customHeight="1">
      <c r="A8" s="193" t="s">
        <v>3160</v>
      </c>
      <c r="B8" s="313" t="s">
        <v>216</v>
      </c>
      <c r="C8" s="130" t="s">
        <v>3094</v>
      </c>
      <c r="D8" s="37" t="s">
        <v>5384</v>
      </c>
      <c r="E8" s="531">
        <v>1</v>
      </c>
      <c r="F8" s="547" t="s">
        <v>6910</v>
      </c>
      <c r="G8" s="532">
        <v>18.120991999999998</v>
      </c>
      <c r="H8" s="319">
        <f>IF(G8="","",G8-G8*COMPASS!$U$13)</f>
        <v>18.120991999999998</v>
      </c>
    </row>
    <row r="9" spans="1:9" ht="16.350000000000001" customHeight="1">
      <c r="A9" s="193" t="s">
        <v>3161</v>
      </c>
      <c r="B9" s="313" t="s">
        <v>216</v>
      </c>
      <c r="C9" s="130" t="s">
        <v>3095</v>
      </c>
      <c r="D9" s="37" t="s">
        <v>5385</v>
      </c>
      <c r="E9" s="531">
        <v>1</v>
      </c>
      <c r="F9" s="547" t="s">
        <v>6910</v>
      </c>
      <c r="G9" s="532">
        <v>23.330159999999996</v>
      </c>
      <c r="H9" s="319">
        <f>IF(G9="","",G9-G9*COMPASS!$U$13)</f>
        <v>23.330159999999996</v>
      </c>
    </row>
    <row r="10" spans="1:9" ht="16.350000000000001" customHeight="1">
      <c r="A10" s="193" t="s">
        <v>3162</v>
      </c>
      <c r="B10" s="313" t="s">
        <v>216</v>
      </c>
      <c r="C10" s="130" t="s">
        <v>3096</v>
      </c>
      <c r="D10" s="37" t="s">
        <v>5386</v>
      </c>
      <c r="E10" s="531">
        <v>1</v>
      </c>
      <c r="F10" s="547" t="s">
        <v>6910</v>
      </c>
      <c r="G10" s="532">
        <v>16.392831999999999</v>
      </c>
      <c r="H10" s="319">
        <f>IF(G10="","",G10-G10*COMPASS!$U$13)</f>
        <v>16.392831999999999</v>
      </c>
    </row>
    <row r="11" spans="1:9" ht="16.350000000000001" customHeight="1">
      <c r="A11" s="193" t="s">
        <v>3163</v>
      </c>
      <c r="B11" s="313" t="s">
        <v>216</v>
      </c>
      <c r="C11" s="130" t="s">
        <v>3097</v>
      </c>
      <c r="D11" s="37" t="s">
        <v>5387</v>
      </c>
      <c r="E11" s="531">
        <v>1</v>
      </c>
      <c r="F11" s="547" t="s">
        <v>6910</v>
      </c>
      <c r="G11" s="532">
        <v>19.62696</v>
      </c>
      <c r="H11" s="319">
        <f>IF(G11="","",G11-G11*COMPASS!$U$13)</f>
        <v>19.62696</v>
      </c>
    </row>
    <row r="12" spans="1:9" ht="16.350000000000001" customHeight="1">
      <c r="A12" s="193" t="s">
        <v>3164</v>
      </c>
      <c r="B12" s="313" t="s">
        <v>467</v>
      </c>
      <c r="C12" s="130" t="s">
        <v>3098</v>
      </c>
      <c r="D12" s="37" t="s">
        <v>5388</v>
      </c>
      <c r="E12" s="531">
        <v>1</v>
      </c>
      <c r="F12" s="547" t="s">
        <v>6910</v>
      </c>
      <c r="G12" s="532">
        <v>21.700751999999998</v>
      </c>
      <c r="H12" s="319">
        <f>IF(G12="","",G12-G12*COMPASS!$U$13)</f>
        <v>21.700751999999998</v>
      </c>
    </row>
    <row r="13" spans="1:9" ht="16.350000000000001" customHeight="1">
      <c r="A13" s="193" t="s">
        <v>3165</v>
      </c>
      <c r="B13" s="313" t="s">
        <v>467</v>
      </c>
      <c r="C13" s="130" t="s">
        <v>3099</v>
      </c>
      <c r="D13" s="37" t="s">
        <v>5389</v>
      </c>
      <c r="E13" s="531">
        <v>1</v>
      </c>
      <c r="F13" s="547" t="s">
        <v>6910</v>
      </c>
      <c r="G13" s="532">
        <v>26.885231999999998</v>
      </c>
      <c r="H13" s="319">
        <f>IF(G13="","",G13-G13*COMPASS!$U$13)</f>
        <v>26.885231999999998</v>
      </c>
    </row>
    <row r="14" spans="1:9" ht="16.350000000000001" customHeight="1">
      <c r="A14" s="193" t="s">
        <v>3166</v>
      </c>
      <c r="B14" s="313" t="s">
        <v>467</v>
      </c>
      <c r="C14" s="130" t="s">
        <v>3100</v>
      </c>
      <c r="D14" s="37" t="s">
        <v>5390</v>
      </c>
      <c r="E14" s="531">
        <v>1</v>
      </c>
      <c r="F14" s="547" t="s">
        <v>6910</v>
      </c>
      <c r="G14" s="532">
        <v>37.377631999999998</v>
      </c>
      <c r="H14" s="319">
        <f>IF(G14="","",G14-G14*COMPASS!$U$13)</f>
        <v>37.377631999999998</v>
      </c>
    </row>
    <row r="15" spans="1:9" ht="16.350000000000001" customHeight="1">
      <c r="A15" s="193" t="s">
        <v>13478</v>
      </c>
      <c r="B15" s="313" t="s">
        <v>216</v>
      </c>
      <c r="C15" s="130" t="s">
        <v>13427</v>
      </c>
      <c r="D15" s="37" t="s">
        <v>13428</v>
      </c>
      <c r="E15" s="531">
        <v>1</v>
      </c>
      <c r="F15" s="547"/>
      <c r="G15" s="532">
        <v>59.004319999999993</v>
      </c>
      <c r="H15" s="319">
        <f>IF(G15="","",G15-G15*COMPASS!$U$13)</f>
        <v>59.004319999999993</v>
      </c>
    </row>
    <row r="16" spans="1:9" ht="16.350000000000001" customHeight="1">
      <c r="A16" s="193" t="s">
        <v>13479</v>
      </c>
      <c r="B16" s="313" t="s">
        <v>216</v>
      </c>
      <c r="C16" s="130" t="s">
        <v>13429</v>
      </c>
      <c r="D16" s="37" t="s">
        <v>13430</v>
      </c>
      <c r="E16" s="531">
        <v>1</v>
      </c>
      <c r="F16" s="547"/>
      <c r="G16" s="532">
        <v>56.288640000000001</v>
      </c>
      <c r="H16" s="319">
        <f>IF(G16="","",G16-G16*COMPASS!$U$13)</f>
        <v>56.288640000000001</v>
      </c>
    </row>
    <row r="17" spans="1:8" ht="16.350000000000001" customHeight="1">
      <c r="A17" s="193" t="s">
        <v>13480</v>
      </c>
      <c r="B17" s="313" t="s">
        <v>216</v>
      </c>
      <c r="C17" s="130" t="s">
        <v>13431</v>
      </c>
      <c r="D17" s="37" t="s">
        <v>13432</v>
      </c>
      <c r="E17" s="531">
        <v>1</v>
      </c>
      <c r="F17" s="547"/>
      <c r="G17" s="532">
        <v>53.103888000000005</v>
      </c>
      <c r="H17" s="319">
        <f>IF(G17="","",G17-G17*COMPASS!$U$13)</f>
        <v>53.103888000000005</v>
      </c>
    </row>
    <row r="18" spans="1:8" ht="16.350000000000001" customHeight="1">
      <c r="A18" s="193" t="s">
        <v>13481</v>
      </c>
      <c r="B18" s="313" t="s">
        <v>216</v>
      </c>
      <c r="C18" s="130" t="s">
        <v>13433</v>
      </c>
      <c r="D18" s="37" t="s">
        <v>13434</v>
      </c>
      <c r="E18" s="531">
        <v>1</v>
      </c>
      <c r="F18" s="547"/>
      <c r="G18" s="532">
        <v>49.474751999999995</v>
      </c>
      <c r="H18" s="319">
        <f>IF(G18="","",G18-G18*COMPASS!$U$13)</f>
        <v>49.474751999999995</v>
      </c>
    </row>
    <row r="19" spans="1:8" ht="16.350000000000001" customHeight="1">
      <c r="A19" s="193" t="s">
        <v>13482</v>
      </c>
      <c r="B19" s="313" t="s">
        <v>216</v>
      </c>
      <c r="C19" s="130" t="s">
        <v>13435</v>
      </c>
      <c r="D19" s="37" t="s">
        <v>13436</v>
      </c>
      <c r="E19" s="531">
        <v>1</v>
      </c>
      <c r="F19" s="547"/>
      <c r="G19" s="532">
        <v>51.943551999999997</v>
      </c>
      <c r="H19" s="319">
        <f>IF(G19="","",G19-G19*COMPASS!$U$13)</f>
        <v>51.943551999999997</v>
      </c>
    </row>
    <row r="20" spans="1:8" ht="16.350000000000001" customHeight="1">
      <c r="A20" s="193" t="s">
        <v>13483</v>
      </c>
      <c r="B20" s="313" t="s">
        <v>216</v>
      </c>
      <c r="C20" s="130" t="s">
        <v>13437</v>
      </c>
      <c r="D20" s="37" t="s">
        <v>13438</v>
      </c>
      <c r="E20" s="531">
        <v>1</v>
      </c>
      <c r="F20" s="547"/>
      <c r="G20" s="532">
        <v>54.832048</v>
      </c>
      <c r="H20" s="319">
        <f>IF(G20="","",G20-G20*COMPASS!$U$13)</f>
        <v>54.832048</v>
      </c>
    </row>
    <row r="21" spans="1:8" ht="16.350000000000001" customHeight="1">
      <c r="A21" s="128" t="s">
        <v>3101</v>
      </c>
      <c r="B21" s="314"/>
      <c r="C21" s="129"/>
      <c r="D21" s="1011"/>
      <c r="E21" s="533"/>
      <c r="F21" s="71"/>
      <c r="G21" s="71"/>
      <c r="H21" s="319" t="str">
        <f>IF(G21="","",G21-G21*COMPASS!$U$13)</f>
        <v/>
      </c>
    </row>
    <row r="22" spans="1:8" ht="16.350000000000001" customHeight="1">
      <c r="A22" s="193" t="s">
        <v>9316</v>
      </c>
      <c r="B22" s="313" t="s">
        <v>216</v>
      </c>
      <c r="C22" s="130" t="s">
        <v>9317</v>
      </c>
      <c r="D22" s="37" t="s">
        <v>9318</v>
      </c>
      <c r="E22" s="531">
        <v>1</v>
      </c>
      <c r="F22" s="547" t="s">
        <v>6910</v>
      </c>
      <c r="G22" s="538">
        <v>21.997008000000001</v>
      </c>
      <c r="H22" s="319">
        <f>IF(G22="","",G22-G22*COMPASS!$U$13)</f>
        <v>21.997008000000001</v>
      </c>
    </row>
    <row r="23" spans="1:8" ht="16.350000000000001" customHeight="1">
      <c r="A23" s="193" t="s">
        <v>9319</v>
      </c>
      <c r="B23" s="313" t="s">
        <v>216</v>
      </c>
      <c r="C23" s="130" t="s">
        <v>9320</v>
      </c>
      <c r="D23" s="37" t="s">
        <v>9321</v>
      </c>
      <c r="E23" s="531">
        <v>1</v>
      </c>
      <c r="F23" s="547" t="s">
        <v>6910</v>
      </c>
      <c r="G23" s="538">
        <v>29.354032</v>
      </c>
      <c r="H23" s="319">
        <f>IF(G23="","",G23-G23*COMPASS!$U$13)</f>
        <v>29.354032</v>
      </c>
    </row>
    <row r="24" spans="1:8" ht="16.350000000000001" customHeight="1">
      <c r="A24" s="193" t="s">
        <v>9322</v>
      </c>
      <c r="B24" s="313" t="s">
        <v>467</v>
      </c>
      <c r="C24" s="130" t="s">
        <v>9323</v>
      </c>
      <c r="D24" s="37" t="s">
        <v>9324</v>
      </c>
      <c r="E24" s="531">
        <v>1</v>
      </c>
      <c r="F24" s="547" t="s">
        <v>6910</v>
      </c>
      <c r="G24" s="538">
        <v>31.822831999999998</v>
      </c>
      <c r="H24" s="319">
        <f>IF(G24="","",G24-G24*COMPASS!$U$13)</f>
        <v>31.822831999999998</v>
      </c>
    </row>
    <row r="25" spans="1:8" ht="16.350000000000001" customHeight="1">
      <c r="A25" s="193" t="s">
        <v>9325</v>
      </c>
      <c r="B25" s="313" t="s">
        <v>467</v>
      </c>
      <c r="C25" s="130" t="s">
        <v>9326</v>
      </c>
      <c r="D25" s="37" t="s">
        <v>9327</v>
      </c>
      <c r="E25" s="531">
        <v>1</v>
      </c>
      <c r="F25" s="547" t="s">
        <v>6910</v>
      </c>
      <c r="G25" s="532">
        <v>27.0396</v>
      </c>
      <c r="H25" s="319">
        <f>IF(G25="","",G25-G25*COMPASS!$U$13)</f>
        <v>27.0396</v>
      </c>
    </row>
    <row r="26" spans="1:8" ht="16.350000000000001" customHeight="1">
      <c r="A26" s="193" t="s">
        <v>9328</v>
      </c>
      <c r="B26" s="313" t="s">
        <v>467</v>
      </c>
      <c r="C26" s="130" t="s">
        <v>9329</v>
      </c>
      <c r="D26" s="37" t="s">
        <v>9330</v>
      </c>
      <c r="E26" s="531">
        <v>1</v>
      </c>
      <c r="F26" s="547" t="s">
        <v>6910</v>
      </c>
      <c r="G26" s="538">
        <v>42.883056000000003</v>
      </c>
      <c r="H26" s="319">
        <f>IF(G26="","",G26-G26*COMPASS!$U$13)</f>
        <v>42.883056000000003</v>
      </c>
    </row>
    <row r="27" spans="1:8" ht="16.350000000000001" customHeight="1">
      <c r="A27" s="193" t="s">
        <v>3167</v>
      </c>
      <c r="B27" s="313" t="s">
        <v>467</v>
      </c>
      <c r="C27" s="130" t="s">
        <v>3102</v>
      </c>
      <c r="D27" s="37" t="s">
        <v>5391</v>
      </c>
      <c r="E27" s="531">
        <v>1</v>
      </c>
      <c r="F27" s="547" t="s">
        <v>6910</v>
      </c>
      <c r="G27" s="538">
        <v>55.128303999999993</v>
      </c>
      <c r="H27" s="319">
        <f>IF(G27="","",G27-G27*COMPASS!$U$13)</f>
        <v>55.128303999999993</v>
      </c>
    </row>
    <row r="28" spans="1:8" ht="16.350000000000001" customHeight="1">
      <c r="A28" s="193" t="s">
        <v>3168</v>
      </c>
      <c r="B28" s="313" t="s">
        <v>467</v>
      </c>
      <c r="C28" s="130" t="s">
        <v>3103</v>
      </c>
      <c r="D28" s="37" t="s">
        <v>5392</v>
      </c>
      <c r="E28" s="531">
        <v>1</v>
      </c>
      <c r="F28" s="547" t="s">
        <v>6910</v>
      </c>
      <c r="G28" s="538">
        <v>77.619072000000003</v>
      </c>
      <c r="H28" s="319">
        <f>IF(G28="","",G28-G28*COMPASS!$U$13)</f>
        <v>77.619072000000003</v>
      </c>
    </row>
    <row r="29" spans="1:8" ht="16.350000000000001" customHeight="1">
      <c r="A29" s="193" t="s">
        <v>3169</v>
      </c>
      <c r="B29" s="313" t="s">
        <v>467</v>
      </c>
      <c r="C29" s="130" t="s">
        <v>3104</v>
      </c>
      <c r="D29" s="37" t="s">
        <v>5393</v>
      </c>
      <c r="E29" s="531">
        <v>1</v>
      </c>
      <c r="F29" s="547" t="s">
        <v>6910</v>
      </c>
      <c r="G29" s="538">
        <v>98.727311999999998</v>
      </c>
      <c r="H29" s="319">
        <f>IF(G29="","",G29-G29*COMPASS!$U$13)</f>
        <v>98.727311999999998</v>
      </c>
    </row>
    <row r="30" spans="1:8" ht="16.350000000000001" customHeight="1">
      <c r="A30" s="193" t="s">
        <v>3170</v>
      </c>
      <c r="B30" s="313" t="s">
        <v>467</v>
      </c>
      <c r="C30" s="130" t="s">
        <v>3105</v>
      </c>
      <c r="D30" s="37" t="s">
        <v>5394</v>
      </c>
      <c r="E30" s="531">
        <v>1</v>
      </c>
      <c r="F30" s="547" t="s">
        <v>6910</v>
      </c>
      <c r="G30" s="538">
        <v>98.727311999999998</v>
      </c>
      <c r="H30" s="319">
        <f>IF(G30="","",G30-G30*COMPASS!$U$13)</f>
        <v>98.727311999999998</v>
      </c>
    </row>
    <row r="31" spans="1:8" ht="16.350000000000001" customHeight="1">
      <c r="A31" s="193" t="s">
        <v>3171</v>
      </c>
      <c r="B31" s="313" t="s">
        <v>216</v>
      </c>
      <c r="C31" s="130" t="s">
        <v>3106</v>
      </c>
      <c r="D31" s="37" t="s">
        <v>5395</v>
      </c>
      <c r="E31" s="531">
        <v>1</v>
      </c>
      <c r="F31" s="547" t="s">
        <v>6910</v>
      </c>
      <c r="G31" s="538">
        <v>116.77423999999999</v>
      </c>
      <c r="H31" s="319">
        <f>IF(G31="","",G31-G31*COMPASS!$U$13)</f>
        <v>116.77423999999999</v>
      </c>
    </row>
    <row r="32" spans="1:8" ht="16.350000000000001" customHeight="1">
      <c r="A32" s="193" t="s">
        <v>3172</v>
      </c>
      <c r="B32" s="313" t="s">
        <v>216</v>
      </c>
      <c r="C32" s="130" t="s">
        <v>3107</v>
      </c>
      <c r="D32" s="37" t="s">
        <v>5396</v>
      </c>
      <c r="E32" s="531">
        <v>1</v>
      </c>
      <c r="F32" s="547" t="s">
        <v>6910</v>
      </c>
      <c r="G32" s="538">
        <v>153.90499199999999</v>
      </c>
      <c r="H32" s="319">
        <f>IF(G32="","",G32-G32*COMPASS!$U$13)</f>
        <v>153.90499199999999</v>
      </c>
    </row>
    <row r="33" spans="1:8" ht="16.350000000000001" customHeight="1">
      <c r="A33" s="193" t="s">
        <v>3173</v>
      </c>
      <c r="B33" s="313" t="s">
        <v>216</v>
      </c>
      <c r="C33" s="130" t="s">
        <v>3108</v>
      </c>
      <c r="D33" s="37" t="s">
        <v>5397</v>
      </c>
      <c r="E33" s="531">
        <v>1</v>
      </c>
      <c r="F33" s="547" t="s">
        <v>6910</v>
      </c>
      <c r="G33" s="538">
        <v>129.04417599999999</v>
      </c>
      <c r="H33" s="319">
        <f>IF(G33="","",G33-G33*COMPASS!$U$13)</f>
        <v>129.04417599999999</v>
      </c>
    </row>
    <row r="34" spans="1:8" ht="16.350000000000001" customHeight="1">
      <c r="A34" s="193" t="s">
        <v>3174</v>
      </c>
      <c r="B34" s="313" t="s">
        <v>216</v>
      </c>
      <c r="C34" s="130" t="s">
        <v>3109</v>
      </c>
      <c r="D34" s="37" t="s">
        <v>5398</v>
      </c>
      <c r="E34" s="531">
        <v>1</v>
      </c>
      <c r="F34" s="547" t="s">
        <v>6910</v>
      </c>
      <c r="G34" s="538">
        <v>182.765264</v>
      </c>
      <c r="H34" s="319">
        <f>IF(G34="","",G34-G34*COMPASS!$U$13)</f>
        <v>182.765264</v>
      </c>
    </row>
    <row r="35" spans="1:8" ht="16.350000000000001" customHeight="1">
      <c r="A35" s="128" t="s">
        <v>581</v>
      </c>
      <c r="B35" s="314"/>
      <c r="C35" s="129"/>
      <c r="D35" s="1011"/>
      <c r="E35" s="533"/>
      <c r="F35" s="71"/>
      <c r="G35" s="534"/>
      <c r="H35" s="319" t="str">
        <f>IF(G35="","",G35-G35*COMPASS!$U$13)</f>
        <v/>
      </c>
    </row>
    <row r="36" spans="1:8" ht="16.350000000000001" customHeight="1">
      <c r="A36" s="193" t="s">
        <v>9331</v>
      </c>
      <c r="B36" s="313" t="s">
        <v>467</v>
      </c>
      <c r="C36" s="130" t="s">
        <v>9332</v>
      </c>
      <c r="D36" s="37" t="s">
        <v>9333</v>
      </c>
      <c r="E36" s="531">
        <v>1</v>
      </c>
      <c r="F36" s="547" t="s">
        <v>6910</v>
      </c>
      <c r="G36" s="538">
        <v>21.997008000000001</v>
      </c>
      <c r="H36" s="319">
        <f>IF(G36="","",G36-G36*COMPASS!$U$13)</f>
        <v>21.997008000000001</v>
      </c>
    </row>
    <row r="37" spans="1:8" ht="16.350000000000001" customHeight="1">
      <c r="A37" s="193" t="s">
        <v>9334</v>
      </c>
      <c r="B37" s="313" t="s">
        <v>467</v>
      </c>
      <c r="C37" s="130" t="s">
        <v>9335</v>
      </c>
      <c r="D37" s="37" t="s">
        <v>9336</v>
      </c>
      <c r="E37" s="531">
        <v>1</v>
      </c>
      <c r="F37" s="547" t="s">
        <v>6910</v>
      </c>
      <c r="G37" s="538">
        <v>29.354032</v>
      </c>
      <c r="H37" s="319">
        <f>IF(G37="","",G37-G37*COMPASS!$U$13)</f>
        <v>29.354032</v>
      </c>
    </row>
    <row r="38" spans="1:8" ht="16.350000000000001" customHeight="1">
      <c r="A38" s="193" t="s">
        <v>9337</v>
      </c>
      <c r="B38" s="313" t="s">
        <v>467</v>
      </c>
      <c r="C38" s="130" t="s">
        <v>9338</v>
      </c>
      <c r="D38" s="37" t="s">
        <v>9339</v>
      </c>
      <c r="E38" s="531">
        <v>1</v>
      </c>
      <c r="F38" s="547" t="s">
        <v>6910</v>
      </c>
      <c r="G38" s="538">
        <v>31.822831999999998</v>
      </c>
      <c r="H38" s="319">
        <f>IF(G38="","",G38-G38*COMPASS!$U$13)</f>
        <v>31.822831999999998</v>
      </c>
    </row>
    <row r="39" spans="1:8" ht="16.350000000000001" customHeight="1">
      <c r="A39" s="193" t="s">
        <v>9340</v>
      </c>
      <c r="B39" s="313" t="s">
        <v>467</v>
      </c>
      <c r="C39" s="130" t="s">
        <v>9341</v>
      </c>
      <c r="D39" s="37" t="s">
        <v>9342</v>
      </c>
      <c r="E39" s="531">
        <v>1</v>
      </c>
      <c r="F39" s="547" t="s">
        <v>6910</v>
      </c>
      <c r="G39" s="532">
        <v>27.0396</v>
      </c>
      <c r="H39" s="319">
        <f>IF(G39="","",G39-G39*COMPASS!$U$13)</f>
        <v>27.0396</v>
      </c>
    </row>
    <row r="40" spans="1:8" ht="16.350000000000001" customHeight="1">
      <c r="A40" s="193" t="s">
        <v>9343</v>
      </c>
      <c r="B40" s="313" t="s">
        <v>467</v>
      </c>
      <c r="C40" s="130" t="s">
        <v>9344</v>
      </c>
      <c r="D40" s="37" t="s">
        <v>9345</v>
      </c>
      <c r="E40" s="531">
        <v>1</v>
      </c>
      <c r="F40" s="547" t="s">
        <v>6910</v>
      </c>
      <c r="G40" s="538">
        <v>42.883056000000003</v>
      </c>
      <c r="H40" s="319">
        <f>IF(G40="","",G40-G40*COMPASS!$U$13)</f>
        <v>42.883056000000003</v>
      </c>
    </row>
    <row r="41" spans="1:8" ht="16.350000000000001" customHeight="1">
      <c r="A41" s="193" t="s">
        <v>427</v>
      </c>
      <c r="B41" s="313" t="s">
        <v>467</v>
      </c>
      <c r="C41" s="130" t="s">
        <v>428</v>
      </c>
      <c r="D41" s="37" t="s">
        <v>5399</v>
      </c>
      <c r="E41" s="531">
        <v>1</v>
      </c>
      <c r="F41" s="547" t="s">
        <v>6910</v>
      </c>
      <c r="G41" s="538">
        <v>55.128303999999993</v>
      </c>
      <c r="H41" s="319">
        <f>IF(G41="","",G41-G41*COMPASS!$U$13)</f>
        <v>55.128303999999993</v>
      </c>
    </row>
    <row r="42" spans="1:8" ht="16.350000000000001" customHeight="1">
      <c r="A42" s="193" t="s">
        <v>415</v>
      </c>
      <c r="B42" s="313" t="s">
        <v>467</v>
      </c>
      <c r="C42" s="130" t="s">
        <v>416</v>
      </c>
      <c r="D42" s="37" t="s">
        <v>5400</v>
      </c>
      <c r="E42" s="531">
        <v>1</v>
      </c>
      <c r="F42" s="547" t="s">
        <v>6910</v>
      </c>
      <c r="G42" s="538">
        <v>77.619072000000003</v>
      </c>
      <c r="H42" s="319">
        <f>IF(G42="","",G42-G42*COMPASS!$U$13)</f>
        <v>77.619072000000003</v>
      </c>
    </row>
    <row r="43" spans="1:8" ht="16.350000000000001" customHeight="1">
      <c r="A43" s="193" t="s">
        <v>540</v>
      </c>
      <c r="B43" s="313" t="s">
        <v>467</v>
      </c>
      <c r="C43" s="130" t="s">
        <v>541</v>
      </c>
      <c r="D43" s="37" t="s">
        <v>5401</v>
      </c>
      <c r="E43" s="531">
        <v>1</v>
      </c>
      <c r="F43" s="547" t="s">
        <v>6910</v>
      </c>
      <c r="G43" s="538">
        <v>98.727311999999998</v>
      </c>
      <c r="H43" s="319">
        <f>IF(G43="","",G43-G43*COMPASS!$U$13)</f>
        <v>98.727311999999998</v>
      </c>
    </row>
    <row r="44" spans="1:8" ht="16.350000000000001" customHeight="1">
      <c r="A44" s="193" t="s">
        <v>435</v>
      </c>
      <c r="B44" s="313" t="s">
        <v>467</v>
      </c>
      <c r="C44" s="130" t="s">
        <v>387</v>
      </c>
      <c r="D44" s="37" t="s">
        <v>5402</v>
      </c>
      <c r="E44" s="531">
        <v>1</v>
      </c>
      <c r="F44" s="547" t="s">
        <v>6910</v>
      </c>
      <c r="G44" s="538">
        <v>98.727311999999998</v>
      </c>
      <c r="H44" s="319">
        <f>IF(G44="","",G44-G44*COMPASS!$U$13)</f>
        <v>98.727311999999998</v>
      </c>
    </row>
    <row r="45" spans="1:8" ht="16.350000000000001" customHeight="1">
      <c r="A45" s="193" t="s">
        <v>388</v>
      </c>
      <c r="B45" s="313" t="s">
        <v>216</v>
      </c>
      <c r="C45" s="130" t="s">
        <v>298</v>
      </c>
      <c r="D45" s="37" t="s">
        <v>5403</v>
      </c>
      <c r="E45" s="531">
        <v>1</v>
      </c>
      <c r="F45" s="547" t="s">
        <v>6910</v>
      </c>
      <c r="G45" s="538">
        <v>116.77423999999999</v>
      </c>
      <c r="H45" s="319">
        <f>IF(G45="","",G45-G45*COMPASS!$U$13)</f>
        <v>116.77423999999999</v>
      </c>
    </row>
    <row r="46" spans="1:8" ht="16.350000000000001" customHeight="1">
      <c r="A46" s="193" t="s">
        <v>299</v>
      </c>
      <c r="B46" s="313" t="s">
        <v>216</v>
      </c>
      <c r="C46" s="130" t="s">
        <v>300</v>
      </c>
      <c r="D46" s="37" t="s">
        <v>5404</v>
      </c>
      <c r="E46" s="531">
        <v>1</v>
      </c>
      <c r="F46" s="547" t="s">
        <v>6910</v>
      </c>
      <c r="G46" s="538">
        <v>153.90499199999999</v>
      </c>
      <c r="H46" s="319">
        <f>IF(G46="","",G46-G46*COMPASS!$U$13)</f>
        <v>153.90499199999999</v>
      </c>
    </row>
    <row r="47" spans="1:8" ht="16.350000000000001" customHeight="1">
      <c r="A47" s="193" t="s">
        <v>549</v>
      </c>
      <c r="B47" s="313" t="s">
        <v>216</v>
      </c>
      <c r="C47" s="130" t="s">
        <v>550</v>
      </c>
      <c r="D47" s="37" t="s">
        <v>5405</v>
      </c>
      <c r="E47" s="531">
        <v>1</v>
      </c>
      <c r="F47" s="547" t="s">
        <v>6910</v>
      </c>
      <c r="G47" s="538">
        <v>129.04417599999999</v>
      </c>
      <c r="H47" s="319">
        <f>IF(G47="","",G47-G47*COMPASS!$U$13)</f>
        <v>129.04417599999999</v>
      </c>
    </row>
    <row r="48" spans="1:8" ht="16.350000000000001" customHeight="1">
      <c r="A48" s="193" t="s">
        <v>551</v>
      </c>
      <c r="B48" s="313" t="s">
        <v>216</v>
      </c>
      <c r="C48" s="130" t="s">
        <v>552</v>
      </c>
      <c r="D48" s="37" t="s">
        <v>5406</v>
      </c>
      <c r="E48" s="531">
        <v>1</v>
      </c>
      <c r="F48" s="547" t="s">
        <v>6910</v>
      </c>
      <c r="G48" s="538">
        <v>182.765264</v>
      </c>
      <c r="H48" s="319">
        <f>IF(G48="","",G48-G48*COMPASS!$U$13)</f>
        <v>182.765264</v>
      </c>
    </row>
    <row r="49" spans="1:8" ht="16.350000000000001" customHeight="1">
      <c r="A49" s="193" t="s">
        <v>425</v>
      </c>
      <c r="B49" s="313" t="s">
        <v>216</v>
      </c>
      <c r="C49" s="130" t="s">
        <v>426</v>
      </c>
      <c r="D49" s="37" t="s">
        <v>5407</v>
      </c>
      <c r="E49" s="531">
        <v>1</v>
      </c>
      <c r="F49" s="547" t="s">
        <v>6910</v>
      </c>
      <c r="G49" s="538">
        <v>150.20179200000001</v>
      </c>
      <c r="H49" s="319">
        <f>IF(G49="","",G49-G49*COMPASS!$U$13)</f>
        <v>150.20179200000001</v>
      </c>
    </row>
    <row r="50" spans="1:8" ht="16.350000000000001" customHeight="1">
      <c r="A50" s="128" t="s">
        <v>582</v>
      </c>
      <c r="B50" s="314"/>
      <c r="C50" s="129"/>
      <c r="D50" s="1011"/>
      <c r="E50" s="533"/>
      <c r="F50" s="71"/>
      <c r="G50" s="534"/>
      <c r="H50" s="319" t="str">
        <f>IF(G50="","",G50-G50*COMPASS!$U$13)</f>
        <v/>
      </c>
    </row>
    <row r="51" spans="1:8" ht="16.350000000000001" customHeight="1">
      <c r="A51" s="193" t="s">
        <v>3175</v>
      </c>
      <c r="B51" s="313" t="s">
        <v>216</v>
      </c>
      <c r="C51" s="130" t="s">
        <v>3110</v>
      </c>
      <c r="D51" s="37" t="s">
        <v>5408</v>
      </c>
      <c r="E51" s="531">
        <v>1</v>
      </c>
      <c r="F51" s="547" t="s">
        <v>6910</v>
      </c>
      <c r="G51" s="538">
        <v>89.814943999999997</v>
      </c>
      <c r="H51" s="319">
        <f>IF(G51="","",G51-G51*COMPASS!$U$13)</f>
        <v>89.814943999999997</v>
      </c>
    </row>
    <row r="52" spans="1:8" ht="16.350000000000001" customHeight="1">
      <c r="A52" s="193" t="s">
        <v>3176</v>
      </c>
      <c r="B52" s="313" t="s">
        <v>467</v>
      </c>
      <c r="C52" s="130" t="s">
        <v>3111</v>
      </c>
      <c r="D52" s="37" t="s">
        <v>5409</v>
      </c>
      <c r="E52" s="531">
        <v>1</v>
      </c>
      <c r="F52" s="547" t="s">
        <v>6910</v>
      </c>
      <c r="G52" s="538">
        <v>77.185200000000009</v>
      </c>
      <c r="H52" s="319">
        <f>IF(G52="","",G52-G52*COMPASS!$U$13)</f>
        <v>77.185200000000009</v>
      </c>
    </row>
    <row r="53" spans="1:8" ht="16.350000000000001" customHeight="1">
      <c r="A53" s="193" t="s">
        <v>3177</v>
      </c>
      <c r="B53" s="313" t="s">
        <v>216</v>
      </c>
      <c r="C53" s="130" t="s">
        <v>3112</v>
      </c>
      <c r="D53" s="37" t="s">
        <v>5410</v>
      </c>
      <c r="E53" s="531">
        <v>1</v>
      </c>
      <c r="F53" s="547" t="s">
        <v>6910</v>
      </c>
      <c r="G53" s="538">
        <v>73.496175999999991</v>
      </c>
      <c r="H53" s="319">
        <f>IF(G53="","",G53-G53*COMPASS!$U$13)</f>
        <v>73.496175999999991</v>
      </c>
    </row>
    <row r="54" spans="1:8" ht="16.350000000000001" customHeight="1">
      <c r="A54" s="193" t="s">
        <v>3178</v>
      </c>
      <c r="B54" s="313" t="s">
        <v>216</v>
      </c>
      <c r="C54" s="130" t="s">
        <v>3113</v>
      </c>
      <c r="D54" s="37" t="s">
        <v>5411</v>
      </c>
      <c r="E54" s="531">
        <v>1</v>
      </c>
      <c r="F54" s="547" t="s">
        <v>6910</v>
      </c>
      <c r="G54" s="538">
        <v>69.348591999999996</v>
      </c>
      <c r="H54" s="319">
        <f>IF(G54="","",G54-G54*COMPASS!$U$13)</f>
        <v>69.348591999999996</v>
      </c>
    </row>
    <row r="55" spans="1:8" ht="16.350000000000001" customHeight="1">
      <c r="A55" s="193" t="s">
        <v>3179</v>
      </c>
      <c r="B55" s="313" t="s">
        <v>216</v>
      </c>
      <c r="C55" s="130" t="s">
        <v>3114</v>
      </c>
      <c r="D55" s="37" t="s">
        <v>5412</v>
      </c>
      <c r="E55" s="531">
        <v>1</v>
      </c>
      <c r="F55" s="547" t="s">
        <v>6910</v>
      </c>
      <c r="G55" s="538">
        <v>65.349135999999987</v>
      </c>
      <c r="H55" s="319">
        <f>IF(G55="","",G55-G55*COMPASS!$U$13)</f>
        <v>65.349135999999987</v>
      </c>
    </row>
    <row r="56" spans="1:8" ht="16.350000000000001" customHeight="1">
      <c r="A56" s="193" t="s">
        <v>3180</v>
      </c>
      <c r="B56" s="313" t="s">
        <v>216</v>
      </c>
      <c r="C56" s="130" t="s">
        <v>3115</v>
      </c>
      <c r="D56" s="37" t="s">
        <v>5413</v>
      </c>
      <c r="E56" s="531">
        <v>1</v>
      </c>
      <c r="F56" s="547" t="s">
        <v>6910</v>
      </c>
      <c r="G56" s="538">
        <v>57.128031999999997</v>
      </c>
      <c r="H56" s="319">
        <f>IF(G56="","",G56-G56*COMPASS!$U$13)</f>
        <v>57.128031999999997</v>
      </c>
    </row>
    <row r="57" spans="1:8" ht="16.350000000000001" customHeight="1">
      <c r="A57" s="404" t="s">
        <v>5414</v>
      </c>
      <c r="B57" s="313" t="s">
        <v>216</v>
      </c>
      <c r="C57" s="130" t="s">
        <v>5415</v>
      </c>
      <c r="D57" s="37" t="s">
        <v>8607</v>
      </c>
      <c r="E57" s="535">
        <v>1</v>
      </c>
      <c r="F57" s="1063" t="s">
        <v>6910</v>
      </c>
      <c r="G57" s="537">
        <v>63.239999999999995</v>
      </c>
      <c r="H57" s="319">
        <f>IF(G57="","",G57-G57*COMPASS!$U$13)</f>
        <v>63.239999999999995</v>
      </c>
    </row>
    <row r="58" spans="1:8" ht="16.350000000000001" customHeight="1">
      <c r="A58" s="193" t="s">
        <v>108</v>
      </c>
      <c r="B58" s="313" t="s">
        <v>571</v>
      </c>
      <c r="C58" s="1062" t="s">
        <v>109</v>
      </c>
      <c r="D58" s="37" t="s">
        <v>5416</v>
      </c>
      <c r="E58" s="535">
        <v>1</v>
      </c>
      <c r="F58" s="1063"/>
      <c r="G58" s="537">
        <v>78.973499999999987</v>
      </c>
      <c r="H58" s="319">
        <f>IF(G58="","",G58-G58*COMPASS!$U$13)</f>
        <v>78.973499999999987</v>
      </c>
    </row>
    <row r="59" spans="1:8" ht="16.350000000000001" customHeight="1">
      <c r="A59" s="193" t="s">
        <v>287</v>
      </c>
      <c r="B59" s="313" t="s">
        <v>571</v>
      </c>
      <c r="C59" s="1062" t="s">
        <v>288</v>
      </c>
      <c r="D59" s="37" t="s">
        <v>5417</v>
      </c>
      <c r="E59" s="535">
        <v>1</v>
      </c>
      <c r="F59" s="1063"/>
      <c r="G59" s="537">
        <v>40.162499999999994</v>
      </c>
      <c r="H59" s="319">
        <f>IF(G59="","",G59-G59*COMPASS!$U$13)</f>
        <v>40.162499999999994</v>
      </c>
    </row>
    <row r="60" spans="1:8" ht="16.350000000000001" customHeight="1">
      <c r="A60" s="128" t="s">
        <v>3116</v>
      </c>
      <c r="B60" s="314"/>
      <c r="C60" s="129"/>
      <c r="D60" s="1011"/>
      <c r="E60" s="533"/>
      <c r="F60" s="71"/>
      <c r="G60" s="534">
        <v>0</v>
      </c>
      <c r="H60" s="319">
        <f>IF(G60="","",G60-G60*COMPASS!$U$13)</f>
        <v>0</v>
      </c>
    </row>
    <row r="61" spans="1:8" ht="16.350000000000001" customHeight="1">
      <c r="A61" s="193" t="s">
        <v>5418</v>
      </c>
      <c r="B61" s="313" t="s">
        <v>216</v>
      </c>
      <c r="C61" s="130" t="s">
        <v>5419</v>
      </c>
      <c r="D61" s="37" t="s">
        <v>5420</v>
      </c>
      <c r="E61" s="535">
        <v>1</v>
      </c>
      <c r="F61" s="547" t="s">
        <v>6910</v>
      </c>
      <c r="G61" s="536">
        <v>189.23159999999999</v>
      </c>
      <c r="H61" s="319">
        <f>IF(G61="","",G61-G61*COMPASS!$U$13)</f>
        <v>189.23159999999999</v>
      </c>
    </row>
    <row r="62" spans="1:8" ht="16.350000000000001" customHeight="1">
      <c r="A62" s="193" t="s">
        <v>5421</v>
      </c>
      <c r="B62" s="313" t="s">
        <v>216</v>
      </c>
      <c r="C62" s="130" t="s">
        <v>5422</v>
      </c>
      <c r="D62" s="37" t="s">
        <v>5423</v>
      </c>
      <c r="E62" s="535">
        <v>1</v>
      </c>
      <c r="F62" s="547" t="s">
        <v>6910</v>
      </c>
      <c r="G62" s="536">
        <v>169.20840000000001</v>
      </c>
      <c r="H62" s="319">
        <f>IF(G62="","",G62-G62*COMPASS!$U$13)</f>
        <v>169.20840000000001</v>
      </c>
    </row>
    <row r="63" spans="1:8" ht="16.350000000000001" customHeight="1">
      <c r="A63" s="193" t="s">
        <v>3235</v>
      </c>
      <c r="B63" s="313" t="s">
        <v>216</v>
      </c>
      <c r="C63" s="130" t="s">
        <v>3233</v>
      </c>
      <c r="D63" s="37" t="s">
        <v>5424</v>
      </c>
      <c r="E63" s="535">
        <v>1</v>
      </c>
      <c r="F63" s="547"/>
      <c r="G63" s="536">
        <v>115.86264</v>
      </c>
      <c r="H63" s="319">
        <f>IF(G63="","",G63-G63*COMPASS!$U$13)</f>
        <v>115.86264</v>
      </c>
    </row>
    <row r="64" spans="1:8" ht="16.350000000000001" customHeight="1">
      <c r="A64" s="404" t="s">
        <v>5425</v>
      </c>
      <c r="B64" s="313" t="s">
        <v>216</v>
      </c>
      <c r="C64" s="130" t="s">
        <v>5426</v>
      </c>
      <c r="D64" s="37" t="s">
        <v>8608</v>
      </c>
      <c r="E64" s="535">
        <v>1</v>
      </c>
      <c r="F64" s="547"/>
      <c r="G64" s="536">
        <v>136.75360000000001</v>
      </c>
      <c r="H64" s="319">
        <f>IF(G64="","",G64-G64*COMPASS!$U$13)</f>
        <v>136.75360000000001</v>
      </c>
    </row>
    <row r="65" spans="1:8" ht="16.350000000000001" customHeight="1">
      <c r="A65" s="193" t="s">
        <v>3236</v>
      </c>
      <c r="B65" s="313" t="s">
        <v>216</v>
      </c>
      <c r="C65" s="130" t="s">
        <v>3234</v>
      </c>
      <c r="D65" s="37" t="s">
        <v>5427</v>
      </c>
      <c r="E65" s="535">
        <v>1</v>
      </c>
      <c r="F65" s="547"/>
      <c r="G65" s="536">
        <v>139.98936</v>
      </c>
      <c r="H65" s="319">
        <f>IF(G65="","",G65-G65*COMPASS!$U$13)</f>
        <v>139.98936</v>
      </c>
    </row>
    <row r="66" spans="1:8" ht="16.350000000000001" customHeight="1">
      <c r="A66" s="193" t="s">
        <v>3181</v>
      </c>
      <c r="B66" s="313" t="s">
        <v>467</v>
      </c>
      <c r="C66" s="130" t="s">
        <v>3117</v>
      </c>
      <c r="D66" s="37" t="s">
        <v>5428</v>
      </c>
      <c r="E66" s="535">
        <v>1</v>
      </c>
      <c r="F66" s="547"/>
      <c r="G66" s="536">
        <v>172.7928</v>
      </c>
      <c r="H66" s="319">
        <f>IF(G66="","",G66-G66*COMPASS!$U$13)</f>
        <v>172.7928</v>
      </c>
    </row>
    <row r="67" spans="1:8" ht="16.350000000000001" customHeight="1">
      <c r="A67" s="404" t="s">
        <v>5593</v>
      </c>
      <c r="B67" s="313" t="s">
        <v>216</v>
      </c>
      <c r="C67" s="130" t="s">
        <v>5594</v>
      </c>
      <c r="D67" s="37" t="s">
        <v>5595</v>
      </c>
      <c r="E67" s="535">
        <v>1</v>
      </c>
      <c r="F67" s="547"/>
      <c r="G67" s="536">
        <v>110.03280000000001</v>
      </c>
      <c r="H67" s="319">
        <f>IF(G67="","",G67-G67*COMPASS!$U$13)</f>
        <v>110.03280000000001</v>
      </c>
    </row>
    <row r="68" spans="1:8" ht="16.350000000000001" customHeight="1">
      <c r="A68" s="193" t="s">
        <v>3182</v>
      </c>
      <c r="B68" s="313" t="s">
        <v>467</v>
      </c>
      <c r="C68" s="130" t="s">
        <v>3118</v>
      </c>
      <c r="D68" s="37" t="s">
        <v>5429</v>
      </c>
      <c r="E68" s="535">
        <v>1</v>
      </c>
      <c r="F68" s="547"/>
      <c r="G68" s="536">
        <v>178.23119999999997</v>
      </c>
      <c r="H68" s="319">
        <f>IF(G68="","",G68-G68*COMPASS!$U$13)</f>
        <v>178.23119999999997</v>
      </c>
    </row>
    <row r="69" spans="1:8" ht="16.350000000000001" customHeight="1">
      <c r="A69" s="193" t="s">
        <v>3183</v>
      </c>
      <c r="B69" s="313" t="s">
        <v>467</v>
      </c>
      <c r="C69" s="130" t="s">
        <v>3119</v>
      </c>
      <c r="D69" s="37" t="s">
        <v>5430</v>
      </c>
      <c r="E69" s="535">
        <v>4</v>
      </c>
      <c r="F69" s="547" t="s">
        <v>6910</v>
      </c>
      <c r="G69" s="537">
        <v>5.6608799999999997</v>
      </c>
      <c r="H69" s="319">
        <f>IF(G69="","",G69-G69*COMPASS!$U$13)</f>
        <v>5.6608799999999997</v>
      </c>
    </row>
    <row r="70" spans="1:8" ht="16.350000000000001" customHeight="1">
      <c r="A70" s="193" t="s">
        <v>3184</v>
      </c>
      <c r="B70" s="313" t="s">
        <v>467</v>
      </c>
      <c r="C70" s="130" t="s">
        <v>3120</v>
      </c>
      <c r="D70" s="37" t="s">
        <v>5431</v>
      </c>
      <c r="E70" s="535">
        <v>4</v>
      </c>
      <c r="F70" s="547" t="s">
        <v>6910</v>
      </c>
      <c r="G70" s="537">
        <v>5.6608799999999997</v>
      </c>
      <c r="H70" s="319">
        <f>IF(G70="","",G70-G70*COMPASS!$U$13)</f>
        <v>5.6608799999999997</v>
      </c>
    </row>
    <row r="71" spans="1:8" ht="16.350000000000001" customHeight="1">
      <c r="A71" s="404" t="s">
        <v>5432</v>
      </c>
      <c r="B71" s="313" t="s">
        <v>216</v>
      </c>
      <c r="C71" s="130" t="s">
        <v>5433</v>
      </c>
      <c r="D71" s="37" t="s">
        <v>5434</v>
      </c>
      <c r="E71" s="535">
        <v>1</v>
      </c>
      <c r="F71" s="547" t="s">
        <v>6910</v>
      </c>
      <c r="G71" s="537">
        <v>6.4024799999999997</v>
      </c>
      <c r="H71" s="319">
        <f>IF(G71="","",G71-G71*COMPASS!$U$13)</f>
        <v>6.4024799999999997</v>
      </c>
    </row>
    <row r="72" spans="1:8" ht="16.350000000000001" customHeight="1">
      <c r="A72" s="404" t="s">
        <v>5435</v>
      </c>
      <c r="B72" s="313" t="s">
        <v>216</v>
      </c>
      <c r="C72" s="130" t="s">
        <v>5436</v>
      </c>
      <c r="D72" s="37" t="s">
        <v>5437</v>
      </c>
      <c r="E72" s="535">
        <v>1</v>
      </c>
      <c r="F72" s="547" t="s">
        <v>6910</v>
      </c>
      <c r="G72" s="537">
        <v>6.7732800000000006</v>
      </c>
      <c r="H72" s="319">
        <f>IF(G72="","",G72-G72*COMPASS!$U$13)</f>
        <v>6.7732800000000006</v>
      </c>
    </row>
    <row r="73" spans="1:8" ht="16.350000000000001" customHeight="1">
      <c r="A73" s="404" t="s">
        <v>5438</v>
      </c>
      <c r="B73" s="313" t="s">
        <v>216</v>
      </c>
      <c r="C73" s="130" t="s">
        <v>5439</v>
      </c>
      <c r="D73" s="37" t="s">
        <v>5440</v>
      </c>
      <c r="E73" s="535">
        <v>1</v>
      </c>
      <c r="F73" s="547" t="s">
        <v>6910</v>
      </c>
      <c r="G73" s="537">
        <v>12.903839999999999</v>
      </c>
      <c r="H73" s="319">
        <f>IF(G73="","",G73-G73*COMPASS!$U$13)</f>
        <v>12.903839999999999</v>
      </c>
    </row>
    <row r="74" spans="1:8" ht="16.350000000000001" customHeight="1">
      <c r="A74" s="404" t="s">
        <v>5441</v>
      </c>
      <c r="B74" s="313" t="s">
        <v>216</v>
      </c>
      <c r="C74" s="130" t="s">
        <v>5442</v>
      </c>
      <c r="D74" s="37" t="s">
        <v>5443</v>
      </c>
      <c r="E74" s="535">
        <v>1</v>
      </c>
      <c r="F74" s="547" t="s">
        <v>6910</v>
      </c>
      <c r="G74" s="537">
        <v>13.57128</v>
      </c>
      <c r="H74" s="319">
        <f>IF(G74="","",G74-G74*COMPASS!$U$13)</f>
        <v>13.57128</v>
      </c>
    </row>
    <row r="75" spans="1:8" ht="16.350000000000001" customHeight="1">
      <c r="A75" s="404" t="s">
        <v>5444</v>
      </c>
      <c r="B75" s="313" t="s">
        <v>216</v>
      </c>
      <c r="C75" s="130" t="s">
        <v>5445</v>
      </c>
      <c r="D75" s="37" t="s">
        <v>5446</v>
      </c>
      <c r="E75" s="535">
        <v>1</v>
      </c>
      <c r="F75" s="547" t="s">
        <v>6910</v>
      </c>
      <c r="G75" s="537">
        <v>19.7316</v>
      </c>
      <c r="H75" s="319">
        <f>IF(G75="","",G75-G75*COMPASS!$U$13)</f>
        <v>19.7316</v>
      </c>
    </row>
    <row r="76" spans="1:8" ht="16.350000000000001" customHeight="1">
      <c r="A76" s="404" t="s">
        <v>5447</v>
      </c>
      <c r="B76" s="313" t="s">
        <v>216</v>
      </c>
      <c r="C76" s="130" t="s">
        <v>5448</v>
      </c>
      <c r="D76" s="37" t="s">
        <v>5449</v>
      </c>
      <c r="E76" s="535">
        <v>1</v>
      </c>
      <c r="F76" s="547" t="s">
        <v>6910</v>
      </c>
      <c r="G76" s="537">
        <v>20.739600000000003</v>
      </c>
      <c r="H76" s="319">
        <f>IF(G76="","",G76-G76*COMPASS!$U$13)</f>
        <v>20.739600000000003</v>
      </c>
    </row>
    <row r="77" spans="1:8" ht="16.350000000000001" customHeight="1">
      <c r="A77" s="404" t="s">
        <v>5450</v>
      </c>
      <c r="B77" s="313" t="s">
        <v>216</v>
      </c>
      <c r="C77" s="130" t="s">
        <v>5451</v>
      </c>
      <c r="D77" s="37" t="s">
        <v>5452</v>
      </c>
      <c r="E77" s="535">
        <v>1</v>
      </c>
      <c r="F77" s="547" t="s">
        <v>6910</v>
      </c>
      <c r="G77" s="537">
        <v>26.334</v>
      </c>
      <c r="H77" s="319">
        <f>IF(G77="","",G77-G77*COMPASS!$U$13)</f>
        <v>26.334</v>
      </c>
    </row>
    <row r="78" spans="1:8" ht="16.350000000000001" customHeight="1">
      <c r="A78" s="404" t="s">
        <v>5453</v>
      </c>
      <c r="B78" s="313" t="s">
        <v>216</v>
      </c>
      <c r="C78" s="130" t="s">
        <v>5454</v>
      </c>
      <c r="D78" s="37" t="s">
        <v>5455</v>
      </c>
      <c r="E78" s="535">
        <v>1</v>
      </c>
      <c r="F78" s="547" t="s">
        <v>6910</v>
      </c>
      <c r="G78" s="537">
        <v>27.72</v>
      </c>
      <c r="H78" s="319">
        <f>IF(G78="","",G78-G78*COMPASS!$U$13)</f>
        <v>27.72</v>
      </c>
    </row>
    <row r="79" spans="1:8" ht="16.350000000000001" customHeight="1">
      <c r="A79" s="404" t="s">
        <v>13484</v>
      </c>
      <c r="B79" s="313" t="s">
        <v>216</v>
      </c>
      <c r="C79" s="130" t="s">
        <v>13439</v>
      </c>
      <c r="D79" s="37" t="s">
        <v>13440</v>
      </c>
      <c r="E79" s="535">
        <v>1</v>
      </c>
      <c r="F79" s="547"/>
      <c r="G79" s="537">
        <v>19.555199999999999</v>
      </c>
      <c r="H79" s="319">
        <f>IF(G79="","",G79-G79*COMPASS!$U$13)</f>
        <v>19.555199999999999</v>
      </c>
    </row>
    <row r="80" spans="1:8" ht="16.350000000000001" customHeight="1">
      <c r="A80" s="193" t="s">
        <v>5456</v>
      </c>
      <c r="B80" s="313" t="s">
        <v>216</v>
      </c>
      <c r="C80" s="130" t="s">
        <v>5457</v>
      </c>
      <c r="D80" s="37" t="s">
        <v>5458</v>
      </c>
      <c r="E80" s="535">
        <v>1</v>
      </c>
      <c r="F80" s="547" t="s">
        <v>6910</v>
      </c>
      <c r="G80" s="537">
        <v>98.336160000000007</v>
      </c>
      <c r="H80" s="319">
        <f>IF(G80="","",G80-G80*COMPASS!$U$13)</f>
        <v>98.336160000000007</v>
      </c>
    </row>
    <row r="81" spans="1:8" ht="16.350000000000001" customHeight="1">
      <c r="A81" s="193" t="s">
        <v>5459</v>
      </c>
      <c r="B81" s="313" t="s">
        <v>216</v>
      </c>
      <c r="C81" s="130" t="s">
        <v>5460</v>
      </c>
      <c r="D81" s="37" t="s">
        <v>5461</v>
      </c>
      <c r="E81" s="535">
        <v>1</v>
      </c>
      <c r="F81" s="547" t="s">
        <v>6910</v>
      </c>
      <c r="G81" s="537">
        <v>110.12759999999999</v>
      </c>
      <c r="H81" s="319">
        <f>IF(G81="","",G81-G81*COMPASS!$U$13)</f>
        <v>110.12759999999999</v>
      </c>
    </row>
    <row r="82" spans="1:8" ht="16.350000000000001" customHeight="1">
      <c r="A82" s="193" t="s">
        <v>5462</v>
      </c>
      <c r="B82" s="313" t="s">
        <v>216</v>
      </c>
      <c r="C82" s="130" t="s">
        <v>5463</v>
      </c>
      <c r="D82" s="37" t="s">
        <v>5464</v>
      </c>
      <c r="E82" s="535">
        <v>1</v>
      </c>
      <c r="F82" s="547" t="s">
        <v>6910</v>
      </c>
      <c r="G82" s="537">
        <v>103.25544000000001</v>
      </c>
      <c r="H82" s="319">
        <f>IF(G82="","",G82-G82*COMPASS!$U$13)</f>
        <v>103.25544000000001</v>
      </c>
    </row>
    <row r="83" spans="1:8" ht="16.350000000000001" customHeight="1">
      <c r="A83" s="193" t="s">
        <v>5465</v>
      </c>
      <c r="B83" s="313" t="s">
        <v>216</v>
      </c>
      <c r="C83" s="130" t="s">
        <v>5466</v>
      </c>
      <c r="D83" s="37" t="s">
        <v>5467</v>
      </c>
      <c r="E83" s="535">
        <v>1</v>
      </c>
      <c r="F83" s="547" t="s">
        <v>6910</v>
      </c>
      <c r="G83" s="537">
        <v>115.61544000000001</v>
      </c>
      <c r="H83" s="319">
        <f>IF(G83="","",G83-G83*COMPASS!$U$13)</f>
        <v>115.61544000000001</v>
      </c>
    </row>
    <row r="84" spans="1:8" ht="16.350000000000001" customHeight="1">
      <c r="A84" s="193" t="s">
        <v>5468</v>
      </c>
      <c r="B84" s="313" t="s">
        <v>467</v>
      </c>
      <c r="C84" s="130" t="s">
        <v>5469</v>
      </c>
      <c r="D84" s="37" t="s">
        <v>8609</v>
      </c>
      <c r="E84" s="535">
        <v>1</v>
      </c>
      <c r="F84" s="547" t="s">
        <v>6910</v>
      </c>
      <c r="G84" s="537">
        <v>21.209759999999999</v>
      </c>
      <c r="H84" s="319">
        <f>IF(G84="","",G84-G84*COMPASS!$U$13)</f>
        <v>21.209759999999999</v>
      </c>
    </row>
    <row r="85" spans="1:8" ht="16.350000000000001" customHeight="1">
      <c r="A85" s="193" t="s">
        <v>5470</v>
      </c>
      <c r="B85" s="313" t="s">
        <v>467</v>
      </c>
      <c r="C85" s="130" t="s">
        <v>5471</v>
      </c>
      <c r="D85" s="37" t="s">
        <v>5472</v>
      </c>
      <c r="E85" s="535">
        <v>1</v>
      </c>
      <c r="F85" s="547" t="s">
        <v>6910</v>
      </c>
      <c r="G85" s="537">
        <v>29.787600000000001</v>
      </c>
      <c r="H85" s="319">
        <f>IF(G85="","",G85-G85*COMPASS!$U$13)</f>
        <v>29.787600000000001</v>
      </c>
    </row>
    <row r="86" spans="1:8" ht="16.350000000000001" customHeight="1">
      <c r="A86" s="404" t="s">
        <v>5473</v>
      </c>
      <c r="B86" s="313" t="s">
        <v>216</v>
      </c>
      <c r="C86" s="130" t="s">
        <v>5474</v>
      </c>
      <c r="D86" s="37" t="s">
        <v>5475</v>
      </c>
      <c r="E86" s="535">
        <v>1</v>
      </c>
      <c r="F86" s="547" t="s">
        <v>6910</v>
      </c>
      <c r="G86" s="537">
        <v>39.0398</v>
      </c>
      <c r="H86" s="319">
        <f>IF(G86="","",G86-G86*COMPASS!$U$13)</f>
        <v>39.0398</v>
      </c>
    </row>
    <row r="87" spans="1:8" ht="16.350000000000001" customHeight="1">
      <c r="A87" s="193" t="s">
        <v>3185</v>
      </c>
      <c r="B87" s="313" t="s">
        <v>216</v>
      </c>
      <c r="C87" s="130" t="s">
        <v>3121</v>
      </c>
      <c r="D87" s="37" t="s">
        <v>5476</v>
      </c>
      <c r="E87" s="535">
        <v>1</v>
      </c>
      <c r="F87" s="547" t="s">
        <v>6910</v>
      </c>
      <c r="G87" s="537">
        <v>35.942879999999995</v>
      </c>
      <c r="H87" s="319">
        <f>IF(G87="","",G87-G87*COMPASS!$U$13)</f>
        <v>35.942879999999995</v>
      </c>
    </row>
    <row r="88" spans="1:8" ht="16.350000000000001" customHeight="1">
      <c r="A88" s="193" t="s">
        <v>3186</v>
      </c>
      <c r="B88" s="313" t="s">
        <v>467</v>
      </c>
      <c r="C88" s="130" t="s">
        <v>3122</v>
      </c>
      <c r="D88" s="37" t="s">
        <v>5477</v>
      </c>
      <c r="E88" s="535">
        <v>1</v>
      </c>
      <c r="F88" s="547" t="s">
        <v>6910</v>
      </c>
      <c r="G88" s="537">
        <v>38.192399999999999</v>
      </c>
      <c r="H88" s="319">
        <f>IF(G88="","",G88-G88*COMPASS!$U$13)</f>
        <v>38.192399999999999</v>
      </c>
    </row>
    <row r="89" spans="1:8" ht="16.350000000000001" customHeight="1">
      <c r="A89" s="193" t="s">
        <v>3187</v>
      </c>
      <c r="B89" s="313" t="s">
        <v>467</v>
      </c>
      <c r="C89" s="130" t="s">
        <v>3123</v>
      </c>
      <c r="D89" s="37" t="s">
        <v>5478</v>
      </c>
      <c r="E89" s="535">
        <v>1</v>
      </c>
      <c r="F89" s="547" t="s">
        <v>6910</v>
      </c>
      <c r="G89" s="537">
        <v>45.361200000000004</v>
      </c>
      <c r="H89" s="319">
        <f>IF(G89="","",G89-G89*COMPASS!$U$13)</f>
        <v>45.361200000000004</v>
      </c>
    </row>
    <row r="90" spans="1:8" ht="16.350000000000001" customHeight="1">
      <c r="A90" s="193" t="s">
        <v>5479</v>
      </c>
      <c r="B90" s="313" t="s">
        <v>216</v>
      </c>
      <c r="C90" s="130" t="s">
        <v>5480</v>
      </c>
      <c r="D90" s="37" t="s">
        <v>5481</v>
      </c>
      <c r="E90" s="535">
        <v>1</v>
      </c>
      <c r="F90" s="547" t="s">
        <v>6910</v>
      </c>
      <c r="G90" s="537">
        <v>89.931360000000012</v>
      </c>
      <c r="H90" s="319">
        <f>IF(G90="","",G90-G90*COMPASS!$U$13)</f>
        <v>89.931360000000012</v>
      </c>
    </row>
    <row r="91" spans="1:8" ht="16.350000000000001" customHeight="1">
      <c r="A91" s="193" t="s">
        <v>5482</v>
      </c>
      <c r="B91" s="313" t="s">
        <v>216</v>
      </c>
      <c r="C91" s="130" t="s">
        <v>5483</v>
      </c>
      <c r="D91" s="37" t="s">
        <v>5484</v>
      </c>
      <c r="E91" s="535">
        <v>1</v>
      </c>
      <c r="F91" s="547" t="s">
        <v>6910</v>
      </c>
      <c r="G91" s="537">
        <v>66.274320000000003</v>
      </c>
      <c r="H91" s="319">
        <f>IF(G91="","",G91-G91*COMPASS!$U$13)</f>
        <v>66.274320000000003</v>
      </c>
    </row>
    <row r="92" spans="1:8" ht="16.350000000000001" customHeight="1">
      <c r="A92" s="193" t="s">
        <v>5485</v>
      </c>
      <c r="B92" s="313" t="s">
        <v>571</v>
      </c>
      <c r="C92" s="1062" t="s">
        <v>5486</v>
      </c>
      <c r="D92" s="37" t="s">
        <v>5487</v>
      </c>
      <c r="E92" s="535">
        <v>1</v>
      </c>
      <c r="F92" s="1063"/>
      <c r="G92" s="537">
        <v>46.792499999999997</v>
      </c>
      <c r="H92" s="319">
        <f>IF(G92="","",G92-G92*COMPASS!$U$13)</f>
        <v>46.792499999999997</v>
      </c>
    </row>
    <row r="93" spans="1:8" ht="16.350000000000001" customHeight="1">
      <c r="A93" s="193" t="s">
        <v>13485</v>
      </c>
      <c r="B93" s="313" t="s">
        <v>216</v>
      </c>
      <c r="C93" s="130" t="s">
        <v>13441</v>
      </c>
      <c r="D93" s="37" t="s">
        <v>13442</v>
      </c>
      <c r="E93" s="535">
        <v>1</v>
      </c>
      <c r="F93" s="341"/>
      <c r="G93" s="537">
        <v>75.938999999999993</v>
      </c>
      <c r="H93" s="319">
        <f>IF(G93="","",G93-G93*COMPASS!$U$13)</f>
        <v>75.938999999999993</v>
      </c>
    </row>
    <row r="94" spans="1:8" ht="16.350000000000001" customHeight="1">
      <c r="A94" s="404" t="s">
        <v>5488</v>
      </c>
      <c r="B94" s="313" t="s">
        <v>216</v>
      </c>
      <c r="C94" s="130" t="s">
        <v>5489</v>
      </c>
      <c r="D94" s="37" t="s">
        <v>5490</v>
      </c>
      <c r="E94" s="535">
        <v>1</v>
      </c>
      <c r="F94" s="547" t="s">
        <v>6910</v>
      </c>
      <c r="G94" s="537">
        <v>84.353999999999985</v>
      </c>
      <c r="H94" s="319">
        <f>IF(G94="","",G94-G94*COMPASS!$U$13)</f>
        <v>84.353999999999985</v>
      </c>
    </row>
    <row r="95" spans="1:8" ht="16.350000000000001" customHeight="1">
      <c r="A95" s="404" t="s">
        <v>5491</v>
      </c>
      <c r="B95" s="313" t="s">
        <v>216</v>
      </c>
      <c r="C95" s="130" t="s">
        <v>5492</v>
      </c>
      <c r="D95" s="37" t="s">
        <v>5493</v>
      </c>
      <c r="E95" s="535">
        <v>1</v>
      </c>
      <c r="F95" s="547" t="s">
        <v>6910</v>
      </c>
      <c r="G95" s="537">
        <v>94.936499999999981</v>
      </c>
      <c r="H95" s="319">
        <f>IF(G95="","",G95-G95*COMPASS!$U$13)</f>
        <v>94.936499999999981</v>
      </c>
    </row>
    <row r="96" spans="1:8" ht="16.350000000000001" customHeight="1">
      <c r="A96" s="404" t="s">
        <v>5494</v>
      </c>
      <c r="B96" s="313" t="s">
        <v>216</v>
      </c>
      <c r="C96" s="130" t="s">
        <v>5495</v>
      </c>
      <c r="D96" s="37" t="s">
        <v>5496</v>
      </c>
      <c r="E96" s="535">
        <v>1</v>
      </c>
      <c r="F96" s="547" t="s">
        <v>6910</v>
      </c>
      <c r="G96" s="537">
        <v>105.417</v>
      </c>
      <c r="H96" s="319">
        <f>IF(G96="","",G96-G96*COMPASS!$U$13)</f>
        <v>105.417</v>
      </c>
    </row>
    <row r="97" spans="1:8" ht="16.350000000000001" customHeight="1">
      <c r="A97" s="404" t="s">
        <v>5497</v>
      </c>
      <c r="B97" s="313" t="s">
        <v>216</v>
      </c>
      <c r="C97" s="130" t="s">
        <v>5498</v>
      </c>
      <c r="D97" s="37" t="s">
        <v>5499</v>
      </c>
      <c r="E97" s="535">
        <v>1</v>
      </c>
      <c r="F97" s="547" t="s">
        <v>6910</v>
      </c>
      <c r="G97" s="537">
        <v>118.14149999999999</v>
      </c>
      <c r="H97" s="319">
        <f>IF(G97="","",G97-G97*COMPASS!$U$13)</f>
        <v>118.14149999999999</v>
      </c>
    </row>
    <row r="98" spans="1:8" ht="16.350000000000001" customHeight="1">
      <c r="A98" s="193" t="s">
        <v>13486</v>
      </c>
      <c r="B98" s="313" t="s">
        <v>216</v>
      </c>
      <c r="C98" s="130" t="s">
        <v>13443</v>
      </c>
      <c r="D98" s="37" t="s">
        <v>13444</v>
      </c>
      <c r="E98" s="535">
        <v>1</v>
      </c>
      <c r="F98" s="341"/>
      <c r="G98" s="537">
        <v>135.864</v>
      </c>
      <c r="H98" s="319">
        <f>IF(G98="","",G98-G98*COMPASS!$U$13)</f>
        <v>135.864</v>
      </c>
    </row>
    <row r="99" spans="1:8" ht="16.350000000000001" customHeight="1">
      <c r="A99" s="404" t="s">
        <v>5500</v>
      </c>
      <c r="B99" s="313" t="s">
        <v>216</v>
      </c>
      <c r="C99" s="130" t="s">
        <v>5501</v>
      </c>
      <c r="D99" s="37" t="s">
        <v>5502</v>
      </c>
      <c r="E99" s="535">
        <v>1</v>
      </c>
      <c r="F99" s="547" t="s">
        <v>6910</v>
      </c>
      <c r="G99" s="537">
        <v>135.09899999999999</v>
      </c>
      <c r="H99" s="319">
        <f>IF(G99="","",G99-G99*COMPASS!$U$13)</f>
        <v>135.09899999999999</v>
      </c>
    </row>
    <row r="100" spans="1:8" ht="16.350000000000001" customHeight="1">
      <c r="A100" s="193" t="s">
        <v>13487</v>
      </c>
      <c r="B100" s="313" t="s">
        <v>216</v>
      </c>
      <c r="C100" s="130" t="s">
        <v>13445</v>
      </c>
      <c r="D100" s="37" t="s">
        <v>13446</v>
      </c>
      <c r="E100" s="535">
        <v>1</v>
      </c>
      <c r="F100" s="341"/>
      <c r="G100" s="537">
        <v>155.3715</v>
      </c>
      <c r="H100" s="319">
        <f>IF(G100="","",G100-G100*COMPASS!$U$13)</f>
        <v>155.3715</v>
      </c>
    </row>
    <row r="101" spans="1:8" ht="16.350000000000001" customHeight="1">
      <c r="A101" s="404" t="s">
        <v>5503</v>
      </c>
      <c r="B101" s="313" t="s">
        <v>216</v>
      </c>
      <c r="C101" s="130" t="s">
        <v>5504</v>
      </c>
      <c r="D101" s="37" t="s">
        <v>5505</v>
      </c>
      <c r="E101" s="535">
        <v>1</v>
      </c>
      <c r="F101" s="547" t="s">
        <v>6910</v>
      </c>
      <c r="G101" s="537">
        <v>92.769000000000005</v>
      </c>
      <c r="H101" s="319">
        <f>IF(G101="","",G101-G101*COMPASS!$U$13)</f>
        <v>92.769000000000005</v>
      </c>
    </row>
    <row r="102" spans="1:8" ht="16.350000000000001" customHeight="1">
      <c r="A102" s="404" t="s">
        <v>5506</v>
      </c>
      <c r="B102" s="313" t="s">
        <v>216</v>
      </c>
      <c r="C102" s="130" t="s">
        <v>5507</v>
      </c>
      <c r="D102" s="37" t="s">
        <v>5508</v>
      </c>
      <c r="E102" s="535">
        <v>1</v>
      </c>
      <c r="F102" s="547" t="s">
        <v>6910</v>
      </c>
      <c r="G102" s="537">
        <v>103.32600000000001</v>
      </c>
      <c r="H102" s="319">
        <f>IF(G102="","",G102-G102*COMPASS!$U$13)</f>
        <v>103.32600000000001</v>
      </c>
    </row>
    <row r="103" spans="1:8" ht="16.350000000000001" customHeight="1">
      <c r="A103" s="404" t="s">
        <v>5509</v>
      </c>
      <c r="B103" s="313" t="s">
        <v>216</v>
      </c>
      <c r="C103" s="130" t="s">
        <v>5510</v>
      </c>
      <c r="D103" s="37" t="s">
        <v>5511</v>
      </c>
      <c r="E103" s="535">
        <v>1</v>
      </c>
      <c r="F103" s="547" t="s">
        <v>6910</v>
      </c>
      <c r="G103" s="537">
        <v>113.85749999999999</v>
      </c>
      <c r="H103" s="319">
        <f>IF(G103="","",G103-G103*COMPASS!$U$13)</f>
        <v>113.85749999999999</v>
      </c>
    </row>
    <row r="104" spans="1:8" ht="16.350000000000001" customHeight="1">
      <c r="A104" s="404" t="s">
        <v>5512</v>
      </c>
      <c r="B104" s="313" t="s">
        <v>216</v>
      </c>
      <c r="C104" s="130" t="s">
        <v>5513</v>
      </c>
      <c r="D104" s="37" t="s">
        <v>5514</v>
      </c>
      <c r="E104" s="535">
        <v>1</v>
      </c>
      <c r="F104" s="547" t="s">
        <v>6910</v>
      </c>
      <c r="G104" s="537">
        <v>135.09899999999999</v>
      </c>
      <c r="H104" s="319">
        <f>IF(G104="","",G104-G104*COMPASS!$U$13)</f>
        <v>135.09899999999999</v>
      </c>
    </row>
    <row r="105" spans="1:8" ht="16.350000000000001" customHeight="1">
      <c r="A105" s="404" t="s">
        <v>5515</v>
      </c>
      <c r="B105" s="313" t="s">
        <v>216</v>
      </c>
      <c r="C105" s="130" t="s">
        <v>5516</v>
      </c>
      <c r="D105" s="37" t="s">
        <v>5517</v>
      </c>
      <c r="E105" s="535">
        <v>1</v>
      </c>
      <c r="F105" s="547" t="s">
        <v>6910</v>
      </c>
      <c r="G105" s="537">
        <v>151.92899999999997</v>
      </c>
      <c r="H105" s="319">
        <f>IF(G105="","",G105-G105*COMPASS!$U$13)</f>
        <v>151.92899999999997</v>
      </c>
    </row>
    <row r="106" spans="1:8" ht="16.350000000000001" customHeight="1">
      <c r="A106" s="128" t="s">
        <v>443</v>
      </c>
      <c r="B106" s="450"/>
      <c r="C106" s="129"/>
      <c r="D106" s="1011"/>
      <c r="E106" s="533"/>
      <c r="F106" s="71"/>
      <c r="G106" s="534">
        <v>0</v>
      </c>
      <c r="H106" s="319">
        <f>IF(G106="","",G106-G106*COMPASS!$U$13)</f>
        <v>0</v>
      </c>
    </row>
    <row r="107" spans="1:8" ht="16.350000000000001" customHeight="1">
      <c r="A107" s="193" t="s">
        <v>5518</v>
      </c>
      <c r="B107" s="313" t="s">
        <v>216</v>
      </c>
      <c r="C107" s="130" t="s">
        <v>5519</v>
      </c>
      <c r="D107" s="37" t="s">
        <v>5520</v>
      </c>
      <c r="E107" s="531">
        <v>1</v>
      </c>
      <c r="F107" s="547" t="s">
        <v>6910</v>
      </c>
      <c r="G107" s="538">
        <v>188.98663999999999</v>
      </c>
      <c r="H107" s="319">
        <f>IF(G107="","",G107-G107*COMPASS!$U$13)</f>
        <v>188.98663999999999</v>
      </c>
    </row>
    <row r="108" spans="1:8" ht="16.350000000000001" customHeight="1">
      <c r="A108" s="404" t="s">
        <v>13488</v>
      </c>
      <c r="B108" s="313" t="s">
        <v>216</v>
      </c>
      <c r="C108" s="130" t="s">
        <v>13447</v>
      </c>
      <c r="D108" s="37" t="s">
        <v>13448</v>
      </c>
      <c r="E108" s="535">
        <v>1</v>
      </c>
      <c r="F108" s="547"/>
      <c r="G108" s="537">
        <v>192.90600000000001</v>
      </c>
      <c r="H108" s="319">
        <f>IF(G108="","",G108-G108*COMPASS!$U$13)</f>
        <v>192.90600000000001</v>
      </c>
    </row>
    <row r="109" spans="1:8" ht="16.350000000000001" customHeight="1">
      <c r="A109" s="193" t="s">
        <v>5521</v>
      </c>
      <c r="B109" s="313" t="s">
        <v>216</v>
      </c>
      <c r="C109" s="130" t="s">
        <v>5522</v>
      </c>
      <c r="D109" s="37" t="s">
        <v>5523</v>
      </c>
      <c r="E109" s="531">
        <v>1</v>
      </c>
      <c r="F109" s="547" t="s">
        <v>6910</v>
      </c>
      <c r="G109" s="538">
        <v>168.98936</v>
      </c>
      <c r="H109" s="319">
        <f>IF(G109="","",G109-G109*COMPASS!$U$13)</f>
        <v>168.98936</v>
      </c>
    </row>
    <row r="110" spans="1:8" ht="16.350000000000001" customHeight="1">
      <c r="A110" s="404" t="s">
        <v>13489</v>
      </c>
      <c r="B110" s="313" t="s">
        <v>216</v>
      </c>
      <c r="C110" s="130" t="s">
        <v>13449</v>
      </c>
      <c r="D110" s="37" t="s">
        <v>13450</v>
      </c>
      <c r="E110" s="535">
        <v>1</v>
      </c>
      <c r="F110" s="547"/>
      <c r="G110" s="537">
        <v>172.494</v>
      </c>
      <c r="H110" s="319">
        <f>IF(G110="","",G110-G110*COMPASS!$U$13)</f>
        <v>172.494</v>
      </c>
    </row>
    <row r="111" spans="1:8" ht="16.350000000000001" customHeight="1">
      <c r="A111" s="193" t="s">
        <v>3239</v>
      </c>
      <c r="B111" s="313" t="s">
        <v>216</v>
      </c>
      <c r="C111" s="130" t="s">
        <v>3237</v>
      </c>
      <c r="D111" s="37" t="s">
        <v>5524</v>
      </c>
      <c r="E111" s="531">
        <v>1</v>
      </c>
      <c r="F111" s="547"/>
      <c r="G111" s="532">
        <v>115.71265599999998</v>
      </c>
      <c r="H111" s="319">
        <f>IF(G111="","",G111-G111*COMPASS!$U$13)</f>
        <v>115.71265599999998</v>
      </c>
    </row>
    <row r="112" spans="1:8" ht="16.350000000000001" customHeight="1">
      <c r="A112" s="193" t="s">
        <v>3240</v>
      </c>
      <c r="B112" s="313" t="s">
        <v>216</v>
      </c>
      <c r="C112" s="130" t="s">
        <v>3238</v>
      </c>
      <c r="D112" s="37" t="s">
        <v>5525</v>
      </c>
      <c r="E112" s="531">
        <v>1</v>
      </c>
      <c r="F112" s="547"/>
      <c r="G112" s="532">
        <v>139.808144</v>
      </c>
      <c r="H112" s="319">
        <f>IF(G112="","",G112-G112*COMPASS!$U$13)</f>
        <v>139.808144</v>
      </c>
    </row>
    <row r="113" spans="1:8" ht="16.350000000000001" customHeight="1">
      <c r="A113" s="193" t="s">
        <v>3188</v>
      </c>
      <c r="B113" s="313" t="s">
        <v>467</v>
      </c>
      <c r="C113" s="130" t="s">
        <v>3124</v>
      </c>
      <c r="D113" s="37" t="s">
        <v>5526</v>
      </c>
      <c r="E113" s="531">
        <v>1</v>
      </c>
      <c r="F113" s="547"/>
      <c r="G113" s="532">
        <v>172.56912</v>
      </c>
      <c r="H113" s="319">
        <f>IF(G113="","",G113-G113*COMPASS!$U$13)</f>
        <v>172.56912</v>
      </c>
    </row>
    <row r="114" spans="1:8" ht="16.350000000000001" customHeight="1">
      <c r="A114" s="193" t="s">
        <v>13490</v>
      </c>
      <c r="B114" s="313" t="s">
        <v>216</v>
      </c>
      <c r="C114" s="130" t="s">
        <v>13451</v>
      </c>
      <c r="D114" s="37" t="s">
        <v>13452</v>
      </c>
      <c r="E114" s="531">
        <v>1</v>
      </c>
      <c r="F114" s="547"/>
      <c r="G114" s="532">
        <v>201.34800000000001</v>
      </c>
      <c r="H114" s="319">
        <f>IF(G114="","",G114-G114*COMPASS!$U$13)</f>
        <v>201.34800000000001</v>
      </c>
    </row>
    <row r="115" spans="1:8" ht="16.350000000000001" customHeight="1">
      <c r="A115" s="193" t="s">
        <v>3189</v>
      </c>
      <c r="B115" s="313" t="s">
        <v>216</v>
      </c>
      <c r="C115" s="130" t="s">
        <v>3125</v>
      </c>
      <c r="D115" s="37" t="s">
        <v>5527</v>
      </c>
      <c r="E115" s="531">
        <v>1</v>
      </c>
      <c r="F115" s="547"/>
      <c r="G115" s="532">
        <v>178.00047999999998</v>
      </c>
      <c r="H115" s="319">
        <f>IF(G115="","",G115-G115*COMPASS!$U$13)</f>
        <v>178.00047999999998</v>
      </c>
    </row>
    <row r="116" spans="1:8" ht="16.350000000000001" customHeight="1">
      <c r="A116" s="404" t="s">
        <v>13491</v>
      </c>
      <c r="B116" s="313" t="s">
        <v>216</v>
      </c>
      <c r="C116" s="130" t="s">
        <v>13453</v>
      </c>
      <c r="D116" s="37" t="s">
        <v>13454</v>
      </c>
      <c r="E116" s="535">
        <v>1</v>
      </c>
      <c r="F116" s="547"/>
      <c r="G116" s="537">
        <v>206.892</v>
      </c>
      <c r="H116" s="319">
        <f>IF(G116="","",G116-G116*COMPASS!$U$13)</f>
        <v>206.892</v>
      </c>
    </row>
    <row r="117" spans="1:8" ht="16.350000000000001" customHeight="1">
      <c r="A117" s="193" t="s">
        <v>419</v>
      </c>
      <c r="B117" s="313" t="s">
        <v>467</v>
      </c>
      <c r="C117" s="130" t="s">
        <v>420</v>
      </c>
      <c r="D117" s="37" t="s">
        <v>5528</v>
      </c>
      <c r="E117" s="531">
        <v>4</v>
      </c>
      <c r="F117" s="547" t="s">
        <v>6910</v>
      </c>
      <c r="G117" s="538">
        <v>5.6535519999999995</v>
      </c>
      <c r="H117" s="319">
        <f>IF(G117="","",G117-G117*COMPASS!$U$13)</f>
        <v>5.6535519999999995</v>
      </c>
    </row>
    <row r="118" spans="1:8" ht="16.350000000000001" customHeight="1">
      <c r="A118" s="193" t="s">
        <v>421</v>
      </c>
      <c r="B118" s="313" t="s">
        <v>467</v>
      </c>
      <c r="C118" s="130" t="s">
        <v>422</v>
      </c>
      <c r="D118" s="37" t="s">
        <v>5529</v>
      </c>
      <c r="E118" s="531">
        <v>4</v>
      </c>
      <c r="F118" s="547" t="s">
        <v>6910</v>
      </c>
      <c r="G118" s="538">
        <v>5.6535519999999995</v>
      </c>
      <c r="H118" s="319">
        <f>IF(G118="","",G118-G118*COMPASS!$U$13)</f>
        <v>5.6535519999999995</v>
      </c>
    </row>
    <row r="119" spans="1:8" ht="16.350000000000001" customHeight="1">
      <c r="A119" s="193" t="s">
        <v>5530</v>
      </c>
      <c r="B119" s="313" t="s">
        <v>216</v>
      </c>
      <c r="C119" s="130" t="s">
        <v>5531</v>
      </c>
      <c r="D119" s="37" t="s">
        <v>5532</v>
      </c>
      <c r="E119" s="535">
        <v>1</v>
      </c>
      <c r="F119" s="547" t="s">
        <v>6910</v>
      </c>
      <c r="G119" s="538">
        <v>98.208863999999991</v>
      </c>
      <c r="H119" s="319">
        <f>IF(G119="","",G119-G119*COMPASS!$U$13)</f>
        <v>98.208863999999991</v>
      </c>
    </row>
    <row r="120" spans="1:8" ht="16.350000000000001" customHeight="1">
      <c r="A120" s="193" t="s">
        <v>5533</v>
      </c>
      <c r="B120" s="313" t="s">
        <v>216</v>
      </c>
      <c r="C120" s="130" t="s">
        <v>5534</v>
      </c>
      <c r="D120" s="37" t="s">
        <v>5535</v>
      </c>
      <c r="E120" s="535">
        <v>1</v>
      </c>
      <c r="F120" s="547" t="s">
        <v>6910</v>
      </c>
      <c r="G120" s="538">
        <v>109.98503999999998</v>
      </c>
      <c r="H120" s="319">
        <f>IF(G120="","",G120-G120*COMPASS!$U$13)</f>
        <v>109.98503999999998</v>
      </c>
    </row>
    <row r="121" spans="1:8" ht="16.350000000000001" customHeight="1">
      <c r="A121" s="193" t="s">
        <v>5536</v>
      </c>
      <c r="B121" s="313" t="s">
        <v>216</v>
      </c>
      <c r="C121" s="130" t="s">
        <v>5537</v>
      </c>
      <c r="D121" s="37" t="s">
        <v>5538</v>
      </c>
      <c r="E121" s="535">
        <v>1</v>
      </c>
      <c r="F121" s="547" t="s">
        <v>6910</v>
      </c>
      <c r="G121" s="538">
        <v>103.121776</v>
      </c>
      <c r="H121" s="319">
        <f>IF(G121="","",G121-G121*COMPASS!$U$13)</f>
        <v>103.121776</v>
      </c>
    </row>
    <row r="122" spans="1:8" ht="16.350000000000001" customHeight="1">
      <c r="A122" s="193" t="s">
        <v>5539</v>
      </c>
      <c r="B122" s="313" t="s">
        <v>216</v>
      </c>
      <c r="C122" s="130" t="s">
        <v>5540</v>
      </c>
      <c r="D122" s="37" t="s">
        <v>5541</v>
      </c>
      <c r="E122" s="535">
        <v>1</v>
      </c>
      <c r="F122" s="547" t="s">
        <v>6910</v>
      </c>
      <c r="G122" s="538">
        <v>115.46577600000001</v>
      </c>
      <c r="H122" s="319">
        <f>IF(G122="","",G122-G122*COMPASS!$U$13)</f>
        <v>115.46577600000001</v>
      </c>
    </row>
    <row r="123" spans="1:8" ht="16.350000000000001" customHeight="1">
      <c r="A123" s="404" t="s">
        <v>13492</v>
      </c>
      <c r="B123" s="313" t="s">
        <v>216</v>
      </c>
      <c r="C123" s="130" t="s">
        <v>13455</v>
      </c>
      <c r="D123" s="37" t="s">
        <v>13456</v>
      </c>
      <c r="E123" s="535">
        <v>1</v>
      </c>
      <c r="F123" s="547"/>
      <c r="G123" s="537">
        <v>90.972000000000008</v>
      </c>
      <c r="H123" s="319">
        <f>IF(G123="","",G123-G123*COMPASS!$U$13)</f>
        <v>90.972000000000008</v>
      </c>
    </row>
    <row r="124" spans="1:8" ht="16.350000000000001" customHeight="1">
      <c r="A124" s="193" t="s">
        <v>5542</v>
      </c>
      <c r="B124" s="313" t="s">
        <v>216</v>
      </c>
      <c r="C124" s="130" t="s">
        <v>5543</v>
      </c>
      <c r="D124" s="37" t="s">
        <v>5544</v>
      </c>
      <c r="E124" s="531">
        <v>1</v>
      </c>
      <c r="F124" s="547" t="s">
        <v>6910</v>
      </c>
      <c r="G124" s="538">
        <v>89.814943999999997</v>
      </c>
      <c r="H124" s="319">
        <f>IF(G124="","",G124-G124*COMPASS!$U$13)</f>
        <v>89.814943999999997</v>
      </c>
    </row>
    <row r="125" spans="1:8" ht="16.350000000000001" customHeight="1">
      <c r="A125" s="193" t="s">
        <v>5545</v>
      </c>
      <c r="B125" s="313" t="s">
        <v>216</v>
      </c>
      <c r="C125" s="130" t="s">
        <v>5546</v>
      </c>
      <c r="D125" s="37" t="s">
        <v>5547</v>
      </c>
      <c r="E125" s="531">
        <v>1</v>
      </c>
      <c r="F125" s="547" t="s">
        <v>6910</v>
      </c>
      <c r="G125" s="538">
        <v>66.188527999999991</v>
      </c>
      <c r="H125" s="319">
        <f>IF(G125="","",G125-G125*COMPASS!$U$13)</f>
        <v>66.188527999999991</v>
      </c>
    </row>
    <row r="126" spans="1:8" ht="16.350000000000001" customHeight="1">
      <c r="A126" s="128" t="s">
        <v>305</v>
      </c>
      <c r="B126" s="314"/>
      <c r="C126" s="129"/>
      <c r="D126" s="1011"/>
      <c r="E126" s="533"/>
      <c r="F126" s="71"/>
      <c r="G126" s="534">
        <v>0</v>
      </c>
      <c r="H126" s="319">
        <f>IF(G126="","",G126-G126*COMPASS!$U$13)</f>
        <v>0</v>
      </c>
    </row>
    <row r="127" spans="1:8" ht="16.350000000000001" customHeight="1">
      <c r="A127" s="193" t="s">
        <v>129</v>
      </c>
      <c r="B127" s="313" t="s">
        <v>216</v>
      </c>
      <c r="C127" s="130" t="s">
        <v>130</v>
      </c>
      <c r="D127" s="37" t="s">
        <v>5548</v>
      </c>
      <c r="E127" s="531">
        <v>1</v>
      </c>
      <c r="F127" s="547" t="s">
        <v>6910</v>
      </c>
      <c r="G127" s="538">
        <v>48.980992000000001</v>
      </c>
      <c r="H127" s="319">
        <f>IF(G127="","",G127-G127*COMPASS!$U$13)</f>
        <v>48.980992000000001</v>
      </c>
    </row>
    <row r="128" spans="1:8" ht="16.350000000000001" customHeight="1">
      <c r="A128" s="193" t="s">
        <v>568</v>
      </c>
      <c r="B128" s="313" t="s">
        <v>467</v>
      </c>
      <c r="C128" s="130" t="s">
        <v>569</v>
      </c>
      <c r="D128" s="37" t="s">
        <v>5549</v>
      </c>
      <c r="E128" s="535">
        <v>1</v>
      </c>
      <c r="F128" s="547" t="s">
        <v>6910</v>
      </c>
      <c r="G128" s="537">
        <v>17.528479999999998</v>
      </c>
      <c r="H128" s="319">
        <f>IF(G128="","",G128-G128*COMPASS!$U$13)</f>
        <v>17.528479999999998</v>
      </c>
    </row>
    <row r="129" spans="1:8" ht="16.350000000000001" customHeight="1">
      <c r="A129" s="193" t="s">
        <v>131</v>
      </c>
      <c r="B129" s="313" t="s">
        <v>467</v>
      </c>
      <c r="C129" s="130" t="s">
        <v>132</v>
      </c>
      <c r="D129" s="37" t="s">
        <v>5550</v>
      </c>
      <c r="E129" s="535">
        <v>1</v>
      </c>
      <c r="F129" s="547" t="s">
        <v>6910</v>
      </c>
      <c r="G129" s="537">
        <v>104.94868799999999</v>
      </c>
      <c r="H129" s="319">
        <f>IF(G129="","",G129-G129*COMPASS!$U$13)</f>
        <v>104.94868799999999</v>
      </c>
    </row>
    <row r="130" spans="1:8" ht="16.350000000000001" customHeight="1">
      <c r="A130" s="193" t="s">
        <v>13493</v>
      </c>
      <c r="B130" s="313" t="s">
        <v>216</v>
      </c>
      <c r="C130" s="130" t="s">
        <v>13457</v>
      </c>
      <c r="D130" s="37" t="s">
        <v>13458</v>
      </c>
      <c r="E130" s="535">
        <v>1</v>
      </c>
      <c r="F130" s="547" t="s">
        <v>6910</v>
      </c>
      <c r="G130" s="537">
        <v>142.79539199999999</v>
      </c>
      <c r="H130" s="319">
        <f>IF(G130="","",G130-G130*COMPASS!$U$13)</f>
        <v>142.79539199999999</v>
      </c>
    </row>
    <row r="131" spans="1:8" ht="16.350000000000001" customHeight="1">
      <c r="A131" s="404" t="s">
        <v>5551</v>
      </c>
      <c r="B131" s="313" t="s">
        <v>216</v>
      </c>
      <c r="C131" s="130" t="s">
        <v>5552</v>
      </c>
      <c r="D131" s="37" t="s">
        <v>10031</v>
      </c>
      <c r="E131" s="535">
        <v>1</v>
      </c>
      <c r="F131" s="547" t="s">
        <v>6910</v>
      </c>
      <c r="G131" s="537">
        <v>49.648499999999991</v>
      </c>
      <c r="H131" s="319">
        <f>IF(G131="","",G131-G131*COMPASS!$U$13)</f>
        <v>49.648499999999991</v>
      </c>
    </row>
    <row r="132" spans="1:8" ht="16.350000000000001" customHeight="1">
      <c r="A132" s="193" t="s">
        <v>538</v>
      </c>
      <c r="B132" s="313" t="s">
        <v>467</v>
      </c>
      <c r="C132" s="130" t="s">
        <v>539</v>
      </c>
      <c r="D132" s="37" t="s">
        <v>5553</v>
      </c>
      <c r="E132" s="535">
        <v>1</v>
      </c>
      <c r="F132" s="547" t="s">
        <v>6910</v>
      </c>
      <c r="G132" s="537">
        <v>113.09572799999999</v>
      </c>
      <c r="H132" s="319">
        <f>IF(G132="","",G132-G132*COMPASS!$U$13)</f>
        <v>113.09572799999999</v>
      </c>
    </row>
    <row r="133" spans="1:8" ht="16.350000000000001" customHeight="1">
      <c r="A133" s="193" t="s">
        <v>13494</v>
      </c>
      <c r="B133" s="313" t="s">
        <v>216</v>
      </c>
      <c r="C133" s="130" t="s">
        <v>13459</v>
      </c>
      <c r="D133" s="37" t="s">
        <v>13460</v>
      </c>
      <c r="E133" s="535">
        <v>1</v>
      </c>
      <c r="F133" s="547" t="s">
        <v>6910</v>
      </c>
      <c r="G133" s="537">
        <v>150.917744</v>
      </c>
      <c r="H133" s="319">
        <f>IF(G133="","",G133-G133*COMPASS!$U$13)</f>
        <v>150.917744</v>
      </c>
    </row>
    <row r="134" spans="1:8" ht="16.350000000000001" customHeight="1">
      <c r="A134" s="193" t="s">
        <v>13495</v>
      </c>
      <c r="B134" s="313" t="s">
        <v>216</v>
      </c>
      <c r="C134" s="130" t="s">
        <v>13461</v>
      </c>
      <c r="D134" s="37" t="s">
        <v>13462</v>
      </c>
      <c r="E134" s="535">
        <v>1</v>
      </c>
      <c r="F134" s="547" t="s">
        <v>6910</v>
      </c>
      <c r="G134" s="537">
        <v>43.401503999999996</v>
      </c>
      <c r="H134" s="319">
        <f>IF(G134="","",G134-G134*COMPASS!$U$13)</f>
        <v>43.401503999999996</v>
      </c>
    </row>
    <row r="135" spans="1:8" ht="16.350000000000001" customHeight="1">
      <c r="A135" s="193" t="s">
        <v>565</v>
      </c>
      <c r="B135" s="313" t="s">
        <v>467</v>
      </c>
      <c r="C135" s="130" t="s">
        <v>566</v>
      </c>
      <c r="D135" s="37" t="s">
        <v>5554</v>
      </c>
      <c r="E135" s="535">
        <v>1</v>
      </c>
      <c r="F135" s="547" t="s">
        <v>6910</v>
      </c>
      <c r="G135" s="537">
        <v>15.825008</v>
      </c>
      <c r="H135" s="319">
        <f>IF(G135="","",G135-G135*COMPASS!$U$13)</f>
        <v>15.825008</v>
      </c>
    </row>
    <row r="136" spans="1:8" ht="16.350000000000001" customHeight="1">
      <c r="A136" s="193" t="s">
        <v>2866</v>
      </c>
      <c r="B136" s="313" t="s">
        <v>467</v>
      </c>
      <c r="C136" s="130" t="s">
        <v>2860</v>
      </c>
      <c r="D136" s="37" t="s">
        <v>5555</v>
      </c>
      <c r="E136" s="531">
        <v>1</v>
      </c>
      <c r="F136" s="547" t="s">
        <v>6910</v>
      </c>
      <c r="G136" s="538">
        <v>15.825008</v>
      </c>
      <c r="H136" s="319">
        <f>IF(G136="","",G136-G136*COMPASS!$U$13)</f>
        <v>15.825008</v>
      </c>
    </row>
    <row r="137" spans="1:8" ht="16.350000000000001" customHeight="1">
      <c r="A137" s="193" t="s">
        <v>567</v>
      </c>
      <c r="B137" s="313" t="s">
        <v>467</v>
      </c>
      <c r="C137" s="130" t="s">
        <v>558</v>
      </c>
      <c r="D137" s="37" t="s">
        <v>5556</v>
      </c>
      <c r="E137" s="531">
        <v>1</v>
      </c>
      <c r="F137" s="547" t="s">
        <v>6910</v>
      </c>
      <c r="G137" s="538">
        <v>19.528207999999999</v>
      </c>
      <c r="H137" s="319">
        <f>IF(G137="","",G137-G137*COMPASS!$U$13)</f>
        <v>19.528207999999999</v>
      </c>
    </row>
    <row r="138" spans="1:8" ht="16.350000000000001" customHeight="1">
      <c r="A138" s="193" t="s">
        <v>2867</v>
      </c>
      <c r="B138" s="313" t="s">
        <v>467</v>
      </c>
      <c r="C138" s="130" t="s">
        <v>2861</v>
      </c>
      <c r="D138" s="37" t="s">
        <v>5557</v>
      </c>
      <c r="E138" s="531">
        <v>1</v>
      </c>
      <c r="F138" s="547" t="s">
        <v>6910</v>
      </c>
      <c r="G138" s="538">
        <v>19.528207999999999</v>
      </c>
      <c r="H138" s="319">
        <f>IF(G138="","",G138-G138*COMPASS!$U$13)</f>
        <v>19.528207999999999</v>
      </c>
    </row>
    <row r="139" spans="1:8" ht="16.350000000000001" customHeight="1">
      <c r="A139" s="193" t="s">
        <v>2868</v>
      </c>
      <c r="B139" s="313" t="s">
        <v>216</v>
      </c>
      <c r="C139" s="130" t="s">
        <v>2862</v>
      </c>
      <c r="D139" s="37" t="s">
        <v>5558</v>
      </c>
      <c r="E139" s="531">
        <v>1</v>
      </c>
      <c r="F139" s="547" t="s">
        <v>6910</v>
      </c>
      <c r="G139" s="1067">
        <v>1.4812799999999999</v>
      </c>
      <c r="H139" s="319">
        <f>IF(G139="","",G139-G139*COMPASS!$U$13)</f>
        <v>1.4812799999999999</v>
      </c>
    </row>
    <row r="140" spans="1:8" ht="16.350000000000001" customHeight="1">
      <c r="A140" s="193" t="s">
        <v>2869</v>
      </c>
      <c r="B140" s="313" t="s">
        <v>467</v>
      </c>
      <c r="C140" s="130" t="s">
        <v>2863</v>
      </c>
      <c r="D140" s="37" t="s">
        <v>5559</v>
      </c>
      <c r="E140" s="531">
        <v>1</v>
      </c>
      <c r="F140" s="547" t="s">
        <v>6910</v>
      </c>
      <c r="G140" s="1067">
        <v>1.4812799999999999</v>
      </c>
      <c r="H140" s="319">
        <f>IF(G140="","",G140-G140*COMPASS!$U$13)</f>
        <v>1.4812799999999999</v>
      </c>
    </row>
    <row r="141" spans="1:8" ht="16.350000000000001" customHeight="1">
      <c r="A141" s="193" t="s">
        <v>2870</v>
      </c>
      <c r="B141" s="313" t="s">
        <v>216</v>
      </c>
      <c r="C141" s="130" t="s">
        <v>2864</v>
      </c>
      <c r="D141" s="37" t="s">
        <v>5560</v>
      </c>
      <c r="E141" s="531">
        <v>1</v>
      </c>
      <c r="F141" s="547" t="s">
        <v>6910</v>
      </c>
      <c r="G141" s="1068">
        <v>1.7775359999999998</v>
      </c>
      <c r="H141" s="319">
        <f>IF(G141="","",G141-G141*COMPASS!$U$13)</f>
        <v>1.7775359999999998</v>
      </c>
    </row>
    <row r="142" spans="1:8" ht="16.350000000000001" customHeight="1">
      <c r="A142" s="193" t="s">
        <v>2871</v>
      </c>
      <c r="B142" s="313" t="s">
        <v>216</v>
      </c>
      <c r="C142" s="130" t="s">
        <v>2865</v>
      </c>
      <c r="D142" s="37" t="s">
        <v>5561</v>
      </c>
      <c r="E142" s="531">
        <v>1</v>
      </c>
      <c r="F142" s="547" t="s">
        <v>6910</v>
      </c>
      <c r="G142" s="1068">
        <v>1.7775359999999998</v>
      </c>
      <c r="H142" s="319">
        <f>IF(G142="","",G142-G142*COMPASS!$U$13)</f>
        <v>1.7775359999999998</v>
      </c>
    </row>
    <row r="143" spans="1:8" ht="16.350000000000001" customHeight="1">
      <c r="A143" s="193" t="s">
        <v>245</v>
      </c>
      <c r="B143" s="313" t="s">
        <v>467</v>
      </c>
      <c r="C143" s="130" t="s">
        <v>246</v>
      </c>
      <c r="D143" s="37" t="s">
        <v>5562</v>
      </c>
      <c r="E143" s="531">
        <v>1</v>
      </c>
      <c r="F143" s="547" t="s">
        <v>6910</v>
      </c>
      <c r="G143" s="538">
        <v>10.936783999999999</v>
      </c>
      <c r="H143" s="319">
        <f>IF(G143="","",G143-G143*COMPASS!$U$13)</f>
        <v>10.936783999999999</v>
      </c>
    </row>
    <row r="144" spans="1:8" ht="16.350000000000001" customHeight="1">
      <c r="A144" s="193" t="s">
        <v>247</v>
      </c>
      <c r="B144" s="313" t="s">
        <v>216</v>
      </c>
      <c r="C144" s="130" t="s">
        <v>248</v>
      </c>
      <c r="D144" s="37" t="s">
        <v>5563</v>
      </c>
      <c r="E144" s="531">
        <v>1</v>
      </c>
      <c r="F144" s="547" t="s">
        <v>6910</v>
      </c>
      <c r="G144" s="538">
        <v>15.627504</v>
      </c>
      <c r="H144" s="319">
        <f>IF(G144="","",G144-G144*COMPASS!$U$13)</f>
        <v>15.627504</v>
      </c>
    </row>
    <row r="145" spans="1:8" ht="16.350000000000001" customHeight="1">
      <c r="A145" s="193" t="s">
        <v>249</v>
      </c>
      <c r="B145" s="313" t="s">
        <v>467</v>
      </c>
      <c r="C145" s="130" t="s">
        <v>250</v>
      </c>
      <c r="D145" s="37" t="s">
        <v>5564</v>
      </c>
      <c r="E145" s="531">
        <v>1</v>
      </c>
      <c r="F145" s="547" t="s">
        <v>6910</v>
      </c>
      <c r="G145" s="538">
        <v>48.832864000000001</v>
      </c>
      <c r="H145" s="319">
        <f>IF(G145="","",G145-G145*COMPASS!$U$13)</f>
        <v>48.832864000000001</v>
      </c>
    </row>
    <row r="146" spans="1:8" ht="16.350000000000001" customHeight="1">
      <c r="A146" s="193" t="s">
        <v>641</v>
      </c>
      <c r="B146" s="313" t="s">
        <v>216</v>
      </c>
      <c r="C146" s="130" t="s">
        <v>642</v>
      </c>
      <c r="D146" s="37" t="s">
        <v>5565</v>
      </c>
      <c r="E146" s="531">
        <v>1</v>
      </c>
      <c r="F146" s="547" t="s">
        <v>6910</v>
      </c>
      <c r="G146" s="538">
        <v>57.350223999999997</v>
      </c>
      <c r="H146" s="319">
        <f>IF(G146="","",G146-G146*COMPASS!$U$13)</f>
        <v>57.350223999999997</v>
      </c>
    </row>
    <row r="147" spans="1:8" ht="16.350000000000001" customHeight="1">
      <c r="A147" s="193" t="s">
        <v>507</v>
      </c>
      <c r="B147" s="313" t="s">
        <v>216</v>
      </c>
      <c r="C147" s="130" t="s">
        <v>508</v>
      </c>
      <c r="D147" s="37" t="s">
        <v>5566</v>
      </c>
      <c r="E147" s="531">
        <v>1</v>
      </c>
      <c r="F147" s="547" t="s">
        <v>6910</v>
      </c>
      <c r="G147" s="538">
        <v>243.15211199999999</v>
      </c>
      <c r="H147" s="319">
        <f>IF(G147="","",G147-G147*COMPASS!$U$13)</f>
        <v>243.15211199999999</v>
      </c>
    </row>
    <row r="148" spans="1:8" ht="16.350000000000001" customHeight="1">
      <c r="A148" s="193" t="s">
        <v>643</v>
      </c>
      <c r="B148" s="313" t="s">
        <v>216</v>
      </c>
      <c r="C148" s="130" t="s">
        <v>644</v>
      </c>
      <c r="D148" s="37" t="s">
        <v>5567</v>
      </c>
      <c r="E148" s="531">
        <v>1</v>
      </c>
      <c r="F148" s="547" t="s">
        <v>6910</v>
      </c>
      <c r="G148" s="538">
        <v>207.947024</v>
      </c>
      <c r="H148" s="319">
        <f>IF(G148="","",G148-G148*COMPASS!$U$13)</f>
        <v>207.947024</v>
      </c>
    </row>
    <row r="149" spans="1:8" ht="16.350000000000001" customHeight="1">
      <c r="A149" s="193" t="s">
        <v>223</v>
      </c>
      <c r="B149" s="313" t="s">
        <v>467</v>
      </c>
      <c r="C149" s="130" t="s">
        <v>224</v>
      </c>
      <c r="D149" s="37" t="s">
        <v>5568</v>
      </c>
      <c r="E149" s="531">
        <v>1</v>
      </c>
      <c r="F149" s="547" t="s">
        <v>6910</v>
      </c>
      <c r="G149" s="538">
        <v>14.244975999999998</v>
      </c>
      <c r="H149" s="319">
        <f>IF(G149="","",G149-G149*COMPASS!$U$13)</f>
        <v>14.244975999999998</v>
      </c>
    </row>
    <row r="150" spans="1:8" ht="16.350000000000001" customHeight="1">
      <c r="A150" s="193" t="s">
        <v>13496</v>
      </c>
      <c r="B150" s="313" t="s">
        <v>216</v>
      </c>
      <c r="C150" s="130" t="s">
        <v>13463</v>
      </c>
      <c r="D150" s="37" t="s">
        <v>13464</v>
      </c>
      <c r="E150" s="535">
        <v>1</v>
      </c>
      <c r="F150" s="547"/>
      <c r="G150" s="537">
        <v>14.244975999999998</v>
      </c>
      <c r="H150" s="319">
        <f>IF(G150="","",G150-G150*COMPASS!$U$13)</f>
        <v>14.244975999999998</v>
      </c>
    </row>
    <row r="151" spans="1:8" ht="16.350000000000001" customHeight="1">
      <c r="A151" s="193" t="s">
        <v>13497</v>
      </c>
      <c r="B151" s="313" t="s">
        <v>216</v>
      </c>
      <c r="C151" s="130" t="s">
        <v>13465</v>
      </c>
      <c r="D151" s="37" t="s">
        <v>13466</v>
      </c>
      <c r="E151" s="535">
        <v>1</v>
      </c>
      <c r="F151" s="547"/>
      <c r="G151" s="537">
        <v>30.711871999999996</v>
      </c>
      <c r="H151" s="319">
        <f>IF(G151="","",G151-G151*COMPASS!$U$13)</f>
        <v>30.711871999999996</v>
      </c>
    </row>
    <row r="152" spans="1:8" ht="16.350000000000001" customHeight="1">
      <c r="A152" s="128" t="s">
        <v>3126</v>
      </c>
      <c r="B152" s="314"/>
      <c r="C152" s="129"/>
      <c r="D152" s="1011"/>
      <c r="E152" s="533"/>
      <c r="F152" s="71"/>
      <c r="G152" s="534">
        <v>0</v>
      </c>
      <c r="H152" s="319">
        <f>IF(G152="","",G152-G152*COMPASS!$U$13)</f>
        <v>0</v>
      </c>
    </row>
    <row r="153" spans="1:8" ht="16.350000000000001" customHeight="1">
      <c r="A153" s="193" t="s">
        <v>5569</v>
      </c>
      <c r="B153" s="313" t="s">
        <v>216</v>
      </c>
      <c r="C153" s="130" t="s">
        <v>13467</v>
      </c>
      <c r="D153" s="37" t="s">
        <v>5570</v>
      </c>
      <c r="E153" s="531">
        <v>1</v>
      </c>
      <c r="F153" s="547" t="s">
        <v>6910</v>
      </c>
      <c r="G153" s="538">
        <v>30.662495999999997</v>
      </c>
      <c r="H153" s="319">
        <f>IF(G153="","",G153-G153*COMPASS!$U$13)</f>
        <v>30.662495999999997</v>
      </c>
    </row>
    <row r="154" spans="1:8" ht="16.350000000000001" customHeight="1">
      <c r="A154" s="193" t="s">
        <v>5571</v>
      </c>
      <c r="B154" s="313" t="s">
        <v>571</v>
      </c>
      <c r="C154" s="1062" t="s">
        <v>5572</v>
      </c>
      <c r="D154" s="37" t="s">
        <v>5573</v>
      </c>
      <c r="E154" s="535">
        <v>1</v>
      </c>
      <c r="F154" s="1063"/>
      <c r="G154" s="537">
        <v>34.801200000000001</v>
      </c>
      <c r="H154" s="319">
        <f>IF(G154="","",G154-G154*COMPASS!$U$13)</f>
        <v>34.801200000000001</v>
      </c>
    </row>
    <row r="155" spans="1:8" ht="16.350000000000001" customHeight="1">
      <c r="A155" s="193" t="s">
        <v>3190</v>
      </c>
      <c r="B155" s="313" t="s">
        <v>216</v>
      </c>
      <c r="C155" s="130" t="s">
        <v>3127</v>
      </c>
      <c r="D155" s="37" t="s">
        <v>5574</v>
      </c>
      <c r="E155" s="535">
        <v>1</v>
      </c>
      <c r="F155" s="547" t="s">
        <v>6910</v>
      </c>
      <c r="G155" s="537">
        <v>33.896624000000003</v>
      </c>
      <c r="H155" s="319">
        <f>IF(G155="","",G155-G155*COMPASS!$U$13)</f>
        <v>33.896624000000003</v>
      </c>
    </row>
    <row r="156" spans="1:8" ht="16.350000000000001" customHeight="1">
      <c r="A156" s="193" t="s">
        <v>13498</v>
      </c>
      <c r="B156" s="313" t="s">
        <v>216</v>
      </c>
      <c r="C156" s="130" t="s">
        <v>13468</v>
      </c>
      <c r="D156" s="37" t="s">
        <v>5574</v>
      </c>
      <c r="E156" s="535">
        <v>1</v>
      </c>
      <c r="F156" s="547"/>
      <c r="G156" s="537">
        <v>33.896624000000003</v>
      </c>
      <c r="H156" s="319">
        <f>IF(G156="","",G156-G156*COMPASS!$U$13)</f>
        <v>33.896624000000003</v>
      </c>
    </row>
    <row r="157" spans="1:8" ht="16.350000000000001" customHeight="1">
      <c r="A157" s="193" t="s">
        <v>3191</v>
      </c>
      <c r="B157" s="313" t="s">
        <v>216</v>
      </c>
      <c r="C157" s="130" t="s">
        <v>3128</v>
      </c>
      <c r="D157" s="37" t="s">
        <v>5575</v>
      </c>
      <c r="E157" s="535">
        <v>1</v>
      </c>
      <c r="F157" s="547" t="s">
        <v>6910</v>
      </c>
      <c r="G157" s="537">
        <v>176.54388800000001</v>
      </c>
      <c r="H157" s="319">
        <f>IF(G157="","",G157-G157*COMPASS!$U$13)</f>
        <v>176.54388800000001</v>
      </c>
    </row>
    <row r="158" spans="1:8" ht="16.350000000000001" customHeight="1">
      <c r="A158" s="193" t="s">
        <v>3192</v>
      </c>
      <c r="B158" s="313" t="s">
        <v>216</v>
      </c>
      <c r="C158" s="130" t="s">
        <v>3129</v>
      </c>
      <c r="D158" s="37" t="s">
        <v>5576</v>
      </c>
      <c r="E158" s="535">
        <v>1</v>
      </c>
      <c r="F158" s="547" t="s">
        <v>6910</v>
      </c>
      <c r="G158" s="537">
        <v>93.913151999999997</v>
      </c>
      <c r="H158" s="319">
        <f>IF(G158="","",G158-G158*COMPASS!$U$13)</f>
        <v>93.913151999999997</v>
      </c>
    </row>
    <row r="159" spans="1:8" ht="16.350000000000001" customHeight="1">
      <c r="A159" s="404" t="s">
        <v>5577</v>
      </c>
      <c r="B159" s="313" t="s">
        <v>216</v>
      </c>
      <c r="C159" s="130" t="s">
        <v>5578</v>
      </c>
      <c r="D159" s="37" t="s">
        <v>5579</v>
      </c>
      <c r="E159" s="535">
        <v>1</v>
      </c>
      <c r="F159" s="547" t="s">
        <v>6910</v>
      </c>
      <c r="G159" s="537">
        <v>112.8776</v>
      </c>
      <c r="H159" s="319">
        <f>IF(G159="","",G159-G159*COMPASS!$U$13)</f>
        <v>112.8776</v>
      </c>
    </row>
    <row r="160" spans="1:8" ht="16.350000000000001" customHeight="1">
      <c r="A160" s="404" t="s">
        <v>5580</v>
      </c>
      <c r="B160" s="313" t="s">
        <v>216</v>
      </c>
      <c r="C160" s="130" t="s">
        <v>5581</v>
      </c>
      <c r="D160" s="37" t="s">
        <v>5579</v>
      </c>
      <c r="E160" s="535">
        <v>1</v>
      </c>
      <c r="F160" s="547" t="s">
        <v>6910</v>
      </c>
      <c r="G160" s="537">
        <v>120.61499999999998</v>
      </c>
      <c r="H160" s="319">
        <f>IF(G160="","",G160-G160*COMPASS!$U$13)</f>
        <v>120.61499999999998</v>
      </c>
    </row>
    <row r="161" spans="1:8" ht="16.350000000000001" customHeight="1">
      <c r="A161" s="193" t="s">
        <v>5582</v>
      </c>
      <c r="B161" s="313" t="s">
        <v>216</v>
      </c>
      <c r="C161" s="130" t="s">
        <v>5583</v>
      </c>
      <c r="D161" s="37" t="s">
        <v>5584</v>
      </c>
      <c r="E161" s="535">
        <v>1</v>
      </c>
      <c r="F161" s="547" t="s">
        <v>6910</v>
      </c>
      <c r="G161" s="537">
        <v>45.104975999999994</v>
      </c>
      <c r="H161" s="319">
        <f>IF(G161="","",G161-G161*COMPASS!$U$13)</f>
        <v>45.104975999999994</v>
      </c>
    </row>
    <row r="162" spans="1:8" ht="16.350000000000001" customHeight="1">
      <c r="A162" s="193" t="s">
        <v>3193</v>
      </c>
      <c r="B162" s="313" t="s">
        <v>467</v>
      </c>
      <c r="C162" s="130" t="s">
        <v>3130</v>
      </c>
      <c r="D162" s="37" t="s">
        <v>5585</v>
      </c>
      <c r="E162" s="535">
        <v>1</v>
      </c>
      <c r="F162" s="547" t="s">
        <v>6910</v>
      </c>
      <c r="G162" s="537">
        <v>69.348591999999996</v>
      </c>
      <c r="H162" s="319">
        <f>IF(G162="","",G162-G162*COMPASS!$U$13)</f>
        <v>69.348591999999996</v>
      </c>
    </row>
    <row r="163" spans="1:8" ht="16.350000000000001" customHeight="1">
      <c r="A163" s="404" t="s">
        <v>5586</v>
      </c>
      <c r="B163" s="313" t="s">
        <v>216</v>
      </c>
      <c r="C163" s="130" t="s">
        <v>5587</v>
      </c>
      <c r="D163" s="37" t="s">
        <v>5588</v>
      </c>
      <c r="E163" s="535">
        <v>1</v>
      </c>
      <c r="F163" s="547" t="s">
        <v>6910</v>
      </c>
      <c r="G163" s="537">
        <v>31.348800000000001</v>
      </c>
      <c r="H163" s="319">
        <f>IF(G163="","",G163-G163*COMPASS!$U$13)</f>
        <v>31.348800000000001</v>
      </c>
    </row>
    <row r="164" spans="1:8" ht="16.350000000000001" customHeight="1">
      <c r="A164" s="193" t="s">
        <v>3194</v>
      </c>
      <c r="B164" s="313" t="s">
        <v>467</v>
      </c>
      <c r="C164" s="130" t="s">
        <v>3131</v>
      </c>
      <c r="D164" s="37" t="s">
        <v>5589</v>
      </c>
      <c r="E164" s="535">
        <v>1</v>
      </c>
      <c r="F164" s="547" t="s">
        <v>6910</v>
      </c>
      <c r="G164" s="537">
        <v>43.129935999999994</v>
      </c>
      <c r="H164" s="319">
        <f>IF(G164="","",G164-G164*COMPASS!$U$13)</f>
        <v>43.129935999999994</v>
      </c>
    </row>
    <row r="165" spans="1:8" ht="16.350000000000001" customHeight="1">
      <c r="A165" s="193" t="s">
        <v>13499</v>
      </c>
      <c r="B165" s="313" t="s">
        <v>216</v>
      </c>
      <c r="C165" s="130" t="s">
        <v>13469</v>
      </c>
      <c r="D165" s="37" t="s">
        <v>13470</v>
      </c>
      <c r="E165" s="535">
        <v>1</v>
      </c>
      <c r="F165" s="547"/>
      <c r="G165" s="537">
        <v>48.314416000000001</v>
      </c>
      <c r="H165" s="319">
        <f>IF(G165="","",G165-G165*COMPASS!$U$13)</f>
        <v>48.314416000000001</v>
      </c>
    </row>
    <row r="166" spans="1:8" ht="16.350000000000001" customHeight="1">
      <c r="A166" s="193" t="s">
        <v>3195</v>
      </c>
      <c r="B166" s="313" t="s">
        <v>216</v>
      </c>
      <c r="C166" s="130" t="s">
        <v>3132</v>
      </c>
      <c r="D166" s="37" t="s">
        <v>5590</v>
      </c>
      <c r="E166" s="535">
        <v>1</v>
      </c>
      <c r="F166" s="547" t="s">
        <v>6910</v>
      </c>
      <c r="G166" s="537">
        <v>68.583264</v>
      </c>
      <c r="H166" s="319">
        <f>IF(G166="","",G166-G166*COMPASS!$U$13)</f>
        <v>68.583264</v>
      </c>
    </row>
    <row r="167" spans="1:8" ht="16.350000000000001" customHeight="1">
      <c r="A167" s="193" t="s">
        <v>3196</v>
      </c>
      <c r="B167" s="313" t="s">
        <v>216</v>
      </c>
      <c r="C167" s="130" t="s">
        <v>3133</v>
      </c>
      <c r="D167" s="37" t="s">
        <v>5591</v>
      </c>
      <c r="E167" s="535">
        <v>1</v>
      </c>
      <c r="F167" s="547" t="s">
        <v>6910</v>
      </c>
      <c r="G167" s="537">
        <v>75.520591999999994</v>
      </c>
      <c r="H167" s="319">
        <f>IF(G167="","",G167-G167*COMPASS!$U$13)</f>
        <v>75.520591999999994</v>
      </c>
    </row>
    <row r="168" spans="1:8" ht="16.350000000000001" customHeight="1">
      <c r="A168" s="193" t="s">
        <v>3197</v>
      </c>
      <c r="B168" s="313" t="s">
        <v>216</v>
      </c>
      <c r="C168" s="130" t="s">
        <v>3134</v>
      </c>
      <c r="D168" s="37" t="s">
        <v>5592</v>
      </c>
      <c r="E168" s="535">
        <v>1</v>
      </c>
      <c r="F168" s="1063" t="s">
        <v>6910</v>
      </c>
      <c r="G168" s="537">
        <v>109.219712</v>
      </c>
      <c r="H168" s="319">
        <f>IF(G168="","",G168-G168*COMPASS!$U$13)</f>
        <v>109.219712</v>
      </c>
    </row>
    <row r="169" spans="1:8" ht="16.350000000000001" customHeight="1">
      <c r="A169" s="193" t="s">
        <v>3198</v>
      </c>
      <c r="B169" s="313" t="s">
        <v>571</v>
      </c>
      <c r="C169" s="1062" t="s">
        <v>3135</v>
      </c>
      <c r="D169" s="37" t="s">
        <v>5596</v>
      </c>
      <c r="E169" s="535">
        <v>1</v>
      </c>
      <c r="F169" s="1063"/>
      <c r="G169" s="537">
        <v>109.8616</v>
      </c>
      <c r="H169" s="319">
        <f>IF(G169="","",G169-G169*COMPASS!$U$13)</f>
        <v>109.8616</v>
      </c>
    </row>
    <row r="170" spans="1:8" ht="16.350000000000001" customHeight="1">
      <c r="A170" s="193" t="s">
        <v>3199</v>
      </c>
      <c r="B170" s="313" t="s">
        <v>571</v>
      </c>
      <c r="C170" s="1062" t="s">
        <v>3136</v>
      </c>
      <c r="D170" s="37" t="s">
        <v>5597</v>
      </c>
      <c r="E170" s="535">
        <v>1</v>
      </c>
      <c r="F170" s="1063"/>
      <c r="G170" s="537">
        <v>120.25524799999999</v>
      </c>
      <c r="H170" s="319">
        <f>IF(G170="","",G170-G170*COMPASS!$U$13)</f>
        <v>120.25524799999999</v>
      </c>
    </row>
    <row r="171" spans="1:8" ht="16.350000000000001" customHeight="1">
      <c r="A171" s="193" t="s">
        <v>5598</v>
      </c>
      <c r="B171" s="313" t="s">
        <v>571</v>
      </c>
      <c r="C171" s="1062" t="s">
        <v>5599</v>
      </c>
      <c r="D171" s="37" t="s">
        <v>5600</v>
      </c>
      <c r="E171" s="535">
        <v>1</v>
      </c>
      <c r="F171" s="1063"/>
      <c r="G171" s="537">
        <v>135.48360000000002</v>
      </c>
      <c r="H171" s="319">
        <f>IF(G171="","",G171-G171*COMPASS!$U$13)</f>
        <v>135.48360000000002</v>
      </c>
    </row>
    <row r="172" spans="1:8" ht="16.350000000000001" customHeight="1">
      <c r="A172" s="128" t="s">
        <v>306</v>
      </c>
      <c r="B172" s="314"/>
      <c r="C172" s="129"/>
      <c r="D172" s="1011"/>
      <c r="E172" s="533"/>
      <c r="F172" s="71"/>
      <c r="G172" s="534"/>
      <c r="H172" s="319" t="str">
        <f>IF(G172="","",G172-G172*COMPASS!$U$13)</f>
        <v/>
      </c>
    </row>
    <row r="173" spans="1:8" ht="16.350000000000001" customHeight="1">
      <c r="A173" s="193" t="s">
        <v>5601</v>
      </c>
      <c r="B173" s="313" t="s">
        <v>216</v>
      </c>
      <c r="C173" s="130" t="s">
        <v>13471</v>
      </c>
      <c r="D173" s="37" t="s">
        <v>5602</v>
      </c>
      <c r="E173" s="531">
        <v>1</v>
      </c>
      <c r="F173" s="547" t="s">
        <v>6910</v>
      </c>
      <c r="G173" s="538">
        <v>30.662495999999997</v>
      </c>
      <c r="H173" s="319">
        <f>IF(G173="","",G173-G173*COMPASS!$U$13)</f>
        <v>30.662495999999997</v>
      </c>
    </row>
    <row r="174" spans="1:8" ht="16.350000000000001" customHeight="1">
      <c r="A174" s="193" t="s">
        <v>607</v>
      </c>
      <c r="B174" s="313" t="s">
        <v>216</v>
      </c>
      <c r="C174" s="130" t="s">
        <v>608</v>
      </c>
      <c r="D174" s="37" t="s">
        <v>5603</v>
      </c>
      <c r="E174" s="531">
        <v>1</v>
      </c>
      <c r="F174" s="547" t="s">
        <v>6910</v>
      </c>
      <c r="G174" s="538">
        <v>33.896624000000003</v>
      </c>
      <c r="H174" s="319">
        <f>IF(G174="","",G174-G174*COMPASS!$U$13)</f>
        <v>33.896624000000003</v>
      </c>
    </row>
    <row r="175" spans="1:8" ht="16.350000000000001" customHeight="1">
      <c r="A175" s="193" t="s">
        <v>609</v>
      </c>
      <c r="B175" s="313" t="s">
        <v>216</v>
      </c>
      <c r="C175" s="130" t="s">
        <v>610</v>
      </c>
      <c r="D175" s="37" t="s">
        <v>5604</v>
      </c>
      <c r="E175" s="531">
        <v>1</v>
      </c>
      <c r="F175" s="547" t="s">
        <v>6910</v>
      </c>
      <c r="G175" s="538">
        <v>176.54388800000001</v>
      </c>
      <c r="H175" s="319">
        <f>IF(G175="","",G175-G175*COMPASS!$U$13)</f>
        <v>176.54388800000001</v>
      </c>
    </row>
    <row r="176" spans="1:8" ht="16.350000000000001" customHeight="1">
      <c r="A176" s="193" t="s">
        <v>532</v>
      </c>
      <c r="B176" s="313" t="s">
        <v>467</v>
      </c>
      <c r="C176" s="130" t="s">
        <v>533</v>
      </c>
      <c r="D176" s="37" t="s">
        <v>5605</v>
      </c>
      <c r="E176" s="531">
        <v>1</v>
      </c>
      <c r="F176" s="547" t="s">
        <v>6910</v>
      </c>
      <c r="G176" s="538">
        <v>69.348591999999996</v>
      </c>
      <c r="H176" s="319">
        <f>IF(G176="","",G176-G176*COMPASS!$U$13)</f>
        <v>69.348591999999996</v>
      </c>
    </row>
    <row r="177" spans="1:8" ht="16.350000000000001" customHeight="1">
      <c r="A177" s="193" t="s">
        <v>593</v>
      </c>
      <c r="B177" s="313" t="s">
        <v>216</v>
      </c>
      <c r="C177" s="130" t="s">
        <v>594</v>
      </c>
      <c r="D177" s="37" t="s">
        <v>5606</v>
      </c>
      <c r="E177" s="531">
        <v>1</v>
      </c>
      <c r="F177" s="547" t="s">
        <v>6910</v>
      </c>
      <c r="G177" s="538">
        <v>43.129935999999994</v>
      </c>
      <c r="H177" s="319">
        <f>IF(G177="","",G177-G177*COMPASS!$U$13)</f>
        <v>43.129935999999994</v>
      </c>
    </row>
    <row r="178" spans="1:8" ht="16.350000000000001" customHeight="1">
      <c r="A178" s="193" t="s">
        <v>691</v>
      </c>
      <c r="B178" s="313" t="s">
        <v>216</v>
      </c>
      <c r="C178" s="130" t="s">
        <v>692</v>
      </c>
      <c r="D178" s="37" t="s">
        <v>5607</v>
      </c>
      <c r="E178" s="531">
        <v>1</v>
      </c>
      <c r="F178" s="547" t="s">
        <v>6910</v>
      </c>
      <c r="G178" s="538">
        <v>68.583264</v>
      </c>
      <c r="H178" s="319">
        <f>IF(G178="","",G178-G178*COMPASS!$U$13)</f>
        <v>68.583264</v>
      </c>
    </row>
    <row r="179" spans="1:8" ht="16.350000000000001" customHeight="1">
      <c r="A179" s="193" t="s">
        <v>693</v>
      </c>
      <c r="B179" s="313" t="s">
        <v>216</v>
      </c>
      <c r="C179" s="130" t="s">
        <v>694</v>
      </c>
      <c r="D179" s="37" t="s">
        <v>5608</v>
      </c>
      <c r="E179" s="531">
        <v>1</v>
      </c>
      <c r="F179" s="547" t="s">
        <v>6910</v>
      </c>
      <c r="G179" s="538">
        <v>75.520591999999994</v>
      </c>
      <c r="H179" s="319">
        <f>IF(G179="","",G179-G179*COMPASS!$U$13)</f>
        <v>75.520591999999994</v>
      </c>
    </row>
    <row r="180" spans="1:8" ht="16.350000000000001" customHeight="1">
      <c r="A180" s="193" t="s">
        <v>3267</v>
      </c>
      <c r="B180" s="313" t="s">
        <v>216</v>
      </c>
      <c r="C180" s="130" t="s">
        <v>3265</v>
      </c>
      <c r="D180" s="37" t="s">
        <v>5609</v>
      </c>
      <c r="E180" s="535">
        <v>1</v>
      </c>
      <c r="F180" s="1063" t="s">
        <v>6910</v>
      </c>
      <c r="G180" s="537">
        <v>109.219712</v>
      </c>
      <c r="H180" s="319">
        <f>IF(G180="","",G180-G180*COMPASS!$U$13)</f>
        <v>109.219712</v>
      </c>
    </row>
    <row r="181" spans="1:8" ht="16.350000000000001" customHeight="1">
      <c r="A181" s="193" t="s">
        <v>3268</v>
      </c>
      <c r="B181" s="313" t="s">
        <v>571</v>
      </c>
      <c r="C181" s="1062" t="s">
        <v>3266</v>
      </c>
      <c r="D181" s="37" t="s">
        <v>5610</v>
      </c>
      <c r="E181" s="535">
        <v>1</v>
      </c>
      <c r="F181" s="1063"/>
      <c r="G181" s="537">
        <v>109.8616</v>
      </c>
      <c r="H181" s="319">
        <f>IF(G181="","",G181-G181*COMPASS!$U$13)</f>
        <v>109.8616</v>
      </c>
    </row>
    <row r="182" spans="1:8" ht="16.350000000000001" customHeight="1">
      <c r="A182" s="193" t="s">
        <v>654</v>
      </c>
      <c r="B182" s="313" t="s">
        <v>571</v>
      </c>
      <c r="C182" s="1062" t="s">
        <v>655</v>
      </c>
      <c r="D182" s="37" t="s">
        <v>5611</v>
      </c>
      <c r="E182" s="535">
        <v>1</v>
      </c>
      <c r="F182" s="1063"/>
      <c r="G182" s="537">
        <v>120.25524799999999</v>
      </c>
      <c r="H182" s="319">
        <f>IF(G182="","",G182-G182*COMPASS!$U$13)</f>
        <v>120.25524799999999</v>
      </c>
    </row>
    <row r="183" spans="1:8" ht="16.350000000000001" customHeight="1">
      <c r="A183" s="128" t="s">
        <v>3137</v>
      </c>
      <c r="B183" s="314"/>
      <c r="C183" s="129"/>
      <c r="D183" s="1011"/>
      <c r="E183" s="533"/>
      <c r="F183" s="71"/>
      <c r="G183" s="534"/>
      <c r="H183" s="319" t="str">
        <f>IF(G183="","",G183-G183*COMPASS!$U$13)</f>
        <v/>
      </c>
    </row>
    <row r="184" spans="1:8" ht="16.350000000000001" customHeight="1">
      <c r="A184" s="193" t="s">
        <v>23</v>
      </c>
      <c r="B184" s="313" t="s">
        <v>467</v>
      </c>
      <c r="C184" s="130" t="s">
        <v>24</v>
      </c>
      <c r="D184" s="37" t="s">
        <v>5612</v>
      </c>
      <c r="E184" s="531">
        <v>1</v>
      </c>
      <c r="F184" s="547" t="s">
        <v>6910</v>
      </c>
      <c r="G184" s="538">
        <v>75.520591999999994</v>
      </c>
      <c r="H184" s="319">
        <f>IF(G184="","",G184-G184*COMPASS!$U$13)</f>
        <v>75.520591999999994</v>
      </c>
    </row>
    <row r="185" spans="1:8" ht="16.350000000000001" customHeight="1">
      <c r="A185" s="193" t="s">
        <v>21</v>
      </c>
      <c r="B185" s="313" t="s">
        <v>216</v>
      </c>
      <c r="C185" s="130" t="s">
        <v>22</v>
      </c>
      <c r="D185" s="37" t="s">
        <v>5613</v>
      </c>
      <c r="E185" s="531">
        <v>1</v>
      </c>
      <c r="F185" s="547" t="s">
        <v>6910</v>
      </c>
      <c r="G185" s="538">
        <v>75.520591999999994</v>
      </c>
      <c r="H185" s="319">
        <f>IF(G185="","",G185-G185*COMPASS!$U$13)</f>
        <v>75.520591999999994</v>
      </c>
    </row>
    <row r="186" spans="1:8" ht="16.350000000000001" customHeight="1">
      <c r="A186" s="193" t="s">
        <v>2547</v>
      </c>
      <c r="B186" s="313" t="s">
        <v>216</v>
      </c>
      <c r="C186" s="130" t="s">
        <v>2521</v>
      </c>
      <c r="D186" s="37" t="s">
        <v>5614</v>
      </c>
      <c r="E186" s="531">
        <v>1</v>
      </c>
      <c r="F186" s="547" t="s">
        <v>6910</v>
      </c>
      <c r="G186" s="538">
        <v>75.520591999999994</v>
      </c>
      <c r="H186" s="319">
        <f>IF(G186="","",G186-G186*COMPASS!$U$13)</f>
        <v>75.520591999999994</v>
      </c>
    </row>
    <row r="187" spans="1:8" ht="16.350000000000001" customHeight="1">
      <c r="A187" s="193" t="s">
        <v>2548</v>
      </c>
      <c r="B187" s="313" t="s">
        <v>216</v>
      </c>
      <c r="C187" s="130" t="s">
        <v>2522</v>
      </c>
      <c r="D187" s="37" t="s">
        <v>5615</v>
      </c>
      <c r="E187" s="531">
        <v>1</v>
      </c>
      <c r="F187" s="547" t="s">
        <v>6910</v>
      </c>
      <c r="G187" s="538">
        <v>75.520591999999994</v>
      </c>
      <c r="H187" s="319">
        <f>IF(G187="","",G187-G187*COMPASS!$U$13)</f>
        <v>75.520591999999994</v>
      </c>
    </row>
    <row r="188" spans="1:8" ht="16.350000000000001" customHeight="1">
      <c r="A188" s="193" t="s">
        <v>2549</v>
      </c>
      <c r="B188" s="313" t="s">
        <v>216</v>
      </c>
      <c r="C188" s="130" t="s">
        <v>2523</v>
      </c>
      <c r="D188" s="37" t="s">
        <v>5616</v>
      </c>
      <c r="E188" s="535">
        <v>1</v>
      </c>
      <c r="F188" s="1063" t="s">
        <v>6910</v>
      </c>
      <c r="G188" s="537">
        <v>75.520591999999994</v>
      </c>
      <c r="H188" s="319">
        <f>IF(G188="","",G188-G188*COMPASS!$U$13)</f>
        <v>75.520591999999994</v>
      </c>
    </row>
    <row r="189" spans="1:8" ht="16.350000000000001" customHeight="1">
      <c r="A189" s="193" t="s">
        <v>25</v>
      </c>
      <c r="B189" s="313" t="s">
        <v>571</v>
      </c>
      <c r="C189" s="1062" t="s">
        <v>26</v>
      </c>
      <c r="D189" s="37" t="s">
        <v>5617</v>
      </c>
      <c r="E189" s="535">
        <v>1</v>
      </c>
      <c r="F189" s="1063"/>
      <c r="G189" s="537">
        <v>13.084639999999998</v>
      </c>
      <c r="H189" s="319">
        <f>IF(G189="","",G189-G189*COMPASS!$U$13)</f>
        <v>13.084639999999998</v>
      </c>
    </row>
    <row r="190" spans="1:8" ht="16.350000000000001" customHeight="1">
      <c r="A190" s="193" t="s">
        <v>485</v>
      </c>
      <c r="B190" s="313" t="s">
        <v>571</v>
      </c>
      <c r="C190" s="1062" t="s">
        <v>486</v>
      </c>
      <c r="D190" s="37" t="s">
        <v>5618</v>
      </c>
      <c r="E190" s="535">
        <v>1</v>
      </c>
      <c r="F190" s="1063"/>
      <c r="G190" s="537">
        <v>0.27156799999999998</v>
      </c>
      <c r="H190" s="319">
        <f>IF(G190="","",G190-G190*COMPASS!$U$13)</f>
        <v>0.27156799999999998</v>
      </c>
    </row>
    <row r="191" spans="1:8" ht="16.350000000000001" customHeight="1">
      <c r="A191" s="193" t="s">
        <v>280</v>
      </c>
      <c r="B191" s="313" t="s">
        <v>571</v>
      </c>
      <c r="C191" s="1062" t="s">
        <v>281</v>
      </c>
      <c r="D191" s="37" t="s">
        <v>5619</v>
      </c>
      <c r="E191" s="535">
        <v>1</v>
      </c>
      <c r="F191" s="1063"/>
      <c r="G191" s="537">
        <v>0.34563199999999999</v>
      </c>
      <c r="H191" s="319">
        <f>IF(G191="","",G191-G191*COMPASS!$U$13)</f>
        <v>0.34563199999999999</v>
      </c>
    </row>
    <row r="192" spans="1:8" ht="16.350000000000001" customHeight="1">
      <c r="A192" s="193" t="s">
        <v>221</v>
      </c>
      <c r="B192" s="313" t="s">
        <v>571</v>
      </c>
      <c r="C192" s="1062" t="s">
        <v>222</v>
      </c>
      <c r="D192" s="37" t="s">
        <v>5620</v>
      </c>
      <c r="E192" s="535">
        <v>1</v>
      </c>
      <c r="F192" s="1063"/>
      <c r="G192" s="537">
        <v>0.34563199999999999</v>
      </c>
      <c r="H192" s="319">
        <f>IF(G192="","",G192-G192*COMPASS!$U$13)</f>
        <v>0.34563199999999999</v>
      </c>
    </row>
    <row r="193" spans="1:8" ht="16.350000000000001" customHeight="1">
      <c r="A193" s="128" t="s">
        <v>3138</v>
      </c>
      <c r="B193" s="314"/>
      <c r="C193" s="129"/>
      <c r="D193" s="1011"/>
      <c r="E193" s="533"/>
      <c r="F193" s="71"/>
      <c r="G193" s="534"/>
      <c r="H193" s="319" t="str">
        <f>IF(G193="","",G193-G193*COMPASS!$U$13)</f>
        <v/>
      </c>
    </row>
    <row r="194" spans="1:8" ht="16.350000000000001" customHeight="1">
      <c r="A194" s="193" t="s">
        <v>3200</v>
      </c>
      <c r="B194" s="313" t="s">
        <v>467</v>
      </c>
      <c r="C194" s="130" t="s">
        <v>3139</v>
      </c>
      <c r="D194" s="37" t="s">
        <v>5621</v>
      </c>
      <c r="E194" s="531">
        <v>2</v>
      </c>
      <c r="F194" s="547" t="s">
        <v>6910</v>
      </c>
      <c r="G194" s="538">
        <v>33.674432000000003</v>
      </c>
      <c r="H194" s="319">
        <f>IF(G194="","",G194-G194*COMPASS!$U$13)</f>
        <v>33.674432000000003</v>
      </c>
    </row>
    <row r="195" spans="1:8" ht="16.350000000000001" customHeight="1">
      <c r="A195" s="193" t="s">
        <v>3201</v>
      </c>
      <c r="B195" s="313" t="s">
        <v>216</v>
      </c>
      <c r="C195" s="130" t="s">
        <v>3140</v>
      </c>
      <c r="D195" s="37" t="s">
        <v>5622</v>
      </c>
      <c r="E195" s="531">
        <v>1</v>
      </c>
      <c r="F195" s="547" t="s">
        <v>6910</v>
      </c>
      <c r="G195" s="538">
        <v>39.105792000000001</v>
      </c>
      <c r="H195" s="319">
        <f>IF(G195="","",G195-G195*COMPASS!$U$13)</f>
        <v>39.105792000000001</v>
      </c>
    </row>
    <row r="196" spans="1:8" ht="16.350000000000001" customHeight="1">
      <c r="A196" s="193" t="s">
        <v>3202</v>
      </c>
      <c r="B196" s="313" t="s">
        <v>216</v>
      </c>
      <c r="C196" s="130" t="s">
        <v>3141</v>
      </c>
      <c r="D196" s="37" t="s">
        <v>5623</v>
      </c>
      <c r="E196" s="531">
        <v>1</v>
      </c>
      <c r="F196" s="547" t="s">
        <v>6910</v>
      </c>
      <c r="G196" s="538">
        <v>25.329887999999997</v>
      </c>
      <c r="H196" s="319">
        <f>IF(G196="","",G196-G196*COMPASS!$U$13)</f>
        <v>25.329887999999997</v>
      </c>
    </row>
    <row r="197" spans="1:8" ht="16.350000000000001" customHeight="1">
      <c r="A197" s="193" t="s">
        <v>3203</v>
      </c>
      <c r="B197" s="313" t="s">
        <v>467</v>
      </c>
      <c r="C197" s="130" t="s">
        <v>3142</v>
      </c>
      <c r="D197" s="37" t="s">
        <v>5624</v>
      </c>
      <c r="E197" s="531">
        <v>1</v>
      </c>
      <c r="F197" s="547" t="s">
        <v>6910</v>
      </c>
      <c r="G197" s="538">
        <v>15.207808</v>
      </c>
      <c r="H197" s="319">
        <f>IF(G197="","",G197-G197*COMPASS!$U$13)</f>
        <v>15.207808</v>
      </c>
    </row>
    <row r="198" spans="1:8" ht="16.350000000000001" customHeight="1">
      <c r="A198" s="193" t="s">
        <v>3204</v>
      </c>
      <c r="B198" s="313" t="s">
        <v>467</v>
      </c>
      <c r="C198" s="130" t="s">
        <v>3143</v>
      </c>
      <c r="D198" s="37" t="s">
        <v>5625</v>
      </c>
      <c r="E198" s="531">
        <v>1</v>
      </c>
      <c r="F198" s="547" t="s">
        <v>6910</v>
      </c>
      <c r="G198" s="538">
        <v>19.528207999999999</v>
      </c>
      <c r="H198" s="319">
        <f>IF(G198="","",G198-G198*COMPASS!$U$13)</f>
        <v>19.528207999999999</v>
      </c>
    </row>
    <row r="199" spans="1:8" ht="16.350000000000001" customHeight="1">
      <c r="A199" s="193" t="s">
        <v>3205</v>
      </c>
      <c r="B199" s="313" t="s">
        <v>467</v>
      </c>
      <c r="C199" s="130" t="s">
        <v>3144</v>
      </c>
      <c r="D199" s="37" t="s">
        <v>5626</v>
      </c>
      <c r="E199" s="531">
        <v>1</v>
      </c>
      <c r="F199" s="547" t="s">
        <v>6910</v>
      </c>
      <c r="G199" s="538">
        <v>21.206992</v>
      </c>
      <c r="H199" s="319">
        <f>IF(G199="","",G199-G199*COMPASS!$U$13)</f>
        <v>21.206992</v>
      </c>
    </row>
    <row r="200" spans="1:8" ht="16.350000000000001" customHeight="1">
      <c r="A200" s="193" t="s">
        <v>3206</v>
      </c>
      <c r="B200" s="313" t="s">
        <v>467</v>
      </c>
      <c r="C200" s="130" t="s">
        <v>3145</v>
      </c>
      <c r="D200" s="37" t="s">
        <v>5627</v>
      </c>
      <c r="E200" s="531">
        <v>1</v>
      </c>
      <c r="F200" s="547" t="s">
        <v>6910</v>
      </c>
      <c r="G200" s="538">
        <v>26.095216000000001</v>
      </c>
      <c r="H200" s="319">
        <f>IF(G200="","",G200-G200*COMPASS!$U$13)</f>
        <v>26.095216000000001</v>
      </c>
    </row>
    <row r="201" spans="1:8" ht="16.350000000000001" customHeight="1">
      <c r="A201" s="193" t="s">
        <v>3207</v>
      </c>
      <c r="B201" s="313" t="s">
        <v>467</v>
      </c>
      <c r="C201" s="130" t="s">
        <v>3146</v>
      </c>
      <c r="D201" s="37" t="s">
        <v>5628</v>
      </c>
      <c r="E201" s="531">
        <v>1</v>
      </c>
      <c r="F201" s="547" t="s">
        <v>6910</v>
      </c>
      <c r="G201" s="538">
        <v>15.207808</v>
      </c>
      <c r="H201" s="319">
        <f>IF(G201="","",G201-G201*COMPASS!$U$13)</f>
        <v>15.207808</v>
      </c>
    </row>
    <row r="202" spans="1:8" ht="16.350000000000001" customHeight="1">
      <c r="A202" s="193" t="s">
        <v>3208</v>
      </c>
      <c r="B202" s="313" t="s">
        <v>467</v>
      </c>
      <c r="C202" s="130" t="s">
        <v>3147</v>
      </c>
      <c r="D202" s="37" t="s">
        <v>5629</v>
      </c>
      <c r="E202" s="531">
        <v>1</v>
      </c>
      <c r="F202" s="547" t="s">
        <v>6910</v>
      </c>
      <c r="G202" s="532">
        <v>26.90992</v>
      </c>
      <c r="H202" s="319">
        <f>IF(G202="","",G202-G202*COMPASS!$U$13)</f>
        <v>26.90992</v>
      </c>
    </row>
    <row r="203" spans="1:8" ht="16.350000000000001" customHeight="1">
      <c r="A203" s="193" t="s">
        <v>3209</v>
      </c>
      <c r="B203" s="313" t="s">
        <v>216</v>
      </c>
      <c r="C203" s="130" t="s">
        <v>3148</v>
      </c>
      <c r="D203" s="37" t="s">
        <v>5630</v>
      </c>
      <c r="E203" s="531">
        <v>1</v>
      </c>
      <c r="F203" s="547" t="s">
        <v>6910</v>
      </c>
      <c r="G203" s="538">
        <v>36.661679999999997</v>
      </c>
      <c r="H203" s="319">
        <f>IF(G203="","",G203-G203*COMPASS!$U$13)</f>
        <v>36.661679999999997</v>
      </c>
    </row>
    <row r="204" spans="1:8" ht="16.350000000000001" customHeight="1">
      <c r="A204" s="193" t="s">
        <v>3210</v>
      </c>
      <c r="B204" s="313" t="s">
        <v>467</v>
      </c>
      <c r="C204" s="130" t="s">
        <v>3149</v>
      </c>
      <c r="D204" s="37" t="s">
        <v>5631</v>
      </c>
      <c r="E204" s="531">
        <v>1</v>
      </c>
      <c r="F204" s="547" t="s">
        <v>6910</v>
      </c>
      <c r="G204" s="538">
        <v>20.811983999999999</v>
      </c>
      <c r="H204" s="319">
        <f>IF(G204="","",G204-G204*COMPASS!$U$13)</f>
        <v>20.811983999999999</v>
      </c>
    </row>
    <row r="205" spans="1:8" ht="16.350000000000001" customHeight="1">
      <c r="A205" s="193" t="s">
        <v>3211</v>
      </c>
      <c r="B205" s="313" t="s">
        <v>467</v>
      </c>
      <c r="C205" s="130" t="s">
        <v>3150</v>
      </c>
      <c r="D205" s="37" t="s">
        <v>5632</v>
      </c>
      <c r="E205" s="531">
        <v>1</v>
      </c>
      <c r="F205" s="547" t="s">
        <v>6910</v>
      </c>
      <c r="G205" s="538">
        <v>22.021695999999999</v>
      </c>
      <c r="H205" s="319">
        <f>IF(G205="","",G205-G205*COMPASS!$U$13)</f>
        <v>22.021695999999999</v>
      </c>
    </row>
    <row r="206" spans="1:8" ht="16.350000000000001" customHeight="1">
      <c r="A206" s="128" t="s">
        <v>261</v>
      </c>
      <c r="B206" s="314"/>
      <c r="C206" s="129"/>
      <c r="D206" s="1011"/>
      <c r="E206" s="533"/>
      <c r="F206" s="71"/>
      <c r="G206" s="534"/>
      <c r="H206" s="319" t="str">
        <f>IF(G206="","",G206-G206*COMPASS!$U$13)</f>
        <v/>
      </c>
    </row>
    <row r="207" spans="1:8" ht="16.350000000000001" customHeight="1">
      <c r="A207" s="193" t="s">
        <v>84</v>
      </c>
      <c r="B207" s="313" t="s">
        <v>467</v>
      </c>
      <c r="C207" s="130" t="s">
        <v>85</v>
      </c>
      <c r="D207" s="37" t="s">
        <v>5633</v>
      </c>
      <c r="E207" s="531">
        <v>2</v>
      </c>
      <c r="F207" s="547" t="s">
        <v>6910</v>
      </c>
      <c r="G207" s="538">
        <v>33.674432000000003</v>
      </c>
      <c r="H207" s="319">
        <f>IF(G207="","",G207-G207*COMPASS!$U$13)</f>
        <v>33.674432000000003</v>
      </c>
    </row>
    <row r="208" spans="1:8" ht="16.350000000000001" customHeight="1">
      <c r="A208" s="193" t="s">
        <v>333</v>
      </c>
      <c r="B208" s="313" t="s">
        <v>216</v>
      </c>
      <c r="C208" s="130" t="s">
        <v>334</v>
      </c>
      <c r="D208" s="37" t="s">
        <v>5634</v>
      </c>
      <c r="E208" s="531">
        <v>1</v>
      </c>
      <c r="F208" s="547" t="s">
        <v>6910</v>
      </c>
      <c r="G208" s="538">
        <v>39.105792000000001</v>
      </c>
      <c r="H208" s="319">
        <f>IF(G208="","",G208-G208*COMPASS!$U$13)</f>
        <v>39.105792000000001</v>
      </c>
    </row>
    <row r="209" spans="1:8" ht="16.350000000000001" customHeight="1">
      <c r="A209" s="193" t="s">
        <v>235</v>
      </c>
      <c r="B209" s="313" t="s">
        <v>216</v>
      </c>
      <c r="C209" s="130" t="s">
        <v>236</v>
      </c>
      <c r="D209" s="37" t="s">
        <v>5635</v>
      </c>
      <c r="E209" s="531">
        <v>1</v>
      </c>
      <c r="F209" s="547" t="s">
        <v>6910</v>
      </c>
      <c r="G209" s="538">
        <v>25.329887999999997</v>
      </c>
      <c r="H209" s="319">
        <f>IF(G209="","",G209-G209*COMPASS!$U$13)</f>
        <v>25.329887999999997</v>
      </c>
    </row>
    <row r="210" spans="1:8" ht="16.350000000000001" customHeight="1">
      <c r="A210" s="193" t="s">
        <v>379</v>
      </c>
      <c r="B210" s="313" t="s">
        <v>467</v>
      </c>
      <c r="C210" s="130" t="s">
        <v>380</v>
      </c>
      <c r="D210" s="37" t="s">
        <v>5636</v>
      </c>
      <c r="E210" s="531">
        <v>1</v>
      </c>
      <c r="F210" s="547" t="s">
        <v>6910</v>
      </c>
      <c r="G210" s="538">
        <v>15.207808</v>
      </c>
      <c r="H210" s="319">
        <f>IF(G210="","",G210-G210*COMPASS!$U$13)</f>
        <v>15.207808</v>
      </c>
    </row>
    <row r="211" spans="1:8" ht="16.350000000000001" customHeight="1">
      <c r="A211" s="193" t="s">
        <v>381</v>
      </c>
      <c r="B211" s="313" t="s">
        <v>467</v>
      </c>
      <c r="C211" s="130" t="s">
        <v>255</v>
      </c>
      <c r="D211" s="37" t="s">
        <v>5637</v>
      </c>
      <c r="E211" s="531">
        <v>1</v>
      </c>
      <c r="F211" s="547" t="s">
        <v>6910</v>
      </c>
      <c r="G211" s="538">
        <v>19.528207999999999</v>
      </c>
      <c r="H211" s="319">
        <f>IF(G211="","",G211-G211*COMPASS!$U$13)</f>
        <v>19.528207999999999</v>
      </c>
    </row>
    <row r="212" spans="1:8" ht="16.350000000000001" customHeight="1">
      <c r="A212" s="193" t="s">
        <v>256</v>
      </c>
      <c r="B212" s="313" t="s">
        <v>467</v>
      </c>
      <c r="C212" s="130" t="s">
        <v>257</v>
      </c>
      <c r="D212" s="37" t="s">
        <v>5638</v>
      </c>
      <c r="E212" s="531">
        <v>1</v>
      </c>
      <c r="F212" s="547" t="s">
        <v>6910</v>
      </c>
      <c r="G212" s="538">
        <v>21.206992</v>
      </c>
      <c r="H212" s="319">
        <f>IF(G212="","",G212-G212*COMPASS!$U$13)</f>
        <v>21.206992</v>
      </c>
    </row>
    <row r="213" spans="1:8" ht="16.350000000000001" customHeight="1">
      <c r="A213" s="193" t="s">
        <v>647</v>
      </c>
      <c r="B213" s="313" t="s">
        <v>467</v>
      </c>
      <c r="C213" s="130" t="s">
        <v>648</v>
      </c>
      <c r="D213" s="37" t="s">
        <v>5639</v>
      </c>
      <c r="E213" s="531">
        <v>1</v>
      </c>
      <c r="F213" s="547" t="s">
        <v>6910</v>
      </c>
      <c r="G213" s="538">
        <v>26.095216000000001</v>
      </c>
      <c r="H213" s="319">
        <f>IF(G213="","",G213-G213*COMPASS!$U$13)</f>
        <v>26.095216000000001</v>
      </c>
    </row>
    <row r="214" spans="1:8" ht="16.350000000000001" customHeight="1">
      <c r="A214" s="193" t="s">
        <v>237</v>
      </c>
      <c r="B214" s="313" t="s">
        <v>216</v>
      </c>
      <c r="C214" s="130" t="s">
        <v>238</v>
      </c>
      <c r="D214" s="37" t="s">
        <v>5640</v>
      </c>
      <c r="E214" s="531">
        <v>1</v>
      </c>
      <c r="F214" s="547" t="s">
        <v>6910</v>
      </c>
      <c r="G214" s="538">
        <v>15.207808</v>
      </c>
      <c r="H214" s="319">
        <f>IF(G214="","",G214-G214*COMPASS!$U$13)</f>
        <v>15.207808</v>
      </c>
    </row>
    <row r="215" spans="1:8" ht="16.350000000000001" customHeight="1">
      <c r="A215" s="193" t="s">
        <v>166</v>
      </c>
      <c r="B215" s="313" t="s">
        <v>467</v>
      </c>
      <c r="C215" s="130" t="s">
        <v>316</v>
      </c>
      <c r="D215" s="37" t="s">
        <v>5641</v>
      </c>
      <c r="E215" s="531">
        <v>1</v>
      </c>
      <c r="F215" s="547" t="s">
        <v>6910</v>
      </c>
      <c r="G215" s="538">
        <v>30.613119999999999</v>
      </c>
      <c r="H215" s="319">
        <f>IF(G215="","",G215-G215*COMPASS!$U$13)</f>
        <v>30.613119999999999</v>
      </c>
    </row>
    <row r="216" spans="1:8" ht="16.350000000000001" customHeight="1">
      <c r="A216" s="193" t="s">
        <v>295</v>
      </c>
      <c r="B216" s="313" t="s">
        <v>467</v>
      </c>
      <c r="C216" s="130" t="s">
        <v>296</v>
      </c>
      <c r="D216" s="37" t="s">
        <v>5642</v>
      </c>
      <c r="E216" s="531">
        <v>1</v>
      </c>
      <c r="F216" s="547" t="s">
        <v>6910</v>
      </c>
      <c r="G216" s="532">
        <v>26.90992</v>
      </c>
      <c r="H216" s="319">
        <f>IF(G216="","",G216-G216*COMPASS!$U$13)</f>
        <v>26.90992</v>
      </c>
    </row>
    <row r="217" spans="1:8" ht="16.350000000000001" customHeight="1">
      <c r="A217" s="193" t="s">
        <v>317</v>
      </c>
      <c r="B217" s="313" t="s">
        <v>467</v>
      </c>
      <c r="C217" s="130" t="s">
        <v>318</v>
      </c>
      <c r="D217" s="37" t="s">
        <v>5643</v>
      </c>
      <c r="E217" s="531">
        <v>1</v>
      </c>
      <c r="F217" s="547" t="s">
        <v>6910</v>
      </c>
      <c r="G217" s="538">
        <v>36.661679999999997</v>
      </c>
      <c r="H217" s="319">
        <f>IF(G217="","",G217-G217*COMPASS!$U$13)</f>
        <v>36.661679999999997</v>
      </c>
    </row>
    <row r="218" spans="1:8" ht="16.350000000000001" customHeight="1">
      <c r="A218" s="193" t="s">
        <v>319</v>
      </c>
      <c r="B218" s="313" t="s">
        <v>467</v>
      </c>
      <c r="C218" s="130" t="s">
        <v>320</v>
      </c>
      <c r="D218" s="37" t="s">
        <v>5644</v>
      </c>
      <c r="E218" s="531">
        <v>1</v>
      </c>
      <c r="F218" s="547" t="s">
        <v>6910</v>
      </c>
      <c r="G218" s="538">
        <v>20.811983999999999</v>
      </c>
      <c r="H218" s="319">
        <f>IF(G218="","",G218-G218*COMPASS!$U$13)</f>
        <v>20.811983999999999</v>
      </c>
    </row>
    <row r="219" spans="1:8" ht="16.350000000000001" customHeight="1">
      <c r="A219" s="193" t="s">
        <v>495</v>
      </c>
      <c r="B219" s="313" t="s">
        <v>467</v>
      </c>
      <c r="C219" s="130" t="s">
        <v>496</v>
      </c>
      <c r="D219" s="37" t="s">
        <v>5645</v>
      </c>
      <c r="E219" s="531">
        <v>1</v>
      </c>
      <c r="F219" s="547" t="s">
        <v>6910</v>
      </c>
      <c r="G219" s="538">
        <v>22.021695999999999</v>
      </c>
      <c r="H219" s="319">
        <f>IF(G219="","",G219-G219*COMPASS!$U$13)</f>
        <v>22.021695999999999</v>
      </c>
    </row>
    <row r="220" spans="1:8" ht="16.350000000000001" customHeight="1">
      <c r="A220" s="193" t="s">
        <v>2873</v>
      </c>
      <c r="B220" s="313" t="s">
        <v>467</v>
      </c>
      <c r="C220" s="130" t="s">
        <v>2872</v>
      </c>
      <c r="D220" s="37" t="s">
        <v>5646</v>
      </c>
      <c r="E220" s="1060">
        <v>1</v>
      </c>
      <c r="F220" s="547" t="s">
        <v>6910</v>
      </c>
      <c r="G220" s="538">
        <v>31.773455999999996</v>
      </c>
      <c r="H220" s="319">
        <f>IF(G220="","",G220-G220*COMPASS!$U$13)</f>
        <v>31.773455999999996</v>
      </c>
    </row>
    <row r="221" spans="1:8" ht="16.350000000000001" customHeight="1">
      <c r="A221" s="128" t="s">
        <v>3219</v>
      </c>
      <c r="B221" s="314"/>
      <c r="C221" s="129"/>
      <c r="D221" s="1011"/>
      <c r="E221" s="533"/>
      <c r="F221" s="71"/>
      <c r="G221" s="534"/>
      <c r="H221" s="319" t="str">
        <f>IF(G221="","",G221-G221*COMPASS!$U$13)</f>
        <v/>
      </c>
    </row>
    <row r="222" spans="1:8" ht="16.350000000000001" customHeight="1">
      <c r="A222" s="193" t="s">
        <v>3212</v>
      </c>
      <c r="B222" s="313" t="s">
        <v>467</v>
      </c>
      <c r="C222" s="130" t="s">
        <v>3151</v>
      </c>
      <c r="D222" s="37" t="s">
        <v>5647</v>
      </c>
      <c r="E222" s="1060">
        <v>1</v>
      </c>
      <c r="F222" s="547" t="s">
        <v>6910</v>
      </c>
      <c r="G222" s="538">
        <v>40.944800000000001</v>
      </c>
      <c r="H222" s="319">
        <f>IF(G222="","",G222-G222*COMPASS!$U$13)</f>
        <v>40.944800000000001</v>
      </c>
    </row>
    <row r="223" spans="1:8" ht="16.350000000000001" customHeight="1">
      <c r="A223" s="193" t="s">
        <v>3226</v>
      </c>
      <c r="B223" s="313" t="s">
        <v>467</v>
      </c>
      <c r="C223" s="130" t="s">
        <v>3220</v>
      </c>
      <c r="D223" s="37" t="s">
        <v>5648</v>
      </c>
      <c r="E223" s="1060">
        <v>1</v>
      </c>
      <c r="F223" s="547" t="s">
        <v>6910</v>
      </c>
      <c r="G223" s="538">
        <v>97.902000000000015</v>
      </c>
      <c r="H223" s="319">
        <f>IF(G223="","",G223-G223*COMPASS!$U$13)</f>
        <v>97.902000000000015</v>
      </c>
    </row>
    <row r="224" spans="1:8" ht="16.350000000000001" customHeight="1">
      <c r="A224" s="193" t="s">
        <v>3227</v>
      </c>
      <c r="B224" s="313" t="s">
        <v>467</v>
      </c>
      <c r="C224" s="130" t="s">
        <v>3221</v>
      </c>
      <c r="D224" s="37" t="s">
        <v>5649</v>
      </c>
      <c r="E224" s="1060">
        <v>1</v>
      </c>
      <c r="F224" s="547" t="s">
        <v>6910</v>
      </c>
      <c r="G224" s="538">
        <v>140.09520000000001</v>
      </c>
      <c r="H224" s="319">
        <f>IF(G224="","",G224-G224*COMPASS!$U$13)</f>
        <v>140.09520000000001</v>
      </c>
    </row>
    <row r="225" spans="1:8" ht="16.350000000000001" customHeight="1">
      <c r="A225" s="193" t="s">
        <v>3228</v>
      </c>
      <c r="B225" s="313" t="s">
        <v>216</v>
      </c>
      <c r="C225" s="130" t="s">
        <v>3222</v>
      </c>
      <c r="D225" s="37" t="s">
        <v>5650</v>
      </c>
      <c r="E225" s="1060">
        <v>1</v>
      </c>
      <c r="F225" s="547" t="s">
        <v>6910</v>
      </c>
      <c r="G225" s="538">
        <v>137.8356</v>
      </c>
      <c r="H225" s="319">
        <f>IF(G225="","",G225-G225*COMPASS!$U$13)</f>
        <v>137.8356</v>
      </c>
    </row>
    <row r="226" spans="1:8" ht="16.350000000000001" customHeight="1">
      <c r="A226" s="193" t="s">
        <v>3229</v>
      </c>
      <c r="B226" s="313" t="s">
        <v>467</v>
      </c>
      <c r="C226" s="130" t="s">
        <v>3223</v>
      </c>
      <c r="D226" s="37" t="s">
        <v>5651</v>
      </c>
      <c r="E226" s="1060">
        <v>1</v>
      </c>
      <c r="F226" s="547" t="s">
        <v>6910</v>
      </c>
      <c r="G226" s="538">
        <v>177.69200000000001</v>
      </c>
      <c r="H226" s="319">
        <f>IF(G226="","",G226-G226*COMPASS!$U$13)</f>
        <v>177.69200000000001</v>
      </c>
    </row>
    <row r="227" spans="1:8" ht="16.350000000000001" customHeight="1">
      <c r="A227" s="193" t="s">
        <v>3230</v>
      </c>
      <c r="B227" s="313" t="s">
        <v>216</v>
      </c>
      <c r="C227" s="130" t="s">
        <v>3224</v>
      </c>
      <c r="D227" s="37" t="s">
        <v>5652</v>
      </c>
      <c r="E227" s="1060">
        <v>1</v>
      </c>
      <c r="F227" s="547" t="s">
        <v>6910</v>
      </c>
      <c r="G227" s="538">
        <v>168.1404</v>
      </c>
      <c r="H227" s="319">
        <f>IF(G227="","",G227-G227*COMPASS!$U$13)</f>
        <v>168.1404</v>
      </c>
    </row>
    <row r="228" spans="1:8" ht="16.350000000000001" customHeight="1">
      <c r="A228" s="193" t="s">
        <v>3231</v>
      </c>
      <c r="B228" s="313" t="s">
        <v>467</v>
      </c>
      <c r="C228" s="130" t="s">
        <v>3225</v>
      </c>
      <c r="D228" s="37" t="s">
        <v>5653</v>
      </c>
      <c r="E228" s="1060">
        <v>1</v>
      </c>
      <c r="F228" s="547" t="s">
        <v>6910</v>
      </c>
      <c r="G228" s="538">
        <v>211.8912</v>
      </c>
      <c r="H228" s="319">
        <f>IF(G228="","",G228-G228*COMPASS!$U$13)</f>
        <v>211.8912</v>
      </c>
    </row>
    <row r="229" spans="1:8" ht="16.350000000000001" customHeight="1">
      <c r="A229" s="404" t="s">
        <v>5654</v>
      </c>
      <c r="B229" s="313" t="s">
        <v>216</v>
      </c>
      <c r="C229" s="130" t="s">
        <v>5655</v>
      </c>
      <c r="D229" s="37" t="s">
        <v>5656</v>
      </c>
      <c r="E229" s="535">
        <v>1</v>
      </c>
      <c r="F229" s="547" t="s">
        <v>6910</v>
      </c>
      <c r="G229" s="537">
        <v>207.31499999999997</v>
      </c>
      <c r="H229" s="319">
        <f>IF(G229="","",G229-G229*COMPASS!$U$13)</f>
        <v>207.31499999999997</v>
      </c>
    </row>
    <row r="230" spans="1:8" ht="16.350000000000001" customHeight="1">
      <c r="A230" s="404" t="s">
        <v>5657</v>
      </c>
      <c r="B230" s="313" t="s">
        <v>216</v>
      </c>
      <c r="C230" s="130" t="s">
        <v>5658</v>
      </c>
      <c r="D230" s="37" t="s">
        <v>5659</v>
      </c>
      <c r="E230" s="535">
        <v>1</v>
      </c>
      <c r="F230" s="547" t="s">
        <v>6910</v>
      </c>
      <c r="G230" s="537">
        <v>302.25149999999996</v>
      </c>
      <c r="H230" s="319">
        <f>IF(G230="","",G230-G230*COMPASS!$U$13)</f>
        <v>302.25149999999996</v>
      </c>
    </row>
    <row r="231" spans="1:8">
      <c r="A231" s="404" t="s">
        <v>5660</v>
      </c>
      <c r="B231" s="313" t="s">
        <v>216</v>
      </c>
      <c r="C231" s="130" t="s">
        <v>5661</v>
      </c>
      <c r="D231" s="37" t="s">
        <v>5662</v>
      </c>
      <c r="E231" s="535">
        <v>1</v>
      </c>
      <c r="F231" s="547" t="s">
        <v>6910</v>
      </c>
      <c r="G231" s="537">
        <v>270.60599999999999</v>
      </c>
      <c r="H231" s="319">
        <f>IF(G231="","",G231-G231*COMPASS!$U$13)</f>
        <v>270.60599999999999</v>
      </c>
    </row>
    <row r="232" spans="1:8">
      <c r="A232" s="128" t="s">
        <v>2524</v>
      </c>
      <c r="B232" s="314"/>
      <c r="C232" s="129"/>
      <c r="D232" s="1011"/>
      <c r="E232" s="533"/>
      <c r="F232" s="71"/>
      <c r="G232" s="534"/>
      <c r="H232" s="319" t="str">
        <f>IF(G232="","",G232-G232*COMPASS!$U$13)</f>
        <v/>
      </c>
    </row>
    <row r="233" spans="1:8">
      <c r="A233" s="404" t="s">
        <v>2550</v>
      </c>
      <c r="B233" s="313" t="s">
        <v>216</v>
      </c>
      <c r="C233" s="130" t="s">
        <v>2525</v>
      </c>
      <c r="D233" s="37" t="s">
        <v>5663</v>
      </c>
      <c r="E233" s="535">
        <v>1</v>
      </c>
      <c r="F233" s="547" t="s">
        <v>6910</v>
      </c>
      <c r="G233" s="536">
        <v>863.98871999999994</v>
      </c>
      <c r="H233" s="319">
        <f>IF(G233="","",G233-G233*COMPASS!$U$13)</f>
        <v>863.98871999999994</v>
      </c>
    </row>
    <row r="234" spans="1:8">
      <c r="A234" s="404" t="s">
        <v>2551</v>
      </c>
      <c r="B234" s="313" t="s">
        <v>216</v>
      </c>
      <c r="C234" s="130" t="s">
        <v>2526</v>
      </c>
      <c r="D234" s="37" t="s">
        <v>5664</v>
      </c>
      <c r="E234" s="535">
        <v>1</v>
      </c>
      <c r="F234" s="547" t="s">
        <v>6910</v>
      </c>
      <c r="G234" s="536">
        <v>1128.1960799999999</v>
      </c>
      <c r="H234" s="319">
        <f>IF(G234="","",G234-G234*COMPASS!$U$13)</f>
        <v>1128.1960799999999</v>
      </c>
    </row>
    <row r="235" spans="1:8">
      <c r="A235" s="128" t="s">
        <v>2527</v>
      </c>
      <c r="B235" s="314"/>
      <c r="C235" s="129"/>
      <c r="D235" s="1011"/>
      <c r="E235" s="533"/>
      <c r="F235" s="71"/>
      <c r="G235" s="534"/>
      <c r="H235" s="319" t="str">
        <f>IF(G235="","",G235-G235*COMPASS!$U$13)</f>
        <v/>
      </c>
    </row>
    <row r="236" spans="1:8">
      <c r="A236" s="404" t="s">
        <v>5665</v>
      </c>
      <c r="B236" s="313" t="s">
        <v>216</v>
      </c>
      <c r="C236" s="130" t="s">
        <v>5666</v>
      </c>
      <c r="D236" s="37" t="s">
        <v>5667</v>
      </c>
      <c r="E236" s="535">
        <v>1</v>
      </c>
      <c r="F236" s="547" t="s">
        <v>6910</v>
      </c>
      <c r="G236" s="536">
        <v>1950.4685200000001</v>
      </c>
      <c r="H236" s="319">
        <f>IF(G236="","",G236-G236*COMPASS!$U$13)</f>
        <v>1950.4685200000001</v>
      </c>
    </row>
    <row r="237" spans="1:8">
      <c r="A237" s="404" t="s">
        <v>5668</v>
      </c>
      <c r="B237" s="313" t="s">
        <v>216</v>
      </c>
      <c r="C237" s="130" t="s">
        <v>5669</v>
      </c>
      <c r="D237" s="37" t="s">
        <v>5670</v>
      </c>
      <c r="E237" s="535">
        <v>1</v>
      </c>
      <c r="F237" s="547" t="s">
        <v>6910</v>
      </c>
      <c r="G237" s="536">
        <v>2145.5179199999998</v>
      </c>
      <c r="H237" s="319">
        <f>IF(G237="","",G237-G237*COMPASS!$U$13)</f>
        <v>2145.5179199999998</v>
      </c>
    </row>
    <row r="238" spans="1:8">
      <c r="A238" s="404" t="s">
        <v>5671</v>
      </c>
      <c r="B238" s="313" t="s">
        <v>216</v>
      </c>
      <c r="C238" s="130" t="s">
        <v>5672</v>
      </c>
      <c r="D238" s="37" t="s">
        <v>5673</v>
      </c>
      <c r="E238" s="535">
        <v>1</v>
      </c>
      <c r="F238" s="547" t="s">
        <v>6910</v>
      </c>
      <c r="G238" s="536">
        <v>2933.0792400000005</v>
      </c>
      <c r="H238" s="319">
        <f>IF(G238="","",G238-G238*COMPASS!$U$13)</f>
        <v>2933.0792400000005</v>
      </c>
    </row>
    <row r="239" spans="1:8">
      <c r="A239" s="404" t="s">
        <v>2552</v>
      </c>
      <c r="B239" s="313" t="s">
        <v>467</v>
      </c>
      <c r="C239" s="130" t="s">
        <v>2528</v>
      </c>
      <c r="D239" s="37" t="s">
        <v>5674</v>
      </c>
      <c r="E239" s="535">
        <v>1</v>
      </c>
      <c r="F239" s="547" t="s">
        <v>6910</v>
      </c>
      <c r="G239" s="536">
        <v>3401.2326600000001</v>
      </c>
      <c r="H239" s="319">
        <f>IF(G239="","",G239-G239*COMPASS!$U$13)</f>
        <v>3401.2326600000001</v>
      </c>
    </row>
    <row r="240" spans="1:8">
      <c r="A240" s="404" t="s">
        <v>2553</v>
      </c>
      <c r="B240" s="313" t="s">
        <v>467</v>
      </c>
      <c r="C240" s="130" t="s">
        <v>2529</v>
      </c>
      <c r="D240" s="37" t="s">
        <v>5675</v>
      </c>
      <c r="E240" s="535">
        <v>1</v>
      </c>
      <c r="F240" s="547" t="s">
        <v>6910</v>
      </c>
      <c r="G240" s="536">
        <v>4568.3353800000004</v>
      </c>
      <c r="H240" s="319">
        <f>IF(G240="","",G240-G240*COMPASS!$U$13)</f>
        <v>4568.3353800000004</v>
      </c>
    </row>
    <row r="241" spans="1:8">
      <c r="A241" s="404" t="s">
        <v>2554</v>
      </c>
      <c r="B241" s="313" t="s">
        <v>467</v>
      </c>
      <c r="C241" s="130" t="s">
        <v>2530</v>
      </c>
      <c r="D241" s="37" t="s">
        <v>5676</v>
      </c>
      <c r="E241" s="535">
        <v>1</v>
      </c>
      <c r="F241" s="547" t="s">
        <v>6910</v>
      </c>
      <c r="G241" s="536">
        <v>4782.4969500000007</v>
      </c>
      <c r="H241" s="319">
        <f>IF(G241="","",G241-G241*COMPASS!$U$13)</f>
        <v>4782.4969500000007</v>
      </c>
    </row>
    <row r="242" spans="1:8">
      <c r="A242" s="404" t="s">
        <v>5677</v>
      </c>
      <c r="B242" s="313" t="s">
        <v>216</v>
      </c>
      <c r="C242" s="130" t="s">
        <v>5678</v>
      </c>
      <c r="D242" s="37" t="s">
        <v>5679</v>
      </c>
      <c r="E242" s="535">
        <v>1</v>
      </c>
      <c r="F242" s="547" t="s">
        <v>6910</v>
      </c>
      <c r="G242" s="536">
        <v>2270.6247199999998</v>
      </c>
      <c r="H242" s="319">
        <f>IF(G242="","",G242-G242*COMPASS!$U$13)</f>
        <v>2270.6247199999998</v>
      </c>
    </row>
    <row r="243" spans="1:8">
      <c r="A243" s="404" t="s">
        <v>5680</v>
      </c>
      <c r="B243" s="313" t="s">
        <v>216</v>
      </c>
      <c r="C243" s="130" t="s">
        <v>5681</v>
      </c>
      <c r="D243" s="37" t="s">
        <v>5682</v>
      </c>
      <c r="E243" s="535">
        <v>1</v>
      </c>
      <c r="F243" s="547" t="s">
        <v>6910</v>
      </c>
      <c r="G243" s="536">
        <v>2657.0798799999998</v>
      </c>
      <c r="H243" s="319">
        <f>IF(G243="","",G243-G243*COMPASS!$U$13)</f>
        <v>2657.0798799999998</v>
      </c>
    </row>
    <row r="244" spans="1:8">
      <c r="A244" s="404" t="s">
        <v>5683</v>
      </c>
      <c r="B244" s="313" t="s">
        <v>216</v>
      </c>
      <c r="C244" s="130" t="s">
        <v>5684</v>
      </c>
      <c r="D244" s="37" t="s">
        <v>5685</v>
      </c>
      <c r="E244" s="535">
        <v>1</v>
      </c>
      <c r="F244" s="547" t="s">
        <v>6910</v>
      </c>
      <c r="G244" s="536">
        <v>3054.5423999999998</v>
      </c>
      <c r="H244" s="319">
        <f>IF(G244="","",G244-G244*COMPASS!$U$13)</f>
        <v>3054.5423999999998</v>
      </c>
    </row>
    <row r="245" spans="1:8">
      <c r="A245" s="404" t="s">
        <v>5686</v>
      </c>
      <c r="B245" s="313" t="s">
        <v>216</v>
      </c>
      <c r="C245" s="130" t="s">
        <v>5687</v>
      </c>
      <c r="D245" s="37" t="s">
        <v>5688</v>
      </c>
      <c r="E245" s="535">
        <v>1</v>
      </c>
      <c r="F245" s="547" t="s">
        <v>6910</v>
      </c>
      <c r="G245" s="536">
        <v>3624.9631600000002</v>
      </c>
      <c r="H245" s="319">
        <f>IF(G245="","",G245-G245*COMPASS!$U$13)</f>
        <v>3624.9631600000002</v>
      </c>
    </row>
    <row r="246" spans="1:8">
      <c r="A246" s="404" t="s">
        <v>5689</v>
      </c>
      <c r="B246" s="313" t="s">
        <v>216</v>
      </c>
      <c r="C246" s="130" t="s">
        <v>5690</v>
      </c>
      <c r="D246" s="37" t="s">
        <v>5691</v>
      </c>
      <c r="E246" s="535">
        <v>1</v>
      </c>
      <c r="F246" s="547" t="s">
        <v>6910</v>
      </c>
      <c r="G246" s="536">
        <v>5317.9053200000008</v>
      </c>
      <c r="H246" s="319">
        <f>IF(G246="","",G246-G246*COMPASS!$U$13)</f>
        <v>5317.9053200000008</v>
      </c>
    </row>
    <row r="247" spans="1:8">
      <c r="A247" s="404" t="s">
        <v>5692</v>
      </c>
      <c r="B247" s="313" t="s">
        <v>216</v>
      </c>
      <c r="C247" s="130" t="s">
        <v>5693</v>
      </c>
      <c r="D247" s="37" t="s">
        <v>5694</v>
      </c>
      <c r="E247" s="535">
        <v>1</v>
      </c>
      <c r="F247" s="547" t="s">
        <v>6910</v>
      </c>
      <c r="G247" s="536">
        <v>7949.3013600000004</v>
      </c>
      <c r="H247" s="319">
        <f>IF(G247="","",G247-G247*COMPASS!$U$13)</f>
        <v>7949.3013600000004</v>
      </c>
    </row>
    <row r="248" spans="1:8">
      <c r="A248" s="128" t="s">
        <v>5695</v>
      </c>
      <c r="B248" s="314"/>
      <c r="C248" s="129"/>
      <c r="D248" s="1011"/>
      <c r="E248" s="533"/>
      <c r="F248" s="71"/>
      <c r="G248" s="534"/>
      <c r="H248" s="319" t="str">
        <f>IF(G248="","",G248-G248*COMPASS!$U$13)</f>
        <v/>
      </c>
    </row>
    <row r="249" spans="1:8">
      <c r="A249" s="193" t="s">
        <v>5696</v>
      </c>
      <c r="B249" s="313" t="s">
        <v>216</v>
      </c>
      <c r="C249" s="130" t="s">
        <v>5697</v>
      </c>
      <c r="D249" s="37" t="s">
        <v>5698</v>
      </c>
      <c r="E249" s="531">
        <v>1</v>
      </c>
      <c r="F249" s="547" t="s">
        <v>6910</v>
      </c>
      <c r="G249" s="532">
        <v>271.9649</v>
      </c>
      <c r="H249" s="319">
        <f>IF(G249="","",G249-G249*COMPASS!$U$13)</f>
        <v>271.9649</v>
      </c>
    </row>
    <row r="250" spans="1:8">
      <c r="A250" s="193" t="s">
        <v>5699</v>
      </c>
      <c r="B250" s="313" t="s">
        <v>216</v>
      </c>
      <c r="C250" s="130" t="s">
        <v>5700</v>
      </c>
      <c r="D250" s="37" t="s">
        <v>5701</v>
      </c>
      <c r="E250" s="531">
        <v>1</v>
      </c>
      <c r="F250" s="547" t="s">
        <v>6910</v>
      </c>
      <c r="G250" s="532">
        <v>384.3057</v>
      </c>
      <c r="H250" s="319">
        <f>IF(G250="","",G250-G250*COMPASS!$U$13)</f>
        <v>384.3057</v>
      </c>
    </row>
    <row r="251" spans="1:8">
      <c r="A251" s="193" t="s">
        <v>5702</v>
      </c>
      <c r="B251" s="313" t="s">
        <v>216</v>
      </c>
      <c r="C251" s="130" t="s">
        <v>5703</v>
      </c>
      <c r="D251" s="37" t="s">
        <v>5704</v>
      </c>
      <c r="E251" s="531">
        <v>1</v>
      </c>
      <c r="F251" s="547" t="s">
        <v>6910</v>
      </c>
      <c r="G251" s="532">
        <v>68.936399999999992</v>
      </c>
      <c r="H251" s="319">
        <f>IF(G251="","",G251-G251*COMPASS!$U$13)</f>
        <v>68.936399999999992</v>
      </c>
    </row>
    <row r="252" spans="1:8">
      <c r="A252" s="193" t="s">
        <v>5705</v>
      </c>
      <c r="B252" s="313" t="s">
        <v>216</v>
      </c>
      <c r="C252" s="130" t="s">
        <v>5706</v>
      </c>
      <c r="D252" s="37" t="s">
        <v>5707</v>
      </c>
      <c r="E252" s="531">
        <v>1</v>
      </c>
      <c r="F252" s="547" t="s">
        <v>6910</v>
      </c>
      <c r="G252" s="532">
        <v>59.042750000000005</v>
      </c>
      <c r="H252" s="319">
        <f>IF(G252="","",G252-G252*COMPASS!$U$13)</f>
        <v>59.042750000000005</v>
      </c>
    </row>
    <row r="253" spans="1:8">
      <c r="A253" s="193" t="s">
        <v>13500</v>
      </c>
      <c r="B253" s="313" t="s">
        <v>571</v>
      </c>
      <c r="C253" s="1062" t="s">
        <v>13472</v>
      </c>
      <c r="D253" s="37" t="s">
        <v>13473</v>
      </c>
      <c r="E253" s="535">
        <v>1</v>
      </c>
      <c r="F253" s="547"/>
      <c r="G253" s="537">
        <v>282.03039999999999</v>
      </c>
      <c r="H253" s="319">
        <f>IF(G253="","",G253-G253*COMPASS!$U$13)</f>
        <v>282.03039999999999</v>
      </c>
    </row>
    <row r="254" spans="1:8">
      <c r="A254" s="128" t="s">
        <v>2567</v>
      </c>
      <c r="B254" s="128"/>
      <c r="C254" s="128"/>
      <c r="D254" s="128"/>
      <c r="E254" s="128"/>
      <c r="F254" s="128"/>
      <c r="G254" s="128"/>
      <c r="H254" s="319" t="str">
        <f>IF(G254="","",G254-G254*COMPASS!$U$13)</f>
        <v/>
      </c>
    </row>
    <row r="255" spans="1:8">
      <c r="A255" s="193" t="s">
        <v>2630</v>
      </c>
      <c r="B255" s="313" t="s">
        <v>216</v>
      </c>
      <c r="C255" s="130" t="s">
        <v>2618</v>
      </c>
      <c r="D255" s="37" t="s">
        <v>5708</v>
      </c>
      <c r="E255" s="1074">
        <v>1</v>
      </c>
      <c r="F255" s="1071" t="s">
        <v>6910</v>
      </c>
      <c r="G255" s="1075">
        <v>52.348800000000004</v>
      </c>
      <c r="H255" s="319">
        <f>IF(G255="","",G255-G255*COMPASS!$U$13)</f>
        <v>52.348800000000004</v>
      </c>
    </row>
    <row r="256" spans="1:8">
      <c r="A256" s="193" t="s">
        <v>2631</v>
      </c>
      <c r="B256" s="313" t="s">
        <v>216</v>
      </c>
      <c r="C256" s="130" t="s">
        <v>2619</v>
      </c>
      <c r="D256" s="37" t="s">
        <v>5709</v>
      </c>
      <c r="E256" s="1074">
        <v>1</v>
      </c>
      <c r="F256" s="1071" t="s">
        <v>6910</v>
      </c>
      <c r="G256" s="1075">
        <v>150.9948</v>
      </c>
      <c r="H256" s="319">
        <f>IF(G256="","",G256-G256*COMPASS!$U$13)</f>
        <v>150.9948</v>
      </c>
    </row>
    <row r="257" spans="1:8">
      <c r="A257" s="193" t="s">
        <v>2632</v>
      </c>
      <c r="B257" s="313" t="s">
        <v>216</v>
      </c>
      <c r="C257" s="130" t="s">
        <v>2620</v>
      </c>
      <c r="D257" s="37" t="s">
        <v>5710</v>
      </c>
      <c r="E257" s="1074">
        <v>1</v>
      </c>
      <c r="F257" s="1071" t="s">
        <v>6910</v>
      </c>
      <c r="G257" s="1075">
        <v>98.621400000000008</v>
      </c>
      <c r="H257" s="319">
        <f>IF(G257="","",G257-G257*COMPASS!$U$13)</f>
        <v>98.621400000000008</v>
      </c>
    </row>
    <row r="258" spans="1:8">
      <c r="A258" s="193" t="s">
        <v>2633</v>
      </c>
      <c r="B258" s="313" t="s">
        <v>216</v>
      </c>
      <c r="C258" s="130" t="s">
        <v>2621</v>
      </c>
      <c r="D258" s="37" t="s">
        <v>5711</v>
      </c>
      <c r="E258" s="1074">
        <v>1</v>
      </c>
      <c r="F258" s="1071" t="s">
        <v>6910</v>
      </c>
      <c r="G258" s="1075">
        <v>405.60479999999995</v>
      </c>
      <c r="H258" s="319">
        <f>IF(G258="","",G258-G258*COMPASS!$U$13)</f>
        <v>405.60479999999995</v>
      </c>
    </row>
    <row r="259" spans="1:8">
      <c r="A259" s="193" t="s">
        <v>2634</v>
      </c>
      <c r="B259" s="313" t="s">
        <v>216</v>
      </c>
      <c r="C259" s="130" t="s">
        <v>2622</v>
      </c>
      <c r="D259" s="37" t="s">
        <v>5712</v>
      </c>
      <c r="E259" s="1074">
        <v>1</v>
      </c>
      <c r="F259" s="1071" t="s">
        <v>6910</v>
      </c>
      <c r="G259" s="1075">
        <v>113.7996</v>
      </c>
      <c r="H259" s="319">
        <f>IF(G259="","",G259-G259*COMPASS!$U$13)</f>
        <v>113.7996</v>
      </c>
    </row>
    <row r="260" spans="1:8">
      <c r="A260" s="193" t="s">
        <v>2635</v>
      </c>
      <c r="B260" s="313" t="s">
        <v>216</v>
      </c>
      <c r="C260" s="130" t="s">
        <v>2623</v>
      </c>
      <c r="D260" s="37" t="s">
        <v>5713</v>
      </c>
      <c r="E260" s="1074">
        <v>1</v>
      </c>
      <c r="F260" s="1071" t="s">
        <v>6910</v>
      </c>
      <c r="G260" s="1075">
        <v>120.95820000000001</v>
      </c>
      <c r="H260" s="319">
        <f>IF(G260="","",G260-G260*COMPASS!$U$13)</f>
        <v>120.95820000000001</v>
      </c>
    </row>
    <row r="261" spans="1:8">
      <c r="A261" s="193" t="s">
        <v>2636</v>
      </c>
      <c r="B261" s="313" t="s">
        <v>216</v>
      </c>
      <c r="C261" s="130" t="s">
        <v>2624</v>
      </c>
      <c r="D261" s="37" t="s">
        <v>5714</v>
      </c>
      <c r="E261" s="1074">
        <v>1</v>
      </c>
      <c r="F261" s="1071" t="s">
        <v>6910</v>
      </c>
      <c r="G261" s="1075">
        <v>130.2816</v>
      </c>
      <c r="H261" s="319">
        <f>IF(G261="","",G261-G261*COMPASS!$U$13)</f>
        <v>130.2816</v>
      </c>
    </row>
    <row r="262" spans="1:8">
      <c r="A262" s="193" t="s">
        <v>2637</v>
      </c>
      <c r="B262" s="313" t="s">
        <v>216</v>
      </c>
      <c r="C262" s="130" t="s">
        <v>2625</v>
      </c>
      <c r="D262" s="37" t="s">
        <v>5715</v>
      </c>
      <c r="E262" s="1074">
        <v>1</v>
      </c>
      <c r="F262" s="1071" t="s">
        <v>6910</v>
      </c>
      <c r="G262" s="1075">
        <v>135.17699999999999</v>
      </c>
      <c r="H262" s="319">
        <f>IF(G262="","",G262-G262*COMPASS!$U$13)</f>
        <v>135.17699999999999</v>
      </c>
    </row>
    <row r="263" spans="1:8">
      <c r="A263" s="193" t="s">
        <v>2638</v>
      </c>
      <c r="B263" s="313" t="s">
        <v>216</v>
      </c>
      <c r="C263" s="130" t="s">
        <v>2626</v>
      </c>
      <c r="D263" s="37" t="s">
        <v>5716</v>
      </c>
      <c r="E263" s="1074">
        <v>1</v>
      </c>
      <c r="F263" s="1071" t="s">
        <v>6910</v>
      </c>
      <c r="G263" s="1075">
        <v>181.35120000000001</v>
      </c>
      <c r="H263" s="319">
        <f>IF(G263="","",G263-G263*COMPASS!$U$13)</f>
        <v>181.35120000000001</v>
      </c>
    </row>
    <row r="264" spans="1:8">
      <c r="A264" s="193" t="s">
        <v>2639</v>
      </c>
      <c r="B264" s="313" t="s">
        <v>216</v>
      </c>
      <c r="C264" s="130" t="s">
        <v>2627</v>
      </c>
      <c r="D264" s="37" t="s">
        <v>5717</v>
      </c>
      <c r="E264" s="1074">
        <v>1</v>
      </c>
      <c r="F264" s="1071" t="s">
        <v>6910</v>
      </c>
      <c r="G264" s="1075">
        <v>59.261400000000002</v>
      </c>
      <c r="H264" s="319">
        <f>IF(G264="","",G264-G264*COMPASS!$U$13)</f>
        <v>59.261400000000002</v>
      </c>
    </row>
    <row r="265" spans="1:8">
      <c r="A265" s="193" t="s">
        <v>2577</v>
      </c>
      <c r="B265" s="313" t="s">
        <v>216</v>
      </c>
      <c r="C265" s="130" t="s">
        <v>2568</v>
      </c>
      <c r="D265" s="37" t="s">
        <v>5718</v>
      </c>
      <c r="E265" s="1074">
        <v>1</v>
      </c>
      <c r="F265" s="1071" t="s">
        <v>6910</v>
      </c>
      <c r="G265" s="1075">
        <v>116.5056</v>
      </c>
      <c r="H265" s="319">
        <f>IF(G265="","",G265-G265*COMPASS!$U$13)</f>
        <v>116.5056</v>
      </c>
    </row>
    <row r="266" spans="1:8">
      <c r="A266" s="193" t="s">
        <v>2578</v>
      </c>
      <c r="B266" s="313" t="s">
        <v>216</v>
      </c>
      <c r="C266" s="130" t="s">
        <v>2569</v>
      </c>
      <c r="D266" s="37" t="s">
        <v>5719</v>
      </c>
      <c r="E266" s="1074">
        <v>1</v>
      </c>
      <c r="F266" s="1071" t="s">
        <v>6910</v>
      </c>
      <c r="G266" s="1075">
        <v>125.8044</v>
      </c>
      <c r="H266" s="319">
        <f>IF(G266="","",G266-G266*COMPASS!$U$13)</f>
        <v>125.8044</v>
      </c>
    </row>
    <row r="267" spans="1:8">
      <c r="A267" s="193" t="s">
        <v>2579</v>
      </c>
      <c r="B267" s="313" t="s">
        <v>216</v>
      </c>
      <c r="C267" s="130" t="s">
        <v>2570</v>
      </c>
      <c r="D267" s="37" t="s">
        <v>5720</v>
      </c>
      <c r="E267" s="1074">
        <v>1</v>
      </c>
      <c r="F267" s="1071" t="s">
        <v>6910</v>
      </c>
      <c r="G267" s="1075">
        <v>135.17699999999999</v>
      </c>
      <c r="H267" s="319">
        <f>IF(G267="","",G267-G267*COMPASS!$U$13)</f>
        <v>135.17699999999999</v>
      </c>
    </row>
    <row r="268" spans="1:8">
      <c r="A268" s="193" t="s">
        <v>2580</v>
      </c>
      <c r="B268" s="313" t="s">
        <v>216</v>
      </c>
      <c r="C268" s="130" t="s">
        <v>2571</v>
      </c>
      <c r="D268" s="37" t="s">
        <v>5721</v>
      </c>
      <c r="E268" s="1074">
        <v>1</v>
      </c>
      <c r="F268" s="1071" t="s">
        <v>6910</v>
      </c>
      <c r="G268" s="1075">
        <v>158.2518</v>
      </c>
      <c r="H268" s="319">
        <f>IF(G268="","",G268-G268*COMPASS!$U$13)</f>
        <v>158.2518</v>
      </c>
    </row>
    <row r="269" spans="1:8">
      <c r="A269" s="193" t="s">
        <v>2581</v>
      </c>
      <c r="B269" s="313" t="s">
        <v>216</v>
      </c>
      <c r="C269" s="130" t="s">
        <v>2572</v>
      </c>
      <c r="D269" s="37" t="s">
        <v>5722</v>
      </c>
      <c r="E269" s="1074">
        <v>1</v>
      </c>
      <c r="F269" s="1071" t="s">
        <v>6910</v>
      </c>
      <c r="G269" s="1075">
        <v>148.953</v>
      </c>
      <c r="H269" s="319">
        <f>IF(G269="","",G269-G269*COMPASS!$U$13)</f>
        <v>148.953</v>
      </c>
    </row>
    <row r="270" spans="1:8">
      <c r="A270" s="193" t="s">
        <v>2582</v>
      </c>
      <c r="B270" s="313" t="s">
        <v>216</v>
      </c>
      <c r="C270" s="130" t="s">
        <v>2573</v>
      </c>
      <c r="D270" s="37" t="s">
        <v>5723</v>
      </c>
      <c r="E270" s="1074">
        <v>1</v>
      </c>
      <c r="F270" s="1071" t="s">
        <v>6910</v>
      </c>
      <c r="G270" s="1075">
        <v>294.1422</v>
      </c>
      <c r="H270" s="319">
        <f>IF(G270="","",G270-G270*COMPASS!$U$13)</f>
        <v>294.1422</v>
      </c>
    </row>
    <row r="271" spans="1:8">
      <c r="A271" s="193" t="s">
        <v>2629</v>
      </c>
      <c r="B271" s="313" t="s">
        <v>216</v>
      </c>
      <c r="C271" s="130" t="s">
        <v>2628</v>
      </c>
      <c r="D271" s="37" t="s">
        <v>5724</v>
      </c>
      <c r="E271" s="1074">
        <v>1</v>
      </c>
      <c r="F271" s="1071" t="s">
        <v>6910</v>
      </c>
      <c r="G271" s="1075">
        <v>82.090199999999996</v>
      </c>
      <c r="H271" s="319">
        <f>IF(G271="","",G271-G271*COMPASS!$U$13)</f>
        <v>82.090199999999996</v>
      </c>
    </row>
    <row r="272" spans="1:8">
      <c r="A272" s="193" t="s">
        <v>2583</v>
      </c>
      <c r="B272" s="313" t="s">
        <v>216</v>
      </c>
      <c r="C272" s="130" t="s">
        <v>2574</v>
      </c>
      <c r="D272" s="37" t="s">
        <v>5725</v>
      </c>
      <c r="E272" s="1074">
        <v>1</v>
      </c>
      <c r="F272" s="1071" t="s">
        <v>6910</v>
      </c>
      <c r="G272" s="1075">
        <v>49.864199999999997</v>
      </c>
      <c r="H272" s="319">
        <f>IF(G272="","",G272-G272*COMPASS!$U$13)</f>
        <v>49.864199999999997</v>
      </c>
    </row>
    <row r="273" spans="1:8">
      <c r="A273" s="193" t="s">
        <v>2584</v>
      </c>
      <c r="B273" s="313" t="s">
        <v>216</v>
      </c>
      <c r="C273" s="130" t="s">
        <v>2575</v>
      </c>
      <c r="D273" s="37" t="s">
        <v>5726</v>
      </c>
      <c r="E273" s="1074">
        <v>1</v>
      </c>
      <c r="F273" s="1071" t="s">
        <v>6910</v>
      </c>
      <c r="G273" s="1075">
        <v>15.522599999999999</v>
      </c>
      <c r="H273" s="319">
        <f>IF(G273="","",G273-G273*COMPASS!$U$13)</f>
        <v>15.522599999999999</v>
      </c>
    </row>
    <row r="274" spans="1:8">
      <c r="A274" s="193" t="s">
        <v>2585</v>
      </c>
      <c r="B274" s="313" t="s">
        <v>216</v>
      </c>
      <c r="C274" s="130" t="s">
        <v>2576</v>
      </c>
      <c r="D274" s="37" t="s">
        <v>6852</v>
      </c>
      <c r="E274" s="1074">
        <v>1</v>
      </c>
      <c r="F274" s="1071" t="s">
        <v>6910</v>
      </c>
      <c r="G274" s="1075">
        <v>99.94980000000001</v>
      </c>
      <c r="H274" s="319">
        <f>IF(G274="","",G274-G274*COMPASS!$U$13)</f>
        <v>99.94980000000001</v>
      </c>
    </row>
    <row r="275" spans="1:8">
      <c r="A275" s="404" t="s">
        <v>5727</v>
      </c>
      <c r="B275" s="313" t="s">
        <v>216</v>
      </c>
      <c r="C275" s="130" t="s">
        <v>5728</v>
      </c>
      <c r="D275" s="37" t="s">
        <v>5729</v>
      </c>
      <c r="E275" s="1074">
        <v>1</v>
      </c>
      <c r="F275" s="1071" t="s">
        <v>6910</v>
      </c>
      <c r="G275" s="1075">
        <v>136.85849999999999</v>
      </c>
      <c r="H275" s="319">
        <f>IF(G275="","",G275-G275*COMPASS!$U$13)</f>
        <v>136.85849999999999</v>
      </c>
    </row>
    <row r="276" spans="1:8">
      <c r="A276" s="404" t="s">
        <v>5730</v>
      </c>
      <c r="B276" s="313" t="s">
        <v>216</v>
      </c>
      <c r="C276" s="130" t="s">
        <v>5731</v>
      </c>
      <c r="D276" s="37" t="s">
        <v>5732</v>
      </c>
      <c r="E276" s="1074">
        <v>1</v>
      </c>
      <c r="F276" s="1071" t="s">
        <v>6910</v>
      </c>
      <c r="G276" s="1075">
        <v>133.64549999999997</v>
      </c>
      <c r="H276" s="319">
        <f>IF(G276="","",G276-G276*COMPASS!$U$13)</f>
        <v>133.64549999999997</v>
      </c>
    </row>
    <row r="277" spans="1:8">
      <c r="A277" s="404" t="s">
        <v>5733</v>
      </c>
      <c r="B277" s="313" t="s">
        <v>216</v>
      </c>
      <c r="C277" s="130" t="s">
        <v>5734</v>
      </c>
      <c r="D277" s="37" t="s">
        <v>5735</v>
      </c>
      <c r="E277" s="1074">
        <v>1</v>
      </c>
      <c r="F277" s="1071" t="s">
        <v>6910</v>
      </c>
      <c r="G277" s="1075">
        <v>133.64549999999997</v>
      </c>
      <c r="H277" s="319">
        <f>IF(G277="","",G277-G277*COMPASS!$U$13)</f>
        <v>133.64549999999997</v>
      </c>
    </row>
    <row r="278" spans="1:8">
      <c r="A278" s="404" t="s">
        <v>5736</v>
      </c>
      <c r="B278" s="313" t="s">
        <v>216</v>
      </c>
      <c r="C278" s="130" t="s">
        <v>5737</v>
      </c>
      <c r="D278" s="37" t="s">
        <v>5738</v>
      </c>
      <c r="E278" s="1074">
        <v>1</v>
      </c>
      <c r="F278" s="1071" t="s">
        <v>6910</v>
      </c>
      <c r="G278" s="1075">
        <v>136.85849999999999</v>
      </c>
      <c r="H278" s="319">
        <f>IF(G278="","",G278-G278*COMPASS!$U$13)</f>
        <v>136.85849999999999</v>
      </c>
    </row>
    <row r="279" spans="1:8">
      <c r="A279" s="404" t="s">
        <v>5739</v>
      </c>
      <c r="B279" s="313" t="s">
        <v>216</v>
      </c>
      <c r="C279" s="130" t="s">
        <v>5740</v>
      </c>
      <c r="D279" s="37" t="s">
        <v>5741</v>
      </c>
      <c r="E279" s="1074">
        <v>1</v>
      </c>
      <c r="F279" s="1071" t="s">
        <v>6910</v>
      </c>
      <c r="G279" s="1075">
        <v>133.64549999999997</v>
      </c>
      <c r="H279" s="319">
        <f>IF(G279="","",G279-G279*COMPASS!$U$13)</f>
        <v>133.64549999999997</v>
      </c>
    </row>
    <row r="280" spans="1:8">
      <c r="A280" s="404" t="s">
        <v>5742</v>
      </c>
      <c r="B280" s="313" t="s">
        <v>216</v>
      </c>
      <c r="C280" s="130" t="s">
        <v>5743</v>
      </c>
      <c r="D280" s="37" t="s">
        <v>5744</v>
      </c>
      <c r="E280" s="1074">
        <v>1</v>
      </c>
      <c r="F280" s="1071" t="s">
        <v>6910</v>
      </c>
      <c r="G280" s="1075">
        <v>133.64549999999997</v>
      </c>
      <c r="H280" s="319">
        <f>IF(G280="","",G280-G280*COMPASS!$U$13)</f>
        <v>133.64549999999997</v>
      </c>
    </row>
    <row r="281" spans="1:8">
      <c r="A281" s="404" t="s">
        <v>13501</v>
      </c>
      <c r="B281" s="313" t="s">
        <v>216</v>
      </c>
      <c r="C281" s="130" t="s">
        <v>13474</v>
      </c>
      <c r="D281" s="37" t="s">
        <v>13475</v>
      </c>
      <c r="E281" s="1074">
        <v>1</v>
      </c>
      <c r="F281" s="1071"/>
      <c r="G281" s="1075">
        <v>518.44049999999993</v>
      </c>
      <c r="H281" s="319">
        <f>IF(G281="","",G281-G281*COMPASS!$U$13)</f>
        <v>518.44049999999993</v>
      </c>
    </row>
    <row r="282" spans="1:8">
      <c r="A282" s="193" t="s">
        <v>3213</v>
      </c>
      <c r="B282" s="313" t="s">
        <v>216</v>
      </c>
      <c r="C282" s="130" t="s">
        <v>3152</v>
      </c>
      <c r="D282" s="37" t="s">
        <v>5745</v>
      </c>
      <c r="E282" s="1074">
        <v>1</v>
      </c>
      <c r="F282" s="1071" t="s">
        <v>6910</v>
      </c>
      <c r="G282" s="1075">
        <v>125.8044</v>
      </c>
      <c r="H282" s="319">
        <f>IF(G282="","",G282-G282*COMPASS!$U$13)</f>
        <v>125.8044</v>
      </c>
    </row>
    <row r="283" spans="1:8">
      <c r="A283" s="193" t="s">
        <v>3214</v>
      </c>
      <c r="B283" s="313" t="s">
        <v>216</v>
      </c>
      <c r="C283" s="130" t="s">
        <v>3153</v>
      </c>
      <c r="D283" s="37" t="s">
        <v>5746</v>
      </c>
      <c r="E283" s="1074">
        <v>1</v>
      </c>
      <c r="F283" s="1071" t="s">
        <v>6910</v>
      </c>
      <c r="G283" s="1075">
        <v>176.89859999999999</v>
      </c>
      <c r="H283" s="319">
        <f>IF(G283="","",G283-G283*COMPASS!$U$13)</f>
        <v>176.89859999999999</v>
      </c>
    </row>
    <row r="284" spans="1:8">
      <c r="A284" s="193" t="s">
        <v>3215</v>
      </c>
      <c r="B284" s="313" t="s">
        <v>571</v>
      </c>
      <c r="C284" s="1062" t="s">
        <v>3154</v>
      </c>
      <c r="D284" s="37" t="s">
        <v>5747</v>
      </c>
      <c r="E284" s="1074">
        <v>1</v>
      </c>
      <c r="F284" s="1071"/>
      <c r="G284" s="1077">
        <v>95.792399999999986</v>
      </c>
      <c r="H284" s="319">
        <f>IF(G284="","",G284-G284*COMPASS!$U$13)</f>
        <v>95.792399999999986</v>
      </c>
    </row>
    <row r="285" spans="1:8">
      <c r="A285" s="193" t="s">
        <v>3216</v>
      </c>
      <c r="B285" s="313" t="s">
        <v>216</v>
      </c>
      <c r="C285" s="130" t="s">
        <v>3155</v>
      </c>
      <c r="D285" s="37" t="s">
        <v>5748</v>
      </c>
      <c r="E285" s="1074">
        <v>1</v>
      </c>
      <c r="F285" s="1071" t="s">
        <v>6910</v>
      </c>
      <c r="G285" s="1075">
        <v>132.0282</v>
      </c>
      <c r="H285" s="319">
        <f>IF(G285="","",G285-G285*COMPASS!$U$13)</f>
        <v>132.0282</v>
      </c>
    </row>
    <row r="286" spans="1:8">
      <c r="A286" s="193" t="s">
        <v>3217</v>
      </c>
      <c r="B286" s="313" t="s">
        <v>216</v>
      </c>
      <c r="C286" s="130" t="s">
        <v>3156</v>
      </c>
      <c r="D286" s="37" t="s">
        <v>5749</v>
      </c>
      <c r="E286" s="1074">
        <v>1</v>
      </c>
      <c r="F286" s="1071" t="s">
        <v>6910</v>
      </c>
      <c r="G286" s="1075">
        <v>128.92859999999999</v>
      </c>
      <c r="H286" s="319">
        <f>IF(G286="","",G286-G286*COMPASS!$U$13)</f>
        <v>128.92859999999999</v>
      </c>
    </row>
    <row r="287" spans="1:8">
      <c r="A287" s="193" t="s">
        <v>3218</v>
      </c>
      <c r="B287" s="313" t="s">
        <v>216</v>
      </c>
      <c r="C287" s="130" t="s">
        <v>3157</v>
      </c>
      <c r="D287" s="37" t="s">
        <v>5750</v>
      </c>
      <c r="E287" s="1074">
        <v>1</v>
      </c>
      <c r="F287" s="1071" t="s">
        <v>6910</v>
      </c>
      <c r="G287" s="1075">
        <v>128.92859999999999</v>
      </c>
      <c r="H287" s="319">
        <f>IF(G287="","",G287-G287*COMPASS!$U$13)</f>
        <v>128.92859999999999</v>
      </c>
    </row>
    <row r="288" spans="1:8">
      <c r="A288" s="128" t="s">
        <v>7921</v>
      </c>
      <c r="B288" s="128"/>
      <c r="C288" s="129"/>
      <c r="D288" s="1011"/>
      <c r="E288" s="533"/>
      <c r="F288" s="128"/>
      <c r="G288" s="128"/>
      <c r="H288" s="319" t="str">
        <f>IF(G288="","",G288-G288*COMPASS!$U$13)</f>
        <v/>
      </c>
    </row>
    <row r="289" spans="1:8">
      <c r="A289" s="193" t="s">
        <v>13502</v>
      </c>
      <c r="B289" s="313" t="s">
        <v>216</v>
      </c>
      <c r="C289" s="130" t="s">
        <v>13476</v>
      </c>
      <c r="D289" s="37" t="s">
        <v>13477</v>
      </c>
      <c r="E289" s="1060">
        <v>50</v>
      </c>
      <c r="F289" s="547"/>
      <c r="G289" s="536">
        <v>200.0718</v>
      </c>
      <c r="H289" s="319">
        <f>IF(G289="","",G289-G289*COMPASS!$U$13)</f>
        <v>200.0718</v>
      </c>
    </row>
  </sheetData>
  <sheetProtection algorithmName="SHA-512" hashValue="2tkkfBJwHZ7qTJIxfsEMQRBRnqVZF+Gajhy0xrEdxrPH0Fvj1LCRyjehxZ35oL2+UnpzPIPAwuuzIi+RnwsZhw==" saltValue="uId1ERCOe3jqpsgYDMhBHA==" spinCount="100000" sheet="1" objects="1" scenarios="1"/>
  <mergeCells count="1">
    <mergeCell ref="D1:G1"/>
  </mergeCells>
  <phoneticPr fontId="20" type="noConversion"/>
  <conditionalFormatting sqref="C255:C287">
    <cfRule type="duplicateValues" dxfId="11" priority="1"/>
  </conditionalFormatting>
  <hyperlinks>
    <hyperlink ref="H2" location="Indice" display="Indice" xr:uid="{00000000-0004-0000-0E00-000000000000}"/>
    <hyperlink ref="D1" r:id="rId1" xr:uid="{00000000-0004-0000-0E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9089"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9089"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4">
    <tabColor indexed="63"/>
  </sheetPr>
  <dimension ref="A1:H64"/>
  <sheetViews>
    <sheetView workbookViewId="0">
      <pane ySplit="4" topLeftCell="A5" activePane="bottomLeft" state="frozen"/>
      <selection activeCell="X55" sqref="X55"/>
      <selection pane="bottomLeft" sqref="A1:G64"/>
    </sheetView>
  </sheetViews>
  <sheetFormatPr defaultColWidth="9.44140625" defaultRowHeight="13.2"/>
  <cols>
    <col min="1" max="1" width="17.44140625" style="49" customWidth="1"/>
    <col min="2" max="2" width="4" style="94" customWidth="1"/>
    <col min="3" max="3" width="13" style="50" customWidth="1"/>
    <col min="4" max="4" width="45.5546875" style="48" bestFit="1" customWidth="1"/>
    <col min="5" max="5" width="4.5546875" style="146" bestFit="1" customWidth="1"/>
    <col min="6" max="6" width="4.5546875" style="51" customWidth="1"/>
    <col min="7" max="7" width="11.44140625" style="231" customWidth="1"/>
    <col min="8" max="8" width="9.44140625" style="166" bestFit="1" customWidth="1"/>
    <col min="9" max="13" width="9" style="49" customWidth="1"/>
    <col min="14" max="16384" width="9.44140625" style="49"/>
  </cols>
  <sheetData>
    <row r="1" spans="1:8">
      <c r="A1" s="53" t="str">
        <f>'LS CABLE'!A1</f>
        <v>Listino Giugno26</v>
      </c>
      <c r="B1" s="134"/>
      <c r="C1" s="54"/>
      <c r="D1" s="1385" t="s">
        <v>11780</v>
      </c>
      <c r="E1" s="1386"/>
      <c r="F1" s="1386"/>
      <c r="G1" s="1386"/>
      <c r="H1" s="154"/>
    </row>
    <row r="2" spans="1:8" ht="13.8" thickBot="1">
      <c r="A2" s="55"/>
      <c r="B2" s="135"/>
      <c r="C2" s="56"/>
      <c r="D2" s="46"/>
      <c r="E2" s="85"/>
      <c r="F2" s="58"/>
      <c r="G2" s="57"/>
      <c r="H2" s="163" t="s">
        <v>190</v>
      </c>
    </row>
    <row r="3" spans="1:8" ht="25.2">
      <c r="A3" s="24" t="s">
        <v>342</v>
      </c>
      <c r="B3" s="33"/>
      <c r="C3" s="136"/>
      <c r="D3" s="233"/>
      <c r="E3" s="65"/>
      <c r="F3" s="143"/>
      <c r="G3" s="59"/>
      <c r="H3" s="164"/>
    </row>
    <row r="4" spans="1:8" s="145" customFormat="1">
      <c r="A4" s="68" t="str">
        <f>'LS CABLE'!A4</f>
        <v>Cod. Compass</v>
      </c>
      <c r="B4" s="140"/>
      <c r="C4" s="68" t="s">
        <v>217</v>
      </c>
      <c r="D4" s="147" t="s">
        <v>219</v>
      </c>
      <c r="E4" s="137" t="s">
        <v>490</v>
      </c>
      <c r="F4" s="144"/>
      <c r="G4" s="230" t="s">
        <v>189</v>
      </c>
      <c r="H4" s="167" t="s">
        <v>491</v>
      </c>
    </row>
    <row r="5" spans="1:8" ht="26.1" customHeight="1">
      <c r="A5" s="128" t="s">
        <v>13611</v>
      </c>
      <c r="B5" s="128"/>
      <c r="C5" s="129"/>
      <c r="D5" s="129"/>
      <c r="E5" s="533"/>
      <c r="F5" s="1066"/>
      <c r="G5" s="1061"/>
      <c r="H5" s="319" t="str">
        <f>IF(G5="","",G5-G5*COMPASS!$U$13)</f>
        <v/>
      </c>
    </row>
    <row r="6" spans="1:8" ht="16.350000000000001" customHeight="1">
      <c r="A6" s="128" t="s">
        <v>13612</v>
      </c>
      <c r="B6" s="128"/>
      <c r="C6" s="129"/>
      <c r="D6" s="129"/>
      <c r="E6" s="533"/>
      <c r="F6" s="1066"/>
      <c r="G6" s="1061"/>
      <c r="H6" s="319" t="str">
        <f>IF(G6="","",G6-G6*COMPASS!$U$13)</f>
        <v/>
      </c>
    </row>
    <row r="7" spans="1:8" ht="16.350000000000001" customHeight="1">
      <c r="A7" s="193" t="s">
        <v>13613</v>
      </c>
      <c r="B7" s="315" t="s">
        <v>216</v>
      </c>
      <c r="C7" s="37" t="s">
        <v>13614</v>
      </c>
      <c r="D7" s="37" t="s">
        <v>13615</v>
      </c>
      <c r="E7" s="546">
        <v>1</v>
      </c>
      <c r="F7" s="1083"/>
      <c r="G7" s="1076">
        <v>2562.2196600000002</v>
      </c>
      <c r="H7" s="319">
        <f>IF(G7="","",G7-G7*COMPASS!$U$13)</f>
        <v>2562.2196600000002</v>
      </c>
    </row>
    <row r="8" spans="1:8" ht="16.350000000000001" customHeight="1">
      <c r="A8" s="193" t="s">
        <v>13616</v>
      </c>
      <c r="B8" s="315" t="s">
        <v>216</v>
      </c>
      <c r="C8" s="37" t="s">
        <v>13617</v>
      </c>
      <c r="D8" s="37" t="s">
        <v>13618</v>
      </c>
      <c r="E8" s="546">
        <v>1</v>
      </c>
      <c r="F8" s="1083"/>
      <c r="G8" s="1076">
        <v>2850.7175400000001</v>
      </c>
      <c r="H8" s="319">
        <f>IF(G8="","",G8-G8*COMPASS!$U$13)</f>
        <v>2850.7175400000001</v>
      </c>
    </row>
    <row r="9" spans="1:8" ht="16.350000000000001" customHeight="1">
      <c r="A9" s="193" t="s">
        <v>13619</v>
      </c>
      <c r="B9" s="315" t="s">
        <v>216</v>
      </c>
      <c r="C9" s="37" t="s">
        <v>13620</v>
      </c>
      <c r="D9" s="37" t="s">
        <v>13621</v>
      </c>
      <c r="E9" s="546">
        <v>1</v>
      </c>
      <c r="F9" s="1083"/>
      <c r="G9" s="1076">
        <v>3612.2308200000002</v>
      </c>
      <c r="H9" s="319">
        <f>IF(G9="","",G9-G9*COMPASS!$U$13)</f>
        <v>3612.2308200000002</v>
      </c>
    </row>
    <row r="10" spans="1:8" ht="16.350000000000001" customHeight="1">
      <c r="A10" s="193" t="s">
        <v>13622</v>
      </c>
      <c r="B10" s="315" t="s">
        <v>216</v>
      </c>
      <c r="C10" s="37" t="s">
        <v>13623</v>
      </c>
      <c r="D10" s="37" t="s">
        <v>13624</v>
      </c>
      <c r="E10" s="546">
        <v>1</v>
      </c>
      <c r="F10" s="1083"/>
      <c r="G10" s="1076">
        <v>2644.8813599999999</v>
      </c>
      <c r="H10" s="319">
        <f>IF(G10="","",G10-G10*COMPASS!$U$13)</f>
        <v>2644.8813599999999</v>
      </c>
    </row>
    <row r="11" spans="1:8" ht="16.350000000000001" customHeight="1">
      <c r="A11" s="193" t="s">
        <v>13625</v>
      </c>
      <c r="B11" s="315" t="s">
        <v>216</v>
      </c>
      <c r="C11" s="37" t="s">
        <v>13626</v>
      </c>
      <c r="D11" s="37" t="s">
        <v>13627</v>
      </c>
      <c r="E11" s="546">
        <v>1</v>
      </c>
      <c r="F11" s="1083"/>
      <c r="G11" s="1076">
        <v>2918.36094</v>
      </c>
      <c r="H11" s="319">
        <f>IF(G11="","",G11-G11*COMPASS!$U$13)</f>
        <v>2918.36094</v>
      </c>
    </row>
    <row r="12" spans="1:8" ht="16.350000000000001" customHeight="1">
      <c r="A12" s="193" t="s">
        <v>13628</v>
      </c>
      <c r="B12" s="315" t="s">
        <v>216</v>
      </c>
      <c r="C12" s="37" t="s">
        <v>13629</v>
      </c>
      <c r="D12" s="37" t="s">
        <v>13630</v>
      </c>
      <c r="E12" s="546">
        <v>1</v>
      </c>
      <c r="F12" s="1083"/>
      <c r="G12" s="1076">
        <v>3902.0229600000007</v>
      </c>
      <c r="H12" s="319">
        <f>IF(G12="","",G12-G12*COMPASS!$U$13)</f>
        <v>3902.0229600000007</v>
      </c>
    </row>
    <row r="13" spans="1:8" ht="16.350000000000001" customHeight="1">
      <c r="A13" s="193" t="s">
        <v>13631</v>
      </c>
      <c r="B13" s="315" t="s">
        <v>216</v>
      </c>
      <c r="C13" s="37" t="s">
        <v>13632</v>
      </c>
      <c r="D13" s="37" t="s">
        <v>13633</v>
      </c>
      <c r="E13" s="546">
        <v>1</v>
      </c>
      <c r="F13" s="1083"/>
      <c r="G13" s="1076">
        <v>2391.8169000000003</v>
      </c>
      <c r="H13" s="319">
        <f>IF(G13="","",G13-G13*COMPASS!$U$13)</f>
        <v>2391.8169000000003</v>
      </c>
    </row>
    <row r="14" spans="1:8" ht="16.350000000000001" customHeight="1">
      <c r="A14" s="193" t="s">
        <v>13634</v>
      </c>
      <c r="B14" s="315" t="s">
        <v>216</v>
      </c>
      <c r="C14" s="37" t="s">
        <v>13635</v>
      </c>
      <c r="D14" s="37" t="s">
        <v>13636</v>
      </c>
      <c r="E14" s="546">
        <v>1</v>
      </c>
      <c r="F14" s="1083"/>
      <c r="G14" s="1076">
        <v>2979.5818800000006</v>
      </c>
      <c r="H14" s="319">
        <f>IF(G14="","",G14-G14*COMPASS!$U$13)</f>
        <v>2979.5818800000006</v>
      </c>
    </row>
    <row r="15" spans="1:8" ht="16.350000000000001" customHeight="1">
      <c r="A15" s="193" t="s">
        <v>13637</v>
      </c>
      <c r="B15" s="315" t="s">
        <v>216</v>
      </c>
      <c r="C15" s="37" t="s">
        <v>13638</v>
      </c>
      <c r="D15" s="37" t="s">
        <v>13639</v>
      </c>
      <c r="E15" s="546">
        <v>1</v>
      </c>
      <c r="F15" s="1083"/>
      <c r="G15" s="1076">
        <v>2469.3748200000005</v>
      </c>
      <c r="H15" s="319">
        <f>IF(G15="","",G15-G15*COMPASS!$U$13)</f>
        <v>2469.3748200000005</v>
      </c>
    </row>
    <row r="16" spans="1:8" ht="16.350000000000001" customHeight="1">
      <c r="A16" s="193" t="s">
        <v>13640</v>
      </c>
      <c r="B16" s="315" t="s">
        <v>216</v>
      </c>
      <c r="C16" s="37" t="s">
        <v>13641</v>
      </c>
      <c r="D16" s="37" t="s">
        <v>13642</v>
      </c>
      <c r="E16" s="546">
        <v>1</v>
      </c>
      <c r="F16" s="1083"/>
      <c r="G16" s="1076">
        <v>3224.4656400000003</v>
      </c>
      <c r="H16" s="319">
        <f>IF(G16="","",G16-G16*COMPASS!$U$13)</f>
        <v>3224.4656400000003</v>
      </c>
    </row>
    <row r="17" spans="1:8" ht="16.350000000000001" customHeight="1">
      <c r="A17" s="193" t="s">
        <v>13643</v>
      </c>
      <c r="B17" s="315" t="s">
        <v>216</v>
      </c>
      <c r="C17" s="37" t="s">
        <v>13644</v>
      </c>
      <c r="D17" s="37" t="s">
        <v>13645</v>
      </c>
      <c r="E17" s="546">
        <v>1</v>
      </c>
      <c r="F17" s="1083"/>
      <c r="G17" s="1076">
        <v>1469.3758200000002</v>
      </c>
      <c r="H17" s="319">
        <f>IF(G17="","",G17-G17*COMPASS!$U$13)</f>
        <v>1469.3758200000002</v>
      </c>
    </row>
    <row r="18" spans="1:8" ht="16.350000000000001" customHeight="1">
      <c r="A18" s="193" t="s">
        <v>13646</v>
      </c>
      <c r="B18" s="315" t="s">
        <v>216</v>
      </c>
      <c r="C18" s="37" t="s">
        <v>13647</v>
      </c>
      <c r="D18" s="37" t="s">
        <v>13648</v>
      </c>
      <c r="E18" s="546">
        <v>1</v>
      </c>
      <c r="F18" s="1083"/>
      <c r="G18" s="1076">
        <v>1063.4421600000001</v>
      </c>
      <c r="H18" s="319">
        <f>IF(G18="","",G18-G18*COMPASS!$U$13)</f>
        <v>1063.4421600000001</v>
      </c>
    </row>
    <row r="19" spans="1:8" ht="16.350000000000001" customHeight="1">
      <c r="A19" s="193" t="s">
        <v>13649</v>
      </c>
      <c r="B19" s="315" t="s">
        <v>216</v>
      </c>
      <c r="C19" s="37" t="s">
        <v>13650</v>
      </c>
      <c r="D19" s="37" t="s">
        <v>13651</v>
      </c>
      <c r="E19" s="546">
        <v>1</v>
      </c>
      <c r="F19" s="1083"/>
      <c r="G19" s="1076">
        <v>1632.6479400000003</v>
      </c>
      <c r="H19" s="319">
        <f>IF(G19="","",G19-G19*COMPASS!$U$13)</f>
        <v>1632.6479400000003</v>
      </c>
    </row>
    <row r="20" spans="1:8" ht="16.350000000000001" customHeight="1">
      <c r="A20" s="193" t="s">
        <v>13652</v>
      </c>
      <c r="B20" s="315" t="s">
        <v>216</v>
      </c>
      <c r="C20" s="37" t="s">
        <v>13653</v>
      </c>
      <c r="D20" s="37" t="s">
        <v>13654</v>
      </c>
      <c r="E20" s="546">
        <v>1</v>
      </c>
      <c r="F20" s="1083"/>
      <c r="G20" s="1076">
        <v>1307.8619400000002</v>
      </c>
      <c r="H20" s="319">
        <f>IF(G20="","",G20-G20*COMPASS!$U$13)</f>
        <v>1307.8619400000002</v>
      </c>
    </row>
    <row r="21" spans="1:8" ht="16.350000000000001" customHeight="1">
      <c r="A21" s="193" t="s">
        <v>13655</v>
      </c>
      <c r="B21" s="315" t="s">
        <v>216</v>
      </c>
      <c r="C21" s="37" t="s">
        <v>13656</v>
      </c>
      <c r="D21" s="37" t="s">
        <v>13657</v>
      </c>
      <c r="E21" s="546">
        <v>1</v>
      </c>
      <c r="F21" s="1083"/>
      <c r="G21" s="1076">
        <v>1559.1681600000002</v>
      </c>
      <c r="H21" s="319">
        <f>IF(G21="","",G21-G21*COMPASS!$U$13)</f>
        <v>1559.1681600000002</v>
      </c>
    </row>
    <row r="22" spans="1:8" ht="16.350000000000001" customHeight="1">
      <c r="A22" s="193" t="s">
        <v>13658</v>
      </c>
      <c r="B22" s="315" t="s">
        <v>216</v>
      </c>
      <c r="C22" s="37" t="s">
        <v>13659</v>
      </c>
      <c r="D22" s="37" t="s">
        <v>13660</v>
      </c>
      <c r="E22" s="546">
        <v>1</v>
      </c>
      <c r="F22" s="1083"/>
      <c r="G22" s="1076">
        <v>1185.5421600000002</v>
      </c>
      <c r="H22" s="319">
        <f>IF(G22="","",G22-G22*COMPASS!$U$13)</f>
        <v>1185.5421600000002</v>
      </c>
    </row>
    <row r="23" spans="1:8" ht="16.350000000000001" customHeight="1">
      <c r="A23" s="193" t="s">
        <v>13661</v>
      </c>
      <c r="B23" s="315" t="s">
        <v>216</v>
      </c>
      <c r="C23" s="37" t="s">
        <v>13662</v>
      </c>
      <c r="D23" s="37" t="s">
        <v>13663</v>
      </c>
      <c r="E23" s="546">
        <v>1</v>
      </c>
      <c r="F23" s="1083"/>
      <c r="G23" s="1076">
        <v>1918.3619400000002</v>
      </c>
      <c r="H23" s="319">
        <f>IF(G23="","",G23-G23*COMPASS!$U$13)</f>
        <v>1918.3619400000002</v>
      </c>
    </row>
    <row r="24" spans="1:8" ht="16.350000000000001" customHeight="1">
      <c r="A24" s="193" t="s">
        <v>13664</v>
      </c>
      <c r="B24" s="315" t="s">
        <v>216</v>
      </c>
      <c r="C24" s="37" t="s">
        <v>13665</v>
      </c>
      <c r="D24" s="37" t="s">
        <v>13666</v>
      </c>
      <c r="E24" s="546">
        <v>1</v>
      </c>
      <c r="F24" s="1083"/>
      <c r="G24" s="1076">
        <v>1564.2719400000003</v>
      </c>
      <c r="H24" s="319">
        <f>IF(G24="","",G24-G24*COMPASS!$U$13)</f>
        <v>1564.2719400000003</v>
      </c>
    </row>
    <row r="25" spans="1:8" ht="16.350000000000001" customHeight="1">
      <c r="A25" s="128" t="s">
        <v>13667</v>
      </c>
      <c r="B25" s="128"/>
      <c r="C25" s="129"/>
      <c r="D25" s="129"/>
      <c r="E25" s="533"/>
      <c r="F25" s="1066"/>
      <c r="G25" s="1061"/>
      <c r="H25" s="319" t="str">
        <f>IF(G25="","",G25-G25*COMPASS!$U$13)</f>
        <v/>
      </c>
    </row>
    <row r="26" spans="1:8" ht="16.350000000000001" customHeight="1">
      <c r="A26" s="193" t="s">
        <v>13668</v>
      </c>
      <c r="B26" s="315" t="s">
        <v>216</v>
      </c>
      <c r="C26" s="37" t="s">
        <v>13669</v>
      </c>
      <c r="D26" s="37" t="s">
        <v>13670</v>
      </c>
      <c r="E26" s="546">
        <v>1</v>
      </c>
      <c r="F26" s="1083"/>
      <c r="G26" s="1076">
        <v>67.594560000000001</v>
      </c>
      <c r="H26" s="319">
        <f>IF(G26="","",G26-G26*COMPASS!$U$13)</f>
        <v>67.594560000000001</v>
      </c>
    </row>
    <row r="27" spans="1:8">
      <c r="A27" s="193" t="s">
        <v>13671</v>
      </c>
      <c r="B27" s="315" t="s">
        <v>216</v>
      </c>
      <c r="C27" s="37" t="s">
        <v>13672</v>
      </c>
      <c r="D27" s="37" t="s">
        <v>13673</v>
      </c>
      <c r="E27" s="546">
        <v>1</v>
      </c>
      <c r="F27" s="1083"/>
      <c r="G27" s="1076">
        <v>244.20000000000002</v>
      </c>
      <c r="H27" s="319">
        <f>IF(G27="","",G27-G27*COMPASS!$U$13)</f>
        <v>244.20000000000002</v>
      </c>
    </row>
    <row r="28" spans="1:8">
      <c r="A28" s="193" t="s">
        <v>13674</v>
      </c>
      <c r="B28" s="315" t="s">
        <v>216</v>
      </c>
      <c r="C28" s="37" t="s">
        <v>13675</v>
      </c>
      <c r="D28" s="37" t="s">
        <v>13676</v>
      </c>
      <c r="E28" s="546">
        <v>1</v>
      </c>
      <c r="F28" s="1083"/>
      <c r="G28" s="1076">
        <v>244.20000000000002</v>
      </c>
      <c r="H28" s="319">
        <f>IF(G28="","",G28-G28*COMPASS!$U$13)</f>
        <v>244.20000000000002</v>
      </c>
    </row>
    <row r="29" spans="1:8">
      <c r="A29" s="193" t="s">
        <v>13677</v>
      </c>
      <c r="B29" s="315" t="s">
        <v>216</v>
      </c>
      <c r="C29" s="37" t="s">
        <v>13678</v>
      </c>
      <c r="D29" s="37" t="s">
        <v>13679</v>
      </c>
      <c r="E29" s="546">
        <v>1</v>
      </c>
      <c r="F29" s="1083"/>
      <c r="G29" s="1076">
        <v>259.24272000000002</v>
      </c>
      <c r="H29" s="319">
        <f>IF(G29="","",G29-G29*COMPASS!$U$13)</f>
        <v>259.24272000000002</v>
      </c>
    </row>
    <row r="30" spans="1:8">
      <c r="A30" s="193" t="s">
        <v>13680</v>
      </c>
      <c r="B30" s="315" t="s">
        <v>216</v>
      </c>
      <c r="C30" s="37" t="s">
        <v>13681</v>
      </c>
      <c r="D30" s="37" t="s">
        <v>13682</v>
      </c>
      <c r="E30" s="546">
        <v>1</v>
      </c>
      <c r="F30" s="1083"/>
      <c r="G30" s="1076">
        <v>371.94102000000004</v>
      </c>
      <c r="H30" s="319">
        <f>IF(G30="","",G30-G30*COMPASS!$U$13)</f>
        <v>371.94102000000004</v>
      </c>
    </row>
    <row r="31" spans="1:8">
      <c r="A31" s="193" t="s">
        <v>13683</v>
      </c>
      <c r="B31" s="315" t="s">
        <v>216</v>
      </c>
      <c r="C31" s="37" t="s">
        <v>13684</v>
      </c>
      <c r="D31" s="37" t="s">
        <v>13685</v>
      </c>
      <c r="E31" s="546">
        <v>1</v>
      </c>
      <c r="F31" s="1083"/>
      <c r="G31" s="1076">
        <v>732.6976800000001</v>
      </c>
      <c r="H31" s="319">
        <f>IF(G31="","",G31-G31*COMPASS!$U$13)</f>
        <v>732.6976800000001</v>
      </c>
    </row>
    <row r="32" spans="1:8">
      <c r="A32" s="128" t="s">
        <v>13686</v>
      </c>
      <c r="B32" s="128"/>
      <c r="C32" s="129"/>
      <c r="D32" s="129"/>
      <c r="E32" s="533"/>
      <c r="F32" s="1066"/>
      <c r="G32" s="1061"/>
      <c r="H32" s="319" t="str">
        <f>IF(G32="","",G32-G32*COMPASS!$U$13)</f>
        <v/>
      </c>
    </row>
    <row r="33" spans="1:8">
      <c r="A33" s="193" t="s">
        <v>13687</v>
      </c>
      <c r="B33" s="315" t="s">
        <v>216</v>
      </c>
      <c r="C33" s="37" t="s">
        <v>13688</v>
      </c>
      <c r="D33" s="37" t="s">
        <v>13689</v>
      </c>
      <c r="E33" s="546">
        <v>1</v>
      </c>
      <c r="F33" s="1083"/>
      <c r="G33" s="1076">
        <v>134.09021999999999</v>
      </c>
      <c r="H33" s="319">
        <f>IF(G33="","",G33-G33*COMPASS!$U$13)</f>
        <v>134.09021999999999</v>
      </c>
    </row>
    <row r="34" spans="1:8">
      <c r="A34" s="193" t="s">
        <v>13690</v>
      </c>
      <c r="B34" s="315" t="s">
        <v>216</v>
      </c>
      <c r="C34" s="37" t="s">
        <v>13691</v>
      </c>
      <c r="D34" s="37" t="s">
        <v>13692</v>
      </c>
      <c r="E34" s="546">
        <v>1</v>
      </c>
      <c r="F34" s="1083"/>
      <c r="G34" s="1076">
        <v>161.85576</v>
      </c>
      <c r="H34" s="319">
        <f>IF(G34="","",G34-G34*COMPASS!$U$13)</f>
        <v>161.85576</v>
      </c>
    </row>
    <row r="35" spans="1:8">
      <c r="A35" s="193" t="s">
        <v>13693</v>
      </c>
      <c r="B35" s="315" t="s">
        <v>216</v>
      </c>
      <c r="C35" s="37" t="s">
        <v>13694</v>
      </c>
      <c r="D35" s="37" t="s">
        <v>13695</v>
      </c>
      <c r="E35" s="546">
        <v>1</v>
      </c>
      <c r="F35" s="1083"/>
      <c r="G35" s="1076">
        <v>208.10724000000002</v>
      </c>
      <c r="H35" s="319">
        <f>IF(G35="","",G35-G35*COMPASS!$U$13)</f>
        <v>208.10724000000002</v>
      </c>
    </row>
    <row r="36" spans="1:8">
      <c r="A36" s="193" t="s">
        <v>13696</v>
      </c>
      <c r="B36" s="315" t="s">
        <v>216</v>
      </c>
      <c r="C36" s="37" t="s">
        <v>13697</v>
      </c>
      <c r="D36" s="37" t="s">
        <v>13698</v>
      </c>
      <c r="E36" s="546">
        <v>1</v>
      </c>
      <c r="F36" s="1083"/>
      <c r="G36" s="1076">
        <v>485.73822000000001</v>
      </c>
      <c r="H36" s="319">
        <f>IF(G36="","",G36-G36*COMPASS!$U$13)</f>
        <v>485.73822000000001</v>
      </c>
    </row>
    <row r="37" spans="1:8">
      <c r="A37" s="128" t="s">
        <v>13699</v>
      </c>
      <c r="B37" s="128"/>
      <c r="C37" s="129"/>
      <c r="D37" s="129"/>
      <c r="E37" s="533"/>
      <c r="F37" s="1066"/>
      <c r="G37" s="1061"/>
      <c r="H37" s="319" t="str">
        <f>IF(G37="","",G37-G37*COMPASS!$U$13)</f>
        <v/>
      </c>
    </row>
    <row r="38" spans="1:8">
      <c r="A38" s="193" t="s">
        <v>13700</v>
      </c>
      <c r="B38" s="315" t="s">
        <v>216</v>
      </c>
      <c r="C38" s="37" t="s">
        <v>13701</v>
      </c>
      <c r="D38" s="37" t="s">
        <v>13702</v>
      </c>
      <c r="E38" s="546">
        <v>1</v>
      </c>
      <c r="F38" s="1083"/>
      <c r="G38" s="1076">
        <v>2580.68118</v>
      </c>
      <c r="H38" s="319">
        <f>IF(G38="","",G38-G38*COMPASS!$U$13)</f>
        <v>2580.68118</v>
      </c>
    </row>
    <row r="39" spans="1:8">
      <c r="A39" s="128" t="s">
        <v>13611</v>
      </c>
      <c r="B39" s="449"/>
      <c r="C39" s="129"/>
      <c r="D39" s="1011"/>
      <c r="E39" s="533"/>
      <c r="F39" s="71"/>
      <c r="G39" s="534"/>
      <c r="H39" s="319" t="str">
        <f>IF(G39="","",G39-G39*COMPASS!$U$13)</f>
        <v/>
      </c>
    </row>
    <row r="40" spans="1:8">
      <c r="A40" s="128" t="s">
        <v>13748</v>
      </c>
      <c r="B40" s="449"/>
      <c r="C40" s="129"/>
      <c r="D40" s="1011"/>
      <c r="E40" s="533"/>
      <c r="F40" s="71"/>
      <c r="G40" s="534"/>
      <c r="H40" s="319" t="str">
        <f>IF(G40="","",G40-G40*COMPASS!$U$13)</f>
        <v/>
      </c>
    </row>
    <row r="41" spans="1:8">
      <c r="A41" s="128" t="s">
        <v>3631</v>
      </c>
      <c r="B41" s="449"/>
      <c r="C41" s="129"/>
      <c r="D41" s="1011"/>
      <c r="E41" s="533"/>
      <c r="F41" s="71"/>
      <c r="G41" s="534"/>
      <c r="H41" s="319" t="str">
        <f>IF(G41="","",G41-G41*COMPASS!$U$13)</f>
        <v/>
      </c>
    </row>
    <row r="42" spans="1:8">
      <c r="A42" s="193" t="s">
        <v>87</v>
      </c>
      <c r="B42" s="313" t="s">
        <v>216</v>
      </c>
      <c r="C42" s="130" t="s">
        <v>106</v>
      </c>
      <c r="D42" s="37" t="s">
        <v>13392</v>
      </c>
      <c r="E42" s="1084">
        <v>1</v>
      </c>
      <c r="F42" s="1071" t="s">
        <v>6910</v>
      </c>
      <c r="G42" s="1072">
        <v>92.995500000000007</v>
      </c>
      <c r="H42" s="319">
        <f>IF(G42="","",G42-G42*COMPASS!$U$13)</f>
        <v>92.995500000000007</v>
      </c>
    </row>
    <row r="43" spans="1:8">
      <c r="A43" s="193" t="s">
        <v>88</v>
      </c>
      <c r="B43" s="313" t="s">
        <v>216</v>
      </c>
      <c r="C43" s="130" t="s">
        <v>107</v>
      </c>
      <c r="D43" s="37" t="s">
        <v>13393</v>
      </c>
      <c r="E43" s="1084">
        <v>1</v>
      </c>
      <c r="F43" s="1071" t="s">
        <v>6910</v>
      </c>
      <c r="G43" s="1072">
        <v>106.64208000000001</v>
      </c>
      <c r="H43" s="319">
        <f>IF(G43="","",G43-G43*COMPASS!$U$13)</f>
        <v>106.64208000000001</v>
      </c>
    </row>
    <row r="44" spans="1:8">
      <c r="A44" s="193" t="s">
        <v>89</v>
      </c>
      <c r="B44" s="313" t="s">
        <v>216</v>
      </c>
      <c r="C44" s="130" t="s">
        <v>123</v>
      </c>
      <c r="D44" s="37" t="s">
        <v>13394</v>
      </c>
      <c r="E44" s="1084">
        <v>1</v>
      </c>
      <c r="F44" s="1071" t="s">
        <v>6910</v>
      </c>
      <c r="G44" s="1072">
        <v>120.23808</v>
      </c>
      <c r="H44" s="319">
        <f>IF(G44="","",G44-G44*COMPASS!$U$13)</f>
        <v>120.23808</v>
      </c>
    </row>
    <row r="45" spans="1:8">
      <c r="A45" s="193" t="s">
        <v>402</v>
      </c>
      <c r="B45" s="313" t="s">
        <v>216</v>
      </c>
      <c r="C45" s="130" t="s">
        <v>5368</v>
      </c>
      <c r="D45" s="37" t="s">
        <v>5369</v>
      </c>
      <c r="E45" s="1084">
        <v>1</v>
      </c>
      <c r="F45" s="1071" t="s">
        <v>6910</v>
      </c>
      <c r="G45" s="1072">
        <v>233.83898999999997</v>
      </c>
      <c r="H45" s="319">
        <f>IF(G45="","",G45-G45*COMPASS!$U$13)</f>
        <v>233.83898999999997</v>
      </c>
    </row>
    <row r="46" spans="1:8">
      <c r="A46" s="193" t="s">
        <v>226</v>
      </c>
      <c r="B46" s="313" t="s">
        <v>216</v>
      </c>
      <c r="C46" s="130" t="s">
        <v>3632</v>
      </c>
      <c r="D46" s="37" t="s">
        <v>13395</v>
      </c>
      <c r="E46" s="1084">
        <v>1</v>
      </c>
      <c r="F46" s="1071" t="s">
        <v>6910</v>
      </c>
      <c r="G46" s="1072">
        <v>124.14384</v>
      </c>
      <c r="H46" s="319">
        <f>IF(G46="","",G46-G46*COMPASS!$U$13)</f>
        <v>124.14384</v>
      </c>
    </row>
    <row r="47" spans="1:8">
      <c r="A47" s="193" t="s">
        <v>13403</v>
      </c>
      <c r="B47" s="313" t="s">
        <v>216</v>
      </c>
      <c r="C47" s="130" t="s">
        <v>13396</v>
      </c>
      <c r="D47" s="37" t="s">
        <v>13397</v>
      </c>
      <c r="E47" s="1084">
        <v>1</v>
      </c>
      <c r="F47" s="1071"/>
      <c r="G47" s="1072">
        <v>126.44279999999999</v>
      </c>
      <c r="H47" s="319">
        <f>IF(G47="","",G47-G47*COMPASS!$U$13)</f>
        <v>126.44279999999999</v>
      </c>
    </row>
    <row r="48" spans="1:8">
      <c r="A48" s="193" t="s">
        <v>100</v>
      </c>
      <c r="B48" s="313" t="s">
        <v>216</v>
      </c>
      <c r="C48" s="130" t="s">
        <v>124</v>
      </c>
      <c r="D48" s="37" t="s">
        <v>13398</v>
      </c>
      <c r="E48" s="1084">
        <v>1</v>
      </c>
      <c r="F48" s="1071" t="s">
        <v>6910</v>
      </c>
      <c r="G48" s="1072">
        <v>255.49125000000001</v>
      </c>
      <c r="H48" s="319">
        <f>IF(G48="","",G48-G48*COMPASS!$U$13)</f>
        <v>255.49125000000001</v>
      </c>
    </row>
    <row r="49" spans="1:8">
      <c r="A49" s="193" t="s">
        <v>227</v>
      </c>
      <c r="B49" s="313" t="s">
        <v>216</v>
      </c>
      <c r="C49" s="130" t="s">
        <v>125</v>
      </c>
      <c r="D49" s="37" t="s">
        <v>13399</v>
      </c>
      <c r="E49" s="1084">
        <v>1</v>
      </c>
      <c r="F49" s="1071" t="s">
        <v>6910</v>
      </c>
      <c r="G49" s="1072">
        <v>199.815</v>
      </c>
      <c r="H49" s="319">
        <f>IF(G49="","",G49-G49*COMPASS!$U$13)</f>
        <v>199.815</v>
      </c>
    </row>
    <row r="50" spans="1:8">
      <c r="A50" s="193" t="s">
        <v>630</v>
      </c>
      <c r="B50" s="313" t="s">
        <v>216</v>
      </c>
      <c r="C50" s="130" t="s">
        <v>631</v>
      </c>
      <c r="D50" s="37" t="s">
        <v>5370</v>
      </c>
      <c r="E50" s="1084">
        <v>1</v>
      </c>
      <c r="F50" s="1071" t="s">
        <v>6910</v>
      </c>
      <c r="G50" s="1072">
        <v>392.08019999999999</v>
      </c>
      <c r="H50" s="319">
        <f>IF(G50="","",G50-G50*COMPASS!$U$13)</f>
        <v>392.08019999999999</v>
      </c>
    </row>
    <row r="51" spans="1:8">
      <c r="A51" s="404" t="s">
        <v>5371</v>
      </c>
      <c r="B51" s="313" t="s">
        <v>216</v>
      </c>
      <c r="C51" s="130" t="s">
        <v>5372</v>
      </c>
      <c r="D51" s="37" t="s">
        <v>5373</v>
      </c>
      <c r="E51" s="1074">
        <v>1</v>
      </c>
      <c r="F51" s="1071" t="s">
        <v>6910</v>
      </c>
      <c r="G51" s="1075">
        <v>533.02649999999994</v>
      </c>
      <c r="H51" s="319">
        <f>IF(G51="","",G51-G51*COMPASS!$U$13)</f>
        <v>533.02649999999994</v>
      </c>
    </row>
    <row r="52" spans="1:8">
      <c r="A52" s="404" t="s">
        <v>5374</v>
      </c>
      <c r="B52" s="313" t="s">
        <v>216</v>
      </c>
      <c r="C52" s="130" t="s">
        <v>5375</v>
      </c>
      <c r="D52" s="37" t="s">
        <v>13400</v>
      </c>
      <c r="E52" s="1074">
        <v>1</v>
      </c>
      <c r="F52" s="1071" t="s">
        <v>6910</v>
      </c>
      <c r="G52" s="1075">
        <v>109.69600000000001</v>
      </c>
      <c r="H52" s="319">
        <f>IF(G52="","",G52-G52*COMPASS!$U$13)</f>
        <v>109.69600000000001</v>
      </c>
    </row>
    <row r="53" spans="1:8">
      <c r="A53" s="193" t="s">
        <v>3277</v>
      </c>
      <c r="B53" s="313" t="s">
        <v>216</v>
      </c>
      <c r="C53" s="130" t="s">
        <v>3273</v>
      </c>
      <c r="D53" s="37" t="s">
        <v>5376</v>
      </c>
      <c r="E53" s="1084">
        <v>1</v>
      </c>
      <c r="F53" s="1071" t="s">
        <v>6910</v>
      </c>
      <c r="G53" s="1072">
        <v>125.7585</v>
      </c>
      <c r="H53" s="319">
        <f>IF(G53="","",G53-G53*COMPASS!$U$13)</f>
        <v>125.7585</v>
      </c>
    </row>
    <row r="54" spans="1:8">
      <c r="A54" s="193" t="s">
        <v>3278</v>
      </c>
      <c r="B54" s="313" t="s">
        <v>216</v>
      </c>
      <c r="C54" s="130" t="s">
        <v>3274</v>
      </c>
      <c r="D54" s="37" t="s">
        <v>5377</v>
      </c>
      <c r="E54" s="1084">
        <v>1</v>
      </c>
      <c r="F54" s="1071" t="s">
        <v>6910</v>
      </c>
      <c r="G54" s="1072">
        <v>142.29599999999999</v>
      </c>
      <c r="H54" s="319">
        <f>IF(G54="","",G54-G54*COMPASS!$U$13)</f>
        <v>142.29599999999999</v>
      </c>
    </row>
    <row r="55" spans="1:8">
      <c r="A55" s="193" t="s">
        <v>3279</v>
      </c>
      <c r="B55" s="313" t="s">
        <v>216</v>
      </c>
      <c r="C55" s="130" t="s">
        <v>3275</v>
      </c>
      <c r="D55" s="37" t="s">
        <v>6836</v>
      </c>
      <c r="E55" s="1084">
        <v>1</v>
      </c>
      <c r="F55" s="1071" t="s">
        <v>6910</v>
      </c>
      <c r="G55" s="1072">
        <v>20.624500000000001</v>
      </c>
      <c r="H55" s="319">
        <f>IF(G55="","",G55-G55*COMPASS!$U$13)</f>
        <v>20.624500000000001</v>
      </c>
    </row>
    <row r="56" spans="1:8">
      <c r="A56" s="193" t="s">
        <v>3280</v>
      </c>
      <c r="B56" s="313" t="s">
        <v>216</v>
      </c>
      <c r="C56" s="130" t="s">
        <v>3276</v>
      </c>
      <c r="D56" s="37" t="s">
        <v>5378</v>
      </c>
      <c r="E56" s="1084">
        <v>1</v>
      </c>
      <c r="F56" s="1071" t="s">
        <v>6910</v>
      </c>
      <c r="G56" s="1072">
        <v>20.624500000000001</v>
      </c>
      <c r="H56" s="319">
        <f>IF(G56="","",G56-G56*COMPASS!$U$13)</f>
        <v>20.624500000000001</v>
      </c>
    </row>
    <row r="57" spans="1:8">
      <c r="A57" s="193" t="s">
        <v>13404</v>
      </c>
      <c r="B57" s="313" t="s">
        <v>216</v>
      </c>
      <c r="C57" s="130" t="s">
        <v>13401</v>
      </c>
      <c r="D57" s="37" t="s">
        <v>13402</v>
      </c>
      <c r="E57" s="1084">
        <v>1</v>
      </c>
      <c r="F57" s="1071"/>
      <c r="G57" s="1072">
        <v>20.624500000000001</v>
      </c>
      <c r="H57" s="319">
        <f>IF(G57="","",G57-G57*COMPASS!$U$13)</f>
        <v>20.624500000000001</v>
      </c>
    </row>
    <row r="58" spans="1:8">
      <c r="A58" s="193" t="s">
        <v>13872</v>
      </c>
      <c r="B58" s="313" t="s">
        <v>216</v>
      </c>
      <c r="C58" s="130" t="s">
        <v>13873</v>
      </c>
      <c r="D58" s="37" t="s">
        <v>13874</v>
      </c>
      <c r="E58" s="1084">
        <v>1</v>
      </c>
      <c r="F58" s="1071"/>
      <c r="G58" s="1072">
        <v>709.80390000000011</v>
      </c>
      <c r="H58" s="319">
        <f>IF(G58="","",G58-G58*COMPASS!$U$13)</f>
        <v>709.80390000000011</v>
      </c>
    </row>
    <row r="59" spans="1:8">
      <c r="A59" s="128" t="s">
        <v>9315</v>
      </c>
      <c r="B59" s="449"/>
      <c r="C59" s="129"/>
      <c r="D59" s="1011"/>
      <c r="E59" s="533"/>
      <c r="F59" s="71"/>
      <c r="G59" s="534"/>
      <c r="H59" s="319" t="str">
        <f>IF(G59="","",G59-G59*COMPASS!$U$13)</f>
        <v/>
      </c>
    </row>
    <row r="60" spans="1:8">
      <c r="A60" s="128" t="s">
        <v>3633</v>
      </c>
      <c r="B60" s="449"/>
      <c r="C60" s="129"/>
      <c r="D60" s="1011"/>
      <c r="E60" s="533"/>
      <c r="F60" s="71"/>
      <c r="G60" s="534"/>
      <c r="H60" s="319" t="str">
        <f>IF(G60="","",G60-G60*COMPASS!$U$13)</f>
        <v/>
      </c>
    </row>
    <row r="61" spans="1:8">
      <c r="A61" s="193" t="s">
        <v>2555</v>
      </c>
      <c r="B61" s="315" t="s">
        <v>216</v>
      </c>
      <c r="C61" s="130" t="s">
        <v>2531</v>
      </c>
      <c r="D61" s="37" t="s">
        <v>5379</v>
      </c>
      <c r="E61" s="546">
        <v>1</v>
      </c>
      <c r="F61" s="1071" t="s">
        <v>6910</v>
      </c>
      <c r="G61" s="1076">
        <v>1887.9346200000002</v>
      </c>
      <c r="H61" s="319">
        <f>IF(G61="","",G61-G61*COMPASS!$U$13)</f>
        <v>1887.9346200000002</v>
      </c>
    </row>
    <row r="62" spans="1:8">
      <c r="A62" s="193" t="s">
        <v>2556</v>
      </c>
      <c r="B62" s="315" t="s">
        <v>216</v>
      </c>
      <c r="C62" s="130" t="s">
        <v>2532</v>
      </c>
      <c r="D62" s="37" t="s">
        <v>5380</v>
      </c>
      <c r="E62" s="546">
        <v>1</v>
      </c>
      <c r="F62" s="1071" t="s">
        <v>6910</v>
      </c>
      <c r="G62" s="1076">
        <v>789.08346000000006</v>
      </c>
      <c r="H62" s="319">
        <f>IF(G62="","",G62-G62*COMPASS!$U$13)</f>
        <v>789.08346000000006</v>
      </c>
    </row>
    <row r="63" spans="1:8">
      <c r="A63" s="193" t="s">
        <v>2557</v>
      </c>
      <c r="B63" s="315" t="s">
        <v>216</v>
      </c>
      <c r="C63" s="130" t="s">
        <v>2533</v>
      </c>
      <c r="D63" s="37" t="s">
        <v>5381</v>
      </c>
      <c r="E63" s="546">
        <v>1</v>
      </c>
      <c r="F63" s="1071" t="s">
        <v>6910</v>
      </c>
      <c r="G63" s="1076">
        <v>1046.2993200000001</v>
      </c>
      <c r="H63" s="319">
        <f>IF(G63="","",G63-G63*COMPASS!$U$13)</f>
        <v>1046.2993200000001</v>
      </c>
    </row>
    <row r="64" spans="1:8">
      <c r="A64" s="193" t="s">
        <v>2616</v>
      </c>
      <c r="B64" s="315" t="s">
        <v>216</v>
      </c>
      <c r="C64" s="130" t="s">
        <v>2615</v>
      </c>
      <c r="D64" s="37" t="s">
        <v>5382</v>
      </c>
      <c r="E64" s="546">
        <v>1</v>
      </c>
      <c r="F64" s="1071" t="s">
        <v>6910</v>
      </c>
      <c r="G64" s="1076">
        <v>90.842400000000012</v>
      </c>
      <c r="H64" s="319">
        <f>IF(G64="","",G64-G64*COMPASS!$U$13)</f>
        <v>90.842400000000012</v>
      </c>
    </row>
  </sheetData>
  <sheetProtection algorithmName="SHA-512" hashValue="5Irg/8xO6T7Ui9PTVn3mJceRCAHWyod8Q0uuUuh+3Tan4j3/YwBd7GekWmu/+SxxMATSgAf4k8rRTlAofkYFTQ==" saltValue="PwWaza20mEHbX0XPpyWVzQ==" spinCount="100000" sheet="1" objects="1" scenarios="1"/>
  <mergeCells count="1">
    <mergeCell ref="D1:G1"/>
  </mergeCells>
  <phoneticPr fontId="20" type="noConversion"/>
  <conditionalFormatting sqref="C5:C38">
    <cfRule type="duplicateValues" dxfId="10" priority="2"/>
  </conditionalFormatting>
  <conditionalFormatting sqref="C39:C64">
    <cfRule type="duplicateValues" dxfId="9" priority="1"/>
  </conditionalFormatting>
  <hyperlinks>
    <hyperlink ref="H2" location="Indice" display="Indice" xr:uid="{00000000-0004-0000-0F00-000000000000}"/>
    <hyperlink ref="D1" r:id="rId1" xr:uid="{00000000-0004-0000-0F00-000001000000}"/>
  </hyperlinks>
  <pageMargins left="0.15748031496062992" right="0.15748031496062992" top="0.23622047244094491" bottom="0.43307086614173229" header="0.15748031496062992" footer="0.23622047244094491"/>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8065"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8065"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5">
    <tabColor theme="9" tint="-0.249977111117893"/>
  </sheetPr>
  <dimension ref="A1:H460"/>
  <sheetViews>
    <sheetView zoomScaleNormal="100" workbookViewId="0">
      <pane ySplit="4" topLeftCell="A189" activePane="bottomLeft" state="frozen"/>
      <selection pane="bottomLeft" activeCell="A191" sqref="A191:G206"/>
    </sheetView>
  </sheetViews>
  <sheetFormatPr defaultColWidth="9.44140625" defaultRowHeight="13.2"/>
  <cols>
    <col min="1" max="1" width="17.44140625" style="49" customWidth="1"/>
    <col min="2" max="2" width="4" style="94" customWidth="1"/>
    <col min="3" max="3" width="13" style="50" customWidth="1"/>
    <col min="4" max="4" width="45.5546875" style="48" customWidth="1"/>
    <col min="5" max="5" width="4.5546875" style="146" customWidth="1"/>
    <col min="6" max="6" width="4.5546875" style="619" customWidth="1"/>
    <col min="7" max="7" width="11.44140625" style="552" customWidth="1"/>
    <col min="8" max="8" width="9.44140625" style="166" customWidth="1"/>
    <col min="9" max="16" width="9" style="49" customWidth="1"/>
    <col min="17" max="16384" width="9.44140625" style="49"/>
  </cols>
  <sheetData>
    <row r="1" spans="1:8">
      <c r="A1" s="53" t="str">
        <f>'LS CABLE'!A1</f>
        <v>Listino Giugno26</v>
      </c>
      <c r="B1" s="405"/>
      <c r="C1" s="54"/>
      <c r="D1" s="1385" t="s">
        <v>11780</v>
      </c>
      <c r="E1" s="1386"/>
      <c r="F1" s="1386"/>
      <c r="G1" s="1386"/>
      <c r="H1" s="154"/>
    </row>
    <row r="2" spans="1:8" ht="13.8" thickBot="1">
      <c r="A2" s="55"/>
      <c r="B2" s="406"/>
      <c r="C2" s="56"/>
      <c r="D2" s="46"/>
      <c r="E2" s="46"/>
      <c r="F2" s="433"/>
      <c r="G2" s="511"/>
      <c r="H2" s="163" t="s">
        <v>190</v>
      </c>
    </row>
    <row r="3" spans="1:8" ht="25.2">
      <c r="A3" s="24" t="s">
        <v>15281</v>
      </c>
      <c r="B3" s="33"/>
      <c r="C3" s="136"/>
      <c r="D3" s="233"/>
      <c r="E3" s="553"/>
      <c r="F3" s="618"/>
      <c r="G3" s="550"/>
      <c r="H3" s="164"/>
    </row>
    <row r="4" spans="1:8" s="145" customFormat="1">
      <c r="A4" s="68" t="str">
        <f>'LS CABLE'!A4</f>
        <v>Cod. Compass</v>
      </c>
      <c r="B4" s="140"/>
      <c r="C4" s="68" t="s">
        <v>217</v>
      </c>
      <c r="D4" s="147" t="s">
        <v>219</v>
      </c>
      <c r="E4" s="554" t="s">
        <v>490</v>
      </c>
      <c r="F4" s="144"/>
      <c r="G4" s="551" t="s">
        <v>189</v>
      </c>
      <c r="H4" s="167" t="s">
        <v>491</v>
      </c>
    </row>
    <row r="5" spans="1:8" ht="25.35" customHeight="1">
      <c r="A5" s="128" t="s">
        <v>10930</v>
      </c>
      <c r="B5" s="314"/>
      <c r="C5" s="129"/>
      <c r="D5" s="1011"/>
      <c r="E5" s="71"/>
      <c r="F5" s="71"/>
      <c r="G5" s="1012"/>
      <c r="H5" s="609"/>
    </row>
    <row r="6" spans="1:8" ht="15" customHeight="1">
      <c r="A6" s="193" t="s">
        <v>10705</v>
      </c>
      <c r="B6" s="313" t="s">
        <v>467</v>
      </c>
      <c r="C6" s="603" t="s">
        <v>10507</v>
      </c>
      <c r="D6" s="603" t="s">
        <v>11071</v>
      </c>
      <c r="E6" s="127">
        <v>1</v>
      </c>
      <c r="F6" s="629"/>
      <c r="G6" s="1013">
        <v>924.11148588615549</v>
      </c>
      <c r="H6" s="319">
        <f>IF(G6="","",G6-G6*COMPASS!$U$35)</f>
        <v>924.11148588615549</v>
      </c>
    </row>
    <row r="7" spans="1:8" ht="15" customHeight="1">
      <c r="A7" s="193" t="s">
        <v>10706</v>
      </c>
      <c r="B7" s="313" t="s">
        <v>216</v>
      </c>
      <c r="C7" s="603" t="s">
        <v>10508</v>
      </c>
      <c r="D7" s="603" t="s">
        <v>11072</v>
      </c>
      <c r="E7" s="127">
        <v>1</v>
      </c>
      <c r="F7" s="629"/>
      <c r="G7" s="1013">
        <v>978.07358651567165</v>
      </c>
      <c r="H7" s="319">
        <f>IF(G7="","",G7-G7*COMPASS!$U$35)</f>
        <v>978.07358651567165</v>
      </c>
    </row>
    <row r="8" spans="1:8" ht="15" customHeight="1">
      <c r="A8" s="193" t="s">
        <v>11974</v>
      </c>
      <c r="B8" s="313" t="s">
        <v>467</v>
      </c>
      <c r="C8" s="603" t="s">
        <v>11975</v>
      </c>
      <c r="D8" s="603" t="s">
        <v>11976</v>
      </c>
      <c r="E8" s="127">
        <v>1</v>
      </c>
      <c r="F8" s="629"/>
      <c r="G8" s="1013">
        <v>1178.9822784810126</v>
      </c>
      <c r="H8" s="319">
        <f>IF(G8="","",G8-G8*COMPASS!$U$35)</f>
        <v>1178.9822784810126</v>
      </c>
    </row>
    <row r="9" spans="1:8" ht="15" customHeight="1">
      <c r="A9" s="193" t="s">
        <v>10707</v>
      </c>
      <c r="B9" s="313" t="s">
        <v>216</v>
      </c>
      <c r="C9" s="603" t="s">
        <v>10509</v>
      </c>
      <c r="D9" s="603" t="s">
        <v>11073</v>
      </c>
      <c r="E9" s="127">
        <v>1</v>
      </c>
      <c r="F9" s="629"/>
      <c r="G9" s="1013">
        <v>1018.9886075949366</v>
      </c>
      <c r="H9" s="319">
        <f>IF(G9="","",G9-G9*COMPASS!$U$35)</f>
        <v>1018.9886075949366</v>
      </c>
    </row>
    <row r="10" spans="1:8" ht="15" customHeight="1">
      <c r="A10" s="193" t="s">
        <v>10708</v>
      </c>
      <c r="B10" s="313" t="s">
        <v>467</v>
      </c>
      <c r="C10" s="603" t="s">
        <v>10510</v>
      </c>
      <c r="D10" s="603" t="s">
        <v>11074</v>
      </c>
      <c r="E10" s="127">
        <v>1</v>
      </c>
      <c r="F10" s="629"/>
      <c r="G10" s="1013">
        <v>1098.8670886075947</v>
      </c>
      <c r="H10" s="319">
        <f>IF(G10="","",G10-G10*COMPASS!$U$35)</f>
        <v>1098.8670886075947</v>
      </c>
    </row>
    <row r="11" spans="1:8" ht="15" customHeight="1">
      <c r="A11" s="193" t="s">
        <v>11977</v>
      </c>
      <c r="B11" s="313" t="s">
        <v>216</v>
      </c>
      <c r="C11" s="603" t="s">
        <v>11978</v>
      </c>
      <c r="D11" s="603" t="s">
        <v>11979</v>
      </c>
      <c r="E11" s="127">
        <v>1</v>
      </c>
      <c r="F11" s="629"/>
      <c r="G11" s="1013">
        <v>1494.9240506329113</v>
      </c>
      <c r="H11" s="319">
        <f>IF(G11="","",G11-G11*COMPASS!$U$35)</f>
        <v>1494.9240506329113</v>
      </c>
    </row>
    <row r="12" spans="1:8" ht="15" customHeight="1">
      <c r="A12" s="128" t="s">
        <v>10905</v>
      </c>
      <c r="B12" s="314"/>
      <c r="C12" s="129"/>
      <c r="D12" s="1011"/>
      <c r="E12" s="71"/>
      <c r="F12" s="71"/>
      <c r="G12" s="1012"/>
      <c r="H12" s="319" t="str">
        <f>IF(G12="","",G12-G12*COMPASS!$U$35)</f>
        <v/>
      </c>
    </row>
    <row r="13" spans="1:8" ht="15" customHeight="1">
      <c r="A13" s="193" t="s">
        <v>10709</v>
      </c>
      <c r="B13" s="313" t="s">
        <v>216</v>
      </c>
      <c r="C13" s="603" t="s">
        <v>10511</v>
      </c>
      <c r="D13" s="603" t="s">
        <v>11075</v>
      </c>
      <c r="E13" s="127">
        <v>1</v>
      </c>
      <c r="F13" s="629"/>
      <c r="G13" s="1013">
        <v>906.65500525489006</v>
      </c>
      <c r="H13" s="319">
        <f>IF(G13="","",G13-G13*COMPASS!$U$35)</f>
        <v>906.65500525489006</v>
      </c>
    </row>
    <row r="14" spans="1:8" ht="15" customHeight="1">
      <c r="A14" s="193" t="s">
        <v>10710</v>
      </c>
      <c r="B14" s="313" t="s">
        <v>216</v>
      </c>
      <c r="C14" s="603" t="s">
        <v>10512</v>
      </c>
      <c r="D14" s="603" t="s">
        <v>11076</v>
      </c>
      <c r="E14" s="127">
        <v>1</v>
      </c>
      <c r="F14" s="629"/>
      <c r="G14" s="1013">
        <v>1002.0278674295831</v>
      </c>
      <c r="H14" s="319">
        <f>IF(G14="","",G14-G14*COMPASS!$U$35)</f>
        <v>1002.0278674295831</v>
      </c>
    </row>
    <row r="15" spans="1:8" ht="15" customHeight="1">
      <c r="A15" s="193" t="s">
        <v>10711</v>
      </c>
      <c r="B15" s="313" t="s">
        <v>216</v>
      </c>
      <c r="C15" s="603" t="s">
        <v>10513</v>
      </c>
      <c r="D15" s="603" t="s">
        <v>11077</v>
      </c>
      <c r="E15" s="127">
        <v>1</v>
      </c>
      <c r="F15" s="629"/>
      <c r="G15" s="1013">
        <v>1044.8056089165434</v>
      </c>
      <c r="H15" s="319">
        <f>IF(G15="","",G15-G15*COMPASS!$U$35)</f>
        <v>1044.8056089165434</v>
      </c>
    </row>
    <row r="16" spans="1:8" ht="15" customHeight="1">
      <c r="A16" s="42" t="s">
        <v>10712</v>
      </c>
      <c r="B16" s="313" t="s">
        <v>216</v>
      </c>
      <c r="C16" s="603" t="s">
        <v>10514</v>
      </c>
      <c r="D16" s="603" t="s">
        <v>11078</v>
      </c>
      <c r="E16" s="127">
        <v>1</v>
      </c>
      <c r="F16" s="629"/>
      <c r="G16" s="1013">
        <v>1112.8173588163438</v>
      </c>
      <c r="H16" s="319">
        <f>IF(G16="","",G16-G16*COMPASS!$U$35)</f>
        <v>1112.8173588163438</v>
      </c>
    </row>
    <row r="17" spans="1:8" ht="15" customHeight="1">
      <c r="A17" s="128" t="s">
        <v>10906</v>
      </c>
      <c r="B17" s="314"/>
      <c r="C17" s="129"/>
      <c r="D17" s="1011"/>
      <c r="E17" s="604"/>
      <c r="F17" s="71"/>
      <c r="G17" s="1012"/>
      <c r="H17" s="319" t="str">
        <f>IF(G17="","",G17-G17*COMPASS!$U$35)</f>
        <v/>
      </c>
    </row>
    <row r="18" spans="1:8" ht="15" customHeight="1">
      <c r="A18" s="193" t="s">
        <v>10713</v>
      </c>
      <c r="B18" s="315" t="s">
        <v>467</v>
      </c>
      <c r="C18" s="603" t="s">
        <v>10515</v>
      </c>
      <c r="D18" s="603" t="s">
        <v>11079</v>
      </c>
      <c r="E18" s="127">
        <v>1</v>
      </c>
      <c r="F18" s="629"/>
      <c r="G18" s="1013">
        <v>970.38257485682368</v>
      </c>
      <c r="H18" s="319">
        <f>IF(G18="","",G18-G18*COMPASS!$U$35)</f>
        <v>970.38257485682368</v>
      </c>
    </row>
    <row r="19" spans="1:8" ht="15" customHeight="1">
      <c r="A19" s="193" t="s">
        <v>10714</v>
      </c>
      <c r="B19" s="315" t="s">
        <v>216</v>
      </c>
      <c r="C19" s="603" t="s">
        <v>10516</v>
      </c>
      <c r="D19" s="603" t="s">
        <v>11080</v>
      </c>
      <c r="E19" s="127">
        <v>1</v>
      </c>
      <c r="F19" s="629"/>
      <c r="G19" s="1013">
        <v>1054.6116801255896</v>
      </c>
      <c r="H19" s="319">
        <f>IF(G19="","",G19-G19*COMPASS!$U$35)</f>
        <v>1054.6116801255896</v>
      </c>
    </row>
    <row r="20" spans="1:8" ht="15" customHeight="1">
      <c r="A20" s="193" t="s">
        <v>10715</v>
      </c>
      <c r="B20" s="315" t="s">
        <v>216</v>
      </c>
      <c r="C20" s="603" t="s">
        <v>10517</v>
      </c>
      <c r="D20" s="603" t="s">
        <v>11081</v>
      </c>
      <c r="E20" s="127">
        <v>1</v>
      </c>
      <c r="F20" s="629"/>
      <c r="G20" s="1013">
        <v>1125.9280223835403</v>
      </c>
      <c r="H20" s="319">
        <f>IF(G20="","",G20-G20*COMPASS!$U$35)</f>
        <v>1125.9280223835403</v>
      </c>
    </row>
    <row r="21" spans="1:8" ht="15" customHeight="1">
      <c r="A21" s="193" t="s">
        <v>10716</v>
      </c>
      <c r="B21" s="315" t="s">
        <v>467</v>
      </c>
      <c r="C21" s="603" t="s">
        <v>10518</v>
      </c>
      <c r="D21" s="603" t="s">
        <v>11082</v>
      </c>
      <c r="E21" s="127">
        <v>1</v>
      </c>
      <c r="F21" s="629"/>
      <c r="G21" s="1013">
        <v>1189.4778718368736</v>
      </c>
      <c r="H21" s="319">
        <f>IF(G21="","",G21-G21*COMPASS!$U$35)</f>
        <v>1189.4778718368736</v>
      </c>
    </row>
    <row r="22" spans="1:8" ht="15" customHeight="1">
      <c r="A22" s="128" t="s">
        <v>10907</v>
      </c>
      <c r="B22" s="314"/>
      <c r="C22" s="129"/>
      <c r="D22" s="1011"/>
      <c r="E22" s="604"/>
      <c r="F22" s="71"/>
      <c r="G22" s="1012"/>
      <c r="H22" s="319" t="str">
        <f>IF(G22="","",G22-G22*COMPASS!$U$35)</f>
        <v/>
      </c>
    </row>
    <row r="23" spans="1:8" ht="15" customHeight="1">
      <c r="A23" s="193" t="s">
        <v>10717</v>
      </c>
      <c r="B23" s="315" t="s">
        <v>216</v>
      </c>
      <c r="C23" s="603" t="s">
        <v>10519</v>
      </c>
      <c r="D23" s="603" t="s">
        <v>11083</v>
      </c>
      <c r="E23" s="127">
        <v>1</v>
      </c>
      <c r="F23" s="629"/>
      <c r="G23" s="1013">
        <v>1056.0955293795339</v>
      </c>
      <c r="H23" s="319">
        <f>IF(G23="","",G23-G23*COMPASS!$U$35)</f>
        <v>1056.0955293795339</v>
      </c>
    </row>
    <row r="24" spans="1:8" ht="15" customHeight="1">
      <c r="A24" s="193" t="s">
        <v>10718</v>
      </c>
      <c r="B24" s="315" t="s">
        <v>467</v>
      </c>
      <c r="C24" s="603" t="s">
        <v>10520</v>
      </c>
      <c r="D24" s="603" t="s">
        <v>11084</v>
      </c>
      <c r="E24" s="127">
        <v>1</v>
      </c>
      <c r="F24" s="629"/>
      <c r="G24" s="1013">
        <v>1119.8292081537861</v>
      </c>
      <c r="H24" s="319">
        <f>IF(G24="","",G24-G24*COMPASS!$U$35)</f>
        <v>1119.8292081537861</v>
      </c>
    </row>
    <row r="25" spans="1:8" ht="15" customHeight="1">
      <c r="A25" s="193" t="s">
        <v>10719</v>
      </c>
      <c r="B25" s="315" t="s">
        <v>467</v>
      </c>
      <c r="C25" s="603" t="s">
        <v>10521</v>
      </c>
      <c r="D25" s="603" t="s">
        <v>11085</v>
      </c>
      <c r="E25" s="127">
        <v>1</v>
      </c>
      <c r="F25" s="629"/>
      <c r="G25" s="1013">
        <v>1182.4678065367282</v>
      </c>
      <c r="H25" s="319">
        <f>IF(G25="","",G25-G25*COMPASS!$U$35)</f>
        <v>1182.4678065367282</v>
      </c>
    </row>
    <row r="26" spans="1:8" ht="15" customHeight="1">
      <c r="A26" s="193" t="s">
        <v>10720</v>
      </c>
      <c r="B26" s="315" t="s">
        <v>216</v>
      </c>
      <c r="C26" s="603" t="s">
        <v>10522</v>
      </c>
      <c r="D26" s="603" t="s">
        <v>11086</v>
      </c>
      <c r="E26" s="127">
        <v>1</v>
      </c>
      <c r="F26" s="629"/>
      <c r="G26" s="1013">
        <v>1231.1012658227849</v>
      </c>
      <c r="H26" s="319">
        <f>IF(G26="","",G26-G26*COMPASS!$U$35)</f>
        <v>1231.1012658227849</v>
      </c>
    </row>
    <row r="27" spans="1:8" ht="15" customHeight="1">
      <c r="A27" s="128" t="s">
        <v>10908</v>
      </c>
      <c r="B27" s="314"/>
      <c r="C27" s="129"/>
      <c r="D27" s="1011"/>
      <c r="E27" s="71"/>
      <c r="F27" s="71"/>
      <c r="G27" s="1012"/>
      <c r="H27" s="319" t="str">
        <f>IF(G27="","",G27-G27*COMPASS!$U$35)</f>
        <v/>
      </c>
    </row>
    <row r="28" spans="1:8" ht="15" customHeight="1">
      <c r="A28" s="193" t="s">
        <v>10721</v>
      </c>
      <c r="B28" s="313" t="s">
        <v>467</v>
      </c>
      <c r="C28" s="603" t="s">
        <v>10523</v>
      </c>
      <c r="D28" s="603" t="s">
        <v>11087</v>
      </c>
      <c r="E28" s="127">
        <v>1</v>
      </c>
      <c r="F28" s="629"/>
      <c r="G28" s="1013">
        <v>1043.5345373208102</v>
      </c>
      <c r="H28" s="319">
        <f>IF(G28="","",G28-G28*COMPASS!$U$35)</f>
        <v>1043.5345373208102</v>
      </c>
    </row>
    <row r="29" spans="1:8" ht="15" customHeight="1">
      <c r="A29" s="193" t="s">
        <v>10722</v>
      </c>
      <c r="B29" s="313" t="s">
        <v>216</v>
      </c>
      <c r="C29" s="603" t="s">
        <v>10524</v>
      </c>
      <c r="D29" s="603" t="s">
        <v>11088</v>
      </c>
      <c r="E29" s="127">
        <v>1</v>
      </c>
      <c r="F29" s="629"/>
      <c r="G29" s="1013">
        <v>1178.0340061688592</v>
      </c>
      <c r="H29" s="319">
        <f>IF(G29="","",G29-G29*COMPASS!$U$35)</f>
        <v>1178.0340061688592</v>
      </c>
    </row>
    <row r="30" spans="1:8" ht="15" customHeight="1">
      <c r="A30" s="193" t="s">
        <v>10920</v>
      </c>
      <c r="B30" s="313" t="s">
        <v>467</v>
      </c>
      <c r="C30" s="603" t="s">
        <v>10909</v>
      </c>
      <c r="D30" s="603" t="s">
        <v>11089</v>
      </c>
      <c r="E30" s="127">
        <v>1</v>
      </c>
      <c r="F30" s="629"/>
      <c r="G30" s="1013">
        <v>1519.6237254998894</v>
      </c>
      <c r="H30" s="319">
        <f>IF(G30="","",G30-G30*COMPASS!$U$35)</f>
        <v>1519.6237254998894</v>
      </c>
    </row>
    <row r="31" spans="1:8" ht="15" customHeight="1">
      <c r="A31" s="193" t="s">
        <v>10921</v>
      </c>
      <c r="B31" s="313" t="s">
        <v>467</v>
      </c>
      <c r="C31" s="603" t="s">
        <v>10910</v>
      </c>
      <c r="D31" s="603" t="s">
        <v>11090</v>
      </c>
      <c r="E31" s="127">
        <v>1</v>
      </c>
      <c r="F31" s="629"/>
      <c r="G31" s="1013">
        <v>1859.1584808003627</v>
      </c>
      <c r="H31" s="319">
        <f>IF(G31="","",G31-G31*COMPASS!$U$35)</f>
        <v>1859.1584808003627</v>
      </c>
    </row>
    <row r="32" spans="1:8" ht="15" customHeight="1">
      <c r="A32" s="193" t="s">
        <v>10922</v>
      </c>
      <c r="B32" s="313" t="s">
        <v>467</v>
      </c>
      <c r="C32" s="603" t="s">
        <v>10911</v>
      </c>
      <c r="D32" s="603" t="s">
        <v>11091</v>
      </c>
      <c r="E32" s="127">
        <v>1</v>
      </c>
      <c r="F32" s="629"/>
      <c r="G32" s="1013">
        <v>1592.6632911392403</v>
      </c>
      <c r="H32" s="319">
        <f>IF(G32="","",G32-G32*COMPASS!$U$35)</f>
        <v>1592.6632911392403</v>
      </c>
    </row>
    <row r="33" spans="1:8" ht="15" customHeight="1">
      <c r="A33" s="193" t="s">
        <v>10723</v>
      </c>
      <c r="B33" s="313" t="s">
        <v>216</v>
      </c>
      <c r="C33" s="603" t="s">
        <v>10525</v>
      </c>
      <c r="D33" s="603" t="s">
        <v>11092</v>
      </c>
      <c r="E33" s="127">
        <v>1</v>
      </c>
      <c r="F33" s="629"/>
      <c r="G33" s="1013">
        <v>1206.9327291179472</v>
      </c>
      <c r="H33" s="319">
        <f>IF(G33="","",G33-G33*COMPASS!$U$35)</f>
        <v>1206.9327291179472</v>
      </c>
    </row>
    <row r="34" spans="1:8" ht="15" customHeight="1">
      <c r="A34" s="193" t="s">
        <v>10724</v>
      </c>
      <c r="B34" s="313" t="s">
        <v>467</v>
      </c>
      <c r="C34" s="603" t="s">
        <v>10526</v>
      </c>
      <c r="D34" s="603" t="s">
        <v>11093</v>
      </c>
      <c r="E34" s="127">
        <v>1</v>
      </c>
      <c r="F34" s="629"/>
      <c r="G34" s="1013">
        <v>1307.1810795948356</v>
      </c>
      <c r="H34" s="319">
        <f>IF(G34="","",G34-G34*COMPASS!$U$35)</f>
        <v>1307.1810795948356</v>
      </c>
    </row>
    <row r="35" spans="1:8" ht="15" customHeight="1">
      <c r="A35" s="193" t="s">
        <v>10923</v>
      </c>
      <c r="B35" s="313" t="s">
        <v>467</v>
      </c>
      <c r="C35" s="603" t="s">
        <v>10912</v>
      </c>
      <c r="D35" s="603" t="s">
        <v>11094</v>
      </c>
      <c r="E35" s="127">
        <v>1</v>
      </c>
      <c r="F35" s="629"/>
      <c r="G35" s="1013">
        <v>1646.4825495115374</v>
      </c>
      <c r="H35" s="319">
        <f>IF(G35="","",G35-G35*COMPASS!$U$35)</f>
        <v>1646.4825495115374</v>
      </c>
    </row>
    <row r="36" spans="1:8" ht="15" customHeight="1">
      <c r="A36" s="193" t="s">
        <v>10924</v>
      </c>
      <c r="B36" s="313" t="s">
        <v>467</v>
      </c>
      <c r="C36" s="603" t="s">
        <v>10913</v>
      </c>
      <c r="D36" s="603" t="s">
        <v>11095</v>
      </c>
      <c r="E36" s="127">
        <v>1</v>
      </c>
      <c r="F36" s="629"/>
      <c r="G36" s="1013">
        <v>2034.8960817088032</v>
      </c>
      <c r="H36" s="319">
        <f>IF(G36="","",G36-G36*COMPASS!$U$35)</f>
        <v>2034.8960817088032</v>
      </c>
    </row>
    <row r="37" spans="1:8" ht="15" customHeight="1">
      <c r="A37" s="193" t="s">
        <v>10925</v>
      </c>
      <c r="B37" s="313" t="s">
        <v>467</v>
      </c>
      <c r="C37" s="603" t="s">
        <v>10914</v>
      </c>
      <c r="D37" s="603" t="s">
        <v>11096</v>
      </c>
      <c r="E37" s="127">
        <v>1</v>
      </c>
      <c r="F37" s="629"/>
      <c r="G37" s="1013">
        <v>1797.6101265822786</v>
      </c>
      <c r="H37" s="319">
        <f>IF(G37="","",G37-G37*COMPASS!$U$35)</f>
        <v>1797.6101265822786</v>
      </c>
    </row>
    <row r="38" spans="1:8" ht="15" customHeight="1">
      <c r="A38" s="193" t="s">
        <v>11980</v>
      </c>
      <c r="B38" s="313" t="s">
        <v>467</v>
      </c>
      <c r="C38" s="603" t="s">
        <v>11981</v>
      </c>
      <c r="D38" s="603" t="s">
        <v>11982</v>
      </c>
      <c r="E38" s="127">
        <v>1</v>
      </c>
      <c r="F38" s="629"/>
      <c r="G38" s="1013">
        <v>2120.6101265822781</v>
      </c>
      <c r="H38" s="319">
        <f>IF(G38="","",G38-G38*COMPASS!$U$35)</f>
        <v>2120.6101265822781</v>
      </c>
    </row>
    <row r="39" spans="1:8" ht="15" customHeight="1">
      <c r="A39" s="128" t="s">
        <v>10915</v>
      </c>
      <c r="B39" s="314"/>
      <c r="C39" s="129"/>
      <c r="D39" s="1011"/>
      <c r="E39" s="604"/>
      <c r="F39" s="71"/>
      <c r="G39" s="1012"/>
      <c r="H39" s="319" t="str">
        <f>IF(G39="","",G39-G39*COMPASS!$U$35)</f>
        <v/>
      </c>
    </row>
    <row r="40" spans="1:8" ht="15" customHeight="1">
      <c r="A40" s="193" t="s">
        <v>10725</v>
      </c>
      <c r="B40" s="313" t="s">
        <v>216</v>
      </c>
      <c r="C40" s="603" t="s">
        <v>10527</v>
      </c>
      <c r="D40" s="603" t="s">
        <v>11097</v>
      </c>
      <c r="E40" s="127">
        <v>1</v>
      </c>
      <c r="F40" s="629"/>
      <c r="G40" s="1013">
        <v>1157.5454545454545</v>
      </c>
      <c r="H40" s="319">
        <f>IF(G40="","",G40-G40*COMPASS!$U$35)</f>
        <v>1157.5454545454545</v>
      </c>
    </row>
    <row r="41" spans="1:8" ht="15" customHeight="1">
      <c r="A41" s="193" t="s">
        <v>10726</v>
      </c>
      <c r="B41" s="313" t="s">
        <v>216</v>
      </c>
      <c r="C41" s="603" t="s">
        <v>10528</v>
      </c>
      <c r="D41" s="603" t="s">
        <v>11098</v>
      </c>
      <c r="E41" s="127">
        <v>1</v>
      </c>
      <c r="F41" s="629"/>
      <c r="G41" s="1013">
        <v>1309.8831168831168</v>
      </c>
      <c r="H41" s="319">
        <f>IF(G41="","",G41-G41*COMPASS!$U$35)</f>
        <v>1309.8831168831168</v>
      </c>
    </row>
    <row r="42" spans="1:8" ht="15" customHeight="1">
      <c r="A42" s="193" t="s">
        <v>10926</v>
      </c>
      <c r="B42" s="313" t="s">
        <v>216</v>
      </c>
      <c r="C42" s="603" t="s">
        <v>10916</v>
      </c>
      <c r="D42" s="603" t="s">
        <v>11099</v>
      </c>
      <c r="E42" s="127">
        <v>1</v>
      </c>
      <c r="F42" s="629"/>
      <c r="G42" s="1013">
        <v>1628.0259740259739</v>
      </c>
      <c r="H42" s="319">
        <f>IF(G42="","",G42-G42*COMPASS!$U$35)</f>
        <v>1628.0259740259739</v>
      </c>
    </row>
    <row r="43" spans="1:8" ht="15" customHeight="1">
      <c r="A43" s="193" t="s">
        <v>10927</v>
      </c>
      <c r="B43" s="313" t="s">
        <v>216</v>
      </c>
      <c r="C43" s="603" t="s">
        <v>10917</v>
      </c>
      <c r="D43" s="603" t="s">
        <v>11100</v>
      </c>
      <c r="E43" s="127">
        <v>1</v>
      </c>
      <c r="F43" s="629"/>
      <c r="G43" s="1013">
        <v>1733.2935064935064</v>
      </c>
      <c r="H43" s="319">
        <f>IF(G43="","",G43-G43*COMPASS!$U$35)</f>
        <v>1733.2935064935064</v>
      </c>
    </row>
    <row r="44" spans="1:8" ht="15" customHeight="1">
      <c r="A44" s="193" t="s">
        <v>10727</v>
      </c>
      <c r="B44" s="313" t="s">
        <v>216</v>
      </c>
      <c r="C44" s="603" t="s">
        <v>10529</v>
      </c>
      <c r="D44" s="603" t="s">
        <v>11101</v>
      </c>
      <c r="E44" s="127">
        <v>1</v>
      </c>
      <c r="F44" s="629"/>
      <c r="G44" s="1013">
        <v>1284.6220246912408</v>
      </c>
      <c r="H44" s="319">
        <f>IF(G44="","",G44-G44*COMPASS!$U$35)</f>
        <v>1284.6220246912408</v>
      </c>
    </row>
    <row r="45" spans="1:8" ht="15" customHeight="1">
      <c r="A45" s="193" t="s">
        <v>10728</v>
      </c>
      <c r="B45" s="313" t="s">
        <v>216</v>
      </c>
      <c r="C45" s="603" t="s">
        <v>10530</v>
      </c>
      <c r="D45" s="603" t="s">
        <v>11102</v>
      </c>
      <c r="E45" s="127">
        <v>1</v>
      </c>
      <c r="F45" s="629"/>
      <c r="G45" s="1013">
        <v>1478.370400566796</v>
      </c>
      <c r="H45" s="319">
        <f>IF(G45="","",G45-G45*COMPASS!$U$35)</f>
        <v>1478.370400566796</v>
      </c>
    </row>
    <row r="46" spans="1:8" ht="15" customHeight="1">
      <c r="A46" s="193" t="s">
        <v>10928</v>
      </c>
      <c r="B46" s="313" t="s">
        <v>216</v>
      </c>
      <c r="C46" s="603" t="s">
        <v>10918</v>
      </c>
      <c r="D46" s="603" t="s">
        <v>11103</v>
      </c>
      <c r="E46" s="127">
        <v>1</v>
      </c>
      <c r="F46" s="629"/>
      <c r="G46" s="1013">
        <v>1796.715452619331</v>
      </c>
      <c r="H46" s="319">
        <f>IF(G46="","",G46-G46*COMPASS!$U$35)</f>
        <v>1796.715452619331</v>
      </c>
    </row>
    <row r="47" spans="1:8" ht="15" customHeight="1">
      <c r="A47" s="193" t="s">
        <v>10929</v>
      </c>
      <c r="B47" s="313" t="s">
        <v>467</v>
      </c>
      <c r="C47" s="603" t="s">
        <v>10919</v>
      </c>
      <c r="D47" s="603" t="s">
        <v>11104</v>
      </c>
      <c r="E47" s="127">
        <v>1</v>
      </c>
      <c r="F47" s="629"/>
      <c r="G47" s="1013">
        <v>1894.5962025316451</v>
      </c>
      <c r="H47" s="319">
        <f>IF(G47="","",G47-G47*COMPASS!$U$35)</f>
        <v>1894.5962025316451</v>
      </c>
    </row>
    <row r="48" spans="1:8" ht="15" customHeight="1">
      <c r="A48" s="128" t="s">
        <v>10531</v>
      </c>
      <c r="B48" s="314"/>
      <c r="C48" s="129"/>
      <c r="D48" s="1011"/>
      <c r="E48" s="71"/>
      <c r="F48" s="71"/>
      <c r="G48" s="1012"/>
      <c r="H48" s="319" t="str">
        <f>IF(G48="","",G48-G48*COMPASS!$U$35)</f>
        <v/>
      </c>
    </row>
    <row r="49" spans="1:8" ht="15" customHeight="1">
      <c r="A49" s="193" t="s">
        <v>10729</v>
      </c>
      <c r="B49" s="313" t="s">
        <v>216</v>
      </c>
      <c r="C49" s="603" t="s">
        <v>10532</v>
      </c>
      <c r="D49" s="603" t="s">
        <v>10862</v>
      </c>
      <c r="E49" s="127">
        <v>1</v>
      </c>
      <c r="F49" s="629"/>
      <c r="G49" s="1013">
        <v>285.70166753246747</v>
      </c>
      <c r="H49" s="319">
        <f>IF(G49="","",G49-G49*COMPASS!$U$35)</f>
        <v>285.70166753246747</v>
      </c>
    </row>
    <row r="50" spans="1:8" ht="15" customHeight="1">
      <c r="A50" s="193" t="s">
        <v>10730</v>
      </c>
      <c r="B50" s="313" t="s">
        <v>467</v>
      </c>
      <c r="C50" s="603" t="s">
        <v>10533</v>
      </c>
      <c r="D50" s="603" t="s">
        <v>10863</v>
      </c>
      <c r="E50" s="127">
        <v>1</v>
      </c>
      <c r="F50" s="629"/>
      <c r="G50" s="1013">
        <v>245.90892677022541</v>
      </c>
      <c r="H50" s="319">
        <f>IF(G50="","",G50-G50*COMPASS!$U$35)</f>
        <v>245.90892677022541</v>
      </c>
    </row>
    <row r="51" spans="1:8" ht="15" customHeight="1">
      <c r="A51" s="193" t="s">
        <v>10731</v>
      </c>
      <c r="B51" s="313" t="s">
        <v>216</v>
      </c>
      <c r="C51" s="603" t="s">
        <v>10534</v>
      </c>
      <c r="D51" s="603" t="s">
        <v>10864</v>
      </c>
      <c r="E51" s="127">
        <v>1</v>
      </c>
      <c r="F51" s="629"/>
      <c r="G51" s="1013">
        <v>325.95995324675329</v>
      </c>
      <c r="H51" s="319">
        <f>IF(G51="","",G51-G51*COMPASS!$U$35)</f>
        <v>325.95995324675329</v>
      </c>
    </row>
    <row r="52" spans="1:8" ht="15" customHeight="1">
      <c r="A52" s="193" t="s">
        <v>10732</v>
      </c>
      <c r="B52" s="313" t="s">
        <v>467</v>
      </c>
      <c r="C52" s="603" t="s">
        <v>10535</v>
      </c>
      <c r="D52" s="603" t="s">
        <v>10865</v>
      </c>
      <c r="E52" s="127">
        <v>1</v>
      </c>
      <c r="F52" s="629"/>
      <c r="G52" s="1013">
        <v>330.3854642026713</v>
      </c>
      <c r="H52" s="319">
        <f>IF(G52="","",G52-G52*COMPASS!$U$35)</f>
        <v>330.3854642026713</v>
      </c>
    </row>
    <row r="53" spans="1:8" ht="15" customHeight="1">
      <c r="A53" s="193" t="s">
        <v>10733</v>
      </c>
      <c r="B53" s="313" t="s">
        <v>216</v>
      </c>
      <c r="C53" s="603" t="s">
        <v>10536</v>
      </c>
      <c r="D53" s="603" t="s">
        <v>10866</v>
      </c>
      <c r="E53" s="127">
        <v>1</v>
      </c>
      <c r="F53" s="629"/>
      <c r="G53" s="1013">
        <v>374.86970389610389</v>
      </c>
      <c r="H53" s="319">
        <f>IF(G53="","",G53-G53*COMPASS!$U$35)</f>
        <v>374.86970389610389</v>
      </c>
    </row>
    <row r="54" spans="1:8" ht="15" customHeight="1">
      <c r="A54" s="193" t="s">
        <v>10734</v>
      </c>
      <c r="B54" s="313" t="s">
        <v>467</v>
      </c>
      <c r="C54" s="603" t="s">
        <v>10537</v>
      </c>
      <c r="D54" s="603" t="s">
        <v>10867</v>
      </c>
      <c r="E54" s="127">
        <v>1</v>
      </c>
      <c r="F54" s="629"/>
      <c r="G54" s="1013">
        <v>306.365910426158</v>
      </c>
      <c r="H54" s="319">
        <f>IF(G54="","",G54-G54*COMPASS!$U$35)</f>
        <v>306.365910426158</v>
      </c>
    </row>
    <row r="55" spans="1:8" ht="15" customHeight="1">
      <c r="A55" s="193" t="s">
        <v>10735</v>
      </c>
      <c r="B55" s="313" t="s">
        <v>216</v>
      </c>
      <c r="C55" s="603" t="s">
        <v>10538</v>
      </c>
      <c r="D55" s="603" t="s">
        <v>10868</v>
      </c>
      <c r="E55" s="127">
        <v>1</v>
      </c>
      <c r="F55" s="629"/>
      <c r="G55" s="1013">
        <v>346.15009350649348</v>
      </c>
      <c r="H55" s="319">
        <f>IF(G55="","",G55-G55*COMPASS!$U$35)</f>
        <v>346.15009350649348</v>
      </c>
    </row>
    <row r="56" spans="1:8" ht="15" customHeight="1">
      <c r="A56" s="193" t="s">
        <v>10736</v>
      </c>
      <c r="B56" s="313" t="s">
        <v>467</v>
      </c>
      <c r="C56" s="603" t="s">
        <v>10539</v>
      </c>
      <c r="D56" s="603" t="s">
        <v>10869</v>
      </c>
      <c r="E56" s="127">
        <v>1</v>
      </c>
      <c r="F56" s="629"/>
      <c r="G56" s="1013">
        <v>304.26711446510342</v>
      </c>
      <c r="H56" s="319">
        <f>IF(G56="","",G56-G56*COMPASS!$U$35)</f>
        <v>304.26711446510342</v>
      </c>
    </row>
    <row r="57" spans="1:8" ht="15" customHeight="1">
      <c r="A57" s="193" t="s">
        <v>10737</v>
      </c>
      <c r="B57" s="313" t="s">
        <v>216</v>
      </c>
      <c r="C57" s="603" t="s">
        <v>10540</v>
      </c>
      <c r="D57" s="603" t="s">
        <v>10870</v>
      </c>
      <c r="E57" s="127">
        <v>1</v>
      </c>
      <c r="F57" s="629"/>
      <c r="G57" s="1013">
        <v>412.67792727272735</v>
      </c>
      <c r="H57" s="319">
        <f>IF(G57="","",G57-G57*COMPASS!$U$35)</f>
        <v>412.67792727272735</v>
      </c>
    </row>
    <row r="58" spans="1:8" ht="15" customHeight="1">
      <c r="A58" s="193" t="s">
        <v>10738</v>
      </c>
      <c r="B58" s="313" t="s">
        <v>216</v>
      </c>
      <c r="C58" s="603" t="s">
        <v>10541</v>
      </c>
      <c r="D58" s="603" t="s">
        <v>10871</v>
      </c>
      <c r="E58" s="127">
        <v>1</v>
      </c>
      <c r="F58" s="629"/>
      <c r="G58" s="1013">
        <v>396.14773764904731</v>
      </c>
      <c r="H58" s="319">
        <f>IF(G58="","",G58-G58*COMPASS!$U$35)</f>
        <v>396.14773764904731</v>
      </c>
    </row>
    <row r="59" spans="1:8" ht="15" customHeight="1">
      <c r="A59" s="193" t="s">
        <v>10739</v>
      </c>
      <c r="B59" s="313" t="s">
        <v>216</v>
      </c>
      <c r="C59" s="603" t="s">
        <v>10542</v>
      </c>
      <c r="D59" s="603" t="s">
        <v>10872</v>
      </c>
      <c r="E59" s="127">
        <v>1</v>
      </c>
      <c r="F59" s="629"/>
      <c r="G59" s="1013">
        <v>388.31963116883117</v>
      </c>
      <c r="H59" s="319">
        <f>IF(G59="","",G59-G59*COMPASS!$U$35)</f>
        <v>388.31963116883117</v>
      </c>
    </row>
    <row r="60" spans="1:8" ht="15" customHeight="1">
      <c r="A60" s="193" t="s">
        <v>10740</v>
      </c>
      <c r="B60" s="313" t="s">
        <v>467</v>
      </c>
      <c r="C60" s="603" t="s">
        <v>10543</v>
      </c>
      <c r="D60" s="603" t="s">
        <v>10873</v>
      </c>
      <c r="E60" s="127">
        <v>1</v>
      </c>
      <c r="F60" s="629"/>
      <c r="G60" s="1013">
        <v>331.1433627441632</v>
      </c>
      <c r="H60" s="319">
        <f>IF(G60="","",G60-G60*COMPASS!$U$35)</f>
        <v>331.1433627441632</v>
      </c>
    </row>
    <row r="61" spans="1:8" ht="15" customHeight="1">
      <c r="A61" s="193" t="s">
        <v>10741</v>
      </c>
      <c r="B61" s="313" t="s">
        <v>216</v>
      </c>
      <c r="C61" s="603" t="s">
        <v>10544</v>
      </c>
      <c r="D61" s="603" t="s">
        <v>10874</v>
      </c>
      <c r="E61" s="127">
        <v>1</v>
      </c>
      <c r="F61" s="629"/>
      <c r="G61" s="1013">
        <v>444.24408311688313</v>
      </c>
      <c r="H61" s="319">
        <f>IF(G61="","",G61-G61*COMPASS!$U$35)</f>
        <v>444.24408311688313</v>
      </c>
    </row>
    <row r="62" spans="1:8" ht="15" customHeight="1">
      <c r="A62" s="193" t="s">
        <v>10742</v>
      </c>
      <c r="B62" s="313" t="s">
        <v>467</v>
      </c>
      <c r="C62" s="603" t="s">
        <v>10545</v>
      </c>
      <c r="D62" s="603" t="s">
        <v>10875</v>
      </c>
      <c r="E62" s="127">
        <v>1</v>
      </c>
      <c r="F62" s="629"/>
      <c r="G62" s="1013">
        <v>371.37028533104217</v>
      </c>
      <c r="H62" s="319">
        <f>IF(G62="","",G62-G62*COMPASS!$U$35)</f>
        <v>371.37028533104217</v>
      </c>
    </row>
    <row r="63" spans="1:8" ht="15" customHeight="1">
      <c r="A63" s="193" t="s">
        <v>10743</v>
      </c>
      <c r="B63" s="313" t="s">
        <v>216</v>
      </c>
      <c r="C63" s="603" t="s">
        <v>10546</v>
      </c>
      <c r="D63" s="603" t="s">
        <v>10876</v>
      </c>
      <c r="E63" s="127">
        <v>1</v>
      </c>
      <c r="F63" s="629"/>
      <c r="G63" s="1013">
        <v>460.65714285714284</v>
      </c>
      <c r="H63" s="319">
        <f>IF(G63="","",G63-G63*COMPASS!$U$35)</f>
        <v>460.65714285714284</v>
      </c>
    </row>
    <row r="64" spans="1:8" ht="15" customHeight="1">
      <c r="A64" s="193" t="s">
        <v>10744</v>
      </c>
      <c r="B64" s="313" t="s">
        <v>216</v>
      </c>
      <c r="C64" s="603" t="s">
        <v>10547</v>
      </c>
      <c r="D64" s="603" t="s">
        <v>10877</v>
      </c>
      <c r="E64" s="127">
        <v>1</v>
      </c>
      <c r="F64" s="629"/>
      <c r="G64" s="1013">
        <v>411.68465774963175</v>
      </c>
      <c r="H64" s="319">
        <f>IF(G64="","",G64-G64*COMPASS!$U$35)</f>
        <v>411.68465774963175</v>
      </c>
    </row>
    <row r="65" spans="1:8" ht="15" customHeight="1">
      <c r="A65" s="128" t="s">
        <v>10548</v>
      </c>
      <c r="B65" s="314"/>
      <c r="C65" s="129"/>
      <c r="D65" s="129"/>
      <c r="E65" s="71"/>
      <c r="F65" s="71"/>
      <c r="G65" s="1012"/>
      <c r="H65" s="319" t="str">
        <f>IF(G65="","",G65-G65*COMPASS!$U$35)</f>
        <v/>
      </c>
    </row>
    <row r="66" spans="1:8" ht="15" customHeight="1">
      <c r="A66" s="193" t="s">
        <v>10745</v>
      </c>
      <c r="B66" s="313" t="s">
        <v>467</v>
      </c>
      <c r="C66" s="603" t="s">
        <v>10549</v>
      </c>
      <c r="D66" s="603" t="s">
        <v>10878</v>
      </c>
      <c r="E66" s="403">
        <v>1</v>
      </c>
      <c r="F66" s="630"/>
      <c r="G66" s="1015">
        <v>45.909969520971238</v>
      </c>
      <c r="H66" s="319">
        <f>IF(G66="","",G66-G66*COMPASS!$U$35)</f>
        <v>45.909969520971238</v>
      </c>
    </row>
    <row r="67" spans="1:8" ht="15" customHeight="1">
      <c r="A67" s="193" t="s">
        <v>10746</v>
      </c>
      <c r="B67" s="313" t="s">
        <v>467</v>
      </c>
      <c r="C67" s="603" t="s">
        <v>10550</v>
      </c>
      <c r="D67" s="603" t="s">
        <v>10879</v>
      </c>
      <c r="E67" s="403">
        <v>1</v>
      </c>
      <c r="F67" s="630"/>
      <c r="G67" s="1015">
        <v>59.916616007223951</v>
      </c>
      <c r="H67" s="319">
        <f>IF(G67="","",G67-G67*COMPASS!$U$35)</f>
        <v>59.916616007223951</v>
      </c>
    </row>
    <row r="68" spans="1:8" ht="15" customHeight="1">
      <c r="A68" s="193" t="s">
        <v>10747</v>
      </c>
      <c r="B68" s="313" t="s">
        <v>216</v>
      </c>
      <c r="C68" s="603" t="s">
        <v>10551</v>
      </c>
      <c r="D68" s="603" t="s">
        <v>10880</v>
      </c>
      <c r="E68" s="127">
        <v>1</v>
      </c>
      <c r="F68" s="629"/>
      <c r="G68" s="1013">
        <v>91.786037974683524</v>
      </c>
      <c r="H68" s="319">
        <f>IF(G68="","",G68-G68*COMPASS!$U$35)</f>
        <v>91.786037974683524</v>
      </c>
    </row>
    <row r="69" spans="1:8" ht="15" customHeight="1">
      <c r="A69" s="193" t="s">
        <v>10748</v>
      </c>
      <c r="B69" s="313" t="s">
        <v>467</v>
      </c>
      <c r="C69" s="603" t="s">
        <v>10552</v>
      </c>
      <c r="D69" s="603" t="s">
        <v>10881</v>
      </c>
      <c r="E69" s="127">
        <v>1</v>
      </c>
      <c r="F69" s="629"/>
      <c r="G69" s="1013">
        <v>102.74504651862829</v>
      </c>
      <c r="H69" s="319">
        <f>IF(G69="","",G69-G69*COMPASS!$U$35)</f>
        <v>102.74504651862829</v>
      </c>
    </row>
    <row r="70" spans="1:8" ht="15" customHeight="1">
      <c r="A70" s="193" t="s">
        <v>10749</v>
      </c>
      <c r="B70" s="313" t="s">
        <v>467</v>
      </c>
      <c r="C70" s="603" t="s">
        <v>10553</v>
      </c>
      <c r="D70" s="603" t="s">
        <v>10882</v>
      </c>
      <c r="E70" s="403">
        <v>1</v>
      </c>
      <c r="F70" s="630"/>
      <c r="G70" s="1015">
        <v>107.59864720632206</v>
      </c>
      <c r="H70" s="319">
        <f>IF(G70="","",G70-G70*COMPASS!$U$35)</f>
        <v>107.59864720632206</v>
      </c>
    </row>
    <row r="71" spans="1:8" ht="15" customHeight="1">
      <c r="A71" s="193" t="s">
        <v>10750</v>
      </c>
      <c r="B71" s="313" t="s">
        <v>467</v>
      </c>
      <c r="C71" s="603" t="s">
        <v>10554</v>
      </c>
      <c r="D71" s="603" t="s">
        <v>10883</v>
      </c>
      <c r="E71" s="403">
        <v>1</v>
      </c>
      <c r="F71" s="630"/>
      <c r="G71" s="1015">
        <v>111.42644303797469</v>
      </c>
      <c r="H71" s="319">
        <f>IF(G71="","",G71-G71*COMPASS!$U$35)</f>
        <v>111.42644303797469</v>
      </c>
    </row>
    <row r="72" spans="1:8" ht="15" customHeight="1">
      <c r="A72" s="193" t="s">
        <v>10751</v>
      </c>
      <c r="B72" s="313" t="s">
        <v>467</v>
      </c>
      <c r="C72" s="603" t="s">
        <v>10555</v>
      </c>
      <c r="D72" s="603" t="s">
        <v>10884</v>
      </c>
      <c r="E72" s="403">
        <v>1</v>
      </c>
      <c r="F72" s="630"/>
      <c r="G72" s="1015">
        <v>126.85702887520992</v>
      </c>
      <c r="H72" s="319">
        <f>IF(G72="","",G72-G72*COMPASS!$U$35)</f>
        <v>126.85702887520992</v>
      </c>
    </row>
    <row r="73" spans="1:8" ht="15" customHeight="1">
      <c r="A73" s="193" t="s">
        <v>17418</v>
      </c>
      <c r="B73" s="313" t="s">
        <v>216</v>
      </c>
      <c r="C73" s="603" t="s">
        <v>17277</v>
      </c>
      <c r="D73" s="603" t="s">
        <v>17278</v>
      </c>
      <c r="E73" s="403">
        <v>1</v>
      </c>
      <c r="F73" s="1255" t="s">
        <v>445</v>
      </c>
      <c r="G73" s="1015">
        <v>178.09575879359019</v>
      </c>
      <c r="H73" s="319">
        <f>IF(G73="","",G73-G73*COMPASS!$U$35)</f>
        <v>178.09575879359019</v>
      </c>
    </row>
    <row r="74" spans="1:8" ht="15" customHeight="1">
      <c r="A74" s="193" t="s">
        <v>17419</v>
      </c>
      <c r="B74" s="313" t="s">
        <v>216</v>
      </c>
      <c r="C74" s="603" t="s">
        <v>17279</v>
      </c>
      <c r="D74" s="603" t="s">
        <v>17280</v>
      </c>
      <c r="E74" s="403">
        <v>1</v>
      </c>
      <c r="F74" s="1255" t="s">
        <v>445</v>
      </c>
      <c r="G74" s="1015">
        <v>230.61129346616636</v>
      </c>
      <c r="H74" s="319">
        <f>IF(G74="","",G74-G74*COMPASS!$U$35)</f>
        <v>230.61129346616636</v>
      </c>
    </row>
    <row r="75" spans="1:8" ht="15" customHeight="1">
      <c r="A75" s="193" t="s">
        <v>17420</v>
      </c>
      <c r="B75" s="313" t="s">
        <v>216</v>
      </c>
      <c r="C75" s="603" t="s">
        <v>17281</v>
      </c>
      <c r="D75" s="603" t="s">
        <v>17282</v>
      </c>
      <c r="E75" s="403">
        <v>1</v>
      </c>
      <c r="F75" s="1255" t="s">
        <v>445</v>
      </c>
      <c r="G75" s="1015">
        <v>261.39339069232221</v>
      </c>
      <c r="H75" s="319">
        <f>IF(G75="","",G75-G75*COMPASS!$U$35)</f>
        <v>261.39339069232221</v>
      </c>
    </row>
    <row r="76" spans="1:8" ht="15" customHeight="1">
      <c r="A76" s="193" t="s">
        <v>17421</v>
      </c>
      <c r="B76" s="313" t="s">
        <v>216</v>
      </c>
      <c r="C76" s="603" t="s">
        <v>17283</v>
      </c>
      <c r="D76" s="603" t="s">
        <v>17284</v>
      </c>
      <c r="E76" s="403">
        <v>1</v>
      </c>
      <c r="F76" s="1255" t="s">
        <v>445</v>
      </c>
      <c r="G76" s="1015">
        <v>272.39426643680656</v>
      </c>
      <c r="H76" s="319">
        <f>IF(G76="","",G76-G76*COMPASS!$U$35)</f>
        <v>272.39426643680656</v>
      </c>
    </row>
    <row r="77" spans="1:8" ht="15" customHeight="1">
      <c r="A77" s="193" t="s">
        <v>10752</v>
      </c>
      <c r="B77" s="313" t="s">
        <v>216</v>
      </c>
      <c r="C77" s="603" t="s">
        <v>10556</v>
      </c>
      <c r="D77" s="603" t="s">
        <v>10557</v>
      </c>
      <c r="E77" s="403">
        <v>1</v>
      </c>
      <c r="F77" s="630"/>
      <c r="G77" s="1015">
        <v>76.56184025946537</v>
      </c>
      <c r="H77" s="319">
        <f>IF(G77="","",G77-G77*COMPASS!$U$35)</f>
        <v>76.56184025946537</v>
      </c>
    </row>
    <row r="78" spans="1:8" ht="15" customHeight="1">
      <c r="A78" s="193" t="s">
        <v>10753</v>
      </c>
      <c r="B78" s="313" t="s">
        <v>467</v>
      </c>
      <c r="C78" s="603" t="s">
        <v>10558</v>
      </c>
      <c r="D78" s="603" t="s">
        <v>10559</v>
      </c>
      <c r="E78" s="127">
        <v>1</v>
      </c>
      <c r="F78" s="629"/>
      <c r="G78" s="1013">
        <v>97.019679940101</v>
      </c>
      <c r="H78" s="319">
        <f>IF(G78="","",G78-G78*COMPASS!$U$35)</f>
        <v>97.019679940101</v>
      </c>
    </row>
    <row r="79" spans="1:8" ht="15" customHeight="1">
      <c r="A79" s="193" t="s">
        <v>10754</v>
      </c>
      <c r="B79" s="313" t="s">
        <v>467</v>
      </c>
      <c r="C79" s="603" t="s">
        <v>10560</v>
      </c>
      <c r="D79" s="603" t="s">
        <v>10561</v>
      </c>
      <c r="E79" s="127">
        <v>1</v>
      </c>
      <c r="F79" s="629"/>
      <c r="G79" s="1013">
        <v>123.79562013891123</v>
      </c>
      <c r="H79" s="319">
        <f>IF(G79="","",G79-G79*COMPASS!$U$35)</f>
        <v>123.79562013891123</v>
      </c>
    </row>
    <row r="80" spans="1:8" ht="15" customHeight="1">
      <c r="A80" s="193" t="s">
        <v>10755</v>
      </c>
      <c r="B80" s="313" t="s">
        <v>216</v>
      </c>
      <c r="C80" s="603" t="s">
        <v>10562</v>
      </c>
      <c r="D80" s="603" t="s">
        <v>10885</v>
      </c>
      <c r="E80" s="127">
        <v>1</v>
      </c>
      <c r="F80" s="629"/>
      <c r="G80" s="1013">
        <v>199.62241995836132</v>
      </c>
      <c r="H80" s="319">
        <f>IF(G80="","",G80-G80*COMPASS!$U$35)</f>
        <v>199.62241995836132</v>
      </c>
    </row>
    <row r="81" spans="1:8" ht="15" customHeight="1">
      <c r="A81" s="193" t="s">
        <v>10756</v>
      </c>
      <c r="B81" s="313" t="s">
        <v>216</v>
      </c>
      <c r="C81" s="603" t="s">
        <v>10563</v>
      </c>
      <c r="D81" s="603" t="s">
        <v>10886</v>
      </c>
      <c r="E81" s="127">
        <v>1</v>
      </c>
      <c r="F81" s="629"/>
      <c r="G81" s="1013">
        <v>213.6009978161016</v>
      </c>
      <c r="H81" s="319">
        <f>IF(G81="","",G81-G81*COMPASS!$U$35)</f>
        <v>213.6009978161016</v>
      </c>
    </row>
    <row r="82" spans="1:8" ht="15" customHeight="1">
      <c r="A82" s="128" t="s">
        <v>10565</v>
      </c>
      <c r="B82" s="314"/>
      <c r="C82" s="129"/>
      <c r="D82" s="129"/>
      <c r="E82" s="71"/>
      <c r="F82" s="71"/>
      <c r="G82" s="1012"/>
      <c r="H82" s="319" t="str">
        <f>IF(G82="","",G82-G82*COMPASS!$U$35)</f>
        <v/>
      </c>
    </row>
    <row r="83" spans="1:8" ht="15" customHeight="1">
      <c r="A83" s="193" t="s">
        <v>10758</v>
      </c>
      <c r="B83" s="313" t="s">
        <v>216</v>
      </c>
      <c r="C83" s="603" t="s">
        <v>10566</v>
      </c>
      <c r="D83" s="603" t="s">
        <v>10887</v>
      </c>
      <c r="E83" s="127">
        <v>1</v>
      </c>
      <c r="F83" s="629"/>
      <c r="G83" s="1013">
        <v>135.89273752559217</v>
      </c>
      <c r="H83" s="319">
        <f>IF(G83="","",G83-G83*COMPASS!$U$35)</f>
        <v>135.89273752559217</v>
      </c>
    </row>
    <row r="84" spans="1:8" ht="15" customHeight="1">
      <c r="A84" s="193" t="s">
        <v>10759</v>
      </c>
      <c r="B84" s="313" t="s">
        <v>216</v>
      </c>
      <c r="C84" s="603" t="s">
        <v>10567</v>
      </c>
      <c r="D84" s="603" t="s">
        <v>10888</v>
      </c>
      <c r="E84" s="127">
        <v>1</v>
      </c>
      <c r="F84" s="629"/>
      <c r="G84" s="1013">
        <v>142.379746835443</v>
      </c>
      <c r="H84" s="319">
        <f>IF(G84="","",G84-G84*COMPASS!$U$35)</f>
        <v>142.379746835443</v>
      </c>
    </row>
    <row r="85" spans="1:8" ht="15" customHeight="1">
      <c r="A85" s="193" t="s">
        <v>10760</v>
      </c>
      <c r="B85" s="313" t="s">
        <v>216</v>
      </c>
      <c r="C85" s="603" t="s">
        <v>10568</v>
      </c>
      <c r="D85" s="603" t="s">
        <v>10889</v>
      </c>
      <c r="E85" s="127">
        <v>1</v>
      </c>
      <c r="F85" s="629"/>
      <c r="G85" s="1013">
        <v>143.2070886075949</v>
      </c>
      <c r="H85" s="319">
        <f>IF(G85="","",G85-G85*COMPASS!$U$35)</f>
        <v>143.2070886075949</v>
      </c>
    </row>
    <row r="86" spans="1:8" ht="15" customHeight="1">
      <c r="A86" s="193" t="s">
        <v>10761</v>
      </c>
      <c r="B86" s="313" t="s">
        <v>216</v>
      </c>
      <c r="C86" s="603" t="s">
        <v>10569</v>
      </c>
      <c r="D86" s="603" t="s">
        <v>10890</v>
      </c>
      <c r="E86" s="127">
        <v>1</v>
      </c>
      <c r="F86" s="629"/>
      <c r="G86" s="1013">
        <v>154.34785685057457</v>
      </c>
      <c r="H86" s="319">
        <f>IF(G86="","",G86-G86*COMPASS!$U$35)</f>
        <v>154.34785685057457</v>
      </c>
    </row>
    <row r="87" spans="1:8" ht="15" customHeight="1">
      <c r="A87" s="193" t="s">
        <v>10762</v>
      </c>
      <c r="B87" s="313" t="s">
        <v>467</v>
      </c>
      <c r="C87" s="603" t="s">
        <v>10570</v>
      </c>
      <c r="D87" s="603" t="s">
        <v>10891</v>
      </c>
      <c r="E87" s="127">
        <v>1</v>
      </c>
      <c r="F87" s="629"/>
      <c r="G87" s="1013">
        <v>161.60636959203092</v>
      </c>
      <c r="H87" s="319">
        <f>IF(G87="","",G87-G87*COMPASS!$U$35)</f>
        <v>161.60636959203092</v>
      </c>
    </row>
    <row r="88" spans="1:8" ht="15" customHeight="1">
      <c r="A88" s="193" t="s">
        <v>10763</v>
      </c>
      <c r="B88" s="313" t="s">
        <v>467</v>
      </c>
      <c r="C88" s="603" t="s">
        <v>10571</v>
      </c>
      <c r="D88" s="603" t="s">
        <v>10892</v>
      </c>
      <c r="E88" s="127">
        <v>1</v>
      </c>
      <c r="F88" s="629"/>
      <c r="G88" s="1013">
        <v>167.67676625634439</v>
      </c>
      <c r="H88" s="319">
        <f>IF(G88="","",G88-G88*COMPASS!$U$35)</f>
        <v>167.67676625634439</v>
      </c>
    </row>
    <row r="89" spans="1:8" ht="15" customHeight="1">
      <c r="A89" s="193" t="s">
        <v>17422</v>
      </c>
      <c r="B89" s="313" t="s">
        <v>216</v>
      </c>
      <c r="C89" s="603" t="s">
        <v>17285</v>
      </c>
      <c r="D89" s="603" t="s">
        <v>17286</v>
      </c>
      <c r="E89" s="403">
        <v>1</v>
      </c>
      <c r="F89" s="1255" t="s">
        <v>445</v>
      </c>
      <c r="G89" s="1015">
        <v>118.66295751896352</v>
      </c>
      <c r="H89" s="319">
        <f>IF(G89="","",G89-G89*COMPASS!$U$35)</f>
        <v>118.66295751896352</v>
      </c>
    </row>
    <row r="90" spans="1:8" ht="15" customHeight="1">
      <c r="A90" s="193" t="s">
        <v>17423</v>
      </c>
      <c r="B90" s="313" t="s">
        <v>216</v>
      </c>
      <c r="C90" s="603" t="s">
        <v>17287</v>
      </c>
      <c r="D90" s="603" t="s">
        <v>17288</v>
      </c>
      <c r="E90" s="403">
        <v>1</v>
      </c>
      <c r="F90" s="1255" t="s">
        <v>445</v>
      </c>
      <c r="G90" s="1015">
        <v>131.32235832602146</v>
      </c>
      <c r="H90" s="319">
        <f>IF(G90="","",G90-G90*COMPASS!$U$35)</f>
        <v>131.32235832602146</v>
      </c>
    </row>
    <row r="91" spans="1:8" ht="15" customHeight="1">
      <c r="A91" s="193" t="s">
        <v>17424</v>
      </c>
      <c r="B91" s="313" t="s">
        <v>216</v>
      </c>
      <c r="C91" s="603" t="s">
        <v>17289</v>
      </c>
      <c r="D91" s="603" t="s">
        <v>17290</v>
      </c>
      <c r="E91" s="403">
        <v>1</v>
      </c>
      <c r="F91" s="1255" t="s">
        <v>445</v>
      </c>
      <c r="G91" s="1015">
        <v>144.00505149886976</v>
      </c>
      <c r="H91" s="319">
        <f>IF(G91="","",G91-G91*COMPASS!$U$35)</f>
        <v>144.00505149886976</v>
      </c>
    </row>
    <row r="92" spans="1:8" ht="15" customHeight="1">
      <c r="A92" s="193" t="s">
        <v>17425</v>
      </c>
      <c r="B92" s="313" t="s">
        <v>216</v>
      </c>
      <c r="C92" s="603" t="s">
        <v>17291</v>
      </c>
      <c r="D92" s="603" t="s">
        <v>17292</v>
      </c>
      <c r="E92" s="403">
        <v>1</v>
      </c>
      <c r="F92" s="1255" t="s">
        <v>445</v>
      </c>
      <c r="G92" s="1015">
        <v>161.94017315744313</v>
      </c>
      <c r="H92" s="319">
        <f>IF(G92="","",G92-G92*COMPASS!$U$35)</f>
        <v>161.94017315744313</v>
      </c>
    </row>
    <row r="93" spans="1:8" ht="15" customHeight="1">
      <c r="A93" s="193" t="s">
        <v>17426</v>
      </c>
      <c r="B93" s="313" t="s">
        <v>216</v>
      </c>
      <c r="C93" s="603" t="s">
        <v>17293</v>
      </c>
      <c r="D93" s="603" t="s">
        <v>17294</v>
      </c>
      <c r="E93" s="403">
        <v>1</v>
      </c>
      <c r="F93" s="1255" t="s">
        <v>445</v>
      </c>
      <c r="G93" s="1015">
        <v>179.89858718180679</v>
      </c>
      <c r="H93" s="319">
        <f>IF(G93="","",G93-G93*COMPASS!$U$35)</f>
        <v>179.89858718180679</v>
      </c>
    </row>
    <row r="94" spans="1:8" ht="15" customHeight="1">
      <c r="A94" s="193" t="s">
        <v>17427</v>
      </c>
      <c r="B94" s="313" t="s">
        <v>216</v>
      </c>
      <c r="C94" s="603" t="s">
        <v>17295</v>
      </c>
      <c r="D94" s="603" t="s">
        <v>17296</v>
      </c>
      <c r="E94" s="403">
        <v>1</v>
      </c>
      <c r="F94" s="1255" t="s">
        <v>445</v>
      </c>
      <c r="G94" s="1015">
        <v>199.80191374966515</v>
      </c>
      <c r="H94" s="319">
        <f>IF(G94="","",G94-G94*COMPASS!$U$35)</f>
        <v>199.80191374966515</v>
      </c>
    </row>
    <row r="95" spans="1:8" ht="15" customHeight="1">
      <c r="A95" s="128" t="s">
        <v>10572</v>
      </c>
      <c r="B95" s="605"/>
      <c r="C95" s="606"/>
      <c r="D95" s="606"/>
      <c r="E95" s="607"/>
      <c r="F95" s="607"/>
      <c r="G95" s="1014"/>
      <c r="H95" s="319" t="str">
        <f>IF(G95="","",G95-G95*COMPASS!$U$35)</f>
        <v/>
      </c>
    </row>
    <row r="96" spans="1:8" ht="15" customHeight="1">
      <c r="A96" s="42" t="s">
        <v>10764</v>
      </c>
      <c r="B96" s="315" t="s">
        <v>467</v>
      </c>
      <c r="C96" s="603" t="s">
        <v>10573</v>
      </c>
      <c r="D96" s="603" t="s">
        <v>10893</v>
      </c>
      <c r="E96" s="127">
        <v>1</v>
      </c>
      <c r="F96" s="629"/>
      <c r="G96" s="1013">
        <v>97.292191435768274</v>
      </c>
      <c r="H96" s="319">
        <f>IF(G96="","",G96-G96*COMPASS!$U$35)</f>
        <v>97.292191435768274</v>
      </c>
    </row>
    <row r="97" spans="1:8" ht="15" customHeight="1">
      <c r="A97" s="42" t="s">
        <v>10765</v>
      </c>
      <c r="B97" s="313" t="s">
        <v>467</v>
      </c>
      <c r="C97" s="603" t="s">
        <v>10574</v>
      </c>
      <c r="D97" s="603" t="s">
        <v>10894</v>
      </c>
      <c r="E97" s="127">
        <v>1</v>
      </c>
      <c r="F97" s="629"/>
      <c r="G97" s="1013">
        <v>101.92975548273256</v>
      </c>
      <c r="H97" s="319">
        <f>IF(G97="","",G97-G97*COMPASS!$U$35)</f>
        <v>101.92975548273256</v>
      </c>
    </row>
    <row r="98" spans="1:8" ht="15" customHeight="1">
      <c r="A98" s="42" t="s">
        <v>10766</v>
      </c>
      <c r="B98" s="315" t="s">
        <v>216</v>
      </c>
      <c r="C98" s="603" t="s">
        <v>10575</v>
      </c>
      <c r="D98" s="603" t="s">
        <v>10895</v>
      </c>
      <c r="E98" s="127">
        <v>1</v>
      </c>
      <c r="F98" s="629"/>
      <c r="G98" s="1013">
        <v>113.57090628615504</v>
      </c>
      <c r="H98" s="319">
        <f>IF(G98="","",G98-G98*COMPASS!$U$35)</f>
        <v>113.57090628615504</v>
      </c>
    </row>
    <row r="99" spans="1:8" ht="15" customHeight="1">
      <c r="A99" s="42" t="s">
        <v>10767</v>
      </c>
      <c r="B99" s="315" t="s">
        <v>216</v>
      </c>
      <c r="C99" s="603" t="s">
        <v>10576</v>
      </c>
      <c r="D99" s="603" t="s">
        <v>10896</v>
      </c>
      <c r="E99" s="127">
        <v>1</v>
      </c>
      <c r="F99" s="629"/>
      <c r="G99" s="1013">
        <v>115.8608378308918</v>
      </c>
      <c r="H99" s="319">
        <f>IF(G99="","",G99-G99*COMPASS!$U$35)</f>
        <v>115.8608378308918</v>
      </c>
    </row>
    <row r="100" spans="1:8" ht="15" customHeight="1">
      <c r="A100" s="42" t="s">
        <v>4213</v>
      </c>
      <c r="B100" s="315" t="s">
        <v>467</v>
      </c>
      <c r="C100" s="603" t="s">
        <v>3790</v>
      </c>
      <c r="D100" s="603" t="s">
        <v>10897</v>
      </c>
      <c r="E100" s="127">
        <v>1</v>
      </c>
      <c r="F100" s="629"/>
      <c r="G100" s="1013">
        <v>134.15640150564619</v>
      </c>
      <c r="H100" s="319">
        <f>IF(G100="","",G100-G100*COMPASS!$U$35)</f>
        <v>134.15640150564619</v>
      </c>
    </row>
    <row r="101" spans="1:8" ht="15" customHeight="1">
      <c r="A101" s="42" t="s">
        <v>10768</v>
      </c>
      <c r="B101" s="315" t="s">
        <v>216</v>
      </c>
      <c r="C101" s="603" t="s">
        <v>10577</v>
      </c>
      <c r="D101" s="603" t="s">
        <v>10898</v>
      </c>
      <c r="E101" s="127">
        <v>1</v>
      </c>
      <c r="F101" s="629"/>
      <c r="G101" s="1013">
        <v>159.6090860007713</v>
      </c>
      <c r="H101" s="319">
        <f>IF(G101="","",G101-G101*COMPASS!$U$35)</f>
        <v>159.6090860007713</v>
      </c>
    </row>
    <row r="102" spans="1:8" ht="15" customHeight="1">
      <c r="A102" s="42" t="s">
        <v>10769</v>
      </c>
      <c r="B102" s="315" t="s">
        <v>467</v>
      </c>
      <c r="C102" s="603" t="s">
        <v>10578</v>
      </c>
      <c r="D102" s="603" t="s">
        <v>10579</v>
      </c>
      <c r="E102" s="403">
        <v>1</v>
      </c>
      <c r="F102" s="630"/>
      <c r="G102" s="1015">
        <v>26.150115384615383</v>
      </c>
      <c r="H102" s="319">
        <f>IF(G102="","",G102-G102*COMPASS!$U$35)</f>
        <v>26.150115384615383</v>
      </c>
    </row>
    <row r="103" spans="1:8" ht="15" customHeight="1">
      <c r="A103" s="42" t="s">
        <v>17428</v>
      </c>
      <c r="B103" s="315" t="s">
        <v>467</v>
      </c>
      <c r="C103" s="603" t="s">
        <v>17297</v>
      </c>
      <c r="D103" s="603" t="s">
        <v>17298</v>
      </c>
      <c r="E103" s="403">
        <v>1</v>
      </c>
      <c r="F103" s="1255" t="s">
        <v>445</v>
      </c>
      <c r="G103" s="1015">
        <v>23.384615384615383</v>
      </c>
      <c r="H103" s="319">
        <f>IF(G103="","",G103-G103*COMPASS!$U$35)</f>
        <v>23.384615384615383</v>
      </c>
    </row>
    <row r="104" spans="1:8" ht="15" customHeight="1">
      <c r="A104" s="42" t="s">
        <v>17429</v>
      </c>
      <c r="B104" s="315" t="s">
        <v>467</v>
      </c>
      <c r="C104" s="603" t="s">
        <v>17299</v>
      </c>
      <c r="D104" s="603" t="s">
        <v>17300</v>
      </c>
      <c r="E104" s="403">
        <v>1</v>
      </c>
      <c r="F104" s="1255" t="s">
        <v>445</v>
      </c>
      <c r="G104" s="1015">
        <v>85.526974358974329</v>
      </c>
      <c r="H104" s="319">
        <f>IF(G104="","",G104-G104*COMPASS!$U$35)</f>
        <v>85.526974358974329</v>
      </c>
    </row>
    <row r="105" spans="1:8" ht="15" customHeight="1">
      <c r="A105" s="42" t="s">
        <v>17430</v>
      </c>
      <c r="B105" s="315" t="s">
        <v>467</v>
      </c>
      <c r="C105" s="603" t="s">
        <v>17301</v>
      </c>
      <c r="D105" s="603" t="s">
        <v>17302</v>
      </c>
      <c r="E105" s="403">
        <v>1</v>
      </c>
      <c r="F105" s="1255" t="s">
        <v>445</v>
      </c>
      <c r="G105" s="1015">
        <v>92.708451282051271</v>
      </c>
      <c r="H105" s="319">
        <f>IF(G105="","",G105-G105*COMPASS!$U$35)</f>
        <v>92.708451282051271</v>
      </c>
    </row>
    <row r="106" spans="1:8" ht="15" customHeight="1">
      <c r="A106" s="42" t="s">
        <v>17431</v>
      </c>
      <c r="B106" s="315" t="s">
        <v>467</v>
      </c>
      <c r="C106" s="603" t="s">
        <v>17303</v>
      </c>
      <c r="D106" s="603" t="s">
        <v>17304</v>
      </c>
      <c r="E106" s="403">
        <v>1</v>
      </c>
      <c r="F106" s="1255" t="s">
        <v>445</v>
      </c>
      <c r="G106" s="1015">
        <v>107.18761025641024</v>
      </c>
      <c r="H106" s="319">
        <f>IF(G106="","",G106-G106*COMPASS!$U$35)</f>
        <v>107.18761025641024</v>
      </c>
    </row>
    <row r="107" spans="1:8" ht="15" customHeight="1">
      <c r="A107" s="42" t="s">
        <v>17432</v>
      </c>
      <c r="B107" s="315" t="s">
        <v>467</v>
      </c>
      <c r="C107" s="603" t="s">
        <v>17305</v>
      </c>
      <c r="D107" s="603" t="s">
        <v>17306</v>
      </c>
      <c r="E107" s="403">
        <v>1</v>
      </c>
      <c r="F107" s="1255" t="s">
        <v>445</v>
      </c>
      <c r="G107" s="1015">
        <v>120.81847179487178</v>
      </c>
      <c r="H107" s="319">
        <f>IF(G107="","",G107-G107*COMPASS!$U$35)</f>
        <v>120.81847179487178</v>
      </c>
    </row>
    <row r="108" spans="1:8" ht="15" customHeight="1">
      <c r="A108" s="128" t="s">
        <v>10580</v>
      </c>
      <c r="B108" s="314"/>
      <c r="C108" s="129"/>
      <c r="D108" s="129"/>
      <c r="E108" s="71"/>
      <c r="F108" s="71"/>
      <c r="G108" s="1012"/>
      <c r="H108" s="319" t="str">
        <f>IF(G108="","",G108-G108*COMPASS!$U$35)</f>
        <v/>
      </c>
    </row>
    <row r="109" spans="1:8" ht="15" customHeight="1">
      <c r="A109" s="193" t="s">
        <v>10770</v>
      </c>
      <c r="B109" s="313" t="s">
        <v>216</v>
      </c>
      <c r="C109" s="603" t="s">
        <v>10581</v>
      </c>
      <c r="D109" s="603" t="s">
        <v>10582</v>
      </c>
      <c r="E109" s="127">
        <v>1</v>
      </c>
      <c r="F109" s="629"/>
      <c r="G109" s="1013">
        <v>132.24417721518989</v>
      </c>
      <c r="H109" s="319">
        <f>IF(G109="","",G109-G109*COMPASS!$U$35)</f>
        <v>132.24417721518989</v>
      </c>
    </row>
    <row r="110" spans="1:8" ht="15" customHeight="1">
      <c r="A110" s="193" t="s">
        <v>10771</v>
      </c>
      <c r="B110" s="313" t="s">
        <v>216</v>
      </c>
      <c r="C110" s="603" t="s">
        <v>10583</v>
      </c>
      <c r="D110" s="603" t="s">
        <v>10584</v>
      </c>
      <c r="E110" s="127">
        <v>1</v>
      </c>
      <c r="F110" s="629"/>
      <c r="G110" s="1013">
        <v>146.22975189873421</v>
      </c>
      <c r="H110" s="319">
        <f>IF(G110="","",G110-G110*COMPASS!$U$35)</f>
        <v>146.22975189873421</v>
      </c>
    </row>
    <row r="111" spans="1:8" ht="15" customHeight="1">
      <c r="A111" s="193" t="s">
        <v>10772</v>
      </c>
      <c r="B111" s="313" t="s">
        <v>216</v>
      </c>
      <c r="C111" s="603" t="s">
        <v>10585</v>
      </c>
      <c r="D111" s="603" t="s">
        <v>10586</v>
      </c>
      <c r="E111" s="127">
        <v>1</v>
      </c>
      <c r="F111" s="629"/>
      <c r="G111" s="1013">
        <v>160.23723037974682</v>
      </c>
      <c r="H111" s="319">
        <f>IF(G111="","",G111-G111*COMPASS!$U$35)</f>
        <v>160.23723037974682</v>
      </c>
    </row>
    <row r="112" spans="1:8" ht="15" customHeight="1">
      <c r="A112" s="193" t="s">
        <v>10773</v>
      </c>
      <c r="B112" s="313" t="s">
        <v>216</v>
      </c>
      <c r="C112" s="603" t="s">
        <v>10587</v>
      </c>
      <c r="D112" s="603" t="s">
        <v>10588</v>
      </c>
      <c r="E112" s="127">
        <v>1</v>
      </c>
      <c r="F112" s="629"/>
      <c r="G112" s="1013">
        <v>191.84441012658226</v>
      </c>
      <c r="H112" s="319">
        <f>IF(G112="","",G112-G112*COMPASS!$U$35)</f>
        <v>191.84441012658226</v>
      </c>
    </row>
    <row r="113" spans="1:8" ht="15" customHeight="1">
      <c r="A113" s="128" t="s">
        <v>10589</v>
      </c>
      <c r="B113" s="314"/>
      <c r="C113" s="129"/>
      <c r="D113" s="129"/>
      <c r="E113" s="608"/>
      <c r="F113" s="71"/>
      <c r="G113" s="1012"/>
      <c r="H113" s="319" t="str">
        <f>IF(G113="","",G113-G113*COMPASS!$U$35)</f>
        <v/>
      </c>
    </row>
    <row r="114" spans="1:8" ht="15" customHeight="1">
      <c r="A114" s="193" t="s">
        <v>10774</v>
      </c>
      <c r="B114" s="313" t="s">
        <v>216</v>
      </c>
      <c r="C114" s="603" t="s">
        <v>10590</v>
      </c>
      <c r="D114" s="603" t="s">
        <v>10591</v>
      </c>
      <c r="E114" s="127">
        <v>1</v>
      </c>
      <c r="F114" s="629"/>
      <c r="G114" s="1013">
        <v>52.22784810126582</v>
      </c>
      <c r="H114" s="319">
        <f>IF(G114="","",G114-G114*COMPASS!$U$35)</f>
        <v>52.22784810126582</v>
      </c>
    </row>
    <row r="115" spans="1:8" ht="15" customHeight="1">
      <c r="A115" s="193" t="s">
        <v>10775</v>
      </c>
      <c r="B115" s="313" t="s">
        <v>216</v>
      </c>
      <c r="C115" s="603" t="s">
        <v>10592</v>
      </c>
      <c r="D115" s="603" t="s">
        <v>10593</v>
      </c>
      <c r="E115" s="127">
        <v>1</v>
      </c>
      <c r="F115" s="629"/>
      <c r="G115" s="1013">
        <v>63.11392405063291</v>
      </c>
      <c r="H115" s="319">
        <f>IF(G115="","",G115-G115*COMPASS!$U$35)</f>
        <v>63.11392405063291</v>
      </c>
    </row>
    <row r="116" spans="1:8" ht="15" customHeight="1">
      <c r="A116" s="193" t="s">
        <v>10776</v>
      </c>
      <c r="B116" s="313" t="s">
        <v>216</v>
      </c>
      <c r="C116" s="603" t="s">
        <v>10594</v>
      </c>
      <c r="D116" s="603" t="s">
        <v>10595</v>
      </c>
      <c r="E116" s="127">
        <v>1</v>
      </c>
      <c r="F116" s="629"/>
      <c r="G116" s="1013">
        <v>73.924050632911388</v>
      </c>
      <c r="H116" s="319">
        <f>IF(G116="","",G116-G116*COMPASS!$U$35)</f>
        <v>73.924050632911388</v>
      </c>
    </row>
    <row r="117" spans="1:8" ht="15" customHeight="1">
      <c r="A117" s="193" t="s">
        <v>10777</v>
      </c>
      <c r="B117" s="313" t="s">
        <v>216</v>
      </c>
      <c r="C117" s="603" t="s">
        <v>10596</v>
      </c>
      <c r="D117" s="603" t="s">
        <v>10597</v>
      </c>
      <c r="E117" s="127">
        <v>1</v>
      </c>
      <c r="F117" s="629"/>
      <c r="G117" s="1013">
        <v>86.35443037974683</v>
      </c>
      <c r="H117" s="319">
        <f>IF(G117="","",G117-G117*COMPASS!$U$35)</f>
        <v>86.35443037974683</v>
      </c>
    </row>
    <row r="118" spans="1:8" ht="15" customHeight="1">
      <c r="A118" s="128" t="s">
        <v>11538</v>
      </c>
      <c r="B118" s="128"/>
      <c r="C118" s="128"/>
      <c r="D118" s="128"/>
      <c r="E118" s="128"/>
      <c r="F118" s="71"/>
      <c r="G118" s="71"/>
      <c r="H118" s="319" t="str">
        <f>IF(G118="","",G118-G118*COMPASS!$U$35)</f>
        <v/>
      </c>
    </row>
    <row r="119" spans="1:8" ht="15" customHeight="1">
      <c r="A119" s="193" t="s">
        <v>11549</v>
      </c>
      <c r="B119" s="313" t="s">
        <v>216</v>
      </c>
      <c r="C119" s="603" t="s">
        <v>11539</v>
      </c>
      <c r="D119" s="603" t="s">
        <v>11540</v>
      </c>
      <c r="E119" s="127">
        <v>1</v>
      </c>
      <c r="F119" s="629"/>
      <c r="G119" s="1013">
        <v>173.67088607594934</v>
      </c>
      <c r="H119" s="319">
        <f>IF(G119="","",G119-G119*COMPASS!$U$35)</f>
        <v>173.67088607594934</v>
      </c>
    </row>
    <row r="120" spans="1:8" ht="15" customHeight="1">
      <c r="A120" s="193" t="s">
        <v>11550</v>
      </c>
      <c r="B120" s="313" t="s">
        <v>216</v>
      </c>
      <c r="C120" s="603" t="s">
        <v>11541</v>
      </c>
      <c r="D120" s="603" t="s">
        <v>11542</v>
      </c>
      <c r="E120" s="127">
        <v>1</v>
      </c>
      <c r="F120" s="629"/>
      <c r="G120" s="1013">
        <v>181.51898734177215</v>
      </c>
      <c r="H120" s="319">
        <f>IF(G120="","",G120-G120*COMPASS!$U$35)</f>
        <v>181.51898734177215</v>
      </c>
    </row>
    <row r="121" spans="1:8" ht="15" customHeight="1">
      <c r="A121" s="193" t="s">
        <v>11551</v>
      </c>
      <c r="B121" s="313" t="s">
        <v>216</v>
      </c>
      <c r="C121" s="603" t="s">
        <v>11543</v>
      </c>
      <c r="D121" s="603" t="s">
        <v>11544</v>
      </c>
      <c r="E121" s="127">
        <v>1</v>
      </c>
      <c r="F121" s="629"/>
      <c r="G121" s="1013">
        <v>187.84810126582278</v>
      </c>
      <c r="H121" s="319">
        <f>IF(G121="","",G121-G121*COMPASS!$U$35)</f>
        <v>187.84810126582278</v>
      </c>
    </row>
    <row r="122" spans="1:8" ht="15" customHeight="1">
      <c r="A122" s="193" t="s">
        <v>10757</v>
      </c>
      <c r="B122" s="313" t="s">
        <v>216</v>
      </c>
      <c r="C122" s="603" t="s">
        <v>10564</v>
      </c>
      <c r="D122" s="603" t="s">
        <v>11545</v>
      </c>
      <c r="E122" s="127">
        <v>1</v>
      </c>
      <c r="F122" s="629"/>
      <c r="G122" s="1013">
        <v>200.75949367088606</v>
      </c>
      <c r="H122" s="319">
        <f>IF(G122="","",G122-G122*COMPASS!$U$35)</f>
        <v>200.75949367088606</v>
      </c>
    </row>
    <row r="123" spans="1:8" ht="15" customHeight="1">
      <c r="A123" s="193" t="s">
        <v>11552</v>
      </c>
      <c r="B123" s="313" t="s">
        <v>216</v>
      </c>
      <c r="C123" s="603" t="s">
        <v>11546</v>
      </c>
      <c r="D123" s="603" t="s">
        <v>10598</v>
      </c>
      <c r="E123" s="127">
        <v>1</v>
      </c>
      <c r="F123" s="629"/>
      <c r="G123" s="1013">
        <v>209.62025316455694</v>
      </c>
      <c r="H123" s="319">
        <f>IF(G123="","",G123-G123*COMPASS!$U$35)</f>
        <v>209.62025316455694</v>
      </c>
    </row>
    <row r="124" spans="1:8" ht="15" customHeight="1">
      <c r="A124" s="193" t="s">
        <v>11553</v>
      </c>
      <c r="B124" s="313" t="s">
        <v>216</v>
      </c>
      <c r="C124" s="603" t="s">
        <v>11547</v>
      </c>
      <c r="D124" s="603" t="s">
        <v>11548</v>
      </c>
      <c r="E124" s="127">
        <v>1</v>
      </c>
      <c r="F124" s="629"/>
      <c r="G124" s="1013">
        <v>225.0632911392405</v>
      </c>
      <c r="H124" s="319">
        <f>IF(G124="","",G124-G124*COMPASS!$U$35)</f>
        <v>225.0632911392405</v>
      </c>
    </row>
    <row r="125" spans="1:8" ht="15" customHeight="1">
      <c r="A125" s="193" t="s">
        <v>16335</v>
      </c>
      <c r="B125" s="313" t="s">
        <v>467</v>
      </c>
      <c r="C125" s="603" t="s">
        <v>16336</v>
      </c>
      <c r="D125" s="603" t="s">
        <v>16337</v>
      </c>
      <c r="E125" s="127">
        <v>1</v>
      </c>
      <c r="F125" s="629"/>
      <c r="G125" s="1013">
        <v>42.379746835443029</v>
      </c>
      <c r="H125" s="319">
        <f>IF(G125="","",G125-G125*COMPASS!$U$35)</f>
        <v>42.379746835443029</v>
      </c>
    </row>
    <row r="126" spans="1:8" ht="15" customHeight="1">
      <c r="A126" s="128" t="s">
        <v>10599</v>
      </c>
      <c r="B126" s="314"/>
      <c r="C126" s="129"/>
      <c r="D126" s="129"/>
      <c r="E126" s="71"/>
      <c r="F126" s="71"/>
      <c r="G126" s="1012"/>
      <c r="H126" s="319" t="str">
        <f>IF(G126="","",G126-G126*COMPASS!$U$35)</f>
        <v/>
      </c>
    </row>
    <row r="127" spans="1:8" ht="15" customHeight="1">
      <c r="A127" s="193" t="s">
        <v>10778</v>
      </c>
      <c r="B127" s="313" t="s">
        <v>467</v>
      </c>
      <c r="C127" s="603" t="s">
        <v>10600</v>
      </c>
      <c r="D127" s="603" t="s">
        <v>10601</v>
      </c>
      <c r="E127" s="127">
        <v>1</v>
      </c>
      <c r="F127" s="629"/>
      <c r="G127" s="1013">
        <v>17.772151898734176</v>
      </c>
      <c r="H127" s="319">
        <f>IF(G127="","",G127-G127*COMPASS!$U$35)</f>
        <v>17.772151898734176</v>
      </c>
    </row>
    <row r="128" spans="1:8" ht="15" customHeight="1">
      <c r="A128" s="193" t="s">
        <v>4214</v>
      </c>
      <c r="B128" s="313" t="s">
        <v>467</v>
      </c>
      <c r="C128" s="603" t="s">
        <v>3791</v>
      </c>
      <c r="D128" s="603" t="s">
        <v>10602</v>
      </c>
      <c r="E128" s="127">
        <v>1</v>
      </c>
      <c r="F128" s="629"/>
      <c r="G128" s="1013">
        <v>154.12658227848101</v>
      </c>
      <c r="H128" s="319">
        <f>IF(G128="","",G128-G128*COMPASS!$U$35)</f>
        <v>154.12658227848101</v>
      </c>
    </row>
    <row r="129" spans="1:8" ht="15" customHeight="1">
      <c r="A129" s="42" t="s">
        <v>10779</v>
      </c>
      <c r="B129" s="313" t="s">
        <v>467</v>
      </c>
      <c r="C129" s="603" t="s">
        <v>10603</v>
      </c>
      <c r="D129" s="603" t="s">
        <v>10604</v>
      </c>
      <c r="E129" s="127">
        <v>1</v>
      </c>
      <c r="F129" s="629"/>
      <c r="G129" s="1013">
        <v>314.55696202531647</v>
      </c>
      <c r="H129" s="319">
        <f>IF(G129="","",G129-G129*COMPASS!$U$35)</f>
        <v>314.55696202531647</v>
      </c>
    </row>
    <row r="130" spans="1:8" ht="15" customHeight="1">
      <c r="A130" s="193" t="s">
        <v>10780</v>
      </c>
      <c r="B130" s="313" t="s">
        <v>467</v>
      </c>
      <c r="C130" s="603" t="s">
        <v>10605</v>
      </c>
      <c r="D130" s="603" t="s">
        <v>10606</v>
      </c>
      <c r="E130" s="127">
        <v>1</v>
      </c>
      <c r="F130" s="629"/>
      <c r="G130" s="1013">
        <v>74.430379746835442</v>
      </c>
      <c r="H130" s="319">
        <f>IF(G130="","",G130-G130*COMPASS!$U$35)</f>
        <v>74.430379746835442</v>
      </c>
    </row>
    <row r="131" spans="1:8" ht="15" customHeight="1">
      <c r="A131" s="193" t="s">
        <v>10781</v>
      </c>
      <c r="B131" s="313" t="s">
        <v>216</v>
      </c>
      <c r="C131" s="603" t="s">
        <v>10607</v>
      </c>
      <c r="D131" s="603" t="s">
        <v>10608</v>
      </c>
      <c r="E131" s="127">
        <v>1</v>
      </c>
      <c r="F131" s="629"/>
      <c r="G131" s="1013">
        <v>91.696202531645568</v>
      </c>
      <c r="H131" s="319">
        <f>IF(G131="","",G131-G131*COMPASS!$U$35)</f>
        <v>91.696202531645568</v>
      </c>
    </row>
    <row r="132" spans="1:8" ht="15" customHeight="1">
      <c r="A132" s="193" t="s">
        <v>10782</v>
      </c>
      <c r="B132" s="313" t="s">
        <v>216</v>
      </c>
      <c r="C132" s="603" t="s">
        <v>10609</v>
      </c>
      <c r="D132" s="603" t="s">
        <v>10610</v>
      </c>
      <c r="E132" s="127">
        <v>1</v>
      </c>
      <c r="F132" s="629"/>
      <c r="G132" s="1013">
        <v>110.15189873417721</v>
      </c>
      <c r="H132" s="319">
        <f>IF(G132="","",G132-G132*COMPASS!$U$35)</f>
        <v>110.15189873417721</v>
      </c>
    </row>
    <row r="133" spans="1:8" ht="15" customHeight="1">
      <c r="A133" s="128" t="s">
        <v>10611</v>
      </c>
      <c r="B133" s="314"/>
      <c r="C133" s="129"/>
      <c r="D133" s="129"/>
      <c r="E133" s="608"/>
      <c r="F133" s="71"/>
      <c r="G133" s="1012"/>
      <c r="H133" s="319" t="str">
        <f>IF(G133="","",G133-G133*COMPASS!$U$35)</f>
        <v/>
      </c>
    </row>
    <row r="134" spans="1:8" ht="15" customHeight="1">
      <c r="A134" s="193" t="s">
        <v>10783</v>
      </c>
      <c r="B134" s="313" t="s">
        <v>216</v>
      </c>
      <c r="C134" s="603" t="s">
        <v>10612</v>
      </c>
      <c r="D134" s="603" t="s">
        <v>10613</v>
      </c>
      <c r="E134" s="403">
        <v>1</v>
      </c>
      <c r="F134" s="630"/>
      <c r="G134" s="1015">
        <v>9.6924303797468347</v>
      </c>
      <c r="H134" s="319">
        <f>IF(G134="","",G134-G134*COMPASS!$U$35)</f>
        <v>9.6924303797468347</v>
      </c>
    </row>
    <row r="135" spans="1:8" ht="15" customHeight="1">
      <c r="A135" s="193" t="s">
        <v>10784</v>
      </c>
      <c r="B135" s="313" t="s">
        <v>216</v>
      </c>
      <c r="C135" s="603" t="s">
        <v>10614</v>
      </c>
      <c r="D135" s="603" t="s">
        <v>10615</v>
      </c>
      <c r="E135" s="403">
        <v>1</v>
      </c>
      <c r="F135" s="630"/>
      <c r="G135" s="1015">
        <v>24.137984810126582</v>
      </c>
      <c r="H135" s="319">
        <f>IF(G135="","",G135-G135*COMPASS!$U$35)</f>
        <v>24.137984810126582</v>
      </c>
    </row>
    <row r="136" spans="1:8" ht="15" customHeight="1">
      <c r="A136" s="193" t="s">
        <v>10785</v>
      </c>
      <c r="B136" s="313" t="s">
        <v>216</v>
      </c>
      <c r="C136" s="603" t="s">
        <v>10616</v>
      </c>
      <c r="D136" s="603" t="s">
        <v>10617</v>
      </c>
      <c r="E136" s="403">
        <v>1</v>
      </c>
      <c r="F136" s="630"/>
      <c r="G136" s="1015">
        <v>12.868481012658227</v>
      </c>
      <c r="H136" s="319">
        <f>IF(G136="","",G136-G136*COMPASS!$U$35)</f>
        <v>12.868481012658227</v>
      </c>
    </row>
    <row r="137" spans="1:8" ht="15" customHeight="1">
      <c r="A137" s="193" t="s">
        <v>10786</v>
      </c>
      <c r="B137" s="313" t="s">
        <v>216</v>
      </c>
      <c r="C137" s="603" t="s">
        <v>10618</v>
      </c>
      <c r="D137" s="603" t="s">
        <v>10619</v>
      </c>
      <c r="E137" s="127">
        <v>1</v>
      </c>
      <c r="F137" s="629"/>
      <c r="G137" s="1013">
        <v>22.101265822784811</v>
      </c>
      <c r="H137" s="319">
        <f>IF(G137="","",G137-G137*COMPASS!$U$35)</f>
        <v>22.101265822784811</v>
      </c>
    </row>
    <row r="138" spans="1:8" ht="15" customHeight="1">
      <c r="A138" s="193" t="s">
        <v>10787</v>
      </c>
      <c r="B138" s="313" t="s">
        <v>216</v>
      </c>
      <c r="C138" s="603" t="s">
        <v>10620</v>
      </c>
      <c r="D138" s="603" t="s">
        <v>10621</v>
      </c>
      <c r="E138" s="127">
        <v>1</v>
      </c>
      <c r="F138" s="629"/>
      <c r="G138" s="1013">
        <v>24.075949367088604</v>
      </c>
      <c r="H138" s="319">
        <f>IF(G138="","",G138-G138*COMPASS!$U$35)</f>
        <v>24.075949367088604</v>
      </c>
    </row>
    <row r="139" spans="1:8" ht="15" customHeight="1">
      <c r="A139" s="128" t="s">
        <v>10622</v>
      </c>
      <c r="B139" s="314"/>
      <c r="C139" s="129"/>
      <c r="D139" s="129"/>
      <c r="E139" s="71"/>
      <c r="F139" s="71"/>
      <c r="G139" s="1012"/>
      <c r="H139" s="319" t="str">
        <f>IF(G139="","",G139-G139*COMPASS!$U$35)</f>
        <v/>
      </c>
    </row>
    <row r="140" spans="1:8" ht="15" customHeight="1">
      <c r="A140" s="193" t="s">
        <v>10788</v>
      </c>
      <c r="B140" s="313" t="s">
        <v>467</v>
      </c>
      <c r="C140" s="603" t="s">
        <v>10623</v>
      </c>
      <c r="D140" s="603" t="s">
        <v>10624</v>
      </c>
      <c r="E140" s="127">
        <v>1</v>
      </c>
      <c r="F140" s="629"/>
      <c r="G140" s="1013">
        <v>67.974683544303801</v>
      </c>
      <c r="H140" s="319">
        <f>IF(G140="","",G140-G140*COMPASS!$U$35)</f>
        <v>67.974683544303801</v>
      </c>
    </row>
    <row r="141" spans="1:8" ht="15" customHeight="1">
      <c r="A141" s="193" t="s">
        <v>10789</v>
      </c>
      <c r="B141" s="313" t="s">
        <v>467</v>
      </c>
      <c r="C141" s="603" t="s">
        <v>10625</v>
      </c>
      <c r="D141" s="603" t="s">
        <v>10626</v>
      </c>
      <c r="E141" s="127">
        <v>1</v>
      </c>
      <c r="F141" s="629"/>
      <c r="G141" s="1013">
        <v>22.481012658227851</v>
      </c>
      <c r="H141" s="319">
        <f>IF(G141="","",G141-G141*COMPASS!$U$35)</f>
        <v>22.481012658227851</v>
      </c>
    </row>
    <row r="142" spans="1:8" ht="15" customHeight="1">
      <c r="A142" s="128" t="s">
        <v>10627</v>
      </c>
      <c r="B142" s="314"/>
      <c r="C142" s="129"/>
      <c r="D142" s="129"/>
      <c r="E142" s="608"/>
      <c r="F142" s="71"/>
      <c r="G142" s="1012"/>
      <c r="H142" s="319" t="str">
        <f>IF(G142="","",G142-G142*COMPASS!$U$35)</f>
        <v/>
      </c>
    </row>
    <row r="143" spans="1:8" ht="15" customHeight="1">
      <c r="A143" s="193" t="s">
        <v>10790</v>
      </c>
      <c r="B143" s="313" t="s">
        <v>571</v>
      </c>
      <c r="C143" s="603" t="s">
        <v>10628</v>
      </c>
      <c r="D143" s="603" t="s">
        <v>10629</v>
      </c>
      <c r="E143" s="127">
        <v>1</v>
      </c>
      <c r="F143" s="1256"/>
      <c r="G143" s="1013">
        <v>139.31645569620252</v>
      </c>
      <c r="H143" s="319">
        <f>IF(G143="","",G143-G143*COMPASS!$U$35)</f>
        <v>139.31645569620252</v>
      </c>
    </row>
    <row r="144" spans="1:8" ht="15" customHeight="1">
      <c r="A144" s="128" t="s">
        <v>10630</v>
      </c>
      <c r="B144" s="314"/>
      <c r="C144" s="129"/>
      <c r="D144" s="129"/>
      <c r="E144" s="71"/>
      <c r="F144" s="71"/>
      <c r="G144" s="1012"/>
      <c r="H144" s="319" t="str">
        <f>IF(G144="","",G144-G144*COMPASS!$U$35)</f>
        <v/>
      </c>
    </row>
    <row r="145" spans="1:8" ht="15" customHeight="1">
      <c r="A145" s="193" t="s">
        <v>10791</v>
      </c>
      <c r="B145" s="313" t="s">
        <v>467</v>
      </c>
      <c r="C145" s="603" t="s">
        <v>10631</v>
      </c>
      <c r="D145" s="603" t="s">
        <v>10632</v>
      </c>
      <c r="E145" s="127">
        <v>1</v>
      </c>
      <c r="F145" s="629"/>
      <c r="G145" s="1013">
        <v>10.266747949367089</v>
      </c>
      <c r="H145" s="319">
        <f>IF(G145="","",G145-G145*COMPASS!$U$35)</f>
        <v>10.266747949367089</v>
      </c>
    </row>
    <row r="146" spans="1:8" ht="15" customHeight="1">
      <c r="A146" s="193" t="s">
        <v>4215</v>
      </c>
      <c r="B146" s="313" t="s">
        <v>467</v>
      </c>
      <c r="C146" s="603" t="s">
        <v>3792</v>
      </c>
      <c r="D146" s="603" t="s">
        <v>10633</v>
      </c>
      <c r="E146" s="127">
        <v>1</v>
      </c>
      <c r="F146" s="629"/>
      <c r="G146" s="1013">
        <v>22.860759493670884</v>
      </c>
      <c r="H146" s="319">
        <f>IF(G146="","",G146-G146*COMPASS!$U$35)</f>
        <v>22.860759493670884</v>
      </c>
    </row>
    <row r="147" spans="1:8" ht="15" customHeight="1">
      <c r="A147" s="193" t="s">
        <v>13051</v>
      </c>
      <c r="B147" s="313" t="s">
        <v>216</v>
      </c>
      <c r="C147" s="603" t="s">
        <v>13052</v>
      </c>
      <c r="D147" s="603" t="s">
        <v>13053</v>
      </c>
      <c r="E147" s="403">
        <v>1</v>
      </c>
      <c r="F147" s="1017"/>
      <c r="G147" s="1015">
        <v>90.455696202531627</v>
      </c>
      <c r="H147" s="319">
        <f>IF(G147="","",G147-G147*COMPASS!$U$35)</f>
        <v>90.455696202531627</v>
      </c>
    </row>
    <row r="148" spans="1:8" ht="15" customHeight="1">
      <c r="A148" s="193" t="s">
        <v>13054</v>
      </c>
      <c r="B148" s="313" t="s">
        <v>216</v>
      </c>
      <c r="C148" s="603" t="s">
        <v>13055</v>
      </c>
      <c r="D148" s="603" t="s">
        <v>13056</v>
      </c>
      <c r="E148" s="403">
        <v>1</v>
      </c>
      <c r="F148" s="1017"/>
      <c r="G148" s="1015">
        <v>61.848101265822784</v>
      </c>
      <c r="H148" s="319">
        <f>IF(G148="","",G148-G148*COMPASS!$U$35)</f>
        <v>61.848101265822784</v>
      </c>
    </row>
    <row r="149" spans="1:8" ht="15" customHeight="1">
      <c r="A149" s="193" t="s">
        <v>10792</v>
      </c>
      <c r="B149" s="313" t="s">
        <v>467</v>
      </c>
      <c r="C149" s="603" t="s">
        <v>10634</v>
      </c>
      <c r="D149" s="603" t="s">
        <v>10635</v>
      </c>
      <c r="E149" s="403">
        <v>1</v>
      </c>
      <c r="F149" s="630"/>
      <c r="G149" s="1015">
        <v>9.8987341772151893</v>
      </c>
      <c r="H149" s="319">
        <f>IF(G149="","",G149-G149*COMPASS!$U$35)</f>
        <v>9.8987341772151893</v>
      </c>
    </row>
    <row r="150" spans="1:8" ht="15" customHeight="1">
      <c r="A150" s="193" t="s">
        <v>10793</v>
      </c>
      <c r="B150" s="313" t="s">
        <v>216</v>
      </c>
      <c r="C150" s="603" t="s">
        <v>10636</v>
      </c>
      <c r="D150" s="603" t="s">
        <v>10637</v>
      </c>
      <c r="E150" s="403">
        <v>1</v>
      </c>
      <c r="F150" s="630"/>
      <c r="G150" s="1015">
        <v>165.30065822784812</v>
      </c>
      <c r="H150" s="319">
        <f>IF(G150="","",G150-G150*COMPASS!$U$35)</f>
        <v>165.30065822784812</v>
      </c>
    </row>
    <row r="151" spans="1:8" ht="15" customHeight="1">
      <c r="A151" s="193" t="s">
        <v>17433</v>
      </c>
      <c r="B151" s="313" t="s">
        <v>216</v>
      </c>
      <c r="C151" s="603" t="s">
        <v>17307</v>
      </c>
      <c r="D151" s="603" t="s">
        <v>17308</v>
      </c>
      <c r="E151" s="403">
        <v>1</v>
      </c>
      <c r="F151" s="1255" t="s">
        <v>445</v>
      </c>
      <c r="G151" s="1015">
        <v>0</v>
      </c>
      <c r="H151" s="319">
        <f>IF(G151="","",G151-G151*COMPASS!$U$35)</f>
        <v>0</v>
      </c>
    </row>
    <row r="152" spans="1:8" ht="15" customHeight="1">
      <c r="A152" s="193" t="s">
        <v>10794</v>
      </c>
      <c r="B152" s="313" t="s">
        <v>216</v>
      </c>
      <c r="C152" s="603" t="s">
        <v>10638</v>
      </c>
      <c r="D152" s="603" t="s">
        <v>10639</v>
      </c>
      <c r="E152" s="403">
        <v>1</v>
      </c>
      <c r="F152" s="630"/>
      <c r="G152" s="1015">
        <v>33.645569620253163</v>
      </c>
      <c r="H152" s="319">
        <f>IF(G152="","",G152-G152*COMPASS!$U$35)</f>
        <v>33.645569620253163</v>
      </c>
    </row>
    <row r="153" spans="1:8" ht="15" customHeight="1">
      <c r="A153" s="193" t="s">
        <v>13057</v>
      </c>
      <c r="B153" s="313" t="s">
        <v>216</v>
      </c>
      <c r="C153" s="603" t="s">
        <v>17309</v>
      </c>
      <c r="D153" s="603" t="s">
        <v>16338</v>
      </c>
      <c r="E153" s="403">
        <v>1</v>
      </c>
      <c r="F153" s="1017"/>
      <c r="G153" s="1015">
        <v>16.759493670886076</v>
      </c>
      <c r="H153" s="319">
        <f>IF(G153="","",G153-G153*COMPASS!$U$35)</f>
        <v>16.759493670886076</v>
      </c>
    </row>
    <row r="154" spans="1:8" ht="15" customHeight="1">
      <c r="A154" s="128" t="s">
        <v>10640</v>
      </c>
      <c r="B154" s="314"/>
      <c r="C154" s="129"/>
      <c r="D154" s="129"/>
      <c r="E154" s="71"/>
      <c r="F154" s="71"/>
      <c r="G154" s="1012"/>
      <c r="H154" s="319" t="str">
        <f>IF(G154="","",G154-G154*COMPASS!$U$35)</f>
        <v/>
      </c>
    </row>
    <row r="155" spans="1:8" ht="15" customHeight="1">
      <c r="A155" s="193" t="s">
        <v>10795</v>
      </c>
      <c r="B155" s="313" t="s">
        <v>216</v>
      </c>
      <c r="C155" s="603" t="s">
        <v>10641</v>
      </c>
      <c r="D155" s="603" t="s">
        <v>10642</v>
      </c>
      <c r="E155" s="127">
        <v>1</v>
      </c>
      <c r="F155" s="629"/>
      <c r="G155" s="1013">
        <v>21.999999999999996</v>
      </c>
      <c r="H155" s="319">
        <f>IF(G155="","",G155-G155*COMPASS!$U$35)</f>
        <v>21.999999999999996</v>
      </c>
    </row>
    <row r="156" spans="1:8" ht="15" customHeight="1">
      <c r="A156" s="193" t="s">
        <v>10796</v>
      </c>
      <c r="B156" s="313" t="s">
        <v>216</v>
      </c>
      <c r="C156" s="603" t="s">
        <v>10643</v>
      </c>
      <c r="D156" s="603" t="s">
        <v>10644</v>
      </c>
      <c r="E156" s="127">
        <v>1</v>
      </c>
      <c r="F156" s="629"/>
      <c r="G156" s="1013">
        <v>10.506329113924052</v>
      </c>
      <c r="H156" s="319">
        <f>IF(G156="","",G156-G156*COMPASS!$U$35)</f>
        <v>10.506329113924052</v>
      </c>
    </row>
    <row r="157" spans="1:8" ht="15" customHeight="1">
      <c r="A157" s="193" t="s">
        <v>10797</v>
      </c>
      <c r="B157" s="313" t="s">
        <v>216</v>
      </c>
      <c r="C157" s="603" t="s">
        <v>10645</v>
      </c>
      <c r="D157" s="603" t="s">
        <v>10646</v>
      </c>
      <c r="E157" s="127">
        <v>1</v>
      </c>
      <c r="F157" s="629"/>
      <c r="G157" s="1013">
        <v>16.329113924050631</v>
      </c>
      <c r="H157" s="319">
        <f>IF(G157="","",G157-G157*COMPASS!$U$35)</f>
        <v>16.329113924050631</v>
      </c>
    </row>
    <row r="158" spans="1:8" ht="15" customHeight="1">
      <c r="A158" s="193" t="s">
        <v>10798</v>
      </c>
      <c r="B158" s="313" t="s">
        <v>216</v>
      </c>
      <c r="C158" s="603" t="s">
        <v>10647</v>
      </c>
      <c r="D158" s="603" t="s">
        <v>10648</v>
      </c>
      <c r="E158" s="127">
        <v>1</v>
      </c>
      <c r="F158" s="629"/>
      <c r="G158" s="1013">
        <v>70.607594936708864</v>
      </c>
      <c r="H158" s="319">
        <f>IF(G158="","",G158-G158*COMPASS!$U$35)</f>
        <v>70.607594936708864</v>
      </c>
    </row>
    <row r="159" spans="1:8" ht="15" customHeight="1">
      <c r="A159" s="193" t="s">
        <v>10799</v>
      </c>
      <c r="B159" s="313" t="s">
        <v>216</v>
      </c>
      <c r="C159" s="603" t="s">
        <v>10649</v>
      </c>
      <c r="D159" s="603" t="s">
        <v>10650</v>
      </c>
      <c r="E159" s="127">
        <v>1</v>
      </c>
      <c r="F159" s="629"/>
      <c r="G159" s="1013">
        <v>26.759493670886076</v>
      </c>
      <c r="H159" s="319">
        <f>IF(G159="","",G159-G159*COMPASS!$U$35)</f>
        <v>26.759493670886076</v>
      </c>
    </row>
    <row r="160" spans="1:8" ht="15" customHeight="1">
      <c r="A160" s="193" t="s">
        <v>10800</v>
      </c>
      <c r="B160" s="313" t="s">
        <v>216</v>
      </c>
      <c r="C160" s="603" t="s">
        <v>10651</v>
      </c>
      <c r="D160" s="603" t="s">
        <v>10652</v>
      </c>
      <c r="E160" s="127">
        <v>1</v>
      </c>
      <c r="F160" s="629"/>
      <c r="G160" s="1013">
        <v>81.974683544303801</v>
      </c>
      <c r="H160" s="319">
        <f>IF(G160="","",G160-G160*COMPASS!$U$35)</f>
        <v>81.974683544303801</v>
      </c>
    </row>
    <row r="161" spans="1:8" ht="15" customHeight="1">
      <c r="A161" s="193" t="s">
        <v>13058</v>
      </c>
      <c r="B161" s="313" t="s">
        <v>216</v>
      </c>
      <c r="C161" s="603" t="s">
        <v>13059</v>
      </c>
      <c r="D161" s="603" t="s">
        <v>13060</v>
      </c>
      <c r="E161" s="127">
        <v>1</v>
      </c>
      <c r="F161" s="1017"/>
      <c r="G161" s="1015">
        <v>166.58227848101265</v>
      </c>
      <c r="H161" s="319">
        <f>IF(G161="","",G161-G161*COMPASS!$U$35)</f>
        <v>166.58227848101265</v>
      </c>
    </row>
    <row r="162" spans="1:8" ht="15" customHeight="1">
      <c r="A162" s="128" t="s">
        <v>10653</v>
      </c>
      <c r="B162" s="314"/>
      <c r="C162" s="129"/>
      <c r="D162" s="129"/>
      <c r="E162" s="71"/>
      <c r="F162" s="71"/>
      <c r="G162" s="1012"/>
      <c r="H162" s="319" t="str">
        <f>IF(G162="","",G162-G162*COMPASS!$U$35)</f>
        <v/>
      </c>
    </row>
    <row r="163" spans="1:8" ht="15" customHeight="1">
      <c r="A163" s="193" t="s">
        <v>10801</v>
      </c>
      <c r="B163" s="313" t="s">
        <v>467</v>
      </c>
      <c r="C163" s="603" t="s">
        <v>10654</v>
      </c>
      <c r="D163" s="603" t="s">
        <v>10899</v>
      </c>
      <c r="E163" s="127">
        <v>1</v>
      </c>
      <c r="F163" s="629"/>
      <c r="G163" s="1013">
        <v>9.341969620253165</v>
      </c>
      <c r="H163" s="319">
        <f>IF(G163="","",G163-G163*COMPASS!$U$35)</f>
        <v>9.341969620253165</v>
      </c>
    </row>
    <row r="164" spans="1:8" ht="15" customHeight="1">
      <c r="A164" s="193" t="s">
        <v>10802</v>
      </c>
      <c r="B164" s="313" t="s">
        <v>467</v>
      </c>
      <c r="C164" s="603" t="s">
        <v>10655</v>
      </c>
      <c r="D164" s="603" t="s">
        <v>10900</v>
      </c>
      <c r="E164" s="127">
        <v>1</v>
      </c>
      <c r="F164" s="629"/>
      <c r="G164" s="1013">
        <v>13.339412658227847</v>
      </c>
      <c r="H164" s="319">
        <f>IF(G164="","",G164-G164*COMPASS!$U$35)</f>
        <v>13.339412658227847</v>
      </c>
    </row>
    <row r="165" spans="1:8" ht="15" customHeight="1">
      <c r="A165" s="193" t="s">
        <v>10803</v>
      </c>
      <c r="B165" s="313" t="s">
        <v>467</v>
      </c>
      <c r="C165" s="603" t="s">
        <v>10656</v>
      </c>
      <c r="D165" s="603" t="s">
        <v>10901</v>
      </c>
      <c r="E165" s="403">
        <v>1</v>
      </c>
      <c r="F165" s="630"/>
      <c r="G165" s="1015">
        <v>16.427848101265823</v>
      </c>
      <c r="H165" s="319">
        <f>IF(G165="","",G165-G165*COMPASS!$U$35)</f>
        <v>16.427848101265823</v>
      </c>
    </row>
    <row r="166" spans="1:8" ht="15" customHeight="1">
      <c r="A166" s="193" t="s">
        <v>10804</v>
      </c>
      <c r="B166" s="313" t="s">
        <v>216</v>
      </c>
      <c r="C166" s="603" t="s">
        <v>10657</v>
      </c>
      <c r="D166" s="603" t="s">
        <v>10658</v>
      </c>
      <c r="E166" s="403">
        <v>1</v>
      </c>
      <c r="F166" s="630"/>
      <c r="G166" s="1015">
        <v>12.85752911392405</v>
      </c>
      <c r="H166" s="319">
        <f>IF(G166="","",G166-G166*COMPASS!$U$35)</f>
        <v>12.85752911392405</v>
      </c>
    </row>
    <row r="167" spans="1:8" ht="15" customHeight="1">
      <c r="A167" s="193" t="s">
        <v>10805</v>
      </c>
      <c r="B167" s="313" t="s">
        <v>571</v>
      </c>
      <c r="C167" s="603" t="s">
        <v>10659</v>
      </c>
      <c r="D167" s="603" t="s">
        <v>10902</v>
      </c>
      <c r="E167" s="403">
        <v>1</v>
      </c>
      <c r="F167" s="1255"/>
      <c r="G167" s="1015">
        <v>21.544303797468352</v>
      </c>
      <c r="H167" s="319">
        <f>IF(G167="","",G167-G167*COMPASS!$U$35)</f>
        <v>21.544303797468352</v>
      </c>
    </row>
    <row r="168" spans="1:8" ht="15" customHeight="1">
      <c r="A168" s="193" t="s">
        <v>10806</v>
      </c>
      <c r="B168" s="313" t="s">
        <v>571</v>
      </c>
      <c r="C168" s="603" t="s">
        <v>10660</v>
      </c>
      <c r="D168" s="603" t="s">
        <v>10903</v>
      </c>
      <c r="E168" s="403">
        <v>1</v>
      </c>
      <c r="F168" s="1255"/>
      <c r="G168" s="1015">
        <v>23.468354430379744</v>
      </c>
      <c r="H168" s="319">
        <f>IF(G168="","",G168-G168*COMPASS!$U$35)</f>
        <v>23.468354430379744</v>
      </c>
    </row>
    <row r="169" spans="1:8" ht="15" customHeight="1">
      <c r="A169" s="193" t="s">
        <v>10807</v>
      </c>
      <c r="B169" s="313" t="s">
        <v>571</v>
      </c>
      <c r="C169" s="603" t="s">
        <v>10661</v>
      </c>
      <c r="D169" s="603" t="s">
        <v>10904</v>
      </c>
      <c r="E169" s="403">
        <v>1</v>
      </c>
      <c r="F169" s="1255"/>
      <c r="G169" s="1015">
        <v>25.468354430379748</v>
      </c>
      <c r="H169" s="319">
        <f>IF(G169="","",G169-G169*COMPASS!$U$35)</f>
        <v>25.468354430379748</v>
      </c>
    </row>
    <row r="170" spans="1:8" ht="15" customHeight="1">
      <c r="A170" s="193" t="s">
        <v>10808</v>
      </c>
      <c r="B170" s="313" t="s">
        <v>467</v>
      </c>
      <c r="C170" s="603" t="s">
        <v>10662</v>
      </c>
      <c r="D170" s="603" t="s">
        <v>10663</v>
      </c>
      <c r="E170" s="403">
        <v>1</v>
      </c>
      <c r="F170" s="630"/>
      <c r="G170" s="1015">
        <v>19.209630379746834</v>
      </c>
      <c r="H170" s="319">
        <f>IF(G170="","",G170-G170*COMPASS!$U$35)</f>
        <v>19.209630379746834</v>
      </c>
    </row>
    <row r="171" spans="1:8" ht="15" customHeight="1">
      <c r="A171" s="193" t="s">
        <v>10809</v>
      </c>
      <c r="B171" s="313" t="s">
        <v>216</v>
      </c>
      <c r="C171" s="603" t="s">
        <v>10664</v>
      </c>
      <c r="D171" s="603" t="s">
        <v>10665</v>
      </c>
      <c r="E171" s="403">
        <v>1</v>
      </c>
      <c r="F171" s="630"/>
      <c r="G171" s="1015">
        <v>19.056303797468352</v>
      </c>
      <c r="H171" s="319">
        <f>IF(G171="","",G171-G171*COMPASS!$U$35)</f>
        <v>19.056303797468352</v>
      </c>
    </row>
    <row r="172" spans="1:8" ht="15" customHeight="1">
      <c r="A172" s="193" t="s">
        <v>10810</v>
      </c>
      <c r="B172" s="313" t="s">
        <v>467</v>
      </c>
      <c r="C172" s="603" t="s">
        <v>10666</v>
      </c>
      <c r="D172" s="603" t="s">
        <v>10667</v>
      </c>
      <c r="E172" s="127">
        <v>1</v>
      </c>
      <c r="F172" s="629"/>
      <c r="G172" s="1013">
        <v>24.083225316455696</v>
      </c>
      <c r="H172" s="319">
        <f>IF(G172="","",G172-G172*COMPASS!$U$35)</f>
        <v>24.083225316455696</v>
      </c>
    </row>
    <row r="173" spans="1:8" ht="15" customHeight="1">
      <c r="A173" s="193" t="s">
        <v>10811</v>
      </c>
      <c r="B173" s="313" t="s">
        <v>216</v>
      </c>
      <c r="C173" s="603" t="s">
        <v>10668</v>
      </c>
      <c r="D173" s="603" t="s">
        <v>10669</v>
      </c>
      <c r="E173" s="127">
        <v>1</v>
      </c>
      <c r="F173" s="629"/>
      <c r="G173" s="1013">
        <v>21.630000000000003</v>
      </c>
      <c r="H173" s="319">
        <f>IF(G173="","",G173-G173*COMPASS!$U$35)</f>
        <v>21.630000000000003</v>
      </c>
    </row>
    <row r="174" spans="1:8" ht="15" customHeight="1">
      <c r="A174" s="193" t="s">
        <v>10812</v>
      </c>
      <c r="B174" s="313" t="s">
        <v>216</v>
      </c>
      <c r="C174" s="603" t="s">
        <v>10670</v>
      </c>
      <c r="D174" s="603" t="s">
        <v>10671</v>
      </c>
      <c r="E174" s="127">
        <v>1</v>
      </c>
      <c r="F174" s="629"/>
      <c r="G174" s="1013">
        <v>24.202531645569621</v>
      </c>
      <c r="H174" s="319">
        <f>IF(G174="","",G174-G174*COMPASS!$U$35)</f>
        <v>24.202531645569621</v>
      </c>
    </row>
    <row r="175" spans="1:8" ht="15" customHeight="1">
      <c r="A175" s="193" t="s">
        <v>10813</v>
      </c>
      <c r="B175" s="313" t="s">
        <v>216</v>
      </c>
      <c r="C175" s="603" t="s">
        <v>10672</v>
      </c>
      <c r="D175" s="603" t="s">
        <v>10673</v>
      </c>
      <c r="E175" s="127">
        <v>1</v>
      </c>
      <c r="F175" s="629"/>
      <c r="G175" s="1013">
        <v>20.075949367088604</v>
      </c>
      <c r="H175" s="319">
        <f>IF(G175="","",G175-G175*COMPASS!$U$35)</f>
        <v>20.075949367088604</v>
      </c>
    </row>
    <row r="176" spans="1:8" ht="15" customHeight="1">
      <c r="A176" s="193" t="s">
        <v>10814</v>
      </c>
      <c r="B176" s="313" t="s">
        <v>216</v>
      </c>
      <c r="C176" s="603" t="s">
        <v>10674</v>
      </c>
      <c r="D176" s="603" t="s">
        <v>10675</v>
      </c>
      <c r="E176" s="127">
        <v>1</v>
      </c>
      <c r="F176" s="629"/>
      <c r="G176" s="1013">
        <v>54.847108860759491</v>
      </c>
      <c r="H176" s="319">
        <f>IF(G176="","",G176-G176*COMPASS!$U$35)</f>
        <v>54.847108860759491</v>
      </c>
    </row>
    <row r="177" spans="1:8" ht="15" customHeight="1">
      <c r="A177" s="193" t="s">
        <v>10815</v>
      </c>
      <c r="B177" s="313" t="s">
        <v>467</v>
      </c>
      <c r="C177" s="603" t="s">
        <v>10676</v>
      </c>
      <c r="D177" s="603" t="s">
        <v>10677</v>
      </c>
      <c r="E177" s="127">
        <v>1</v>
      </c>
      <c r="F177" s="629"/>
      <c r="G177" s="1013">
        <v>21.265822784810126</v>
      </c>
      <c r="H177" s="319">
        <f>IF(G177="","",G177-G177*COMPASS!$U$35)</f>
        <v>21.265822784810126</v>
      </c>
    </row>
    <row r="178" spans="1:8" ht="15" customHeight="1">
      <c r="A178" s="128" t="s">
        <v>10678</v>
      </c>
      <c r="B178" s="314"/>
      <c r="C178" s="129"/>
      <c r="D178" s="129"/>
      <c r="E178" s="71"/>
      <c r="F178" s="71"/>
      <c r="G178" s="1012"/>
      <c r="H178" s="319" t="str">
        <f>IF(G178="","",G178-G178*COMPASS!$U$35)</f>
        <v/>
      </c>
    </row>
    <row r="179" spans="1:8" ht="15" customHeight="1">
      <c r="A179" s="193" t="s">
        <v>3793</v>
      </c>
      <c r="B179" s="313" t="s">
        <v>467</v>
      </c>
      <c r="C179" s="603" t="s">
        <v>3786</v>
      </c>
      <c r="D179" s="603" t="s">
        <v>10679</v>
      </c>
      <c r="E179" s="403">
        <v>1</v>
      </c>
      <c r="F179" s="630"/>
      <c r="G179" s="1015">
        <v>151.48354430379749</v>
      </c>
      <c r="H179" s="319">
        <f>IF(G179="","",G179-G179*COMPASS!$U$35)</f>
        <v>151.48354430379749</v>
      </c>
    </row>
    <row r="180" spans="1:8" ht="15" customHeight="1">
      <c r="A180" s="193" t="s">
        <v>3794</v>
      </c>
      <c r="B180" s="313" t="s">
        <v>467</v>
      </c>
      <c r="C180" s="603" t="s">
        <v>3787</v>
      </c>
      <c r="D180" s="603" t="s">
        <v>10680</v>
      </c>
      <c r="E180" s="403">
        <v>1</v>
      </c>
      <c r="F180" s="630"/>
      <c r="G180" s="1015">
        <v>251.95949367088608</v>
      </c>
      <c r="H180" s="319">
        <f>IF(G180="","",G180-G180*COMPASS!$U$35)</f>
        <v>251.95949367088608</v>
      </c>
    </row>
    <row r="181" spans="1:8" ht="15" customHeight="1">
      <c r="A181" s="193" t="s">
        <v>3795</v>
      </c>
      <c r="B181" s="313" t="s">
        <v>216</v>
      </c>
      <c r="C181" s="603" t="s">
        <v>3788</v>
      </c>
      <c r="D181" s="603" t="s">
        <v>10681</v>
      </c>
      <c r="E181" s="403">
        <v>1</v>
      </c>
      <c r="F181" s="630"/>
      <c r="G181" s="1015">
        <v>322.5113924050633</v>
      </c>
      <c r="H181" s="319">
        <f>IF(G181="","",G181-G181*COMPASS!$U$35)</f>
        <v>322.5113924050633</v>
      </c>
    </row>
    <row r="182" spans="1:8" ht="15" customHeight="1">
      <c r="A182" s="193" t="s">
        <v>10816</v>
      </c>
      <c r="B182" s="313" t="s">
        <v>467</v>
      </c>
      <c r="C182" s="603" t="s">
        <v>10682</v>
      </c>
      <c r="D182" s="603" t="s">
        <v>10683</v>
      </c>
      <c r="E182" s="403">
        <v>1</v>
      </c>
      <c r="F182" s="630"/>
      <c r="G182" s="1015">
        <v>194.18734177215188</v>
      </c>
      <c r="H182" s="319">
        <f>IF(G182="","",G182-G182*COMPASS!$U$35)</f>
        <v>194.18734177215188</v>
      </c>
    </row>
    <row r="183" spans="1:8" ht="15" customHeight="1">
      <c r="A183" s="193" t="s">
        <v>3796</v>
      </c>
      <c r="B183" s="313" t="s">
        <v>467</v>
      </c>
      <c r="C183" s="603" t="s">
        <v>3789</v>
      </c>
      <c r="D183" s="603" t="s">
        <v>10684</v>
      </c>
      <c r="E183" s="403">
        <v>1</v>
      </c>
      <c r="F183" s="630"/>
      <c r="G183" s="1015">
        <v>290.91645569620249</v>
      </c>
      <c r="H183" s="319">
        <f>IF(G183="","",G183-G183*COMPASS!$U$35)</f>
        <v>290.91645569620249</v>
      </c>
    </row>
    <row r="184" spans="1:8" ht="15" customHeight="1">
      <c r="A184" s="193" t="s">
        <v>10817</v>
      </c>
      <c r="B184" s="313" t="s">
        <v>216</v>
      </c>
      <c r="C184" s="603" t="s">
        <v>10685</v>
      </c>
      <c r="D184" s="603" t="s">
        <v>10686</v>
      </c>
      <c r="E184" s="403">
        <v>1</v>
      </c>
      <c r="F184" s="630"/>
      <c r="G184" s="1015">
        <v>381.77215189873419</v>
      </c>
      <c r="H184" s="319">
        <f>IF(G184="","",G184-G184*COMPASS!$U$35)</f>
        <v>381.77215189873419</v>
      </c>
    </row>
    <row r="185" spans="1:8" ht="15" customHeight="1">
      <c r="A185" s="193" t="s">
        <v>10818</v>
      </c>
      <c r="B185" s="313" t="s">
        <v>216</v>
      </c>
      <c r="C185" s="603" t="s">
        <v>10687</v>
      </c>
      <c r="D185" s="603" t="s">
        <v>10688</v>
      </c>
      <c r="E185" s="403">
        <v>1</v>
      </c>
      <c r="F185" s="630"/>
      <c r="G185" s="1015">
        <v>207.57468354430381</v>
      </c>
      <c r="H185" s="319">
        <f>IF(G185="","",G185-G185*COMPASS!$U$35)</f>
        <v>207.57468354430381</v>
      </c>
    </row>
    <row r="186" spans="1:8" ht="15" customHeight="1">
      <c r="A186" s="193" t="s">
        <v>10819</v>
      </c>
      <c r="B186" s="313" t="s">
        <v>467</v>
      </c>
      <c r="C186" s="603" t="s">
        <v>10689</v>
      </c>
      <c r="D186" s="603" t="s">
        <v>10690</v>
      </c>
      <c r="E186" s="403">
        <v>1</v>
      </c>
      <c r="F186" s="630"/>
      <c r="G186" s="1015">
        <v>50.410126582278487</v>
      </c>
      <c r="H186" s="319">
        <f>IF(G186="","",G186-G186*COMPASS!$U$35)</f>
        <v>50.410126582278487</v>
      </c>
    </row>
    <row r="187" spans="1:8" ht="15" customHeight="1">
      <c r="A187" s="193" t="s">
        <v>10820</v>
      </c>
      <c r="B187" s="313" t="s">
        <v>216</v>
      </c>
      <c r="C187" s="603" t="s">
        <v>10691</v>
      </c>
      <c r="D187" s="603" t="s">
        <v>10692</v>
      </c>
      <c r="E187" s="403">
        <v>1</v>
      </c>
      <c r="F187" s="630"/>
      <c r="G187" s="1015">
        <v>73.103797468354429</v>
      </c>
      <c r="H187" s="319">
        <f>IF(G187="","",G187-G187*COMPASS!$U$35)</f>
        <v>73.103797468354429</v>
      </c>
    </row>
    <row r="188" spans="1:8" ht="15" customHeight="1">
      <c r="A188" s="193" t="s">
        <v>13061</v>
      </c>
      <c r="B188" s="313" t="s">
        <v>216</v>
      </c>
      <c r="C188" s="603" t="s">
        <v>13062</v>
      </c>
      <c r="D188" s="603" t="s">
        <v>13063</v>
      </c>
      <c r="E188" s="127">
        <v>1</v>
      </c>
      <c r="F188" s="629"/>
      <c r="G188" s="1013">
        <v>45.164556962025316</v>
      </c>
      <c r="H188" s="319">
        <f>IF(G188="","",G188-G188*COMPASS!$U$35)</f>
        <v>45.164556962025316</v>
      </c>
    </row>
    <row r="189" spans="1:8" ht="15" customHeight="1">
      <c r="A189" s="193" t="s">
        <v>13064</v>
      </c>
      <c r="B189" s="313" t="s">
        <v>216</v>
      </c>
      <c r="C189" s="603" t="s">
        <v>13065</v>
      </c>
      <c r="D189" s="603" t="s">
        <v>13066</v>
      </c>
      <c r="E189" s="127">
        <v>1</v>
      </c>
      <c r="F189" s="629"/>
      <c r="G189" s="1013">
        <v>5.5696202531645573</v>
      </c>
      <c r="H189" s="319">
        <f>IF(G189="","",G189-G189*COMPASS!$U$35)</f>
        <v>5.5696202531645573</v>
      </c>
    </row>
    <row r="190" spans="1:8" ht="15" customHeight="1">
      <c r="A190" s="128" t="s">
        <v>10693</v>
      </c>
      <c r="B190" s="314"/>
      <c r="C190" s="129"/>
      <c r="D190" s="129"/>
      <c r="E190" s="71"/>
      <c r="F190" s="71"/>
      <c r="G190" s="1012"/>
      <c r="H190" s="319" t="str">
        <f>IF(G190="","",G190-G190*COMPASS!$U$35)</f>
        <v/>
      </c>
    </row>
    <row r="191" spans="1:8" ht="15" customHeight="1">
      <c r="A191" s="193" t="s">
        <v>10821</v>
      </c>
      <c r="B191" s="313" t="s">
        <v>467</v>
      </c>
      <c r="C191" s="603" t="s">
        <v>16339</v>
      </c>
      <c r="D191" s="603" t="s">
        <v>10694</v>
      </c>
      <c r="E191" s="403">
        <v>1</v>
      </c>
      <c r="F191" s="630"/>
      <c r="G191" s="1015">
        <v>109.48571428571429</v>
      </c>
      <c r="H191" s="319">
        <f>IF(G191="","",G191-G191*COMPASS!$U$35)</f>
        <v>109.48571428571429</v>
      </c>
    </row>
    <row r="192" spans="1:8" ht="15" customHeight="1">
      <c r="A192" s="193" t="s">
        <v>10822</v>
      </c>
      <c r="B192" s="313" t="s">
        <v>467</v>
      </c>
      <c r="C192" s="603" t="s">
        <v>16340</v>
      </c>
      <c r="D192" s="603" t="s">
        <v>10695</v>
      </c>
      <c r="E192" s="403">
        <v>1</v>
      </c>
      <c r="F192" s="630"/>
      <c r="G192" s="1015">
        <v>94.45714285714287</v>
      </c>
      <c r="H192" s="319">
        <f>IF(G192="","",G192-G192*COMPASS!$U$35)</f>
        <v>94.45714285714287</v>
      </c>
    </row>
    <row r="193" spans="1:8" ht="15" customHeight="1">
      <c r="A193" s="193" t="s">
        <v>10823</v>
      </c>
      <c r="B193" s="313" t="s">
        <v>467</v>
      </c>
      <c r="C193" s="603" t="s">
        <v>16341</v>
      </c>
      <c r="D193" s="603" t="s">
        <v>10696</v>
      </c>
      <c r="E193" s="403">
        <v>1</v>
      </c>
      <c r="F193" s="630"/>
      <c r="G193" s="1015">
        <v>119.11428571428571</v>
      </c>
      <c r="H193" s="319">
        <f>IF(G193="","",G193-G193*COMPASS!$U$35)</f>
        <v>119.11428571428571</v>
      </c>
    </row>
    <row r="194" spans="1:8" ht="15" customHeight="1">
      <c r="A194" s="193" t="s">
        <v>10824</v>
      </c>
      <c r="B194" s="313" t="s">
        <v>216</v>
      </c>
      <c r="C194" s="603" t="s">
        <v>10697</v>
      </c>
      <c r="D194" s="603" t="s">
        <v>10698</v>
      </c>
      <c r="E194" s="403">
        <v>1</v>
      </c>
      <c r="F194" s="630"/>
      <c r="G194" s="1015">
        <v>125.54430379746836</v>
      </c>
      <c r="H194" s="319">
        <f>IF(G194="","",G194-G194*COMPASS!$U$35)</f>
        <v>125.54430379746836</v>
      </c>
    </row>
    <row r="195" spans="1:8" ht="15" customHeight="1">
      <c r="A195" s="193" t="s">
        <v>10825</v>
      </c>
      <c r="B195" s="313" t="s">
        <v>467</v>
      </c>
      <c r="C195" s="603" t="s">
        <v>16342</v>
      </c>
      <c r="D195" s="603" t="s">
        <v>10699</v>
      </c>
      <c r="E195" s="403">
        <v>1</v>
      </c>
      <c r="F195" s="630"/>
      <c r="G195" s="1015">
        <v>145.14285714285714</v>
      </c>
      <c r="H195" s="319">
        <f>IF(G195="","",G195-G195*COMPASS!$U$35)</f>
        <v>145.14285714285714</v>
      </c>
    </row>
    <row r="196" spans="1:8" ht="15" customHeight="1">
      <c r="A196" s="193" t="s">
        <v>10826</v>
      </c>
      <c r="B196" s="313" t="s">
        <v>467</v>
      </c>
      <c r="C196" s="603" t="s">
        <v>16343</v>
      </c>
      <c r="D196" s="603" t="s">
        <v>10700</v>
      </c>
      <c r="E196" s="403">
        <v>1</v>
      </c>
      <c r="F196" s="630"/>
      <c r="G196" s="1015">
        <v>155.74285714285713</v>
      </c>
      <c r="H196" s="319">
        <f>IF(G196="","",G196-G196*COMPASS!$U$35)</f>
        <v>155.74285714285713</v>
      </c>
    </row>
    <row r="197" spans="1:8" ht="15" customHeight="1">
      <c r="A197" s="193" t="s">
        <v>10827</v>
      </c>
      <c r="B197" s="313" t="s">
        <v>216</v>
      </c>
      <c r="C197" s="603" t="s">
        <v>10701</v>
      </c>
      <c r="D197" s="603" t="s">
        <v>10702</v>
      </c>
      <c r="E197" s="127">
        <v>1</v>
      </c>
      <c r="F197" s="629"/>
      <c r="G197" s="1013">
        <v>80.278481012658233</v>
      </c>
      <c r="H197" s="319">
        <f>IF(G197="","",G197-G197*COMPASS!$U$35)</f>
        <v>80.278481012658233</v>
      </c>
    </row>
    <row r="198" spans="1:8" ht="15" customHeight="1">
      <c r="A198" s="193" t="s">
        <v>10828</v>
      </c>
      <c r="B198" s="313" t="s">
        <v>216</v>
      </c>
      <c r="C198" s="603" t="s">
        <v>10703</v>
      </c>
      <c r="D198" s="603" t="s">
        <v>10704</v>
      </c>
      <c r="E198" s="127">
        <v>1</v>
      </c>
      <c r="F198" s="629"/>
      <c r="G198" s="1013">
        <v>91.012658227848107</v>
      </c>
      <c r="H198" s="319">
        <f>IF(G198="","",G198-G198*COMPASS!$U$35)</f>
        <v>91.012658227848107</v>
      </c>
    </row>
    <row r="199" spans="1:8" ht="15" customHeight="1">
      <c r="A199" s="193" t="s">
        <v>17434</v>
      </c>
      <c r="B199" s="313" t="s">
        <v>216</v>
      </c>
      <c r="C199" s="603" t="s">
        <v>17310</v>
      </c>
      <c r="D199" s="603" t="s">
        <v>17311</v>
      </c>
      <c r="E199" s="403">
        <v>1</v>
      </c>
      <c r="F199" s="1255" t="s">
        <v>445</v>
      </c>
      <c r="G199" s="1015">
        <v>143.90794936708858</v>
      </c>
      <c r="H199" s="319">
        <f>IF(G199="","",G199-G199*COMPASS!$U$35)</f>
        <v>143.90794936708858</v>
      </c>
    </row>
    <row r="200" spans="1:8" ht="15" customHeight="1">
      <c r="A200" s="193" t="s">
        <v>17435</v>
      </c>
      <c r="B200" s="313" t="s">
        <v>216</v>
      </c>
      <c r="C200" s="603" t="s">
        <v>17312</v>
      </c>
      <c r="D200" s="603" t="s">
        <v>17313</v>
      </c>
      <c r="E200" s="403">
        <v>1</v>
      </c>
      <c r="F200" s="1255" t="s">
        <v>445</v>
      </c>
      <c r="G200" s="1015">
        <v>152.19227848101261</v>
      </c>
      <c r="H200" s="319">
        <f>IF(G200="","",G200-G200*COMPASS!$U$35)</f>
        <v>152.19227848101261</v>
      </c>
    </row>
    <row r="201" spans="1:8" ht="15" customHeight="1">
      <c r="A201" s="193" t="s">
        <v>17436</v>
      </c>
      <c r="B201" s="313" t="s">
        <v>216</v>
      </c>
      <c r="C201" s="603" t="s">
        <v>17314</v>
      </c>
      <c r="D201" s="603" t="s">
        <v>17315</v>
      </c>
      <c r="E201" s="403">
        <v>1</v>
      </c>
      <c r="F201" s="1255" t="s">
        <v>445</v>
      </c>
      <c r="G201" s="1015">
        <v>159.7490886075949</v>
      </c>
      <c r="H201" s="319">
        <f>IF(G201="","",G201-G201*COMPASS!$U$35)</f>
        <v>159.7490886075949</v>
      </c>
    </row>
    <row r="202" spans="1:8" ht="15" customHeight="1">
      <c r="A202" s="193" t="s">
        <v>17437</v>
      </c>
      <c r="B202" s="313" t="s">
        <v>216</v>
      </c>
      <c r="C202" s="603" t="s">
        <v>17316</v>
      </c>
      <c r="D202" s="603" t="s">
        <v>17317</v>
      </c>
      <c r="E202" s="403">
        <v>1</v>
      </c>
      <c r="F202" s="1255" t="s">
        <v>445</v>
      </c>
      <c r="G202" s="1015">
        <v>219.04188607594932</v>
      </c>
      <c r="H202" s="319">
        <f>IF(G202="","",G202-G202*COMPASS!$U$35)</f>
        <v>219.04188607594932</v>
      </c>
    </row>
    <row r="203" spans="1:8" ht="15" customHeight="1">
      <c r="A203" s="193" t="s">
        <v>17438</v>
      </c>
      <c r="B203" s="313" t="s">
        <v>216</v>
      </c>
      <c r="C203" s="603" t="s">
        <v>17318</v>
      </c>
      <c r="D203" s="603" t="s">
        <v>17319</v>
      </c>
      <c r="E203" s="403">
        <v>1</v>
      </c>
      <c r="F203" s="1255" t="s">
        <v>445</v>
      </c>
      <c r="G203" s="1015">
        <v>704.66081012658219</v>
      </c>
      <c r="H203" s="319">
        <f>IF(G203="","",G203-G203*COMPASS!$U$35)</f>
        <v>704.66081012658219</v>
      </c>
    </row>
    <row r="204" spans="1:8" ht="15" customHeight="1">
      <c r="A204" s="193" t="s">
        <v>17439</v>
      </c>
      <c r="B204" s="313" t="s">
        <v>216</v>
      </c>
      <c r="C204" s="603" t="s">
        <v>17320</v>
      </c>
      <c r="D204" s="603" t="s">
        <v>17319</v>
      </c>
      <c r="E204" s="403">
        <v>1</v>
      </c>
      <c r="F204" s="1255" t="s">
        <v>445</v>
      </c>
      <c r="G204" s="1015">
        <v>998.48460759493662</v>
      </c>
      <c r="H204" s="319">
        <f>IF(G204="","",G204-G204*COMPASS!$U$35)</f>
        <v>998.48460759493662</v>
      </c>
    </row>
    <row r="205" spans="1:8" ht="15" customHeight="1">
      <c r="A205" s="193" t="s">
        <v>17440</v>
      </c>
      <c r="B205" s="313" t="s">
        <v>216</v>
      </c>
      <c r="C205" s="603" t="s">
        <v>17321</v>
      </c>
      <c r="D205" s="603" t="s">
        <v>17322</v>
      </c>
      <c r="E205" s="403">
        <v>1</v>
      </c>
      <c r="F205" s="1255" t="s">
        <v>445</v>
      </c>
      <c r="G205" s="1015">
        <v>1189.0359113924048</v>
      </c>
      <c r="H205" s="319">
        <f>IF(G205="","",G205-G205*COMPASS!$U$35)</f>
        <v>1189.0359113924048</v>
      </c>
    </row>
    <row r="206" spans="1:8" ht="15" customHeight="1">
      <c r="A206" s="193" t="s">
        <v>17441</v>
      </c>
      <c r="B206" s="313" t="s">
        <v>216</v>
      </c>
      <c r="C206" s="603" t="s">
        <v>17323</v>
      </c>
      <c r="D206" s="603" t="s">
        <v>17324</v>
      </c>
      <c r="E206" s="403">
        <v>1</v>
      </c>
      <c r="F206" s="1255" t="s">
        <v>445</v>
      </c>
      <c r="G206" s="1015">
        <v>1758.5542025316456</v>
      </c>
      <c r="H206" s="319">
        <f>IF(G206="","",G206-G206*COMPASS!$U$35)</f>
        <v>1758.5542025316456</v>
      </c>
    </row>
    <row r="207" spans="1:8" ht="15" customHeight="1">
      <c r="A207" s="128" t="s">
        <v>11105</v>
      </c>
      <c r="B207" s="314"/>
      <c r="C207" s="129"/>
      <c r="D207" s="1011"/>
      <c r="E207" s="604"/>
      <c r="F207" s="71"/>
      <c r="G207" s="1016"/>
      <c r="H207" s="319" t="str">
        <f>IF(G207="","",G207-G207*COMPASS!$U$35)</f>
        <v/>
      </c>
    </row>
    <row r="208" spans="1:8" ht="15" customHeight="1">
      <c r="A208" s="128" t="s">
        <v>11106</v>
      </c>
      <c r="B208" s="314"/>
      <c r="C208" s="129"/>
      <c r="D208" s="1011"/>
      <c r="E208" s="604"/>
      <c r="F208" s="71"/>
      <c r="G208" s="1016"/>
      <c r="H208" s="319" t="str">
        <f>IF(G208="","",G208-G208*COMPASS!$U$35)</f>
        <v/>
      </c>
    </row>
    <row r="209" spans="1:8" ht="15" customHeight="1">
      <c r="A209" s="128" t="s">
        <v>11107</v>
      </c>
      <c r="B209" s="314"/>
      <c r="C209" s="129"/>
      <c r="D209" s="1011"/>
      <c r="E209" s="604"/>
      <c r="F209" s="71"/>
      <c r="G209" s="1016"/>
      <c r="H209" s="319" t="str">
        <f>IF(G209="","",G209-G209*COMPASS!$U$35)</f>
        <v/>
      </c>
    </row>
    <row r="210" spans="1:8" ht="15" customHeight="1">
      <c r="A210" s="193" t="s">
        <v>11328</v>
      </c>
      <c r="B210" s="313" t="s">
        <v>216</v>
      </c>
      <c r="C210" s="603" t="s">
        <v>11108</v>
      </c>
      <c r="D210" s="603" t="s">
        <v>11109</v>
      </c>
      <c r="E210" s="127">
        <v>1</v>
      </c>
      <c r="F210" s="630"/>
      <c r="G210" s="1013">
        <v>1628.5425025383199</v>
      </c>
      <c r="H210" s="319">
        <f>IF(G210="","",G210-G210*COMPASS!$U$35)</f>
        <v>1628.5425025383199</v>
      </c>
    </row>
    <row r="211" spans="1:8" ht="15" customHeight="1">
      <c r="A211" s="193" t="s">
        <v>11329</v>
      </c>
      <c r="B211" s="313" t="s">
        <v>216</v>
      </c>
      <c r="C211" s="603" t="s">
        <v>11110</v>
      </c>
      <c r="D211" s="603" t="s">
        <v>11111</v>
      </c>
      <c r="E211" s="127">
        <v>1</v>
      </c>
      <c r="F211" s="630"/>
      <c r="G211" s="1013">
        <v>1772.7819000634222</v>
      </c>
      <c r="H211" s="319">
        <f>IF(G211="","",G211-G211*COMPASS!$U$35)</f>
        <v>1772.7819000634222</v>
      </c>
    </row>
    <row r="212" spans="1:8" ht="15" customHeight="1">
      <c r="A212" s="193" t="s">
        <v>11330</v>
      </c>
      <c r="B212" s="313" t="s">
        <v>216</v>
      </c>
      <c r="C212" s="603" t="s">
        <v>11112</v>
      </c>
      <c r="D212" s="603" t="s">
        <v>11113</v>
      </c>
      <c r="E212" s="127">
        <v>1</v>
      </c>
      <c r="F212" s="630"/>
      <c r="G212" s="1013">
        <v>1824.7183676214806</v>
      </c>
      <c r="H212" s="319">
        <f>IF(G212="","",G212-G212*COMPASS!$U$35)</f>
        <v>1824.7183676214806</v>
      </c>
    </row>
    <row r="213" spans="1:8" ht="15" customHeight="1">
      <c r="A213" s="193" t="s">
        <v>11331</v>
      </c>
      <c r="B213" s="313" t="s">
        <v>216</v>
      </c>
      <c r="C213" s="603" t="s">
        <v>11114</v>
      </c>
      <c r="D213" s="603" t="s">
        <v>11115</v>
      </c>
      <c r="E213" s="127">
        <v>1</v>
      </c>
      <c r="F213" s="630"/>
      <c r="G213" s="1013">
        <v>1920.1066322949437</v>
      </c>
      <c r="H213" s="319">
        <f>IF(G213="","",G213-G213*COMPASS!$U$35)</f>
        <v>1920.1066322949437</v>
      </c>
    </row>
    <row r="214" spans="1:8" ht="15" customHeight="1">
      <c r="A214" s="193" t="s">
        <v>11332</v>
      </c>
      <c r="B214" s="313" t="s">
        <v>216</v>
      </c>
      <c r="C214" s="603" t="s">
        <v>11116</v>
      </c>
      <c r="D214" s="603" t="s">
        <v>11117</v>
      </c>
      <c r="E214" s="127">
        <v>1</v>
      </c>
      <c r="F214" s="630"/>
      <c r="G214" s="1013">
        <v>2127.0811688505714</v>
      </c>
      <c r="H214" s="319">
        <f>IF(G214="","",G214-G214*COMPASS!$U$35)</f>
        <v>2127.0811688505714</v>
      </c>
    </row>
    <row r="215" spans="1:8" ht="15" customHeight="1">
      <c r="A215" s="128" t="s">
        <v>11118</v>
      </c>
      <c r="B215" s="314"/>
      <c r="C215" s="129"/>
      <c r="D215" s="1011"/>
      <c r="E215" s="604"/>
      <c r="F215" s="71"/>
      <c r="G215" s="1016"/>
      <c r="H215" s="319" t="str">
        <f>IF(G215="","",G215-G215*COMPASS!$U$35)</f>
        <v/>
      </c>
    </row>
    <row r="216" spans="1:8" ht="15" customHeight="1">
      <c r="A216" s="193" t="s">
        <v>11333</v>
      </c>
      <c r="B216" s="313" t="s">
        <v>216</v>
      </c>
      <c r="C216" s="603" t="s">
        <v>11119</v>
      </c>
      <c r="D216" s="603" t="s">
        <v>11120</v>
      </c>
      <c r="E216" s="127">
        <v>1</v>
      </c>
      <c r="F216" s="630"/>
      <c r="G216" s="1013">
        <v>1875.883501502934</v>
      </c>
      <c r="H216" s="319">
        <f>IF(G216="","",G216-G216*COMPASS!$U$35)</f>
        <v>1875.883501502934</v>
      </c>
    </row>
    <row r="217" spans="1:8" ht="15" customHeight="1">
      <c r="A217" s="193" t="s">
        <v>11334</v>
      </c>
      <c r="B217" s="313" t="s">
        <v>216</v>
      </c>
      <c r="C217" s="603" t="s">
        <v>11121</v>
      </c>
      <c r="D217" s="603" t="s">
        <v>11122</v>
      </c>
      <c r="E217" s="127">
        <v>1</v>
      </c>
      <c r="F217" s="630"/>
      <c r="G217" s="1013">
        <v>2003.1535581427299</v>
      </c>
      <c r="H217" s="319">
        <f>IF(G217="","",G217-G217*COMPASS!$U$35)</f>
        <v>2003.1535581427299</v>
      </c>
    </row>
    <row r="218" spans="1:8" ht="15" customHeight="1">
      <c r="A218" s="193" t="s">
        <v>11335</v>
      </c>
      <c r="B218" s="313" t="s">
        <v>216</v>
      </c>
      <c r="C218" s="603" t="s">
        <v>11123</v>
      </c>
      <c r="D218" s="603" t="s">
        <v>11124</v>
      </c>
      <c r="E218" s="127">
        <v>1</v>
      </c>
      <c r="F218" s="630"/>
      <c r="G218" s="1013">
        <v>2083.1151492840968</v>
      </c>
      <c r="H218" s="319">
        <f>IF(G218="","",G218-G218*COMPASS!$U$35)</f>
        <v>2083.1151492840968</v>
      </c>
    </row>
    <row r="219" spans="1:8" ht="15" customHeight="1">
      <c r="A219" s="193" t="s">
        <v>11336</v>
      </c>
      <c r="B219" s="313" t="s">
        <v>216</v>
      </c>
      <c r="C219" s="603" t="s">
        <v>11125</v>
      </c>
      <c r="D219" s="603" t="s">
        <v>11126</v>
      </c>
      <c r="E219" s="127">
        <v>1</v>
      </c>
      <c r="F219" s="630"/>
      <c r="G219" s="1013">
        <v>2238.1532182816663</v>
      </c>
      <c r="H219" s="319">
        <f>IF(G219="","",G219-G219*COMPASS!$U$35)</f>
        <v>2238.1532182816663</v>
      </c>
    </row>
    <row r="220" spans="1:8" ht="15" customHeight="1">
      <c r="A220" s="193" t="s">
        <v>11337</v>
      </c>
      <c r="B220" s="313" t="s">
        <v>216</v>
      </c>
      <c r="C220" s="603" t="s">
        <v>11127</v>
      </c>
      <c r="D220" s="603" t="s">
        <v>11128</v>
      </c>
      <c r="E220" s="127">
        <v>1</v>
      </c>
      <c r="F220" s="630"/>
      <c r="G220" s="1013">
        <v>2468.0106539099042</v>
      </c>
      <c r="H220" s="319">
        <f>IF(G220="","",G220-G220*COMPASS!$U$35)</f>
        <v>2468.0106539099042</v>
      </c>
    </row>
    <row r="221" spans="1:8" ht="15" customHeight="1">
      <c r="A221" s="128" t="s">
        <v>11129</v>
      </c>
      <c r="B221" s="314"/>
      <c r="C221" s="129"/>
      <c r="D221" s="1011"/>
      <c r="E221" s="604"/>
      <c r="F221" s="71"/>
      <c r="G221" s="1016"/>
      <c r="H221" s="319" t="str">
        <f>IF(G221="","",G221-G221*COMPASS!$U$35)</f>
        <v/>
      </c>
    </row>
    <row r="222" spans="1:8" ht="15" customHeight="1">
      <c r="A222" s="193" t="s">
        <v>11338</v>
      </c>
      <c r="B222" s="313" t="s">
        <v>216</v>
      </c>
      <c r="C222" s="603" t="s">
        <v>11130</v>
      </c>
      <c r="D222" s="603" t="s">
        <v>11131</v>
      </c>
      <c r="E222" s="127">
        <v>1</v>
      </c>
      <c r="F222" s="630"/>
      <c r="G222" s="1013">
        <v>2244.8381101455752</v>
      </c>
      <c r="H222" s="319">
        <f>IF(G222="","",G222-G222*COMPASS!$U$35)</f>
        <v>2244.8381101455752</v>
      </c>
    </row>
    <row r="223" spans="1:8" ht="15" customHeight="1">
      <c r="A223" s="193" t="s">
        <v>11339</v>
      </c>
      <c r="B223" s="313" t="s">
        <v>216</v>
      </c>
      <c r="C223" s="603" t="s">
        <v>11132</v>
      </c>
      <c r="D223" s="603" t="s">
        <v>11133</v>
      </c>
      <c r="E223" s="127">
        <v>1</v>
      </c>
      <c r="F223" s="630"/>
      <c r="G223" s="1013">
        <v>2392.6770648281663</v>
      </c>
      <c r="H223" s="319">
        <f>IF(G223="","",G223-G223*COMPASS!$U$35)</f>
        <v>2392.6770648281663</v>
      </c>
    </row>
    <row r="224" spans="1:8" ht="15" customHeight="1">
      <c r="A224" s="193" t="s">
        <v>11340</v>
      </c>
      <c r="B224" s="313" t="s">
        <v>216</v>
      </c>
      <c r="C224" s="603" t="s">
        <v>11134</v>
      </c>
      <c r="D224" s="603" t="s">
        <v>11135</v>
      </c>
      <c r="E224" s="127">
        <v>1</v>
      </c>
      <c r="F224" s="630"/>
      <c r="G224" s="1013">
        <v>2491.921997884654</v>
      </c>
      <c r="H224" s="319">
        <f>IF(G224="","",G224-G224*COMPASS!$U$35)</f>
        <v>2491.921997884654</v>
      </c>
    </row>
    <row r="225" spans="1:8" ht="15" customHeight="1">
      <c r="A225" s="193" t="s">
        <v>11341</v>
      </c>
      <c r="B225" s="313" t="s">
        <v>216</v>
      </c>
      <c r="C225" s="603" t="s">
        <v>11136</v>
      </c>
      <c r="D225" s="603" t="s">
        <v>11137</v>
      </c>
      <c r="E225" s="127">
        <v>1</v>
      </c>
      <c r="F225" s="630"/>
      <c r="G225" s="1013">
        <v>2654.4162924227371</v>
      </c>
      <c r="H225" s="319">
        <f>IF(G225="","",G225-G225*COMPASS!$U$35)</f>
        <v>2654.4162924227371</v>
      </c>
    </row>
    <row r="226" spans="1:8" ht="15" customHeight="1">
      <c r="A226" s="193" t="s">
        <v>11342</v>
      </c>
      <c r="B226" s="313" t="s">
        <v>216</v>
      </c>
      <c r="C226" s="603" t="s">
        <v>11138</v>
      </c>
      <c r="D226" s="603" t="s">
        <v>11139</v>
      </c>
      <c r="E226" s="127">
        <v>1</v>
      </c>
      <c r="F226" s="630"/>
      <c r="G226" s="1013">
        <v>2914.6128526640978</v>
      </c>
      <c r="H226" s="319">
        <f>IF(G226="","",G226-G226*COMPASS!$U$35)</f>
        <v>2914.6128526640978</v>
      </c>
    </row>
    <row r="227" spans="1:8" ht="15" customHeight="1">
      <c r="A227" s="128" t="s">
        <v>11140</v>
      </c>
      <c r="B227" s="314"/>
      <c r="C227" s="129"/>
      <c r="D227" s="1011"/>
      <c r="E227" s="604"/>
      <c r="F227" s="71"/>
      <c r="G227" s="1016"/>
      <c r="H227" s="319" t="str">
        <f>IF(G227="","",G227-G227*COMPASS!$U$35)</f>
        <v/>
      </c>
    </row>
    <row r="228" spans="1:8" ht="15" customHeight="1">
      <c r="A228" s="193" t="s">
        <v>11343</v>
      </c>
      <c r="B228" s="313" t="s">
        <v>216</v>
      </c>
      <c r="C228" s="603" t="s">
        <v>11141</v>
      </c>
      <c r="D228" s="603" t="s">
        <v>11142</v>
      </c>
      <c r="E228" s="127">
        <v>1</v>
      </c>
      <c r="F228" s="630"/>
      <c r="G228" s="1013">
        <v>3001.0022244438383</v>
      </c>
      <c r="H228" s="319">
        <f>IF(G228="","",G228-G228*COMPASS!$U$35)</f>
        <v>3001.0022244438383</v>
      </c>
    </row>
    <row r="229" spans="1:8" ht="15" customHeight="1">
      <c r="A229" s="193" t="s">
        <v>11344</v>
      </c>
      <c r="B229" s="313" t="s">
        <v>216</v>
      </c>
      <c r="C229" s="603" t="s">
        <v>11143</v>
      </c>
      <c r="D229" s="603" t="s">
        <v>11144</v>
      </c>
      <c r="E229" s="127">
        <v>1</v>
      </c>
      <c r="F229" s="630"/>
      <c r="G229" s="1013">
        <v>3293.3376878770669</v>
      </c>
      <c r="H229" s="319">
        <f>IF(G229="","",G229-G229*COMPASS!$U$35)</f>
        <v>3293.3376878770669</v>
      </c>
    </row>
    <row r="230" spans="1:8" ht="15" customHeight="1">
      <c r="A230" s="128" t="s">
        <v>11145</v>
      </c>
      <c r="B230" s="314"/>
      <c r="C230" s="129"/>
      <c r="D230" s="1011"/>
      <c r="E230" s="604"/>
      <c r="F230" s="71"/>
      <c r="G230" s="1016"/>
      <c r="H230" s="319" t="str">
        <f>IF(G230="","",G230-G230*COMPASS!$U$35)</f>
        <v/>
      </c>
    </row>
    <row r="231" spans="1:8" ht="15" customHeight="1">
      <c r="A231" s="193" t="s">
        <v>11345</v>
      </c>
      <c r="B231" s="313" t="s">
        <v>216</v>
      </c>
      <c r="C231" s="603" t="s">
        <v>11146</v>
      </c>
      <c r="D231" s="603" t="s">
        <v>11147</v>
      </c>
      <c r="E231" s="127">
        <v>1</v>
      </c>
      <c r="F231" s="630"/>
      <c r="G231" s="1013">
        <v>1906.4797373415918</v>
      </c>
      <c r="H231" s="319">
        <f>IF(G231="","",G231-G231*COMPASS!$U$35)</f>
        <v>1906.4797373415918</v>
      </c>
    </row>
    <row r="232" spans="1:8" ht="15" customHeight="1">
      <c r="A232" s="193" t="s">
        <v>11346</v>
      </c>
      <c r="B232" s="313" t="s">
        <v>216</v>
      </c>
      <c r="C232" s="603" t="s">
        <v>11148</v>
      </c>
      <c r="D232" s="603" t="s">
        <v>11149</v>
      </c>
      <c r="E232" s="127">
        <v>1</v>
      </c>
      <c r="F232" s="630"/>
      <c r="G232" s="1013">
        <v>1997.2399999554261</v>
      </c>
      <c r="H232" s="319">
        <f>IF(G232="","",G232-G232*COMPASS!$U$35)</f>
        <v>1997.2399999554261</v>
      </c>
    </row>
    <row r="233" spans="1:8" ht="15" customHeight="1">
      <c r="A233" s="193" t="s">
        <v>11347</v>
      </c>
      <c r="B233" s="313" t="s">
        <v>216</v>
      </c>
      <c r="C233" s="603" t="s">
        <v>11150</v>
      </c>
      <c r="D233" s="603" t="s">
        <v>11151</v>
      </c>
      <c r="E233" s="127">
        <v>1</v>
      </c>
      <c r="F233" s="630"/>
      <c r="G233" s="1013">
        <v>2050.4620236411592</v>
      </c>
      <c r="H233" s="319">
        <f>IF(G233="","",G233-G233*COMPASS!$U$35)</f>
        <v>2050.4620236411592</v>
      </c>
    </row>
    <row r="234" spans="1:8" ht="15" customHeight="1">
      <c r="A234" s="193" t="s">
        <v>11348</v>
      </c>
      <c r="B234" s="313" t="s">
        <v>216</v>
      </c>
      <c r="C234" s="603" t="s">
        <v>11152</v>
      </c>
      <c r="D234" s="603" t="s">
        <v>11153</v>
      </c>
      <c r="E234" s="127">
        <v>1</v>
      </c>
      <c r="F234" s="630"/>
      <c r="G234" s="1013">
        <v>2126.0527239484318</v>
      </c>
      <c r="H234" s="319">
        <f>IF(G234="","",G234-G234*COMPASS!$U$35)</f>
        <v>2126.0527239484318</v>
      </c>
    </row>
    <row r="235" spans="1:8" ht="15" customHeight="1">
      <c r="A235" s="193" t="s">
        <v>11349</v>
      </c>
      <c r="B235" s="313" t="s">
        <v>216</v>
      </c>
      <c r="C235" s="603" t="s">
        <v>11154</v>
      </c>
      <c r="D235" s="603" t="s">
        <v>11155</v>
      </c>
      <c r="E235" s="127">
        <v>1</v>
      </c>
      <c r="F235" s="630"/>
      <c r="G235" s="1013">
        <v>2424.3017455689642</v>
      </c>
      <c r="H235" s="319">
        <f>IF(G235="","",G235-G235*COMPASS!$U$35)</f>
        <v>2424.3017455689642</v>
      </c>
    </row>
    <row r="236" spans="1:8" ht="15" customHeight="1">
      <c r="A236" s="128" t="s">
        <v>11156</v>
      </c>
      <c r="B236" s="314"/>
      <c r="C236" s="129"/>
      <c r="D236" s="1011"/>
      <c r="E236" s="604"/>
      <c r="F236" s="71"/>
      <c r="G236" s="1016"/>
      <c r="H236" s="319" t="str">
        <f>IF(G236="","",G236-G236*COMPASS!$U$35)</f>
        <v/>
      </c>
    </row>
    <row r="237" spans="1:8" ht="15" customHeight="1">
      <c r="A237" s="193" t="s">
        <v>11350</v>
      </c>
      <c r="B237" s="313" t="s">
        <v>216</v>
      </c>
      <c r="C237" s="603" t="s">
        <v>11157</v>
      </c>
      <c r="D237" s="603" t="s">
        <v>11158</v>
      </c>
      <c r="E237" s="127">
        <v>1</v>
      </c>
      <c r="F237" s="630"/>
      <c r="G237" s="1013">
        <v>2077.715813547863</v>
      </c>
      <c r="H237" s="319">
        <f>IF(G237="","",G237-G237*COMPASS!$U$35)</f>
        <v>2077.715813547863</v>
      </c>
    </row>
    <row r="238" spans="1:8" ht="15" customHeight="1">
      <c r="A238" s="193" t="s">
        <v>11351</v>
      </c>
      <c r="B238" s="313" t="s">
        <v>216</v>
      </c>
      <c r="C238" s="603" t="s">
        <v>11159</v>
      </c>
      <c r="D238" s="603" t="s">
        <v>11160</v>
      </c>
      <c r="E238" s="127">
        <v>1</v>
      </c>
      <c r="F238" s="630"/>
      <c r="G238" s="1013">
        <v>2215.0132079835216</v>
      </c>
      <c r="H238" s="319">
        <f>IF(G238="","",G238-G238*COMPASS!$U$35)</f>
        <v>2215.0132079835216</v>
      </c>
    </row>
    <row r="239" spans="1:8" ht="15" customHeight="1">
      <c r="A239" s="193" t="s">
        <v>11352</v>
      </c>
      <c r="B239" s="313" t="s">
        <v>216</v>
      </c>
      <c r="C239" s="603" t="s">
        <v>11161</v>
      </c>
      <c r="D239" s="603" t="s">
        <v>11162</v>
      </c>
      <c r="E239" s="127">
        <v>1</v>
      </c>
      <c r="F239" s="630"/>
      <c r="G239" s="1013">
        <v>2292.6607980950744</v>
      </c>
      <c r="H239" s="319">
        <f>IF(G239="","",G239-G239*COMPASS!$U$35)</f>
        <v>2292.6607980950744</v>
      </c>
    </row>
    <row r="240" spans="1:8" ht="15" customHeight="1">
      <c r="A240" s="193" t="s">
        <v>11353</v>
      </c>
      <c r="B240" s="313" t="s">
        <v>216</v>
      </c>
      <c r="C240" s="603" t="s">
        <v>11163</v>
      </c>
      <c r="D240" s="603" t="s">
        <v>11164</v>
      </c>
      <c r="E240" s="127">
        <v>1</v>
      </c>
      <c r="F240" s="630"/>
      <c r="G240" s="1013">
        <v>2430.4724149818026</v>
      </c>
      <c r="H240" s="319">
        <f>IF(G240="","",G240-G240*COMPASS!$U$35)</f>
        <v>2430.4724149818026</v>
      </c>
    </row>
    <row r="241" spans="1:8" ht="15" customHeight="1">
      <c r="A241" s="193" t="s">
        <v>11354</v>
      </c>
      <c r="B241" s="313" t="s">
        <v>216</v>
      </c>
      <c r="C241" s="603" t="s">
        <v>11165</v>
      </c>
      <c r="D241" s="603" t="s">
        <v>11166</v>
      </c>
      <c r="E241" s="127">
        <v>1</v>
      </c>
      <c r="F241" s="630"/>
      <c r="G241" s="1013">
        <v>2783.2290164157425</v>
      </c>
      <c r="H241" s="319">
        <f>IF(G241="","",G241-G241*COMPASS!$U$35)</f>
        <v>2783.2290164157425</v>
      </c>
    </row>
    <row r="242" spans="1:8" ht="15" customHeight="1">
      <c r="A242" s="128" t="s">
        <v>11167</v>
      </c>
      <c r="B242" s="314"/>
      <c r="C242" s="129"/>
      <c r="D242" s="1011"/>
      <c r="E242" s="604"/>
      <c r="F242" s="71"/>
      <c r="G242" s="1016"/>
      <c r="H242" s="319" t="str">
        <f>IF(G242="","",G242-G242*COMPASS!$U$35)</f>
        <v/>
      </c>
    </row>
    <row r="243" spans="1:8" ht="15" customHeight="1">
      <c r="A243" s="193" t="s">
        <v>11355</v>
      </c>
      <c r="B243" s="313" t="s">
        <v>216</v>
      </c>
      <c r="C243" s="603" t="s">
        <v>11168</v>
      </c>
      <c r="D243" s="603" t="s">
        <v>11169</v>
      </c>
      <c r="E243" s="127">
        <v>1</v>
      </c>
      <c r="F243" s="630"/>
      <c r="G243" s="1013">
        <v>2522.7753449488469</v>
      </c>
      <c r="H243" s="319">
        <f>IF(G243="","",G243-G243*COMPASS!$U$35)</f>
        <v>2522.7753449488469</v>
      </c>
    </row>
    <row r="244" spans="1:8" ht="15" customHeight="1">
      <c r="A244" s="193" t="s">
        <v>11356</v>
      </c>
      <c r="B244" s="313" t="s">
        <v>216</v>
      </c>
      <c r="C244" s="603" t="s">
        <v>11170</v>
      </c>
      <c r="D244" s="603" t="s">
        <v>11171</v>
      </c>
      <c r="E244" s="127">
        <v>1</v>
      </c>
      <c r="F244" s="630"/>
      <c r="G244" s="1013">
        <v>2659.3014057079008</v>
      </c>
      <c r="H244" s="319">
        <f>IF(G244="","",G244-G244*COMPASS!$U$35)</f>
        <v>2659.3014057079008</v>
      </c>
    </row>
    <row r="245" spans="1:8" ht="15" customHeight="1">
      <c r="A245" s="193" t="s">
        <v>11357</v>
      </c>
      <c r="B245" s="313" t="s">
        <v>216</v>
      </c>
      <c r="C245" s="603" t="s">
        <v>11172</v>
      </c>
      <c r="D245" s="603" t="s">
        <v>11173</v>
      </c>
      <c r="E245" s="127">
        <v>1</v>
      </c>
      <c r="F245" s="630"/>
      <c r="G245" s="1013">
        <v>2755.2038928324337</v>
      </c>
      <c r="H245" s="319">
        <f>IF(G245="","",G245-G245*COMPASS!$U$35)</f>
        <v>2755.2038928324337</v>
      </c>
    </row>
    <row r="246" spans="1:8" ht="15" customHeight="1">
      <c r="A246" s="193" t="s">
        <v>11358</v>
      </c>
      <c r="B246" s="313" t="s">
        <v>216</v>
      </c>
      <c r="C246" s="603" t="s">
        <v>11174</v>
      </c>
      <c r="D246" s="603" t="s">
        <v>11175</v>
      </c>
      <c r="E246" s="127">
        <v>1</v>
      </c>
      <c r="F246" s="630"/>
      <c r="G246" s="1013">
        <v>2897.3864005532569</v>
      </c>
      <c r="H246" s="319">
        <f>IF(G246="","",G246-G246*COMPASS!$U$35)</f>
        <v>2897.3864005532569</v>
      </c>
    </row>
    <row r="247" spans="1:8" ht="15" customHeight="1">
      <c r="A247" s="193" t="s">
        <v>11359</v>
      </c>
      <c r="B247" s="313" t="s">
        <v>216</v>
      </c>
      <c r="C247" s="603" t="s">
        <v>11176</v>
      </c>
      <c r="D247" s="603" t="s">
        <v>11177</v>
      </c>
      <c r="E247" s="127">
        <v>1</v>
      </c>
      <c r="F247" s="630"/>
      <c r="G247" s="1013">
        <v>3305.421915477209</v>
      </c>
      <c r="H247" s="319">
        <f>IF(G247="","",G247-G247*COMPASS!$U$35)</f>
        <v>3305.421915477209</v>
      </c>
    </row>
    <row r="248" spans="1:8" ht="15" customHeight="1">
      <c r="A248" s="128" t="s">
        <v>11178</v>
      </c>
      <c r="B248" s="314"/>
      <c r="C248" s="129"/>
      <c r="D248" s="1011"/>
      <c r="E248" s="604"/>
      <c r="F248" s="71"/>
      <c r="G248" s="1016"/>
      <c r="H248" s="319" t="str">
        <f>IF(G248="","",G248-G248*COMPASS!$U$35)</f>
        <v/>
      </c>
    </row>
    <row r="249" spans="1:8" ht="15" customHeight="1">
      <c r="A249" s="193" t="s">
        <v>11360</v>
      </c>
      <c r="B249" s="313" t="s">
        <v>216</v>
      </c>
      <c r="C249" s="603" t="s">
        <v>11179</v>
      </c>
      <c r="D249" s="603" t="s">
        <v>11180</v>
      </c>
      <c r="E249" s="127">
        <v>1</v>
      </c>
      <c r="F249" s="630"/>
      <c r="G249" s="1013">
        <v>3125.4440576027496</v>
      </c>
      <c r="H249" s="319">
        <f>IF(G249="","",G249-G249*COMPASS!$U$35)</f>
        <v>3125.4440576027496</v>
      </c>
    </row>
    <row r="250" spans="1:8" ht="15" customHeight="1">
      <c r="A250" s="193" t="s">
        <v>11361</v>
      </c>
      <c r="B250" s="313" t="s">
        <v>216</v>
      </c>
      <c r="C250" s="603" t="s">
        <v>11181</v>
      </c>
      <c r="D250" s="603" t="s">
        <v>11182</v>
      </c>
      <c r="E250" s="127">
        <v>1</v>
      </c>
      <c r="F250" s="630"/>
      <c r="G250" s="1013">
        <v>3748.1674458483785</v>
      </c>
      <c r="H250" s="319">
        <f>IF(G250="","",G250-G250*COMPASS!$U$35)</f>
        <v>3748.1674458483785</v>
      </c>
    </row>
    <row r="251" spans="1:8" ht="15" customHeight="1">
      <c r="A251" s="128" t="s">
        <v>11183</v>
      </c>
      <c r="B251" s="314"/>
      <c r="C251" s="129"/>
      <c r="D251" s="1011"/>
      <c r="E251" s="604"/>
      <c r="F251" s="71"/>
      <c r="G251" s="1016"/>
      <c r="H251" s="319" t="str">
        <f>IF(G251="","",G251-G251*COMPASS!$U$35)</f>
        <v/>
      </c>
    </row>
    <row r="252" spans="1:8" ht="15" customHeight="1">
      <c r="A252" s="193" t="s">
        <v>11362</v>
      </c>
      <c r="B252" s="313" t="s">
        <v>216</v>
      </c>
      <c r="C252" s="603" t="s">
        <v>11184</v>
      </c>
      <c r="D252" s="603" t="s">
        <v>11185</v>
      </c>
      <c r="E252" s="127">
        <v>1</v>
      </c>
      <c r="F252" s="630"/>
      <c r="G252" s="1013">
        <v>109.78649330342006</v>
      </c>
      <c r="H252" s="319">
        <f>IF(G252="","",G252-G252*COMPASS!$U$35)</f>
        <v>109.78649330342006</v>
      </c>
    </row>
    <row r="253" spans="1:8" ht="15" customHeight="1">
      <c r="A253" s="193" t="s">
        <v>11363</v>
      </c>
      <c r="B253" s="313" t="s">
        <v>216</v>
      </c>
      <c r="C253" s="603" t="s">
        <v>11186</v>
      </c>
      <c r="D253" s="603" t="s">
        <v>11187</v>
      </c>
      <c r="E253" s="127">
        <v>1</v>
      </c>
      <c r="F253" s="630"/>
      <c r="G253" s="1013">
        <v>117.37127445670083</v>
      </c>
      <c r="H253" s="319">
        <f>IF(G253="","",G253-G253*COMPASS!$U$35)</f>
        <v>117.37127445670083</v>
      </c>
    </row>
    <row r="254" spans="1:8" ht="15" customHeight="1">
      <c r="A254" s="193" t="s">
        <v>11364</v>
      </c>
      <c r="B254" s="313" t="s">
        <v>216</v>
      </c>
      <c r="C254" s="603" t="s">
        <v>11188</v>
      </c>
      <c r="D254" s="603" t="s">
        <v>11189</v>
      </c>
      <c r="E254" s="127">
        <v>1</v>
      </c>
      <c r="F254" s="630"/>
      <c r="G254" s="1013">
        <v>135.90899381777012</v>
      </c>
      <c r="H254" s="319">
        <f>IF(G254="","",G254-G254*COMPASS!$U$35)</f>
        <v>135.90899381777012</v>
      </c>
    </row>
    <row r="255" spans="1:8" ht="15" customHeight="1">
      <c r="A255" s="193" t="s">
        <v>11365</v>
      </c>
      <c r="B255" s="313" t="s">
        <v>216</v>
      </c>
      <c r="C255" s="603" t="s">
        <v>11190</v>
      </c>
      <c r="D255" s="603" t="s">
        <v>11191</v>
      </c>
      <c r="E255" s="127">
        <v>1</v>
      </c>
      <c r="F255" s="630"/>
      <c r="G255" s="1013">
        <v>151.72133418816904</v>
      </c>
      <c r="H255" s="319">
        <f>IF(G255="","",G255-G255*COMPASS!$U$35)</f>
        <v>151.72133418816904</v>
      </c>
    </row>
    <row r="256" spans="1:8" ht="15" customHeight="1">
      <c r="A256" s="193" t="s">
        <v>11366</v>
      </c>
      <c r="B256" s="313" t="s">
        <v>216</v>
      </c>
      <c r="C256" s="603" t="s">
        <v>11192</v>
      </c>
      <c r="D256" s="603" t="s">
        <v>11193</v>
      </c>
      <c r="E256" s="127">
        <v>1</v>
      </c>
      <c r="F256" s="630"/>
      <c r="G256" s="1013">
        <v>117.37127445670083</v>
      </c>
      <c r="H256" s="319">
        <f>IF(G256="","",G256-G256*COMPASS!$U$35)</f>
        <v>117.37127445670083</v>
      </c>
    </row>
    <row r="257" spans="1:8" ht="15" customHeight="1">
      <c r="A257" s="193" t="s">
        <v>11367</v>
      </c>
      <c r="B257" s="313" t="s">
        <v>216</v>
      </c>
      <c r="C257" s="603" t="s">
        <v>11194</v>
      </c>
      <c r="D257" s="603" t="s">
        <v>11195</v>
      </c>
      <c r="E257" s="127">
        <v>1</v>
      </c>
      <c r="F257" s="630"/>
      <c r="G257" s="1013">
        <v>125.11032234530256</v>
      </c>
      <c r="H257" s="319">
        <f>IF(G257="","",G257-G257*COMPASS!$U$35)</f>
        <v>125.11032234530256</v>
      </c>
    </row>
    <row r="258" spans="1:8" ht="15" customHeight="1">
      <c r="A258" s="193" t="s">
        <v>11368</v>
      </c>
      <c r="B258" s="313" t="s">
        <v>216</v>
      </c>
      <c r="C258" s="603" t="s">
        <v>11196</v>
      </c>
      <c r="D258" s="603" t="s">
        <v>11197</v>
      </c>
      <c r="E258" s="127">
        <v>1</v>
      </c>
      <c r="F258" s="630"/>
      <c r="G258" s="1013">
        <v>143.64804170637186</v>
      </c>
      <c r="H258" s="319">
        <f>IF(G258="","",G258-G258*COMPASS!$U$35)</f>
        <v>143.64804170637186</v>
      </c>
    </row>
    <row r="259" spans="1:8" ht="15" customHeight="1">
      <c r="A259" s="193" t="s">
        <v>11369</v>
      </c>
      <c r="B259" s="313" t="s">
        <v>216</v>
      </c>
      <c r="C259" s="603" t="s">
        <v>11198</v>
      </c>
      <c r="D259" s="603" t="s">
        <v>11199</v>
      </c>
      <c r="E259" s="127">
        <v>1</v>
      </c>
      <c r="F259" s="630"/>
      <c r="G259" s="1013">
        <v>159.46038207677077</v>
      </c>
      <c r="H259" s="319">
        <f>IF(G259="","",G259-G259*COMPASS!$U$35)</f>
        <v>159.46038207677077</v>
      </c>
    </row>
    <row r="260" spans="1:8" ht="15" customHeight="1">
      <c r="A260" s="193" t="s">
        <v>11370</v>
      </c>
      <c r="B260" s="313" t="s">
        <v>216</v>
      </c>
      <c r="C260" s="603" t="s">
        <v>11200</v>
      </c>
      <c r="D260" s="603" t="s">
        <v>11201</v>
      </c>
      <c r="E260" s="127">
        <v>1</v>
      </c>
      <c r="F260" s="630"/>
      <c r="G260" s="1013">
        <v>206.92311431052102</v>
      </c>
      <c r="H260" s="319">
        <f>IF(G260="","",G260-G260*COMPASS!$U$35)</f>
        <v>206.92311431052102</v>
      </c>
    </row>
    <row r="261" spans="1:8" ht="15" customHeight="1">
      <c r="A261" s="193" t="s">
        <v>11371</v>
      </c>
      <c r="B261" s="313" t="s">
        <v>216</v>
      </c>
      <c r="C261" s="603" t="s">
        <v>11202</v>
      </c>
      <c r="D261" s="603" t="s">
        <v>11203</v>
      </c>
      <c r="E261" s="127">
        <v>1</v>
      </c>
      <c r="F261" s="630"/>
      <c r="G261" s="1013">
        <v>222.40121008772448</v>
      </c>
      <c r="H261" s="319">
        <f>IF(G261="","",G261-G261*COMPASS!$U$35)</f>
        <v>222.40121008772448</v>
      </c>
    </row>
    <row r="262" spans="1:8" ht="15" customHeight="1">
      <c r="A262" s="193" t="s">
        <v>11372</v>
      </c>
      <c r="B262" s="313" t="s">
        <v>216</v>
      </c>
      <c r="C262" s="603" t="s">
        <v>11204</v>
      </c>
      <c r="D262" s="603" t="s">
        <v>11205</v>
      </c>
      <c r="E262" s="127">
        <v>1</v>
      </c>
      <c r="F262" s="630"/>
      <c r="G262" s="1013">
        <v>259.47664880986304</v>
      </c>
      <c r="H262" s="319">
        <f>IF(G262="","",G262-G262*COMPASS!$U$35)</f>
        <v>259.47664880986304</v>
      </c>
    </row>
    <row r="263" spans="1:8" ht="15" customHeight="1">
      <c r="A263" s="193" t="s">
        <v>11373</v>
      </c>
      <c r="B263" s="313" t="s">
        <v>216</v>
      </c>
      <c r="C263" s="603" t="s">
        <v>11206</v>
      </c>
      <c r="D263" s="603" t="s">
        <v>11207</v>
      </c>
      <c r="E263" s="127">
        <v>1</v>
      </c>
      <c r="F263" s="630"/>
      <c r="G263" s="1013">
        <v>291.10132955066086</v>
      </c>
      <c r="H263" s="319">
        <f>IF(G263="","",G263-G263*COMPASS!$U$35)</f>
        <v>291.10132955066086</v>
      </c>
    </row>
    <row r="264" spans="1:8" ht="15" customHeight="1">
      <c r="A264" s="193" t="s">
        <v>11374</v>
      </c>
      <c r="B264" s="313" t="s">
        <v>216</v>
      </c>
      <c r="C264" s="603" t="s">
        <v>11208</v>
      </c>
      <c r="D264" s="603" t="s">
        <v>11209</v>
      </c>
      <c r="E264" s="127">
        <v>1</v>
      </c>
      <c r="F264" s="630"/>
      <c r="G264" s="1013">
        <v>222.40121008772448</v>
      </c>
      <c r="H264" s="319">
        <f>IF(G264="","",G264-G264*COMPASS!$U$35)</f>
        <v>222.40121008772448</v>
      </c>
    </row>
    <row r="265" spans="1:8" ht="15" customHeight="1">
      <c r="A265" s="193" t="s">
        <v>11375</v>
      </c>
      <c r="B265" s="313" t="s">
        <v>216</v>
      </c>
      <c r="C265" s="603" t="s">
        <v>11210</v>
      </c>
      <c r="D265" s="603" t="s">
        <v>11211</v>
      </c>
      <c r="E265" s="127">
        <v>1</v>
      </c>
      <c r="F265" s="630"/>
      <c r="G265" s="1013">
        <v>237.87930586492794</v>
      </c>
      <c r="H265" s="319">
        <f>IF(G265="","",G265-G265*COMPASS!$U$35)</f>
        <v>237.87930586492794</v>
      </c>
    </row>
    <row r="266" spans="1:8" ht="15" customHeight="1">
      <c r="A266" s="193" t="s">
        <v>11376</v>
      </c>
      <c r="B266" s="313" t="s">
        <v>216</v>
      </c>
      <c r="C266" s="603" t="s">
        <v>11212</v>
      </c>
      <c r="D266" s="603" t="s">
        <v>11213</v>
      </c>
      <c r="E266" s="127">
        <v>1</v>
      </c>
      <c r="F266" s="630"/>
      <c r="G266" s="1013">
        <v>274.95474458706656</v>
      </c>
      <c r="H266" s="319">
        <f>IF(G266="","",G266-G266*COMPASS!$U$35)</f>
        <v>274.95474458706656</v>
      </c>
    </row>
    <row r="267" spans="1:8" ht="15" customHeight="1">
      <c r="A267" s="193" t="s">
        <v>11377</v>
      </c>
      <c r="B267" s="313" t="s">
        <v>216</v>
      </c>
      <c r="C267" s="603" t="s">
        <v>11214</v>
      </c>
      <c r="D267" s="603" t="s">
        <v>11215</v>
      </c>
      <c r="E267" s="127">
        <v>1</v>
      </c>
      <c r="F267" s="630"/>
      <c r="G267" s="1013">
        <v>306.57942532786433</v>
      </c>
      <c r="H267" s="319">
        <f>IF(G267="","",G267-G267*COMPASS!$U$35)</f>
        <v>306.57942532786433</v>
      </c>
    </row>
    <row r="268" spans="1:8" ht="15" customHeight="1">
      <c r="A268" s="128" t="s">
        <v>17325</v>
      </c>
      <c r="B268" s="314"/>
      <c r="C268" s="129"/>
      <c r="D268" s="1011"/>
      <c r="E268" s="604"/>
      <c r="F268" s="71"/>
      <c r="G268" s="1016"/>
      <c r="H268" s="319" t="str">
        <f>IF(G268="","",G268-G268*COMPASS!$U$35)</f>
        <v/>
      </c>
    </row>
    <row r="269" spans="1:8" ht="15" customHeight="1">
      <c r="A269" s="193" t="s">
        <v>13067</v>
      </c>
      <c r="B269" s="313" t="s">
        <v>216</v>
      </c>
      <c r="C269" s="603" t="s">
        <v>13068</v>
      </c>
      <c r="D269" s="603" t="s">
        <v>11216</v>
      </c>
      <c r="E269" s="127">
        <v>1</v>
      </c>
      <c r="F269" s="630"/>
      <c r="G269" s="1013">
        <v>467.5949367088607</v>
      </c>
      <c r="H269" s="319">
        <f>IF(G269="","",G269-G269*COMPASS!$U$35)</f>
        <v>467.5949367088607</v>
      </c>
    </row>
    <row r="270" spans="1:8" ht="15" customHeight="1">
      <c r="A270" s="193" t="s">
        <v>13069</v>
      </c>
      <c r="B270" s="313" t="s">
        <v>216</v>
      </c>
      <c r="C270" s="603" t="s">
        <v>13070</v>
      </c>
      <c r="D270" s="603" t="s">
        <v>11217</v>
      </c>
      <c r="E270" s="127">
        <v>1</v>
      </c>
      <c r="F270" s="630"/>
      <c r="G270" s="1013">
        <v>484.05063291139237</v>
      </c>
      <c r="H270" s="319">
        <f>IF(G270="","",G270-G270*COMPASS!$U$35)</f>
        <v>484.05063291139237</v>
      </c>
    </row>
    <row r="271" spans="1:8" ht="15" customHeight="1">
      <c r="A271" s="193" t="s">
        <v>13071</v>
      </c>
      <c r="B271" s="313" t="s">
        <v>216</v>
      </c>
      <c r="C271" s="603" t="s">
        <v>13072</v>
      </c>
      <c r="D271" s="603" t="s">
        <v>11218</v>
      </c>
      <c r="E271" s="127">
        <v>1</v>
      </c>
      <c r="F271" s="630"/>
      <c r="G271" s="1013">
        <v>611.89873417721515</v>
      </c>
      <c r="H271" s="319">
        <f>IF(G271="","",G271-G271*COMPASS!$U$35)</f>
        <v>611.89873417721515</v>
      </c>
    </row>
    <row r="272" spans="1:8" ht="15" customHeight="1">
      <c r="A272" s="193" t="s">
        <v>13073</v>
      </c>
      <c r="B272" s="313" t="s">
        <v>216</v>
      </c>
      <c r="C272" s="603" t="s">
        <v>13074</v>
      </c>
      <c r="D272" s="603" t="s">
        <v>11219</v>
      </c>
      <c r="E272" s="127">
        <v>1</v>
      </c>
      <c r="F272" s="630"/>
      <c r="G272" s="1013">
        <v>489.36708860759495</v>
      </c>
      <c r="H272" s="319">
        <f>IF(G272="","",G272-G272*COMPASS!$U$35)</f>
        <v>489.36708860759495</v>
      </c>
    </row>
    <row r="273" spans="1:8" ht="15" customHeight="1">
      <c r="A273" s="193" t="s">
        <v>13075</v>
      </c>
      <c r="B273" s="313" t="s">
        <v>216</v>
      </c>
      <c r="C273" s="603" t="s">
        <v>13076</v>
      </c>
      <c r="D273" s="603" t="s">
        <v>11220</v>
      </c>
      <c r="E273" s="127">
        <v>1</v>
      </c>
      <c r="F273" s="630"/>
      <c r="G273" s="1013">
        <v>509.87341772151899</v>
      </c>
      <c r="H273" s="319">
        <f>IF(G273="","",G273-G273*COMPASS!$U$35)</f>
        <v>509.87341772151899</v>
      </c>
    </row>
    <row r="274" spans="1:8" ht="15" customHeight="1">
      <c r="A274" s="193" t="s">
        <v>13077</v>
      </c>
      <c r="B274" s="313" t="s">
        <v>216</v>
      </c>
      <c r="C274" s="603" t="s">
        <v>13078</v>
      </c>
      <c r="D274" s="603" t="s">
        <v>11221</v>
      </c>
      <c r="E274" s="127">
        <v>1</v>
      </c>
      <c r="F274" s="630"/>
      <c r="G274" s="1013">
        <v>649.87341772151888</v>
      </c>
      <c r="H274" s="319">
        <f>IF(G274="","",G274-G274*COMPASS!$U$35)</f>
        <v>649.87341772151888</v>
      </c>
    </row>
    <row r="275" spans="1:8" ht="15" customHeight="1">
      <c r="A275" s="193" t="s">
        <v>13079</v>
      </c>
      <c r="B275" s="313" t="s">
        <v>216</v>
      </c>
      <c r="C275" s="603" t="s">
        <v>13080</v>
      </c>
      <c r="D275" s="603" t="s">
        <v>11222</v>
      </c>
      <c r="E275" s="127">
        <v>1</v>
      </c>
      <c r="F275" s="630"/>
      <c r="G275" s="1013">
        <v>605.56962025316454</v>
      </c>
      <c r="H275" s="319">
        <f>IF(G275="","",G275-G275*COMPASS!$U$35)</f>
        <v>605.56962025316454</v>
      </c>
    </row>
    <row r="276" spans="1:8" ht="15" customHeight="1">
      <c r="A276" s="193" t="s">
        <v>13081</v>
      </c>
      <c r="B276" s="313" t="s">
        <v>216</v>
      </c>
      <c r="C276" s="603" t="s">
        <v>13082</v>
      </c>
      <c r="D276" s="603" t="s">
        <v>11223</v>
      </c>
      <c r="E276" s="127">
        <v>1</v>
      </c>
      <c r="F276" s="630"/>
      <c r="G276" s="1013">
        <v>605.82278481012656</v>
      </c>
      <c r="H276" s="319">
        <f>IF(G276="","",G276-G276*COMPASS!$U$35)</f>
        <v>605.82278481012656</v>
      </c>
    </row>
    <row r="277" spans="1:8" ht="15" customHeight="1">
      <c r="A277" s="193" t="s">
        <v>13083</v>
      </c>
      <c r="B277" s="313" t="s">
        <v>216</v>
      </c>
      <c r="C277" s="603" t="s">
        <v>13084</v>
      </c>
      <c r="D277" s="603" t="s">
        <v>11224</v>
      </c>
      <c r="E277" s="127">
        <v>1</v>
      </c>
      <c r="F277" s="630"/>
      <c r="G277" s="1013">
        <v>774.68354430379748</v>
      </c>
      <c r="H277" s="319">
        <f>IF(G277="","",G277-G277*COMPASS!$U$35)</f>
        <v>774.68354430379748</v>
      </c>
    </row>
    <row r="278" spans="1:8" ht="15" customHeight="1">
      <c r="A278" s="193" t="s">
        <v>13085</v>
      </c>
      <c r="B278" s="313" t="s">
        <v>216</v>
      </c>
      <c r="C278" s="603" t="s">
        <v>13086</v>
      </c>
      <c r="D278" s="603" t="s">
        <v>13087</v>
      </c>
      <c r="E278" s="403">
        <v>1</v>
      </c>
      <c r="F278" s="1017"/>
      <c r="G278" s="1015">
        <v>721.72151898734171</v>
      </c>
      <c r="H278" s="319">
        <f>IF(G278="","",G278-G278*COMPASS!$U$35)</f>
        <v>721.72151898734171</v>
      </c>
    </row>
    <row r="279" spans="1:8" ht="15" customHeight="1">
      <c r="A279" s="193" t="s">
        <v>13088</v>
      </c>
      <c r="B279" s="313" t="s">
        <v>216</v>
      </c>
      <c r="C279" s="603" t="s">
        <v>13089</v>
      </c>
      <c r="D279" s="603" t="s">
        <v>13090</v>
      </c>
      <c r="E279" s="403">
        <v>1</v>
      </c>
      <c r="F279" s="1017"/>
      <c r="G279" s="1015">
        <v>701.77215189873414</v>
      </c>
      <c r="H279" s="319">
        <f>IF(G279="","",G279-G279*COMPASS!$U$35)</f>
        <v>701.77215189873414</v>
      </c>
    </row>
    <row r="280" spans="1:8" ht="15" customHeight="1">
      <c r="A280" s="193" t="s">
        <v>13091</v>
      </c>
      <c r="B280" s="313" t="s">
        <v>216</v>
      </c>
      <c r="C280" s="603" t="s">
        <v>13092</v>
      </c>
      <c r="D280" s="603" t="s">
        <v>13093</v>
      </c>
      <c r="E280" s="403">
        <v>1</v>
      </c>
      <c r="F280" s="1017"/>
      <c r="G280" s="1015">
        <v>899.54430379746827</v>
      </c>
      <c r="H280" s="319">
        <f>IF(G280="","",G280-G280*COMPASS!$U$35)</f>
        <v>899.54430379746827</v>
      </c>
    </row>
    <row r="281" spans="1:8" ht="15" customHeight="1">
      <c r="A281" s="193" t="s">
        <v>13094</v>
      </c>
      <c r="B281" s="313" t="s">
        <v>216</v>
      </c>
      <c r="C281" s="603" t="s">
        <v>13095</v>
      </c>
      <c r="D281" s="603" t="s">
        <v>11225</v>
      </c>
      <c r="E281" s="127">
        <v>1</v>
      </c>
      <c r="F281" s="630"/>
      <c r="G281" s="1013">
        <v>582.02531645569616</v>
      </c>
      <c r="H281" s="319">
        <f>IF(G281="","",G281-G281*COMPASS!$U$35)</f>
        <v>582.02531645569616</v>
      </c>
    </row>
    <row r="282" spans="1:8" ht="15" customHeight="1">
      <c r="A282" s="193" t="s">
        <v>13096</v>
      </c>
      <c r="B282" s="313" t="s">
        <v>216</v>
      </c>
      <c r="C282" s="603" t="s">
        <v>13097</v>
      </c>
      <c r="D282" s="603" t="s">
        <v>11226</v>
      </c>
      <c r="E282" s="127">
        <v>1</v>
      </c>
      <c r="F282" s="630"/>
      <c r="G282" s="1013">
        <v>603.29113924050637</v>
      </c>
      <c r="H282" s="319">
        <f>IF(G282="","",G282-G282*COMPASS!$U$35)</f>
        <v>603.29113924050637</v>
      </c>
    </row>
    <row r="283" spans="1:8" ht="15" customHeight="1">
      <c r="A283" s="193" t="s">
        <v>13098</v>
      </c>
      <c r="B283" s="313" t="s">
        <v>216</v>
      </c>
      <c r="C283" s="603" t="s">
        <v>13099</v>
      </c>
      <c r="D283" s="603" t="s">
        <v>11227</v>
      </c>
      <c r="E283" s="127">
        <v>1</v>
      </c>
      <c r="F283" s="630"/>
      <c r="G283" s="1013">
        <v>763.03797468354423</v>
      </c>
      <c r="H283" s="319">
        <f>IF(G283="","",G283-G283*COMPASS!$U$35)</f>
        <v>763.03797468354423</v>
      </c>
    </row>
    <row r="284" spans="1:8" ht="15" customHeight="1">
      <c r="A284" s="193" t="s">
        <v>13100</v>
      </c>
      <c r="B284" s="313" t="s">
        <v>216</v>
      </c>
      <c r="C284" s="603" t="s">
        <v>13101</v>
      </c>
      <c r="D284" s="603" t="s">
        <v>11228</v>
      </c>
      <c r="E284" s="127">
        <v>1</v>
      </c>
      <c r="F284" s="630"/>
      <c r="G284" s="1013">
        <v>614.43037974683534</v>
      </c>
      <c r="H284" s="319">
        <f>IF(G284="","",G284-G284*COMPASS!$U$35)</f>
        <v>614.43037974683534</v>
      </c>
    </row>
    <row r="285" spans="1:8" ht="15" customHeight="1">
      <c r="A285" s="193" t="s">
        <v>13102</v>
      </c>
      <c r="B285" s="313" t="s">
        <v>216</v>
      </c>
      <c r="C285" s="603" t="s">
        <v>13103</v>
      </c>
      <c r="D285" s="603" t="s">
        <v>11229</v>
      </c>
      <c r="E285" s="127">
        <v>1</v>
      </c>
      <c r="F285" s="630"/>
      <c r="G285" s="1013">
        <v>638.98734177215192</v>
      </c>
      <c r="H285" s="319">
        <f>IF(G285="","",G285-G285*COMPASS!$U$35)</f>
        <v>638.98734177215192</v>
      </c>
    </row>
    <row r="286" spans="1:8" ht="15" customHeight="1">
      <c r="A286" s="193" t="s">
        <v>13104</v>
      </c>
      <c r="B286" s="313" t="s">
        <v>216</v>
      </c>
      <c r="C286" s="603" t="s">
        <v>13105</v>
      </c>
      <c r="D286" s="603" t="s">
        <v>11230</v>
      </c>
      <c r="E286" s="127">
        <v>1</v>
      </c>
      <c r="F286" s="630"/>
      <c r="G286" s="1013">
        <v>805.31645569620252</v>
      </c>
      <c r="H286" s="319">
        <f>IF(G286="","",G286-G286*COMPASS!$U$35)</f>
        <v>805.31645569620252</v>
      </c>
    </row>
    <row r="287" spans="1:8" ht="15" customHeight="1">
      <c r="A287" s="193" t="s">
        <v>13106</v>
      </c>
      <c r="B287" s="313" t="s">
        <v>216</v>
      </c>
      <c r="C287" s="603" t="s">
        <v>13107</v>
      </c>
      <c r="D287" s="603" t="s">
        <v>11231</v>
      </c>
      <c r="E287" s="127">
        <v>1</v>
      </c>
      <c r="F287" s="630"/>
      <c r="G287" s="1013">
        <v>719.24050632911394</v>
      </c>
      <c r="H287" s="319">
        <f>IF(G287="","",G287-G287*COMPASS!$U$35)</f>
        <v>719.24050632911394</v>
      </c>
    </row>
    <row r="288" spans="1:8" ht="15" customHeight="1">
      <c r="A288" s="193" t="s">
        <v>13108</v>
      </c>
      <c r="B288" s="313" t="s">
        <v>216</v>
      </c>
      <c r="C288" s="603" t="s">
        <v>13109</v>
      </c>
      <c r="D288" s="603" t="s">
        <v>11232</v>
      </c>
      <c r="E288" s="127">
        <v>1</v>
      </c>
      <c r="F288" s="630"/>
      <c r="G288" s="1013">
        <v>738.48101265822777</v>
      </c>
      <c r="H288" s="319">
        <f>IF(G288="","",G288-G288*COMPASS!$U$35)</f>
        <v>738.48101265822777</v>
      </c>
    </row>
    <row r="289" spans="1:8" ht="15" customHeight="1">
      <c r="A289" s="193" t="s">
        <v>13110</v>
      </c>
      <c r="B289" s="313" t="s">
        <v>216</v>
      </c>
      <c r="C289" s="603" t="s">
        <v>13111</v>
      </c>
      <c r="D289" s="603" t="s">
        <v>11233</v>
      </c>
      <c r="E289" s="127">
        <v>1</v>
      </c>
      <c r="F289" s="630"/>
      <c r="G289" s="1013">
        <v>918.48101265822788</v>
      </c>
      <c r="H289" s="319">
        <f>IF(G289="","",G289-G289*COMPASS!$U$35)</f>
        <v>918.48101265822788</v>
      </c>
    </row>
    <row r="290" spans="1:8" ht="15" customHeight="1">
      <c r="A290" s="193" t="s">
        <v>13112</v>
      </c>
      <c r="B290" s="313" t="s">
        <v>216</v>
      </c>
      <c r="C290" s="603" t="s">
        <v>13113</v>
      </c>
      <c r="D290" s="603" t="s">
        <v>13114</v>
      </c>
      <c r="E290" s="403">
        <v>1</v>
      </c>
      <c r="F290" s="1017"/>
      <c r="G290" s="1015">
        <v>823.94936708860746</v>
      </c>
      <c r="H290" s="319">
        <f>IF(G290="","",G290-G290*COMPASS!$U$35)</f>
        <v>823.94936708860746</v>
      </c>
    </row>
    <row r="291" spans="1:8" ht="15" customHeight="1">
      <c r="A291" s="193" t="s">
        <v>13115</v>
      </c>
      <c r="B291" s="313" t="s">
        <v>216</v>
      </c>
      <c r="C291" s="603" t="s">
        <v>13116</v>
      </c>
      <c r="D291" s="603" t="s">
        <v>13117</v>
      </c>
      <c r="E291" s="403">
        <v>1</v>
      </c>
      <c r="F291" s="1017"/>
      <c r="G291" s="1015">
        <v>837.82278481012656</v>
      </c>
      <c r="H291" s="319">
        <f>IF(G291="","",G291-G291*COMPASS!$U$35)</f>
        <v>837.82278481012656</v>
      </c>
    </row>
    <row r="292" spans="1:8" ht="15" customHeight="1">
      <c r="A292" s="193" t="s">
        <v>13118</v>
      </c>
      <c r="B292" s="313" t="s">
        <v>216</v>
      </c>
      <c r="C292" s="603" t="s">
        <v>13119</v>
      </c>
      <c r="D292" s="603" t="s">
        <v>13120</v>
      </c>
      <c r="E292" s="403">
        <v>1</v>
      </c>
      <c r="F292" s="1017"/>
      <c r="G292" s="1015">
        <v>1031.5949367088608</v>
      </c>
      <c r="H292" s="319">
        <f>IF(G292="","",G292-G292*COMPASS!$U$35)</f>
        <v>1031.5949367088608</v>
      </c>
    </row>
    <row r="293" spans="1:8" ht="15" customHeight="1">
      <c r="A293" s="193" t="s">
        <v>13121</v>
      </c>
      <c r="B293" s="313" t="s">
        <v>216</v>
      </c>
      <c r="C293" s="603" t="s">
        <v>13122</v>
      </c>
      <c r="D293" s="603" t="s">
        <v>11234</v>
      </c>
      <c r="E293" s="127">
        <v>1</v>
      </c>
      <c r="F293" s="630"/>
      <c r="G293" s="1013">
        <v>949.71852525327074</v>
      </c>
      <c r="H293" s="319">
        <f>IF(G293="","",G293-G293*COMPASS!$U$35)</f>
        <v>949.71852525327074</v>
      </c>
    </row>
    <row r="294" spans="1:8" ht="15" customHeight="1">
      <c r="A294" s="193" t="s">
        <v>13123</v>
      </c>
      <c r="B294" s="313" t="s">
        <v>216</v>
      </c>
      <c r="C294" s="603" t="s">
        <v>13124</v>
      </c>
      <c r="D294" s="603" t="s">
        <v>11235</v>
      </c>
      <c r="E294" s="127">
        <v>1</v>
      </c>
      <c r="F294" s="630"/>
      <c r="G294" s="1013">
        <v>982.5511143467744</v>
      </c>
      <c r="H294" s="319">
        <f>IF(G294="","",G294-G294*COMPASS!$U$35)</f>
        <v>982.5511143467744</v>
      </c>
    </row>
    <row r="295" spans="1:8" ht="15" customHeight="1">
      <c r="A295" s="193" t="s">
        <v>13125</v>
      </c>
      <c r="B295" s="313" t="s">
        <v>216</v>
      </c>
      <c r="C295" s="603" t="s">
        <v>13126</v>
      </c>
      <c r="D295" s="603" t="s">
        <v>11236</v>
      </c>
      <c r="E295" s="127">
        <v>1</v>
      </c>
      <c r="F295" s="630"/>
      <c r="G295" s="1013">
        <v>1238.0916438250458</v>
      </c>
      <c r="H295" s="319">
        <f>IF(G295="","",G295-G295*COMPASS!$U$35)</f>
        <v>1238.0916438250458</v>
      </c>
    </row>
    <row r="296" spans="1:8" ht="15" customHeight="1">
      <c r="A296" s="193" t="s">
        <v>13127</v>
      </c>
      <c r="B296" s="313" t="s">
        <v>216</v>
      </c>
      <c r="C296" s="603" t="s">
        <v>13128</v>
      </c>
      <c r="D296" s="603" t="s">
        <v>11237</v>
      </c>
      <c r="E296" s="127">
        <v>1</v>
      </c>
      <c r="F296" s="630"/>
      <c r="G296" s="1013">
        <v>993.0320241198566</v>
      </c>
      <c r="H296" s="319">
        <f>IF(G296="","",G296-G296*COMPASS!$U$35)</f>
        <v>993.0320241198566</v>
      </c>
    </row>
    <row r="297" spans="1:8" ht="15" customHeight="1">
      <c r="A297" s="193" t="s">
        <v>13129</v>
      </c>
      <c r="B297" s="313" t="s">
        <v>216</v>
      </c>
      <c r="C297" s="603" t="s">
        <v>13130</v>
      </c>
      <c r="D297" s="603" t="s">
        <v>11238</v>
      </c>
      <c r="E297" s="127">
        <v>1</v>
      </c>
      <c r="F297" s="630"/>
      <c r="G297" s="1013">
        <v>1034.3176947912157</v>
      </c>
      <c r="H297" s="319">
        <f>IF(G297="","",G297-G297*COMPASS!$U$35)</f>
        <v>1034.3176947912157</v>
      </c>
    </row>
    <row r="298" spans="1:8" ht="15" customHeight="1">
      <c r="A298" s="193" t="s">
        <v>13131</v>
      </c>
      <c r="B298" s="313" t="s">
        <v>216</v>
      </c>
      <c r="C298" s="603" t="s">
        <v>13132</v>
      </c>
      <c r="D298" s="603" t="s">
        <v>11239</v>
      </c>
      <c r="E298" s="127">
        <v>1</v>
      </c>
      <c r="F298" s="630"/>
      <c r="G298" s="1013">
        <v>1314.2263394919039</v>
      </c>
      <c r="H298" s="319">
        <f>IF(G298="","",G298-G298*COMPASS!$U$35)</f>
        <v>1314.2263394919039</v>
      </c>
    </row>
    <row r="299" spans="1:8" ht="15" customHeight="1">
      <c r="A299" s="193" t="s">
        <v>13133</v>
      </c>
      <c r="B299" s="313" t="s">
        <v>216</v>
      </c>
      <c r="C299" s="603" t="s">
        <v>13134</v>
      </c>
      <c r="D299" s="603" t="s">
        <v>11240</v>
      </c>
      <c r="E299" s="127">
        <v>1</v>
      </c>
      <c r="F299" s="630"/>
      <c r="G299" s="1013">
        <v>1225.5487289770417</v>
      </c>
      <c r="H299" s="319">
        <f>IF(G299="","",G299-G299*COMPASS!$U$35)</f>
        <v>1225.5487289770417</v>
      </c>
    </row>
    <row r="300" spans="1:8" ht="15" customHeight="1">
      <c r="A300" s="193" t="s">
        <v>13135</v>
      </c>
      <c r="B300" s="313" t="s">
        <v>216</v>
      </c>
      <c r="C300" s="603" t="s">
        <v>13136</v>
      </c>
      <c r="D300" s="603" t="s">
        <v>11241</v>
      </c>
      <c r="E300" s="127">
        <v>1</v>
      </c>
      <c r="F300" s="630"/>
      <c r="G300" s="1013">
        <v>1226.220874277707</v>
      </c>
      <c r="H300" s="319">
        <f>IF(G300="","",G300-G300*COMPASS!$U$35)</f>
        <v>1226.220874277707</v>
      </c>
    </row>
    <row r="301" spans="1:8" ht="15" customHeight="1">
      <c r="A301" s="193" t="s">
        <v>13137</v>
      </c>
      <c r="B301" s="313" t="s">
        <v>216</v>
      </c>
      <c r="C301" s="603" t="s">
        <v>13138</v>
      </c>
      <c r="D301" s="603" t="s">
        <v>11242</v>
      </c>
      <c r="E301" s="127">
        <v>1</v>
      </c>
      <c r="F301" s="630"/>
      <c r="G301" s="1013">
        <v>1563.9795840085169</v>
      </c>
      <c r="H301" s="319">
        <f>IF(G301="","",G301-G301*COMPASS!$U$35)</f>
        <v>1563.9795840085169</v>
      </c>
    </row>
    <row r="302" spans="1:8" ht="15" customHeight="1">
      <c r="A302" s="193" t="s">
        <v>13139</v>
      </c>
      <c r="B302" s="313" t="s">
        <v>216</v>
      </c>
      <c r="C302" s="603" t="s">
        <v>13140</v>
      </c>
      <c r="D302" s="603" t="s">
        <v>13141</v>
      </c>
      <c r="E302" s="403">
        <v>1</v>
      </c>
      <c r="F302" s="1017"/>
      <c r="G302" s="1015">
        <v>1458.0759493670887</v>
      </c>
      <c r="H302" s="319">
        <f>IF(G302="","",G302-G302*COMPASS!$U$35)</f>
        <v>1458.0759493670887</v>
      </c>
    </row>
    <row r="303" spans="1:8" ht="15" customHeight="1">
      <c r="A303" s="193" t="s">
        <v>13142</v>
      </c>
      <c r="B303" s="313" t="s">
        <v>216</v>
      </c>
      <c r="C303" s="603" t="s">
        <v>13143</v>
      </c>
      <c r="D303" s="603" t="s">
        <v>13144</v>
      </c>
      <c r="E303" s="403">
        <v>1</v>
      </c>
      <c r="F303" s="1017"/>
      <c r="G303" s="1015">
        <v>1471.9240506329113</v>
      </c>
      <c r="H303" s="319">
        <f>IF(G303="","",G303-G303*COMPASS!$U$35)</f>
        <v>1471.9240506329113</v>
      </c>
    </row>
    <row r="304" spans="1:8" ht="15" customHeight="1">
      <c r="A304" s="193" t="s">
        <v>13145</v>
      </c>
      <c r="B304" s="313" t="s">
        <v>216</v>
      </c>
      <c r="C304" s="603" t="s">
        <v>13146</v>
      </c>
      <c r="D304" s="603" t="s">
        <v>13147</v>
      </c>
      <c r="E304" s="403">
        <v>1</v>
      </c>
      <c r="F304" s="1017"/>
      <c r="G304" s="1015">
        <v>1813.7468354430378</v>
      </c>
      <c r="H304" s="319">
        <f>IF(G304="","",G304-G304*COMPASS!$U$35)</f>
        <v>1813.7468354430378</v>
      </c>
    </row>
    <row r="305" spans="1:8" ht="15" customHeight="1">
      <c r="A305" s="128" t="s">
        <v>17326</v>
      </c>
      <c r="B305" s="128"/>
      <c r="C305" s="129"/>
      <c r="D305" s="1011"/>
      <c r="E305" s="604"/>
      <c r="F305" s="71"/>
      <c r="G305" s="71"/>
      <c r="H305" s="319" t="str">
        <f>IF(G305="","",G305-G305*COMPASS!$U$35)</f>
        <v/>
      </c>
    </row>
    <row r="306" spans="1:8" ht="15" customHeight="1">
      <c r="A306" s="193" t="s">
        <v>17442</v>
      </c>
      <c r="B306" s="313" t="s">
        <v>216</v>
      </c>
      <c r="C306" s="603" t="s">
        <v>17327</v>
      </c>
      <c r="D306" s="603" t="s">
        <v>17328</v>
      </c>
      <c r="E306" s="403">
        <v>1</v>
      </c>
      <c r="F306" s="1255" t="s">
        <v>445</v>
      </c>
      <c r="G306" s="1015">
        <v>948.42341772151883</v>
      </c>
      <c r="H306" s="319">
        <f>IF(G306="","",G306-G306*COMPASS!$U$35)</f>
        <v>948.42341772151883</v>
      </c>
    </row>
    <row r="307" spans="1:8" ht="15" customHeight="1">
      <c r="A307" s="193" t="s">
        <v>17443</v>
      </c>
      <c r="B307" s="313" t="s">
        <v>216</v>
      </c>
      <c r="C307" s="603" t="s">
        <v>17329</v>
      </c>
      <c r="D307" s="603" t="s">
        <v>17330</v>
      </c>
      <c r="E307" s="403">
        <v>1</v>
      </c>
      <c r="F307" s="1255" t="s">
        <v>445</v>
      </c>
      <c r="G307" s="1015">
        <v>927.90034177215159</v>
      </c>
      <c r="H307" s="319">
        <f>IF(G307="","",G307-G307*COMPASS!$U$35)</f>
        <v>927.90034177215159</v>
      </c>
    </row>
    <row r="308" spans="1:8" ht="15" customHeight="1">
      <c r="A308" s="193" t="s">
        <v>17444</v>
      </c>
      <c r="B308" s="313" t="s">
        <v>216</v>
      </c>
      <c r="C308" s="603" t="s">
        <v>17331</v>
      </c>
      <c r="D308" s="603" t="s">
        <v>17332</v>
      </c>
      <c r="E308" s="403">
        <v>1</v>
      </c>
      <c r="F308" s="1255" t="s">
        <v>445</v>
      </c>
      <c r="G308" s="1015">
        <v>1131.5939240506329</v>
      </c>
      <c r="H308" s="319">
        <f>IF(G308="","",G308-G308*COMPASS!$U$35)</f>
        <v>1131.5939240506329</v>
      </c>
    </row>
    <row r="309" spans="1:8" ht="15" customHeight="1">
      <c r="A309" s="193" t="s">
        <v>17445</v>
      </c>
      <c r="B309" s="313" t="s">
        <v>216</v>
      </c>
      <c r="C309" s="603" t="s">
        <v>17333</v>
      </c>
      <c r="D309" s="603" t="s">
        <v>17334</v>
      </c>
      <c r="E309" s="403">
        <v>1</v>
      </c>
      <c r="F309" s="1255" t="s">
        <v>445</v>
      </c>
      <c r="G309" s="1015">
        <v>686.645658227848</v>
      </c>
      <c r="H309" s="319">
        <f>IF(G309="","",G309-G309*COMPASS!$U$35)</f>
        <v>686.645658227848</v>
      </c>
    </row>
    <row r="310" spans="1:8" ht="15" customHeight="1">
      <c r="A310" s="193" t="s">
        <v>17446</v>
      </c>
      <c r="B310" s="313" t="s">
        <v>216</v>
      </c>
      <c r="C310" s="603" t="s">
        <v>17335</v>
      </c>
      <c r="D310" s="603" t="s">
        <v>17336</v>
      </c>
      <c r="E310" s="403">
        <v>1</v>
      </c>
      <c r="F310" s="1255" t="s">
        <v>445</v>
      </c>
      <c r="G310" s="1015">
        <v>703.55460759493656</v>
      </c>
      <c r="H310" s="319">
        <f>IF(G310="","",G310-G310*COMPASS!$U$35)</f>
        <v>703.55460759493656</v>
      </c>
    </row>
    <row r="311" spans="1:8" ht="15" customHeight="1">
      <c r="A311" s="193" t="s">
        <v>17447</v>
      </c>
      <c r="B311" s="313" t="s">
        <v>216</v>
      </c>
      <c r="C311" s="603" t="s">
        <v>17337</v>
      </c>
      <c r="D311" s="603" t="s">
        <v>17338</v>
      </c>
      <c r="E311" s="403">
        <v>1</v>
      </c>
      <c r="F311" s="1255" t="s">
        <v>445</v>
      </c>
      <c r="G311" s="1015">
        <v>835.16513924050628</v>
      </c>
      <c r="H311" s="319">
        <f>IF(G311="","",G311-G311*COMPASS!$U$35)</f>
        <v>835.16513924050628</v>
      </c>
    </row>
    <row r="312" spans="1:8" ht="15" customHeight="1">
      <c r="A312" s="193" t="s">
        <v>17448</v>
      </c>
      <c r="B312" s="313" t="s">
        <v>216</v>
      </c>
      <c r="C312" s="603" t="s">
        <v>17339</v>
      </c>
      <c r="D312" s="603" t="s">
        <v>17340</v>
      </c>
      <c r="E312" s="403">
        <v>1</v>
      </c>
      <c r="F312" s="1255" t="s">
        <v>445</v>
      </c>
      <c r="G312" s="1015">
        <v>708.96406329113915</v>
      </c>
      <c r="H312" s="319">
        <f>IF(G312="","",G312-G312*COMPASS!$U$35)</f>
        <v>708.96406329113915</v>
      </c>
    </row>
    <row r="313" spans="1:8" ht="15" customHeight="1">
      <c r="A313" s="193" t="s">
        <v>17449</v>
      </c>
      <c r="B313" s="313" t="s">
        <v>216</v>
      </c>
      <c r="C313" s="603" t="s">
        <v>17341</v>
      </c>
      <c r="D313" s="603" t="s">
        <v>17342</v>
      </c>
      <c r="E313" s="403">
        <v>1</v>
      </c>
      <c r="F313" s="1255" t="s">
        <v>445</v>
      </c>
      <c r="G313" s="1015">
        <v>730.21465822784808</v>
      </c>
      <c r="H313" s="319">
        <f>IF(G313="","",G313-G313*COMPASS!$U$35)</f>
        <v>730.21465822784808</v>
      </c>
    </row>
    <row r="314" spans="1:8" ht="15" customHeight="1">
      <c r="A314" s="193" t="s">
        <v>17450</v>
      </c>
      <c r="B314" s="313" t="s">
        <v>216</v>
      </c>
      <c r="C314" s="603" t="s">
        <v>17343</v>
      </c>
      <c r="D314" s="603" t="s">
        <v>17344</v>
      </c>
      <c r="E314" s="403">
        <v>1</v>
      </c>
      <c r="F314" s="1255" t="s">
        <v>445</v>
      </c>
      <c r="G314" s="1015">
        <v>874.36902531645569</v>
      </c>
      <c r="H314" s="319">
        <f>IF(G314="","",G314-G314*COMPASS!$U$35)</f>
        <v>874.36902531645569</v>
      </c>
    </row>
    <row r="315" spans="1:8" ht="15" customHeight="1">
      <c r="A315" s="193" t="s">
        <v>17451</v>
      </c>
      <c r="B315" s="313" t="s">
        <v>216</v>
      </c>
      <c r="C315" s="603" t="s">
        <v>17345</v>
      </c>
      <c r="D315" s="603" t="s">
        <v>17346</v>
      </c>
      <c r="E315" s="403">
        <v>1</v>
      </c>
      <c r="F315" s="1255" t="s">
        <v>445</v>
      </c>
      <c r="G315" s="1015">
        <v>828.69960759493665</v>
      </c>
      <c r="H315" s="319">
        <f>IF(G315="","",G315-G315*COMPASS!$U$35)</f>
        <v>828.69960759493665</v>
      </c>
    </row>
    <row r="316" spans="1:8" ht="15" customHeight="1">
      <c r="A316" s="193" t="s">
        <v>17452</v>
      </c>
      <c r="B316" s="313" t="s">
        <v>216</v>
      </c>
      <c r="C316" s="603" t="s">
        <v>17347</v>
      </c>
      <c r="D316" s="603" t="s">
        <v>17348</v>
      </c>
      <c r="E316" s="403">
        <v>1</v>
      </c>
      <c r="F316" s="1255" t="s">
        <v>445</v>
      </c>
      <c r="G316" s="1015">
        <v>829.05163291139218</v>
      </c>
      <c r="H316" s="319">
        <f>IF(G316="","",G316-G316*COMPASS!$U$35)</f>
        <v>829.05163291139218</v>
      </c>
    </row>
    <row r="317" spans="1:8" ht="15" customHeight="1">
      <c r="A317" s="193" t="s">
        <v>17453</v>
      </c>
      <c r="B317" s="313" t="s">
        <v>216</v>
      </c>
      <c r="C317" s="603" t="s">
        <v>17349</v>
      </c>
      <c r="D317" s="603" t="s">
        <v>17350</v>
      </c>
      <c r="E317" s="403">
        <v>1</v>
      </c>
      <c r="F317" s="1255" t="s">
        <v>445</v>
      </c>
      <c r="G317" s="1015">
        <v>1002.9990759493669</v>
      </c>
      <c r="H317" s="319">
        <f>IF(G317="","",G317-G317*COMPASS!$U$35)</f>
        <v>1002.9990759493669</v>
      </c>
    </row>
    <row r="318" spans="1:8" ht="15" customHeight="1">
      <c r="A318" s="193" t="s">
        <v>17454</v>
      </c>
      <c r="B318" s="313" t="s">
        <v>216</v>
      </c>
      <c r="C318" s="603" t="s">
        <v>17351</v>
      </c>
      <c r="D318" s="603" t="s">
        <v>17352</v>
      </c>
      <c r="E318" s="403">
        <v>1</v>
      </c>
      <c r="F318" s="1255" t="s">
        <v>445</v>
      </c>
      <c r="G318" s="1015">
        <v>1053.737658227848</v>
      </c>
      <c r="H318" s="319">
        <f>IF(G318="","",G318-G318*COMPASS!$U$35)</f>
        <v>1053.737658227848</v>
      </c>
    </row>
    <row r="319" spans="1:8" ht="15" customHeight="1">
      <c r="A319" s="193" t="s">
        <v>17455</v>
      </c>
      <c r="B319" s="313" t="s">
        <v>216</v>
      </c>
      <c r="C319" s="603" t="s">
        <v>17353</v>
      </c>
      <c r="D319" s="603" t="s">
        <v>17354</v>
      </c>
      <c r="E319" s="403">
        <v>1</v>
      </c>
      <c r="F319" s="1255" t="s">
        <v>445</v>
      </c>
      <c r="G319" s="1015">
        <v>1068.0181518987338</v>
      </c>
      <c r="H319" s="319">
        <f>IF(G319="","",G319-G319*COMPASS!$U$35)</f>
        <v>1068.0181518987338</v>
      </c>
    </row>
    <row r="320" spans="1:8" ht="15" customHeight="1">
      <c r="A320" s="193" t="s">
        <v>17456</v>
      </c>
      <c r="B320" s="313" t="s">
        <v>216</v>
      </c>
      <c r="C320" s="603" t="s">
        <v>17355</v>
      </c>
      <c r="D320" s="603" t="s">
        <v>17356</v>
      </c>
      <c r="E320" s="403">
        <v>1</v>
      </c>
      <c r="F320" s="1255" t="s">
        <v>445</v>
      </c>
      <c r="G320" s="1015">
        <v>1267.6165063291137</v>
      </c>
      <c r="H320" s="319">
        <f>IF(G320="","",G320-G320*COMPASS!$U$35)</f>
        <v>1267.6165063291137</v>
      </c>
    </row>
    <row r="321" spans="1:8" ht="15" customHeight="1">
      <c r="A321" s="193" t="s">
        <v>17457</v>
      </c>
      <c r="B321" s="313" t="s">
        <v>216</v>
      </c>
      <c r="C321" s="603" t="s">
        <v>17357</v>
      </c>
      <c r="D321" s="603" t="s">
        <v>17358</v>
      </c>
      <c r="E321" s="403">
        <v>1</v>
      </c>
      <c r="F321" s="1255" t="s">
        <v>445</v>
      </c>
      <c r="G321" s="1015">
        <v>804.64454430379737</v>
      </c>
      <c r="H321" s="319">
        <f>IF(G321="","",G321-G321*COMPASS!$U$35)</f>
        <v>804.64454430379737</v>
      </c>
    </row>
    <row r="322" spans="1:8" ht="15" customHeight="1">
      <c r="A322" s="193" t="s">
        <v>17458</v>
      </c>
      <c r="B322" s="313" t="s">
        <v>216</v>
      </c>
      <c r="C322" s="603" t="s">
        <v>17359</v>
      </c>
      <c r="D322" s="603" t="s">
        <v>17360</v>
      </c>
      <c r="E322" s="403">
        <v>1</v>
      </c>
      <c r="F322" s="1255" t="s">
        <v>445</v>
      </c>
      <c r="G322" s="1015">
        <v>826.44664556962005</v>
      </c>
      <c r="H322" s="319">
        <f>IF(G322="","",G322-G322*COMPASS!$U$35)</f>
        <v>826.44664556962005</v>
      </c>
    </row>
    <row r="323" spans="1:8" ht="15" customHeight="1">
      <c r="A323" s="193" t="s">
        <v>17459</v>
      </c>
      <c r="B323" s="313" t="s">
        <v>216</v>
      </c>
      <c r="C323" s="603" t="s">
        <v>17361</v>
      </c>
      <c r="D323" s="603" t="s">
        <v>17362</v>
      </c>
      <c r="E323" s="403">
        <v>1</v>
      </c>
      <c r="F323" s="1255" t="s">
        <v>445</v>
      </c>
      <c r="G323" s="1015">
        <v>990.98327848101246</v>
      </c>
      <c r="H323" s="319">
        <f>IF(G323="","",G323-G323*COMPASS!$U$35)</f>
        <v>990.98327848101246</v>
      </c>
    </row>
    <row r="324" spans="1:8" ht="15" customHeight="1">
      <c r="A324" s="193" t="s">
        <v>17460</v>
      </c>
      <c r="B324" s="313" t="s">
        <v>216</v>
      </c>
      <c r="C324" s="603" t="s">
        <v>17363</v>
      </c>
      <c r="D324" s="603" t="s">
        <v>17364</v>
      </c>
      <c r="E324" s="403">
        <v>1</v>
      </c>
      <c r="F324" s="1255" t="s">
        <v>445</v>
      </c>
      <c r="G324" s="1015">
        <v>837.94613924050623</v>
      </c>
      <c r="H324" s="319">
        <f>IF(G324="","",G324-G324*COMPASS!$U$35)</f>
        <v>837.94613924050623</v>
      </c>
    </row>
    <row r="325" spans="1:8" ht="15" customHeight="1">
      <c r="A325" s="193" t="s">
        <v>17461</v>
      </c>
      <c r="B325" s="313" t="s">
        <v>216</v>
      </c>
      <c r="C325" s="603" t="s">
        <v>17365</v>
      </c>
      <c r="D325" s="603" t="s">
        <v>17366</v>
      </c>
      <c r="E325" s="403">
        <v>1</v>
      </c>
      <c r="F325" s="1255" t="s">
        <v>445</v>
      </c>
      <c r="G325" s="1015">
        <v>863.04554430379721</v>
      </c>
      <c r="H325" s="319">
        <f>IF(G325="","",G325-G325*COMPASS!$U$35)</f>
        <v>863.04554430379721</v>
      </c>
    </row>
    <row r="326" spans="1:8" ht="15" customHeight="1">
      <c r="A326" s="193" t="s">
        <v>17462</v>
      </c>
      <c r="B326" s="313" t="s">
        <v>216</v>
      </c>
      <c r="C326" s="603" t="s">
        <v>17367</v>
      </c>
      <c r="D326" s="603" t="s">
        <v>17368</v>
      </c>
      <c r="E326" s="403">
        <v>1</v>
      </c>
      <c r="F326" s="1255" t="s">
        <v>445</v>
      </c>
      <c r="G326" s="1015">
        <v>1034.3645316455693</v>
      </c>
      <c r="H326" s="319">
        <f>IF(G326="","",G326-G326*COMPASS!$U$35)</f>
        <v>1034.3645316455693</v>
      </c>
    </row>
    <row r="327" spans="1:8" ht="15" customHeight="1">
      <c r="A327" s="193" t="s">
        <v>17463</v>
      </c>
      <c r="B327" s="313" t="s">
        <v>216</v>
      </c>
      <c r="C327" s="603" t="s">
        <v>17369</v>
      </c>
      <c r="D327" s="603" t="s">
        <v>17370</v>
      </c>
      <c r="E327" s="403">
        <v>1</v>
      </c>
      <c r="F327" s="1255" t="s">
        <v>445</v>
      </c>
      <c r="G327" s="1015">
        <v>945.84189873417699</v>
      </c>
      <c r="H327" s="319">
        <f>IF(G327="","",G327-G327*COMPASS!$U$35)</f>
        <v>945.84189873417699</v>
      </c>
    </row>
    <row r="328" spans="1:8" ht="15" customHeight="1">
      <c r="A328" s="193" t="s">
        <v>17464</v>
      </c>
      <c r="B328" s="313" t="s">
        <v>216</v>
      </c>
      <c r="C328" s="603" t="s">
        <v>17371</v>
      </c>
      <c r="D328" s="603" t="s">
        <v>17372</v>
      </c>
      <c r="E328" s="403">
        <v>1</v>
      </c>
      <c r="F328" s="1255" t="s">
        <v>445</v>
      </c>
      <c r="G328" s="1015">
        <v>965.53184810126584</v>
      </c>
      <c r="H328" s="319">
        <f>IF(G328="","",G328-G328*COMPASS!$U$35)</f>
        <v>965.53184810126584</v>
      </c>
    </row>
    <row r="329" spans="1:8" ht="15" customHeight="1">
      <c r="A329" s="193" t="s">
        <v>17465</v>
      </c>
      <c r="B329" s="313" t="s">
        <v>216</v>
      </c>
      <c r="C329" s="603" t="s">
        <v>17373</v>
      </c>
      <c r="D329" s="603" t="s">
        <v>17374</v>
      </c>
      <c r="E329" s="403">
        <v>1</v>
      </c>
      <c r="F329" s="1255" t="s">
        <v>445</v>
      </c>
      <c r="G329" s="1015">
        <v>1150.9905189873418</v>
      </c>
      <c r="H329" s="319">
        <f>IF(G329="","",G329-G329*COMPASS!$U$35)</f>
        <v>1150.9905189873418</v>
      </c>
    </row>
    <row r="330" spans="1:8" ht="15" customHeight="1">
      <c r="A330" s="193" t="s">
        <v>17466</v>
      </c>
      <c r="B330" s="313" t="s">
        <v>216</v>
      </c>
      <c r="C330" s="603" t="s">
        <v>17375</v>
      </c>
      <c r="D330" s="603" t="s">
        <v>17376</v>
      </c>
      <c r="E330" s="403">
        <v>1</v>
      </c>
      <c r="F330" s="1255" t="s">
        <v>445</v>
      </c>
      <c r="G330" s="1015">
        <v>1706.8854303797464</v>
      </c>
      <c r="H330" s="319">
        <f>IF(G330="","",G330-G330*COMPASS!$U$35)</f>
        <v>1706.8854303797464</v>
      </c>
    </row>
    <row r="331" spans="1:8" ht="15" customHeight="1">
      <c r="A331" s="193" t="s">
        <v>17467</v>
      </c>
      <c r="B331" s="313" t="s">
        <v>216</v>
      </c>
      <c r="C331" s="603" t="s">
        <v>17377</v>
      </c>
      <c r="D331" s="603" t="s">
        <v>17378</v>
      </c>
      <c r="E331" s="403">
        <v>1</v>
      </c>
      <c r="F331" s="1255" t="s">
        <v>445</v>
      </c>
      <c r="G331" s="1015">
        <v>1721.1541898734174</v>
      </c>
      <c r="H331" s="319">
        <f>IF(G331="","",G331-G331*COMPASS!$U$35)</f>
        <v>1721.1541898734174</v>
      </c>
    </row>
    <row r="332" spans="1:8" ht="15" customHeight="1">
      <c r="A332" s="193" t="s">
        <v>17468</v>
      </c>
      <c r="B332" s="313" t="s">
        <v>216</v>
      </c>
      <c r="C332" s="603" t="s">
        <v>17379</v>
      </c>
      <c r="D332" s="603" t="s">
        <v>17380</v>
      </c>
      <c r="E332" s="403">
        <v>1</v>
      </c>
      <c r="F332" s="1255" t="s">
        <v>445</v>
      </c>
      <c r="G332" s="1015">
        <v>2073.2264430379741</v>
      </c>
      <c r="H332" s="319">
        <f>IF(G332="","",G332-G332*COMPASS!$U$35)</f>
        <v>2073.2264430379741</v>
      </c>
    </row>
    <row r="333" spans="1:8" ht="15" customHeight="1">
      <c r="A333" s="193" t="s">
        <v>17469</v>
      </c>
      <c r="B333" s="313" t="s">
        <v>216</v>
      </c>
      <c r="C333" s="603" t="s">
        <v>17381</v>
      </c>
      <c r="D333" s="603" t="s">
        <v>17382</v>
      </c>
      <c r="E333" s="403">
        <v>1</v>
      </c>
      <c r="F333" s="1255" t="s">
        <v>445</v>
      </c>
      <c r="G333" s="1015">
        <v>1183.2829746835441</v>
      </c>
      <c r="H333" s="319">
        <f>IF(G333="","",G333-G333*COMPASS!$U$35)</f>
        <v>1183.2829746835441</v>
      </c>
    </row>
    <row r="334" spans="1:8" ht="15" customHeight="1">
      <c r="A334" s="193" t="s">
        <v>17470</v>
      </c>
      <c r="B334" s="313" t="s">
        <v>216</v>
      </c>
      <c r="C334" s="603" t="s">
        <v>17383</v>
      </c>
      <c r="D334" s="603" t="s">
        <v>17384</v>
      </c>
      <c r="E334" s="403">
        <v>1</v>
      </c>
      <c r="F334" s="1255" t="s">
        <v>445</v>
      </c>
      <c r="G334" s="1015">
        <v>1217.1008734177212</v>
      </c>
      <c r="H334" s="319">
        <f>IF(G334="","",G334-G334*COMPASS!$U$35)</f>
        <v>1217.1008734177212</v>
      </c>
    </row>
    <row r="335" spans="1:8" ht="15" customHeight="1">
      <c r="A335" s="193" t="s">
        <v>17471</v>
      </c>
      <c r="B335" s="313" t="s">
        <v>216</v>
      </c>
      <c r="C335" s="603" t="s">
        <v>17385</v>
      </c>
      <c r="D335" s="603" t="s">
        <v>17386</v>
      </c>
      <c r="E335" s="403">
        <v>1</v>
      </c>
      <c r="F335" s="1255" t="s">
        <v>445</v>
      </c>
      <c r="G335" s="1015">
        <v>1480.3102025316452</v>
      </c>
      <c r="H335" s="319">
        <f>IF(G335="","",G335-G335*COMPASS!$U$35)</f>
        <v>1480.3102025316452</v>
      </c>
    </row>
    <row r="336" spans="1:8">
      <c r="A336" s="193" t="s">
        <v>17472</v>
      </c>
      <c r="B336" s="313" t="s">
        <v>216</v>
      </c>
      <c r="C336" s="603" t="s">
        <v>17387</v>
      </c>
      <c r="D336" s="603" t="s">
        <v>17388</v>
      </c>
      <c r="E336" s="403">
        <v>1</v>
      </c>
      <c r="F336" s="1255" t="s">
        <v>445</v>
      </c>
      <c r="G336" s="1015">
        <v>1227.8963164556958</v>
      </c>
      <c r="H336" s="319">
        <f>IF(G336="","",G336-G336*COMPASS!$U$35)</f>
        <v>1227.8963164556958</v>
      </c>
    </row>
    <row r="337" spans="1:8">
      <c r="A337" s="193" t="s">
        <v>17473</v>
      </c>
      <c r="B337" s="313" t="s">
        <v>216</v>
      </c>
      <c r="C337" s="603" t="s">
        <v>17389</v>
      </c>
      <c r="D337" s="603" t="s">
        <v>17390</v>
      </c>
      <c r="E337" s="403">
        <v>1</v>
      </c>
      <c r="F337" s="1255" t="s">
        <v>445</v>
      </c>
      <c r="G337" s="1015">
        <v>1270.4209746835443</v>
      </c>
      <c r="H337" s="319">
        <f>IF(G337="","",G337-G337*COMPASS!$U$35)</f>
        <v>1270.4209746835443</v>
      </c>
    </row>
    <row r="338" spans="1:8">
      <c r="A338" s="193" t="s">
        <v>17474</v>
      </c>
      <c r="B338" s="313" t="s">
        <v>216</v>
      </c>
      <c r="C338" s="603" t="s">
        <v>17391</v>
      </c>
      <c r="D338" s="603" t="s">
        <v>17392</v>
      </c>
      <c r="E338" s="403">
        <v>1</v>
      </c>
      <c r="F338" s="1255" t="s">
        <v>445</v>
      </c>
      <c r="G338" s="1015">
        <v>1558.7297088607593</v>
      </c>
      <c r="H338" s="319">
        <f>IF(G338="","",G338-G338*COMPASS!$U$35)</f>
        <v>1558.7297088607593</v>
      </c>
    </row>
    <row r="339" spans="1:8">
      <c r="A339" s="193" t="s">
        <v>17475</v>
      </c>
      <c r="B339" s="313" t="s">
        <v>216</v>
      </c>
      <c r="C339" s="603" t="s">
        <v>17393</v>
      </c>
      <c r="D339" s="603" t="s">
        <v>17394</v>
      </c>
      <c r="E339" s="403">
        <v>1</v>
      </c>
      <c r="F339" s="1255" t="s">
        <v>445</v>
      </c>
      <c r="G339" s="1015">
        <v>1467.390873417721</v>
      </c>
      <c r="H339" s="319">
        <f>IF(G339="","",G339-G339*COMPASS!$U$35)</f>
        <v>1467.390873417721</v>
      </c>
    </row>
    <row r="340" spans="1:8">
      <c r="A340" s="193" t="s">
        <v>17476</v>
      </c>
      <c r="B340" s="313" t="s">
        <v>216</v>
      </c>
      <c r="C340" s="603" t="s">
        <v>17395</v>
      </c>
      <c r="D340" s="603" t="s">
        <v>17396</v>
      </c>
      <c r="E340" s="403">
        <v>1</v>
      </c>
      <c r="F340" s="1255" t="s">
        <v>445</v>
      </c>
      <c r="G340" s="1015">
        <v>1468.0831898734175</v>
      </c>
      <c r="H340" s="319">
        <f>IF(G340="","",G340-G340*COMPASS!$U$35)</f>
        <v>1468.0831898734175</v>
      </c>
    </row>
    <row r="341" spans="1:8">
      <c r="A341" s="193" t="s">
        <v>17477</v>
      </c>
      <c r="B341" s="313" t="s">
        <v>216</v>
      </c>
      <c r="C341" s="603" t="s">
        <v>17397</v>
      </c>
      <c r="D341" s="603" t="s">
        <v>17398</v>
      </c>
      <c r="E341" s="403">
        <v>1</v>
      </c>
      <c r="F341" s="1255" t="s">
        <v>445</v>
      </c>
      <c r="G341" s="1015">
        <v>1815.9780759493667</v>
      </c>
      <c r="H341" s="319">
        <f>IF(G341="","",G341-G341*COMPASS!$U$35)</f>
        <v>1815.9780759493667</v>
      </c>
    </row>
    <row r="342" spans="1:8">
      <c r="A342" s="128" t="s">
        <v>13148</v>
      </c>
      <c r="B342" s="128"/>
      <c r="C342" s="129"/>
      <c r="D342" s="1011"/>
      <c r="E342" s="604"/>
      <c r="F342" s="71"/>
      <c r="G342" s="71"/>
      <c r="H342" s="319" t="str">
        <f>IF(G342="","",G342-G342*COMPASS!$U$35)</f>
        <v/>
      </c>
    </row>
    <row r="343" spans="1:8">
      <c r="A343" s="193" t="s">
        <v>13149</v>
      </c>
      <c r="B343" s="313" t="s">
        <v>216</v>
      </c>
      <c r="C343" s="603" t="s">
        <v>13150</v>
      </c>
      <c r="D343" s="603" t="s">
        <v>17399</v>
      </c>
      <c r="E343" s="403">
        <v>1</v>
      </c>
      <c r="F343" s="1017"/>
      <c r="G343" s="1015">
        <v>143.51696202531645</v>
      </c>
      <c r="H343" s="319">
        <f>IF(G343="","",G343-G343*COMPASS!$U$35)</f>
        <v>143.51696202531645</v>
      </c>
    </row>
    <row r="344" spans="1:8">
      <c r="A344" s="193" t="s">
        <v>13151</v>
      </c>
      <c r="B344" s="313" t="s">
        <v>216</v>
      </c>
      <c r="C344" s="603" t="s">
        <v>13152</v>
      </c>
      <c r="D344" s="603" t="s">
        <v>13153</v>
      </c>
      <c r="E344" s="403">
        <v>1</v>
      </c>
      <c r="F344" s="1017"/>
      <c r="G344" s="1015">
        <v>193.63443037974682</v>
      </c>
      <c r="H344" s="319">
        <f>IF(G344="","",G344-G344*COMPASS!$U$35)</f>
        <v>193.63443037974682</v>
      </c>
    </row>
    <row r="345" spans="1:8">
      <c r="A345" s="193" t="s">
        <v>13154</v>
      </c>
      <c r="B345" s="313" t="s">
        <v>216</v>
      </c>
      <c r="C345" s="603" t="s">
        <v>13155</v>
      </c>
      <c r="D345" s="603" t="s">
        <v>13156</v>
      </c>
      <c r="E345" s="403">
        <v>1</v>
      </c>
      <c r="F345" s="1017"/>
      <c r="G345" s="1015">
        <v>224.72202531645567</v>
      </c>
      <c r="H345" s="319">
        <f>IF(G345="","",G345-G345*COMPASS!$U$35)</f>
        <v>224.72202531645567</v>
      </c>
    </row>
    <row r="346" spans="1:8">
      <c r="A346" s="193" t="s">
        <v>13157</v>
      </c>
      <c r="B346" s="313" t="s">
        <v>216</v>
      </c>
      <c r="C346" s="603" t="s">
        <v>13158</v>
      </c>
      <c r="D346" s="603" t="s">
        <v>13159</v>
      </c>
      <c r="E346" s="403">
        <v>1</v>
      </c>
      <c r="F346" s="1017"/>
      <c r="G346" s="1015">
        <v>283.19240506329112</v>
      </c>
      <c r="H346" s="319">
        <f>IF(G346="","",G346-G346*COMPASS!$U$35)</f>
        <v>283.19240506329112</v>
      </c>
    </row>
    <row r="347" spans="1:8">
      <c r="A347" s="193" t="s">
        <v>13160</v>
      </c>
      <c r="B347" s="313" t="s">
        <v>216</v>
      </c>
      <c r="C347" s="603" t="s">
        <v>13161</v>
      </c>
      <c r="D347" s="603" t="s">
        <v>13162</v>
      </c>
      <c r="E347" s="403">
        <v>1</v>
      </c>
      <c r="F347" s="1017"/>
      <c r="G347" s="1015">
        <v>327.24</v>
      </c>
      <c r="H347" s="319">
        <f>IF(G347="","",G347-G347*COMPASS!$U$35)</f>
        <v>327.24</v>
      </c>
    </row>
    <row r="348" spans="1:8">
      <c r="A348" s="193" t="s">
        <v>13163</v>
      </c>
      <c r="B348" s="313" t="s">
        <v>216</v>
      </c>
      <c r="C348" s="603" t="s">
        <v>13164</v>
      </c>
      <c r="D348" s="603" t="s">
        <v>17400</v>
      </c>
      <c r="E348" s="403">
        <v>1</v>
      </c>
      <c r="F348" s="1017"/>
      <c r="G348" s="1015">
        <v>297.10916455696207</v>
      </c>
      <c r="H348" s="319">
        <f>IF(G348="","",G348-G348*COMPASS!$U$35)</f>
        <v>297.10916455696207</v>
      </c>
    </row>
    <row r="349" spans="1:8">
      <c r="A349" s="193" t="s">
        <v>13165</v>
      </c>
      <c r="B349" s="313" t="s">
        <v>216</v>
      </c>
      <c r="C349" s="603" t="s">
        <v>13166</v>
      </c>
      <c r="D349" s="603" t="s">
        <v>13167</v>
      </c>
      <c r="E349" s="403">
        <v>1</v>
      </c>
      <c r="F349" s="1017"/>
      <c r="G349" s="1015">
        <v>380.08648101265817</v>
      </c>
      <c r="H349" s="319">
        <f>IF(G349="","",G349-G349*COMPASS!$U$35)</f>
        <v>380.08648101265817</v>
      </c>
    </row>
    <row r="350" spans="1:8">
      <c r="A350" s="193" t="s">
        <v>13168</v>
      </c>
      <c r="B350" s="313" t="s">
        <v>216</v>
      </c>
      <c r="C350" s="603" t="s">
        <v>13169</v>
      </c>
      <c r="D350" s="603" t="s">
        <v>13170</v>
      </c>
      <c r="E350" s="403">
        <v>1</v>
      </c>
      <c r="F350" s="1017"/>
      <c r="G350" s="1015">
        <v>414.28283544303792</v>
      </c>
      <c r="H350" s="319">
        <f>IF(G350="","",G350-G350*COMPASS!$U$35)</f>
        <v>414.28283544303792</v>
      </c>
    </row>
    <row r="351" spans="1:8">
      <c r="A351" s="193" t="s">
        <v>13171</v>
      </c>
      <c r="B351" s="313" t="s">
        <v>216</v>
      </c>
      <c r="C351" s="603" t="s">
        <v>13172</v>
      </c>
      <c r="D351" s="603" t="s">
        <v>13173</v>
      </c>
      <c r="E351" s="403">
        <v>1</v>
      </c>
      <c r="F351" s="1017"/>
      <c r="G351" s="1015">
        <v>478.60025316455693</v>
      </c>
      <c r="H351" s="319">
        <f>IF(G351="","",G351-G351*COMPASS!$U$35)</f>
        <v>478.60025316455693</v>
      </c>
    </row>
    <row r="352" spans="1:8">
      <c r="A352" s="193" t="s">
        <v>13174</v>
      </c>
      <c r="B352" s="313" t="s">
        <v>216</v>
      </c>
      <c r="C352" s="603" t="s">
        <v>13175</v>
      </c>
      <c r="D352" s="603" t="s">
        <v>13176</v>
      </c>
      <c r="E352" s="403">
        <v>1</v>
      </c>
      <c r="F352" s="1017"/>
      <c r="G352" s="1015">
        <v>538.19184810126592</v>
      </c>
      <c r="H352" s="319">
        <f>IF(G352="","",G352-G352*COMPASS!$U$35)</f>
        <v>538.19184810126592</v>
      </c>
    </row>
    <row r="353" spans="1:8">
      <c r="A353" s="193" t="s">
        <v>17478</v>
      </c>
      <c r="B353" s="313" t="s">
        <v>216</v>
      </c>
      <c r="C353" s="603" t="s">
        <v>17401</v>
      </c>
      <c r="D353" s="603" t="s">
        <v>17402</v>
      </c>
      <c r="E353" s="403">
        <v>1</v>
      </c>
      <c r="F353" s="1255" t="s">
        <v>445</v>
      </c>
      <c r="G353" s="1015">
        <v>71.202025316455689</v>
      </c>
      <c r="H353" s="319">
        <f>IF(G353="","",G353-G353*COMPASS!$U$35)</f>
        <v>71.202025316455689</v>
      </c>
    </row>
    <row r="354" spans="1:8">
      <c r="A354" s="193" t="s">
        <v>17479</v>
      </c>
      <c r="B354" s="313" t="s">
        <v>216</v>
      </c>
      <c r="C354" s="603" t="s">
        <v>17403</v>
      </c>
      <c r="D354" s="603" t="s">
        <v>17404</v>
      </c>
      <c r="E354" s="403">
        <v>1</v>
      </c>
      <c r="F354" s="1255" t="s">
        <v>445</v>
      </c>
      <c r="G354" s="1015">
        <v>89.550025316455674</v>
      </c>
      <c r="H354" s="319">
        <f>IF(G354="","",G354-G354*COMPASS!$U$35)</f>
        <v>89.550025316455674</v>
      </c>
    </row>
    <row r="355" spans="1:8">
      <c r="A355" s="193" t="s">
        <v>17480</v>
      </c>
      <c r="B355" s="313" t="s">
        <v>216</v>
      </c>
      <c r="C355" s="603" t="s">
        <v>17405</v>
      </c>
      <c r="D355" s="603" t="s">
        <v>17406</v>
      </c>
      <c r="E355" s="403">
        <v>1</v>
      </c>
      <c r="F355" s="1255" t="s">
        <v>445</v>
      </c>
      <c r="G355" s="1015">
        <v>103.57054177215188</v>
      </c>
      <c r="H355" s="319">
        <f>IF(G355="","",G355-G355*COMPASS!$U$35)</f>
        <v>103.57054177215188</v>
      </c>
    </row>
    <row r="356" spans="1:8">
      <c r="A356" s="128" t="s">
        <v>277</v>
      </c>
      <c r="B356" s="128"/>
      <c r="C356" s="129"/>
      <c r="D356" s="1011"/>
      <c r="E356" s="604"/>
      <c r="F356" s="71"/>
      <c r="G356" s="71"/>
      <c r="H356" s="319" t="str">
        <f>IF(G356="","",G356-G356*COMPASS!$U$35)</f>
        <v/>
      </c>
    </row>
    <row r="357" spans="1:8">
      <c r="A357" s="193" t="s">
        <v>13177</v>
      </c>
      <c r="B357" s="313" t="s">
        <v>216</v>
      </c>
      <c r="C357" s="603" t="s">
        <v>13178</v>
      </c>
      <c r="D357" s="603" t="s">
        <v>13179</v>
      </c>
      <c r="E357" s="403">
        <v>1</v>
      </c>
      <c r="F357" s="1017"/>
      <c r="G357" s="1015">
        <v>126.0759493670886</v>
      </c>
      <c r="H357" s="319">
        <f>IF(G357="","",G357-G357*COMPASS!$U$35)</f>
        <v>126.0759493670886</v>
      </c>
    </row>
    <row r="358" spans="1:8">
      <c r="A358" s="193" t="s">
        <v>13180</v>
      </c>
      <c r="B358" s="313" t="s">
        <v>216</v>
      </c>
      <c r="C358" s="603" t="s">
        <v>13181</v>
      </c>
      <c r="D358" s="603" t="s">
        <v>13182</v>
      </c>
      <c r="E358" s="403">
        <v>1</v>
      </c>
      <c r="F358" s="1017"/>
      <c r="G358" s="1015">
        <v>66.22784810126582</v>
      </c>
      <c r="H358" s="319">
        <f>IF(G358="","",G358-G358*COMPASS!$U$35)</f>
        <v>66.22784810126582</v>
      </c>
    </row>
    <row r="359" spans="1:8">
      <c r="A359" s="193" t="s">
        <v>13183</v>
      </c>
      <c r="B359" s="313" t="s">
        <v>216</v>
      </c>
      <c r="C359" s="603" t="s">
        <v>13184</v>
      </c>
      <c r="D359" s="603" t="s">
        <v>13185</v>
      </c>
      <c r="E359" s="403">
        <v>1</v>
      </c>
      <c r="F359" s="1017"/>
      <c r="G359" s="1015">
        <v>79.569620253164558</v>
      </c>
      <c r="H359" s="319">
        <f>IF(G359="","",G359-G359*COMPASS!$U$35)</f>
        <v>79.569620253164558</v>
      </c>
    </row>
    <row r="360" spans="1:8">
      <c r="A360" s="193" t="s">
        <v>13186</v>
      </c>
      <c r="B360" s="313" t="s">
        <v>216</v>
      </c>
      <c r="C360" s="603" t="s">
        <v>13187</v>
      </c>
      <c r="D360" s="603" t="s">
        <v>13188</v>
      </c>
      <c r="E360" s="403">
        <v>1</v>
      </c>
      <c r="F360" s="1017"/>
      <c r="G360" s="1015">
        <v>35.037974683544299</v>
      </c>
      <c r="H360" s="319">
        <f>IF(G360="","",G360-G360*COMPASS!$U$35)</f>
        <v>35.037974683544299</v>
      </c>
    </row>
    <row r="361" spans="1:8">
      <c r="A361" s="193" t="s">
        <v>13189</v>
      </c>
      <c r="B361" s="313" t="s">
        <v>216</v>
      </c>
      <c r="C361" s="603" t="s">
        <v>13190</v>
      </c>
      <c r="D361" s="603" t="s">
        <v>13191</v>
      </c>
      <c r="E361" s="403">
        <v>1</v>
      </c>
      <c r="F361" s="1017"/>
      <c r="G361" s="1015">
        <v>41.772151898734172</v>
      </c>
      <c r="H361" s="319">
        <f>IF(G361="","",G361-G361*COMPASS!$U$35)</f>
        <v>41.772151898734172</v>
      </c>
    </row>
    <row r="362" spans="1:8">
      <c r="A362" s="193" t="s">
        <v>13192</v>
      </c>
      <c r="B362" s="313" t="s">
        <v>216</v>
      </c>
      <c r="C362" s="603" t="s">
        <v>13193</v>
      </c>
      <c r="D362" s="603" t="s">
        <v>13194</v>
      </c>
      <c r="E362" s="403">
        <v>1</v>
      </c>
      <c r="F362" s="1017"/>
      <c r="G362" s="1015">
        <v>23.164556962025316</v>
      </c>
      <c r="H362" s="319">
        <f>IF(G362="","",G362-G362*COMPASS!$U$35)</f>
        <v>23.164556962025316</v>
      </c>
    </row>
    <row r="363" spans="1:8">
      <c r="A363" s="193" t="s">
        <v>13195</v>
      </c>
      <c r="B363" s="313" t="s">
        <v>216</v>
      </c>
      <c r="C363" s="603" t="s">
        <v>13196</v>
      </c>
      <c r="D363" s="603" t="s">
        <v>13197</v>
      </c>
      <c r="E363" s="403">
        <v>1</v>
      </c>
      <c r="F363" s="1017"/>
      <c r="G363" s="1015">
        <v>58.583270886075944</v>
      </c>
      <c r="H363" s="319">
        <f>IF(G363="","",G363-G363*COMPASS!$U$35)</f>
        <v>58.583270886075944</v>
      </c>
    </row>
    <row r="364" spans="1:8">
      <c r="A364" s="193" t="s">
        <v>13198</v>
      </c>
      <c r="B364" s="313" t="s">
        <v>216</v>
      </c>
      <c r="C364" s="603" t="s">
        <v>13199</v>
      </c>
      <c r="D364" s="603" t="s">
        <v>13200</v>
      </c>
      <c r="E364" s="403">
        <v>1</v>
      </c>
      <c r="F364" s="1017"/>
      <c r="G364" s="1015">
        <v>64.985437974683535</v>
      </c>
      <c r="H364" s="319">
        <f>IF(G364="","",G364-G364*COMPASS!$U$35)</f>
        <v>64.985437974683535</v>
      </c>
    </row>
    <row r="365" spans="1:8">
      <c r="A365" s="193" t="s">
        <v>13201</v>
      </c>
      <c r="B365" s="313" t="s">
        <v>216</v>
      </c>
      <c r="C365" s="603" t="s">
        <v>13202</v>
      </c>
      <c r="D365" s="603" t="s">
        <v>13203</v>
      </c>
      <c r="E365" s="403">
        <v>1</v>
      </c>
      <c r="F365" s="1017"/>
      <c r="G365" s="1015">
        <v>71.41055189873417</v>
      </c>
      <c r="H365" s="319">
        <f>IF(G365="","",G365-G365*COMPASS!$U$35)</f>
        <v>71.41055189873417</v>
      </c>
    </row>
    <row r="366" spans="1:8">
      <c r="A366" s="193" t="s">
        <v>13204</v>
      </c>
      <c r="B366" s="313" t="s">
        <v>216</v>
      </c>
      <c r="C366" s="603" t="s">
        <v>13205</v>
      </c>
      <c r="D366" s="603" t="s">
        <v>13206</v>
      </c>
      <c r="E366" s="403">
        <v>1</v>
      </c>
      <c r="F366" s="1017"/>
      <c r="G366" s="1015">
        <v>88.494470886075931</v>
      </c>
      <c r="H366" s="319">
        <f>IF(G366="","",G366-G366*COMPASS!$U$35)</f>
        <v>88.494470886075931</v>
      </c>
    </row>
    <row r="367" spans="1:8">
      <c r="A367" s="193" t="s">
        <v>17481</v>
      </c>
      <c r="B367" s="313" t="s">
        <v>216</v>
      </c>
      <c r="C367" s="603" t="s">
        <v>17407</v>
      </c>
      <c r="D367" s="603" t="s">
        <v>17408</v>
      </c>
      <c r="E367" s="403">
        <v>1</v>
      </c>
      <c r="F367" s="1255" t="s">
        <v>445</v>
      </c>
      <c r="G367" s="1015">
        <v>104.56872911392402</v>
      </c>
      <c r="H367" s="319">
        <f>IF(G367="","",G367-G367*COMPASS!$U$35)</f>
        <v>104.56872911392402</v>
      </c>
    </row>
    <row r="368" spans="1:8">
      <c r="A368" s="193" t="s">
        <v>13207</v>
      </c>
      <c r="B368" s="313" t="s">
        <v>216</v>
      </c>
      <c r="C368" s="603" t="s">
        <v>13208</v>
      </c>
      <c r="D368" s="603" t="s">
        <v>13209</v>
      </c>
      <c r="E368" s="403">
        <v>1</v>
      </c>
      <c r="F368" s="1017"/>
      <c r="G368" s="1015">
        <v>50.607594936708857</v>
      </c>
      <c r="H368" s="319">
        <f>IF(G368="","",G368-G368*COMPASS!$U$35)</f>
        <v>50.607594936708857</v>
      </c>
    </row>
    <row r="369" spans="1:8">
      <c r="A369" s="193" t="s">
        <v>13210</v>
      </c>
      <c r="B369" s="313" t="s">
        <v>216</v>
      </c>
      <c r="C369" s="603" t="s">
        <v>13211</v>
      </c>
      <c r="D369" s="603" t="s">
        <v>13212</v>
      </c>
      <c r="E369" s="403">
        <v>1</v>
      </c>
      <c r="F369" s="1017"/>
      <c r="G369" s="1015">
        <v>55.77215189873418</v>
      </c>
      <c r="H369" s="319">
        <f>IF(G369="","",G369-G369*COMPASS!$U$35)</f>
        <v>55.77215189873418</v>
      </c>
    </row>
    <row r="370" spans="1:8">
      <c r="A370" s="193" t="s">
        <v>13213</v>
      </c>
      <c r="B370" s="313" t="s">
        <v>216</v>
      </c>
      <c r="C370" s="603" t="s">
        <v>13214</v>
      </c>
      <c r="D370" s="603" t="s">
        <v>13215</v>
      </c>
      <c r="E370" s="403">
        <v>1</v>
      </c>
      <c r="F370" s="1017"/>
      <c r="G370" s="1015">
        <v>94.886075949367083</v>
      </c>
      <c r="H370" s="319">
        <f>IF(G370="","",G370-G370*COMPASS!$U$35)</f>
        <v>94.886075949367083</v>
      </c>
    </row>
    <row r="371" spans="1:8">
      <c r="A371" s="193" t="s">
        <v>13216</v>
      </c>
      <c r="B371" s="313" t="s">
        <v>216</v>
      </c>
      <c r="C371" s="603" t="s">
        <v>13217</v>
      </c>
      <c r="D371" s="603" t="s">
        <v>13218</v>
      </c>
      <c r="E371" s="403">
        <v>1</v>
      </c>
      <c r="F371" s="1017"/>
      <c r="G371" s="1015">
        <v>121.44303797468353</v>
      </c>
      <c r="H371" s="319">
        <f>IF(G371="","",G371-G371*COMPASS!$U$35)</f>
        <v>121.44303797468353</v>
      </c>
    </row>
    <row r="372" spans="1:8">
      <c r="A372" s="193" t="s">
        <v>11381</v>
      </c>
      <c r="B372" s="313" t="s">
        <v>216</v>
      </c>
      <c r="C372" s="603" t="s">
        <v>11249</v>
      </c>
      <c r="D372" s="603" t="s">
        <v>11250</v>
      </c>
      <c r="E372" s="403">
        <v>1</v>
      </c>
      <c r="F372" s="630"/>
      <c r="G372" s="1015">
        <v>48.354430379746837</v>
      </c>
      <c r="H372" s="319">
        <f>IF(G372="","",G372-G372*COMPASS!$U$35)</f>
        <v>48.354430379746837</v>
      </c>
    </row>
    <row r="373" spans="1:8">
      <c r="A373" s="193" t="s">
        <v>11382</v>
      </c>
      <c r="B373" s="313" t="s">
        <v>216</v>
      </c>
      <c r="C373" s="603" t="s">
        <v>11251</v>
      </c>
      <c r="D373" s="603" t="s">
        <v>11252</v>
      </c>
      <c r="E373" s="403">
        <v>1</v>
      </c>
      <c r="F373" s="630"/>
      <c r="G373" s="1015">
        <v>48.354430379746837</v>
      </c>
      <c r="H373" s="319">
        <f>IF(G373="","",G373-G373*COMPASS!$U$35)</f>
        <v>48.354430379746837</v>
      </c>
    </row>
    <row r="374" spans="1:8">
      <c r="A374" s="193" t="s">
        <v>11383</v>
      </c>
      <c r="B374" s="313" t="s">
        <v>216</v>
      </c>
      <c r="C374" s="603" t="s">
        <v>11253</v>
      </c>
      <c r="D374" s="603" t="s">
        <v>11254</v>
      </c>
      <c r="E374" s="403">
        <v>1</v>
      </c>
      <c r="F374" s="630"/>
      <c r="G374" s="1015">
        <v>48.354430379746837</v>
      </c>
      <c r="H374" s="319">
        <f>IF(G374="","",G374-G374*COMPASS!$U$35)</f>
        <v>48.354430379746837</v>
      </c>
    </row>
    <row r="375" spans="1:8">
      <c r="A375" s="193" t="s">
        <v>11384</v>
      </c>
      <c r="B375" s="313" t="s">
        <v>216</v>
      </c>
      <c r="C375" s="603" t="s">
        <v>11255</v>
      </c>
      <c r="D375" s="603" t="s">
        <v>11256</v>
      </c>
      <c r="E375" s="403">
        <v>1</v>
      </c>
      <c r="F375" s="630"/>
      <c r="G375" s="1015">
        <v>48.354430379746837</v>
      </c>
      <c r="H375" s="319">
        <f>IF(G375="","",G375-G375*COMPASS!$U$35)</f>
        <v>48.354430379746837</v>
      </c>
    </row>
    <row r="376" spans="1:8">
      <c r="A376" s="193" t="s">
        <v>11385</v>
      </c>
      <c r="B376" s="313" t="s">
        <v>216</v>
      </c>
      <c r="C376" s="603" t="s">
        <v>11257</v>
      </c>
      <c r="D376" s="603" t="s">
        <v>11258</v>
      </c>
      <c r="E376" s="127">
        <v>1</v>
      </c>
      <c r="F376" s="630"/>
      <c r="G376" s="1015">
        <v>48.354430379746837</v>
      </c>
      <c r="H376" s="319">
        <f>IF(G376="","",G376-G376*COMPASS!$U$35)</f>
        <v>48.354430379746837</v>
      </c>
    </row>
    <row r="377" spans="1:8">
      <c r="A377" s="193" t="s">
        <v>13219</v>
      </c>
      <c r="B377" s="313" t="s">
        <v>216</v>
      </c>
      <c r="C377" s="603" t="s">
        <v>13220</v>
      </c>
      <c r="D377" s="603" t="s">
        <v>13221</v>
      </c>
      <c r="E377" s="403">
        <v>1</v>
      </c>
      <c r="F377" s="1017"/>
      <c r="G377" s="1015">
        <v>8.7025873417721531</v>
      </c>
      <c r="H377" s="319">
        <f>IF(G377="","",G377-G377*COMPASS!$U$35)</f>
        <v>8.7025873417721531</v>
      </c>
    </row>
    <row r="378" spans="1:8">
      <c r="A378" s="193" t="s">
        <v>13222</v>
      </c>
      <c r="B378" s="313" t="s">
        <v>216</v>
      </c>
      <c r="C378" s="603" t="s">
        <v>13223</v>
      </c>
      <c r="D378" s="603" t="s">
        <v>13224</v>
      </c>
      <c r="E378" s="403">
        <v>1</v>
      </c>
      <c r="F378" s="1017"/>
      <c r="G378" s="1015">
        <v>99.493670886075932</v>
      </c>
      <c r="H378" s="319">
        <f>IF(G378="","",G378-G378*COMPASS!$U$35)</f>
        <v>99.493670886075932</v>
      </c>
    </row>
    <row r="379" spans="1:8">
      <c r="A379" s="193" t="s">
        <v>13225</v>
      </c>
      <c r="B379" s="313" t="s">
        <v>216</v>
      </c>
      <c r="C379" s="603" t="s">
        <v>13226</v>
      </c>
      <c r="D379" s="603" t="s">
        <v>13227</v>
      </c>
      <c r="E379" s="403">
        <v>1</v>
      </c>
      <c r="F379" s="1017"/>
      <c r="G379" s="1015">
        <v>110.83544303797468</v>
      </c>
      <c r="H379" s="319">
        <f>IF(G379="","",G379-G379*COMPASS!$U$35)</f>
        <v>110.83544303797468</v>
      </c>
    </row>
    <row r="380" spans="1:8">
      <c r="A380" s="193" t="s">
        <v>13228</v>
      </c>
      <c r="B380" s="313" t="s">
        <v>216</v>
      </c>
      <c r="C380" s="603" t="s">
        <v>13229</v>
      </c>
      <c r="D380" s="603" t="s">
        <v>13230</v>
      </c>
      <c r="E380" s="403">
        <v>1</v>
      </c>
      <c r="F380" s="1017"/>
      <c r="G380" s="1015">
        <v>124.0506329113924</v>
      </c>
      <c r="H380" s="319">
        <f>IF(G380="","",G380-G380*COMPASS!$U$35)</f>
        <v>124.0506329113924</v>
      </c>
    </row>
    <row r="381" spans="1:8">
      <c r="A381" s="193" t="s">
        <v>13231</v>
      </c>
      <c r="B381" s="313" t="s">
        <v>216</v>
      </c>
      <c r="C381" s="603" t="s">
        <v>13232</v>
      </c>
      <c r="D381" s="603" t="s">
        <v>13233</v>
      </c>
      <c r="E381" s="403">
        <v>1</v>
      </c>
      <c r="F381" s="1017"/>
      <c r="G381" s="1015">
        <v>29.62025316455696</v>
      </c>
      <c r="H381" s="319">
        <f>IF(G381="","",G381-G381*COMPASS!$U$35)</f>
        <v>29.62025316455696</v>
      </c>
    </row>
    <row r="382" spans="1:8">
      <c r="A382" s="193" t="s">
        <v>13234</v>
      </c>
      <c r="B382" s="313" t="s">
        <v>216</v>
      </c>
      <c r="C382" s="603" t="s">
        <v>13235</v>
      </c>
      <c r="D382" s="603" t="s">
        <v>13236</v>
      </c>
      <c r="E382" s="403">
        <v>1</v>
      </c>
      <c r="F382" s="1017"/>
      <c r="G382" s="1015">
        <v>14.581670886075949</v>
      </c>
      <c r="H382" s="319">
        <f>IF(G382="","",G382-G382*COMPASS!$U$35)</f>
        <v>14.581670886075949</v>
      </c>
    </row>
    <row r="383" spans="1:8">
      <c r="A383" s="193" t="s">
        <v>13237</v>
      </c>
      <c r="B383" s="313" t="s">
        <v>216</v>
      </c>
      <c r="C383" s="603" t="s">
        <v>13238</v>
      </c>
      <c r="D383" s="603" t="s">
        <v>13239</v>
      </c>
      <c r="E383" s="403">
        <v>1</v>
      </c>
      <c r="F383" s="1017"/>
      <c r="G383" s="1015">
        <v>45.569620253164558</v>
      </c>
      <c r="H383" s="319">
        <f>IF(G383="","",G383-G383*COMPASS!$U$35)</f>
        <v>45.569620253164558</v>
      </c>
    </row>
    <row r="384" spans="1:8">
      <c r="A384" s="193" t="s">
        <v>13240</v>
      </c>
      <c r="B384" s="313" t="s">
        <v>216</v>
      </c>
      <c r="C384" s="603" t="s">
        <v>13241</v>
      </c>
      <c r="D384" s="603" t="s">
        <v>13242</v>
      </c>
      <c r="E384" s="403">
        <v>1</v>
      </c>
      <c r="F384" s="1017"/>
      <c r="G384" s="1015">
        <v>57.316455696202532</v>
      </c>
      <c r="H384" s="319">
        <f>IF(G384="","",G384-G384*COMPASS!$U$35)</f>
        <v>57.316455696202532</v>
      </c>
    </row>
    <row r="385" spans="1:8">
      <c r="A385" s="193" t="s">
        <v>13243</v>
      </c>
      <c r="B385" s="313" t="s">
        <v>216</v>
      </c>
      <c r="C385" s="603" t="s">
        <v>13244</v>
      </c>
      <c r="D385" s="603" t="s">
        <v>13245</v>
      </c>
      <c r="E385" s="403">
        <v>1</v>
      </c>
      <c r="F385" s="1017"/>
      <c r="G385" s="1015">
        <v>105.34177215189872</v>
      </c>
      <c r="H385" s="319">
        <f>IF(G385="","",G385-G385*COMPASS!$U$35)</f>
        <v>105.34177215189872</v>
      </c>
    </row>
    <row r="386" spans="1:8">
      <c r="A386" s="193" t="s">
        <v>13246</v>
      </c>
      <c r="B386" s="313" t="s">
        <v>216</v>
      </c>
      <c r="C386" s="603" t="s">
        <v>13247</v>
      </c>
      <c r="D386" s="603" t="s">
        <v>13248</v>
      </c>
      <c r="E386" s="403">
        <v>1</v>
      </c>
      <c r="F386" s="1017"/>
      <c r="G386" s="1015">
        <v>30.329113924050631</v>
      </c>
      <c r="H386" s="319">
        <f>IF(G386="","",G386-G386*COMPASS!$U$35)</f>
        <v>30.329113924050631</v>
      </c>
    </row>
    <row r="387" spans="1:8">
      <c r="A387" s="193" t="s">
        <v>13249</v>
      </c>
      <c r="B387" s="313" t="s">
        <v>216</v>
      </c>
      <c r="C387" s="603" t="s">
        <v>13250</v>
      </c>
      <c r="D387" s="603" t="s">
        <v>13251</v>
      </c>
      <c r="E387" s="403">
        <v>1</v>
      </c>
      <c r="F387" s="1017"/>
      <c r="G387" s="1015">
        <v>16.531645569620252</v>
      </c>
      <c r="H387" s="319">
        <f>IF(G387="","",G387-G387*COMPASS!$U$35)</f>
        <v>16.531645569620252</v>
      </c>
    </row>
    <row r="388" spans="1:8">
      <c r="A388" s="193" t="s">
        <v>17482</v>
      </c>
      <c r="B388" s="313" t="s">
        <v>216</v>
      </c>
      <c r="C388" s="603" t="s">
        <v>17409</v>
      </c>
      <c r="D388" s="603" t="s">
        <v>17410</v>
      </c>
      <c r="E388" s="403">
        <v>1</v>
      </c>
      <c r="F388" s="1255" t="s">
        <v>445</v>
      </c>
      <c r="G388" s="1015">
        <v>47.836708860759487</v>
      </c>
      <c r="H388" s="319">
        <f>IF(G388="","",G388-G388*COMPASS!$U$35)</f>
        <v>47.836708860759487</v>
      </c>
    </row>
    <row r="389" spans="1:8">
      <c r="A389" s="193" t="s">
        <v>17483</v>
      </c>
      <c r="B389" s="313" t="s">
        <v>216</v>
      </c>
      <c r="C389" s="603" t="s">
        <v>17411</v>
      </c>
      <c r="D389" s="603" t="s">
        <v>17412</v>
      </c>
      <c r="E389" s="403">
        <v>1</v>
      </c>
      <c r="F389" s="1255" t="s">
        <v>445</v>
      </c>
      <c r="G389" s="1015">
        <v>83.32405063291138</v>
      </c>
      <c r="H389" s="319">
        <f>IF(G389="","",G389-G389*COMPASS!$U$35)</f>
        <v>83.32405063291138</v>
      </c>
    </row>
    <row r="390" spans="1:8">
      <c r="A390" s="193" t="s">
        <v>17484</v>
      </c>
      <c r="B390" s="313" t="s">
        <v>216</v>
      </c>
      <c r="C390" s="603" t="s">
        <v>17413</v>
      </c>
      <c r="D390" s="603" t="s">
        <v>17414</v>
      </c>
      <c r="E390" s="403">
        <v>1</v>
      </c>
      <c r="F390" s="1255" t="s">
        <v>445</v>
      </c>
      <c r="G390" s="1015">
        <v>91.207594936708844</v>
      </c>
      <c r="H390" s="319">
        <f>IF(G390="","",G390-G390*COMPASS!$U$35)</f>
        <v>91.207594936708844</v>
      </c>
    </row>
    <row r="391" spans="1:8">
      <c r="A391" s="193" t="s">
        <v>17485</v>
      </c>
      <c r="B391" s="313" t="s">
        <v>216</v>
      </c>
      <c r="C391" s="603" t="s">
        <v>17415</v>
      </c>
      <c r="D391" s="603" t="s">
        <v>17416</v>
      </c>
      <c r="E391" s="403">
        <v>1</v>
      </c>
      <c r="F391" s="1255" t="s">
        <v>445</v>
      </c>
      <c r="G391" s="1015">
        <v>99.091139240506322</v>
      </c>
      <c r="H391" s="319">
        <f>IF(G391="","",G391-G391*COMPASS!$U$35)</f>
        <v>99.091139240506322</v>
      </c>
    </row>
    <row r="392" spans="1:8">
      <c r="A392" s="193" t="s">
        <v>11378</v>
      </c>
      <c r="B392" s="313" t="s">
        <v>571</v>
      </c>
      <c r="C392" s="603" t="s">
        <v>11243</v>
      </c>
      <c r="D392" s="603" t="s">
        <v>11244</v>
      </c>
      <c r="E392" s="403">
        <v>1</v>
      </c>
      <c r="F392" s="630"/>
      <c r="G392" s="1015">
        <v>70.531645569620252</v>
      </c>
      <c r="H392" s="319">
        <f>IF(G392="","",G392-G392*COMPASS!$U$35)</f>
        <v>70.531645569620252</v>
      </c>
    </row>
    <row r="393" spans="1:8">
      <c r="A393" s="193" t="s">
        <v>11379</v>
      </c>
      <c r="B393" s="313" t="s">
        <v>571</v>
      </c>
      <c r="C393" s="603" t="s">
        <v>11245</v>
      </c>
      <c r="D393" s="603" t="s">
        <v>11246</v>
      </c>
      <c r="E393" s="403">
        <v>1</v>
      </c>
      <c r="F393" s="630"/>
      <c r="G393" s="1015">
        <v>128.04139031640091</v>
      </c>
      <c r="H393" s="319">
        <f>IF(G393="","",G393-G393*COMPASS!$U$35)</f>
        <v>128.04139031640091</v>
      </c>
    </row>
    <row r="394" spans="1:8">
      <c r="A394" s="193" t="s">
        <v>11380</v>
      </c>
      <c r="B394" s="313" t="s">
        <v>571</v>
      </c>
      <c r="C394" s="603" t="s">
        <v>11247</v>
      </c>
      <c r="D394" s="603" t="s">
        <v>11248</v>
      </c>
      <c r="E394" s="403">
        <v>1</v>
      </c>
      <c r="F394" s="630"/>
      <c r="G394" s="1015">
        <v>7.7721518987341769</v>
      </c>
      <c r="H394" s="319">
        <f>IF(G394="","",G394-G394*COMPASS!$U$35)</f>
        <v>7.7721518987341769</v>
      </c>
    </row>
    <row r="395" spans="1:8">
      <c r="A395" s="128" t="s">
        <v>11259</v>
      </c>
      <c r="B395" s="314"/>
      <c r="C395" s="129"/>
      <c r="D395" s="1011"/>
      <c r="E395" s="604"/>
      <c r="F395" s="71"/>
      <c r="G395" s="1016"/>
      <c r="H395" s="319" t="str">
        <f>IF(G395="","",G395-G395*COMPASS!$U$35)</f>
        <v/>
      </c>
    </row>
    <row r="396" spans="1:8">
      <c r="A396" s="193" t="s">
        <v>11386</v>
      </c>
      <c r="B396" s="313" t="s">
        <v>216</v>
      </c>
      <c r="C396" s="603" t="s">
        <v>11260</v>
      </c>
      <c r="D396" s="603" t="s">
        <v>11261</v>
      </c>
      <c r="E396" s="127">
        <v>1</v>
      </c>
      <c r="F396" s="630"/>
      <c r="G396" s="1013">
        <v>69.012658227848107</v>
      </c>
      <c r="H396" s="319">
        <f>IF(G396="","",G396-G396*COMPASS!$U$35)</f>
        <v>69.012658227848107</v>
      </c>
    </row>
    <row r="397" spans="1:8">
      <c r="A397" s="193" t="s">
        <v>11387</v>
      </c>
      <c r="B397" s="313" t="s">
        <v>216</v>
      </c>
      <c r="C397" s="603" t="s">
        <v>11262</v>
      </c>
      <c r="D397" s="603" t="s">
        <v>11263</v>
      </c>
      <c r="E397" s="127">
        <v>1</v>
      </c>
      <c r="F397" s="630"/>
      <c r="G397" s="1013">
        <v>81.392405063291136</v>
      </c>
      <c r="H397" s="319">
        <f>IF(G397="","",G397-G397*COMPASS!$U$35)</f>
        <v>81.392405063291136</v>
      </c>
    </row>
    <row r="398" spans="1:8">
      <c r="A398" s="193" t="s">
        <v>11388</v>
      </c>
      <c r="B398" s="313" t="s">
        <v>216</v>
      </c>
      <c r="C398" s="603" t="s">
        <v>11264</v>
      </c>
      <c r="D398" s="603" t="s">
        <v>11265</v>
      </c>
      <c r="E398" s="127">
        <v>1</v>
      </c>
      <c r="F398" s="630"/>
      <c r="G398" s="1013">
        <v>93.341772151898724</v>
      </c>
      <c r="H398" s="319">
        <f>IF(G398="","",G398-G398*COMPASS!$U$35)</f>
        <v>93.341772151898724</v>
      </c>
    </row>
    <row r="399" spans="1:8">
      <c r="A399" s="193" t="s">
        <v>11389</v>
      </c>
      <c r="B399" s="313" t="s">
        <v>216</v>
      </c>
      <c r="C399" s="603" t="s">
        <v>11266</v>
      </c>
      <c r="D399" s="603" t="s">
        <v>11267</v>
      </c>
      <c r="E399" s="127">
        <v>1</v>
      </c>
      <c r="F399" s="630"/>
      <c r="G399" s="1013">
        <v>129.67088607594937</v>
      </c>
      <c r="H399" s="319">
        <f>IF(G399="","",G399-G399*COMPASS!$U$35)</f>
        <v>129.67088607594937</v>
      </c>
    </row>
    <row r="400" spans="1:8">
      <c r="A400" s="193" t="s">
        <v>11390</v>
      </c>
      <c r="B400" s="313" t="s">
        <v>216</v>
      </c>
      <c r="C400" s="603" t="s">
        <v>11268</v>
      </c>
      <c r="D400" s="603" t="s">
        <v>11269</v>
      </c>
      <c r="E400" s="127">
        <v>1</v>
      </c>
      <c r="F400" s="630"/>
      <c r="G400" s="1013">
        <v>220.22784810126581</v>
      </c>
      <c r="H400" s="319">
        <f>IF(G400="","",G400-G400*COMPASS!$U$35)</f>
        <v>220.22784810126581</v>
      </c>
    </row>
    <row r="401" spans="1:8">
      <c r="A401" s="193" t="s">
        <v>11391</v>
      </c>
      <c r="B401" s="313" t="s">
        <v>216</v>
      </c>
      <c r="C401" s="603" t="s">
        <v>11270</v>
      </c>
      <c r="D401" s="603" t="s">
        <v>11271</v>
      </c>
      <c r="E401" s="127">
        <v>1</v>
      </c>
      <c r="F401" s="630"/>
      <c r="G401" s="1013">
        <v>283.16687713065255</v>
      </c>
      <c r="H401" s="319">
        <f>IF(G401="","",G401-G401*COMPASS!$U$35)</f>
        <v>283.16687713065255</v>
      </c>
    </row>
    <row r="402" spans="1:8">
      <c r="A402" s="193" t="s">
        <v>11392</v>
      </c>
      <c r="B402" s="313" t="s">
        <v>216</v>
      </c>
      <c r="C402" s="603" t="s">
        <v>11272</v>
      </c>
      <c r="D402" s="603" t="s">
        <v>11273</v>
      </c>
      <c r="E402" s="127">
        <v>1</v>
      </c>
      <c r="F402" s="630"/>
      <c r="G402" s="1013">
        <v>413.76909525338152</v>
      </c>
      <c r="H402" s="319">
        <f>IF(G402="","",G402-G402*COMPASS!$U$35)</f>
        <v>413.76909525338152</v>
      </c>
    </row>
    <row r="403" spans="1:8">
      <c r="A403" s="193" t="s">
        <v>11393</v>
      </c>
      <c r="B403" s="313" t="s">
        <v>216</v>
      </c>
      <c r="C403" s="603" t="s">
        <v>11274</v>
      </c>
      <c r="D403" s="603" t="s">
        <v>11275</v>
      </c>
      <c r="E403" s="127">
        <v>1</v>
      </c>
      <c r="F403" s="630"/>
      <c r="G403" s="1013">
        <v>503.20078931189397</v>
      </c>
      <c r="H403" s="319">
        <f>IF(G403="","",G403-G403*COMPASS!$U$35)</f>
        <v>503.20078931189397</v>
      </c>
    </row>
    <row r="404" spans="1:8">
      <c r="A404" s="193" t="s">
        <v>11394</v>
      </c>
      <c r="B404" s="313" t="s">
        <v>467</v>
      </c>
      <c r="C404" s="603" t="s">
        <v>11276</v>
      </c>
      <c r="D404" s="603" t="s">
        <v>11277</v>
      </c>
      <c r="E404" s="127">
        <v>1</v>
      </c>
      <c r="F404" s="630"/>
      <c r="G404" s="1013">
        <v>14.025316455696203</v>
      </c>
      <c r="H404" s="319">
        <f>IF(G404="","",G404-G404*COMPASS!$U$35)</f>
        <v>14.025316455696203</v>
      </c>
    </row>
    <row r="405" spans="1:8">
      <c r="A405" s="193" t="s">
        <v>11395</v>
      </c>
      <c r="B405" s="313" t="s">
        <v>216</v>
      </c>
      <c r="C405" s="603" t="s">
        <v>11278</v>
      </c>
      <c r="D405" s="603" t="s">
        <v>11279</v>
      </c>
      <c r="E405" s="127">
        <v>1</v>
      </c>
      <c r="F405" s="630"/>
      <c r="G405" s="1013">
        <v>16.683544303797468</v>
      </c>
      <c r="H405" s="319">
        <f>IF(G405="","",G405-G405*COMPASS!$U$35)</f>
        <v>16.683544303797468</v>
      </c>
    </row>
    <row r="406" spans="1:8">
      <c r="A406" s="193" t="s">
        <v>11396</v>
      </c>
      <c r="B406" s="313" t="s">
        <v>216</v>
      </c>
      <c r="C406" s="603" t="s">
        <v>11280</v>
      </c>
      <c r="D406" s="603" t="s">
        <v>11281</v>
      </c>
      <c r="E406" s="127">
        <v>1</v>
      </c>
      <c r="F406" s="630"/>
      <c r="G406" s="1013">
        <v>26.22784810126582</v>
      </c>
      <c r="H406" s="319">
        <f>IF(G406="","",G406-G406*COMPASS!$U$35)</f>
        <v>26.22784810126582</v>
      </c>
    </row>
    <row r="407" spans="1:8">
      <c r="A407" s="193" t="s">
        <v>11397</v>
      </c>
      <c r="B407" s="313" t="s">
        <v>216</v>
      </c>
      <c r="C407" s="603" t="s">
        <v>11282</v>
      </c>
      <c r="D407" s="603" t="s">
        <v>11283</v>
      </c>
      <c r="E407" s="127">
        <v>1</v>
      </c>
      <c r="F407" s="630"/>
      <c r="G407" s="1013">
        <v>34.531645569620252</v>
      </c>
      <c r="H407" s="319">
        <f>IF(G407="","",G407-G407*COMPASS!$U$35)</f>
        <v>34.531645569620252</v>
      </c>
    </row>
    <row r="408" spans="1:8">
      <c r="A408" s="193" t="s">
        <v>11398</v>
      </c>
      <c r="B408" s="313" t="s">
        <v>216</v>
      </c>
      <c r="C408" s="603" t="s">
        <v>11284</v>
      </c>
      <c r="D408" s="603" t="s">
        <v>11285</v>
      </c>
      <c r="E408" s="127">
        <v>1</v>
      </c>
      <c r="F408" s="630"/>
      <c r="G408" s="1013">
        <v>51.848101265822784</v>
      </c>
      <c r="H408" s="319">
        <f>IF(G408="","",G408-G408*COMPASS!$U$35)</f>
        <v>51.848101265822784</v>
      </c>
    </row>
    <row r="409" spans="1:8">
      <c r="A409" s="193" t="s">
        <v>11399</v>
      </c>
      <c r="B409" s="313" t="s">
        <v>216</v>
      </c>
      <c r="C409" s="603" t="s">
        <v>11286</v>
      </c>
      <c r="D409" s="603" t="s">
        <v>11287</v>
      </c>
      <c r="E409" s="127">
        <v>1</v>
      </c>
      <c r="F409" s="630"/>
      <c r="G409" s="1013">
        <v>376.96202531645571</v>
      </c>
      <c r="H409" s="319">
        <f>IF(G409="","",G409-G409*COMPASS!$U$35)</f>
        <v>376.96202531645571</v>
      </c>
    </row>
    <row r="410" spans="1:8">
      <c r="A410" s="193" t="s">
        <v>11400</v>
      </c>
      <c r="B410" s="313" t="s">
        <v>216</v>
      </c>
      <c r="C410" s="603" t="s">
        <v>11288</v>
      </c>
      <c r="D410" s="603" t="s">
        <v>11289</v>
      </c>
      <c r="E410" s="127">
        <v>1</v>
      </c>
      <c r="F410" s="630"/>
      <c r="G410" s="1013">
        <v>493.41772151898732</v>
      </c>
      <c r="H410" s="319">
        <f>IF(G410="","",G410-G410*COMPASS!$U$35)</f>
        <v>493.41772151898732</v>
      </c>
    </row>
    <row r="411" spans="1:8">
      <c r="A411" s="193" t="s">
        <v>11401</v>
      </c>
      <c r="B411" s="313" t="s">
        <v>216</v>
      </c>
      <c r="C411" s="603" t="s">
        <v>11290</v>
      </c>
      <c r="D411" s="603" t="s">
        <v>11291</v>
      </c>
      <c r="E411" s="127">
        <v>1</v>
      </c>
      <c r="F411" s="630"/>
      <c r="G411" s="1013">
        <v>29.696202531645568</v>
      </c>
      <c r="H411" s="319">
        <f>IF(G411="","",G411-G411*COMPASS!$U$35)</f>
        <v>29.696202531645568</v>
      </c>
    </row>
    <row r="412" spans="1:8">
      <c r="A412" s="193" t="s">
        <v>11402</v>
      </c>
      <c r="B412" s="313" t="s">
        <v>216</v>
      </c>
      <c r="C412" s="603" t="s">
        <v>11292</v>
      </c>
      <c r="D412" s="603" t="s">
        <v>11293</v>
      </c>
      <c r="E412" s="127">
        <v>1</v>
      </c>
      <c r="F412" s="630"/>
      <c r="G412" s="1013">
        <v>29.696202531645568</v>
      </c>
      <c r="H412" s="319">
        <f>IF(G412="","",G412-G412*COMPASS!$U$35)</f>
        <v>29.696202531645568</v>
      </c>
    </row>
    <row r="413" spans="1:8">
      <c r="A413" s="193" t="s">
        <v>11403</v>
      </c>
      <c r="B413" s="313" t="s">
        <v>216</v>
      </c>
      <c r="C413" s="603" t="s">
        <v>11294</v>
      </c>
      <c r="D413" s="603" t="s">
        <v>11295</v>
      </c>
      <c r="E413" s="127">
        <v>1</v>
      </c>
      <c r="F413" s="630"/>
      <c r="G413" s="1013">
        <v>58.151898734177209</v>
      </c>
      <c r="H413" s="319">
        <f>IF(G413="","",G413-G413*COMPASS!$U$35)</f>
        <v>58.151898734177209</v>
      </c>
    </row>
    <row r="414" spans="1:8">
      <c r="A414" s="193" t="s">
        <v>11404</v>
      </c>
      <c r="B414" s="313" t="s">
        <v>216</v>
      </c>
      <c r="C414" s="603" t="s">
        <v>11296</v>
      </c>
      <c r="D414" s="603" t="s">
        <v>11297</v>
      </c>
      <c r="E414" s="127">
        <v>1</v>
      </c>
      <c r="F414" s="630"/>
      <c r="G414" s="1013">
        <v>71.037974683544292</v>
      </c>
      <c r="H414" s="319">
        <f>IF(G414="","",G414-G414*COMPASS!$U$35)</f>
        <v>71.037974683544292</v>
      </c>
    </row>
    <row r="415" spans="1:8">
      <c r="A415" s="193" t="s">
        <v>11405</v>
      </c>
      <c r="B415" s="313" t="s">
        <v>216</v>
      </c>
      <c r="C415" s="603" t="s">
        <v>11298</v>
      </c>
      <c r="D415" s="603" t="s">
        <v>11299</v>
      </c>
      <c r="E415" s="127">
        <v>1</v>
      </c>
      <c r="F415" s="630"/>
      <c r="G415" s="1013">
        <v>77.088607594936704</v>
      </c>
      <c r="H415" s="319">
        <f>IF(G415="","",G415-G415*COMPASS!$U$35)</f>
        <v>77.088607594936704</v>
      </c>
    </row>
    <row r="416" spans="1:8">
      <c r="A416" s="193" t="s">
        <v>11406</v>
      </c>
      <c r="B416" s="313" t="s">
        <v>216</v>
      </c>
      <c r="C416" s="603" t="s">
        <v>11300</v>
      </c>
      <c r="D416" s="603" t="s">
        <v>11301</v>
      </c>
      <c r="E416" s="127">
        <v>1</v>
      </c>
      <c r="F416" s="630"/>
      <c r="G416" s="1013">
        <v>81.797468354430379</v>
      </c>
      <c r="H416" s="319">
        <f>IF(G416="","",G416-G416*COMPASS!$U$35)</f>
        <v>81.797468354430379</v>
      </c>
    </row>
    <row r="417" spans="1:8">
      <c r="A417" s="193" t="s">
        <v>11407</v>
      </c>
      <c r="B417" s="313" t="s">
        <v>216</v>
      </c>
      <c r="C417" s="603" t="s">
        <v>11302</v>
      </c>
      <c r="D417" s="603" t="s">
        <v>11303</v>
      </c>
      <c r="E417" s="127">
        <v>1</v>
      </c>
      <c r="F417" s="630"/>
      <c r="G417" s="1013">
        <v>118.63095926582278</v>
      </c>
      <c r="H417" s="319">
        <f>IF(G417="","",G417-G417*COMPASS!$U$35)</f>
        <v>118.63095926582278</v>
      </c>
    </row>
    <row r="418" spans="1:8">
      <c r="A418" s="193" t="s">
        <v>11408</v>
      </c>
      <c r="B418" s="313" t="s">
        <v>216</v>
      </c>
      <c r="C418" s="603" t="s">
        <v>11304</v>
      </c>
      <c r="D418" s="603" t="s">
        <v>11305</v>
      </c>
      <c r="E418" s="127">
        <v>1</v>
      </c>
      <c r="F418" s="630"/>
      <c r="G418" s="1013">
        <v>160.50632911392404</v>
      </c>
      <c r="H418" s="319">
        <f>IF(G418="","",G418-G418*COMPASS!$U$35)</f>
        <v>160.50632911392404</v>
      </c>
    </row>
    <row r="419" spans="1:8">
      <c r="A419" s="193" t="s">
        <v>13252</v>
      </c>
      <c r="B419" s="313" t="s">
        <v>216</v>
      </c>
      <c r="C419" s="603" t="s">
        <v>13253</v>
      </c>
      <c r="D419" s="603" t="s">
        <v>13254</v>
      </c>
      <c r="E419" s="403">
        <v>1</v>
      </c>
      <c r="F419" s="1017"/>
      <c r="G419" s="1015">
        <v>49.797468354430379</v>
      </c>
      <c r="H419" s="319">
        <f>IF(G419="","",G419-G419*COMPASS!$U$35)</f>
        <v>49.797468354430379</v>
      </c>
    </row>
    <row r="420" spans="1:8">
      <c r="A420" s="193" t="s">
        <v>13255</v>
      </c>
      <c r="B420" s="313" t="s">
        <v>216</v>
      </c>
      <c r="C420" s="603" t="s">
        <v>13256</v>
      </c>
      <c r="D420" s="603" t="s">
        <v>11299</v>
      </c>
      <c r="E420" s="403">
        <v>1</v>
      </c>
      <c r="F420" s="1017"/>
      <c r="G420" s="1015">
        <v>63.063291139240505</v>
      </c>
      <c r="H420" s="319">
        <f>IF(G420="","",G420-G420*COMPASS!$U$35)</f>
        <v>63.063291139240505</v>
      </c>
    </row>
    <row r="421" spans="1:8">
      <c r="A421" s="193" t="s">
        <v>11409</v>
      </c>
      <c r="B421" s="313" t="s">
        <v>216</v>
      </c>
      <c r="C421" s="603" t="s">
        <v>11306</v>
      </c>
      <c r="D421" s="603" t="s">
        <v>11307</v>
      </c>
      <c r="E421" s="127">
        <v>1</v>
      </c>
      <c r="F421" s="630"/>
      <c r="G421" s="1257" t="s">
        <v>17417</v>
      </c>
      <c r="H421" s="319" t="e">
        <f>IF(G421="","",G421-G421*COMPASS!$U$35)</f>
        <v>#VALUE!</v>
      </c>
    </row>
    <row r="422" spans="1:8">
      <c r="A422" s="193" t="s">
        <v>11410</v>
      </c>
      <c r="B422" s="313" t="s">
        <v>216</v>
      </c>
      <c r="C422" s="603" t="s">
        <v>11308</v>
      </c>
      <c r="D422" s="603" t="s">
        <v>11309</v>
      </c>
      <c r="E422" s="127">
        <v>1</v>
      </c>
      <c r="F422" s="630"/>
      <c r="G422" s="1257" t="s">
        <v>17417</v>
      </c>
      <c r="H422" s="319" t="e">
        <f>IF(G422="","",G422-G422*COMPASS!$U$35)</f>
        <v>#VALUE!</v>
      </c>
    </row>
    <row r="423" spans="1:8">
      <c r="A423" s="193" t="s">
        <v>11411</v>
      </c>
      <c r="B423" s="313" t="s">
        <v>216</v>
      </c>
      <c r="C423" s="603" t="s">
        <v>11310</v>
      </c>
      <c r="D423" s="603" t="s">
        <v>11311</v>
      </c>
      <c r="E423" s="127">
        <v>1</v>
      </c>
      <c r="F423" s="630"/>
      <c r="G423" s="1257" t="s">
        <v>17417</v>
      </c>
      <c r="H423" s="319" t="e">
        <f>IF(G423="","",G423-G423*COMPASS!$U$35)</f>
        <v>#VALUE!</v>
      </c>
    </row>
    <row r="424" spans="1:8">
      <c r="A424" s="193" t="s">
        <v>11412</v>
      </c>
      <c r="B424" s="313" t="s">
        <v>216</v>
      </c>
      <c r="C424" s="603" t="s">
        <v>11312</v>
      </c>
      <c r="D424" s="603" t="s">
        <v>11313</v>
      </c>
      <c r="E424" s="127">
        <v>1</v>
      </c>
      <c r="F424" s="630"/>
      <c r="G424" s="1257" t="s">
        <v>17417</v>
      </c>
      <c r="H424" s="319" t="e">
        <f>IF(G424="","",G424-G424*COMPASS!$U$35)</f>
        <v>#VALUE!</v>
      </c>
    </row>
    <row r="425" spans="1:8">
      <c r="A425" s="193" t="s">
        <v>11413</v>
      </c>
      <c r="B425" s="313" t="s">
        <v>216</v>
      </c>
      <c r="C425" s="603" t="s">
        <v>11314</v>
      </c>
      <c r="D425" s="603" t="s">
        <v>11315</v>
      </c>
      <c r="E425" s="127">
        <v>1</v>
      </c>
      <c r="F425" s="630"/>
      <c r="G425" s="1257" t="s">
        <v>17417</v>
      </c>
      <c r="H425" s="319" t="e">
        <f>IF(G425="","",G425-G425*COMPASS!$U$35)</f>
        <v>#VALUE!</v>
      </c>
    </row>
    <row r="426" spans="1:8">
      <c r="A426" s="193" t="s">
        <v>11414</v>
      </c>
      <c r="B426" s="313" t="s">
        <v>216</v>
      </c>
      <c r="C426" s="603" t="s">
        <v>11316</v>
      </c>
      <c r="D426" s="603" t="s">
        <v>11317</v>
      </c>
      <c r="E426" s="127">
        <v>1</v>
      </c>
      <c r="F426" s="630"/>
      <c r="G426" s="1257" t="s">
        <v>17417</v>
      </c>
      <c r="H426" s="319" t="e">
        <f>IF(G426="","",G426-G426*COMPASS!$U$35)</f>
        <v>#VALUE!</v>
      </c>
    </row>
    <row r="427" spans="1:8">
      <c r="A427" s="193" t="s">
        <v>11415</v>
      </c>
      <c r="B427" s="313" t="s">
        <v>216</v>
      </c>
      <c r="C427" s="603" t="s">
        <v>11318</v>
      </c>
      <c r="D427" s="603" t="s">
        <v>11319</v>
      </c>
      <c r="E427" s="127">
        <v>1</v>
      </c>
      <c r="F427" s="630"/>
      <c r="G427" s="1257" t="s">
        <v>17417</v>
      </c>
      <c r="H427" s="319" t="e">
        <f>IF(G427="","",G427-G427*COMPASS!$U$35)</f>
        <v>#VALUE!</v>
      </c>
    </row>
    <row r="428" spans="1:8">
      <c r="A428" s="193" t="s">
        <v>11416</v>
      </c>
      <c r="B428" s="313" t="s">
        <v>216</v>
      </c>
      <c r="C428" s="603" t="s">
        <v>11320</v>
      </c>
      <c r="D428" s="603" t="s">
        <v>11321</v>
      </c>
      <c r="E428" s="127">
        <v>1</v>
      </c>
      <c r="F428" s="630"/>
      <c r="G428" s="1257" t="s">
        <v>17417</v>
      </c>
      <c r="H428" s="319" t="e">
        <f>IF(G428="","",G428-G428*COMPASS!$U$35)</f>
        <v>#VALUE!</v>
      </c>
    </row>
    <row r="429" spans="1:8">
      <c r="A429" s="193" t="s">
        <v>11417</v>
      </c>
      <c r="B429" s="313" t="s">
        <v>216</v>
      </c>
      <c r="C429" s="603" t="s">
        <v>11322</v>
      </c>
      <c r="D429" s="603" t="s">
        <v>11323</v>
      </c>
      <c r="E429" s="127">
        <v>1</v>
      </c>
      <c r="F429" s="630"/>
      <c r="G429" s="1257" t="s">
        <v>17417</v>
      </c>
      <c r="H429" s="319" t="e">
        <f>IF(G429="","",G429-G429*COMPASS!$U$35)</f>
        <v>#VALUE!</v>
      </c>
    </row>
    <row r="430" spans="1:8">
      <c r="A430" s="193" t="s">
        <v>11418</v>
      </c>
      <c r="B430" s="313" t="s">
        <v>216</v>
      </c>
      <c r="C430" s="603" t="s">
        <v>11324</v>
      </c>
      <c r="D430" s="603" t="s">
        <v>11325</v>
      </c>
      <c r="E430" s="127">
        <v>1</v>
      </c>
      <c r="F430" s="630"/>
      <c r="G430" s="1257" t="s">
        <v>17417</v>
      </c>
      <c r="H430" s="319" t="e">
        <f>IF(G430="","",G430-G430*COMPASS!$U$35)</f>
        <v>#VALUE!</v>
      </c>
    </row>
    <row r="431" spans="1:8">
      <c r="A431" s="193" t="s">
        <v>11419</v>
      </c>
      <c r="B431" s="313" t="s">
        <v>216</v>
      </c>
      <c r="C431" s="603" t="s">
        <v>11326</v>
      </c>
      <c r="D431" s="603" t="s">
        <v>11327</v>
      </c>
      <c r="E431" s="127">
        <v>1</v>
      </c>
      <c r="F431" s="630"/>
      <c r="G431" s="1257" t="s">
        <v>17417</v>
      </c>
      <c r="H431" s="319" t="e">
        <f>IF(G431="","",G431-G431*COMPASS!$U$35)</f>
        <v>#VALUE!</v>
      </c>
    </row>
    <row r="432" spans="1:8">
      <c r="A432" s="128" t="s">
        <v>13257</v>
      </c>
      <c r="B432" s="128"/>
      <c r="C432" s="129"/>
      <c r="D432" s="1011"/>
      <c r="E432" s="604"/>
      <c r="F432" s="71"/>
      <c r="G432" s="71"/>
      <c r="H432" s="319" t="str">
        <f>IF(G432="","",G432-G432*COMPASS!$U$35)</f>
        <v/>
      </c>
    </row>
    <row r="433" spans="1:8">
      <c r="A433" s="128" t="s">
        <v>13258</v>
      </c>
      <c r="B433" s="128"/>
      <c r="C433" s="129"/>
      <c r="D433" s="1011"/>
      <c r="E433" s="604"/>
      <c r="F433" s="71"/>
      <c r="G433" s="71"/>
      <c r="H433" s="319" t="str">
        <f>IF(G433="","",G433-G433*COMPASS!$U$35)</f>
        <v/>
      </c>
    </row>
    <row r="434" spans="1:8">
      <c r="A434" s="193" t="s">
        <v>13259</v>
      </c>
      <c r="B434" s="313" t="s">
        <v>216</v>
      </c>
      <c r="C434" s="603" t="s">
        <v>13260</v>
      </c>
      <c r="D434" s="603" t="s">
        <v>13261</v>
      </c>
      <c r="E434" s="403">
        <v>1</v>
      </c>
      <c r="F434" s="1018"/>
      <c r="G434" s="1257" t="s">
        <v>17417</v>
      </c>
      <c r="H434" s="319" t="e">
        <f>IF(G434="","",G434-G434*COMPASS!$U$35)</f>
        <v>#VALUE!</v>
      </c>
    </row>
    <row r="435" spans="1:8">
      <c r="A435" s="193" t="s">
        <v>13262</v>
      </c>
      <c r="B435" s="313" t="s">
        <v>216</v>
      </c>
      <c r="C435" s="603" t="s">
        <v>13263</v>
      </c>
      <c r="D435" s="603" t="s">
        <v>13264</v>
      </c>
      <c r="E435" s="403">
        <v>1</v>
      </c>
      <c r="F435" s="1018"/>
      <c r="G435" s="1257" t="s">
        <v>17417</v>
      </c>
      <c r="H435" s="319" t="e">
        <f>IF(G435="","",G435-G435*COMPASS!$U$35)</f>
        <v>#VALUE!</v>
      </c>
    </row>
    <row r="436" spans="1:8">
      <c r="A436" s="193" t="s">
        <v>13265</v>
      </c>
      <c r="B436" s="313" t="s">
        <v>216</v>
      </c>
      <c r="C436" s="603" t="s">
        <v>13266</v>
      </c>
      <c r="D436" s="603" t="s">
        <v>13267</v>
      </c>
      <c r="E436" s="403">
        <v>1</v>
      </c>
      <c r="F436" s="1018"/>
      <c r="G436" s="1257" t="s">
        <v>17417</v>
      </c>
      <c r="H436" s="319" t="e">
        <f>IF(G436="","",G436-G436*COMPASS!$U$35)</f>
        <v>#VALUE!</v>
      </c>
    </row>
    <row r="437" spans="1:8">
      <c r="A437" s="193" t="s">
        <v>13268</v>
      </c>
      <c r="B437" s="313" t="s">
        <v>216</v>
      </c>
      <c r="C437" s="603" t="s">
        <v>13269</v>
      </c>
      <c r="D437" s="603" t="s">
        <v>13270</v>
      </c>
      <c r="E437" s="403">
        <v>1</v>
      </c>
      <c r="F437" s="1018"/>
      <c r="G437" s="1257" t="s">
        <v>17417</v>
      </c>
      <c r="H437" s="319" t="e">
        <f>IF(G437="","",G437-G437*COMPASS!$U$35)</f>
        <v>#VALUE!</v>
      </c>
    </row>
    <row r="438" spans="1:8">
      <c r="A438" s="193" t="s">
        <v>13271</v>
      </c>
      <c r="B438" s="313" t="s">
        <v>216</v>
      </c>
      <c r="C438" s="603" t="s">
        <v>13272</v>
      </c>
      <c r="D438" s="603" t="s">
        <v>13273</v>
      </c>
      <c r="E438" s="403">
        <v>1</v>
      </c>
      <c r="F438" s="1018"/>
      <c r="G438" s="1257" t="s">
        <v>17417</v>
      </c>
      <c r="H438" s="319" t="e">
        <f>IF(G438="","",G438-G438*COMPASS!$U$35)</f>
        <v>#VALUE!</v>
      </c>
    </row>
    <row r="439" spans="1:8">
      <c r="A439" s="128" t="s">
        <v>13274</v>
      </c>
      <c r="B439" s="128"/>
      <c r="C439" s="1011"/>
      <c r="D439" s="1011"/>
      <c r="E439" s="1011"/>
      <c r="F439" s="1011"/>
      <c r="G439" s="71"/>
      <c r="H439" s="319" t="str">
        <f>IF(G439="","",G439-G439*COMPASS!$U$35)</f>
        <v/>
      </c>
    </row>
    <row r="440" spans="1:8">
      <c r="A440" s="193" t="s">
        <v>13275</v>
      </c>
      <c r="B440" s="313" t="s">
        <v>216</v>
      </c>
      <c r="C440" s="603" t="s">
        <v>13276</v>
      </c>
      <c r="D440" s="603" t="s">
        <v>13277</v>
      </c>
      <c r="E440" s="403">
        <v>1</v>
      </c>
      <c r="F440" s="1018"/>
      <c r="G440" s="1257" t="s">
        <v>17417</v>
      </c>
      <c r="H440" s="319" t="e">
        <f>IF(G440="","",G440-G440*COMPASS!$U$35)</f>
        <v>#VALUE!</v>
      </c>
    </row>
    <row r="441" spans="1:8">
      <c r="A441" s="193" t="s">
        <v>13278</v>
      </c>
      <c r="B441" s="313" t="s">
        <v>216</v>
      </c>
      <c r="C441" s="603" t="s">
        <v>13279</v>
      </c>
      <c r="D441" s="603" t="s">
        <v>13280</v>
      </c>
      <c r="E441" s="403">
        <v>1</v>
      </c>
      <c r="F441" s="1018"/>
      <c r="G441" s="1257" t="s">
        <v>17417</v>
      </c>
      <c r="H441" s="319" t="e">
        <f>IF(G441="","",G441-G441*COMPASS!$U$35)</f>
        <v>#VALUE!</v>
      </c>
    </row>
    <row r="442" spans="1:8">
      <c r="A442" s="193" t="s">
        <v>13281</v>
      </c>
      <c r="B442" s="313" t="s">
        <v>216</v>
      </c>
      <c r="C442" s="603" t="s">
        <v>13282</v>
      </c>
      <c r="D442" s="603" t="s">
        <v>13283</v>
      </c>
      <c r="E442" s="403">
        <v>1</v>
      </c>
      <c r="F442" s="1018"/>
      <c r="G442" s="1257" t="s">
        <v>17417</v>
      </c>
      <c r="H442" s="319" t="e">
        <f>IF(G442="","",G442-G442*COMPASS!$U$35)</f>
        <v>#VALUE!</v>
      </c>
    </row>
    <row r="443" spans="1:8">
      <c r="A443" s="193" t="s">
        <v>13284</v>
      </c>
      <c r="B443" s="313" t="s">
        <v>216</v>
      </c>
      <c r="C443" s="603" t="s">
        <v>13285</v>
      </c>
      <c r="D443" s="603" t="s">
        <v>13286</v>
      </c>
      <c r="E443" s="403">
        <v>1</v>
      </c>
      <c r="F443" s="1018"/>
      <c r="G443" s="1257" t="s">
        <v>17417</v>
      </c>
      <c r="H443" s="319" t="e">
        <f>IF(G443="","",G443-G443*COMPASS!$U$35)</f>
        <v>#VALUE!</v>
      </c>
    </row>
    <row r="444" spans="1:8">
      <c r="A444" s="193" t="s">
        <v>13287</v>
      </c>
      <c r="B444" s="313" t="s">
        <v>216</v>
      </c>
      <c r="C444" s="603" t="s">
        <v>13288</v>
      </c>
      <c r="D444" s="603" t="s">
        <v>13289</v>
      </c>
      <c r="E444" s="403">
        <v>1</v>
      </c>
      <c r="F444" s="1018"/>
      <c r="G444" s="1257" t="s">
        <v>17417</v>
      </c>
      <c r="H444" s="319" t="e">
        <f>IF(G444="","",G444-G444*COMPASS!$U$35)</f>
        <v>#VALUE!</v>
      </c>
    </row>
    <row r="445" spans="1:8">
      <c r="A445" s="193" t="s">
        <v>13290</v>
      </c>
      <c r="B445" s="313" t="s">
        <v>216</v>
      </c>
      <c r="C445" s="603" t="s">
        <v>13291</v>
      </c>
      <c r="D445" s="603" t="s">
        <v>13292</v>
      </c>
      <c r="E445" s="403">
        <v>1</v>
      </c>
      <c r="F445" s="1018"/>
      <c r="G445" s="1257" t="s">
        <v>17417</v>
      </c>
      <c r="H445" s="319" t="e">
        <f>IF(G445="","",G445-G445*COMPASS!$U$35)</f>
        <v>#VALUE!</v>
      </c>
    </row>
    <row r="446" spans="1:8">
      <c r="A446" s="193" t="s">
        <v>13293</v>
      </c>
      <c r="B446" s="313" t="s">
        <v>216</v>
      </c>
      <c r="C446" s="603" t="s">
        <v>13294</v>
      </c>
      <c r="D446" s="603" t="s">
        <v>13295</v>
      </c>
      <c r="E446" s="403">
        <v>1</v>
      </c>
      <c r="F446" s="1018"/>
      <c r="G446" s="1257" t="s">
        <v>17417</v>
      </c>
      <c r="H446" s="319" t="e">
        <f>IF(G446="","",G446-G446*COMPASS!$U$35)</f>
        <v>#VALUE!</v>
      </c>
    </row>
    <row r="447" spans="1:8">
      <c r="A447" s="193" t="s">
        <v>13296</v>
      </c>
      <c r="B447" s="313" t="s">
        <v>216</v>
      </c>
      <c r="C447" s="603" t="s">
        <v>13297</v>
      </c>
      <c r="D447" s="603" t="s">
        <v>13298</v>
      </c>
      <c r="E447" s="403">
        <v>1</v>
      </c>
      <c r="F447" s="1018"/>
      <c r="G447" s="1257" t="s">
        <v>17417</v>
      </c>
      <c r="H447" s="319" t="e">
        <f>IF(G447="","",G447-G447*COMPASS!$U$35)</f>
        <v>#VALUE!</v>
      </c>
    </row>
    <row r="448" spans="1:8">
      <c r="A448" s="128" t="s">
        <v>13299</v>
      </c>
      <c r="B448" s="128"/>
      <c r="C448" s="1011"/>
      <c r="D448" s="1011"/>
      <c r="E448" s="1011"/>
      <c r="F448" s="1011"/>
      <c r="G448" s="71"/>
      <c r="H448" s="319" t="str">
        <f>IF(G448="","",G448-G448*COMPASS!$U$35)</f>
        <v/>
      </c>
    </row>
    <row r="449" spans="1:8">
      <c r="A449" s="193" t="s">
        <v>13300</v>
      </c>
      <c r="B449" s="313" t="s">
        <v>216</v>
      </c>
      <c r="C449" s="603" t="s">
        <v>13301</v>
      </c>
      <c r="D449" s="603" t="s">
        <v>13302</v>
      </c>
      <c r="E449" s="403">
        <v>1</v>
      </c>
      <c r="F449" s="1018"/>
      <c r="G449" s="1257" t="s">
        <v>17417</v>
      </c>
      <c r="H449" s="319" t="e">
        <f>IF(G449="","",G449-G449*COMPASS!$U$35)</f>
        <v>#VALUE!</v>
      </c>
    </row>
    <row r="450" spans="1:8">
      <c r="A450" s="193" t="s">
        <v>13303</v>
      </c>
      <c r="B450" s="313" t="s">
        <v>216</v>
      </c>
      <c r="C450" s="603" t="s">
        <v>13304</v>
      </c>
      <c r="D450" s="603" t="s">
        <v>13305</v>
      </c>
      <c r="E450" s="403">
        <v>1</v>
      </c>
      <c r="F450" s="1018"/>
      <c r="G450" s="1257" t="s">
        <v>17417</v>
      </c>
      <c r="H450" s="319" t="e">
        <f>IF(G450="","",G450-G450*COMPASS!$U$35)</f>
        <v>#VALUE!</v>
      </c>
    </row>
    <row r="451" spans="1:8">
      <c r="A451" s="128" t="s">
        <v>13306</v>
      </c>
      <c r="B451" s="128"/>
      <c r="C451" s="1011"/>
      <c r="D451" s="1011"/>
      <c r="E451" s="1011"/>
      <c r="F451" s="1011"/>
      <c r="G451" s="71"/>
      <c r="H451" s="319" t="str">
        <f>IF(G451="","",G451-G451*COMPASS!$U$35)</f>
        <v/>
      </c>
    </row>
    <row r="452" spans="1:8">
      <c r="A452" s="193" t="s">
        <v>13307</v>
      </c>
      <c r="B452" s="313" t="s">
        <v>216</v>
      </c>
      <c r="C452" s="603" t="s">
        <v>13308</v>
      </c>
      <c r="D452" s="603" t="s">
        <v>13309</v>
      </c>
      <c r="E452" s="403">
        <v>1</v>
      </c>
      <c r="F452" s="1018"/>
      <c r="G452" s="1257" t="s">
        <v>17417</v>
      </c>
      <c r="H452" s="319" t="e">
        <f>IF(G452="","",G452-G452*COMPASS!$U$35)</f>
        <v>#VALUE!</v>
      </c>
    </row>
    <row r="453" spans="1:8">
      <c r="A453" s="193" t="s">
        <v>13310</v>
      </c>
      <c r="B453" s="313" t="s">
        <v>216</v>
      </c>
      <c r="C453" s="603" t="s">
        <v>13311</v>
      </c>
      <c r="D453" s="603" t="s">
        <v>13312</v>
      </c>
      <c r="E453" s="403">
        <v>1</v>
      </c>
      <c r="F453" s="1018"/>
      <c r="G453" s="1257" t="s">
        <v>17417</v>
      </c>
      <c r="H453" s="319" t="e">
        <f>IF(G453="","",G453-G453*COMPASS!$U$35)</f>
        <v>#VALUE!</v>
      </c>
    </row>
    <row r="454" spans="1:8">
      <c r="A454" s="193" t="s">
        <v>13313</v>
      </c>
      <c r="B454" s="313" t="s">
        <v>216</v>
      </c>
      <c r="C454" s="603" t="s">
        <v>13314</v>
      </c>
      <c r="D454" s="603" t="s">
        <v>13315</v>
      </c>
      <c r="E454" s="403">
        <v>1</v>
      </c>
      <c r="F454" s="1018"/>
      <c r="G454" s="1257" t="s">
        <v>17417</v>
      </c>
      <c r="H454" s="319" t="e">
        <f>IF(G454="","",G454-G454*COMPASS!$U$35)</f>
        <v>#VALUE!</v>
      </c>
    </row>
    <row r="455" spans="1:8">
      <c r="A455" s="193" t="s">
        <v>13316</v>
      </c>
      <c r="B455" s="313" t="s">
        <v>216</v>
      </c>
      <c r="C455" s="603" t="s">
        <v>13317</v>
      </c>
      <c r="D455" s="603" t="s">
        <v>13318</v>
      </c>
      <c r="E455" s="403">
        <v>1</v>
      </c>
      <c r="F455" s="1018"/>
      <c r="G455" s="1257" t="s">
        <v>17417</v>
      </c>
      <c r="H455" s="319" t="e">
        <f>IF(G455="","",G455-G455*COMPASS!$U$35)</f>
        <v>#VALUE!</v>
      </c>
    </row>
    <row r="456" spans="1:8">
      <c r="A456" s="193" t="s">
        <v>13319</v>
      </c>
      <c r="B456" s="313" t="s">
        <v>216</v>
      </c>
      <c r="C456" s="603" t="s">
        <v>13320</v>
      </c>
      <c r="D456" s="603" t="s">
        <v>13321</v>
      </c>
      <c r="E456" s="403">
        <v>1</v>
      </c>
      <c r="F456" s="1018"/>
      <c r="G456" s="1257" t="s">
        <v>17417</v>
      </c>
      <c r="H456" s="319" t="e">
        <f>IF(G456="","",G456-G456*COMPASS!$U$35)</f>
        <v>#VALUE!</v>
      </c>
    </row>
    <row r="457" spans="1:8">
      <c r="A457" s="193" t="s">
        <v>13322</v>
      </c>
      <c r="B457" s="313" t="s">
        <v>216</v>
      </c>
      <c r="C457" s="603" t="s">
        <v>13323</v>
      </c>
      <c r="D457" s="603" t="s">
        <v>13324</v>
      </c>
      <c r="E457" s="403">
        <v>1</v>
      </c>
      <c r="F457" s="1018"/>
      <c r="G457" s="1257" t="s">
        <v>17417</v>
      </c>
      <c r="H457" s="319" t="e">
        <f>IF(G457="","",G457-G457*COMPASS!$U$35)</f>
        <v>#VALUE!</v>
      </c>
    </row>
    <row r="458" spans="1:8">
      <c r="A458" s="193" t="s">
        <v>13325</v>
      </c>
      <c r="B458" s="313" t="s">
        <v>216</v>
      </c>
      <c r="C458" s="603" t="s">
        <v>13326</v>
      </c>
      <c r="D458" s="603" t="s">
        <v>13327</v>
      </c>
      <c r="E458" s="403">
        <v>1</v>
      </c>
      <c r="F458" s="1018"/>
      <c r="G458" s="1257" t="s">
        <v>17417</v>
      </c>
      <c r="H458" s="319" t="e">
        <f>IF(G458="","",G458-G458*COMPASS!$U$35)</f>
        <v>#VALUE!</v>
      </c>
    </row>
    <row r="459" spans="1:8">
      <c r="A459" s="193" t="s">
        <v>13328</v>
      </c>
      <c r="B459" s="313" t="s">
        <v>216</v>
      </c>
      <c r="C459" s="603" t="s">
        <v>13329</v>
      </c>
      <c r="D459" s="603" t="s">
        <v>13330</v>
      </c>
      <c r="E459" s="403">
        <v>1</v>
      </c>
      <c r="F459" s="1018"/>
      <c r="G459" s="1257" t="s">
        <v>17417</v>
      </c>
      <c r="H459" s="319" t="e">
        <f>IF(G459="","",G459-G459*COMPASS!$U$35)</f>
        <v>#VALUE!</v>
      </c>
    </row>
    <row r="460" spans="1:8">
      <c r="A460" s="193" t="s">
        <v>13331</v>
      </c>
      <c r="B460" s="313" t="s">
        <v>216</v>
      </c>
      <c r="C460" s="603" t="s">
        <v>13332</v>
      </c>
      <c r="D460" s="603" t="s">
        <v>13333</v>
      </c>
      <c r="E460" s="403">
        <v>1</v>
      </c>
      <c r="F460" s="1018"/>
      <c r="G460" s="1257" t="s">
        <v>17417</v>
      </c>
      <c r="H460" s="319" t="e">
        <f>IF(G460="","",G460-G460*COMPASS!$U$35)</f>
        <v>#VALUE!</v>
      </c>
    </row>
  </sheetData>
  <sheetProtection algorithmName="SHA-512" hashValue="Uj2DzSIPKr3pNvxJAFuQGljJzoxgmZZIRLcqUYdupDBo1TIDs2AF0EUKt3cx3oSGSh2B6Czg7MTG1LkP4/IswQ==" saltValue="nYcTfZoTvsqVLs+5rEZxWw==" spinCount="100000" sheet="1" objects="1" scenarios="1"/>
  <mergeCells count="1">
    <mergeCell ref="D1:G1"/>
  </mergeCells>
  <hyperlinks>
    <hyperlink ref="H2" location="Indice" display="Indice" xr:uid="{00000000-0004-0000-1000-000000000000}"/>
    <hyperlink ref="D1" r:id="rId1" xr:uid="{00000000-0004-0000-10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1714" r:id="rId5">
          <objectPr defaultSize="0" autoPict="0" r:id="rId6">
            <anchor moveWithCells="1">
              <from>
                <xdr:col>5</xdr:col>
                <xdr:colOff>30480</xdr:colOff>
                <xdr:row>4</xdr:row>
                <xdr:rowOff>7620</xdr:rowOff>
              </from>
              <to>
                <xdr:col>6</xdr:col>
                <xdr:colOff>0</xdr:colOff>
                <xdr:row>4</xdr:row>
                <xdr:rowOff>304800</xdr:rowOff>
              </to>
            </anchor>
          </objectPr>
        </oleObject>
      </mc:Choice>
      <mc:Fallback>
        <oleObject progId="PI3.Image" shapeId="371714"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indexed="13"/>
  </sheetPr>
  <dimension ref="B1:P57"/>
  <sheetViews>
    <sheetView topLeftCell="B1" workbookViewId="0">
      <selection activeCell="M34" sqref="M1:N1048576"/>
    </sheetView>
  </sheetViews>
  <sheetFormatPr defaultColWidth="0" defaultRowHeight="13.2" zeroHeight="1"/>
  <cols>
    <col min="1" max="1" width="8.88671875" hidden="1" customWidth="1"/>
    <col min="2" max="2" width="8.5546875" style="124" customWidth="1"/>
    <col min="3" max="12" width="8.5546875" customWidth="1"/>
    <col min="13" max="16" width="0" hidden="1" customWidth="1"/>
    <col min="17" max="16384" width="8.88671875" hidden="1"/>
  </cols>
  <sheetData>
    <row r="1" spans="2:14" ht="12.75" customHeight="1">
      <c r="B1" s="1408" t="s">
        <v>11781</v>
      </c>
      <c r="C1" s="1408"/>
      <c r="D1" s="1408"/>
      <c r="E1" s="1408"/>
      <c r="F1" s="1408"/>
      <c r="G1" s="1408"/>
      <c r="H1" s="1408"/>
      <c r="I1" s="1408"/>
      <c r="J1" s="1408"/>
      <c r="K1" s="1408"/>
      <c r="L1" s="1408"/>
    </row>
    <row r="2" spans="2:14" ht="12.75" customHeight="1">
      <c r="B2" s="1408"/>
      <c r="C2" s="1408"/>
      <c r="D2" s="1408"/>
      <c r="E2" s="1408"/>
      <c r="F2" s="1408"/>
      <c r="G2" s="1408"/>
      <c r="H2" s="1408"/>
      <c r="I2" s="1408"/>
      <c r="J2" s="1408"/>
      <c r="K2" s="1408"/>
      <c r="L2" s="1408"/>
    </row>
    <row r="3" spans="2:14">
      <c r="B3" s="1409"/>
      <c r="C3" s="1409"/>
      <c r="D3" s="1409"/>
      <c r="E3" s="1409"/>
      <c r="F3" s="1409"/>
      <c r="G3" s="1409"/>
      <c r="H3" s="1409"/>
      <c r="I3" s="1409"/>
      <c r="J3" s="1409"/>
      <c r="K3" s="1409"/>
      <c r="L3" s="194"/>
    </row>
    <row r="4" spans="2:14">
      <c r="B4" s="639"/>
      <c r="C4" s="639"/>
      <c r="D4" s="639"/>
      <c r="E4" s="639"/>
      <c r="F4" s="639"/>
      <c r="G4" s="639"/>
      <c r="H4" s="639"/>
      <c r="I4" s="639"/>
      <c r="J4" s="639"/>
      <c r="K4" s="639"/>
      <c r="L4" s="194"/>
    </row>
    <row r="5" spans="2:14" ht="12.75" customHeight="1">
      <c r="B5" s="195"/>
      <c r="C5" s="196"/>
      <c r="D5" s="196"/>
      <c r="E5" s="196"/>
      <c r="F5" s="196"/>
      <c r="G5" s="196"/>
      <c r="H5" s="197"/>
      <c r="I5" s="197"/>
      <c r="J5" s="197"/>
      <c r="K5" s="197"/>
      <c r="L5" s="194"/>
    </row>
    <row r="6" spans="2:14" ht="22.8">
      <c r="B6" s="195"/>
      <c r="C6" s="196"/>
      <c r="D6" s="196"/>
      <c r="E6" s="196"/>
      <c r="F6" s="196"/>
      <c r="G6" s="196"/>
      <c r="H6" s="198"/>
      <c r="I6" s="198"/>
      <c r="J6" s="198"/>
      <c r="K6" s="199"/>
      <c r="L6" s="194"/>
    </row>
    <row r="7" spans="2:14" s="202" customFormat="1" ht="10.199999999999999">
      <c r="B7" s="200"/>
      <c r="C7" s="201"/>
      <c r="D7" s="201"/>
      <c r="E7" s="201"/>
      <c r="F7" s="201"/>
      <c r="G7" s="201"/>
      <c r="H7" s="201"/>
      <c r="I7" s="201"/>
      <c r="J7" s="201"/>
      <c r="K7" s="201"/>
      <c r="L7" s="194"/>
    </row>
    <row r="8" spans="2:14" s="202" customFormat="1" ht="10.199999999999999">
      <c r="B8" s="203"/>
      <c r="C8" s="201"/>
      <c r="D8" s="201"/>
      <c r="E8" s="201"/>
      <c r="F8" s="201"/>
      <c r="G8" s="201"/>
      <c r="H8" s="201"/>
      <c r="I8" s="201"/>
      <c r="J8" s="201"/>
      <c r="K8" s="201"/>
      <c r="L8" s="194"/>
    </row>
    <row r="9" spans="2:14" s="202" customFormat="1" ht="10.199999999999999">
      <c r="B9" s="203"/>
      <c r="C9" s="201"/>
      <c r="D9" s="201"/>
      <c r="E9" s="201"/>
      <c r="F9" s="201"/>
      <c r="G9" s="201"/>
      <c r="H9" s="201"/>
      <c r="I9" s="201"/>
      <c r="J9" s="201"/>
      <c r="K9" s="201"/>
      <c r="L9" s="194"/>
    </row>
    <row r="10" spans="2:14" s="202" customFormat="1" ht="10.199999999999999">
      <c r="B10" s="203"/>
      <c r="C10" s="201"/>
      <c r="D10" s="201"/>
      <c r="E10" s="201"/>
      <c r="F10" s="201"/>
      <c r="G10" s="201"/>
      <c r="H10" s="201"/>
      <c r="I10" s="201"/>
      <c r="J10" s="201"/>
      <c r="K10" s="201"/>
      <c r="L10" s="194"/>
    </row>
    <row r="11" spans="2:14" s="202" customFormat="1">
      <c r="B11" s="203"/>
      <c r="C11" s="201"/>
      <c r="D11" s="201"/>
      <c r="E11" s="201"/>
      <c r="F11" s="201"/>
      <c r="G11" s="201"/>
      <c r="H11" s="201"/>
      <c r="I11" s="201"/>
      <c r="J11" s="201"/>
      <c r="K11" s="201"/>
      <c r="L11" s="194"/>
      <c r="M11"/>
      <c r="N11"/>
    </row>
    <row r="12" spans="2:14" s="202" customFormat="1">
      <c r="B12" s="204"/>
      <c r="C12" s="201"/>
      <c r="D12" s="201"/>
      <c r="E12" s="201"/>
      <c r="F12" s="201"/>
      <c r="G12" s="201"/>
      <c r="H12" s="201"/>
      <c r="I12" s="201"/>
      <c r="J12" s="201"/>
      <c r="K12" s="201"/>
      <c r="L12" s="194"/>
      <c r="M12"/>
      <c r="N12"/>
    </row>
    <row r="13" spans="2:14" s="202" customFormat="1">
      <c r="B13" s="203"/>
      <c r="C13" s="201"/>
      <c r="D13" s="201"/>
      <c r="E13" s="201"/>
      <c r="F13" s="201"/>
      <c r="G13" s="201"/>
      <c r="H13" s="201"/>
      <c r="I13" s="201"/>
      <c r="J13" s="201"/>
      <c r="K13" s="201"/>
      <c r="L13" s="194"/>
      <c r="M13"/>
      <c r="N13"/>
    </row>
    <row r="14" spans="2:14" s="202" customFormat="1">
      <c r="B14" s="200"/>
      <c r="C14" s="201"/>
      <c r="D14" s="201"/>
      <c r="E14" s="201"/>
      <c r="F14" s="201"/>
      <c r="G14" s="201"/>
      <c r="H14" s="201"/>
      <c r="I14" s="201"/>
      <c r="J14" s="201"/>
      <c r="K14" s="201"/>
      <c r="L14" s="194"/>
      <c r="M14"/>
      <c r="N14"/>
    </row>
    <row r="15" spans="2:14" s="202" customFormat="1">
      <c r="B15" s="203"/>
      <c r="C15" s="201"/>
      <c r="D15" s="201"/>
      <c r="E15" s="201"/>
      <c r="F15" s="201"/>
      <c r="G15" s="201"/>
      <c r="H15" s="201"/>
      <c r="I15" s="201"/>
      <c r="J15" s="201"/>
      <c r="K15" s="201"/>
      <c r="L15" s="194"/>
      <c r="M15"/>
      <c r="N15"/>
    </row>
    <row r="16" spans="2:14" s="202" customFormat="1">
      <c r="B16" s="203"/>
      <c r="C16" s="201"/>
      <c r="D16" s="201"/>
      <c r="E16" s="201"/>
      <c r="F16" s="201"/>
      <c r="G16" s="201"/>
      <c r="H16" s="201"/>
      <c r="I16" s="201"/>
      <c r="J16" s="201"/>
      <c r="K16" s="201"/>
      <c r="L16" s="194"/>
      <c r="M16"/>
      <c r="N16"/>
    </row>
    <row r="17" spans="2:14" s="202" customFormat="1">
      <c r="B17" s="203"/>
      <c r="C17" s="201"/>
      <c r="D17" s="201"/>
      <c r="E17" s="201"/>
      <c r="F17" s="201"/>
      <c r="G17" s="201"/>
      <c r="H17" s="201"/>
      <c r="I17" s="201"/>
      <c r="J17" s="201"/>
      <c r="K17" s="201"/>
      <c r="L17" s="194"/>
      <c r="M17"/>
      <c r="N17"/>
    </row>
    <row r="18" spans="2:14" s="202" customFormat="1">
      <c r="B18" s="203"/>
      <c r="C18" s="201"/>
      <c r="D18" s="201"/>
      <c r="E18" s="201"/>
      <c r="F18" s="201"/>
      <c r="G18" s="201"/>
      <c r="H18" s="201"/>
      <c r="I18" s="201"/>
      <c r="J18" s="201"/>
      <c r="K18" s="201"/>
      <c r="L18" s="194"/>
      <c r="M18"/>
      <c r="N18"/>
    </row>
    <row r="19" spans="2:14" s="202" customFormat="1">
      <c r="B19" s="204"/>
      <c r="C19" s="201"/>
      <c r="D19" s="201"/>
      <c r="E19" s="201"/>
      <c r="F19" s="201"/>
      <c r="G19" s="201"/>
      <c r="H19" s="201"/>
      <c r="I19" s="201"/>
      <c r="J19" s="201"/>
      <c r="K19" s="201"/>
      <c r="L19" s="194"/>
      <c r="M19"/>
      <c r="N19"/>
    </row>
    <row r="20" spans="2:14" s="202" customFormat="1">
      <c r="B20" s="203"/>
      <c r="C20" s="201"/>
      <c r="D20" s="201"/>
      <c r="E20" s="201"/>
      <c r="F20" s="201"/>
      <c r="G20" s="201"/>
      <c r="H20" s="201"/>
      <c r="I20" s="201"/>
      <c r="J20" s="201"/>
      <c r="K20" s="201"/>
      <c r="L20" s="194"/>
      <c r="M20"/>
      <c r="N20"/>
    </row>
    <row r="21" spans="2:14" s="202" customFormat="1">
      <c r="B21" s="200"/>
      <c r="C21" s="201"/>
      <c r="D21" s="201"/>
      <c r="E21" s="201"/>
      <c r="F21" s="201"/>
      <c r="G21" s="201"/>
      <c r="H21" s="201"/>
      <c r="I21" s="201"/>
      <c r="J21" s="201"/>
      <c r="K21" s="201"/>
      <c r="L21" s="194"/>
      <c r="M21"/>
      <c r="N21"/>
    </row>
    <row r="22" spans="2:14" s="202" customFormat="1">
      <c r="B22" s="203"/>
      <c r="C22" s="201"/>
      <c r="D22" s="201"/>
      <c r="E22" s="201"/>
      <c r="F22" s="201"/>
      <c r="G22" s="201"/>
      <c r="H22" s="201"/>
      <c r="I22" s="201"/>
      <c r="J22" s="201"/>
      <c r="K22" s="201"/>
      <c r="L22" s="194"/>
      <c r="M22"/>
      <c r="N22"/>
    </row>
    <row r="23" spans="2:14" s="202" customFormat="1">
      <c r="B23" s="203"/>
      <c r="C23" s="201"/>
      <c r="D23" s="201"/>
      <c r="E23" s="201"/>
      <c r="F23" s="201"/>
      <c r="G23" s="201"/>
      <c r="H23" s="201"/>
      <c r="I23" s="201"/>
      <c r="J23" s="201"/>
      <c r="K23" s="201"/>
      <c r="L23" s="194"/>
      <c r="M23"/>
      <c r="N23"/>
    </row>
    <row r="24" spans="2:14" s="202" customFormat="1">
      <c r="B24" s="1410"/>
      <c r="C24" s="1410"/>
      <c r="D24" s="1410"/>
      <c r="E24" s="1410"/>
      <c r="F24" s="1410"/>
      <c r="G24" s="1410"/>
      <c r="H24" s="1410"/>
      <c r="I24" s="1410"/>
      <c r="J24" s="1410"/>
      <c r="K24" s="1410"/>
      <c r="L24" s="1410"/>
      <c r="M24"/>
      <c r="N24"/>
    </row>
    <row r="25" spans="2:14" s="202" customFormat="1">
      <c r="B25" s="1410"/>
      <c r="C25" s="1410"/>
      <c r="D25" s="1410"/>
      <c r="E25" s="1410"/>
      <c r="F25" s="1410"/>
      <c r="G25" s="1410"/>
      <c r="H25" s="1410"/>
      <c r="I25" s="1410"/>
      <c r="J25" s="1410"/>
      <c r="K25" s="1410"/>
      <c r="L25" s="1410"/>
      <c r="M25"/>
      <c r="N25"/>
    </row>
    <row r="26" spans="2:14" s="202" customFormat="1">
      <c r="B26" s="1410"/>
      <c r="C26" s="1410"/>
      <c r="D26" s="1410"/>
      <c r="E26" s="1410"/>
      <c r="F26" s="1410"/>
      <c r="G26" s="1410"/>
      <c r="H26" s="1410"/>
      <c r="I26" s="1410"/>
      <c r="J26" s="1410"/>
      <c r="K26" s="1410"/>
      <c r="L26" s="1410"/>
      <c r="M26"/>
      <c r="N26"/>
    </row>
    <row r="27" spans="2:14" s="202" customFormat="1">
      <c r="B27" s="1410"/>
      <c r="C27" s="1410"/>
      <c r="D27" s="1410"/>
      <c r="E27" s="1410"/>
      <c r="F27" s="1410"/>
      <c r="G27" s="1410"/>
      <c r="H27" s="1410"/>
      <c r="I27" s="1410"/>
      <c r="J27" s="1410"/>
      <c r="K27" s="1410"/>
      <c r="L27" s="1410"/>
      <c r="M27"/>
      <c r="N27"/>
    </row>
    <row r="28" spans="2:14" s="202" customFormat="1">
      <c r="B28" s="764"/>
      <c r="C28" s="201"/>
      <c r="D28" s="201"/>
      <c r="E28" s="205"/>
      <c r="F28" s="201"/>
      <c r="G28" s="201"/>
      <c r="H28" s="201"/>
      <c r="I28" s="201"/>
      <c r="J28" s="201"/>
      <c r="K28" s="201"/>
      <c r="L28" s="194"/>
      <c r="M28"/>
      <c r="N28"/>
    </row>
    <row r="29" spans="2:14" s="202" customFormat="1" ht="14.85" customHeight="1">
      <c r="B29" s="765"/>
      <c r="C29" s="723" t="s">
        <v>3316</v>
      </c>
      <c r="D29" s="207"/>
      <c r="E29" s="208"/>
      <c r="F29" s="724" t="s">
        <v>29</v>
      </c>
      <c r="G29" s="207"/>
      <c r="H29" s="207"/>
      <c r="I29" s="724" t="s">
        <v>27</v>
      </c>
      <c r="J29" s="209"/>
      <c r="K29" s="209"/>
      <c r="L29" s="207"/>
    </row>
    <row r="30" spans="2:14" s="202" customFormat="1" ht="14.85" customHeight="1">
      <c r="B30" s="765"/>
      <c r="C30" s="210" t="s">
        <v>9560</v>
      </c>
      <c r="D30" s="207"/>
      <c r="E30" s="208"/>
      <c r="F30" s="209" t="s">
        <v>9760</v>
      </c>
      <c r="G30" s="207"/>
      <c r="H30" s="207"/>
      <c r="I30" s="209" t="s">
        <v>4673</v>
      </c>
      <c r="J30" s="209"/>
      <c r="K30" s="209"/>
      <c r="L30" s="207"/>
    </row>
    <row r="31" spans="2:14" s="202" customFormat="1" ht="14.85" customHeight="1">
      <c r="B31" s="765"/>
      <c r="C31" s="210" t="s">
        <v>9561</v>
      </c>
      <c r="D31" s="207"/>
      <c r="E31" s="208"/>
      <c r="F31" s="209" t="s">
        <v>9761</v>
      </c>
      <c r="G31" s="207"/>
      <c r="H31" s="207"/>
      <c r="I31" s="209" t="s">
        <v>4674</v>
      </c>
      <c r="J31" s="209"/>
      <c r="K31" s="209"/>
      <c r="L31" s="209"/>
    </row>
    <row r="32" spans="2:14" s="202" customFormat="1" ht="14.85" customHeight="1">
      <c r="B32" s="765"/>
      <c r="C32" s="210" t="s">
        <v>9562</v>
      </c>
      <c r="D32" s="207"/>
      <c r="E32" s="208"/>
      <c r="F32" s="209" t="s">
        <v>9564</v>
      </c>
      <c r="G32" s="209"/>
      <c r="H32" s="207"/>
      <c r="I32" s="209" t="s">
        <v>9565</v>
      </c>
      <c r="J32" s="209"/>
      <c r="K32" s="209"/>
      <c r="L32" s="209"/>
    </row>
    <row r="33" spans="2:12" s="202" customFormat="1" ht="14.85" customHeight="1">
      <c r="B33" s="765"/>
      <c r="C33" s="210" t="s">
        <v>9563</v>
      </c>
      <c r="D33" s="207"/>
      <c r="E33" s="208"/>
      <c r="F33" s="209" t="s">
        <v>9762</v>
      </c>
      <c r="G33" s="209"/>
      <c r="H33" s="207"/>
      <c r="I33" s="209" t="s">
        <v>9566</v>
      </c>
      <c r="J33" s="209"/>
      <c r="K33" s="209"/>
      <c r="L33" s="209"/>
    </row>
    <row r="34" spans="2:12" s="202" customFormat="1" ht="14.85" customHeight="1">
      <c r="B34" s="765"/>
      <c r="C34" s="211"/>
      <c r="D34" s="207"/>
      <c r="E34" s="208"/>
      <c r="F34" s="299"/>
      <c r="G34" s="209"/>
      <c r="H34" s="207"/>
      <c r="I34" s="299"/>
      <c r="J34" s="209"/>
      <c r="K34" s="208"/>
      <c r="L34" s="208"/>
    </row>
    <row r="35" spans="2:12" s="202" customFormat="1" ht="14.85" customHeight="1">
      <c r="B35" s="765"/>
      <c r="C35" s="212"/>
      <c r="D35" s="208"/>
      <c r="E35" s="208"/>
      <c r="F35" s="208"/>
      <c r="G35" s="208"/>
      <c r="H35" s="208"/>
      <c r="I35" s="208"/>
      <c r="J35" s="208"/>
      <c r="K35" s="208"/>
      <c r="L35" s="208"/>
    </row>
    <row r="36" spans="2:12" s="202" customFormat="1" ht="14.85" customHeight="1">
      <c r="B36" s="765"/>
      <c r="C36" s="206"/>
      <c r="D36" s="209"/>
      <c r="E36" s="208"/>
      <c r="F36" s="209"/>
      <c r="G36" s="209"/>
      <c r="H36" s="209"/>
      <c r="I36" s="209"/>
      <c r="J36" s="209"/>
      <c r="K36" s="208"/>
      <c r="L36" s="208"/>
    </row>
    <row r="37" spans="2:12" s="202" customFormat="1" ht="14.85" customHeight="1">
      <c r="B37" s="765"/>
      <c r="C37" s="723" t="s">
        <v>1759</v>
      </c>
      <c r="D37" s="209"/>
      <c r="E37" s="208"/>
      <c r="F37" s="724" t="s">
        <v>1760</v>
      </c>
      <c r="G37" s="207"/>
      <c r="H37" s="209"/>
      <c r="I37" s="724" t="s">
        <v>30</v>
      </c>
      <c r="J37" s="209"/>
      <c r="K37" s="208"/>
      <c r="L37" s="208"/>
    </row>
    <row r="38" spans="2:12" s="202" customFormat="1" ht="14.85" customHeight="1">
      <c r="B38" s="765"/>
      <c r="C38" s="210" t="s">
        <v>4669</v>
      </c>
      <c r="D38" s="209"/>
      <c r="E38" s="208"/>
      <c r="F38" s="209" t="s">
        <v>1761</v>
      </c>
      <c r="G38" s="207"/>
      <c r="H38" s="209"/>
      <c r="I38" s="213" t="s">
        <v>9763</v>
      </c>
      <c r="J38" s="209"/>
      <c r="K38" s="209"/>
      <c r="L38" s="209"/>
    </row>
    <row r="39" spans="2:12" s="202" customFormat="1" ht="14.85" customHeight="1">
      <c r="B39" s="765"/>
      <c r="C39" s="210" t="s">
        <v>4670</v>
      </c>
      <c r="D39" s="209"/>
      <c r="E39" s="208"/>
      <c r="F39" s="209" t="s">
        <v>1762</v>
      </c>
      <c r="G39" s="207"/>
      <c r="H39" s="209"/>
      <c r="I39" s="213" t="s">
        <v>1763</v>
      </c>
      <c r="J39" s="209"/>
      <c r="K39" s="207"/>
      <c r="L39" s="208"/>
    </row>
    <row r="40" spans="2:12" s="202" customFormat="1" ht="14.85" customHeight="1">
      <c r="B40" s="765"/>
      <c r="C40" s="210" t="s">
        <v>4672</v>
      </c>
      <c r="D40" s="209"/>
      <c r="E40" s="208"/>
      <c r="F40" s="209" t="s">
        <v>9567</v>
      </c>
      <c r="G40" s="207"/>
      <c r="H40" s="209"/>
      <c r="I40" s="213" t="s">
        <v>1234</v>
      </c>
      <c r="J40" s="209"/>
      <c r="K40" s="207"/>
      <c r="L40" s="208"/>
    </row>
    <row r="41" spans="2:12" s="202" customFormat="1" ht="14.85" customHeight="1">
      <c r="B41" s="765"/>
      <c r="C41" s="210" t="s">
        <v>4671</v>
      </c>
      <c r="D41" s="209"/>
      <c r="E41" s="208"/>
      <c r="F41" s="209" t="s">
        <v>9568</v>
      </c>
      <c r="G41" s="207"/>
      <c r="H41" s="209"/>
      <c r="I41" s="213" t="s">
        <v>9569</v>
      </c>
      <c r="J41" s="209"/>
      <c r="K41" s="207"/>
      <c r="L41" s="208"/>
    </row>
    <row r="42" spans="2:12" s="202" customFormat="1" ht="14.85" customHeight="1">
      <c r="B42" s="765"/>
      <c r="C42" s="211"/>
      <c r="D42" s="209"/>
      <c r="E42" s="208"/>
      <c r="F42" s="299"/>
      <c r="G42" s="207"/>
      <c r="H42" s="209"/>
      <c r="I42" s="213" t="s">
        <v>9570</v>
      </c>
      <c r="J42" s="209"/>
      <c r="K42" s="207"/>
      <c r="L42" s="208"/>
    </row>
    <row r="43" spans="2:12" s="202" customFormat="1" ht="14.85" customHeight="1">
      <c r="B43" s="765"/>
      <c r="C43" s="215"/>
      <c r="D43" s="207"/>
      <c r="E43" s="208"/>
      <c r="F43" s="216"/>
      <c r="G43" s="207"/>
      <c r="H43" s="209"/>
      <c r="I43" s="299"/>
      <c r="J43" s="209"/>
      <c r="K43" s="207"/>
      <c r="L43" s="208"/>
    </row>
    <row r="44" spans="2:12" s="202" customFormat="1" ht="14.85" customHeight="1">
      <c r="B44" s="765"/>
      <c r="C44" s="212"/>
      <c r="D44" s="209"/>
      <c r="E44" s="208"/>
      <c r="F44" s="209"/>
      <c r="G44" s="209"/>
      <c r="H44" s="209"/>
      <c r="I44" s="209"/>
      <c r="J44" s="209"/>
      <c r="K44" s="207"/>
      <c r="L44" s="208"/>
    </row>
    <row r="45" spans="2:12" s="202" customFormat="1" ht="14.85" customHeight="1">
      <c r="B45" s="765"/>
      <c r="C45" s="724" t="s">
        <v>4527</v>
      </c>
      <c r="D45" s="208"/>
      <c r="E45" s="208"/>
      <c r="F45" s="725" t="s">
        <v>28</v>
      </c>
      <c r="G45" s="208"/>
      <c r="H45" s="209"/>
      <c r="I45" s="724" t="s">
        <v>11827</v>
      </c>
      <c r="J45" s="209"/>
      <c r="K45" s="208"/>
      <c r="L45" s="207"/>
    </row>
    <row r="46" spans="2:12" s="202" customFormat="1" ht="14.85" customHeight="1">
      <c r="B46" s="765"/>
      <c r="C46" s="209" t="s">
        <v>4528</v>
      </c>
      <c r="D46" s="208"/>
      <c r="E46" s="208"/>
      <c r="F46" s="209" t="s">
        <v>562</v>
      </c>
      <c r="G46" s="208"/>
      <c r="H46" s="209"/>
      <c r="I46" s="766" t="s">
        <v>11834</v>
      </c>
      <c r="J46" s="209"/>
      <c r="K46" s="208"/>
      <c r="L46" s="209"/>
    </row>
    <row r="47" spans="2:12" s="202" customFormat="1" ht="14.85" customHeight="1">
      <c r="B47" s="765"/>
      <c r="C47" s="209" t="s">
        <v>4529</v>
      </c>
      <c r="D47" s="208"/>
      <c r="E47" s="208"/>
      <c r="F47" s="209" t="s">
        <v>591</v>
      </c>
      <c r="G47" s="208"/>
      <c r="H47" s="209"/>
      <c r="I47" s="766" t="s">
        <v>11835</v>
      </c>
      <c r="J47" s="209"/>
      <c r="K47" s="213"/>
      <c r="L47" s="208"/>
    </row>
    <row r="48" spans="2:12" s="202" customFormat="1" ht="14.85" customHeight="1">
      <c r="B48" s="765"/>
      <c r="C48" s="299"/>
      <c r="D48" s="208"/>
      <c r="E48" s="208"/>
      <c r="F48" s="209" t="s">
        <v>9571</v>
      </c>
      <c r="G48" s="208"/>
      <c r="H48" s="209"/>
      <c r="I48" s="726" t="s">
        <v>11828</v>
      </c>
      <c r="J48" s="209"/>
      <c r="K48" s="213"/>
      <c r="L48" s="208"/>
    </row>
    <row r="49" spans="2:12" ht="14.85" customHeight="1">
      <c r="B49" s="215"/>
      <c r="C49" s="209"/>
      <c r="D49" s="213"/>
      <c r="E49" s="213"/>
      <c r="F49" s="209" t="s">
        <v>9572</v>
      </c>
      <c r="G49" s="213"/>
      <c r="H49" s="209"/>
      <c r="I49" s="766" t="s">
        <v>11836</v>
      </c>
      <c r="J49" s="209"/>
      <c r="K49" s="213"/>
      <c r="L49" s="213"/>
    </row>
    <row r="50" spans="2:12" ht="14.85" customHeight="1">
      <c r="B50" s="214"/>
      <c r="C50" s="209"/>
      <c r="D50" s="213"/>
      <c r="E50" s="213"/>
      <c r="F50" s="299"/>
      <c r="G50" s="209"/>
      <c r="H50" s="207"/>
      <c r="I50" s="213" t="s">
        <v>9563</v>
      </c>
      <c r="J50" s="213"/>
      <c r="K50" s="213"/>
      <c r="L50" s="213"/>
    </row>
    <row r="51" spans="2:12" ht="14.85" customHeight="1">
      <c r="B51" s="217"/>
      <c r="C51" s="213"/>
      <c r="D51" s="213"/>
      <c r="E51" s="213"/>
      <c r="F51" s="213"/>
      <c r="G51" s="213"/>
      <c r="H51" s="209"/>
      <c r="I51" s="209"/>
      <c r="J51" s="213"/>
      <c r="K51" s="213"/>
      <c r="L51" s="213"/>
    </row>
    <row r="52" spans="2:12" ht="14.85" customHeight="1">
      <c r="B52" s="218"/>
      <c r="C52" s="219"/>
      <c r="D52" s="219"/>
      <c r="E52" s="219"/>
      <c r="F52" s="219"/>
      <c r="G52" s="219"/>
      <c r="H52" s="219"/>
      <c r="I52" s="219"/>
      <c r="J52" s="219"/>
      <c r="K52" s="219"/>
      <c r="L52" s="219"/>
    </row>
    <row r="53" spans="2:12">
      <c r="B53" s="218"/>
      <c r="C53" s="219"/>
      <c r="D53" s="219"/>
      <c r="E53" s="219"/>
      <c r="F53" s="219"/>
      <c r="G53" s="219"/>
      <c r="H53" s="219"/>
      <c r="I53" s="219"/>
      <c r="J53" s="220"/>
      <c r="K53" s="201"/>
      <c r="L53" s="201"/>
    </row>
    <row r="54" spans="2:12" s="202" customFormat="1" ht="10.199999999999999">
      <c r="B54" s="221"/>
      <c r="C54" s="205"/>
      <c r="D54" s="205"/>
      <c r="E54" s="205"/>
      <c r="F54" s="205"/>
      <c r="G54" s="205"/>
      <c r="H54" s="201"/>
      <c r="I54" s="201"/>
      <c r="J54" s="201"/>
      <c r="K54" s="201"/>
      <c r="L54" s="201"/>
    </row>
    <row r="55" spans="2:12" s="202" customFormat="1" ht="13.8">
      <c r="B55" s="222"/>
      <c r="C55" s="194"/>
      <c r="D55" s="205"/>
      <c r="E55" s="194"/>
      <c r="F55" s="223"/>
      <c r="G55" s="194"/>
      <c r="H55" s="199"/>
      <c r="I55" s="205"/>
      <c r="J55" s="199"/>
      <c r="K55" s="201"/>
      <c r="L55" s="201"/>
    </row>
    <row r="56" spans="2:12" s="202" customFormat="1" ht="10.199999999999999">
      <c r="B56" s="203"/>
      <c r="C56" s="201"/>
      <c r="D56" s="201"/>
      <c r="E56" s="201"/>
      <c r="F56" s="201"/>
      <c r="G56" s="201"/>
      <c r="H56" s="201"/>
      <c r="I56" s="201"/>
      <c r="J56" s="201"/>
      <c r="K56" s="201"/>
      <c r="L56" s="201"/>
    </row>
    <row r="57" spans="2:12" ht="13.8">
      <c r="B57" s="224"/>
      <c r="C57" s="194"/>
      <c r="D57" s="225"/>
      <c r="E57" s="225"/>
      <c r="F57" s="225"/>
      <c r="G57" s="205"/>
      <c r="H57" s="199"/>
      <c r="I57" s="223"/>
      <c r="J57" s="199"/>
      <c r="K57" s="201"/>
      <c r="L57" s="201"/>
    </row>
  </sheetData>
  <sheetProtection algorithmName="SHA-512" hashValue="KDQ1e9OOnXy76DfWJOzsccgjybJQiiVXk8JOPodGXKfWhSHgeAS/pYgu3I+drRj6POQY1rXdR650P/fOsFqkhQ==" saltValue="88uCA6uPR62NVDxZrZ23vw==" spinCount="100000" sheet="1" objects="1" scenarios="1"/>
  <mergeCells count="3">
    <mergeCell ref="B1:L2"/>
    <mergeCell ref="B3:K3"/>
    <mergeCell ref="B24:L27"/>
  </mergeCells>
  <phoneticPr fontId="20" type="noConversion"/>
  <hyperlinks>
    <hyperlink ref="B1:L2" r:id="rId1" display="VISITA IL NOSTRO SITO - GET CLOSER" xr:uid="{7EB00474-0444-4334-8389-57CD77EBD845}"/>
  </hyperlinks>
  <pageMargins left="0.44" right="0.21" top="0.37" bottom="0.27" header="0.17" footer="0.18"/>
  <pageSetup paperSize="9"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6">
    <tabColor theme="4" tint="-0.249977111117893"/>
  </sheetPr>
  <dimension ref="A1:H45"/>
  <sheetViews>
    <sheetView zoomScaleNormal="100" workbookViewId="0">
      <pane ySplit="4" topLeftCell="A5" activePane="bottomLeft" state="frozen"/>
      <selection pane="bottomLeft" activeCell="J11" sqref="J11"/>
    </sheetView>
  </sheetViews>
  <sheetFormatPr defaultColWidth="9.44140625" defaultRowHeight="13.2"/>
  <cols>
    <col min="1" max="1" width="17.44140625" style="49" customWidth="1"/>
    <col min="2" max="2" width="4" style="94" customWidth="1"/>
    <col min="3" max="3" width="13" style="50" customWidth="1"/>
    <col min="4" max="4" width="45.5546875" style="148" customWidth="1"/>
    <col min="5" max="5" width="4.5546875" style="146" customWidth="1"/>
    <col min="6" max="6" width="4.5546875" style="441" customWidth="1"/>
    <col min="7" max="7" width="11.44140625" style="549" customWidth="1"/>
    <col min="8" max="8" width="9.44140625" style="180" customWidth="1"/>
    <col min="9" max="16" width="9" style="49" customWidth="1"/>
    <col min="17" max="16384" width="9.44140625" style="49"/>
  </cols>
  <sheetData>
    <row r="1" spans="1:8">
      <c r="A1" s="53" t="str">
        <f>'LS CABLE'!A1</f>
        <v>Listino Giugno26</v>
      </c>
      <c r="B1" s="405"/>
      <c r="C1" s="54"/>
      <c r="D1" s="1385" t="s">
        <v>11780</v>
      </c>
      <c r="E1" s="1386"/>
      <c r="F1" s="1386"/>
      <c r="G1" s="1386"/>
      <c r="H1" s="175"/>
    </row>
    <row r="2" spans="1:8" ht="13.8" thickBot="1">
      <c r="A2" s="55"/>
      <c r="B2" s="406"/>
      <c r="C2" s="56"/>
      <c r="D2" s="46"/>
      <c r="E2" s="85"/>
      <c r="F2" s="58"/>
      <c r="G2" s="615"/>
      <c r="H2" s="176" t="s">
        <v>190</v>
      </c>
    </row>
    <row r="3" spans="1:8" ht="25.2">
      <c r="A3" s="24" t="s">
        <v>4181</v>
      </c>
      <c r="B3" s="33"/>
      <c r="C3" s="136"/>
      <c r="D3" s="233"/>
      <c r="E3" s="65"/>
      <c r="F3" s="440"/>
      <c r="G3" s="616"/>
      <c r="H3" s="177"/>
    </row>
    <row r="4" spans="1:8" s="145" customFormat="1">
      <c r="A4" s="68" t="str">
        <f>'LS CABLE'!A4</f>
        <v>Cod. Compass</v>
      </c>
      <c r="B4" s="140"/>
      <c r="C4" s="68" t="s">
        <v>217</v>
      </c>
      <c r="D4" s="147" t="s">
        <v>219</v>
      </c>
      <c r="E4" s="137" t="s">
        <v>490</v>
      </c>
      <c r="F4" s="144"/>
      <c r="G4" s="617" t="s">
        <v>189</v>
      </c>
      <c r="H4" s="226" t="s">
        <v>491</v>
      </c>
    </row>
    <row r="5" spans="1:8" s="145" customFormat="1" ht="26.4" customHeight="1">
      <c r="A5" s="1091" t="s">
        <v>12188</v>
      </c>
      <c r="B5" s="1092"/>
      <c r="C5" s="1093"/>
      <c r="D5" s="1092"/>
      <c r="E5" s="1092"/>
      <c r="F5" s="1094"/>
      <c r="G5" s="1094"/>
      <c r="H5" s="227"/>
    </row>
    <row r="6" spans="1:8" ht="19.8" customHeight="1">
      <c r="A6" s="1091" t="s">
        <v>1553</v>
      </c>
      <c r="B6" s="1091"/>
      <c r="C6" s="1095"/>
      <c r="D6" s="1092"/>
      <c r="E6" s="1092"/>
      <c r="F6" s="1094"/>
      <c r="G6" s="1094"/>
      <c r="H6" s="227"/>
    </row>
    <row r="7" spans="1:8" ht="18" customHeight="1">
      <c r="A7" s="1096" t="s">
        <v>12189</v>
      </c>
      <c r="B7" s="1097" t="s">
        <v>4437</v>
      </c>
      <c r="C7" s="1098" t="s">
        <v>12190</v>
      </c>
      <c r="D7" s="1099" t="s">
        <v>12191</v>
      </c>
      <c r="E7" s="1096">
        <v>1</v>
      </c>
      <c r="F7" s="1100"/>
      <c r="G7" s="1109">
        <v>766</v>
      </c>
      <c r="H7" s="179">
        <f>IF(G7="","",G7-G7*COMPASS!$U$37)</f>
        <v>766</v>
      </c>
    </row>
    <row r="8" spans="1:8" ht="18" customHeight="1">
      <c r="A8" s="1096" t="s">
        <v>12192</v>
      </c>
      <c r="B8" s="1097" t="s">
        <v>4437</v>
      </c>
      <c r="C8" s="1098" t="s">
        <v>12193</v>
      </c>
      <c r="D8" s="1099" t="s">
        <v>12194</v>
      </c>
      <c r="E8" s="1096">
        <v>1</v>
      </c>
      <c r="F8" s="1100"/>
      <c r="G8" s="1109">
        <v>470</v>
      </c>
      <c r="H8" s="179">
        <f>IF(G8="","",G8-G8*COMPASS!$U$37)</f>
        <v>470</v>
      </c>
    </row>
    <row r="9" spans="1:8" ht="18" customHeight="1">
      <c r="A9" s="1101" t="s">
        <v>13977</v>
      </c>
      <c r="B9" s="1102" t="s">
        <v>216</v>
      </c>
      <c r="C9" s="1098" t="s">
        <v>13978</v>
      </c>
      <c r="D9" s="1103" t="s">
        <v>13979</v>
      </c>
      <c r="E9" s="1101">
        <v>1</v>
      </c>
      <c r="F9" s="1104"/>
      <c r="G9" s="1109">
        <f>VLOOKUP($C9,[5]Foglio2!$A:$L,8,FALSE)</f>
        <v>73.27</v>
      </c>
      <c r="H9" s="179">
        <f>IF(G9="","",G9-G9*COMPASS!$U$37)</f>
        <v>73.27</v>
      </c>
    </row>
    <row r="10" spans="1:8" ht="18" customHeight="1">
      <c r="A10" s="1101" t="s">
        <v>4157</v>
      </c>
      <c r="B10" s="1102" t="s">
        <v>216</v>
      </c>
      <c r="C10" s="1098" t="s">
        <v>8625</v>
      </c>
      <c r="D10" s="1103" t="s">
        <v>11056</v>
      </c>
      <c r="E10" s="1101">
        <v>1</v>
      </c>
      <c r="F10" s="1104"/>
      <c r="G10" s="1109">
        <f>VLOOKUP($C10,[5]Foglio2!$A:$L,8,FALSE)</f>
        <v>87.26</v>
      </c>
      <c r="H10" s="179">
        <f>IF(G10="","",G10-G10*COMPASS!$U$37)</f>
        <v>87.26</v>
      </c>
    </row>
    <row r="11" spans="1:8" ht="18" customHeight="1">
      <c r="A11" s="1101" t="s">
        <v>13980</v>
      </c>
      <c r="B11" s="1102" t="s">
        <v>216</v>
      </c>
      <c r="C11" s="1098" t="s">
        <v>13981</v>
      </c>
      <c r="D11" s="1103" t="s">
        <v>13982</v>
      </c>
      <c r="E11" s="1101">
        <v>1</v>
      </c>
      <c r="F11" s="1104"/>
      <c r="G11" s="1109">
        <f>VLOOKUP($C11,[5]Foglio2!$A:$L,8,FALSE)</f>
        <v>83.95</v>
      </c>
      <c r="H11" s="179">
        <f>IF(G11="","",G11-G11*COMPASS!$U$37)</f>
        <v>83.95</v>
      </c>
    </row>
    <row r="12" spans="1:8" ht="18" customHeight="1">
      <c r="A12" s="1023" t="s">
        <v>13983</v>
      </c>
      <c r="B12" s="1102" t="s">
        <v>216</v>
      </c>
      <c r="C12" s="1098" t="s">
        <v>13984</v>
      </c>
      <c r="D12" s="1103" t="s">
        <v>13985</v>
      </c>
      <c r="E12" s="1101">
        <v>1</v>
      </c>
      <c r="F12" s="1104"/>
      <c r="G12" s="1109">
        <f>VLOOKUP($C12,[5]Foglio2!$A:$L,8,FALSE)</f>
        <v>483.38</v>
      </c>
      <c r="H12" s="179">
        <f>IF(G12="","",G12-G12*COMPASS!$U$37)</f>
        <v>483.38</v>
      </c>
    </row>
    <row r="13" spans="1:8" ht="18" customHeight="1">
      <c r="A13" s="1101" t="s">
        <v>4158</v>
      </c>
      <c r="B13" s="1102" t="s">
        <v>216</v>
      </c>
      <c r="C13" s="1098" t="s">
        <v>8626</v>
      </c>
      <c r="D13" s="1103" t="s">
        <v>11057</v>
      </c>
      <c r="E13" s="1101">
        <v>1</v>
      </c>
      <c r="F13" s="1104"/>
      <c r="G13" s="1109">
        <f>VLOOKUP($C13,[5]Foglio2!$A:$L,8,FALSE)</f>
        <v>503.81</v>
      </c>
      <c r="H13" s="179">
        <f>IF(G13="","",G13-G13*COMPASS!$U$37)</f>
        <v>503.81</v>
      </c>
    </row>
    <row r="14" spans="1:8" ht="18" customHeight="1">
      <c r="A14" s="1091" t="s">
        <v>13986</v>
      </c>
      <c r="B14" s="1091"/>
      <c r="C14" s="1093"/>
      <c r="D14" s="1092"/>
      <c r="E14" s="1092"/>
      <c r="F14" s="1105"/>
      <c r="G14" s="1110"/>
      <c r="H14" s="179"/>
    </row>
    <row r="15" spans="1:8" ht="18" customHeight="1">
      <c r="A15" s="1096" t="s">
        <v>4161</v>
      </c>
      <c r="B15" s="1106" t="s">
        <v>216</v>
      </c>
      <c r="C15" s="1098" t="s">
        <v>8630</v>
      </c>
      <c r="D15" s="1099" t="s">
        <v>13987</v>
      </c>
      <c r="E15" s="1096">
        <v>1</v>
      </c>
      <c r="F15" s="1104"/>
      <c r="G15" s="1109">
        <f>VLOOKUP($C15,[5]Foglio2!$A:$L,8,FALSE)</f>
        <v>998.06</v>
      </c>
      <c r="H15" s="179">
        <f>IF(G15="","",G15-G15*COMPASS!$U$37)</f>
        <v>998.06</v>
      </c>
    </row>
    <row r="16" spans="1:8" ht="18" customHeight="1">
      <c r="A16" s="1096" t="s">
        <v>4211</v>
      </c>
      <c r="B16" s="1106" t="s">
        <v>216</v>
      </c>
      <c r="C16" s="1098" t="s">
        <v>8629</v>
      </c>
      <c r="D16" s="1099" t="s">
        <v>13988</v>
      </c>
      <c r="E16" s="1096">
        <v>1</v>
      </c>
      <c r="F16" s="1104"/>
      <c r="G16" s="1109">
        <f>VLOOKUP($C16,[5]Foglio2!$A:$L,8,FALSE)</f>
        <v>1208.99</v>
      </c>
      <c r="H16" s="179">
        <f>IF(G16="","",G16-G16*COMPASS!$U$37)</f>
        <v>1208.99</v>
      </c>
    </row>
    <row r="17" spans="1:8" ht="18" customHeight="1">
      <c r="A17" s="1096" t="s">
        <v>4160</v>
      </c>
      <c r="B17" s="1106" t="s">
        <v>216</v>
      </c>
      <c r="C17" s="1098" t="s">
        <v>8628</v>
      </c>
      <c r="D17" s="1099" t="s">
        <v>13989</v>
      </c>
      <c r="E17" s="1096">
        <v>1</v>
      </c>
      <c r="F17" s="1104"/>
      <c r="G17" s="1109">
        <f>VLOOKUP($C17,[5]Foglio2!$A:$L,8,FALSE)</f>
        <v>1157.55</v>
      </c>
      <c r="H17" s="179">
        <f>IF(G17="","",G17-G17*COMPASS!$U$37)</f>
        <v>1157.55</v>
      </c>
    </row>
    <row r="18" spans="1:8" ht="18" customHeight="1">
      <c r="A18" s="1107" t="s">
        <v>13990</v>
      </c>
      <c r="B18" s="1106" t="s">
        <v>216</v>
      </c>
      <c r="C18" s="1098" t="str">
        <f>VLOOKUP($A18,'[6]BT-15-4'!$B:$U,20,FALSE)</f>
        <v>LG-646761</v>
      </c>
      <c r="D18" s="1098" t="s">
        <v>13991</v>
      </c>
      <c r="E18" s="1096">
        <v>1</v>
      </c>
      <c r="F18" s="1104"/>
      <c r="G18" s="1109">
        <f>VLOOKUP($C18,[5]Foglio2!$A:$L,8,FALSE)</f>
        <v>1369.8</v>
      </c>
      <c r="H18" s="179">
        <f>IF(G18="","",G18-G18*COMPASS!$U$37)</f>
        <v>1369.8</v>
      </c>
    </row>
    <row r="19" spans="1:8" ht="18" customHeight="1">
      <c r="A19" s="1107" t="s">
        <v>13992</v>
      </c>
      <c r="B19" s="1106" t="s">
        <v>216</v>
      </c>
      <c r="C19" s="1098" t="str">
        <f>VLOOKUP($A19,'[6]BT-15-4'!$B:$U,20,FALSE)</f>
        <v>LG-646762</v>
      </c>
      <c r="D19" s="1098" t="s">
        <v>13993</v>
      </c>
      <c r="E19" s="1096">
        <v>1</v>
      </c>
      <c r="F19" s="1104"/>
      <c r="G19" s="1109">
        <f>VLOOKUP($C19,[5]Foglio2!$A:$L,8,FALSE)</f>
        <v>1571.49</v>
      </c>
      <c r="H19" s="179">
        <f>IF(G19="","",G19-G19*COMPASS!$U$37)</f>
        <v>1571.49</v>
      </c>
    </row>
    <row r="20" spans="1:8" ht="18" customHeight="1">
      <c r="A20" s="1096" t="s">
        <v>4159</v>
      </c>
      <c r="B20" s="1106" t="s">
        <v>216</v>
      </c>
      <c r="C20" s="1098" t="s">
        <v>8627</v>
      </c>
      <c r="D20" s="1099" t="s">
        <v>13994</v>
      </c>
      <c r="E20" s="1096">
        <v>1</v>
      </c>
      <c r="F20" s="1104"/>
      <c r="G20" s="1109">
        <f>VLOOKUP($C20,[5]Foglio2!$A:$L,8,FALSE)</f>
        <v>1527.74</v>
      </c>
      <c r="H20" s="179">
        <f>IF(G20="","",G20-G20*COMPASS!$U$37)</f>
        <v>1527.74</v>
      </c>
    </row>
    <row r="21" spans="1:8" ht="18" customHeight="1">
      <c r="A21" s="1096" t="s">
        <v>13995</v>
      </c>
      <c r="B21" s="1106" t="s">
        <v>216</v>
      </c>
      <c r="C21" s="1098" t="s">
        <v>13996</v>
      </c>
      <c r="D21" s="1107" t="s">
        <v>13997</v>
      </c>
      <c r="E21" s="1096">
        <v>1</v>
      </c>
      <c r="F21" s="1104"/>
      <c r="G21" s="1109">
        <f>VLOOKUP($C21,[5]Foglio2!$A:$L,8,FALSE)</f>
        <v>2102.87</v>
      </c>
      <c r="H21" s="179">
        <f>IF(G21="","",G21-G21*COMPASS!$U$37)</f>
        <v>2102.87</v>
      </c>
    </row>
    <row r="22" spans="1:8" ht="18" customHeight="1">
      <c r="A22" s="1096" t="s">
        <v>13998</v>
      </c>
      <c r="B22" s="1106" t="s">
        <v>216</v>
      </c>
      <c r="C22" s="1098" t="s">
        <v>13999</v>
      </c>
      <c r="D22" s="1107" t="s">
        <v>14000</v>
      </c>
      <c r="E22" s="1096">
        <v>1</v>
      </c>
      <c r="F22" s="1104"/>
      <c r="G22" s="1109">
        <f>VLOOKUP($C22,[5]Foglio2!$A:$L,8,FALSE)</f>
        <v>2407.2199999999998</v>
      </c>
      <c r="H22" s="179">
        <f>IF(G22="","",G22-G22*COMPASS!$U$37)</f>
        <v>2407.2199999999998</v>
      </c>
    </row>
    <row r="23" spans="1:8" ht="18" customHeight="1">
      <c r="A23" s="1096" t="s">
        <v>14001</v>
      </c>
      <c r="B23" s="1106" t="s">
        <v>216</v>
      </c>
      <c r="C23" s="1098" t="s">
        <v>14002</v>
      </c>
      <c r="D23" s="1107" t="s">
        <v>14003</v>
      </c>
      <c r="E23" s="1096">
        <v>1</v>
      </c>
      <c r="F23" s="1104"/>
      <c r="G23" s="1109">
        <f>VLOOKUP($C23,[5]Foglio2!$A:$L,8,FALSE)</f>
        <v>3308.05</v>
      </c>
      <c r="H23" s="179">
        <f>IF(G23="","",G23-G23*COMPASS!$U$37)</f>
        <v>3308.05</v>
      </c>
    </row>
    <row r="24" spans="1:8" ht="18" customHeight="1">
      <c r="A24" s="1091" t="s">
        <v>4155</v>
      </c>
      <c r="B24" s="1091"/>
      <c r="C24" s="1093"/>
      <c r="D24" s="1091"/>
      <c r="E24" s="1092"/>
      <c r="F24" s="1105"/>
      <c r="G24" s="1110"/>
      <c r="H24" s="179"/>
    </row>
    <row r="25" spans="1:8" ht="18" customHeight="1">
      <c r="A25" s="1096" t="s">
        <v>4212</v>
      </c>
      <c r="B25" s="1106" t="s">
        <v>216</v>
      </c>
      <c r="C25" s="1098" t="s">
        <v>8631</v>
      </c>
      <c r="D25" s="1099" t="s">
        <v>11058</v>
      </c>
      <c r="E25" s="1096">
        <v>1</v>
      </c>
      <c r="F25" s="1104" t="s">
        <v>10833</v>
      </c>
      <c r="G25" s="1109">
        <f>VLOOKUP($C25,[5]Foglio2!$A:$L,8,FALSE)</f>
        <v>170.35</v>
      </c>
      <c r="H25" s="179">
        <f>IF(G25="","",G25-G25*COMPASS!$U$37)</f>
        <v>170.35</v>
      </c>
    </row>
    <row r="26" spans="1:8" ht="18" customHeight="1">
      <c r="A26" s="1096" t="s">
        <v>4162</v>
      </c>
      <c r="B26" s="1106" t="s">
        <v>216</v>
      </c>
      <c r="C26" s="1098" t="s">
        <v>8632</v>
      </c>
      <c r="D26" s="1099" t="s">
        <v>11059</v>
      </c>
      <c r="E26" s="1096">
        <v>1</v>
      </c>
      <c r="F26" s="1104" t="s">
        <v>10833</v>
      </c>
      <c r="G26" s="1109">
        <f>VLOOKUP($C26,[5]Foglio2!$A:$L,8,FALSE)</f>
        <v>205.45</v>
      </c>
      <c r="H26" s="179">
        <f>IF(G26="","",G26-G26*COMPASS!$U$37)</f>
        <v>205.45</v>
      </c>
    </row>
    <row r="27" spans="1:8" ht="18" customHeight="1">
      <c r="A27" s="1096" t="s">
        <v>4163</v>
      </c>
      <c r="B27" s="1106" t="s">
        <v>216</v>
      </c>
      <c r="C27" s="1098" t="s">
        <v>8633</v>
      </c>
      <c r="D27" s="1099" t="s">
        <v>11060</v>
      </c>
      <c r="E27" s="1096">
        <v>1</v>
      </c>
      <c r="F27" s="1104" t="s">
        <v>10833</v>
      </c>
      <c r="G27" s="1109">
        <f>VLOOKUP($C27,[5]Foglio2!$A:$L,8,FALSE)</f>
        <v>54.5</v>
      </c>
      <c r="H27" s="179">
        <f>IF(G27="","",G27-G27*COMPASS!$U$37)</f>
        <v>54.5</v>
      </c>
    </row>
    <row r="28" spans="1:8" ht="18" customHeight="1">
      <c r="A28" s="1096" t="s">
        <v>4164</v>
      </c>
      <c r="B28" s="1106" t="s">
        <v>216</v>
      </c>
      <c r="C28" s="1098" t="s">
        <v>8634</v>
      </c>
      <c r="D28" s="1099" t="s">
        <v>11061</v>
      </c>
      <c r="E28" s="1096">
        <v>1</v>
      </c>
      <c r="F28" s="1104" t="s">
        <v>10833</v>
      </c>
      <c r="G28" s="1109">
        <f>VLOOKUP($C28,[5]Foglio2!$A:$L,8,FALSE)</f>
        <v>37.22</v>
      </c>
      <c r="H28" s="179">
        <f>IF(G28="","",G28-G28*COMPASS!$U$37)</f>
        <v>37.22</v>
      </c>
    </row>
    <row r="29" spans="1:8" ht="18" customHeight="1">
      <c r="A29" s="1096" t="s">
        <v>4165</v>
      </c>
      <c r="B29" s="1106" t="s">
        <v>216</v>
      </c>
      <c r="C29" s="1098" t="s">
        <v>8635</v>
      </c>
      <c r="D29" s="1099" t="s">
        <v>11062</v>
      </c>
      <c r="E29" s="1096">
        <v>1</v>
      </c>
      <c r="F29" s="1104"/>
      <c r="G29" s="1109">
        <f>VLOOKUP($C29,[5]Foglio2!$A:$L,8,FALSE)</f>
        <v>182.03</v>
      </c>
      <c r="H29" s="179">
        <f>IF(G29="","",G29-G29*COMPASS!$U$37)</f>
        <v>182.03</v>
      </c>
    </row>
    <row r="30" spans="1:8" ht="18" customHeight="1">
      <c r="A30" s="1096" t="s">
        <v>4166</v>
      </c>
      <c r="B30" s="1106" t="s">
        <v>216</v>
      </c>
      <c r="C30" s="1098" t="s">
        <v>8636</v>
      </c>
      <c r="D30" s="1099" t="s">
        <v>11063</v>
      </c>
      <c r="E30" s="1096">
        <v>1</v>
      </c>
      <c r="F30" s="1104"/>
      <c r="G30" s="1109">
        <f>VLOOKUP($C30,[5]Foglio2!$A:$L,8,FALSE)</f>
        <v>224.16</v>
      </c>
      <c r="H30" s="179">
        <f>IF(G30="","",G30-G30*COMPASS!$U$37)</f>
        <v>224.16</v>
      </c>
    </row>
    <row r="31" spans="1:8" ht="18" customHeight="1">
      <c r="A31" s="1096" t="s">
        <v>4167</v>
      </c>
      <c r="B31" s="1106" t="s">
        <v>216</v>
      </c>
      <c r="C31" s="1098" t="s">
        <v>8637</v>
      </c>
      <c r="D31" s="1099" t="s">
        <v>11064</v>
      </c>
      <c r="E31" s="1096">
        <v>1</v>
      </c>
      <c r="F31" s="1104" t="s">
        <v>6910</v>
      </c>
      <c r="G31" s="1109">
        <f>VLOOKUP($C31,[5]Foglio2!$A:$L,8,FALSE)</f>
        <v>107.8</v>
      </c>
      <c r="H31" s="179">
        <f>IF(G31="","",G31-G31*COMPASS!$U$37)</f>
        <v>107.8</v>
      </c>
    </row>
    <row r="32" spans="1:8" ht="17.399999999999999" customHeight="1">
      <c r="A32" s="1096" t="s">
        <v>4168</v>
      </c>
      <c r="B32" s="1106" t="s">
        <v>216</v>
      </c>
      <c r="C32" s="1098" t="s">
        <v>8638</v>
      </c>
      <c r="D32" s="1099" t="s">
        <v>11065</v>
      </c>
      <c r="E32" s="1096">
        <v>1</v>
      </c>
      <c r="F32" s="1104"/>
      <c r="G32" s="1109">
        <f>VLOOKUP($C32,[5]Foglio2!$A:$L,8,FALSE)</f>
        <v>123.9</v>
      </c>
      <c r="H32" s="179">
        <f>IF(G32="","",G32-G32*COMPASS!$U$37)</f>
        <v>123.9</v>
      </c>
    </row>
    <row r="33" spans="1:8" ht="17.399999999999999" customHeight="1">
      <c r="A33" s="1096" t="s">
        <v>4169</v>
      </c>
      <c r="B33" s="1106" t="s">
        <v>216</v>
      </c>
      <c r="C33" s="1098" t="s">
        <v>8639</v>
      </c>
      <c r="D33" s="1099" t="s">
        <v>11066</v>
      </c>
      <c r="E33" s="1096">
        <v>1</v>
      </c>
      <c r="F33" s="1104" t="s">
        <v>10833</v>
      </c>
      <c r="G33" s="1109">
        <f>VLOOKUP($C33,[5]Foglio2!$A:$L,8,FALSE)</f>
        <v>142.13999999999999</v>
      </c>
      <c r="H33" s="179">
        <f>IF(G33="","",G33-G33*COMPASS!$U$37)</f>
        <v>142.13999999999999</v>
      </c>
    </row>
    <row r="34" spans="1:8" ht="17.399999999999999" customHeight="1">
      <c r="A34" s="1096" t="s">
        <v>4170</v>
      </c>
      <c r="B34" s="1106" t="s">
        <v>216</v>
      </c>
      <c r="C34" s="1098" t="s">
        <v>8640</v>
      </c>
      <c r="D34" s="1099" t="s">
        <v>11067</v>
      </c>
      <c r="E34" s="1096">
        <v>1</v>
      </c>
      <c r="F34" s="1104"/>
      <c r="G34" s="1109">
        <f>VLOOKUP($C34,[5]Foglio2!$A:$L,8,FALSE)</f>
        <v>144.43</v>
      </c>
      <c r="H34" s="179">
        <f>IF(G34="","",G34-G34*COMPASS!$U$37)</f>
        <v>144.43</v>
      </c>
    </row>
    <row r="35" spans="1:8" ht="17.399999999999999" customHeight="1">
      <c r="A35" s="1096" t="s">
        <v>4171</v>
      </c>
      <c r="B35" s="1106" t="s">
        <v>216</v>
      </c>
      <c r="C35" s="1098" t="s">
        <v>8641</v>
      </c>
      <c r="D35" s="1099" t="s">
        <v>11068</v>
      </c>
      <c r="E35" s="1096">
        <v>1</v>
      </c>
      <c r="F35" s="1104"/>
      <c r="G35" s="1109">
        <f>VLOOKUP($C35,[5]Foglio2!$A:$L,8,FALSE)</f>
        <v>168.5</v>
      </c>
      <c r="H35" s="179">
        <f>IF(G35="","",G35-G35*COMPASS!$U$37)</f>
        <v>168.5</v>
      </c>
    </row>
    <row r="36" spans="1:8" ht="17.399999999999999" customHeight="1">
      <c r="A36" s="1096" t="s">
        <v>4172</v>
      </c>
      <c r="B36" s="1106" t="s">
        <v>216</v>
      </c>
      <c r="C36" s="1098" t="s">
        <v>8642</v>
      </c>
      <c r="D36" s="1099" t="s">
        <v>11069</v>
      </c>
      <c r="E36" s="1096">
        <v>1</v>
      </c>
      <c r="F36" s="1104" t="s">
        <v>6910</v>
      </c>
      <c r="G36" s="1109">
        <f>VLOOKUP($C36,[5]Foglio2!$A:$L,8,FALSE)</f>
        <v>233.68</v>
      </c>
      <c r="H36" s="179">
        <f>IF(G36="","",G36-G36*COMPASS!$U$37)</f>
        <v>233.68</v>
      </c>
    </row>
    <row r="37" spans="1:8" ht="17.399999999999999" customHeight="1">
      <c r="A37" s="1096" t="s">
        <v>4173</v>
      </c>
      <c r="B37" s="1106" t="s">
        <v>216</v>
      </c>
      <c r="C37" s="1098" t="s">
        <v>8643</v>
      </c>
      <c r="D37" s="1099" t="s">
        <v>11070</v>
      </c>
      <c r="E37" s="1096">
        <v>1</v>
      </c>
      <c r="F37" s="1104"/>
      <c r="G37" s="1109">
        <f>VLOOKUP($C37,[5]Foglio2!$A:$L,8,FALSE)</f>
        <v>26.07</v>
      </c>
      <c r="H37" s="179">
        <f>IF(G37="","",G37-G37*COMPASS!$U$37)</f>
        <v>26.07</v>
      </c>
    </row>
    <row r="38" spans="1:8" ht="17.399999999999999" customHeight="1">
      <c r="A38" s="1096" t="s">
        <v>4174</v>
      </c>
      <c r="B38" s="1106" t="s">
        <v>216</v>
      </c>
      <c r="C38" s="1098" t="s">
        <v>8644</v>
      </c>
      <c r="D38" s="1099" t="s">
        <v>8645</v>
      </c>
      <c r="E38" s="1096">
        <v>1</v>
      </c>
      <c r="F38" s="1104"/>
      <c r="G38" s="1109">
        <f>VLOOKUP($C38,[5]Foglio2!$A:$L,8,FALSE)</f>
        <v>82.74</v>
      </c>
      <c r="H38" s="179">
        <f>IF(G38="","",G38-G38*COMPASS!$U$37)</f>
        <v>82.74</v>
      </c>
    </row>
    <row r="39" spans="1:8" ht="17.399999999999999" customHeight="1">
      <c r="A39" s="1096" t="s">
        <v>4175</v>
      </c>
      <c r="B39" s="786" t="s">
        <v>4437</v>
      </c>
      <c r="C39" s="1098" t="s">
        <v>4156</v>
      </c>
      <c r="D39" s="1099" t="s">
        <v>8646</v>
      </c>
      <c r="E39" s="1096">
        <v>1</v>
      </c>
      <c r="F39" s="1108"/>
      <c r="G39" s="1111">
        <v>20.995000000000001</v>
      </c>
      <c r="H39" s="179">
        <f>IF(G39="","",G39-G39*COMPASS!$U$37)</f>
        <v>20.995000000000001</v>
      </c>
    </row>
    <row r="40" spans="1:8" ht="17.399999999999999" customHeight="1">
      <c r="A40" s="1096" t="s">
        <v>4176</v>
      </c>
      <c r="B40" s="1106" t="s">
        <v>216</v>
      </c>
      <c r="C40" s="1098" t="s">
        <v>8647</v>
      </c>
      <c r="D40" s="1099" t="s">
        <v>8648</v>
      </c>
      <c r="E40" s="1096">
        <v>1</v>
      </c>
      <c r="F40" s="1104"/>
      <c r="G40" s="1109">
        <f>VLOOKUP($C40,[5]Foglio2!$A:$L,8,FALSE)</f>
        <v>44.3</v>
      </c>
      <c r="H40" s="179">
        <f>IF(G40="","",G40-G40*COMPASS!$U$37)</f>
        <v>44.3</v>
      </c>
    </row>
    <row r="41" spans="1:8" ht="17.399999999999999" customHeight="1">
      <c r="A41" s="1096" t="s">
        <v>4177</v>
      </c>
      <c r="B41" s="1106" t="s">
        <v>216</v>
      </c>
      <c r="C41" s="1098" t="s">
        <v>8649</v>
      </c>
      <c r="D41" s="1099" t="s">
        <v>8650</v>
      </c>
      <c r="E41" s="1096">
        <v>1</v>
      </c>
      <c r="F41" s="1104" t="s">
        <v>6910</v>
      </c>
      <c r="G41" s="1109">
        <f>VLOOKUP($C41,[5]Foglio2!$A:$L,8,FALSE)</f>
        <v>93.72</v>
      </c>
      <c r="H41" s="179">
        <f>IF(G41="","",G41-G41*COMPASS!$U$37)</f>
        <v>93.72</v>
      </c>
    </row>
    <row r="42" spans="1:8" ht="17.399999999999999" customHeight="1">
      <c r="A42" s="1096" t="s">
        <v>14004</v>
      </c>
      <c r="B42" s="1106" t="s">
        <v>216</v>
      </c>
      <c r="C42" s="1098" t="s">
        <v>14005</v>
      </c>
      <c r="D42" s="1099" t="s">
        <v>14006</v>
      </c>
      <c r="E42" s="1096">
        <v>1</v>
      </c>
      <c r="F42" s="1104"/>
      <c r="G42" s="1109">
        <f>VLOOKUP($C42,[5]Foglio2!$A:$L,8,FALSE)</f>
        <v>57.41</v>
      </c>
      <c r="H42" s="179">
        <f>IF(G42="","",G42-G42*COMPASS!$U$37)</f>
        <v>57.41</v>
      </c>
    </row>
    <row r="43" spans="1:8" ht="17.399999999999999" customHeight="1">
      <c r="A43" s="1096" t="s">
        <v>14007</v>
      </c>
      <c r="B43" s="1106" t="s">
        <v>216</v>
      </c>
      <c r="C43" s="1098" t="s">
        <v>14008</v>
      </c>
      <c r="D43" s="1099" t="s">
        <v>17268</v>
      </c>
      <c r="E43" s="1096">
        <v>1</v>
      </c>
      <c r="F43" s="1104"/>
      <c r="G43" s="1109">
        <f>VLOOKUP($C43,[5]Foglio2!$A:$L,8,FALSE)</f>
        <v>90.57</v>
      </c>
      <c r="H43" s="179">
        <f>IF(G43="","",G43-G43*COMPASS!$U$37)</f>
        <v>90.57</v>
      </c>
    </row>
    <row r="44" spans="1:8" ht="17.399999999999999" customHeight="1">
      <c r="A44" s="1096" t="s">
        <v>14009</v>
      </c>
      <c r="B44" s="1106" t="s">
        <v>216</v>
      </c>
      <c r="C44" s="1098" t="s">
        <v>14010</v>
      </c>
      <c r="D44" s="1099" t="s">
        <v>14011</v>
      </c>
      <c r="E44" s="1096">
        <v>2</v>
      </c>
      <c r="F44" s="1104"/>
      <c r="G44" s="1109">
        <f>VLOOKUP($C44,[5]Foglio2!$A:$L,8,FALSE)</f>
        <v>50.67</v>
      </c>
      <c r="H44" s="179">
        <f>IF(G44="","",G44-G44*COMPASS!$U$37)</f>
        <v>50.67</v>
      </c>
    </row>
    <row r="45" spans="1:8" ht="17.399999999999999" customHeight="1">
      <c r="A45" s="1096" t="s">
        <v>14012</v>
      </c>
      <c r="B45" s="1106" t="s">
        <v>216</v>
      </c>
      <c r="C45" s="1098" t="s">
        <v>14013</v>
      </c>
      <c r="D45" s="1099" t="s">
        <v>14014</v>
      </c>
      <c r="E45" s="1096">
        <v>1</v>
      </c>
      <c r="F45" s="1104"/>
      <c r="G45" s="1109">
        <f>VLOOKUP($C45,[5]Foglio2!$A:$L,8,FALSE)</f>
        <v>375.39</v>
      </c>
      <c r="H45" s="179">
        <f>IF(G45="","",G45-G45*COMPASS!$U$37)</f>
        <v>375.39</v>
      </c>
    </row>
  </sheetData>
  <sheetProtection algorithmName="SHA-512" hashValue="4zmtHRw1ObHczf1GS3LEpqw7OjM3fffIKdaANJy0MKqyegssGU1Uzm4sIMSc+rjsABY2giLTkxIVfXfnBZEjdQ==" saltValue="Aa9mowu302pY+v21lzItrg==" spinCount="100000" sheet="1"/>
  <mergeCells count="1">
    <mergeCell ref="D1:G1"/>
  </mergeCells>
  <hyperlinks>
    <hyperlink ref="H2" location="Indice" display="Indice" xr:uid="{00000000-0004-0000-1100-000000000000}"/>
    <hyperlink ref="D1" r:id="rId1" xr:uid="{00000000-0004-0000-11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disponibilità&amp;"Wingdings,Normale" L&amp;"Arial,Normale" Prodotto in obsolescenza&amp;R&amp;P/&amp;N</oddFooter>
  </headerFooter>
  <drawing r:id="rId3"/>
  <legacyDrawing r:id="rId4"/>
  <oleObjects>
    <mc:AlternateContent xmlns:mc="http://schemas.openxmlformats.org/markup-compatibility/2006">
      <mc:Choice Requires="x14">
        <oleObject progId="PI3.Image" shapeId="373762" r:id="rId5">
          <objectPr defaultSize="0" autoPict="0" r:id="rId6">
            <anchor moveWithCells="1">
              <from>
                <xdr:col>5</xdr:col>
                <xdr:colOff>30480</xdr:colOff>
                <xdr:row>5</xdr:row>
                <xdr:rowOff>30480</xdr:rowOff>
              </from>
              <to>
                <xdr:col>6</xdr:col>
                <xdr:colOff>0</xdr:colOff>
                <xdr:row>6</xdr:row>
                <xdr:rowOff>53340</xdr:rowOff>
              </to>
            </anchor>
          </objectPr>
        </oleObject>
      </mc:Choice>
      <mc:Fallback>
        <oleObject progId="PI3.Image" shapeId="373762"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theme="4" tint="-0.249977111117893"/>
  </sheetPr>
  <dimension ref="A1:H257"/>
  <sheetViews>
    <sheetView workbookViewId="0">
      <pane ySplit="4" topLeftCell="A5" activePane="bottomLeft" state="frozen"/>
      <selection pane="bottomLeft" activeCell="A139" sqref="A139:D142"/>
    </sheetView>
  </sheetViews>
  <sheetFormatPr defaultColWidth="9.44140625" defaultRowHeight="13.2"/>
  <cols>
    <col min="1" max="1" width="17.44140625" style="49" customWidth="1"/>
    <col min="2" max="2" width="4" style="146" customWidth="1"/>
    <col min="3" max="3" width="13" style="50" customWidth="1"/>
    <col min="4" max="4" width="45.5546875" style="50" customWidth="1"/>
    <col min="5" max="5" width="4.5546875" style="146" customWidth="1"/>
    <col min="6" max="6" width="4.5546875" style="51" customWidth="1"/>
    <col min="7" max="7" width="11.44140625" style="231" customWidth="1"/>
    <col min="8" max="8" width="9.44140625" style="166" customWidth="1"/>
    <col min="9" max="16" width="9" style="49" customWidth="1"/>
    <col min="17" max="16384" width="9.44140625" style="49"/>
  </cols>
  <sheetData>
    <row r="1" spans="1:8">
      <c r="A1" s="53" t="str">
        <f>'LS CABLE'!A1</f>
        <v>Listino Giugno26</v>
      </c>
      <c r="B1" s="412"/>
      <c r="C1" s="54"/>
      <c r="D1" s="1385" t="s">
        <v>11780</v>
      </c>
      <c r="E1" s="1386"/>
      <c r="F1" s="1386"/>
      <c r="G1" s="1386"/>
      <c r="H1" s="154"/>
    </row>
    <row r="2" spans="1:8" ht="13.8" thickBot="1">
      <c r="A2" s="55"/>
      <c r="B2" s="85"/>
      <c r="C2" s="56"/>
      <c r="D2" s="93"/>
      <c r="E2" s="85"/>
      <c r="F2" s="58"/>
      <c r="G2" s="57"/>
      <c r="H2" s="163" t="s">
        <v>190</v>
      </c>
    </row>
    <row r="3" spans="1:8" ht="25.2">
      <c r="A3" s="24" t="s">
        <v>17269</v>
      </c>
      <c r="B3" s="16"/>
      <c r="C3" s="136"/>
      <c r="D3" s="142"/>
      <c r="E3" s="65"/>
      <c r="F3" s="143"/>
      <c r="G3" s="59"/>
      <c r="H3" s="164"/>
    </row>
    <row r="4" spans="1:8" s="145" customFormat="1" ht="10.199999999999999">
      <c r="A4" s="68" t="str">
        <f>'LS CABLE'!A4</f>
        <v>Cod. Compass</v>
      </c>
      <c r="B4" s="137"/>
      <c r="C4" s="614" t="s">
        <v>217</v>
      </c>
      <c r="D4" s="614" t="s">
        <v>219</v>
      </c>
      <c r="E4" s="137" t="s">
        <v>490</v>
      </c>
      <c r="F4" s="144"/>
      <c r="G4" s="230" t="s">
        <v>189</v>
      </c>
      <c r="H4" s="167" t="s">
        <v>491</v>
      </c>
    </row>
    <row r="5" spans="1:8" ht="26.1" customHeight="1">
      <c r="A5" s="411" t="s">
        <v>12195</v>
      </c>
      <c r="B5" s="411"/>
      <c r="C5" s="411"/>
      <c r="D5" s="612"/>
      <c r="E5" s="232"/>
      <c r="F5" s="232"/>
      <c r="G5" s="1112"/>
      <c r="H5" s="152" t="str">
        <f>IF(G5="","",G5-G5*COMPASS!$U$13)</f>
        <v/>
      </c>
    </row>
    <row r="6" spans="1:8" ht="15.6" customHeight="1">
      <c r="A6" s="72" t="s">
        <v>4037</v>
      </c>
      <c r="B6" s="73" t="s">
        <v>216</v>
      </c>
      <c r="C6" s="404" t="s">
        <v>3819</v>
      </c>
      <c r="D6" s="1113" t="s">
        <v>12218</v>
      </c>
      <c r="E6" s="127">
        <v>1</v>
      </c>
      <c r="F6" s="1114" t="s">
        <v>10833</v>
      </c>
      <c r="G6" s="1115">
        <v>9878.64</v>
      </c>
      <c r="H6" s="153">
        <f>IF(G6="","",G6-G6*COMPASS!$U$37)</f>
        <v>9878.64</v>
      </c>
    </row>
    <row r="7" spans="1:8">
      <c r="A7" s="72" t="s">
        <v>4041</v>
      </c>
      <c r="B7" s="73" t="s">
        <v>216</v>
      </c>
      <c r="C7" s="404" t="s">
        <v>3823</v>
      </c>
      <c r="D7" s="1113" t="s">
        <v>12222</v>
      </c>
      <c r="E7" s="127">
        <v>1</v>
      </c>
      <c r="F7" s="1114" t="s">
        <v>10833</v>
      </c>
      <c r="G7" s="1115">
        <v>10763.27</v>
      </c>
      <c r="H7" s="153">
        <f>IF(G7="","",G7-G7*COMPASS!$U$37)</f>
        <v>10763.27</v>
      </c>
    </row>
    <row r="8" spans="1:8">
      <c r="A8" s="72" t="s">
        <v>4042</v>
      </c>
      <c r="B8" s="73" t="s">
        <v>216</v>
      </c>
      <c r="C8" s="404" t="s">
        <v>3824</v>
      </c>
      <c r="D8" s="1113" t="s">
        <v>12223</v>
      </c>
      <c r="E8" s="127">
        <v>1</v>
      </c>
      <c r="F8" s="1114" t="s">
        <v>10833</v>
      </c>
      <c r="G8" s="1115">
        <v>16022.68</v>
      </c>
      <c r="H8" s="153">
        <f>IF(G8="","",G8-G8*COMPASS!$U$37)</f>
        <v>16022.68</v>
      </c>
    </row>
    <row r="9" spans="1:8">
      <c r="A9" s="72" t="s">
        <v>4046</v>
      </c>
      <c r="B9" s="73" t="s">
        <v>216</v>
      </c>
      <c r="C9" s="404" t="s">
        <v>3828</v>
      </c>
      <c r="D9" s="1113" t="s">
        <v>12227</v>
      </c>
      <c r="E9" s="127">
        <v>1</v>
      </c>
      <c r="F9" s="1114" t="s">
        <v>10833</v>
      </c>
      <c r="G9" s="1115">
        <v>11477.3</v>
      </c>
      <c r="H9" s="153">
        <f>IF(G9="","",G9-G9*COMPASS!$U$37)</f>
        <v>11477.3</v>
      </c>
    </row>
    <row r="10" spans="1:8">
      <c r="A10" s="72" t="s">
        <v>4047</v>
      </c>
      <c r="B10" s="73" t="s">
        <v>216</v>
      </c>
      <c r="C10" s="404" t="s">
        <v>3829</v>
      </c>
      <c r="D10" s="1113" t="s">
        <v>12228</v>
      </c>
      <c r="E10" s="127">
        <v>1</v>
      </c>
      <c r="F10" s="1114" t="s">
        <v>10833</v>
      </c>
      <c r="G10" s="1115">
        <v>16085.11</v>
      </c>
      <c r="H10" s="153">
        <f>IF(G10="","",G10-G10*COMPASS!$U$37)</f>
        <v>16085.11</v>
      </c>
    </row>
    <row r="11" spans="1:8">
      <c r="A11" s="72" t="s">
        <v>4043</v>
      </c>
      <c r="B11" s="73" t="s">
        <v>216</v>
      </c>
      <c r="C11" s="404" t="s">
        <v>3825</v>
      </c>
      <c r="D11" s="1113" t="s">
        <v>12224</v>
      </c>
      <c r="E11" s="127">
        <v>1</v>
      </c>
      <c r="F11" s="1114" t="s">
        <v>10833</v>
      </c>
      <c r="G11" s="1115">
        <v>10641.7</v>
      </c>
      <c r="H11" s="153">
        <f>IF(G11="","",G11-G11*COMPASS!$U$37)</f>
        <v>10641.7</v>
      </c>
    </row>
    <row r="12" spans="1:8">
      <c r="A12" s="72" t="s">
        <v>4051</v>
      </c>
      <c r="B12" s="73" t="s">
        <v>216</v>
      </c>
      <c r="C12" s="404" t="s">
        <v>3833</v>
      </c>
      <c r="D12" s="1113" t="s">
        <v>12232</v>
      </c>
      <c r="E12" s="127">
        <v>1</v>
      </c>
      <c r="F12" s="1114" t="s">
        <v>10833</v>
      </c>
      <c r="G12" s="1115">
        <v>12694.1</v>
      </c>
      <c r="H12" s="153">
        <f>IF(G12="","",G12-G12*COMPASS!$U$37)</f>
        <v>12694.1</v>
      </c>
    </row>
    <row r="13" spans="1:8">
      <c r="A13" s="72" t="s">
        <v>4052</v>
      </c>
      <c r="B13" s="73" t="s">
        <v>216</v>
      </c>
      <c r="C13" s="404" t="s">
        <v>3834</v>
      </c>
      <c r="D13" s="1113" t="s">
        <v>12233</v>
      </c>
      <c r="E13" s="127">
        <v>1</v>
      </c>
      <c r="F13" s="1114" t="s">
        <v>10833</v>
      </c>
      <c r="G13" s="1115">
        <v>18005.919999999998</v>
      </c>
      <c r="H13" s="153">
        <f>IF(G13="","",G13-G13*COMPASS!$U$37)</f>
        <v>18005.919999999998</v>
      </c>
    </row>
    <row r="14" spans="1:8">
      <c r="A14" s="72" t="s">
        <v>4048</v>
      </c>
      <c r="B14" s="73" t="s">
        <v>216</v>
      </c>
      <c r="C14" s="404" t="s">
        <v>3830</v>
      </c>
      <c r="D14" s="1113" t="s">
        <v>12229</v>
      </c>
      <c r="E14" s="127">
        <v>1</v>
      </c>
      <c r="F14" s="1114" t="s">
        <v>10833</v>
      </c>
      <c r="G14" s="1115">
        <v>11928.07</v>
      </c>
      <c r="H14" s="153">
        <f>IF(G14="","",G14-G14*COMPASS!$U$37)</f>
        <v>11928.07</v>
      </c>
    </row>
    <row r="15" spans="1:8">
      <c r="A15" s="72" t="s">
        <v>4055</v>
      </c>
      <c r="B15" s="73" t="s">
        <v>216</v>
      </c>
      <c r="C15" s="404" t="s">
        <v>3837</v>
      </c>
      <c r="D15" s="1113" t="s">
        <v>12236</v>
      </c>
      <c r="E15" s="127">
        <v>1</v>
      </c>
      <c r="F15" s="1114" t="s">
        <v>10833</v>
      </c>
      <c r="G15" s="1115">
        <v>15683.22</v>
      </c>
      <c r="H15" s="153">
        <f>IF(G15="","",G15-G15*COMPASS!$U$37)</f>
        <v>15683.22</v>
      </c>
    </row>
    <row r="16" spans="1:8">
      <c r="A16" s="72" t="s">
        <v>4054</v>
      </c>
      <c r="B16" s="73" t="s">
        <v>216</v>
      </c>
      <c r="C16" s="404" t="s">
        <v>3836</v>
      </c>
      <c r="D16" s="1113" t="s">
        <v>12235</v>
      </c>
      <c r="E16" s="127">
        <v>1</v>
      </c>
      <c r="F16" s="1114" t="s">
        <v>10833</v>
      </c>
      <c r="G16" s="1115">
        <v>19870.919999999998</v>
      </c>
      <c r="H16" s="153">
        <f>IF(G16="","",G16-G16*COMPASS!$U$37)</f>
        <v>19870.919999999998</v>
      </c>
    </row>
    <row r="17" spans="1:8">
      <c r="A17" s="72" t="s">
        <v>4053</v>
      </c>
      <c r="B17" s="73" t="s">
        <v>216</v>
      </c>
      <c r="C17" s="404" t="s">
        <v>3835</v>
      </c>
      <c r="D17" s="1113" t="s">
        <v>12234</v>
      </c>
      <c r="E17" s="127">
        <v>1</v>
      </c>
      <c r="F17" s="1114" t="s">
        <v>10833</v>
      </c>
      <c r="G17" s="1115">
        <v>13371.88</v>
      </c>
      <c r="H17" s="153">
        <f>IF(G17="","",G17-G17*COMPASS!$U$37)</f>
        <v>13371.88</v>
      </c>
    </row>
    <row r="18" spans="1:8">
      <c r="A18" s="72" t="s">
        <v>4056</v>
      </c>
      <c r="B18" s="73" t="s">
        <v>216</v>
      </c>
      <c r="C18" s="404" t="s">
        <v>3838</v>
      </c>
      <c r="D18" s="1113" t="s">
        <v>12237</v>
      </c>
      <c r="E18" s="127">
        <v>1</v>
      </c>
      <c r="F18" s="1114" t="s">
        <v>10833</v>
      </c>
      <c r="G18" s="1115">
        <v>15804.37</v>
      </c>
      <c r="H18" s="153">
        <f>IF(G18="","",G18-G18*COMPASS!$U$37)</f>
        <v>15804.37</v>
      </c>
    </row>
    <row r="19" spans="1:8">
      <c r="A19" s="72" t="s">
        <v>4057</v>
      </c>
      <c r="B19" s="73" t="s">
        <v>216</v>
      </c>
      <c r="C19" s="404" t="s">
        <v>3839</v>
      </c>
      <c r="D19" s="1113" t="s">
        <v>12238</v>
      </c>
      <c r="E19" s="127">
        <v>1</v>
      </c>
      <c r="F19" s="1114" t="s">
        <v>10833</v>
      </c>
      <c r="G19" s="1115">
        <v>20071.13</v>
      </c>
      <c r="H19" s="153">
        <f>IF(G19="","",G19-G19*COMPASS!$U$37)</f>
        <v>20071.13</v>
      </c>
    </row>
    <row r="20" spans="1:8" ht="20.399999999999999">
      <c r="A20" s="72" t="s">
        <v>4024</v>
      </c>
      <c r="B20" s="73" t="s">
        <v>216</v>
      </c>
      <c r="C20" s="404" t="s">
        <v>3806</v>
      </c>
      <c r="D20" s="1113" t="s">
        <v>12205</v>
      </c>
      <c r="E20" s="127">
        <v>1</v>
      </c>
      <c r="F20" s="1114" t="s">
        <v>10833</v>
      </c>
      <c r="G20" s="1115">
        <v>5244.17</v>
      </c>
      <c r="H20" s="153">
        <f>IF(G20="","",G20-G20*COMPASS!$U$37)</f>
        <v>5244.17</v>
      </c>
    </row>
    <row r="21" spans="1:8" ht="20.399999999999999">
      <c r="A21" s="72" t="s">
        <v>4026</v>
      </c>
      <c r="B21" s="73" t="s">
        <v>216</v>
      </c>
      <c r="C21" s="404" t="s">
        <v>3808</v>
      </c>
      <c r="D21" s="1113" t="s">
        <v>12207</v>
      </c>
      <c r="E21" s="127">
        <v>1</v>
      </c>
      <c r="F21" s="1114" t="s">
        <v>10833</v>
      </c>
      <c r="G21" s="1115">
        <v>5609.36</v>
      </c>
      <c r="H21" s="153">
        <f>IF(G21="","",G21-G21*COMPASS!$U$37)</f>
        <v>5609.36</v>
      </c>
    </row>
    <row r="22" spans="1:8" ht="20.399999999999999">
      <c r="A22" s="72" t="s">
        <v>4031</v>
      </c>
      <c r="B22" s="73" t="s">
        <v>216</v>
      </c>
      <c r="C22" s="404" t="s">
        <v>3813</v>
      </c>
      <c r="D22" s="1113" t="s">
        <v>12212</v>
      </c>
      <c r="E22" s="127">
        <v>1</v>
      </c>
      <c r="F22" s="1114" t="s">
        <v>10833</v>
      </c>
      <c r="G22" s="1115">
        <v>5582.73</v>
      </c>
      <c r="H22" s="153">
        <f>IF(G22="","",G22-G22*COMPASS!$U$37)</f>
        <v>5582.73</v>
      </c>
    </row>
    <row r="23" spans="1:8" ht="20.399999999999999">
      <c r="A23" s="72" t="s">
        <v>4030</v>
      </c>
      <c r="B23" s="73" t="s">
        <v>216</v>
      </c>
      <c r="C23" s="404" t="s">
        <v>3812</v>
      </c>
      <c r="D23" s="1113" t="s">
        <v>12211</v>
      </c>
      <c r="E23" s="127">
        <v>1</v>
      </c>
      <c r="F23" s="1114" t="s">
        <v>10833</v>
      </c>
      <c r="G23" s="1115">
        <v>6783.18</v>
      </c>
      <c r="H23" s="153">
        <f>IF(G23="","",G23-G23*COMPASS!$U$37)</f>
        <v>6783.18</v>
      </c>
    </row>
    <row r="24" spans="1:8" ht="20.399999999999999">
      <c r="A24" s="72" t="s">
        <v>4032</v>
      </c>
      <c r="B24" s="73" t="s">
        <v>216</v>
      </c>
      <c r="C24" s="404" t="s">
        <v>3814</v>
      </c>
      <c r="D24" s="1113" t="s">
        <v>12213</v>
      </c>
      <c r="E24" s="127">
        <v>1</v>
      </c>
      <c r="F24" s="1114" t="s">
        <v>10833</v>
      </c>
      <c r="G24" s="1115">
        <v>5929.86</v>
      </c>
      <c r="H24" s="153">
        <f>IF(G24="","",G24-G24*COMPASS!$U$37)</f>
        <v>5929.86</v>
      </c>
    </row>
    <row r="25" spans="1:8" ht="20.399999999999999">
      <c r="A25" s="72" t="s">
        <v>4033</v>
      </c>
      <c r="B25" s="73" t="s">
        <v>216</v>
      </c>
      <c r="C25" s="404" t="s">
        <v>3815</v>
      </c>
      <c r="D25" s="1113" t="s">
        <v>12214</v>
      </c>
      <c r="E25" s="127">
        <v>1</v>
      </c>
      <c r="F25" s="1114" t="s">
        <v>10833</v>
      </c>
      <c r="G25" s="1115">
        <v>6963.98</v>
      </c>
      <c r="H25" s="153">
        <f>IF(G25="","",G25-G25*COMPASS!$U$37)</f>
        <v>6963.98</v>
      </c>
    </row>
    <row r="26" spans="1:8" ht="20.399999999999999">
      <c r="A26" s="72" t="s">
        <v>4025</v>
      </c>
      <c r="B26" s="73" t="s">
        <v>216</v>
      </c>
      <c r="C26" s="404" t="s">
        <v>3807</v>
      </c>
      <c r="D26" s="1113" t="s">
        <v>12206</v>
      </c>
      <c r="E26" s="127">
        <v>1</v>
      </c>
      <c r="F26" s="1114" t="s">
        <v>10833</v>
      </c>
      <c r="G26" s="1115">
        <v>6175.75</v>
      </c>
      <c r="H26" s="153">
        <f>IF(G26="","",G26-G26*COMPASS!$U$37)</f>
        <v>6175.75</v>
      </c>
    </row>
    <row r="27" spans="1:8" ht="20.399999999999999">
      <c r="A27" s="72" t="s">
        <v>4028</v>
      </c>
      <c r="B27" s="73" t="s">
        <v>216</v>
      </c>
      <c r="C27" s="404" t="s">
        <v>3810</v>
      </c>
      <c r="D27" s="1113" t="s">
        <v>12209</v>
      </c>
      <c r="E27" s="127">
        <v>1</v>
      </c>
      <c r="F27" s="1114" t="s">
        <v>10833</v>
      </c>
      <c r="G27" s="1115">
        <v>6797.64</v>
      </c>
      <c r="H27" s="153">
        <f>IF(G27="","",G27-G27*COMPASS!$U$37)</f>
        <v>6797.64</v>
      </c>
    </row>
    <row r="28" spans="1:8" ht="20.399999999999999">
      <c r="A28" s="72" t="s">
        <v>4027</v>
      </c>
      <c r="B28" s="73" t="s">
        <v>216</v>
      </c>
      <c r="C28" s="404" t="s">
        <v>3809</v>
      </c>
      <c r="D28" s="1113" t="s">
        <v>12208</v>
      </c>
      <c r="E28" s="127">
        <v>1</v>
      </c>
      <c r="F28" s="1114" t="s">
        <v>10833</v>
      </c>
      <c r="G28" s="1115">
        <v>6175.75</v>
      </c>
      <c r="H28" s="153">
        <f>IF(G28="","",G28-G28*COMPASS!$U$37)</f>
        <v>6175.75</v>
      </c>
    </row>
    <row r="29" spans="1:8" ht="20.399999999999999">
      <c r="A29" s="72" t="s">
        <v>4029</v>
      </c>
      <c r="B29" s="73" t="s">
        <v>216</v>
      </c>
      <c r="C29" s="404" t="s">
        <v>3811</v>
      </c>
      <c r="D29" s="1113" t="s">
        <v>12210</v>
      </c>
      <c r="E29" s="127">
        <v>1</v>
      </c>
      <c r="F29" s="1114" t="s">
        <v>10833</v>
      </c>
      <c r="G29" s="1115">
        <v>6710.85</v>
      </c>
      <c r="H29" s="153">
        <f>IF(G29="","",G29-G29*COMPASS!$U$37)</f>
        <v>6710.85</v>
      </c>
    </row>
    <row r="30" spans="1:8">
      <c r="A30" s="72" t="s">
        <v>4038</v>
      </c>
      <c r="B30" s="73" t="s">
        <v>216</v>
      </c>
      <c r="C30" s="404" t="s">
        <v>3820</v>
      </c>
      <c r="D30" s="1113" t="s">
        <v>12219</v>
      </c>
      <c r="E30" s="127">
        <v>1</v>
      </c>
      <c r="F30" s="1114" t="s">
        <v>10833</v>
      </c>
      <c r="G30" s="1115">
        <v>10262.32</v>
      </c>
      <c r="H30" s="153">
        <f>IF(G30="","",G30-G30*COMPASS!$U$37)</f>
        <v>10262.32</v>
      </c>
    </row>
    <row r="31" spans="1:8">
      <c r="A31" s="72" t="s">
        <v>4039</v>
      </c>
      <c r="B31" s="73" t="s">
        <v>216</v>
      </c>
      <c r="C31" s="404" t="s">
        <v>3821</v>
      </c>
      <c r="D31" s="1113" t="s">
        <v>12220</v>
      </c>
      <c r="E31" s="127">
        <v>1</v>
      </c>
      <c r="F31" s="1114" t="s">
        <v>10833</v>
      </c>
      <c r="G31" s="1115">
        <v>11453.38</v>
      </c>
      <c r="H31" s="153">
        <f>IF(G31="","",G31-G31*COMPASS!$U$37)</f>
        <v>11453.38</v>
      </c>
    </row>
    <row r="32" spans="1:8">
      <c r="A32" s="72" t="s">
        <v>4040</v>
      </c>
      <c r="B32" s="73" t="s">
        <v>216</v>
      </c>
      <c r="C32" s="404" t="s">
        <v>3822</v>
      </c>
      <c r="D32" s="1113" t="s">
        <v>12221</v>
      </c>
      <c r="E32" s="127">
        <v>1</v>
      </c>
      <c r="F32" s="1114" t="s">
        <v>10833</v>
      </c>
      <c r="G32" s="1115">
        <v>13956.63</v>
      </c>
      <c r="H32" s="153">
        <f>IF(G32="","",G32-G32*COMPASS!$U$37)</f>
        <v>13956.63</v>
      </c>
    </row>
    <row r="33" spans="1:8">
      <c r="A33" s="72" t="s">
        <v>4044</v>
      </c>
      <c r="B33" s="73" t="s">
        <v>216</v>
      </c>
      <c r="C33" s="404" t="s">
        <v>3826</v>
      </c>
      <c r="D33" s="1113" t="s">
        <v>12225</v>
      </c>
      <c r="E33" s="127">
        <v>1</v>
      </c>
      <c r="F33" s="1114" t="s">
        <v>10833</v>
      </c>
      <c r="G33" s="1115">
        <v>13081.96</v>
      </c>
      <c r="H33" s="153">
        <f>IF(G33="","",G33-G33*COMPASS!$U$37)</f>
        <v>13081.96</v>
      </c>
    </row>
    <row r="34" spans="1:8">
      <c r="A34" s="72" t="s">
        <v>4045</v>
      </c>
      <c r="B34" s="73" t="s">
        <v>216</v>
      </c>
      <c r="C34" s="404" t="s">
        <v>3827</v>
      </c>
      <c r="D34" s="1113" t="s">
        <v>12226</v>
      </c>
      <c r="E34" s="127">
        <v>1</v>
      </c>
      <c r="F34" s="1114" t="s">
        <v>10833</v>
      </c>
      <c r="G34" s="1115">
        <v>15288.79</v>
      </c>
      <c r="H34" s="153">
        <f>IF(G34="","",G34-G34*COMPASS!$U$37)</f>
        <v>15288.79</v>
      </c>
    </row>
    <row r="35" spans="1:8">
      <c r="A35" s="72" t="s">
        <v>4050</v>
      </c>
      <c r="B35" s="73" t="s">
        <v>216</v>
      </c>
      <c r="C35" s="404" t="s">
        <v>3832</v>
      </c>
      <c r="D35" s="1113" t="s">
        <v>12231</v>
      </c>
      <c r="E35" s="127">
        <v>1</v>
      </c>
      <c r="F35" s="1114" t="s">
        <v>10833</v>
      </c>
      <c r="G35" s="1115">
        <v>15037.05</v>
      </c>
      <c r="H35" s="153">
        <f>IF(G35="","",G35-G35*COMPASS!$U$37)</f>
        <v>15037.05</v>
      </c>
    </row>
    <row r="36" spans="1:8">
      <c r="A36" s="72" t="s">
        <v>4049</v>
      </c>
      <c r="B36" s="73" t="s">
        <v>216</v>
      </c>
      <c r="C36" s="404" t="s">
        <v>3831</v>
      </c>
      <c r="D36" s="1113" t="s">
        <v>12230</v>
      </c>
      <c r="E36" s="127">
        <v>1</v>
      </c>
      <c r="F36" s="1114" t="s">
        <v>10833</v>
      </c>
      <c r="G36" s="1115">
        <v>16048.53</v>
      </c>
      <c r="H36" s="153">
        <f>IF(G36="","",G36-G36*COMPASS!$U$37)</f>
        <v>16048.53</v>
      </c>
    </row>
    <row r="37" spans="1:8" ht="20.399999999999999">
      <c r="A37" s="72" t="s">
        <v>14015</v>
      </c>
      <c r="B37" s="73" t="s">
        <v>216</v>
      </c>
      <c r="C37" s="404" t="s">
        <v>14016</v>
      </c>
      <c r="D37" s="1113" t="s">
        <v>14017</v>
      </c>
      <c r="E37" s="127">
        <v>1</v>
      </c>
      <c r="F37" s="1114" t="s">
        <v>10833</v>
      </c>
      <c r="G37" s="1115">
        <v>18337.240000000002</v>
      </c>
      <c r="H37" s="153">
        <f>IF(G37="","",G37-G37*COMPASS!$U$37)</f>
        <v>18337.240000000002</v>
      </c>
    </row>
    <row r="38" spans="1:8">
      <c r="A38" s="72" t="s">
        <v>4018</v>
      </c>
      <c r="B38" s="73" t="s">
        <v>216</v>
      </c>
      <c r="C38" s="404" t="s">
        <v>3800</v>
      </c>
      <c r="D38" s="1113" t="s">
        <v>12199</v>
      </c>
      <c r="E38" s="127">
        <v>1</v>
      </c>
      <c r="F38" s="1114" t="s">
        <v>10833</v>
      </c>
      <c r="G38" s="1115">
        <v>4655.6499999999996</v>
      </c>
      <c r="H38" s="153">
        <f>IF(G38="","",G38-G38*COMPASS!$U$37)</f>
        <v>4655.6499999999996</v>
      </c>
    </row>
    <row r="39" spans="1:8">
      <c r="A39" s="72" t="s">
        <v>4020</v>
      </c>
      <c r="B39" s="73" t="s">
        <v>216</v>
      </c>
      <c r="C39" s="404" t="s">
        <v>3802</v>
      </c>
      <c r="D39" s="1113" t="s">
        <v>12201</v>
      </c>
      <c r="E39" s="127">
        <v>1</v>
      </c>
      <c r="F39" s="1114" t="s">
        <v>10833</v>
      </c>
      <c r="G39" s="1115">
        <v>6273.71</v>
      </c>
      <c r="H39" s="153">
        <f>IF(G39="","",G39-G39*COMPASS!$U$37)</f>
        <v>6273.71</v>
      </c>
    </row>
    <row r="40" spans="1:8">
      <c r="A40" s="72" t="s">
        <v>4021</v>
      </c>
      <c r="B40" s="73" t="s">
        <v>216</v>
      </c>
      <c r="C40" s="404" t="s">
        <v>3803</v>
      </c>
      <c r="D40" s="1113" t="s">
        <v>12202</v>
      </c>
      <c r="E40" s="127">
        <v>1</v>
      </c>
      <c r="F40" s="1114" t="s">
        <v>10833</v>
      </c>
      <c r="G40" s="1115">
        <v>7818.67</v>
      </c>
      <c r="H40" s="153">
        <f>IF(G40="","",G40-G40*COMPASS!$U$37)</f>
        <v>7818.67</v>
      </c>
    </row>
    <row r="41" spans="1:8">
      <c r="A41" s="72" t="s">
        <v>4022</v>
      </c>
      <c r="B41" s="73" t="s">
        <v>216</v>
      </c>
      <c r="C41" s="404" t="s">
        <v>3804</v>
      </c>
      <c r="D41" s="1113" t="s">
        <v>12203</v>
      </c>
      <c r="E41" s="127">
        <v>1</v>
      </c>
      <c r="F41" s="1114" t="s">
        <v>10833</v>
      </c>
      <c r="G41" s="1115">
        <v>9421.7199999999993</v>
      </c>
      <c r="H41" s="153">
        <f>IF(G41="","",G41-G41*COMPASS!$U$37)</f>
        <v>9421.7199999999993</v>
      </c>
    </row>
    <row r="42" spans="1:8">
      <c r="A42" s="72" t="s">
        <v>4023</v>
      </c>
      <c r="B42" s="73" t="s">
        <v>216</v>
      </c>
      <c r="C42" s="404" t="s">
        <v>3805</v>
      </c>
      <c r="D42" s="1113" t="s">
        <v>12204</v>
      </c>
      <c r="E42" s="127">
        <v>1</v>
      </c>
      <c r="F42" s="1114" t="s">
        <v>10833</v>
      </c>
      <c r="G42" s="1115">
        <v>11939.45</v>
      </c>
      <c r="H42" s="153">
        <f>IF(G42="","",G42-G42*COMPASS!$U$37)</f>
        <v>11939.45</v>
      </c>
    </row>
    <row r="43" spans="1:8">
      <c r="A43" s="72" t="s">
        <v>4017</v>
      </c>
      <c r="B43" s="73" t="s">
        <v>216</v>
      </c>
      <c r="C43" s="404" t="s">
        <v>3799</v>
      </c>
      <c r="D43" s="1113" t="s">
        <v>12198</v>
      </c>
      <c r="E43" s="127">
        <v>1</v>
      </c>
      <c r="F43" s="1114" t="s">
        <v>10833</v>
      </c>
      <c r="G43" s="1115">
        <v>3761.24</v>
      </c>
      <c r="H43" s="153">
        <f>IF(G43="","",G43-G43*COMPASS!$U$37)</f>
        <v>3761.24</v>
      </c>
    </row>
    <row r="44" spans="1:8">
      <c r="A44" s="72" t="s">
        <v>4019</v>
      </c>
      <c r="B44" s="73" t="s">
        <v>216</v>
      </c>
      <c r="C44" s="404" t="s">
        <v>3801</v>
      </c>
      <c r="D44" s="1113" t="s">
        <v>12200</v>
      </c>
      <c r="E44" s="127">
        <v>1</v>
      </c>
      <c r="F44" s="1114" t="s">
        <v>10833</v>
      </c>
      <c r="G44" s="1115">
        <v>4844.6099999999997</v>
      </c>
      <c r="H44" s="153">
        <f>IF(G44="","",G44-G44*COMPASS!$U$37)</f>
        <v>4844.6099999999997</v>
      </c>
    </row>
    <row r="45" spans="1:8">
      <c r="A45" s="72" t="s">
        <v>4154</v>
      </c>
      <c r="B45" s="73" t="s">
        <v>216</v>
      </c>
      <c r="C45" s="404" t="s">
        <v>4153</v>
      </c>
      <c r="D45" s="1113" t="s">
        <v>12196</v>
      </c>
      <c r="E45" s="127">
        <v>1</v>
      </c>
      <c r="F45" s="1114" t="s">
        <v>10833</v>
      </c>
      <c r="G45" s="1115">
        <v>1238.19</v>
      </c>
      <c r="H45" s="153">
        <f>IF(G45="","",G45-G45*COMPASS!$U$37)</f>
        <v>1238.19</v>
      </c>
    </row>
    <row r="46" spans="1:8">
      <c r="A46" s="72" t="s">
        <v>4016</v>
      </c>
      <c r="B46" s="73" t="s">
        <v>216</v>
      </c>
      <c r="C46" s="404" t="s">
        <v>3798</v>
      </c>
      <c r="D46" s="1113" t="s">
        <v>12197</v>
      </c>
      <c r="E46" s="127">
        <v>1</v>
      </c>
      <c r="F46" s="1114" t="s">
        <v>10833</v>
      </c>
      <c r="G46" s="1115">
        <v>307.77</v>
      </c>
      <c r="H46" s="153">
        <f>IF(G46="","",G46-G46*COMPASS!$U$37)</f>
        <v>307.77</v>
      </c>
    </row>
    <row r="47" spans="1:8">
      <c r="A47" s="72" t="s">
        <v>4034</v>
      </c>
      <c r="B47" s="73" t="s">
        <v>216</v>
      </c>
      <c r="C47" s="404" t="s">
        <v>3816</v>
      </c>
      <c r="D47" s="1113" t="s">
        <v>12215</v>
      </c>
      <c r="E47" s="127">
        <v>1</v>
      </c>
      <c r="F47" s="1114" t="s">
        <v>10833</v>
      </c>
      <c r="G47" s="1115">
        <v>1730.53</v>
      </c>
      <c r="H47" s="153">
        <f>IF(G47="","",G47-G47*COMPASS!$U$37)</f>
        <v>1730.53</v>
      </c>
    </row>
    <row r="48" spans="1:8">
      <c r="A48" s="72" t="s">
        <v>4035</v>
      </c>
      <c r="B48" s="73" t="s">
        <v>216</v>
      </c>
      <c r="C48" s="404" t="s">
        <v>3817</v>
      </c>
      <c r="D48" s="1113" t="s">
        <v>12216</v>
      </c>
      <c r="E48" s="127">
        <v>1</v>
      </c>
      <c r="F48" s="1114" t="s">
        <v>10833</v>
      </c>
      <c r="G48" s="1115">
        <v>2127.54</v>
      </c>
      <c r="H48" s="153">
        <f>IF(G48="","",G48-G48*COMPASS!$U$37)</f>
        <v>2127.54</v>
      </c>
    </row>
    <row r="49" spans="1:8">
      <c r="A49" s="72" t="s">
        <v>4036</v>
      </c>
      <c r="B49" s="73" t="s">
        <v>216</v>
      </c>
      <c r="C49" s="404" t="s">
        <v>3818</v>
      </c>
      <c r="D49" s="1113" t="s">
        <v>12217</v>
      </c>
      <c r="E49" s="127">
        <v>1</v>
      </c>
      <c r="F49" s="1114" t="s">
        <v>10833</v>
      </c>
      <c r="G49" s="1115">
        <v>3216.37</v>
      </c>
      <c r="H49" s="153">
        <f>IF(G49="","",G49-G49*COMPASS!$U$37)</f>
        <v>3216.37</v>
      </c>
    </row>
    <row r="50" spans="1:8">
      <c r="A50" s="72" t="s">
        <v>14018</v>
      </c>
      <c r="B50" s="73" t="s">
        <v>216</v>
      </c>
      <c r="C50" s="404" t="s">
        <v>14019</v>
      </c>
      <c r="D50" s="1113" t="s">
        <v>14020</v>
      </c>
      <c r="E50" s="127">
        <v>1</v>
      </c>
      <c r="F50" s="1114" t="s">
        <v>10833</v>
      </c>
      <c r="G50" s="1115">
        <v>1762.56</v>
      </c>
      <c r="H50" s="153">
        <f>IF(G50="","",G50-G50*COMPASS!$U$37)</f>
        <v>1762.56</v>
      </c>
    </row>
    <row r="51" spans="1:8">
      <c r="A51" s="411" t="s">
        <v>3840</v>
      </c>
      <c r="B51" s="411"/>
      <c r="C51" s="411"/>
      <c r="D51" s="612"/>
      <c r="E51" s="232"/>
      <c r="F51" s="232"/>
      <c r="G51" s="1116"/>
      <c r="H51" s="153" t="str">
        <f>IF(G51="","",G51-G51*COMPASS!$U$37)</f>
        <v/>
      </c>
    </row>
    <row r="52" spans="1:8">
      <c r="A52" s="72" t="s">
        <v>4062</v>
      </c>
      <c r="B52" s="73" t="s">
        <v>216</v>
      </c>
      <c r="C52" s="404" t="s">
        <v>3845</v>
      </c>
      <c r="D52" s="1113" t="s">
        <v>12243</v>
      </c>
      <c r="E52" s="127">
        <v>1</v>
      </c>
      <c r="F52" s="1114" t="s">
        <v>10833</v>
      </c>
      <c r="G52" s="1115">
        <v>373.7</v>
      </c>
      <c r="H52" s="153">
        <f>IF(G52="","",G52-G52*COMPASS!$U$37)</f>
        <v>373.7</v>
      </c>
    </row>
    <row r="53" spans="1:8">
      <c r="A53" s="72" t="s">
        <v>4064</v>
      </c>
      <c r="B53" s="73" t="s">
        <v>216</v>
      </c>
      <c r="C53" s="404" t="s">
        <v>3847</v>
      </c>
      <c r="D53" s="1113" t="s">
        <v>12245</v>
      </c>
      <c r="E53" s="127">
        <v>1</v>
      </c>
      <c r="F53" s="1114" t="s">
        <v>10833</v>
      </c>
      <c r="G53" s="1115">
        <v>596.14</v>
      </c>
      <c r="H53" s="153">
        <f>IF(G53="","",G53-G53*COMPASS!$U$37)</f>
        <v>596.14</v>
      </c>
    </row>
    <row r="54" spans="1:8">
      <c r="A54" s="72" t="s">
        <v>4058</v>
      </c>
      <c r="B54" s="73" t="s">
        <v>216</v>
      </c>
      <c r="C54" s="404" t="s">
        <v>3841</v>
      </c>
      <c r="D54" s="1113" t="s">
        <v>12239</v>
      </c>
      <c r="E54" s="127">
        <v>1</v>
      </c>
      <c r="F54" s="1114" t="s">
        <v>10833</v>
      </c>
      <c r="G54" s="1115">
        <v>909.39</v>
      </c>
      <c r="H54" s="153">
        <f>IF(G54="","",G54-G54*COMPASS!$U$37)</f>
        <v>909.39</v>
      </c>
    </row>
    <row r="55" spans="1:8">
      <c r="A55" s="72" t="s">
        <v>4061</v>
      </c>
      <c r="B55" s="73" t="s">
        <v>216</v>
      </c>
      <c r="C55" s="404" t="s">
        <v>3844</v>
      </c>
      <c r="D55" s="1113" t="s">
        <v>12242</v>
      </c>
      <c r="E55" s="127">
        <v>1</v>
      </c>
      <c r="F55" s="1114" t="s">
        <v>10833</v>
      </c>
      <c r="G55" s="1115">
        <v>295.95</v>
      </c>
      <c r="H55" s="153">
        <f>IF(G55="","",G55-G55*COMPASS!$U$37)</f>
        <v>295.95</v>
      </c>
    </row>
    <row r="56" spans="1:8">
      <c r="A56" s="72" t="s">
        <v>4063</v>
      </c>
      <c r="B56" s="73" t="s">
        <v>216</v>
      </c>
      <c r="C56" s="404" t="s">
        <v>3846</v>
      </c>
      <c r="D56" s="1113" t="s">
        <v>12244</v>
      </c>
      <c r="E56" s="127">
        <v>1</v>
      </c>
      <c r="F56" s="1114" t="s">
        <v>10833</v>
      </c>
      <c r="G56" s="1115">
        <v>697.68</v>
      </c>
      <c r="H56" s="153">
        <f>IF(G56="","",G56-G56*COMPASS!$U$37)</f>
        <v>697.68</v>
      </c>
    </row>
    <row r="57" spans="1:8">
      <c r="A57" s="72" t="s">
        <v>4059</v>
      </c>
      <c r="B57" s="73" t="s">
        <v>216</v>
      </c>
      <c r="C57" s="404" t="s">
        <v>3842</v>
      </c>
      <c r="D57" s="1113" t="s">
        <v>12240</v>
      </c>
      <c r="E57" s="127">
        <v>1</v>
      </c>
      <c r="F57" s="1114" t="s">
        <v>10833</v>
      </c>
      <c r="G57" s="1115">
        <v>180.16</v>
      </c>
      <c r="H57" s="153">
        <f>IF(G57="","",G57-G57*COMPASS!$U$37)</f>
        <v>180.16</v>
      </c>
    </row>
    <row r="58" spans="1:8">
      <c r="A58" s="72" t="s">
        <v>4060</v>
      </c>
      <c r="B58" s="73" t="s">
        <v>216</v>
      </c>
      <c r="C58" s="404" t="s">
        <v>3843</v>
      </c>
      <c r="D58" s="1113" t="s">
        <v>12241</v>
      </c>
      <c r="E58" s="127">
        <v>1</v>
      </c>
      <c r="F58" s="1114" t="s">
        <v>10833</v>
      </c>
      <c r="G58" s="1115">
        <v>270.52999999999997</v>
      </c>
      <c r="H58" s="153">
        <f>IF(G58="","",G58-G58*COMPASS!$U$37)</f>
        <v>270.52999999999997</v>
      </c>
    </row>
    <row r="59" spans="1:8">
      <c r="A59" s="72" t="s">
        <v>4068</v>
      </c>
      <c r="B59" s="73" t="s">
        <v>216</v>
      </c>
      <c r="C59" s="404" t="s">
        <v>3851</v>
      </c>
      <c r="D59" s="1113" t="s">
        <v>12249</v>
      </c>
      <c r="E59" s="127">
        <v>1</v>
      </c>
      <c r="F59" s="1114" t="s">
        <v>10833</v>
      </c>
      <c r="G59" s="1115">
        <v>1121.1400000000001</v>
      </c>
      <c r="H59" s="153">
        <f>IF(G59="","",G59-G59*COMPASS!$U$37)</f>
        <v>1121.1400000000001</v>
      </c>
    </row>
    <row r="60" spans="1:8">
      <c r="A60" s="72" t="s">
        <v>4069</v>
      </c>
      <c r="B60" s="73" t="s">
        <v>216</v>
      </c>
      <c r="C60" s="404" t="s">
        <v>3852</v>
      </c>
      <c r="D60" s="1113" t="s">
        <v>12250</v>
      </c>
      <c r="E60" s="127">
        <v>1</v>
      </c>
      <c r="F60" s="1114" t="s">
        <v>10833</v>
      </c>
      <c r="G60" s="1115">
        <v>744.05</v>
      </c>
      <c r="H60" s="153">
        <f>IF(G60="","",G60-G60*COMPASS!$U$37)</f>
        <v>744.05</v>
      </c>
    </row>
    <row r="61" spans="1:8">
      <c r="A61" s="72" t="s">
        <v>4065</v>
      </c>
      <c r="B61" s="73" t="s">
        <v>216</v>
      </c>
      <c r="C61" s="404" t="s">
        <v>3848</v>
      </c>
      <c r="D61" s="1113" t="s">
        <v>12246</v>
      </c>
      <c r="E61" s="127">
        <v>1</v>
      </c>
      <c r="F61" s="1114" t="s">
        <v>10833</v>
      </c>
      <c r="G61" s="1115">
        <v>1121.1400000000001</v>
      </c>
      <c r="H61" s="153">
        <f>IF(G61="","",G61-G61*COMPASS!$U$37)</f>
        <v>1121.1400000000001</v>
      </c>
    </row>
    <row r="62" spans="1:8">
      <c r="A62" s="72" t="s">
        <v>4067</v>
      </c>
      <c r="B62" s="73" t="s">
        <v>216</v>
      </c>
      <c r="C62" s="404" t="s">
        <v>3850</v>
      </c>
      <c r="D62" s="1113" t="s">
        <v>12248</v>
      </c>
      <c r="E62" s="127">
        <v>1</v>
      </c>
      <c r="F62" s="1114" t="s">
        <v>10833</v>
      </c>
      <c r="G62" s="1115">
        <v>1711.58</v>
      </c>
      <c r="H62" s="153">
        <f>IF(G62="","",G62-G62*COMPASS!$U$37)</f>
        <v>1711.58</v>
      </c>
    </row>
    <row r="63" spans="1:8">
      <c r="A63" s="72" t="s">
        <v>4066</v>
      </c>
      <c r="B63" s="73" t="s">
        <v>216</v>
      </c>
      <c r="C63" s="404" t="s">
        <v>3849</v>
      </c>
      <c r="D63" s="1113" t="s">
        <v>12247</v>
      </c>
      <c r="E63" s="127">
        <v>1</v>
      </c>
      <c r="F63" s="1114" t="s">
        <v>10833</v>
      </c>
      <c r="G63" s="1115">
        <v>1711.58</v>
      </c>
      <c r="H63" s="153">
        <f>IF(G63="","",G63-G63*COMPASS!$U$37)</f>
        <v>1711.58</v>
      </c>
    </row>
    <row r="64" spans="1:8">
      <c r="A64" s="411" t="s">
        <v>3853</v>
      </c>
      <c r="B64" s="411"/>
      <c r="C64" s="411"/>
      <c r="D64" s="612"/>
      <c r="E64" s="232"/>
      <c r="F64" s="232"/>
      <c r="G64" s="1116"/>
      <c r="H64" s="153" t="str">
        <f>IF(G64="","",G64-G64*COMPASS!$U$37)</f>
        <v/>
      </c>
    </row>
    <row r="65" spans="1:8">
      <c r="A65" s="72" t="str">
        <f t="shared" ref="A65:A128" si="0">CONCATENATE(P65,"-",Q65,"-",C65)</f>
        <v>--LG-310485</v>
      </c>
      <c r="B65" s="73" t="s">
        <v>216</v>
      </c>
      <c r="C65" s="404" t="s">
        <v>3884</v>
      </c>
      <c r="D65" s="1113" t="s">
        <v>12281</v>
      </c>
      <c r="E65" s="127">
        <v>1</v>
      </c>
      <c r="F65" s="1114"/>
      <c r="G65" s="1115">
        <v>2345.6799999999998</v>
      </c>
      <c r="H65" s="153">
        <f>IF(G65="","",G65-G65*COMPASS!$U$37)</f>
        <v>2345.6799999999998</v>
      </c>
    </row>
    <row r="66" spans="1:8">
      <c r="A66" s="72" t="str">
        <f t="shared" si="0"/>
        <v>--LG-310486</v>
      </c>
      <c r="B66" s="73" t="s">
        <v>216</v>
      </c>
      <c r="C66" s="404" t="s">
        <v>3885</v>
      </c>
      <c r="D66" s="1113" t="s">
        <v>12282</v>
      </c>
      <c r="E66" s="127">
        <v>1</v>
      </c>
      <c r="F66" s="1114"/>
      <c r="G66" s="1115">
        <v>1910.06</v>
      </c>
      <c r="H66" s="153">
        <f>IF(G66="","",G66-G66*COMPASS!$U$37)</f>
        <v>1910.06</v>
      </c>
    </row>
    <row r="67" spans="1:8">
      <c r="A67" s="72" t="str">
        <f t="shared" si="0"/>
        <v>--LG-310487</v>
      </c>
      <c r="B67" s="73" t="s">
        <v>216</v>
      </c>
      <c r="C67" s="404" t="s">
        <v>3886</v>
      </c>
      <c r="D67" s="1113" t="s">
        <v>12283</v>
      </c>
      <c r="E67" s="127">
        <v>1</v>
      </c>
      <c r="F67" s="1114"/>
      <c r="G67" s="1115">
        <v>1574.97</v>
      </c>
      <c r="H67" s="153">
        <f>IF(G67="","",G67-G67*COMPASS!$U$37)</f>
        <v>1574.97</v>
      </c>
    </row>
    <row r="68" spans="1:8">
      <c r="A68" s="72" t="str">
        <f t="shared" si="0"/>
        <v>--LG-310488</v>
      </c>
      <c r="B68" s="73" t="s">
        <v>216</v>
      </c>
      <c r="C68" s="404" t="s">
        <v>3887</v>
      </c>
      <c r="D68" s="1113" t="s">
        <v>12284</v>
      </c>
      <c r="E68" s="127">
        <v>1</v>
      </c>
      <c r="F68" s="1114"/>
      <c r="G68" s="1115">
        <v>1122.58</v>
      </c>
      <c r="H68" s="153">
        <f>IF(G68="","",G68-G68*COMPASS!$U$37)</f>
        <v>1122.58</v>
      </c>
    </row>
    <row r="69" spans="1:8">
      <c r="A69" s="72" t="str">
        <f t="shared" si="0"/>
        <v>--LG-310489</v>
      </c>
      <c r="B69" s="73" t="s">
        <v>216</v>
      </c>
      <c r="C69" s="404" t="s">
        <v>3888</v>
      </c>
      <c r="D69" s="1113" t="s">
        <v>12285</v>
      </c>
      <c r="E69" s="127">
        <v>1</v>
      </c>
      <c r="F69" s="1114"/>
      <c r="G69" s="1115">
        <v>904.77</v>
      </c>
      <c r="H69" s="153">
        <f>IF(G69="","",G69-G69*COMPASS!$U$37)</f>
        <v>904.77</v>
      </c>
    </row>
    <row r="70" spans="1:8">
      <c r="A70" s="72" t="str">
        <f t="shared" si="0"/>
        <v>--LG-310490</v>
      </c>
      <c r="B70" s="73" t="s">
        <v>216</v>
      </c>
      <c r="C70" s="404" t="s">
        <v>3889</v>
      </c>
      <c r="D70" s="1113" t="s">
        <v>12286</v>
      </c>
      <c r="E70" s="127">
        <v>1</v>
      </c>
      <c r="F70" s="1114"/>
      <c r="G70" s="1115">
        <v>2580.2399999999998</v>
      </c>
      <c r="H70" s="153">
        <f>IF(G70="","",G70-G70*COMPASS!$U$37)</f>
        <v>2580.2399999999998</v>
      </c>
    </row>
    <row r="71" spans="1:8">
      <c r="A71" s="72" t="str">
        <f t="shared" si="0"/>
        <v>--LG-310491</v>
      </c>
      <c r="B71" s="73" t="s">
        <v>216</v>
      </c>
      <c r="C71" s="404" t="s">
        <v>3890</v>
      </c>
      <c r="D71" s="1113" t="s">
        <v>12287</v>
      </c>
      <c r="E71" s="127">
        <v>1</v>
      </c>
      <c r="F71" s="1114"/>
      <c r="G71" s="1115">
        <v>2362.44</v>
      </c>
      <c r="H71" s="153">
        <f>IF(G71="","",G71-G71*COMPASS!$U$37)</f>
        <v>2362.44</v>
      </c>
    </row>
    <row r="72" spans="1:8">
      <c r="A72" s="72" t="str">
        <f t="shared" si="0"/>
        <v>--LG-310492</v>
      </c>
      <c r="B72" s="73" t="s">
        <v>216</v>
      </c>
      <c r="C72" s="404" t="s">
        <v>3891</v>
      </c>
      <c r="D72" s="1113" t="s">
        <v>12288</v>
      </c>
      <c r="E72" s="127">
        <v>1</v>
      </c>
      <c r="F72" s="1114"/>
      <c r="G72" s="1115">
        <v>1675.51</v>
      </c>
      <c r="H72" s="153">
        <f>IF(G72="","",G72-G72*COMPASS!$U$37)</f>
        <v>1675.51</v>
      </c>
    </row>
    <row r="73" spans="1:8">
      <c r="A73" s="72" t="str">
        <f t="shared" si="0"/>
        <v>--LG-310493</v>
      </c>
      <c r="B73" s="73" t="s">
        <v>216</v>
      </c>
      <c r="C73" s="404" t="s">
        <v>3892</v>
      </c>
      <c r="D73" s="1113" t="s">
        <v>12289</v>
      </c>
      <c r="E73" s="127">
        <v>1</v>
      </c>
      <c r="F73" s="1114"/>
      <c r="G73" s="1115">
        <v>1239.8499999999999</v>
      </c>
      <c r="H73" s="153">
        <f>IF(G73="","",G73-G73*COMPASS!$U$37)</f>
        <v>1239.8499999999999</v>
      </c>
    </row>
    <row r="74" spans="1:8">
      <c r="A74" s="72" t="str">
        <f t="shared" si="0"/>
        <v>--LG-310494</v>
      </c>
      <c r="B74" s="73" t="s">
        <v>216</v>
      </c>
      <c r="C74" s="404" t="s">
        <v>3893</v>
      </c>
      <c r="D74" s="1113" t="s">
        <v>12290</v>
      </c>
      <c r="E74" s="127">
        <v>1</v>
      </c>
      <c r="F74" s="1114"/>
      <c r="G74" s="1115">
        <v>1005.3</v>
      </c>
      <c r="H74" s="153">
        <f>IF(G74="","",G74-G74*COMPASS!$U$37)</f>
        <v>1005.3</v>
      </c>
    </row>
    <row r="75" spans="1:8">
      <c r="A75" s="72" t="str">
        <f t="shared" si="0"/>
        <v>--LG-310495</v>
      </c>
      <c r="B75" s="73" t="s">
        <v>216</v>
      </c>
      <c r="C75" s="404" t="s">
        <v>3894</v>
      </c>
      <c r="D75" s="1113" t="s">
        <v>12291</v>
      </c>
      <c r="E75" s="127">
        <v>1</v>
      </c>
      <c r="F75" s="1114"/>
      <c r="G75" s="1115">
        <v>2697.54</v>
      </c>
      <c r="H75" s="153">
        <f>IF(G75="","",G75-G75*COMPASS!$U$37)</f>
        <v>2697.54</v>
      </c>
    </row>
    <row r="76" spans="1:8">
      <c r="A76" s="72" t="str">
        <f t="shared" si="0"/>
        <v>--LG-310496</v>
      </c>
      <c r="B76" s="73" t="s">
        <v>216</v>
      </c>
      <c r="C76" s="404" t="s">
        <v>3895</v>
      </c>
      <c r="D76" s="1113" t="s">
        <v>12292</v>
      </c>
      <c r="E76" s="127">
        <v>1</v>
      </c>
      <c r="F76" s="1114"/>
      <c r="G76" s="1115">
        <v>2462.96</v>
      </c>
      <c r="H76" s="153">
        <f>IF(G76="","",G76-G76*COMPASS!$U$37)</f>
        <v>2462.96</v>
      </c>
    </row>
    <row r="77" spans="1:8">
      <c r="A77" s="72" t="str">
        <f t="shared" si="0"/>
        <v>--LG-310497</v>
      </c>
      <c r="B77" s="73" t="s">
        <v>216</v>
      </c>
      <c r="C77" s="404" t="s">
        <v>3896</v>
      </c>
      <c r="D77" s="1113" t="s">
        <v>12293</v>
      </c>
      <c r="E77" s="127">
        <v>1</v>
      </c>
      <c r="F77" s="1114"/>
      <c r="G77" s="1115">
        <v>1792.78</v>
      </c>
      <c r="H77" s="153">
        <f>IF(G77="","",G77-G77*COMPASS!$U$37)</f>
        <v>1792.78</v>
      </c>
    </row>
    <row r="78" spans="1:8">
      <c r="A78" s="72" t="str">
        <f t="shared" si="0"/>
        <v>--LG-310498</v>
      </c>
      <c r="B78" s="73" t="s">
        <v>216</v>
      </c>
      <c r="C78" s="404" t="s">
        <v>3897</v>
      </c>
      <c r="D78" s="1113" t="s">
        <v>12294</v>
      </c>
      <c r="E78" s="127">
        <v>1</v>
      </c>
      <c r="F78" s="1114"/>
      <c r="G78" s="1115">
        <v>1340.39</v>
      </c>
      <c r="H78" s="153">
        <f>IF(G78="","",G78-G78*COMPASS!$U$37)</f>
        <v>1340.39</v>
      </c>
    </row>
    <row r="79" spans="1:8">
      <c r="A79" s="72" t="str">
        <f t="shared" si="0"/>
        <v>--LG-310499</v>
      </c>
      <c r="B79" s="73" t="s">
        <v>216</v>
      </c>
      <c r="C79" s="404" t="s">
        <v>3898</v>
      </c>
      <c r="D79" s="1113" t="s">
        <v>12295</v>
      </c>
      <c r="E79" s="127">
        <v>1</v>
      </c>
      <c r="F79" s="1114"/>
      <c r="G79" s="1115">
        <v>1122.58</v>
      </c>
      <c r="H79" s="153">
        <f>IF(G79="","",G79-G79*COMPASS!$U$37)</f>
        <v>1122.58</v>
      </c>
    </row>
    <row r="80" spans="1:8">
      <c r="A80" s="72" t="str">
        <f t="shared" si="0"/>
        <v>--LG-310500</v>
      </c>
      <c r="B80" s="73" t="s">
        <v>216</v>
      </c>
      <c r="C80" s="404" t="s">
        <v>3899</v>
      </c>
      <c r="D80" s="1113" t="s">
        <v>12296</v>
      </c>
      <c r="E80" s="127">
        <v>1</v>
      </c>
      <c r="F80" s="1114"/>
      <c r="G80" s="1115">
        <v>3149.92</v>
      </c>
      <c r="H80" s="153">
        <f>IF(G80="","",G80-G80*COMPASS!$U$37)</f>
        <v>3149.92</v>
      </c>
    </row>
    <row r="81" spans="1:8">
      <c r="A81" s="72" t="str">
        <f t="shared" si="0"/>
        <v>--LG-310501</v>
      </c>
      <c r="B81" s="73" t="s">
        <v>216</v>
      </c>
      <c r="C81" s="404" t="s">
        <v>3900</v>
      </c>
      <c r="D81" s="1113" t="s">
        <v>12297</v>
      </c>
      <c r="E81" s="127">
        <v>1</v>
      </c>
      <c r="F81" s="1114"/>
      <c r="G81" s="1115">
        <v>2462.96</v>
      </c>
      <c r="H81" s="153">
        <f>IF(G81="","",G81-G81*COMPASS!$U$37)</f>
        <v>2462.96</v>
      </c>
    </row>
    <row r="82" spans="1:8">
      <c r="A82" s="72" t="str">
        <f t="shared" si="0"/>
        <v>--LG-310502</v>
      </c>
      <c r="B82" s="73" t="s">
        <v>216</v>
      </c>
      <c r="C82" s="404" t="s">
        <v>3901</v>
      </c>
      <c r="D82" s="1113" t="s">
        <v>12298</v>
      </c>
      <c r="E82" s="127">
        <v>1</v>
      </c>
      <c r="F82" s="1114"/>
      <c r="G82" s="1115">
        <v>2245.14</v>
      </c>
      <c r="H82" s="153">
        <f>IF(G82="","",G82-G82*COMPASS!$U$37)</f>
        <v>2245.14</v>
      </c>
    </row>
    <row r="83" spans="1:8">
      <c r="A83" s="72" t="str">
        <f t="shared" si="0"/>
        <v>--LG-310503</v>
      </c>
      <c r="B83" s="73" t="s">
        <v>216</v>
      </c>
      <c r="C83" s="404" t="s">
        <v>3902</v>
      </c>
      <c r="D83" s="1113" t="s">
        <v>12299</v>
      </c>
      <c r="E83" s="127">
        <v>1</v>
      </c>
      <c r="F83" s="1114"/>
      <c r="G83" s="1115">
        <v>1792.78</v>
      </c>
      <c r="H83" s="153">
        <f>IF(G83="","",G83-G83*COMPASS!$U$37)</f>
        <v>1792.78</v>
      </c>
    </row>
    <row r="84" spans="1:8">
      <c r="A84" s="72" t="str">
        <f t="shared" si="0"/>
        <v>--LG-310504</v>
      </c>
      <c r="B84" s="73" t="s">
        <v>216</v>
      </c>
      <c r="C84" s="404" t="s">
        <v>3903</v>
      </c>
      <c r="D84" s="1113" t="s">
        <v>12300</v>
      </c>
      <c r="E84" s="127">
        <v>1</v>
      </c>
      <c r="F84" s="1114"/>
      <c r="G84" s="1115">
        <v>1340.39</v>
      </c>
      <c r="H84" s="153">
        <f>IF(G84="","",G84-G84*COMPASS!$U$37)</f>
        <v>1340.39</v>
      </c>
    </row>
    <row r="85" spans="1:8">
      <c r="A85" s="72" t="str">
        <f t="shared" si="0"/>
        <v>--LG-310505</v>
      </c>
      <c r="B85" s="73" t="s">
        <v>216</v>
      </c>
      <c r="C85" s="404" t="s">
        <v>3904</v>
      </c>
      <c r="D85" s="1113" t="s">
        <v>12301</v>
      </c>
      <c r="E85" s="127">
        <v>1</v>
      </c>
      <c r="F85" s="1114"/>
      <c r="G85" s="1115">
        <v>4272.5</v>
      </c>
      <c r="H85" s="153">
        <f>IF(G85="","",G85-G85*COMPASS!$U$37)</f>
        <v>4272.5</v>
      </c>
    </row>
    <row r="86" spans="1:8">
      <c r="A86" s="72" t="str">
        <f t="shared" si="0"/>
        <v>--LG-310506</v>
      </c>
      <c r="B86" s="73" t="s">
        <v>216</v>
      </c>
      <c r="C86" s="404" t="s">
        <v>3905</v>
      </c>
      <c r="D86" s="1113" t="s">
        <v>12302</v>
      </c>
      <c r="E86" s="127">
        <v>1</v>
      </c>
      <c r="F86" s="1114"/>
      <c r="G86" s="1115">
        <v>3585.56</v>
      </c>
      <c r="H86" s="153">
        <f>IF(G86="","",G86-G86*COMPASS!$U$37)</f>
        <v>3585.56</v>
      </c>
    </row>
    <row r="87" spans="1:8">
      <c r="A87" s="72" t="str">
        <f t="shared" si="0"/>
        <v>--LG-310507</v>
      </c>
      <c r="B87" s="73" t="s">
        <v>216</v>
      </c>
      <c r="C87" s="404" t="s">
        <v>3906</v>
      </c>
      <c r="D87" s="1113" t="s">
        <v>12303</v>
      </c>
      <c r="E87" s="127">
        <v>1</v>
      </c>
      <c r="F87" s="1114"/>
      <c r="G87" s="1115">
        <v>3149.92</v>
      </c>
      <c r="H87" s="153">
        <f>IF(G87="","",G87-G87*COMPASS!$U$37)</f>
        <v>3149.92</v>
      </c>
    </row>
    <row r="88" spans="1:8">
      <c r="A88" s="72" t="str">
        <f t="shared" si="0"/>
        <v>--LG-310508</v>
      </c>
      <c r="B88" s="73" t="s">
        <v>216</v>
      </c>
      <c r="C88" s="404" t="s">
        <v>3907</v>
      </c>
      <c r="D88" s="1113" t="s">
        <v>12304</v>
      </c>
      <c r="E88" s="127">
        <v>1</v>
      </c>
      <c r="F88" s="1114"/>
      <c r="G88" s="1115">
        <v>2680.78</v>
      </c>
      <c r="H88" s="153">
        <f>IF(G88="","",G88-G88*COMPASS!$U$37)</f>
        <v>2680.78</v>
      </c>
    </row>
    <row r="89" spans="1:8">
      <c r="A89" s="72" t="str">
        <f t="shared" si="0"/>
        <v>--LG-310509</v>
      </c>
      <c r="B89" s="73" t="s">
        <v>216</v>
      </c>
      <c r="C89" s="404" t="s">
        <v>3908</v>
      </c>
      <c r="D89" s="1113" t="s">
        <v>12305</v>
      </c>
      <c r="E89" s="127">
        <v>1</v>
      </c>
      <c r="F89" s="1114"/>
      <c r="G89" s="1115">
        <v>2010.6</v>
      </c>
      <c r="H89" s="153">
        <f>IF(G89="","",G89-G89*COMPASS!$U$37)</f>
        <v>2010.6</v>
      </c>
    </row>
    <row r="90" spans="1:8">
      <c r="A90" s="72" t="str">
        <f t="shared" si="0"/>
        <v>--LG-310510</v>
      </c>
      <c r="B90" s="73" t="s">
        <v>216</v>
      </c>
      <c r="C90" s="404" t="s">
        <v>3909</v>
      </c>
      <c r="D90" s="1113" t="s">
        <v>12306</v>
      </c>
      <c r="E90" s="127">
        <v>1</v>
      </c>
      <c r="F90" s="1114"/>
      <c r="G90" s="1115">
        <v>4490.32</v>
      </c>
      <c r="H90" s="153">
        <f>IF(G90="","",G90-G90*COMPASS!$U$37)</f>
        <v>4490.32</v>
      </c>
    </row>
    <row r="91" spans="1:8">
      <c r="A91" s="72" t="str">
        <f t="shared" si="0"/>
        <v>--LG-310511</v>
      </c>
      <c r="B91" s="73" t="s">
        <v>216</v>
      </c>
      <c r="C91" s="404" t="s">
        <v>3910</v>
      </c>
      <c r="D91" s="1113" t="s">
        <v>12307</v>
      </c>
      <c r="E91" s="127">
        <v>1</v>
      </c>
      <c r="F91" s="1114"/>
      <c r="G91" s="1115">
        <v>3820.11</v>
      </c>
      <c r="H91" s="153">
        <f>IF(G91="","",G91-G91*COMPASS!$U$37)</f>
        <v>3820.11</v>
      </c>
    </row>
    <row r="92" spans="1:8">
      <c r="A92" s="72" t="str">
        <f t="shared" si="0"/>
        <v>--LG-310512</v>
      </c>
      <c r="B92" s="73" t="s">
        <v>216</v>
      </c>
      <c r="C92" s="404" t="s">
        <v>3911</v>
      </c>
      <c r="D92" s="1113" t="s">
        <v>12308</v>
      </c>
      <c r="E92" s="127">
        <v>1</v>
      </c>
      <c r="F92" s="1114"/>
      <c r="G92" s="1115">
        <v>3350.97</v>
      </c>
      <c r="H92" s="153">
        <f>IF(G92="","",G92-G92*COMPASS!$U$37)</f>
        <v>3350.97</v>
      </c>
    </row>
    <row r="93" spans="1:8">
      <c r="A93" s="72" t="str">
        <f t="shared" si="0"/>
        <v>--LG-310513</v>
      </c>
      <c r="B93" s="73" t="s">
        <v>216</v>
      </c>
      <c r="C93" s="404" t="s">
        <v>3912</v>
      </c>
      <c r="D93" s="1113" t="s">
        <v>12309</v>
      </c>
      <c r="E93" s="127">
        <v>1</v>
      </c>
      <c r="F93" s="1114"/>
      <c r="G93" s="1115">
        <v>2915.34</v>
      </c>
      <c r="H93" s="153">
        <f>IF(G93="","",G93-G93*COMPASS!$U$37)</f>
        <v>2915.34</v>
      </c>
    </row>
    <row r="94" spans="1:8">
      <c r="A94" s="72" t="str">
        <f t="shared" si="0"/>
        <v>--LG-310514</v>
      </c>
      <c r="B94" s="73" t="s">
        <v>216</v>
      </c>
      <c r="C94" s="404" t="s">
        <v>3913</v>
      </c>
      <c r="D94" s="1113" t="s">
        <v>12310</v>
      </c>
      <c r="E94" s="127">
        <v>1</v>
      </c>
      <c r="F94" s="1114"/>
      <c r="G94" s="1115">
        <v>2462.96</v>
      </c>
      <c r="H94" s="153">
        <f>IF(G94="","",G94-G94*COMPASS!$U$37)</f>
        <v>2462.96</v>
      </c>
    </row>
    <row r="95" spans="1:8">
      <c r="A95" s="72" t="str">
        <f t="shared" si="0"/>
        <v>--LG-310515</v>
      </c>
      <c r="B95" s="73" t="s">
        <v>216</v>
      </c>
      <c r="C95" s="404" t="s">
        <v>3916</v>
      </c>
      <c r="D95" s="1113" t="s">
        <v>12313</v>
      </c>
      <c r="E95" s="127">
        <v>1</v>
      </c>
      <c r="F95" s="1114"/>
      <c r="G95" s="1115">
        <v>72.819999999999993</v>
      </c>
      <c r="H95" s="153">
        <f>IF(G95="","",G95-G95*COMPASS!$U$37)</f>
        <v>72.819999999999993</v>
      </c>
    </row>
    <row r="96" spans="1:8">
      <c r="A96" s="72" t="str">
        <f t="shared" si="0"/>
        <v>--LG-310516</v>
      </c>
      <c r="B96" s="73" t="s">
        <v>216</v>
      </c>
      <c r="C96" s="404" t="s">
        <v>3917</v>
      </c>
      <c r="D96" s="1113" t="s">
        <v>12314</v>
      </c>
      <c r="E96" s="127">
        <v>1</v>
      </c>
      <c r="F96" s="1114"/>
      <c r="G96" s="1115">
        <v>89.01</v>
      </c>
      <c r="H96" s="153">
        <f>IF(G96="","",G96-G96*COMPASS!$U$37)</f>
        <v>89.01</v>
      </c>
    </row>
    <row r="97" spans="1:8">
      <c r="A97" s="72" t="str">
        <f t="shared" si="0"/>
        <v>--LG-310517</v>
      </c>
      <c r="B97" s="73" t="s">
        <v>216</v>
      </c>
      <c r="C97" s="404" t="s">
        <v>3918</v>
      </c>
      <c r="D97" s="1113" t="s">
        <v>12315</v>
      </c>
      <c r="E97" s="127">
        <v>1</v>
      </c>
      <c r="F97" s="1114"/>
      <c r="G97" s="1115">
        <v>105.18</v>
      </c>
      <c r="H97" s="153">
        <f>IF(G97="","",G97-G97*COMPASS!$U$37)</f>
        <v>105.18</v>
      </c>
    </row>
    <row r="98" spans="1:8">
      <c r="A98" s="72" t="str">
        <f t="shared" si="0"/>
        <v>--LG-310518</v>
      </c>
      <c r="B98" s="73" t="s">
        <v>216</v>
      </c>
      <c r="C98" s="404" t="s">
        <v>3919</v>
      </c>
      <c r="D98" s="1113" t="s">
        <v>12316</v>
      </c>
      <c r="E98" s="127">
        <v>1</v>
      </c>
      <c r="F98" s="1114"/>
      <c r="G98" s="1115">
        <v>153.74</v>
      </c>
      <c r="H98" s="153">
        <f>IF(G98="","",G98-G98*COMPASS!$U$37)</f>
        <v>153.74</v>
      </c>
    </row>
    <row r="99" spans="1:8">
      <c r="A99" s="72" t="str">
        <f t="shared" si="0"/>
        <v>--LG-310519</v>
      </c>
      <c r="B99" s="73" t="s">
        <v>216</v>
      </c>
      <c r="C99" s="404" t="s">
        <v>3920</v>
      </c>
      <c r="D99" s="1113" t="s">
        <v>12317</v>
      </c>
      <c r="E99" s="127">
        <v>1</v>
      </c>
      <c r="F99" s="1114"/>
      <c r="G99" s="1115">
        <v>299.39999999999998</v>
      </c>
      <c r="H99" s="153">
        <f>IF(G99="","",G99-G99*COMPASS!$U$37)</f>
        <v>299.39999999999998</v>
      </c>
    </row>
    <row r="100" spans="1:8">
      <c r="A100" s="72" t="str">
        <f t="shared" si="0"/>
        <v>--LG-310520</v>
      </c>
      <c r="B100" s="73" t="s">
        <v>216</v>
      </c>
      <c r="C100" s="404" t="s">
        <v>3914</v>
      </c>
      <c r="D100" s="1113" t="s">
        <v>12311</v>
      </c>
      <c r="E100" s="127">
        <v>1</v>
      </c>
      <c r="F100" s="1114"/>
      <c r="G100" s="1115">
        <v>234.65</v>
      </c>
      <c r="H100" s="153">
        <f>IF(G100="","",G100-G100*COMPASS!$U$37)</f>
        <v>234.65</v>
      </c>
    </row>
    <row r="101" spans="1:8">
      <c r="A101" s="72" t="str">
        <f t="shared" si="0"/>
        <v>--LG-310521</v>
      </c>
      <c r="B101" s="73" t="s">
        <v>216</v>
      </c>
      <c r="C101" s="404" t="s">
        <v>3921</v>
      </c>
      <c r="D101" s="1113" t="s">
        <v>12318</v>
      </c>
      <c r="E101" s="127">
        <v>1</v>
      </c>
      <c r="F101" s="1114"/>
      <c r="G101" s="1115">
        <v>315.58999999999997</v>
      </c>
      <c r="H101" s="153">
        <f>IF(G101="","",G101-G101*COMPASS!$U$37)</f>
        <v>315.58999999999997</v>
      </c>
    </row>
    <row r="102" spans="1:8">
      <c r="A102" s="72" t="str">
        <f t="shared" si="0"/>
        <v>--LG-310522</v>
      </c>
      <c r="B102" s="73" t="s">
        <v>216</v>
      </c>
      <c r="C102" s="404" t="s">
        <v>3915</v>
      </c>
      <c r="D102" s="1113" t="s">
        <v>12312</v>
      </c>
      <c r="E102" s="127">
        <v>1</v>
      </c>
      <c r="F102" s="1114"/>
      <c r="G102" s="1115">
        <v>283.22000000000003</v>
      </c>
      <c r="H102" s="153">
        <f>IF(G102="","",G102-G102*COMPASS!$U$37)</f>
        <v>283.22000000000003</v>
      </c>
    </row>
    <row r="103" spans="1:8">
      <c r="A103" s="72" t="str">
        <f t="shared" si="0"/>
        <v>--LG-310523</v>
      </c>
      <c r="B103" s="73" t="s">
        <v>216</v>
      </c>
      <c r="C103" s="404" t="s">
        <v>3922</v>
      </c>
      <c r="D103" s="1113" t="s">
        <v>12319</v>
      </c>
      <c r="E103" s="127">
        <v>1</v>
      </c>
      <c r="F103" s="1114"/>
      <c r="G103" s="1115">
        <v>428.86</v>
      </c>
      <c r="H103" s="153">
        <f>IF(G103="","",G103-G103*COMPASS!$U$37)</f>
        <v>428.86</v>
      </c>
    </row>
    <row r="104" spans="1:8">
      <c r="A104" s="72" t="str">
        <f t="shared" si="0"/>
        <v>--LG-310524</v>
      </c>
      <c r="B104" s="73" t="s">
        <v>216</v>
      </c>
      <c r="C104" s="404" t="s">
        <v>3923</v>
      </c>
      <c r="D104" s="1113" t="s">
        <v>12320</v>
      </c>
      <c r="E104" s="127">
        <v>1</v>
      </c>
      <c r="F104" s="1114"/>
      <c r="G104" s="1115">
        <v>218.48</v>
      </c>
      <c r="H104" s="153">
        <f>IF(G104="","",G104-G104*COMPASS!$U$37)</f>
        <v>218.48</v>
      </c>
    </row>
    <row r="105" spans="1:8">
      <c r="A105" s="72" t="str">
        <f t="shared" si="0"/>
        <v>--LG-310525</v>
      </c>
      <c r="B105" s="73" t="s">
        <v>216</v>
      </c>
      <c r="C105" s="404" t="s">
        <v>3924</v>
      </c>
      <c r="D105" s="1113" t="s">
        <v>12321</v>
      </c>
      <c r="E105" s="127">
        <v>1</v>
      </c>
      <c r="F105" s="1114"/>
      <c r="G105" s="1115">
        <v>307.48</v>
      </c>
      <c r="H105" s="153">
        <f>IF(G105="","",G105-G105*COMPASS!$U$37)</f>
        <v>307.48</v>
      </c>
    </row>
    <row r="106" spans="1:8">
      <c r="A106" s="72" t="str">
        <f t="shared" si="0"/>
        <v>--LG-310527</v>
      </c>
      <c r="B106" s="73" t="s">
        <v>216</v>
      </c>
      <c r="C106" s="404" t="s">
        <v>3925</v>
      </c>
      <c r="D106" s="1113" t="s">
        <v>12322</v>
      </c>
      <c r="E106" s="127">
        <v>1</v>
      </c>
      <c r="F106" s="1114" t="s">
        <v>10833</v>
      </c>
      <c r="G106" s="1115">
        <v>909.08</v>
      </c>
      <c r="H106" s="153">
        <f>IF(G106="","",G106-G106*COMPASS!$U$37)</f>
        <v>909.08</v>
      </c>
    </row>
    <row r="107" spans="1:8">
      <c r="A107" s="72" t="str">
        <f t="shared" si="0"/>
        <v>--LG-310680</v>
      </c>
      <c r="B107" s="73" t="s">
        <v>216</v>
      </c>
      <c r="C107" s="404" t="s">
        <v>3864</v>
      </c>
      <c r="D107" s="1113" t="s">
        <v>12261</v>
      </c>
      <c r="E107" s="127">
        <v>1</v>
      </c>
      <c r="F107" s="1114"/>
      <c r="G107" s="1115">
        <v>3350.97</v>
      </c>
      <c r="H107" s="153">
        <f>IF(G107="","",G107-G107*COMPASS!$U$37)</f>
        <v>3350.97</v>
      </c>
    </row>
    <row r="108" spans="1:8">
      <c r="A108" s="72" t="str">
        <f t="shared" si="0"/>
        <v>--LG-310681</v>
      </c>
      <c r="B108" s="73" t="s">
        <v>216</v>
      </c>
      <c r="C108" s="404" t="s">
        <v>3865</v>
      </c>
      <c r="D108" s="1113" t="s">
        <v>12262</v>
      </c>
      <c r="E108" s="127">
        <v>1</v>
      </c>
      <c r="F108" s="1114"/>
      <c r="G108" s="1115">
        <v>2814.81</v>
      </c>
      <c r="H108" s="153">
        <f>IF(G108="","",G108-G108*COMPASS!$U$37)</f>
        <v>2814.81</v>
      </c>
    </row>
    <row r="109" spans="1:8">
      <c r="A109" s="72" t="str">
        <f t="shared" si="0"/>
        <v>--LG-310682</v>
      </c>
      <c r="B109" s="73" t="s">
        <v>216</v>
      </c>
      <c r="C109" s="404" t="s">
        <v>3866</v>
      </c>
      <c r="D109" s="1113" t="s">
        <v>12263</v>
      </c>
      <c r="E109" s="127">
        <v>1</v>
      </c>
      <c r="F109" s="1114"/>
      <c r="G109" s="1115">
        <v>2010.6</v>
      </c>
      <c r="H109" s="153">
        <f>IF(G109="","",G109-G109*COMPASS!$U$37)</f>
        <v>2010.6</v>
      </c>
    </row>
    <row r="110" spans="1:8">
      <c r="A110" s="72" t="str">
        <f t="shared" si="0"/>
        <v>--LG-310683</v>
      </c>
      <c r="B110" s="73" t="s">
        <v>216</v>
      </c>
      <c r="C110" s="404" t="s">
        <v>3867</v>
      </c>
      <c r="D110" s="1113" t="s">
        <v>12264</v>
      </c>
      <c r="E110" s="127">
        <v>1</v>
      </c>
      <c r="F110" s="1114"/>
      <c r="G110" s="1115">
        <v>1675.51</v>
      </c>
      <c r="H110" s="153">
        <f>IF(G110="","",G110-G110*COMPASS!$U$37)</f>
        <v>1675.51</v>
      </c>
    </row>
    <row r="111" spans="1:8">
      <c r="A111" s="72" t="str">
        <f t="shared" si="0"/>
        <v>--LG-310684</v>
      </c>
      <c r="B111" s="73" t="s">
        <v>216</v>
      </c>
      <c r="C111" s="404" t="s">
        <v>3868</v>
      </c>
      <c r="D111" s="1113" t="s">
        <v>12265</v>
      </c>
      <c r="E111" s="127">
        <v>1</v>
      </c>
      <c r="F111" s="1114"/>
      <c r="G111" s="1115">
        <v>1340.39</v>
      </c>
      <c r="H111" s="153">
        <f>IF(G111="","",G111-G111*COMPASS!$U$37)</f>
        <v>1340.39</v>
      </c>
    </row>
    <row r="112" spans="1:8">
      <c r="A112" s="72" t="str">
        <f t="shared" si="0"/>
        <v>--LG-310685</v>
      </c>
      <c r="B112" s="73" t="s">
        <v>216</v>
      </c>
      <c r="C112" s="404" t="s">
        <v>3869</v>
      </c>
      <c r="D112" s="1113" t="s">
        <v>12266</v>
      </c>
      <c r="E112" s="127">
        <v>1</v>
      </c>
      <c r="F112" s="1114"/>
      <c r="G112" s="1115">
        <v>4356.2700000000004</v>
      </c>
      <c r="H112" s="153">
        <f>IF(G112="","",G112-G112*COMPASS!$U$37)</f>
        <v>4356.2700000000004</v>
      </c>
    </row>
    <row r="113" spans="1:8">
      <c r="A113" s="72" t="str">
        <f t="shared" si="0"/>
        <v>--LG-310686</v>
      </c>
      <c r="B113" s="73" t="s">
        <v>216</v>
      </c>
      <c r="C113" s="404" t="s">
        <v>3870</v>
      </c>
      <c r="D113" s="1113" t="s">
        <v>12267</v>
      </c>
      <c r="E113" s="127">
        <v>1</v>
      </c>
      <c r="F113" s="1114"/>
      <c r="G113" s="1115">
        <v>3602.32</v>
      </c>
      <c r="H113" s="153">
        <f>IF(G113="","",G113-G113*COMPASS!$U$37)</f>
        <v>3602.32</v>
      </c>
    </row>
    <row r="114" spans="1:8">
      <c r="A114" s="72" t="str">
        <f t="shared" si="0"/>
        <v>--LG-310687</v>
      </c>
      <c r="B114" s="73" t="s">
        <v>216</v>
      </c>
      <c r="C114" s="404" t="s">
        <v>3871</v>
      </c>
      <c r="D114" s="1113" t="s">
        <v>12268</v>
      </c>
      <c r="E114" s="127">
        <v>1</v>
      </c>
      <c r="F114" s="1114"/>
      <c r="G114" s="1115">
        <v>2814.81</v>
      </c>
      <c r="H114" s="153">
        <f>IF(G114="","",G114-G114*COMPASS!$U$37)</f>
        <v>2814.81</v>
      </c>
    </row>
    <row r="115" spans="1:8">
      <c r="A115" s="72" t="str">
        <f t="shared" si="0"/>
        <v>--LG-310688</v>
      </c>
      <c r="B115" s="73" t="s">
        <v>216</v>
      </c>
      <c r="C115" s="404" t="s">
        <v>3872</v>
      </c>
      <c r="D115" s="1113" t="s">
        <v>12269</v>
      </c>
      <c r="E115" s="127">
        <v>1</v>
      </c>
      <c r="F115" s="1114"/>
      <c r="G115" s="1115">
        <v>2010.6</v>
      </c>
      <c r="H115" s="153">
        <f>IF(G115="","",G115-G115*COMPASS!$U$37)</f>
        <v>2010.6</v>
      </c>
    </row>
    <row r="116" spans="1:8">
      <c r="A116" s="72" t="str">
        <f t="shared" si="0"/>
        <v>--LG-310689</v>
      </c>
      <c r="B116" s="73" t="s">
        <v>216</v>
      </c>
      <c r="C116" s="404" t="s">
        <v>3873</v>
      </c>
      <c r="D116" s="1113" t="s">
        <v>12270</v>
      </c>
      <c r="E116" s="127">
        <v>1</v>
      </c>
      <c r="F116" s="1114"/>
      <c r="G116" s="1115">
        <v>1574.97</v>
      </c>
      <c r="H116" s="153">
        <f>IF(G116="","",G116-G116*COMPASS!$U$37)</f>
        <v>1574.97</v>
      </c>
    </row>
    <row r="117" spans="1:8">
      <c r="A117" s="72" t="str">
        <f t="shared" si="0"/>
        <v>--LG-310690</v>
      </c>
      <c r="B117" s="73" t="s">
        <v>216</v>
      </c>
      <c r="C117" s="404" t="s">
        <v>3874</v>
      </c>
      <c r="D117" s="1113" t="s">
        <v>12271</v>
      </c>
      <c r="E117" s="127">
        <v>1</v>
      </c>
      <c r="F117" s="1114"/>
      <c r="G117" s="1115">
        <v>4356.2700000000004</v>
      </c>
      <c r="H117" s="153">
        <f>IF(G117="","",G117-G117*COMPASS!$U$37)</f>
        <v>4356.2700000000004</v>
      </c>
    </row>
    <row r="118" spans="1:8">
      <c r="A118" s="72" t="str">
        <f t="shared" si="0"/>
        <v>--LG-310691</v>
      </c>
      <c r="B118" s="73" t="s">
        <v>216</v>
      </c>
      <c r="C118" s="404" t="s">
        <v>3875</v>
      </c>
      <c r="D118" s="1113" t="s">
        <v>12272</v>
      </c>
      <c r="E118" s="127">
        <v>1</v>
      </c>
      <c r="F118" s="1114"/>
      <c r="G118" s="1115">
        <v>3686.1</v>
      </c>
      <c r="H118" s="153">
        <f>IF(G118="","",G118-G118*COMPASS!$U$37)</f>
        <v>3686.1</v>
      </c>
    </row>
    <row r="119" spans="1:8">
      <c r="A119" s="72" t="str">
        <f t="shared" si="0"/>
        <v>--LG-310692</v>
      </c>
      <c r="B119" s="73" t="s">
        <v>216</v>
      </c>
      <c r="C119" s="404" t="s">
        <v>3876</v>
      </c>
      <c r="D119" s="1113" t="s">
        <v>12273</v>
      </c>
      <c r="E119" s="127">
        <v>1</v>
      </c>
      <c r="F119" s="1114"/>
      <c r="G119" s="1115">
        <v>3183.44</v>
      </c>
      <c r="H119" s="153">
        <f>IF(G119="","",G119-G119*COMPASS!$U$37)</f>
        <v>3183.44</v>
      </c>
    </row>
    <row r="120" spans="1:8">
      <c r="A120" s="72" t="str">
        <f t="shared" si="0"/>
        <v>--LG-310693</v>
      </c>
      <c r="B120" s="73" t="s">
        <v>216</v>
      </c>
      <c r="C120" s="404" t="s">
        <v>3877</v>
      </c>
      <c r="D120" s="1113" t="s">
        <v>12274</v>
      </c>
      <c r="E120" s="127">
        <v>1</v>
      </c>
      <c r="F120" s="1114"/>
      <c r="G120" s="1115">
        <v>2462.96</v>
      </c>
      <c r="H120" s="153">
        <f>IF(G120="","",G120-G120*COMPASS!$U$37)</f>
        <v>2462.96</v>
      </c>
    </row>
    <row r="121" spans="1:8">
      <c r="A121" s="72" t="str">
        <f t="shared" si="0"/>
        <v>--LG-310694</v>
      </c>
      <c r="B121" s="73" t="s">
        <v>216</v>
      </c>
      <c r="C121" s="404" t="s">
        <v>3878</v>
      </c>
      <c r="D121" s="1113" t="s">
        <v>12275</v>
      </c>
      <c r="E121" s="127">
        <v>1</v>
      </c>
      <c r="F121" s="1114"/>
      <c r="G121" s="1115">
        <v>2010.6</v>
      </c>
      <c r="H121" s="153">
        <f>IF(G121="","",G121-G121*COMPASS!$U$37)</f>
        <v>2010.6</v>
      </c>
    </row>
    <row r="122" spans="1:8">
      <c r="A122" s="72" t="str">
        <f t="shared" si="0"/>
        <v>--LG-310695</v>
      </c>
      <c r="B122" s="73" t="s">
        <v>216</v>
      </c>
      <c r="C122" s="404" t="s">
        <v>3879</v>
      </c>
      <c r="D122" s="1113" t="s">
        <v>12276</v>
      </c>
      <c r="E122" s="127">
        <v>1</v>
      </c>
      <c r="F122" s="1114"/>
      <c r="G122" s="1115">
        <v>4858.91</v>
      </c>
      <c r="H122" s="153">
        <f>IF(G122="","",G122-G122*COMPASS!$U$37)</f>
        <v>4858.91</v>
      </c>
    </row>
    <row r="123" spans="1:8">
      <c r="A123" s="72" t="str">
        <f t="shared" si="0"/>
        <v>--LG-310696</v>
      </c>
      <c r="B123" s="73" t="s">
        <v>216</v>
      </c>
      <c r="C123" s="404" t="s">
        <v>3880</v>
      </c>
      <c r="D123" s="1113" t="s">
        <v>12277</v>
      </c>
      <c r="E123" s="127">
        <v>1</v>
      </c>
      <c r="F123" s="1114"/>
      <c r="G123" s="1115">
        <v>4188.71</v>
      </c>
      <c r="H123" s="153">
        <f>IF(G123="","",G123-G123*COMPASS!$U$37)</f>
        <v>4188.71</v>
      </c>
    </row>
    <row r="124" spans="1:8">
      <c r="A124" s="72" t="str">
        <f t="shared" si="0"/>
        <v>--LG-310697</v>
      </c>
      <c r="B124" s="73" t="s">
        <v>216</v>
      </c>
      <c r="C124" s="404" t="s">
        <v>3881</v>
      </c>
      <c r="D124" s="1113" t="s">
        <v>12278</v>
      </c>
      <c r="E124" s="127">
        <v>1</v>
      </c>
      <c r="F124" s="1114"/>
      <c r="G124" s="1115">
        <v>3602.32</v>
      </c>
      <c r="H124" s="153">
        <f>IF(G124="","",G124-G124*COMPASS!$U$37)</f>
        <v>3602.32</v>
      </c>
    </row>
    <row r="125" spans="1:8">
      <c r="A125" s="72" t="str">
        <f t="shared" si="0"/>
        <v>--LG-310698</v>
      </c>
      <c r="B125" s="73" t="s">
        <v>216</v>
      </c>
      <c r="C125" s="404" t="s">
        <v>3882</v>
      </c>
      <c r="D125" s="1113" t="s">
        <v>12279</v>
      </c>
      <c r="E125" s="127">
        <v>1</v>
      </c>
      <c r="F125" s="1114"/>
      <c r="G125" s="1115">
        <v>2915.34</v>
      </c>
      <c r="H125" s="153">
        <f>IF(G125="","",G125-G125*COMPASS!$U$37)</f>
        <v>2915.34</v>
      </c>
    </row>
    <row r="126" spans="1:8">
      <c r="A126" s="72" t="str">
        <f t="shared" si="0"/>
        <v>--LG-310699</v>
      </c>
      <c r="B126" s="73" t="s">
        <v>216</v>
      </c>
      <c r="C126" s="404" t="s">
        <v>3883</v>
      </c>
      <c r="D126" s="1113" t="s">
        <v>12280</v>
      </c>
      <c r="E126" s="127">
        <v>1</v>
      </c>
      <c r="F126" s="1114"/>
      <c r="G126" s="1115">
        <v>2462.96</v>
      </c>
      <c r="H126" s="153">
        <f>IF(G126="","",G126-G126*COMPASS!$U$37)</f>
        <v>2462.96</v>
      </c>
    </row>
    <row r="127" spans="1:8">
      <c r="A127" s="72" t="str">
        <f t="shared" si="0"/>
        <v>--LG-310700</v>
      </c>
      <c r="B127" s="73" t="s">
        <v>216</v>
      </c>
      <c r="C127" s="404" t="s">
        <v>3854</v>
      </c>
      <c r="D127" s="1113" t="s">
        <v>12251</v>
      </c>
      <c r="E127" s="127">
        <v>1</v>
      </c>
      <c r="F127" s="1114"/>
      <c r="G127" s="1115">
        <v>5127</v>
      </c>
      <c r="H127" s="153">
        <f>IF(G127="","",G127-G127*COMPASS!$U$37)</f>
        <v>5127</v>
      </c>
    </row>
    <row r="128" spans="1:8">
      <c r="A128" s="72" t="str">
        <f t="shared" si="0"/>
        <v>--LG-310701</v>
      </c>
      <c r="B128" s="73" t="s">
        <v>216</v>
      </c>
      <c r="C128" s="404" t="s">
        <v>3855</v>
      </c>
      <c r="D128" s="1113" t="s">
        <v>12252</v>
      </c>
      <c r="E128" s="127">
        <v>1</v>
      </c>
      <c r="F128" s="1114"/>
      <c r="G128" s="1115">
        <v>4691.3500000000004</v>
      </c>
      <c r="H128" s="153">
        <f>IF(G128="","",G128-G128*COMPASS!$U$37)</f>
        <v>4691.3500000000004</v>
      </c>
    </row>
    <row r="129" spans="1:8">
      <c r="A129" s="72" t="str">
        <f t="shared" ref="A129:A136" si="1">CONCATENATE(P129,"-",Q129,"-",C129)</f>
        <v>--LG-310702</v>
      </c>
      <c r="B129" s="73" t="s">
        <v>216</v>
      </c>
      <c r="C129" s="404" t="s">
        <v>3856</v>
      </c>
      <c r="D129" s="1113" t="s">
        <v>12253</v>
      </c>
      <c r="E129" s="127">
        <v>1</v>
      </c>
      <c r="F129" s="1114"/>
      <c r="G129" s="1115">
        <v>4021.17</v>
      </c>
      <c r="H129" s="153">
        <f>IF(G129="","",G129-G129*COMPASS!$U$37)</f>
        <v>4021.17</v>
      </c>
    </row>
    <row r="130" spans="1:8">
      <c r="A130" s="72" t="str">
        <f t="shared" si="1"/>
        <v>--LG-310703</v>
      </c>
      <c r="B130" s="73" t="s">
        <v>216</v>
      </c>
      <c r="C130" s="404" t="s">
        <v>3857</v>
      </c>
      <c r="D130" s="1113" t="s">
        <v>12254</v>
      </c>
      <c r="E130" s="127">
        <v>1</v>
      </c>
      <c r="F130" s="1114"/>
      <c r="G130" s="1115">
        <v>3350.97</v>
      </c>
      <c r="H130" s="153">
        <f>IF(G130="","",G130-G130*COMPASS!$U$37)</f>
        <v>3350.97</v>
      </c>
    </row>
    <row r="131" spans="1:8">
      <c r="A131" s="72" t="str">
        <f t="shared" si="1"/>
        <v>--LG-310704</v>
      </c>
      <c r="B131" s="73" t="s">
        <v>216</v>
      </c>
      <c r="C131" s="404" t="s">
        <v>3858</v>
      </c>
      <c r="D131" s="1113" t="s">
        <v>12255</v>
      </c>
      <c r="E131" s="127">
        <v>1</v>
      </c>
      <c r="F131" s="1114"/>
      <c r="G131" s="1115">
        <v>2814.81</v>
      </c>
      <c r="H131" s="153">
        <f>IF(G131="","",G131-G131*COMPASS!$U$37)</f>
        <v>2814.81</v>
      </c>
    </row>
    <row r="132" spans="1:8">
      <c r="A132" s="72" t="str">
        <f t="shared" si="1"/>
        <v>--LG-310705</v>
      </c>
      <c r="B132" s="73" t="s">
        <v>216</v>
      </c>
      <c r="C132" s="404" t="s">
        <v>3859</v>
      </c>
      <c r="D132" s="1113" t="s">
        <v>12256</v>
      </c>
      <c r="E132" s="127">
        <v>1</v>
      </c>
      <c r="F132" s="1114"/>
      <c r="G132" s="1115">
        <v>5529.11</v>
      </c>
      <c r="H132" s="153">
        <f>IF(G132="","",G132-G132*COMPASS!$U$37)</f>
        <v>5529.11</v>
      </c>
    </row>
    <row r="133" spans="1:8">
      <c r="A133" s="72" t="str">
        <f t="shared" si="1"/>
        <v>--LG-310706</v>
      </c>
      <c r="B133" s="73" t="s">
        <v>216</v>
      </c>
      <c r="C133" s="404" t="s">
        <v>3860</v>
      </c>
      <c r="D133" s="1113" t="s">
        <v>12257</v>
      </c>
      <c r="E133" s="127">
        <v>1</v>
      </c>
      <c r="F133" s="1114"/>
      <c r="G133" s="1115">
        <v>4858.91</v>
      </c>
      <c r="H133" s="153">
        <f>IF(G133="","",G133-G133*COMPASS!$U$37)</f>
        <v>4858.91</v>
      </c>
    </row>
    <row r="134" spans="1:8">
      <c r="A134" s="72" t="str">
        <f t="shared" si="1"/>
        <v>--LG-310707</v>
      </c>
      <c r="B134" s="73" t="s">
        <v>216</v>
      </c>
      <c r="C134" s="404" t="s">
        <v>3861</v>
      </c>
      <c r="D134" s="1113" t="s">
        <v>12258</v>
      </c>
      <c r="E134" s="127">
        <v>1</v>
      </c>
      <c r="F134" s="1114"/>
      <c r="G134" s="1115">
        <v>4356.2700000000004</v>
      </c>
      <c r="H134" s="153">
        <f>IF(G134="","",G134-G134*COMPASS!$U$37)</f>
        <v>4356.2700000000004</v>
      </c>
    </row>
    <row r="135" spans="1:8">
      <c r="A135" s="72" t="str">
        <f t="shared" si="1"/>
        <v>--LG-310708</v>
      </c>
      <c r="B135" s="73" t="s">
        <v>216</v>
      </c>
      <c r="C135" s="404" t="s">
        <v>3862</v>
      </c>
      <c r="D135" s="1113" t="s">
        <v>12259</v>
      </c>
      <c r="E135" s="127">
        <v>1</v>
      </c>
      <c r="F135" s="1114"/>
      <c r="G135" s="1115">
        <v>4021.17</v>
      </c>
      <c r="H135" s="153">
        <f>IF(G135="","",G135-G135*COMPASS!$U$37)</f>
        <v>4021.17</v>
      </c>
    </row>
    <row r="136" spans="1:8">
      <c r="A136" s="72" t="str">
        <f t="shared" si="1"/>
        <v>--LG-310709</v>
      </c>
      <c r="B136" s="73" t="s">
        <v>216</v>
      </c>
      <c r="C136" s="404" t="s">
        <v>3863</v>
      </c>
      <c r="D136" s="1113" t="s">
        <v>12260</v>
      </c>
      <c r="E136" s="127">
        <v>1</v>
      </c>
      <c r="F136" s="1114"/>
      <c r="G136" s="1115">
        <v>3350.97</v>
      </c>
      <c r="H136" s="153">
        <f>IF(G136="","",G136-G136*COMPASS!$U$37)</f>
        <v>3350.97</v>
      </c>
    </row>
    <row r="137" spans="1:8">
      <c r="A137" s="411" t="s">
        <v>3926</v>
      </c>
      <c r="B137" s="411"/>
      <c r="C137" s="411"/>
      <c r="D137" s="612"/>
      <c r="E137" s="232"/>
      <c r="F137" s="232"/>
      <c r="G137" s="1117"/>
      <c r="H137" s="153" t="str">
        <f>IF(G137="","",G137-G137*COMPASS!$U$37)</f>
        <v/>
      </c>
    </row>
    <row r="138" spans="1:8">
      <c r="A138" s="411" t="s">
        <v>14021</v>
      </c>
      <c r="B138" s="411"/>
      <c r="C138" s="411"/>
      <c r="D138" s="612"/>
      <c r="E138" s="232"/>
      <c r="F138" s="232"/>
      <c r="G138" s="1117"/>
      <c r="H138" s="153" t="str">
        <f>IF(G138="","",G138-G138*COMPASS!$U$37)</f>
        <v/>
      </c>
    </row>
    <row r="139" spans="1:8">
      <c r="A139" s="72" t="s">
        <v>4070</v>
      </c>
      <c r="B139" s="73" t="s">
        <v>571</v>
      </c>
      <c r="C139" s="404" t="s">
        <v>3927</v>
      </c>
      <c r="D139" s="1113" t="s">
        <v>12323</v>
      </c>
      <c r="E139" s="127">
        <v>1</v>
      </c>
      <c r="F139" s="613"/>
      <c r="G139" s="1118" t="s">
        <v>8651</v>
      </c>
      <c r="H139" s="153" t="e">
        <f>IF(G139="","",G139-G139*COMPASS!$U$37)</f>
        <v>#VALUE!</v>
      </c>
    </row>
    <row r="140" spans="1:8">
      <c r="A140" s="72" t="s">
        <v>4076</v>
      </c>
      <c r="B140" s="73" t="s">
        <v>216</v>
      </c>
      <c r="C140" s="404" t="s">
        <v>3933</v>
      </c>
      <c r="D140" s="1113" t="s">
        <v>12326</v>
      </c>
      <c r="E140" s="127">
        <v>1</v>
      </c>
      <c r="F140" s="1114" t="s">
        <v>10833</v>
      </c>
      <c r="G140" s="1115">
        <v>2153.33</v>
      </c>
      <c r="H140" s="153">
        <f>IF(G140="","",G140-G140*COMPASS!$U$37)</f>
        <v>2153.33</v>
      </c>
    </row>
    <row r="141" spans="1:8">
      <c r="A141" s="72" t="s">
        <v>4077</v>
      </c>
      <c r="B141" s="73" t="s">
        <v>216</v>
      </c>
      <c r="C141" s="404" t="s">
        <v>3934</v>
      </c>
      <c r="D141" s="1113" t="s">
        <v>12327</v>
      </c>
      <c r="E141" s="127">
        <v>1</v>
      </c>
      <c r="F141" s="1114" t="s">
        <v>10833</v>
      </c>
      <c r="G141" s="1115">
        <v>2497.11</v>
      </c>
      <c r="H141" s="153">
        <f>IF(G141="","",G141-G141*COMPASS!$U$37)</f>
        <v>2497.11</v>
      </c>
    </row>
    <row r="142" spans="1:8">
      <c r="A142" s="72" t="s">
        <v>4075</v>
      </c>
      <c r="B142" s="73" t="s">
        <v>216</v>
      </c>
      <c r="C142" s="404" t="s">
        <v>3932</v>
      </c>
      <c r="D142" s="1113" t="s">
        <v>12325</v>
      </c>
      <c r="E142" s="127">
        <v>1</v>
      </c>
      <c r="F142" s="1114" t="s">
        <v>10833</v>
      </c>
      <c r="G142" s="1115">
        <v>2327</v>
      </c>
      <c r="H142" s="153">
        <f>IF(G142="","",G142-G142*COMPASS!$U$37)</f>
        <v>2327</v>
      </c>
    </row>
    <row r="143" spans="1:8">
      <c r="A143" s="72" t="s">
        <v>4074</v>
      </c>
      <c r="B143" s="73" t="s">
        <v>216</v>
      </c>
      <c r="C143" s="404" t="s">
        <v>3931</v>
      </c>
      <c r="D143" s="1113" t="s">
        <v>12324</v>
      </c>
      <c r="E143" s="127">
        <v>1</v>
      </c>
      <c r="F143" s="1114" t="s">
        <v>10833</v>
      </c>
      <c r="G143" s="1115">
        <v>1177.31</v>
      </c>
      <c r="H143" s="153">
        <f>IF(G143="","",G143-G143*COMPASS!$U$37)</f>
        <v>1177.31</v>
      </c>
    </row>
    <row r="144" spans="1:8">
      <c r="A144" s="72" t="s">
        <v>4083</v>
      </c>
      <c r="B144" s="73" t="s">
        <v>216</v>
      </c>
      <c r="C144" s="404" t="s">
        <v>3940</v>
      </c>
      <c r="D144" s="1113" t="s">
        <v>12337</v>
      </c>
      <c r="E144" s="127">
        <v>1</v>
      </c>
      <c r="F144" s="1114" t="s">
        <v>10833</v>
      </c>
      <c r="G144" s="1115">
        <v>924.44</v>
      </c>
      <c r="H144" s="153">
        <f>IF(G144="","",G144-G144*COMPASS!$U$37)</f>
        <v>924.44</v>
      </c>
    </row>
    <row r="145" spans="1:8">
      <c r="A145" s="72" t="s">
        <v>4078</v>
      </c>
      <c r="B145" s="73" t="s">
        <v>216</v>
      </c>
      <c r="C145" s="404" t="s">
        <v>3935</v>
      </c>
      <c r="D145" s="1113" t="s">
        <v>12332</v>
      </c>
      <c r="E145" s="127">
        <v>1</v>
      </c>
      <c r="F145" s="1114" t="s">
        <v>10833</v>
      </c>
      <c r="G145" s="1115">
        <v>1337.74</v>
      </c>
      <c r="H145" s="153">
        <f>IF(G145="","",G145-G145*COMPASS!$U$37)</f>
        <v>1337.74</v>
      </c>
    </row>
    <row r="146" spans="1:8">
      <c r="A146" s="72" t="s">
        <v>4080</v>
      </c>
      <c r="B146" s="73" t="s">
        <v>216</v>
      </c>
      <c r="C146" s="404" t="s">
        <v>3937</v>
      </c>
      <c r="D146" s="1113" t="s">
        <v>12334</v>
      </c>
      <c r="E146" s="127">
        <v>1</v>
      </c>
      <c r="F146" s="1114" t="s">
        <v>10833</v>
      </c>
      <c r="G146" s="1115">
        <v>1819.99</v>
      </c>
      <c r="H146" s="153">
        <f>IF(G146="","",G146-G146*COMPASS!$U$37)</f>
        <v>1819.99</v>
      </c>
    </row>
    <row r="147" spans="1:8">
      <c r="A147" s="72" t="s">
        <v>4082</v>
      </c>
      <c r="B147" s="73" t="s">
        <v>216</v>
      </c>
      <c r="C147" s="404" t="s">
        <v>3939</v>
      </c>
      <c r="D147" s="1113" t="s">
        <v>12336</v>
      </c>
      <c r="E147" s="127">
        <v>1</v>
      </c>
      <c r="F147" s="1114" t="s">
        <v>10833</v>
      </c>
      <c r="G147" s="1115">
        <v>913.97</v>
      </c>
      <c r="H147" s="153">
        <f>IF(G147="","",G147-G147*COMPASS!$U$37)</f>
        <v>913.97</v>
      </c>
    </row>
    <row r="148" spans="1:8">
      <c r="A148" s="72" t="s">
        <v>4079</v>
      </c>
      <c r="B148" s="73" t="s">
        <v>216</v>
      </c>
      <c r="C148" s="404" t="s">
        <v>3936</v>
      </c>
      <c r="D148" s="1113" t="s">
        <v>12333</v>
      </c>
      <c r="E148" s="127">
        <v>1</v>
      </c>
      <c r="F148" s="1114" t="s">
        <v>10833</v>
      </c>
      <c r="G148" s="1115">
        <v>1213.96</v>
      </c>
      <c r="H148" s="153">
        <f>IF(G148="","",G148-G148*COMPASS!$U$37)</f>
        <v>1213.96</v>
      </c>
    </row>
    <row r="149" spans="1:8">
      <c r="A149" s="72" t="s">
        <v>4081</v>
      </c>
      <c r="B149" s="73" t="s">
        <v>216</v>
      </c>
      <c r="C149" s="404" t="s">
        <v>3938</v>
      </c>
      <c r="D149" s="1113" t="s">
        <v>12335</v>
      </c>
      <c r="E149" s="127">
        <v>1</v>
      </c>
      <c r="F149" s="1114" t="s">
        <v>10833</v>
      </c>
      <c r="G149" s="1115">
        <v>1637.45</v>
      </c>
      <c r="H149" s="153">
        <f>IF(G149="","",G149-G149*COMPASS!$U$37)</f>
        <v>1637.45</v>
      </c>
    </row>
    <row r="150" spans="1:8">
      <c r="A150" s="72" t="s">
        <v>4207</v>
      </c>
      <c r="B150" s="73" t="s">
        <v>216</v>
      </c>
      <c r="C150" s="404" t="s">
        <v>4203</v>
      </c>
      <c r="D150" s="1113" t="s">
        <v>12328</v>
      </c>
      <c r="E150" s="403">
        <v>1</v>
      </c>
      <c r="F150" s="1114" t="s">
        <v>10833</v>
      </c>
      <c r="G150" s="1115">
        <v>2927.51</v>
      </c>
      <c r="H150" s="153">
        <f>IF(G150="","",G150-G150*COMPASS!$U$37)</f>
        <v>2927.51</v>
      </c>
    </row>
    <row r="151" spans="1:8">
      <c r="A151" s="72" t="s">
        <v>4208</v>
      </c>
      <c r="B151" s="73" t="s">
        <v>216</v>
      </c>
      <c r="C151" s="404" t="s">
        <v>4204</v>
      </c>
      <c r="D151" s="1113" t="s">
        <v>12329</v>
      </c>
      <c r="E151" s="403">
        <v>1</v>
      </c>
      <c r="F151" s="1114" t="s">
        <v>10833</v>
      </c>
      <c r="G151" s="1115">
        <v>3532.63</v>
      </c>
      <c r="H151" s="153">
        <f>IF(G151="","",G151-G151*COMPASS!$U$37)</f>
        <v>3532.63</v>
      </c>
    </row>
    <row r="152" spans="1:8">
      <c r="A152" s="72" t="s">
        <v>4209</v>
      </c>
      <c r="B152" s="73" t="s">
        <v>216</v>
      </c>
      <c r="C152" s="404" t="s">
        <v>4205</v>
      </c>
      <c r="D152" s="1113" t="s">
        <v>12330</v>
      </c>
      <c r="E152" s="403">
        <v>1</v>
      </c>
      <c r="F152" s="1114" t="s">
        <v>10833</v>
      </c>
      <c r="G152" s="1115">
        <v>4066.78</v>
      </c>
      <c r="H152" s="153">
        <f>IF(G152="","",G152-G152*COMPASS!$U$37)</f>
        <v>4066.78</v>
      </c>
    </row>
    <row r="153" spans="1:8">
      <c r="A153" s="72" t="s">
        <v>4210</v>
      </c>
      <c r="B153" s="73" t="s">
        <v>216</v>
      </c>
      <c r="C153" s="404" t="s">
        <v>4206</v>
      </c>
      <c r="D153" s="1113" t="s">
        <v>12331</v>
      </c>
      <c r="E153" s="403">
        <v>1</v>
      </c>
      <c r="F153" s="1114" t="s">
        <v>10833</v>
      </c>
      <c r="G153" s="1115">
        <v>4441.1000000000004</v>
      </c>
      <c r="H153" s="153">
        <f>IF(G153="","",G153-G153*COMPASS!$U$37)</f>
        <v>4441.1000000000004</v>
      </c>
    </row>
    <row r="154" spans="1:8">
      <c r="A154" s="72" t="s">
        <v>4087</v>
      </c>
      <c r="B154" s="73" t="s">
        <v>216</v>
      </c>
      <c r="C154" s="404" t="s">
        <v>3944</v>
      </c>
      <c r="D154" s="1113" t="s">
        <v>12340</v>
      </c>
      <c r="E154" s="127">
        <v>1</v>
      </c>
      <c r="F154" s="1114" t="s">
        <v>10833</v>
      </c>
      <c r="G154" s="1115">
        <v>970.65</v>
      </c>
      <c r="H154" s="153">
        <f>IF(G154="","",G154-G154*COMPASS!$U$37)</f>
        <v>970.65</v>
      </c>
    </row>
    <row r="155" spans="1:8">
      <c r="A155" s="72" t="s">
        <v>4088</v>
      </c>
      <c r="B155" s="73" t="s">
        <v>216</v>
      </c>
      <c r="C155" s="404" t="s">
        <v>3945</v>
      </c>
      <c r="D155" s="1113" t="s">
        <v>12341</v>
      </c>
      <c r="E155" s="127">
        <v>1</v>
      </c>
      <c r="F155" s="1114" t="s">
        <v>10833</v>
      </c>
      <c r="G155" s="1115">
        <v>1047.3800000000001</v>
      </c>
      <c r="H155" s="153">
        <f>IF(G155="","",G155-G155*COMPASS!$U$37)</f>
        <v>1047.3800000000001</v>
      </c>
    </row>
    <row r="156" spans="1:8">
      <c r="A156" s="72" t="s">
        <v>4085</v>
      </c>
      <c r="B156" s="73" t="s">
        <v>216</v>
      </c>
      <c r="C156" s="404" t="s">
        <v>3942</v>
      </c>
      <c r="D156" s="1113" t="s">
        <v>12339</v>
      </c>
      <c r="E156" s="127">
        <v>1</v>
      </c>
      <c r="F156" s="1114" t="s">
        <v>10833</v>
      </c>
      <c r="G156" s="1115">
        <v>134.49</v>
      </c>
      <c r="H156" s="153">
        <f>IF(G156="","",G156-G156*COMPASS!$U$37)</f>
        <v>134.49</v>
      </c>
    </row>
    <row r="157" spans="1:8" ht="20.399999999999999">
      <c r="A157" s="72" t="s">
        <v>4086</v>
      </c>
      <c r="B157" s="73" t="s">
        <v>216</v>
      </c>
      <c r="C157" s="404" t="s">
        <v>3943</v>
      </c>
      <c r="D157" s="1113" t="s">
        <v>14022</v>
      </c>
      <c r="E157" s="127">
        <v>1</v>
      </c>
      <c r="F157" s="1114" t="s">
        <v>10833</v>
      </c>
      <c r="G157" s="1115">
        <v>146.11000000000001</v>
      </c>
      <c r="H157" s="153">
        <f>IF(G157="","",G157-G157*COMPASS!$U$37)</f>
        <v>146.11000000000001</v>
      </c>
    </row>
    <row r="158" spans="1:8">
      <c r="A158" s="72" t="s">
        <v>4084</v>
      </c>
      <c r="B158" s="73" t="s">
        <v>216</v>
      </c>
      <c r="C158" s="404" t="s">
        <v>3941</v>
      </c>
      <c r="D158" s="1113" t="s">
        <v>12338</v>
      </c>
      <c r="E158" s="127">
        <v>1</v>
      </c>
      <c r="F158" s="1114" t="s">
        <v>10833</v>
      </c>
      <c r="G158" s="1115">
        <v>259.72000000000003</v>
      </c>
      <c r="H158" s="153">
        <f>IF(G158="","",G158-G158*COMPASS!$U$37)</f>
        <v>259.72000000000003</v>
      </c>
    </row>
    <row r="159" spans="1:8">
      <c r="A159" s="411" t="s">
        <v>14023</v>
      </c>
      <c r="B159" s="411"/>
      <c r="C159" s="411"/>
      <c r="D159" s="612"/>
      <c r="E159" s="232"/>
      <c r="F159" s="232"/>
      <c r="G159" s="1117"/>
      <c r="H159" s="153" t="str">
        <f>IF(G159="","",G159-G159*COMPASS!$U$37)</f>
        <v/>
      </c>
    </row>
    <row r="160" spans="1:8">
      <c r="A160" s="72" t="s">
        <v>14024</v>
      </c>
      <c r="B160" s="73" t="s">
        <v>571</v>
      </c>
      <c r="C160" s="404" t="s">
        <v>14025</v>
      </c>
      <c r="D160" s="848" t="s">
        <v>14026</v>
      </c>
      <c r="E160" s="403">
        <v>1</v>
      </c>
      <c r="F160" s="1114" t="s">
        <v>10833</v>
      </c>
      <c r="G160" s="1115">
        <v>1029.8499999999999</v>
      </c>
      <c r="H160" s="153">
        <f>IF(G160="","",G160-G160*COMPASS!$U$37)</f>
        <v>1029.8499999999999</v>
      </c>
    </row>
    <row r="161" spans="1:8">
      <c r="A161" s="72" t="s">
        <v>14027</v>
      </c>
      <c r="B161" s="73" t="s">
        <v>571</v>
      </c>
      <c r="C161" s="1023" t="s">
        <v>14028</v>
      </c>
      <c r="D161" s="848" t="s">
        <v>14029</v>
      </c>
      <c r="E161" s="403">
        <v>1</v>
      </c>
      <c r="F161" s="1114" t="s">
        <v>10833</v>
      </c>
      <c r="G161" s="1115">
        <v>1847.72</v>
      </c>
      <c r="H161" s="153">
        <f>IF(G161="","",G161-G161*COMPASS!$U$37)</f>
        <v>1847.72</v>
      </c>
    </row>
    <row r="162" spans="1:8">
      <c r="A162" s="72" t="s">
        <v>14030</v>
      </c>
      <c r="B162" s="73" t="s">
        <v>571</v>
      </c>
      <c r="C162" s="1023" t="s">
        <v>14031</v>
      </c>
      <c r="D162" s="848" t="s">
        <v>14032</v>
      </c>
      <c r="E162" s="403">
        <v>1</v>
      </c>
      <c r="F162" s="1114" t="s">
        <v>10833</v>
      </c>
      <c r="G162" s="1115">
        <v>2282.6999999999998</v>
      </c>
      <c r="H162" s="153">
        <f>IF(G162="","",G162-G162*COMPASS!$U$37)</f>
        <v>2282.6999999999998</v>
      </c>
    </row>
    <row r="163" spans="1:8">
      <c r="A163" s="72" t="s">
        <v>14033</v>
      </c>
      <c r="B163" s="73" t="s">
        <v>216</v>
      </c>
      <c r="C163" s="1023" t="s">
        <v>14034</v>
      </c>
      <c r="D163" s="848" t="s">
        <v>14035</v>
      </c>
      <c r="E163" s="403">
        <v>1</v>
      </c>
      <c r="F163" s="1114" t="s">
        <v>10833</v>
      </c>
      <c r="G163" s="1115">
        <v>4301.34</v>
      </c>
      <c r="H163" s="153">
        <f>IF(G163="","",G163-G163*COMPASS!$U$37)</f>
        <v>4301.34</v>
      </c>
    </row>
    <row r="164" spans="1:8">
      <c r="A164" s="72" t="s">
        <v>14036</v>
      </c>
      <c r="B164" s="73" t="s">
        <v>571</v>
      </c>
      <c r="C164" s="1023" t="s">
        <v>14037</v>
      </c>
      <c r="D164" s="848" t="s">
        <v>14038</v>
      </c>
      <c r="E164" s="403">
        <v>1</v>
      </c>
      <c r="F164" s="1114" t="s">
        <v>10833</v>
      </c>
      <c r="G164" s="1115">
        <v>4786.7</v>
      </c>
      <c r="H164" s="153">
        <f>IF(G164="","",G164-G164*COMPASS!$U$37)</f>
        <v>4786.7</v>
      </c>
    </row>
    <row r="165" spans="1:8">
      <c r="A165" s="72" t="s">
        <v>14039</v>
      </c>
      <c r="B165" s="73" t="s">
        <v>571</v>
      </c>
      <c r="C165" s="1023" t="s">
        <v>14040</v>
      </c>
      <c r="D165" s="848" t="s">
        <v>14041</v>
      </c>
      <c r="E165" s="403">
        <v>1</v>
      </c>
      <c r="F165" s="1114" t="s">
        <v>10833</v>
      </c>
      <c r="G165" s="1115">
        <v>4179.7299999999996</v>
      </c>
      <c r="H165" s="153">
        <f>IF(G165="","",G165-G165*COMPASS!$U$37)</f>
        <v>4179.7299999999996</v>
      </c>
    </row>
    <row r="166" spans="1:8">
      <c r="A166" s="72" t="s">
        <v>14042</v>
      </c>
      <c r="B166" s="73" t="s">
        <v>571</v>
      </c>
      <c r="C166" s="1023" t="s">
        <v>14043</v>
      </c>
      <c r="D166" s="848" t="s">
        <v>14044</v>
      </c>
      <c r="E166" s="403">
        <v>1</v>
      </c>
      <c r="F166" s="1114" t="s">
        <v>10833</v>
      </c>
      <c r="G166" s="1115">
        <v>5224.6099999999997</v>
      </c>
      <c r="H166" s="153">
        <f>IF(G166="","",G166-G166*COMPASS!$U$37)</f>
        <v>5224.6099999999997</v>
      </c>
    </row>
    <row r="167" spans="1:8">
      <c r="A167" s="72" t="s">
        <v>14045</v>
      </c>
      <c r="B167" s="73" t="s">
        <v>571</v>
      </c>
      <c r="C167" s="1023" t="s">
        <v>14046</v>
      </c>
      <c r="D167" s="848" t="s">
        <v>14047</v>
      </c>
      <c r="E167" s="403">
        <v>1</v>
      </c>
      <c r="F167" s="1114" t="s">
        <v>10833</v>
      </c>
      <c r="G167" s="1115">
        <v>5100.22</v>
      </c>
      <c r="H167" s="153">
        <f>IF(G167="","",G167-G167*COMPASS!$U$37)</f>
        <v>5100.22</v>
      </c>
    </row>
    <row r="168" spans="1:8">
      <c r="A168" s="72" t="s">
        <v>14048</v>
      </c>
      <c r="B168" s="73" t="s">
        <v>216</v>
      </c>
      <c r="C168" s="1023" t="s">
        <v>14049</v>
      </c>
      <c r="D168" s="848" t="s">
        <v>14050</v>
      </c>
      <c r="E168" s="403">
        <v>1</v>
      </c>
      <c r="F168" s="1114" t="s">
        <v>10833</v>
      </c>
      <c r="G168" s="1115">
        <v>5127.63</v>
      </c>
      <c r="H168" s="153">
        <f>IF(G168="","",G168-G168*COMPASS!$U$37)</f>
        <v>5127.63</v>
      </c>
    </row>
    <row r="169" spans="1:8">
      <c r="A169" s="72" t="s">
        <v>4072</v>
      </c>
      <c r="B169" s="73" t="s">
        <v>216</v>
      </c>
      <c r="C169" s="404" t="s">
        <v>3929</v>
      </c>
      <c r="D169" s="1113" t="s">
        <v>14051</v>
      </c>
      <c r="E169" s="127">
        <v>1</v>
      </c>
      <c r="F169" s="1114" t="s">
        <v>10833</v>
      </c>
      <c r="G169" s="1115">
        <v>110.36</v>
      </c>
      <c r="H169" s="153">
        <f>IF(G169="","",G169-G169*COMPASS!$U$37)</f>
        <v>110.36</v>
      </c>
    </row>
    <row r="170" spans="1:8" ht="20.399999999999999">
      <c r="A170" s="72" t="s">
        <v>4071</v>
      </c>
      <c r="B170" s="73" t="s">
        <v>216</v>
      </c>
      <c r="C170" s="404" t="s">
        <v>3928</v>
      </c>
      <c r="D170" s="1113" t="s">
        <v>14052</v>
      </c>
      <c r="E170" s="127">
        <v>1</v>
      </c>
      <c r="F170" s="1114" t="s">
        <v>10833</v>
      </c>
      <c r="G170" s="1115">
        <v>538.71</v>
      </c>
      <c r="H170" s="153">
        <f>IF(G170="","",G170-G170*COMPASS!$U$37)</f>
        <v>538.71</v>
      </c>
    </row>
    <row r="171" spans="1:8">
      <c r="A171" s="72" t="s">
        <v>4073</v>
      </c>
      <c r="B171" s="73" t="s">
        <v>216</v>
      </c>
      <c r="C171" s="404" t="s">
        <v>3930</v>
      </c>
      <c r="D171" s="1113" t="s">
        <v>14053</v>
      </c>
      <c r="E171" s="127">
        <v>1</v>
      </c>
      <c r="F171" s="1114" t="s">
        <v>10833</v>
      </c>
      <c r="G171" s="1115">
        <v>200.67</v>
      </c>
      <c r="H171" s="153">
        <f>IF(G171="","",G171-G171*COMPASS!$U$37)</f>
        <v>200.67</v>
      </c>
    </row>
    <row r="172" spans="1:8">
      <c r="A172" s="411" t="s">
        <v>3946</v>
      </c>
      <c r="B172" s="411"/>
      <c r="C172" s="411"/>
      <c r="D172" s="612"/>
      <c r="E172" s="612"/>
      <c r="F172" s="612"/>
      <c r="G172" s="612"/>
      <c r="H172" s="153" t="str">
        <f>IF(G172="","",G172-G172*COMPASS!$U$37)</f>
        <v/>
      </c>
    </row>
    <row r="173" spans="1:8">
      <c r="A173" s="72" t="s">
        <v>4118</v>
      </c>
      <c r="B173" s="73" t="s">
        <v>216</v>
      </c>
      <c r="C173" s="404" t="s">
        <v>3976</v>
      </c>
      <c r="D173" s="1113" t="s">
        <v>12371</v>
      </c>
      <c r="E173" s="127">
        <v>1</v>
      </c>
      <c r="F173" s="1114" t="s">
        <v>10833</v>
      </c>
      <c r="G173" s="1115">
        <v>3189.58</v>
      </c>
      <c r="H173" s="153">
        <f>IF(G173="","",G173-G173*COMPASS!$U$37)</f>
        <v>3189.58</v>
      </c>
    </row>
    <row r="174" spans="1:8">
      <c r="A174" s="72" t="s">
        <v>4123</v>
      </c>
      <c r="B174" s="73" t="s">
        <v>216</v>
      </c>
      <c r="C174" s="404" t="s">
        <v>3981</v>
      </c>
      <c r="D174" s="1113" t="s">
        <v>12376</v>
      </c>
      <c r="E174" s="127">
        <v>1</v>
      </c>
      <c r="F174" s="1114" t="s">
        <v>10833</v>
      </c>
      <c r="G174" s="1115">
        <v>3784.98</v>
      </c>
      <c r="H174" s="153">
        <f>IF(G174="","",G174-G174*COMPASS!$U$37)</f>
        <v>3784.98</v>
      </c>
    </row>
    <row r="175" spans="1:8">
      <c r="A175" s="72" t="s">
        <v>4126</v>
      </c>
      <c r="B175" s="73" t="s">
        <v>216</v>
      </c>
      <c r="C175" s="404" t="s">
        <v>3984</v>
      </c>
      <c r="D175" s="1113" t="s">
        <v>12379</v>
      </c>
      <c r="E175" s="127">
        <v>1</v>
      </c>
      <c r="F175" s="1114" t="s">
        <v>10833</v>
      </c>
      <c r="G175" s="1115">
        <v>4412.26</v>
      </c>
      <c r="H175" s="153">
        <f>IF(G175="","",G175-G175*COMPASS!$U$37)</f>
        <v>4412.26</v>
      </c>
    </row>
    <row r="176" spans="1:8">
      <c r="A176" s="72" t="s">
        <v>4128</v>
      </c>
      <c r="B176" s="73" t="s">
        <v>216</v>
      </c>
      <c r="C176" s="404" t="s">
        <v>3986</v>
      </c>
      <c r="D176" s="1113" t="s">
        <v>12381</v>
      </c>
      <c r="E176" s="127">
        <v>1</v>
      </c>
      <c r="F176" s="1114" t="s">
        <v>10833</v>
      </c>
      <c r="G176" s="1115">
        <v>5422.33</v>
      </c>
      <c r="H176" s="153">
        <f>IF(G176="","",G176-G176*COMPASS!$U$37)</f>
        <v>5422.33</v>
      </c>
    </row>
    <row r="177" spans="1:8">
      <c r="A177" s="72" t="s">
        <v>4129</v>
      </c>
      <c r="B177" s="73" t="s">
        <v>216</v>
      </c>
      <c r="C177" s="404" t="s">
        <v>3987</v>
      </c>
      <c r="D177" s="1113" t="s">
        <v>12382</v>
      </c>
      <c r="E177" s="127">
        <v>1</v>
      </c>
      <c r="F177" s="1114" t="s">
        <v>10833</v>
      </c>
      <c r="G177" s="1115">
        <v>4348.47</v>
      </c>
      <c r="H177" s="153">
        <f>IF(G177="","",G177-G177*COMPASS!$U$37)</f>
        <v>4348.47</v>
      </c>
    </row>
    <row r="178" spans="1:8">
      <c r="A178" s="72" t="s">
        <v>4130</v>
      </c>
      <c r="B178" s="73" t="s">
        <v>216</v>
      </c>
      <c r="C178" s="404" t="s">
        <v>3988</v>
      </c>
      <c r="D178" s="1113" t="s">
        <v>12383</v>
      </c>
      <c r="E178" s="127">
        <v>1</v>
      </c>
      <c r="F178" s="1114" t="s">
        <v>10833</v>
      </c>
      <c r="G178" s="1115">
        <v>4931.1099999999997</v>
      </c>
      <c r="H178" s="153">
        <f>IF(G178="","",G178-G178*COMPASS!$U$37)</f>
        <v>4931.1099999999997</v>
      </c>
    </row>
    <row r="179" spans="1:8">
      <c r="A179" s="72" t="s">
        <v>4131</v>
      </c>
      <c r="B179" s="73" t="s">
        <v>216</v>
      </c>
      <c r="C179" s="404" t="s">
        <v>3989</v>
      </c>
      <c r="D179" s="1113" t="s">
        <v>12384</v>
      </c>
      <c r="E179" s="127">
        <v>1</v>
      </c>
      <c r="F179" s="1114" t="s">
        <v>10833</v>
      </c>
      <c r="G179" s="1115">
        <v>5513.73</v>
      </c>
      <c r="H179" s="153">
        <f>IF(G179="","",G179-G179*COMPASS!$U$37)</f>
        <v>5513.73</v>
      </c>
    </row>
    <row r="180" spans="1:8">
      <c r="A180" s="72" t="s">
        <v>4132</v>
      </c>
      <c r="B180" s="73" t="s">
        <v>216</v>
      </c>
      <c r="C180" s="404" t="s">
        <v>3990</v>
      </c>
      <c r="D180" s="1113" t="s">
        <v>12385</v>
      </c>
      <c r="E180" s="127">
        <v>1</v>
      </c>
      <c r="F180" s="1114" t="s">
        <v>10833</v>
      </c>
      <c r="G180" s="1115">
        <v>6096.37</v>
      </c>
      <c r="H180" s="153">
        <f>IF(G180="","",G180-G180*COMPASS!$U$37)</f>
        <v>6096.37</v>
      </c>
    </row>
    <row r="181" spans="1:8">
      <c r="A181" s="72" t="s">
        <v>4122</v>
      </c>
      <c r="B181" s="73" t="s">
        <v>216</v>
      </c>
      <c r="C181" s="404" t="s">
        <v>3980</v>
      </c>
      <c r="D181" s="1113" t="s">
        <v>12375</v>
      </c>
      <c r="E181" s="127">
        <v>1</v>
      </c>
      <c r="F181" s="1114" t="s">
        <v>10833</v>
      </c>
      <c r="G181" s="1115">
        <v>6783.19</v>
      </c>
      <c r="H181" s="153">
        <f>IF(G181="","",G181-G181*COMPASS!$U$37)</f>
        <v>6783.19</v>
      </c>
    </row>
    <row r="182" spans="1:8">
      <c r="A182" s="72" t="s">
        <v>4119</v>
      </c>
      <c r="B182" s="73" t="s">
        <v>216</v>
      </c>
      <c r="C182" s="404" t="s">
        <v>3977</v>
      </c>
      <c r="D182" s="1113" t="s">
        <v>12372</v>
      </c>
      <c r="E182" s="127">
        <v>1</v>
      </c>
      <c r="F182" s="1114" t="s">
        <v>10833</v>
      </c>
      <c r="G182" s="1115">
        <v>3455.39</v>
      </c>
      <c r="H182" s="153">
        <f>IF(G182="","",G182-G182*COMPASS!$U$37)</f>
        <v>3455.39</v>
      </c>
    </row>
    <row r="183" spans="1:8">
      <c r="A183" s="72" t="s">
        <v>4120</v>
      </c>
      <c r="B183" s="73" t="s">
        <v>216</v>
      </c>
      <c r="C183" s="404" t="s">
        <v>3978</v>
      </c>
      <c r="D183" s="1113" t="s">
        <v>12373</v>
      </c>
      <c r="E183" s="127">
        <v>1</v>
      </c>
      <c r="F183" s="1114" t="s">
        <v>10833</v>
      </c>
      <c r="G183" s="1115">
        <v>3721.2</v>
      </c>
      <c r="H183" s="153">
        <f>IF(G183="","",G183-G183*COMPASS!$U$37)</f>
        <v>3721.2</v>
      </c>
    </row>
    <row r="184" spans="1:8">
      <c r="A184" s="72" t="s">
        <v>4121</v>
      </c>
      <c r="B184" s="73" t="s">
        <v>216</v>
      </c>
      <c r="C184" s="404" t="s">
        <v>3979</v>
      </c>
      <c r="D184" s="1113" t="s">
        <v>12374</v>
      </c>
      <c r="E184" s="127">
        <v>1</v>
      </c>
      <c r="F184" s="1114" t="s">
        <v>10833</v>
      </c>
      <c r="G184" s="1115">
        <v>3976.35</v>
      </c>
      <c r="H184" s="153">
        <f>IF(G184="","",G184-G184*COMPASS!$U$37)</f>
        <v>3976.35</v>
      </c>
    </row>
    <row r="185" spans="1:8">
      <c r="A185" s="72" t="s">
        <v>4124</v>
      </c>
      <c r="B185" s="73" t="s">
        <v>216</v>
      </c>
      <c r="C185" s="404" t="s">
        <v>3982</v>
      </c>
      <c r="D185" s="1113" t="s">
        <v>12377</v>
      </c>
      <c r="E185" s="127">
        <v>1</v>
      </c>
      <c r="F185" s="1114" t="s">
        <v>10833</v>
      </c>
      <c r="G185" s="1115">
        <v>4189</v>
      </c>
      <c r="H185" s="153">
        <f>IF(G185="","",G185-G185*COMPASS!$U$37)</f>
        <v>4189</v>
      </c>
    </row>
    <row r="186" spans="1:8">
      <c r="A186" s="72" t="s">
        <v>4125</v>
      </c>
      <c r="B186" s="73" t="s">
        <v>216</v>
      </c>
      <c r="C186" s="404" t="s">
        <v>3983</v>
      </c>
      <c r="D186" s="1113" t="s">
        <v>12378</v>
      </c>
      <c r="E186" s="127">
        <v>1</v>
      </c>
      <c r="F186" s="1114" t="s">
        <v>10833</v>
      </c>
      <c r="G186" s="1115">
        <v>4454.8100000000004</v>
      </c>
      <c r="H186" s="153">
        <f>IF(G186="","",G186-G186*COMPASS!$U$37)</f>
        <v>4454.8100000000004</v>
      </c>
    </row>
    <row r="187" spans="1:8">
      <c r="A187" s="72" t="s">
        <v>4127</v>
      </c>
      <c r="B187" s="73" t="s">
        <v>216</v>
      </c>
      <c r="C187" s="404" t="s">
        <v>3985</v>
      </c>
      <c r="D187" s="1113" t="s">
        <v>12380</v>
      </c>
      <c r="E187" s="127">
        <v>1</v>
      </c>
      <c r="F187" s="1114" t="s">
        <v>10833</v>
      </c>
      <c r="G187" s="1115">
        <v>4837.5600000000004</v>
      </c>
      <c r="H187" s="153">
        <f>IF(G187="","",G187-G187*COMPASS!$U$37)</f>
        <v>4837.5600000000004</v>
      </c>
    </row>
    <row r="188" spans="1:8">
      <c r="A188" s="72" t="s">
        <v>4097</v>
      </c>
      <c r="B188" s="73" t="s">
        <v>216</v>
      </c>
      <c r="C188" s="404" t="s">
        <v>3955</v>
      </c>
      <c r="D188" s="1113" t="s">
        <v>12350</v>
      </c>
      <c r="E188" s="127">
        <v>1</v>
      </c>
      <c r="F188" s="1114" t="s">
        <v>10833</v>
      </c>
      <c r="G188" s="1115">
        <v>1228.3599999999999</v>
      </c>
      <c r="H188" s="153">
        <f>IF(G188="","",G188-G188*COMPASS!$U$37)</f>
        <v>1228.3599999999999</v>
      </c>
    </row>
    <row r="189" spans="1:8">
      <c r="A189" s="72" t="s">
        <v>4101</v>
      </c>
      <c r="B189" s="73" t="s">
        <v>216</v>
      </c>
      <c r="C189" s="404" t="s">
        <v>3959</v>
      </c>
      <c r="D189" s="1113" t="s">
        <v>12354</v>
      </c>
      <c r="E189" s="127">
        <v>1</v>
      </c>
      <c r="F189" s="1114" t="s">
        <v>10833</v>
      </c>
      <c r="G189" s="1115">
        <v>1486.4</v>
      </c>
      <c r="H189" s="153">
        <f>IF(G189="","",G189-G189*COMPASS!$U$37)</f>
        <v>1486.4</v>
      </c>
    </row>
    <row r="190" spans="1:8">
      <c r="A190" s="72" t="s">
        <v>4103</v>
      </c>
      <c r="B190" s="73" t="s">
        <v>216</v>
      </c>
      <c r="C190" s="404" t="s">
        <v>3961</v>
      </c>
      <c r="D190" s="1113" t="s">
        <v>12356</v>
      </c>
      <c r="E190" s="127">
        <v>1</v>
      </c>
      <c r="F190" s="1114" t="s">
        <v>10833</v>
      </c>
      <c r="G190" s="1115">
        <v>1775.43</v>
      </c>
      <c r="H190" s="153">
        <f>IF(G190="","",G190-G190*COMPASS!$U$37)</f>
        <v>1775.43</v>
      </c>
    </row>
    <row r="191" spans="1:8">
      <c r="A191" s="72" t="s">
        <v>4105</v>
      </c>
      <c r="B191" s="73" t="s">
        <v>216</v>
      </c>
      <c r="C191" s="404" t="s">
        <v>3963</v>
      </c>
      <c r="D191" s="1113" t="s">
        <v>12358</v>
      </c>
      <c r="E191" s="127">
        <v>1</v>
      </c>
      <c r="F191" s="1114" t="s">
        <v>10833</v>
      </c>
      <c r="G191" s="1115">
        <v>2002.53</v>
      </c>
      <c r="H191" s="153">
        <f>IF(G191="","",G191-G191*COMPASS!$U$37)</f>
        <v>2002.53</v>
      </c>
    </row>
    <row r="192" spans="1:8">
      <c r="A192" s="72" t="s">
        <v>4107</v>
      </c>
      <c r="B192" s="73" t="s">
        <v>216</v>
      </c>
      <c r="C192" s="404" t="s">
        <v>3965</v>
      </c>
      <c r="D192" s="1113" t="s">
        <v>12360</v>
      </c>
      <c r="E192" s="127">
        <v>1</v>
      </c>
      <c r="F192" s="1114" t="s">
        <v>10833</v>
      </c>
      <c r="G192" s="1115">
        <v>2188.31</v>
      </c>
      <c r="H192" s="153">
        <f>IF(G192="","",G192-G192*COMPASS!$U$37)</f>
        <v>2188.31</v>
      </c>
    </row>
    <row r="193" spans="1:8">
      <c r="A193" s="72" t="s">
        <v>4109</v>
      </c>
      <c r="B193" s="73" t="s">
        <v>216</v>
      </c>
      <c r="C193" s="404" t="s">
        <v>3967</v>
      </c>
      <c r="D193" s="1113" t="s">
        <v>12362</v>
      </c>
      <c r="E193" s="127">
        <v>1</v>
      </c>
      <c r="F193" s="1114" t="s">
        <v>10833</v>
      </c>
      <c r="G193" s="1115">
        <v>2559.94</v>
      </c>
      <c r="H193" s="153">
        <f>IF(G193="","",G193-G193*COMPASS!$U$37)</f>
        <v>2559.94</v>
      </c>
    </row>
    <row r="194" spans="1:8">
      <c r="A194" s="72" t="s">
        <v>4111</v>
      </c>
      <c r="B194" s="73" t="s">
        <v>216</v>
      </c>
      <c r="C194" s="404" t="s">
        <v>3969</v>
      </c>
      <c r="D194" s="1113" t="s">
        <v>12364</v>
      </c>
      <c r="E194" s="127">
        <v>1</v>
      </c>
      <c r="F194" s="1114" t="s">
        <v>10833</v>
      </c>
      <c r="G194" s="1115">
        <v>2745.74</v>
      </c>
      <c r="H194" s="153">
        <f>IF(G194="","",G194-G194*COMPASS!$U$37)</f>
        <v>2745.74</v>
      </c>
    </row>
    <row r="195" spans="1:8">
      <c r="A195" s="72" t="s">
        <v>4113</v>
      </c>
      <c r="B195" s="73" t="s">
        <v>216</v>
      </c>
      <c r="C195" s="404" t="s">
        <v>3971</v>
      </c>
      <c r="D195" s="1113" t="s">
        <v>12366</v>
      </c>
      <c r="E195" s="127">
        <v>1</v>
      </c>
      <c r="F195" s="1114" t="s">
        <v>10833</v>
      </c>
      <c r="G195" s="1115">
        <v>3076.04</v>
      </c>
      <c r="H195" s="153">
        <f>IF(G195="","",G195-G195*COMPASS!$U$37)</f>
        <v>3076.04</v>
      </c>
    </row>
    <row r="196" spans="1:8">
      <c r="A196" s="72" t="s">
        <v>4115</v>
      </c>
      <c r="B196" s="73" t="s">
        <v>216</v>
      </c>
      <c r="C196" s="404" t="s">
        <v>3973</v>
      </c>
      <c r="D196" s="1113" t="s">
        <v>12368</v>
      </c>
      <c r="E196" s="127">
        <v>1</v>
      </c>
      <c r="F196" s="1114" t="s">
        <v>10833</v>
      </c>
      <c r="G196" s="1115">
        <v>3313.45</v>
      </c>
      <c r="H196" s="153">
        <f>IF(G196="","",G196-G196*COMPASS!$U$37)</f>
        <v>3313.45</v>
      </c>
    </row>
    <row r="197" spans="1:8">
      <c r="A197" s="72" t="s">
        <v>4099</v>
      </c>
      <c r="B197" s="73" t="s">
        <v>216</v>
      </c>
      <c r="C197" s="404" t="s">
        <v>3957</v>
      </c>
      <c r="D197" s="1113" t="s">
        <v>12352</v>
      </c>
      <c r="E197" s="127">
        <v>1</v>
      </c>
      <c r="F197" s="1114" t="s">
        <v>10833</v>
      </c>
      <c r="G197" s="1115">
        <v>3571.54</v>
      </c>
      <c r="H197" s="153">
        <f>IF(G197="","",G197-G197*COMPASS!$U$37)</f>
        <v>3571.54</v>
      </c>
    </row>
    <row r="198" spans="1:8">
      <c r="A198" s="72" t="s">
        <v>4091</v>
      </c>
      <c r="B198" s="73" t="s">
        <v>216</v>
      </c>
      <c r="C198" s="404" t="s">
        <v>3949</v>
      </c>
      <c r="D198" s="1113" t="s">
        <v>12344</v>
      </c>
      <c r="E198" s="127">
        <v>1</v>
      </c>
      <c r="F198" s="1114" t="s">
        <v>10833</v>
      </c>
      <c r="G198" s="1115">
        <v>592.51</v>
      </c>
      <c r="H198" s="153">
        <f>IF(G198="","",G198-G198*COMPASS!$U$37)</f>
        <v>592.51</v>
      </c>
    </row>
    <row r="199" spans="1:8">
      <c r="A199" s="72" t="s">
        <v>4098</v>
      </c>
      <c r="B199" s="73" t="s">
        <v>216</v>
      </c>
      <c r="C199" s="404" t="s">
        <v>3956</v>
      </c>
      <c r="D199" s="1113" t="s">
        <v>12351</v>
      </c>
      <c r="E199" s="127">
        <v>1</v>
      </c>
      <c r="F199" s="1114" t="s">
        <v>10833</v>
      </c>
      <c r="G199" s="1115">
        <v>1858.02</v>
      </c>
      <c r="H199" s="153">
        <f>IF(G199="","",G199-G199*COMPASS!$U$37)</f>
        <v>1858.02</v>
      </c>
    </row>
    <row r="200" spans="1:8">
      <c r="A200" s="72" t="s">
        <v>4102</v>
      </c>
      <c r="B200" s="73" t="s">
        <v>216</v>
      </c>
      <c r="C200" s="404" t="s">
        <v>3960</v>
      </c>
      <c r="D200" s="1113" t="s">
        <v>12355</v>
      </c>
      <c r="E200" s="127">
        <v>1</v>
      </c>
      <c r="F200" s="1114" t="s">
        <v>10833</v>
      </c>
      <c r="G200" s="1115">
        <v>2116.08</v>
      </c>
      <c r="H200" s="153">
        <f>IF(G200="","",G200-G200*COMPASS!$U$37)</f>
        <v>2116.08</v>
      </c>
    </row>
    <row r="201" spans="1:8">
      <c r="A201" s="72" t="s">
        <v>4104</v>
      </c>
      <c r="B201" s="73" t="s">
        <v>216</v>
      </c>
      <c r="C201" s="404" t="s">
        <v>3962</v>
      </c>
      <c r="D201" s="1113" t="s">
        <v>12357</v>
      </c>
      <c r="E201" s="127">
        <v>1</v>
      </c>
      <c r="F201" s="1114" t="s">
        <v>10833</v>
      </c>
      <c r="G201" s="1115">
        <v>2405.1</v>
      </c>
      <c r="H201" s="153">
        <f>IF(G201="","",G201-G201*COMPASS!$U$37)</f>
        <v>2405.1</v>
      </c>
    </row>
    <row r="202" spans="1:8">
      <c r="A202" s="72" t="s">
        <v>4106</v>
      </c>
      <c r="B202" s="73" t="s">
        <v>216</v>
      </c>
      <c r="C202" s="404" t="s">
        <v>3964</v>
      </c>
      <c r="D202" s="1113" t="s">
        <v>12359</v>
      </c>
      <c r="E202" s="127">
        <v>1</v>
      </c>
      <c r="F202" s="1114" t="s">
        <v>10833</v>
      </c>
      <c r="G202" s="1115">
        <v>2632.19</v>
      </c>
      <c r="H202" s="153">
        <f>IF(G202="","",G202-G202*COMPASS!$U$37)</f>
        <v>2632.19</v>
      </c>
    </row>
    <row r="203" spans="1:8">
      <c r="A203" s="72" t="s">
        <v>4108</v>
      </c>
      <c r="B203" s="73" t="s">
        <v>216</v>
      </c>
      <c r="C203" s="404" t="s">
        <v>3966</v>
      </c>
      <c r="D203" s="1113" t="s">
        <v>12361</v>
      </c>
      <c r="E203" s="127">
        <v>1</v>
      </c>
      <c r="F203" s="1114" t="s">
        <v>10833</v>
      </c>
      <c r="G203" s="1115">
        <v>2818</v>
      </c>
      <c r="H203" s="153">
        <f>IF(G203="","",G203-G203*COMPASS!$U$37)</f>
        <v>2818</v>
      </c>
    </row>
    <row r="204" spans="1:8">
      <c r="A204" s="72" t="s">
        <v>4110</v>
      </c>
      <c r="B204" s="73" t="s">
        <v>216</v>
      </c>
      <c r="C204" s="404" t="s">
        <v>3968</v>
      </c>
      <c r="D204" s="1113" t="s">
        <v>12363</v>
      </c>
      <c r="E204" s="127">
        <v>1</v>
      </c>
      <c r="F204" s="1114" t="s">
        <v>10833</v>
      </c>
      <c r="G204" s="1115">
        <v>3179.27</v>
      </c>
      <c r="H204" s="153">
        <f>IF(G204="","",G204-G204*COMPASS!$U$37)</f>
        <v>3179.27</v>
      </c>
    </row>
    <row r="205" spans="1:8">
      <c r="A205" s="72" t="s">
        <v>4112</v>
      </c>
      <c r="B205" s="73" t="s">
        <v>216</v>
      </c>
      <c r="C205" s="404" t="s">
        <v>3970</v>
      </c>
      <c r="D205" s="1113" t="s">
        <v>12365</v>
      </c>
      <c r="E205" s="127">
        <v>1</v>
      </c>
      <c r="F205" s="1114" t="s">
        <v>10833</v>
      </c>
      <c r="G205" s="1115">
        <v>3375.36</v>
      </c>
      <c r="H205" s="153">
        <f>IF(G205="","",G205-G205*COMPASS!$U$37)</f>
        <v>3375.36</v>
      </c>
    </row>
    <row r="206" spans="1:8">
      <c r="A206" s="72" t="s">
        <v>4114</v>
      </c>
      <c r="B206" s="73" t="s">
        <v>216</v>
      </c>
      <c r="C206" s="404" t="s">
        <v>3972</v>
      </c>
      <c r="D206" s="1113" t="s">
        <v>12367</v>
      </c>
      <c r="E206" s="127">
        <v>1</v>
      </c>
      <c r="F206" s="1114" t="s">
        <v>10833</v>
      </c>
      <c r="G206" s="1115">
        <v>3705.7</v>
      </c>
      <c r="H206" s="153">
        <f>IF(G206="","",G206-G206*COMPASS!$U$37)</f>
        <v>3705.7</v>
      </c>
    </row>
    <row r="207" spans="1:8">
      <c r="A207" s="72" t="s">
        <v>4116</v>
      </c>
      <c r="B207" s="73" t="s">
        <v>216</v>
      </c>
      <c r="C207" s="404" t="s">
        <v>3974</v>
      </c>
      <c r="D207" s="1113" t="s">
        <v>12369</v>
      </c>
      <c r="E207" s="127">
        <v>1</v>
      </c>
      <c r="F207" s="1114" t="s">
        <v>10833</v>
      </c>
      <c r="G207" s="1115">
        <v>3943.13</v>
      </c>
      <c r="H207" s="153">
        <f>IF(G207="","",G207-G207*COMPASS!$U$37)</f>
        <v>3943.13</v>
      </c>
    </row>
    <row r="208" spans="1:8">
      <c r="A208" s="72" t="s">
        <v>4100</v>
      </c>
      <c r="B208" s="73" t="s">
        <v>216</v>
      </c>
      <c r="C208" s="404" t="s">
        <v>3958</v>
      </c>
      <c r="D208" s="1113" t="s">
        <v>12353</v>
      </c>
      <c r="E208" s="127">
        <v>1</v>
      </c>
      <c r="F208" s="1114" t="s">
        <v>10833</v>
      </c>
      <c r="G208" s="1115">
        <v>4201.1499999999996</v>
      </c>
      <c r="H208" s="153">
        <f>IF(G208="","",G208-G208*COMPASS!$U$37)</f>
        <v>4201.1499999999996</v>
      </c>
    </row>
    <row r="209" spans="1:8">
      <c r="A209" s="72" t="s">
        <v>4093</v>
      </c>
      <c r="B209" s="73" t="s">
        <v>216</v>
      </c>
      <c r="C209" s="404" t="s">
        <v>3951</v>
      </c>
      <c r="D209" s="1113" t="s">
        <v>12346</v>
      </c>
      <c r="E209" s="127">
        <v>1</v>
      </c>
      <c r="F209" s="1114" t="s">
        <v>10833</v>
      </c>
      <c r="G209" s="1115">
        <v>1234.4100000000001</v>
      </c>
      <c r="H209" s="153">
        <f>IF(G209="","",G209-G209*COMPASS!$U$37)</f>
        <v>1234.4100000000001</v>
      </c>
    </row>
    <row r="210" spans="1:8">
      <c r="A210" s="72" t="s">
        <v>4095</v>
      </c>
      <c r="B210" s="73" t="s">
        <v>216</v>
      </c>
      <c r="C210" s="404" t="s">
        <v>3953</v>
      </c>
      <c r="D210" s="1113" t="s">
        <v>12348</v>
      </c>
      <c r="E210" s="127">
        <v>1</v>
      </c>
      <c r="F210" s="1114" t="s">
        <v>10833</v>
      </c>
      <c r="G210" s="1115">
        <v>276.36</v>
      </c>
      <c r="H210" s="153">
        <f>IF(G210="","",G210-G210*COMPASS!$U$37)</f>
        <v>276.36</v>
      </c>
    </row>
    <row r="211" spans="1:8">
      <c r="A211" s="72" t="s">
        <v>4096</v>
      </c>
      <c r="B211" s="73" t="s">
        <v>216</v>
      </c>
      <c r="C211" s="404" t="s">
        <v>3954</v>
      </c>
      <c r="D211" s="1113" t="s">
        <v>12349</v>
      </c>
      <c r="E211" s="127">
        <v>1</v>
      </c>
      <c r="F211" s="1114" t="s">
        <v>10833</v>
      </c>
      <c r="G211" s="1115">
        <v>297.81</v>
      </c>
      <c r="H211" s="153">
        <f>IF(G211="","",G211-G211*COMPASS!$U$37)</f>
        <v>297.81</v>
      </c>
    </row>
    <row r="212" spans="1:8">
      <c r="A212" s="72" t="s">
        <v>4117</v>
      </c>
      <c r="B212" s="73" t="s">
        <v>216</v>
      </c>
      <c r="C212" s="404" t="s">
        <v>3975</v>
      </c>
      <c r="D212" s="1113" t="s">
        <v>12370</v>
      </c>
      <c r="E212" s="127">
        <v>1</v>
      </c>
      <c r="F212" s="1114" t="s">
        <v>10833</v>
      </c>
      <c r="G212" s="1115">
        <v>967.19</v>
      </c>
      <c r="H212" s="153">
        <f>IF(G212="","",G212-G212*COMPASS!$U$37)</f>
        <v>967.19</v>
      </c>
    </row>
    <row r="213" spans="1:8">
      <c r="A213" s="72" t="s">
        <v>4092</v>
      </c>
      <c r="B213" s="73" t="s">
        <v>216</v>
      </c>
      <c r="C213" s="404" t="s">
        <v>3950</v>
      </c>
      <c r="D213" s="1113" t="s">
        <v>12345</v>
      </c>
      <c r="E213" s="127">
        <v>1</v>
      </c>
      <c r="F213" s="1114" t="s">
        <v>10833</v>
      </c>
      <c r="G213" s="1115">
        <v>224.97</v>
      </c>
      <c r="H213" s="153">
        <f>IF(G213="","",G213-G213*COMPASS!$U$37)</f>
        <v>224.97</v>
      </c>
    </row>
    <row r="214" spans="1:8">
      <c r="A214" s="72" t="s">
        <v>4094</v>
      </c>
      <c r="B214" s="73" t="s">
        <v>216</v>
      </c>
      <c r="C214" s="404" t="s">
        <v>3952</v>
      </c>
      <c r="D214" s="1113" t="s">
        <v>12347</v>
      </c>
      <c r="E214" s="127">
        <v>1</v>
      </c>
      <c r="F214" s="1114" t="s">
        <v>10833</v>
      </c>
      <c r="G214" s="1115">
        <v>167.11</v>
      </c>
      <c r="H214" s="153">
        <f>IF(G214="","",G214-G214*COMPASS!$U$37)</f>
        <v>167.11</v>
      </c>
    </row>
    <row r="215" spans="1:8">
      <c r="A215" s="72" t="s">
        <v>4089</v>
      </c>
      <c r="B215" s="73" t="s">
        <v>216</v>
      </c>
      <c r="C215" s="404" t="s">
        <v>3947</v>
      </c>
      <c r="D215" s="1113" t="s">
        <v>12342</v>
      </c>
      <c r="E215" s="127">
        <v>1</v>
      </c>
      <c r="F215" s="1114" t="s">
        <v>10833</v>
      </c>
      <c r="G215" s="1115">
        <v>339.01</v>
      </c>
      <c r="H215" s="153">
        <f>IF(G215="","",G215-G215*COMPASS!$U$37)</f>
        <v>339.01</v>
      </c>
    </row>
    <row r="216" spans="1:8">
      <c r="A216" s="72" t="s">
        <v>4090</v>
      </c>
      <c r="B216" s="73" t="s">
        <v>216</v>
      </c>
      <c r="C216" s="404" t="s">
        <v>3948</v>
      </c>
      <c r="D216" s="1113" t="s">
        <v>12343</v>
      </c>
      <c r="E216" s="127">
        <v>1</v>
      </c>
      <c r="F216" s="1114" t="s">
        <v>10833</v>
      </c>
      <c r="G216" s="1115">
        <v>537.62</v>
      </c>
      <c r="H216" s="153">
        <f>IF(G216="","",G216-G216*COMPASS!$U$37)</f>
        <v>537.62</v>
      </c>
    </row>
    <row r="217" spans="1:8">
      <c r="A217" s="411" t="s">
        <v>3991</v>
      </c>
      <c r="B217" s="411"/>
      <c r="C217" s="411"/>
      <c r="D217" s="612"/>
      <c r="E217" s="612"/>
      <c r="F217" s="612"/>
      <c r="G217" s="612"/>
      <c r="H217" s="153" t="str">
        <f>IF(G217="","",G217-G217*COMPASS!$U$37)</f>
        <v/>
      </c>
    </row>
    <row r="218" spans="1:8">
      <c r="A218" s="72" t="s">
        <v>4143</v>
      </c>
      <c r="B218" s="73" t="s">
        <v>216</v>
      </c>
      <c r="C218" s="404" t="s">
        <v>4002</v>
      </c>
      <c r="D218" s="1113" t="s">
        <v>12396</v>
      </c>
      <c r="E218" s="127">
        <v>1</v>
      </c>
      <c r="F218" s="1114" t="s">
        <v>10833</v>
      </c>
      <c r="G218" s="1115">
        <v>3189.58</v>
      </c>
      <c r="H218" s="153">
        <f>IF(G218="","",G218-G218*COMPASS!$U$37)</f>
        <v>3189.58</v>
      </c>
    </row>
    <row r="219" spans="1:8">
      <c r="A219" s="72" t="s">
        <v>4147</v>
      </c>
      <c r="B219" s="73" t="s">
        <v>216</v>
      </c>
      <c r="C219" s="404" t="s">
        <v>4006</v>
      </c>
      <c r="D219" s="1113" t="s">
        <v>12400</v>
      </c>
      <c r="E219" s="127">
        <v>1</v>
      </c>
      <c r="F219" s="1114" t="s">
        <v>10833</v>
      </c>
      <c r="G219" s="1115">
        <v>3784.98</v>
      </c>
      <c r="H219" s="153">
        <f>IF(G219="","",G219-G219*COMPASS!$U$37)</f>
        <v>3784.98</v>
      </c>
    </row>
    <row r="220" spans="1:8">
      <c r="A220" s="72" t="s">
        <v>4150</v>
      </c>
      <c r="B220" s="73" t="s">
        <v>216</v>
      </c>
      <c r="C220" s="404" t="s">
        <v>4009</v>
      </c>
      <c r="D220" s="1113" t="s">
        <v>12403</v>
      </c>
      <c r="E220" s="127">
        <v>1</v>
      </c>
      <c r="F220" s="1114" t="s">
        <v>10833</v>
      </c>
      <c r="G220" s="1115">
        <v>4412.26</v>
      </c>
      <c r="H220" s="153">
        <f>IF(G220="","",G220-G220*COMPASS!$U$37)</f>
        <v>4412.26</v>
      </c>
    </row>
    <row r="221" spans="1:8">
      <c r="A221" s="72" t="s">
        <v>4152</v>
      </c>
      <c r="B221" s="73" t="s">
        <v>216</v>
      </c>
      <c r="C221" s="404" t="s">
        <v>4011</v>
      </c>
      <c r="D221" s="1113" t="s">
        <v>12405</v>
      </c>
      <c r="E221" s="127">
        <v>1</v>
      </c>
      <c r="F221" s="1114" t="s">
        <v>10833</v>
      </c>
      <c r="G221" s="1115">
        <v>5422.33</v>
      </c>
      <c r="H221" s="153">
        <f>IF(G221="","",G221-G221*COMPASS!$U$37)</f>
        <v>5422.33</v>
      </c>
    </row>
    <row r="222" spans="1:8">
      <c r="A222" s="72" t="s">
        <v>4144</v>
      </c>
      <c r="B222" s="73" t="s">
        <v>216</v>
      </c>
      <c r="C222" s="404" t="s">
        <v>4003</v>
      </c>
      <c r="D222" s="1113" t="s">
        <v>12397</v>
      </c>
      <c r="E222" s="127">
        <v>1</v>
      </c>
      <c r="F222" s="1114" t="s">
        <v>10833</v>
      </c>
      <c r="G222" s="1115">
        <v>3455.39</v>
      </c>
      <c r="H222" s="153">
        <f>IF(G222="","",G222-G222*COMPASS!$U$37)</f>
        <v>3455.39</v>
      </c>
    </row>
    <row r="223" spans="1:8">
      <c r="A223" s="72" t="s">
        <v>4145</v>
      </c>
      <c r="B223" s="73" t="s">
        <v>216</v>
      </c>
      <c r="C223" s="404" t="s">
        <v>4004</v>
      </c>
      <c r="D223" s="1113" t="s">
        <v>12398</v>
      </c>
      <c r="E223" s="127">
        <v>1</v>
      </c>
      <c r="F223" s="1114" t="s">
        <v>10833</v>
      </c>
      <c r="G223" s="1115">
        <v>3721.2</v>
      </c>
      <c r="H223" s="153">
        <f>IF(G223="","",G223-G223*COMPASS!$U$37)</f>
        <v>3721.2</v>
      </c>
    </row>
    <row r="224" spans="1:8">
      <c r="A224" s="72" t="s">
        <v>4146</v>
      </c>
      <c r="B224" s="73" t="s">
        <v>216</v>
      </c>
      <c r="C224" s="404" t="s">
        <v>4005</v>
      </c>
      <c r="D224" s="1113" t="s">
        <v>12399</v>
      </c>
      <c r="E224" s="127">
        <v>1</v>
      </c>
      <c r="F224" s="1114" t="s">
        <v>10833</v>
      </c>
      <c r="G224" s="1115">
        <v>3976.35</v>
      </c>
      <c r="H224" s="153">
        <f>IF(G224="","",G224-G224*COMPASS!$U$37)</f>
        <v>3976.35</v>
      </c>
    </row>
    <row r="225" spans="1:8">
      <c r="A225" s="72" t="s">
        <v>4148</v>
      </c>
      <c r="B225" s="73" t="s">
        <v>216</v>
      </c>
      <c r="C225" s="404" t="s">
        <v>4007</v>
      </c>
      <c r="D225" s="1113" t="s">
        <v>12401</v>
      </c>
      <c r="E225" s="127">
        <v>1</v>
      </c>
      <c r="F225" s="1114" t="s">
        <v>10833</v>
      </c>
      <c r="G225" s="1115">
        <v>4189</v>
      </c>
      <c r="H225" s="153">
        <f>IF(G225="","",G225-G225*COMPASS!$U$37)</f>
        <v>4189</v>
      </c>
    </row>
    <row r="226" spans="1:8">
      <c r="A226" s="72" t="s">
        <v>4149</v>
      </c>
      <c r="B226" s="73" t="s">
        <v>216</v>
      </c>
      <c r="C226" s="404" t="s">
        <v>4008</v>
      </c>
      <c r="D226" s="1113" t="s">
        <v>12402</v>
      </c>
      <c r="E226" s="127">
        <v>1</v>
      </c>
      <c r="F226" s="1114" t="s">
        <v>10833</v>
      </c>
      <c r="G226" s="1115">
        <v>4454.8100000000004</v>
      </c>
      <c r="H226" s="153">
        <f>IF(G226="","",G226-G226*COMPASS!$U$37)</f>
        <v>4454.8100000000004</v>
      </c>
    </row>
    <row r="227" spans="1:8">
      <c r="A227" s="72" t="s">
        <v>4151</v>
      </c>
      <c r="B227" s="73" t="s">
        <v>216</v>
      </c>
      <c r="C227" s="404" t="s">
        <v>4010</v>
      </c>
      <c r="D227" s="1113" t="s">
        <v>12404</v>
      </c>
      <c r="E227" s="127">
        <v>1</v>
      </c>
      <c r="F227" s="1114" t="s">
        <v>10833</v>
      </c>
      <c r="G227" s="1115">
        <v>4837.5600000000004</v>
      </c>
      <c r="H227" s="153">
        <f>IF(G227="","",G227-G227*COMPASS!$U$37)</f>
        <v>4837.5600000000004</v>
      </c>
    </row>
    <row r="228" spans="1:8">
      <c r="A228" s="72" t="s">
        <v>4134</v>
      </c>
      <c r="B228" s="73" t="s">
        <v>216</v>
      </c>
      <c r="C228" s="404" t="s">
        <v>3993</v>
      </c>
      <c r="D228" s="1113" t="s">
        <v>12387</v>
      </c>
      <c r="E228" s="127">
        <v>1</v>
      </c>
      <c r="F228" s="1114" t="s">
        <v>10833</v>
      </c>
      <c r="G228" s="1115">
        <v>1145.76</v>
      </c>
      <c r="H228" s="153">
        <f>IF(G228="","",G228-G228*COMPASS!$U$37)</f>
        <v>1145.76</v>
      </c>
    </row>
    <row r="229" spans="1:8">
      <c r="A229" s="72" t="s">
        <v>4136</v>
      </c>
      <c r="B229" s="73" t="s">
        <v>216</v>
      </c>
      <c r="C229" s="404" t="s">
        <v>3995</v>
      </c>
      <c r="D229" s="1113" t="s">
        <v>12389</v>
      </c>
      <c r="E229" s="127">
        <v>1</v>
      </c>
      <c r="F229" s="1114" t="s">
        <v>10833</v>
      </c>
      <c r="G229" s="1115">
        <v>1414.16</v>
      </c>
      <c r="H229" s="153">
        <f>IF(G229="","",G229-G229*COMPASS!$U$37)</f>
        <v>1414.16</v>
      </c>
    </row>
    <row r="230" spans="1:8">
      <c r="A230" s="72" t="s">
        <v>4138</v>
      </c>
      <c r="B230" s="73" t="s">
        <v>216</v>
      </c>
      <c r="C230" s="404" t="s">
        <v>3997</v>
      </c>
      <c r="D230" s="1113" t="s">
        <v>12391</v>
      </c>
      <c r="E230" s="127">
        <v>1</v>
      </c>
      <c r="F230" s="1114" t="s">
        <v>10833</v>
      </c>
      <c r="G230" s="1115">
        <v>1682.53</v>
      </c>
      <c r="H230" s="153">
        <f>IF(G230="","",G230-G230*COMPASS!$U$37)</f>
        <v>1682.53</v>
      </c>
    </row>
    <row r="231" spans="1:8">
      <c r="A231" s="72" t="s">
        <v>4140</v>
      </c>
      <c r="B231" s="73" t="s">
        <v>216</v>
      </c>
      <c r="C231" s="404" t="s">
        <v>3999</v>
      </c>
      <c r="D231" s="1113" t="s">
        <v>12393</v>
      </c>
      <c r="E231" s="127">
        <v>1</v>
      </c>
      <c r="F231" s="1114" t="s">
        <v>10833</v>
      </c>
      <c r="G231" s="1115">
        <v>1930.27</v>
      </c>
      <c r="H231" s="153">
        <f>IF(G231="","",G231-G231*COMPASS!$U$37)</f>
        <v>1930.27</v>
      </c>
    </row>
    <row r="232" spans="1:8">
      <c r="A232" s="72" t="s">
        <v>4135</v>
      </c>
      <c r="B232" s="73" t="s">
        <v>216</v>
      </c>
      <c r="C232" s="404" t="s">
        <v>3994</v>
      </c>
      <c r="D232" s="1113" t="s">
        <v>12388</v>
      </c>
      <c r="E232" s="127">
        <v>1</v>
      </c>
      <c r="F232" s="1114" t="s">
        <v>10833</v>
      </c>
      <c r="G232" s="1115">
        <v>1775.43</v>
      </c>
      <c r="H232" s="153">
        <f>IF(G232="","",G232-G232*COMPASS!$U$37)</f>
        <v>1775.43</v>
      </c>
    </row>
    <row r="233" spans="1:8">
      <c r="A233" s="72" t="s">
        <v>4137</v>
      </c>
      <c r="B233" s="73" t="s">
        <v>216</v>
      </c>
      <c r="C233" s="404" t="s">
        <v>3996</v>
      </c>
      <c r="D233" s="1113" t="s">
        <v>12390</v>
      </c>
      <c r="E233" s="127">
        <v>1</v>
      </c>
      <c r="F233" s="1114" t="s">
        <v>10833</v>
      </c>
      <c r="G233" s="1115">
        <v>2033.49</v>
      </c>
      <c r="H233" s="153">
        <f>IF(G233="","",G233-G233*COMPASS!$U$37)</f>
        <v>2033.49</v>
      </c>
    </row>
    <row r="234" spans="1:8">
      <c r="A234" s="72" t="s">
        <v>4139</v>
      </c>
      <c r="B234" s="73" t="s">
        <v>216</v>
      </c>
      <c r="C234" s="404" t="s">
        <v>3998</v>
      </c>
      <c r="D234" s="1113" t="s">
        <v>12392</v>
      </c>
      <c r="E234" s="127">
        <v>1</v>
      </c>
      <c r="F234" s="1114" t="s">
        <v>10833</v>
      </c>
      <c r="G234" s="1115">
        <v>2301.86</v>
      </c>
      <c r="H234" s="153">
        <f>IF(G234="","",G234-G234*COMPASS!$U$37)</f>
        <v>2301.86</v>
      </c>
    </row>
    <row r="235" spans="1:8">
      <c r="A235" s="72" t="s">
        <v>4141</v>
      </c>
      <c r="B235" s="73" t="s">
        <v>216</v>
      </c>
      <c r="C235" s="404" t="s">
        <v>4000</v>
      </c>
      <c r="D235" s="1113" t="s">
        <v>12394</v>
      </c>
      <c r="E235" s="127">
        <v>1</v>
      </c>
      <c r="F235" s="1114" t="s">
        <v>10833</v>
      </c>
      <c r="G235" s="1115">
        <v>2570.2399999999998</v>
      </c>
      <c r="H235" s="153">
        <f>IF(G235="","",G235-G235*COMPASS!$U$37)</f>
        <v>2570.2399999999998</v>
      </c>
    </row>
    <row r="236" spans="1:8">
      <c r="A236" s="72" t="s">
        <v>4142</v>
      </c>
      <c r="B236" s="73" t="s">
        <v>216</v>
      </c>
      <c r="C236" s="404" t="s">
        <v>4001</v>
      </c>
      <c r="D236" s="1113" t="s">
        <v>12395</v>
      </c>
      <c r="E236" s="127">
        <v>1</v>
      </c>
      <c r="F236" s="1114" t="s">
        <v>10833</v>
      </c>
      <c r="G236" s="1115">
        <v>877.41</v>
      </c>
      <c r="H236" s="153">
        <f>IF(G236="","",G236-G236*COMPASS!$U$37)</f>
        <v>877.41</v>
      </c>
    </row>
    <row r="237" spans="1:8">
      <c r="A237" s="72" t="s">
        <v>4133</v>
      </c>
      <c r="B237" s="73" t="s">
        <v>216</v>
      </c>
      <c r="C237" s="404" t="s">
        <v>3992</v>
      </c>
      <c r="D237" s="1113" t="s">
        <v>12386</v>
      </c>
      <c r="E237" s="127">
        <v>1</v>
      </c>
      <c r="F237" s="1114" t="s">
        <v>10833</v>
      </c>
      <c r="G237" s="1115">
        <v>440.97</v>
      </c>
      <c r="H237" s="153">
        <f>IF(G237="","",G237-G237*COMPASS!$U$37)</f>
        <v>440.97</v>
      </c>
    </row>
    <row r="238" spans="1:8">
      <c r="A238" s="411" t="s">
        <v>17270</v>
      </c>
      <c r="B238" s="411"/>
      <c r="C238" s="411"/>
      <c r="D238" s="612"/>
      <c r="E238" s="612"/>
      <c r="F238" s="612"/>
      <c r="G238" s="612"/>
      <c r="H238" s="153" t="str">
        <f>IF(G238="","",G238-G238*COMPASS!$U$37)</f>
        <v/>
      </c>
    </row>
    <row r="239" spans="1:8">
      <c r="A239" s="72" t="s">
        <v>17271</v>
      </c>
      <c r="B239" s="73" t="s">
        <v>216</v>
      </c>
      <c r="C239" s="404" t="s">
        <v>17272</v>
      </c>
      <c r="D239" s="1113" t="s">
        <v>17273</v>
      </c>
      <c r="E239" s="127">
        <v>1</v>
      </c>
      <c r="F239" s="1114" t="s">
        <v>10833</v>
      </c>
      <c r="G239" s="1115">
        <v>4194.92</v>
      </c>
      <c r="H239" s="153">
        <f>IF(G239="","",G239-G239*COMPASS!$U$37)</f>
        <v>4194.92</v>
      </c>
    </row>
    <row r="240" spans="1:8">
      <c r="A240" s="72" t="s">
        <v>17274</v>
      </c>
      <c r="B240" s="73" t="s">
        <v>216</v>
      </c>
      <c r="C240" s="404" t="s">
        <v>17275</v>
      </c>
      <c r="D240" s="1113" t="s">
        <v>17276</v>
      </c>
      <c r="E240" s="127">
        <v>1</v>
      </c>
      <c r="F240" s="1114" t="s">
        <v>10833</v>
      </c>
      <c r="G240" s="1115">
        <v>1778.93</v>
      </c>
      <c r="H240" s="153">
        <f>IF(G240="","",G240-G240*COMPASS!$U$37)</f>
        <v>1778.93</v>
      </c>
    </row>
    <row r="241" spans="1:8">
      <c r="A241" s="411" t="s">
        <v>4012</v>
      </c>
      <c r="B241" s="411"/>
      <c r="C241" s="411"/>
      <c r="D241" s="612"/>
      <c r="E241" s="612"/>
      <c r="F241" s="612"/>
      <c r="G241" s="612"/>
      <c r="H241" s="153" t="str">
        <f>IF(G241="","",G241-G241*COMPASS!$U$37)</f>
        <v/>
      </c>
    </row>
    <row r="242" spans="1:8">
      <c r="A242" s="72" t="str">
        <f t="shared" ref="A242:A256" si="2">CONCATENATE(P242,"-",Q242,"-",C242)</f>
        <v>--LG-310979</v>
      </c>
      <c r="B242" s="73" t="s">
        <v>216</v>
      </c>
      <c r="C242" s="404" t="s">
        <v>4013</v>
      </c>
      <c r="D242" s="1113" t="s">
        <v>12406</v>
      </c>
      <c r="E242" s="127">
        <v>1</v>
      </c>
      <c r="F242" s="1114" t="s">
        <v>10833</v>
      </c>
      <c r="G242" s="1115">
        <v>146.11000000000001</v>
      </c>
      <c r="H242" s="153">
        <f>IF(G242="","",G242-G242*COMPASS!$U$37)</f>
        <v>146.11000000000001</v>
      </c>
    </row>
    <row r="243" spans="1:8">
      <c r="A243" s="72" t="str">
        <f t="shared" si="2"/>
        <v>--LG-310004</v>
      </c>
      <c r="B243" s="73" t="s">
        <v>571</v>
      </c>
      <c r="C243" s="404" t="s">
        <v>4014</v>
      </c>
      <c r="D243" s="1113" t="s">
        <v>12407</v>
      </c>
      <c r="E243" s="127">
        <v>1</v>
      </c>
      <c r="F243" s="547"/>
      <c r="G243" s="1119" t="s">
        <v>8651</v>
      </c>
      <c r="H243" s="153" t="e">
        <f>IF(G243="","",G243-G243*COMPASS!$U$37)</f>
        <v>#VALUE!</v>
      </c>
    </row>
    <row r="244" spans="1:8">
      <c r="A244" s="72" t="str">
        <f t="shared" si="2"/>
        <v>--LG-310002</v>
      </c>
      <c r="B244" s="73" t="s">
        <v>571</v>
      </c>
      <c r="C244" s="404" t="s">
        <v>4015</v>
      </c>
      <c r="D244" s="1113" t="s">
        <v>12408</v>
      </c>
      <c r="E244" s="127">
        <v>1</v>
      </c>
      <c r="F244" s="547"/>
      <c r="G244" s="1119" t="s">
        <v>8651</v>
      </c>
      <c r="H244" s="153" t="e">
        <f>IF(G244="","",G244-G244*COMPASS!$U$37)</f>
        <v>#VALUE!</v>
      </c>
    </row>
    <row r="245" spans="1:8">
      <c r="A245" s="72" t="str">
        <f t="shared" si="2"/>
        <v>--LG-310081</v>
      </c>
      <c r="B245" s="73" t="s">
        <v>216</v>
      </c>
      <c r="C245" s="404" t="s">
        <v>14054</v>
      </c>
      <c r="D245" s="1113" t="s">
        <v>14055</v>
      </c>
      <c r="E245" s="127">
        <v>1</v>
      </c>
      <c r="F245" s="1114" t="s">
        <v>10833</v>
      </c>
      <c r="G245" s="1115">
        <v>193.02</v>
      </c>
      <c r="H245" s="153">
        <f>IF(G245="","",G245-G245*COMPASS!$U$37)</f>
        <v>193.02</v>
      </c>
    </row>
    <row r="246" spans="1:8">
      <c r="A246" s="72" t="str">
        <f t="shared" si="2"/>
        <v>--LG-310082</v>
      </c>
      <c r="B246" s="73" t="s">
        <v>216</v>
      </c>
      <c r="C246" s="404" t="s">
        <v>14056</v>
      </c>
      <c r="D246" s="1113" t="s">
        <v>14057</v>
      </c>
      <c r="E246" s="127">
        <v>1</v>
      </c>
      <c r="F246" s="1114" t="s">
        <v>10833</v>
      </c>
      <c r="G246" s="1115">
        <v>233.82</v>
      </c>
      <c r="H246" s="153">
        <f>IF(G246="","",G246-G246*COMPASS!$U$37)</f>
        <v>233.82</v>
      </c>
    </row>
    <row r="247" spans="1:8">
      <c r="A247" s="72" t="str">
        <f t="shared" si="2"/>
        <v>--LG-310180</v>
      </c>
      <c r="B247" s="73" t="s">
        <v>216</v>
      </c>
      <c r="C247" s="404" t="s">
        <v>14058</v>
      </c>
      <c r="D247" s="1113" t="s">
        <v>14059</v>
      </c>
      <c r="E247" s="127">
        <v>1</v>
      </c>
      <c r="F247" s="1114" t="s">
        <v>10833</v>
      </c>
      <c r="G247" s="1115">
        <v>148.94</v>
      </c>
      <c r="H247" s="153">
        <f>IF(G247="","",G247-G247*COMPASS!$U$37)</f>
        <v>148.94</v>
      </c>
    </row>
    <row r="248" spans="1:8">
      <c r="A248" s="72" t="str">
        <f t="shared" si="2"/>
        <v>--LG-310181</v>
      </c>
      <c r="B248" s="73" t="s">
        <v>216</v>
      </c>
      <c r="C248" s="404" t="s">
        <v>14060</v>
      </c>
      <c r="D248" s="1113" t="s">
        <v>14061</v>
      </c>
      <c r="E248" s="127">
        <v>1</v>
      </c>
      <c r="F248" s="1114" t="s">
        <v>10833</v>
      </c>
      <c r="G248" s="1115">
        <v>148.94</v>
      </c>
      <c r="H248" s="153">
        <f>IF(G248="","",G248-G248*COMPASS!$U$37)</f>
        <v>148.94</v>
      </c>
    </row>
    <row r="249" spans="1:8">
      <c r="A249" s="72" t="str">
        <f t="shared" si="2"/>
        <v>--LG-310183</v>
      </c>
      <c r="B249" s="73" t="s">
        <v>216</v>
      </c>
      <c r="C249" s="404" t="s">
        <v>14062</v>
      </c>
      <c r="D249" s="1113" t="s">
        <v>14063</v>
      </c>
      <c r="E249" s="127">
        <v>1</v>
      </c>
      <c r="F249" s="1114" t="s">
        <v>10833</v>
      </c>
      <c r="G249" s="1115">
        <v>178.42</v>
      </c>
      <c r="H249" s="153">
        <f>IF(G249="","",G249-G249*COMPASS!$U$37)</f>
        <v>178.42</v>
      </c>
    </row>
    <row r="250" spans="1:8">
      <c r="A250" s="72" t="str">
        <f t="shared" si="2"/>
        <v>--LG-310184</v>
      </c>
      <c r="B250" s="73" t="s">
        <v>216</v>
      </c>
      <c r="C250" s="404" t="s">
        <v>14064</v>
      </c>
      <c r="D250" s="1113" t="s">
        <v>14065</v>
      </c>
      <c r="E250" s="127">
        <v>1</v>
      </c>
      <c r="F250" s="1114" t="s">
        <v>10833</v>
      </c>
      <c r="G250" s="1115">
        <v>178.42</v>
      </c>
      <c r="H250" s="153">
        <f>IF(G250="","",G250-G250*COMPASS!$U$37)</f>
        <v>178.42</v>
      </c>
    </row>
    <row r="251" spans="1:8">
      <c r="A251" s="72" t="str">
        <f t="shared" si="2"/>
        <v>--LG-310186</v>
      </c>
      <c r="B251" s="73" t="s">
        <v>216</v>
      </c>
      <c r="C251" s="404" t="s">
        <v>14066</v>
      </c>
      <c r="D251" s="1113" t="s">
        <v>14067</v>
      </c>
      <c r="E251" s="127">
        <v>1</v>
      </c>
      <c r="F251" s="1114" t="s">
        <v>10833</v>
      </c>
      <c r="G251" s="1115">
        <v>291.16000000000003</v>
      </c>
      <c r="H251" s="153">
        <f>IF(G251="","",G251-G251*COMPASS!$U$37)</f>
        <v>291.16000000000003</v>
      </c>
    </row>
    <row r="252" spans="1:8">
      <c r="A252" s="72" t="str">
        <f t="shared" si="2"/>
        <v>--LG-310187</v>
      </c>
      <c r="B252" s="73" t="s">
        <v>216</v>
      </c>
      <c r="C252" s="404" t="s">
        <v>14068</v>
      </c>
      <c r="D252" s="1113" t="s">
        <v>14069</v>
      </c>
      <c r="E252" s="127">
        <v>1</v>
      </c>
      <c r="F252" s="1114" t="s">
        <v>10833</v>
      </c>
      <c r="G252" s="1115">
        <v>291.16000000000003</v>
      </c>
      <c r="H252" s="153">
        <f>IF(G252="","",G252-G252*COMPASS!$U$37)</f>
        <v>291.16000000000003</v>
      </c>
    </row>
    <row r="253" spans="1:8">
      <c r="A253" s="72" t="str">
        <f t="shared" si="2"/>
        <v>--LG-310189</v>
      </c>
      <c r="B253" s="73" t="s">
        <v>216</v>
      </c>
      <c r="C253" s="404" t="s">
        <v>14070</v>
      </c>
      <c r="D253" s="1113" t="s">
        <v>14071</v>
      </c>
      <c r="E253" s="127">
        <v>1</v>
      </c>
      <c r="F253" s="1114" t="s">
        <v>10833</v>
      </c>
      <c r="G253" s="1115">
        <v>468.03</v>
      </c>
      <c r="H253" s="153">
        <f>IF(G253="","",G253-G253*COMPASS!$U$37)</f>
        <v>468.03</v>
      </c>
    </row>
    <row r="254" spans="1:8">
      <c r="A254" s="72" t="str">
        <f t="shared" si="2"/>
        <v>--LG-310190</v>
      </c>
      <c r="B254" s="73" t="s">
        <v>216</v>
      </c>
      <c r="C254" s="404" t="s">
        <v>14072</v>
      </c>
      <c r="D254" s="1113" t="s">
        <v>14073</v>
      </c>
      <c r="E254" s="127">
        <v>1</v>
      </c>
      <c r="F254" s="1114" t="s">
        <v>10833</v>
      </c>
      <c r="G254" s="1115">
        <v>468.03</v>
      </c>
      <c r="H254" s="153">
        <f>IF(G254="","",G254-G254*COMPASS!$U$37)</f>
        <v>468.03</v>
      </c>
    </row>
    <row r="255" spans="1:8">
      <c r="A255" s="72" t="str">
        <f t="shared" si="2"/>
        <v>--LG-310192</v>
      </c>
      <c r="B255" s="73" t="s">
        <v>216</v>
      </c>
      <c r="C255" s="404" t="s">
        <v>14074</v>
      </c>
      <c r="D255" s="1113" t="s">
        <v>14075</v>
      </c>
      <c r="E255" s="127">
        <v>1</v>
      </c>
      <c r="F255" s="1114" t="s">
        <v>10833</v>
      </c>
      <c r="G255" s="1115">
        <v>596.67999999999995</v>
      </c>
      <c r="H255" s="153">
        <f>IF(G255="","",G255-G255*COMPASS!$U$37)</f>
        <v>596.67999999999995</v>
      </c>
    </row>
    <row r="256" spans="1:8">
      <c r="A256" s="72" t="str">
        <f t="shared" si="2"/>
        <v>--LG-310193</v>
      </c>
      <c r="B256" s="73" t="s">
        <v>216</v>
      </c>
      <c r="C256" s="404" t="s">
        <v>14076</v>
      </c>
      <c r="D256" s="1113" t="s">
        <v>14077</v>
      </c>
      <c r="E256" s="127">
        <v>1</v>
      </c>
      <c r="F256" s="1114" t="s">
        <v>10833</v>
      </c>
      <c r="G256" s="1115">
        <v>596.67999999999995</v>
      </c>
      <c r="H256" s="153">
        <f>IF(G256="","",G256-G256*COMPASS!$U$37)</f>
        <v>596.67999999999995</v>
      </c>
    </row>
    <row r="257" spans="8:8">
      <c r="H257" s="231"/>
    </row>
  </sheetData>
  <sheetProtection algorithmName="SHA-512" hashValue="7NodGzUWWlscw5boA/AF7haUPnis7F8MQCgZ9CS86937Alzd5GYjh5a6f1bk7bItB0CCo+TOa4QzZwKMLiHnDg==" saltValue="zQE9jhHyIkj/45KDENqOhw==" spinCount="100000" sheet="1" objects="1" scenarios="1"/>
  <mergeCells count="1">
    <mergeCell ref="D1:G1"/>
  </mergeCells>
  <conditionalFormatting sqref="C161:C164">
    <cfRule type="duplicateValues" dxfId="8" priority="2"/>
  </conditionalFormatting>
  <conditionalFormatting sqref="C165:C168">
    <cfRule type="duplicateValues" dxfId="7" priority="1"/>
  </conditionalFormatting>
  <hyperlinks>
    <hyperlink ref="H2" location="Indice" display="Indice" xr:uid="{00000000-0004-0000-1200-000000000000}"/>
    <hyperlink ref="D1" r:id="rId1" xr:uid="{00000000-0004-0000-1200-000001000000}"/>
  </hyperlinks>
  <pageMargins left="0.25" right="0.25" top="0.75" bottom="0.75" header="0.3" footer="0.3"/>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4786"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374786" r:id="rId5"/>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indexed="10"/>
  </sheetPr>
  <dimension ref="A1:J254"/>
  <sheetViews>
    <sheetView zoomScaleNormal="120" workbookViewId="0">
      <pane ySplit="4" topLeftCell="A6" activePane="bottomLeft" state="frozen"/>
      <selection pane="bottomLeft" activeCell="A36" sqref="A36"/>
    </sheetView>
  </sheetViews>
  <sheetFormatPr defaultColWidth="9.44140625" defaultRowHeight="13.2"/>
  <cols>
    <col min="1" max="1" width="21.5546875" style="292" customWidth="1"/>
    <col min="2" max="2" width="4" style="94" customWidth="1"/>
    <col min="3" max="3" width="13.44140625" style="95" bestFit="1" customWidth="1"/>
    <col min="4" max="4" width="41.44140625" style="133" bestFit="1" customWidth="1"/>
    <col min="5" max="5" width="4.5546875" style="304" customWidth="1"/>
    <col min="6" max="6" width="8" style="660" customWidth="1"/>
    <col min="7" max="7" width="11.44140625" style="187" customWidth="1"/>
    <col min="8" max="8" width="9.44140625" style="166" bestFit="1" customWidth="1"/>
    <col min="9" max="9" width="9.44140625" style="290"/>
    <col min="10" max="12" width="9.44140625" style="49"/>
    <col min="13" max="13" width="13.44140625" style="49" customWidth="1"/>
    <col min="14" max="16384" width="9.44140625" style="49"/>
  </cols>
  <sheetData>
    <row r="1" spans="1:10" ht="13.5" customHeight="1">
      <c r="A1" s="53" t="str">
        <f>'LS CABLE'!A1</f>
        <v>Listino Giugno26</v>
      </c>
      <c r="B1" s="134"/>
      <c r="C1" s="92"/>
      <c r="D1" s="1385" t="s">
        <v>11780</v>
      </c>
      <c r="E1" s="1386"/>
      <c r="F1" s="1386"/>
      <c r="G1" s="1386"/>
      <c r="H1" s="154"/>
    </row>
    <row r="2" spans="1:10" ht="13.8" thickBot="1">
      <c r="A2" s="55"/>
      <c r="B2" s="135"/>
      <c r="C2" s="93"/>
      <c r="D2" s="46"/>
      <c r="E2" s="301"/>
      <c r="F2" s="656"/>
      <c r="G2" s="155"/>
      <c r="H2" s="163" t="s">
        <v>190</v>
      </c>
    </row>
    <row r="3" spans="1:10" ht="25.2">
      <c r="A3" s="156" t="s">
        <v>393</v>
      </c>
      <c r="B3" s="33"/>
      <c r="C3" s="69"/>
      <c r="D3" s="132"/>
      <c r="E3" s="302"/>
      <c r="F3" s="657"/>
      <c r="G3" s="186"/>
      <c r="H3" s="164"/>
    </row>
    <row r="4" spans="1:10" s="67" customFormat="1" ht="12.75" customHeight="1">
      <c r="A4" s="157" t="str">
        <f>'LS CABLE'!A4</f>
        <v>Cod. Compass</v>
      </c>
      <c r="B4" s="140"/>
      <c r="C4" s="182" t="s">
        <v>217</v>
      </c>
      <c r="D4" s="229" t="s">
        <v>219</v>
      </c>
      <c r="E4" s="303" t="s">
        <v>490</v>
      </c>
      <c r="F4" s="658"/>
      <c r="G4" s="631" t="s">
        <v>189</v>
      </c>
      <c r="H4" s="165" t="s">
        <v>491</v>
      </c>
      <c r="I4" s="291"/>
    </row>
    <row r="5" spans="1:10" ht="26.85" customHeight="1">
      <c r="A5" s="502" t="s">
        <v>9898</v>
      </c>
      <c r="B5" s="503"/>
      <c r="C5" s="503"/>
      <c r="D5" s="503"/>
      <c r="E5" s="503"/>
      <c r="F5" s="503"/>
      <c r="G5" s="769"/>
      <c r="H5" s="174" t="str">
        <f>IF(G5="","",G5-G5*COMPASS!$U$15)</f>
        <v/>
      </c>
    </row>
    <row r="6" spans="1:10" ht="15" customHeight="1">
      <c r="A6" s="293" t="s">
        <v>9899</v>
      </c>
      <c r="B6" s="370" t="s">
        <v>11554</v>
      </c>
      <c r="C6" s="311" t="s">
        <v>10087</v>
      </c>
      <c r="D6" s="311" t="s">
        <v>15473</v>
      </c>
      <c r="E6" s="514">
        <v>1</v>
      </c>
      <c r="F6" s="770"/>
      <c r="G6" s="479">
        <v>99</v>
      </c>
      <c r="H6" s="174">
        <f>IF(G6="","",G6-G6*COMPASS!$U$15)</f>
        <v>99</v>
      </c>
      <c r="J6" s="290"/>
    </row>
    <row r="7" spans="1:10" ht="15" customHeight="1">
      <c r="A7" s="293" t="s">
        <v>9900</v>
      </c>
      <c r="B7" s="370" t="s">
        <v>11554</v>
      </c>
      <c r="C7" s="311" t="s">
        <v>10088</v>
      </c>
      <c r="D7" s="311" t="s">
        <v>15474</v>
      </c>
      <c r="E7" s="514">
        <v>1</v>
      </c>
      <c r="F7" s="770"/>
      <c r="G7" s="479">
        <v>190</v>
      </c>
      <c r="H7" s="174">
        <f>IF(G7="","",G7-G7*COMPASS!$U$15)</f>
        <v>190</v>
      </c>
      <c r="J7" s="290"/>
    </row>
    <row r="8" spans="1:10" ht="15" customHeight="1">
      <c r="A8" s="502" t="s">
        <v>10089</v>
      </c>
      <c r="B8" s="503"/>
      <c r="C8" s="503"/>
      <c r="D8" s="503"/>
      <c r="E8" s="503"/>
      <c r="F8" s="503"/>
      <c r="G8" s="769"/>
      <c r="H8" s="174" t="str">
        <f>IF(G8="","",G8-G8*COMPASS!$U$15)</f>
        <v/>
      </c>
      <c r="J8" s="290"/>
    </row>
    <row r="9" spans="1:10" ht="15" customHeight="1">
      <c r="A9" s="293" t="s">
        <v>9901</v>
      </c>
      <c r="B9" s="370" t="s">
        <v>11554</v>
      </c>
      <c r="C9" s="311" t="s">
        <v>10090</v>
      </c>
      <c r="D9" s="311" t="s">
        <v>9902</v>
      </c>
      <c r="E9" s="514">
        <v>1</v>
      </c>
      <c r="F9" s="770"/>
      <c r="G9" s="479">
        <v>125</v>
      </c>
      <c r="H9" s="174">
        <f>IF(G9="","",G9-G9*COMPASS!$U$15)</f>
        <v>125</v>
      </c>
      <c r="J9" s="290"/>
    </row>
    <row r="10" spans="1:10" ht="15" customHeight="1">
      <c r="A10" s="293" t="s">
        <v>9903</v>
      </c>
      <c r="B10" s="370" t="s">
        <v>11554</v>
      </c>
      <c r="C10" s="311" t="s">
        <v>10091</v>
      </c>
      <c r="D10" s="311" t="s">
        <v>9904</v>
      </c>
      <c r="E10" s="514">
        <v>1</v>
      </c>
      <c r="F10" s="770"/>
      <c r="G10" s="479">
        <v>205</v>
      </c>
      <c r="H10" s="174">
        <f>IF(G10="","",G10-G10*COMPASS!$U$15)</f>
        <v>205</v>
      </c>
      <c r="J10" s="290"/>
    </row>
    <row r="11" spans="1:10" ht="15" customHeight="1">
      <c r="A11" s="502" t="s">
        <v>15475</v>
      </c>
      <c r="B11" s="503"/>
      <c r="C11" s="503"/>
      <c r="D11" s="503"/>
      <c r="E11" s="503"/>
      <c r="F11" s="503"/>
      <c r="G11" s="769"/>
      <c r="H11" s="174" t="str">
        <f>IF(G11="","",G11-G11*COMPASS!$U$15)</f>
        <v/>
      </c>
      <c r="J11" s="290"/>
    </row>
    <row r="12" spans="1:10" ht="15" customHeight="1">
      <c r="A12" s="506" t="s">
        <v>15476</v>
      </c>
      <c r="B12" s="370" t="s">
        <v>216</v>
      </c>
      <c r="C12" s="311" t="s">
        <v>15477</v>
      </c>
      <c r="D12" s="311" t="s">
        <v>15478</v>
      </c>
      <c r="E12" s="514">
        <v>1</v>
      </c>
      <c r="F12" s="770"/>
      <c r="G12" s="479">
        <v>701.45249999999987</v>
      </c>
      <c r="H12" s="174">
        <f>IF(G12="","",G12-G12*COMPASS!$U$15)</f>
        <v>701.45249999999987</v>
      </c>
      <c r="J12" s="290"/>
    </row>
    <row r="13" spans="1:10" ht="15" customHeight="1">
      <c r="A13" s="506" t="s">
        <v>15479</v>
      </c>
      <c r="B13" s="370" t="s">
        <v>216</v>
      </c>
      <c r="C13" s="311" t="s">
        <v>15480</v>
      </c>
      <c r="D13" s="356" t="s">
        <v>15481</v>
      </c>
      <c r="E13" s="514">
        <v>1</v>
      </c>
      <c r="F13" s="770"/>
      <c r="G13" s="479">
        <v>923.45</v>
      </c>
      <c r="H13" s="174">
        <f>IF(G13="","",G13-G13*COMPASS!$U$15)</f>
        <v>923.45</v>
      </c>
      <c r="J13" s="290"/>
    </row>
    <row r="14" spans="1:10" ht="15" customHeight="1">
      <c r="A14" s="502" t="s">
        <v>10092</v>
      </c>
      <c r="B14" s="503"/>
      <c r="C14" s="503"/>
      <c r="D14" s="503"/>
      <c r="E14" s="503"/>
      <c r="F14" s="503"/>
      <c r="G14" s="769"/>
      <c r="H14" s="174" t="str">
        <f>IF(G14="","",G14-G14*COMPASS!$U$15)</f>
        <v/>
      </c>
      <c r="J14" s="290"/>
    </row>
    <row r="15" spans="1:10" ht="15" customHeight="1">
      <c r="A15" s="293" t="s">
        <v>616</v>
      </c>
      <c r="B15" s="370" t="s">
        <v>216</v>
      </c>
      <c r="C15" s="311" t="s">
        <v>1596</v>
      </c>
      <c r="D15" s="311" t="s">
        <v>13749</v>
      </c>
      <c r="E15" s="514">
        <v>1</v>
      </c>
      <c r="F15" s="770"/>
      <c r="G15" s="479">
        <v>59.39</v>
      </c>
      <c r="H15" s="174">
        <f>IF(G15="","",G15-G15*COMPASS!$U$15)</f>
        <v>59.39</v>
      </c>
      <c r="J15" s="290"/>
    </row>
    <row r="16" spans="1:10" ht="15" customHeight="1">
      <c r="A16" s="347" t="s">
        <v>10093</v>
      </c>
      <c r="B16" s="370" t="s">
        <v>216</v>
      </c>
      <c r="C16" s="311" t="s">
        <v>10094</v>
      </c>
      <c r="D16" s="311" t="s">
        <v>13750</v>
      </c>
      <c r="E16" s="514">
        <v>1</v>
      </c>
      <c r="F16" s="771"/>
      <c r="G16" s="479">
        <v>46.95</v>
      </c>
      <c r="H16" s="174">
        <f>IF(G16="","",G16-G16*COMPASS!$U$15)</f>
        <v>46.95</v>
      </c>
      <c r="J16" s="290"/>
    </row>
    <row r="17" spans="1:10" ht="15" customHeight="1">
      <c r="A17" s="347" t="s">
        <v>10097</v>
      </c>
      <c r="B17" s="370" t="s">
        <v>216</v>
      </c>
      <c r="C17" s="311" t="s">
        <v>10098</v>
      </c>
      <c r="D17" s="311" t="s">
        <v>11845</v>
      </c>
      <c r="E17" s="514">
        <v>1</v>
      </c>
      <c r="F17" s="771"/>
      <c r="G17" s="479">
        <v>62.94</v>
      </c>
      <c r="H17" s="174">
        <f>IF(G17="","",G17-G17*COMPASS!$U$15)</f>
        <v>62.94</v>
      </c>
      <c r="J17" s="290"/>
    </row>
    <row r="18" spans="1:10" ht="15" customHeight="1">
      <c r="A18" s="347" t="s">
        <v>12887</v>
      </c>
      <c r="B18" s="370" t="s">
        <v>216</v>
      </c>
      <c r="C18" s="311" t="s">
        <v>12888</v>
      </c>
      <c r="D18" s="311" t="s">
        <v>12889</v>
      </c>
      <c r="E18" s="514">
        <v>1</v>
      </c>
      <c r="F18" s="771"/>
      <c r="G18" s="479">
        <v>43.94</v>
      </c>
      <c r="H18" s="174">
        <f>IF(G18="","",G18-G18*COMPASS!$U$15)</f>
        <v>43.94</v>
      </c>
      <c r="J18" s="290"/>
    </row>
    <row r="19" spans="1:10" ht="15" customHeight="1">
      <c r="A19" s="347" t="s">
        <v>11685</v>
      </c>
      <c r="B19" s="370" t="s">
        <v>216</v>
      </c>
      <c r="C19" s="311" t="s">
        <v>11686</v>
      </c>
      <c r="D19" s="311" t="s">
        <v>11687</v>
      </c>
      <c r="E19" s="514">
        <v>1</v>
      </c>
      <c r="F19" s="771"/>
      <c r="G19" s="479">
        <v>43.94</v>
      </c>
      <c r="H19" s="174">
        <f>IF(G19="","",G19-G19*COMPASS!$U$15)</f>
        <v>43.94</v>
      </c>
      <c r="J19" s="290"/>
    </row>
    <row r="20" spans="1:10" ht="15" customHeight="1">
      <c r="A20" s="347" t="s">
        <v>10095</v>
      </c>
      <c r="B20" s="370" t="s">
        <v>216</v>
      </c>
      <c r="C20" s="311" t="s">
        <v>10096</v>
      </c>
      <c r="D20" s="311" t="s">
        <v>11846</v>
      </c>
      <c r="E20" s="514">
        <v>1</v>
      </c>
      <c r="F20" s="771"/>
      <c r="G20" s="479">
        <v>11.87</v>
      </c>
      <c r="H20" s="174">
        <f>IF(G20="","",G20-G20*COMPASS!$U$15)</f>
        <v>11.87</v>
      </c>
      <c r="J20" s="290"/>
    </row>
    <row r="21" spans="1:10" ht="15" customHeight="1">
      <c r="A21" s="347" t="s">
        <v>11682</v>
      </c>
      <c r="B21" s="370" t="s">
        <v>216</v>
      </c>
      <c r="C21" s="311" t="s">
        <v>11683</v>
      </c>
      <c r="D21" s="311" t="s">
        <v>11684</v>
      </c>
      <c r="E21" s="514">
        <v>1</v>
      </c>
      <c r="F21" s="771"/>
      <c r="G21" s="479">
        <v>16.62</v>
      </c>
      <c r="H21" s="174">
        <f>IF(G21="","",G21-G21*COMPASS!$U$15)</f>
        <v>16.62</v>
      </c>
      <c r="J21" s="290"/>
    </row>
    <row r="22" spans="1:10" ht="15" customHeight="1">
      <c r="A22" s="502" t="s">
        <v>11847</v>
      </c>
      <c r="B22" s="503"/>
      <c r="C22" s="503"/>
      <c r="D22" s="503"/>
      <c r="E22" s="503"/>
      <c r="F22" s="503"/>
      <c r="G22" s="769"/>
      <c r="H22" s="174" t="str">
        <f>IF(G22="","",G22-G22*COMPASS!$U$15)</f>
        <v/>
      </c>
      <c r="J22" s="290"/>
    </row>
    <row r="23" spans="1:10" ht="15" customHeight="1">
      <c r="A23" s="293" t="s">
        <v>617</v>
      </c>
      <c r="B23" s="370" t="s">
        <v>216</v>
      </c>
      <c r="C23" s="311" t="s">
        <v>1597</v>
      </c>
      <c r="D23" s="311" t="s">
        <v>11688</v>
      </c>
      <c r="E23" s="514">
        <v>1</v>
      </c>
      <c r="F23" s="772"/>
      <c r="G23" s="479">
        <v>33.71</v>
      </c>
      <c r="H23" s="174">
        <f>IF(G23="","",G23-G23*COMPASS!$U$15)</f>
        <v>33.71</v>
      </c>
      <c r="J23" s="290"/>
    </row>
    <row r="24" spans="1:10" ht="15" customHeight="1">
      <c r="A24" s="293" t="s">
        <v>11689</v>
      </c>
      <c r="B24" s="370" t="s">
        <v>216</v>
      </c>
      <c r="C24" s="311" t="s">
        <v>11690</v>
      </c>
      <c r="D24" s="311" t="s">
        <v>11691</v>
      </c>
      <c r="E24" s="514">
        <v>1</v>
      </c>
      <c r="F24" s="772"/>
      <c r="G24" s="479">
        <v>33.36</v>
      </c>
      <c r="H24" s="174">
        <f>IF(G24="","",G24-G24*COMPASS!$U$15)</f>
        <v>33.36</v>
      </c>
      <c r="J24" s="290"/>
    </row>
    <row r="25" spans="1:10" ht="15" customHeight="1">
      <c r="A25" s="293" t="s">
        <v>15482</v>
      </c>
      <c r="B25" s="370" t="s">
        <v>216</v>
      </c>
      <c r="C25" s="311" t="s">
        <v>15483</v>
      </c>
      <c r="D25" s="311" t="s">
        <v>15484</v>
      </c>
      <c r="E25" s="514">
        <v>1</v>
      </c>
      <c r="F25" s="772"/>
      <c r="G25" s="479">
        <v>39.01</v>
      </c>
      <c r="H25" s="174">
        <f>IF(G25="","",G25-G25*COMPASS!$U$15)</f>
        <v>39.01</v>
      </c>
      <c r="J25" s="290"/>
    </row>
    <row r="26" spans="1:10" ht="15" customHeight="1">
      <c r="A26" s="293" t="s">
        <v>11692</v>
      </c>
      <c r="B26" s="370" t="s">
        <v>216</v>
      </c>
      <c r="C26" s="311" t="s">
        <v>11693</v>
      </c>
      <c r="D26" s="311" t="s">
        <v>11694</v>
      </c>
      <c r="E26" s="514">
        <v>1</v>
      </c>
      <c r="F26" s="772"/>
      <c r="G26" s="479">
        <v>33.78</v>
      </c>
      <c r="H26" s="174">
        <f>IF(G26="","",G26-G26*COMPASS!$U$15)</f>
        <v>33.78</v>
      </c>
      <c r="J26" s="290"/>
    </row>
    <row r="27" spans="1:10" ht="15" customHeight="1">
      <c r="A27" s="293" t="s">
        <v>11695</v>
      </c>
      <c r="B27" s="370" t="s">
        <v>216</v>
      </c>
      <c r="C27" s="311" t="s">
        <v>11696</v>
      </c>
      <c r="D27" s="311" t="s">
        <v>11697</v>
      </c>
      <c r="E27" s="514">
        <v>1</v>
      </c>
      <c r="F27" s="772"/>
      <c r="G27" s="479">
        <v>31.34</v>
      </c>
      <c r="H27" s="174">
        <f>IF(G27="","",G27-G27*COMPASS!$U$15)</f>
        <v>31.34</v>
      </c>
      <c r="J27" s="290"/>
    </row>
    <row r="28" spans="1:10" ht="15" customHeight="1">
      <c r="A28" s="293" t="s">
        <v>522</v>
      </c>
      <c r="B28" s="370" t="s">
        <v>216</v>
      </c>
      <c r="C28" s="311" t="s">
        <v>1613</v>
      </c>
      <c r="D28" s="311" t="s">
        <v>11698</v>
      </c>
      <c r="E28" s="514">
        <v>1</v>
      </c>
      <c r="F28" s="772"/>
      <c r="G28" s="479">
        <v>37.880000000000003</v>
      </c>
      <c r="H28" s="174">
        <f>IF(G28="","",G28-G28*COMPASS!$U$15)</f>
        <v>37.880000000000003</v>
      </c>
      <c r="J28" s="290"/>
    </row>
    <row r="29" spans="1:10" ht="15" customHeight="1">
      <c r="A29" s="293" t="s">
        <v>526</v>
      </c>
      <c r="B29" s="370" t="s">
        <v>216</v>
      </c>
      <c r="C29" s="311" t="s">
        <v>1629</v>
      </c>
      <c r="D29" s="311" t="s">
        <v>11699</v>
      </c>
      <c r="E29" s="514">
        <v>1</v>
      </c>
      <c r="F29" s="772"/>
      <c r="G29" s="479">
        <v>44.21</v>
      </c>
      <c r="H29" s="174">
        <f>IF(G29="","",G29-G29*COMPASS!$U$15)</f>
        <v>44.21</v>
      </c>
      <c r="J29" s="290"/>
    </row>
    <row r="30" spans="1:10" ht="15" customHeight="1">
      <c r="A30" s="293" t="s">
        <v>99</v>
      </c>
      <c r="B30" s="370" t="s">
        <v>216</v>
      </c>
      <c r="C30" s="311" t="s">
        <v>1630</v>
      </c>
      <c r="D30" s="311" t="s">
        <v>11700</v>
      </c>
      <c r="E30" s="514">
        <v>1</v>
      </c>
      <c r="F30" s="772"/>
      <c r="G30" s="479">
        <v>42.81</v>
      </c>
      <c r="H30" s="174">
        <f>IF(G30="","",G30-G30*COMPASS!$U$15)</f>
        <v>42.81</v>
      </c>
      <c r="J30" s="290"/>
    </row>
    <row r="31" spans="1:10" ht="15" customHeight="1">
      <c r="A31" s="293" t="s">
        <v>153</v>
      </c>
      <c r="B31" s="370" t="s">
        <v>467</v>
      </c>
      <c r="C31" s="311" t="s">
        <v>1646</v>
      </c>
      <c r="D31" s="311" t="s">
        <v>11701</v>
      </c>
      <c r="E31" s="514">
        <v>1</v>
      </c>
      <c r="F31" s="772"/>
      <c r="G31" s="479">
        <v>51.86</v>
      </c>
      <c r="H31" s="174">
        <f>IF(G31="","",G31-G31*COMPASS!$U$15)</f>
        <v>51.86</v>
      </c>
      <c r="J31" s="290"/>
    </row>
    <row r="32" spans="1:10" ht="15" customHeight="1">
      <c r="A32" s="293" t="s">
        <v>282</v>
      </c>
      <c r="B32" s="370" t="s">
        <v>467</v>
      </c>
      <c r="C32" s="311" t="s">
        <v>1647</v>
      </c>
      <c r="D32" s="311" t="s">
        <v>11702</v>
      </c>
      <c r="E32" s="514">
        <v>1</v>
      </c>
      <c r="F32" s="772"/>
      <c r="G32" s="479">
        <v>52.82</v>
      </c>
      <c r="H32" s="174">
        <f>IF(G32="","",G32-G32*COMPASS!$U$15)</f>
        <v>52.82</v>
      </c>
      <c r="J32" s="290"/>
    </row>
    <row r="33" spans="1:10" ht="15" customHeight="1">
      <c r="A33" s="293" t="s">
        <v>152</v>
      </c>
      <c r="B33" s="370" t="s">
        <v>467</v>
      </c>
      <c r="C33" s="311" t="s">
        <v>1648</v>
      </c>
      <c r="D33" s="311" t="s">
        <v>11703</v>
      </c>
      <c r="E33" s="514">
        <v>1</v>
      </c>
      <c r="F33" s="772"/>
      <c r="G33" s="479">
        <v>53.43</v>
      </c>
      <c r="H33" s="174">
        <f>IF(G33="","",G33-G33*COMPASS!$U$15)</f>
        <v>53.43</v>
      </c>
      <c r="J33" s="290"/>
    </row>
    <row r="34" spans="1:10" ht="15" customHeight="1">
      <c r="A34" s="293" t="s">
        <v>520</v>
      </c>
      <c r="B34" s="370" t="s">
        <v>216</v>
      </c>
      <c r="C34" s="311" t="s">
        <v>1598</v>
      </c>
      <c r="D34" s="311" t="s">
        <v>11704</v>
      </c>
      <c r="E34" s="514">
        <v>1</v>
      </c>
      <c r="F34" s="772"/>
      <c r="G34" s="479">
        <v>33.71</v>
      </c>
      <c r="H34" s="174">
        <f>IF(G34="","",G34-G34*COMPASS!$U$15)</f>
        <v>33.71</v>
      </c>
      <c r="J34" s="290"/>
    </row>
    <row r="35" spans="1:10" ht="15" customHeight="1">
      <c r="A35" s="347" t="s">
        <v>6850</v>
      </c>
      <c r="B35" s="370" t="s">
        <v>216</v>
      </c>
      <c r="C35" s="311" t="s">
        <v>6851</v>
      </c>
      <c r="D35" s="311" t="s">
        <v>11705</v>
      </c>
      <c r="E35" s="514">
        <v>1</v>
      </c>
      <c r="F35" s="772"/>
      <c r="G35" s="479">
        <v>33.71</v>
      </c>
      <c r="H35" s="174">
        <f>IF(G35="","",G35-G35*COMPASS!$U$15)</f>
        <v>33.71</v>
      </c>
      <c r="J35" s="290"/>
    </row>
    <row r="36" spans="1:10" ht="15" customHeight="1">
      <c r="A36" s="293" t="s">
        <v>523</v>
      </c>
      <c r="B36" s="370" t="s">
        <v>216</v>
      </c>
      <c r="C36" s="311" t="s">
        <v>1614</v>
      </c>
      <c r="D36" s="311" t="s">
        <v>11706</v>
      </c>
      <c r="E36" s="514">
        <v>1</v>
      </c>
      <c r="F36" s="772"/>
      <c r="G36" s="479">
        <v>37.880000000000003</v>
      </c>
      <c r="H36" s="174">
        <f>IF(G36="","",G36-G36*COMPASS!$U$15)</f>
        <v>37.880000000000003</v>
      </c>
      <c r="J36" s="290"/>
    </row>
    <row r="37" spans="1:10" ht="15" customHeight="1">
      <c r="A37" s="293" t="s">
        <v>527</v>
      </c>
      <c r="B37" s="370" t="s">
        <v>216</v>
      </c>
      <c r="C37" s="311" t="s">
        <v>1631</v>
      </c>
      <c r="D37" s="311" t="s">
        <v>11707</v>
      </c>
      <c r="E37" s="514">
        <v>1</v>
      </c>
      <c r="F37" s="772"/>
      <c r="G37" s="479">
        <v>44.21</v>
      </c>
      <c r="H37" s="174">
        <f>IF(G37="","",G37-G37*COMPASS!$U$15)</f>
        <v>44.21</v>
      </c>
      <c r="J37" s="290"/>
    </row>
    <row r="38" spans="1:10" ht="15" customHeight="1">
      <c r="A38" s="293" t="s">
        <v>11708</v>
      </c>
      <c r="B38" s="370" t="s">
        <v>216</v>
      </c>
      <c r="C38" s="311" t="s">
        <v>11709</v>
      </c>
      <c r="D38" s="311" t="s">
        <v>11710</v>
      </c>
      <c r="E38" s="514">
        <v>1</v>
      </c>
      <c r="F38" s="772"/>
      <c r="G38" s="479">
        <v>44.21</v>
      </c>
      <c r="H38" s="174">
        <f>IF(G38="","",G38-G38*COMPASS!$U$15)</f>
        <v>44.21</v>
      </c>
      <c r="J38" s="290"/>
    </row>
    <row r="39" spans="1:10" ht="15" customHeight="1">
      <c r="A39" s="293" t="s">
        <v>11848</v>
      </c>
      <c r="B39" s="370" t="s">
        <v>216</v>
      </c>
      <c r="C39" s="311" t="s">
        <v>11849</v>
      </c>
      <c r="D39" s="311" t="s">
        <v>11850</v>
      </c>
      <c r="E39" s="514">
        <v>1</v>
      </c>
      <c r="F39" s="772"/>
      <c r="G39" s="479">
        <v>51.54</v>
      </c>
      <c r="H39" s="174">
        <f>IF(G39="","",G39-G39*COMPASS!$U$15)</f>
        <v>51.54</v>
      </c>
      <c r="J39" s="290"/>
    </row>
    <row r="40" spans="1:10" ht="15" customHeight="1">
      <c r="A40" s="293" t="s">
        <v>148</v>
      </c>
      <c r="B40" s="370" t="s">
        <v>216</v>
      </c>
      <c r="C40" s="311" t="s">
        <v>1599</v>
      </c>
      <c r="D40" s="311" t="s">
        <v>11711</v>
      </c>
      <c r="E40" s="514">
        <v>1</v>
      </c>
      <c r="F40" s="772"/>
      <c r="G40" s="479">
        <v>35.78</v>
      </c>
      <c r="H40" s="174">
        <f>IF(G40="","",G40-G40*COMPASS!$U$15)</f>
        <v>35.78</v>
      </c>
      <c r="J40" s="290"/>
    </row>
    <row r="41" spans="1:10" ht="15" customHeight="1">
      <c r="A41" s="293" t="s">
        <v>149</v>
      </c>
      <c r="B41" s="370" t="s">
        <v>216</v>
      </c>
      <c r="C41" s="311" t="s">
        <v>1615</v>
      </c>
      <c r="D41" s="311" t="s">
        <v>11712</v>
      </c>
      <c r="E41" s="514">
        <v>1</v>
      </c>
      <c r="F41" s="772"/>
      <c r="G41" s="479">
        <v>42.13</v>
      </c>
      <c r="H41" s="174">
        <f>IF(G41="","",G41-G41*COMPASS!$U$15)</f>
        <v>42.13</v>
      </c>
      <c r="J41" s="290"/>
    </row>
    <row r="42" spans="1:10" ht="15" customHeight="1">
      <c r="A42" s="293" t="s">
        <v>150</v>
      </c>
      <c r="B42" s="370" t="s">
        <v>216</v>
      </c>
      <c r="C42" s="311" t="s">
        <v>1632</v>
      </c>
      <c r="D42" s="311" t="s">
        <v>11713</v>
      </c>
      <c r="E42" s="514">
        <v>1</v>
      </c>
      <c r="F42" s="772"/>
      <c r="G42" s="479">
        <v>48.44</v>
      </c>
      <c r="H42" s="174">
        <f>IF(G42="","",G42-G42*COMPASS!$U$15)</f>
        <v>48.44</v>
      </c>
      <c r="J42" s="290"/>
    </row>
    <row r="43" spans="1:10" ht="15" customHeight="1">
      <c r="A43" s="293" t="s">
        <v>521</v>
      </c>
      <c r="B43" s="370" t="s">
        <v>467</v>
      </c>
      <c r="C43" s="311" t="s">
        <v>1600</v>
      </c>
      <c r="D43" s="311" t="s">
        <v>11714</v>
      </c>
      <c r="E43" s="514">
        <v>1</v>
      </c>
      <c r="F43" s="772"/>
      <c r="G43" s="479">
        <v>29.09</v>
      </c>
      <c r="H43" s="174">
        <f>IF(G43="","",G43-G43*COMPASS!$U$15)</f>
        <v>29.09</v>
      </c>
      <c r="J43" s="290"/>
    </row>
    <row r="44" spans="1:10" ht="15" customHeight="1">
      <c r="A44" s="293" t="s">
        <v>525</v>
      </c>
      <c r="B44" s="370" t="s">
        <v>216</v>
      </c>
      <c r="C44" s="311" t="s">
        <v>1616</v>
      </c>
      <c r="D44" s="311" t="s">
        <v>11715</v>
      </c>
      <c r="E44" s="514">
        <v>1</v>
      </c>
      <c r="F44" s="772"/>
      <c r="G44" s="479">
        <v>30.52</v>
      </c>
      <c r="H44" s="174">
        <f>IF(G44="","",G44-G44*COMPASS!$U$15)</f>
        <v>30.52</v>
      </c>
      <c r="J44" s="290"/>
    </row>
    <row r="45" spans="1:10" ht="15" customHeight="1">
      <c r="A45" s="293" t="s">
        <v>225</v>
      </c>
      <c r="B45" s="370" t="s">
        <v>467</v>
      </c>
      <c r="C45" s="311" t="s">
        <v>1633</v>
      </c>
      <c r="D45" s="311" t="s">
        <v>11716</v>
      </c>
      <c r="E45" s="514">
        <v>1</v>
      </c>
      <c r="F45" s="772"/>
      <c r="G45" s="479">
        <v>39.33</v>
      </c>
      <c r="H45" s="174">
        <f>IF(G45="","",G45-G45*COMPASS!$U$15)</f>
        <v>39.33</v>
      </c>
      <c r="J45" s="290"/>
    </row>
    <row r="46" spans="1:10" ht="15" customHeight="1">
      <c r="A46" s="293" t="s">
        <v>9814</v>
      </c>
      <c r="B46" s="370" t="s">
        <v>216</v>
      </c>
      <c r="C46" s="311" t="s">
        <v>9815</v>
      </c>
      <c r="D46" s="311" t="s">
        <v>11714</v>
      </c>
      <c r="E46" s="514">
        <v>1</v>
      </c>
      <c r="F46" s="772"/>
      <c r="G46" s="479">
        <v>29.69</v>
      </c>
      <c r="H46" s="174">
        <f>IF(G46="","",G46-G46*COMPASS!$U$15)</f>
        <v>29.69</v>
      </c>
      <c r="J46" s="290"/>
    </row>
    <row r="47" spans="1:10" ht="15" customHeight="1">
      <c r="A47" s="293" t="s">
        <v>11717</v>
      </c>
      <c r="B47" s="370" t="s">
        <v>216</v>
      </c>
      <c r="C47" s="311" t="s">
        <v>11718</v>
      </c>
      <c r="D47" s="311" t="s">
        <v>11719</v>
      </c>
      <c r="E47" s="514">
        <v>1</v>
      </c>
      <c r="F47" s="772"/>
      <c r="G47" s="479">
        <v>29.02</v>
      </c>
      <c r="H47" s="174">
        <f>IF(G47="","",G47-G47*COMPASS!$U$15)</f>
        <v>29.02</v>
      </c>
      <c r="J47" s="290"/>
    </row>
    <row r="48" spans="1:10" ht="15" customHeight="1">
      <c r="A48" s="293" t="s">
        <v>1601</v>
      </c>
      <c r="B48" s="370" t="s">
        <v>467</v>
      </c>
      <c r="C48" s="311" t="s">
        <v>1602</v>
      </c>
      <c r="D48" s="311" t="s">
        <v>11720</v>
      </c>
      <c r="E48" s="514">
        <v>1</v>
      </c>
      <c r="F48" s="772"/>
      <c r="G48" s="479">
        <v>31.28</v>
      </c>
      <c r="H48" s="174">
        <f>IF(G48="","",G48-G48*COMPASS!$U$15)</f>
        <v>31.28</v>
      </c>
      <c r="J48" s="290"/>
    </row>
    <row r="49" spans="1:10" ht="15" customHeight="1">
      <c r="A49" s="293" t="s">
        <v>1603</v>
      </c>
      <c r="B49" s="370" t="s">
        <v>216</v>
      </c>
      <c r="C49" s="311" t="s">
        <v>1604</v>
      </c>
      <c r="D49" s="311" t="s">
        <v>11721</v>
      </c>
      <c r="E49" s="514">
        <v>1</v>
      </c>
      <c r="F49" s="772"/>
      <c r="G49" s="479">
        <v>31.28</v>
      </c>
      <c r="H49" s="174">
        <f>IF(G49="","",G49-G49*COMPASS!$U$15)</f>
        <v>31.28</v>
      </c>
      <c r="J49" s="290"/>
    </row>
    <row r="50" spans="1:10" ht="15" customHeight="1">
      <c r="A50" s="293" t="s">
        <v>1605</v>
      </c>
      <c r="B50" s="370" t="s">
        <v>216</v>
      </c>
      <c r="C50" s="311" t="s">
        <v>1606</v>
      </c>
      <c r="D50" s="311" t="s">
        <v>11722</v>
      </c>
      <c r="E50" s="514">
        <v>1</v>
      </c>
      <c r="F50" s="772"/>
      <c r="G50" s="479">
        <v>31.28</v>
      </c>
      <c r="H50" s="174">
        <f>IF(G50="","",G50-G50*COMPASS!$U$15)</f>
        <v>31.28</v>
      </c>
      <c r="J50" s="290"/>
    </row>
    <row r="51" spans="1:10" ht="15" customHeight="1">
      <c r="A51" s="293" t="s">
        <v>1607</v>
      </c>
      <c r="B51" s="370" t="s">
        <v>216</v>
      </c>
      <c r="C51" s="311" t="s">
        <v>1608</v>
      </c>
      <c r="D51" s="311" t="s">
        <v>11723</v>
      </c>
      <c r="E51" s="514">
        <v>1</v>
      </c>
      <c r="F51" s="772"/>
      <c r="G51" s="479">
        <v>31.28</v>
      </c>
      <c r="H51" s="174">
        <f>IF(G51="","",G51-G51*COMPASS!$U$15)</f>
        <v>31.28</v>
      </c>
      <c r="J51" s="290"/>
    </row>
    <row r="52" spans="1:10" ht="15" customHeight="1">
      <c r="A52" s="293" t="s">
        <v>1609</v>
      </c>
      <c r="B52" s="370" t="s">
        <v>216</v>
      </c>
      <c r="C52" s="311" t="s">
        <v>1610</v>
      </c>
      <c r="D52" s="311" t="s">
        <v>11724</v>
      </c>
      <c r="E52" s="514">
        <v>1</v>
      </c>
      <c r="F52" s="772"/>
      <c r="G52" s="479">
        <v>31.28</v>
      </c>
      <c r="H52" s="174">
        <f>IF(G52="","",G52-G52*COMPASS!$U$15)</f>
        <v>31.28</v>
      </c>
      <c r="J52" s="290"/>
    </row>
    <row r="53" spans="1:10" ht="15" customHeight="1">
      <c r="A53" s="293" t="s">
        <v>1611</v>
      </c>
      <c r="B53" s="370" t="s">
        <v>216</v>
      </c>
      <c r="C53" s="311" t="s">
        <v>1612</v>
      </c>
      <c r="D53" s="311" t="s">
        <v>11725</v>
      </c>
      <c r="E53" s="514">
        <v>1</v>
      </c>
      <c r="F53" s="772"/>
      <c r="G53" s="479">
        <v>31.28</v>
      </c>
      <c r="H53" s="174">
        <f>IF(G53="","",G53-G53*COMPASS!$U$15)</f>
        <v>31.28</v>
      </c>
      <c r="J53" s="290"/>
    </row>
    <row r="54" spans="1:10" ht="15" customHeight="1">
      <c r="A54" s="293" t="s">
        <v>13751</v>
      </c>
      <c r="B54" s="370" t="s">
        <v>216</v>
      </c>
      <c r="C54" s="311" t="s">
        <v>13752</v>
      </c>
      <c r="D54" s="311" t="s">
        <v>13753</v>
      </c>
      <c r="E54" s="514">
        <v>1</v>
      </c>
      <c r="F54" s="772"/>
      <c r="G54" s="479">
        <v>35.36</v>
      </c>
      <c r="H54" s="174">
        <f>IF(G54="","",G54-G54*COMPASS!$U$15)</f>
        <v>35.36</v>
      </c>
      <c r="J54" s="290"/>
    </row>
    <row r="55" spans="1:10" ht="15" customHeight="1">
      <c r="A55" s="293" t="s">
        <v>1625</v>
      </c>
      <c r="B55" s="370" t="s">
        <v>467</v>
      </c>
      <c r="C55" s="311" t="s">
        <v>1626</v>
      </c>
      <c r="D55" s="311" t="s">
        <v>11726</v>
      </c>
      <c r="E55" s="514">
        <v>1</v>
      </c>
      <c r="F55" s="772"/>
      <c r="G55" s="479">
        <v>35.14</v>
      </c>
      <c r="H55" s="174">
        <f>IF(G55="","",G55-G55*COMPASS!$U$15)</f>
        <v>35.14</v>
      </c>
      <c r="J55" s="290"/>
    </row>
    <row r="56" spans="1:10" ht="15" customHeight="1">
      <c r="A56" s="293" t="s">
        <v>1627</v>
      </c>
      <c r="B56" s="370" t="s">
        <v>216</v>
      </c>
      <c r="C56" s="311" t="s">
        <v>1628</v>
      </c>
      <c r="D56" s="311" t="s">
        <v>11727</v>
      </c>
      <c r="E56" s="514">
        <v>1</v>
      </c>
      <c r="F56" s="772"/>
      <c r="G56" s="479">
        <v>35.14</v>
      </c>
      <c r="H56" s="174">
        <f>IF(G56="","",G56-G56*COMPASS!$U$15)</f>
        <v>35.14</v>
      </c>
      <c r="J56" s="290"/>
    </row>
    <row r="57" spans="1:10" ht="15" customHeight="1">
      <c r="A57" s="293" t="s">
        <v>1617</v>
      </c>
      <c r="B57" s="370" t="s">
        <v>216</v>
      </c>
      <c r="C57" s="311" t="s">
        <v>1618</v>
      </c>
      <c r="D57" s="311" t="s">
        <v>11728</v>
      </c>
      <c r="E57" s="514">
        <v>1</v>
      </c>
      <c r="F57" s="772"/>
      <c r="G57" s="479">
        <v>35.14</v>
      </c>
      <c r="H57" s="174">
        <f>IF(G57="","",G57-G57*COMPASS!$U$15)</f>
        <v>35.14</v>
      </c>
      <c r="J57" s="290"/>
    </row>
    <row r="58" spans="1:10" ht="15" customHeight="1">
      <c r="A58" s="293" t="s">
        <v>1619</v>
      </c>
      <c r="B58" s="370" t="s">
        <v>216</v>
      </c>
      <c r="C58" s="311" t="s">
        <v>1620</v>
      </c>
      <c r="D58" s="311" t="s">
        <v>11729</v>
      </c>
      <c r="E58" s="514">
        <v>1</v>
      </c>
      <c r="F58" s="770"/>
      <c r="G58" s="479">
        <v>35.14</v>
      </c>
      <c r="H58" s="174">
        <f>IF(G58="","",G58-G58*COMPASS!$U$15)</f>
        <v>35.14</v>
      </c>
      <c r="J58" s="290"/>
    </row>
    <row r="59" spans="1:10" ht="15" customHeight="1">
      <c r="A59" s="293" t="s">
        <v>1621</v>
      </c>
      <c r="B59" s="370" t="s">
        <v>216</v>
      </c>
      <c r="C59" s="311" t="s">
        <v>1622</v>
      </c>
      <c r="D59" s="311" t="s">
        <v>11730</v>
      </c>
      <c r="E59" s="514">
        <v>1</v>
      </c>
      <c r="F59" s="770"/>
      <c r="G59" s="479">
        <v>35.14</v>
      </c>
      <c r="H59" s="174">
        <f>IF(G59="","",G59-G59*COMPASS!$U$15)</f>
        <v>35.14</v>
      </c>
      <c r="J59" s="290"/>
    </row>
    <row r="60" spans="1:10" ht="15" customHeight="1">
      <c r="A60" s="293" t="s">
        <v>1623</v>
      </c>
      <c r="B60" s="370" t="s">
        <v>216</v>
      </c>
      <c r="C60" s="311" t="s">
        <v>1624</v>
      </c>
      <c r="D60" s="311" t="s">
        <v>11731</v>
      </c>
      <c r="E60" s="514">
        <v>1</v>
      </c>
      <c r="F60" s="772"/>
      <c r="G60" s="479">
        <v>35.14</v>
      </c>
      <c r="H60" s="174">
        <f>IF(G60="","",G60-G60*COMPASS!$U$15)</f>
        <v>35.14</v>
      </c>
      <c r="J60" s="290"/>
    </row>
    <row r="61" spans="1:10" ht="15" customHeight="1">
      <c r="A61" s="293" t="s">
        <v>11732</v>
      </c>
      <c r="B61" s="370" t="s">
        <v>216</v>
      </c>
      <c r="C61" s="311" t="s">
        <v>11733</v>
      </c>
      <c r="D61" s="311" t="s">
        <v>11734</v>
      </c>
      <c r="E61" s="514">
        <v>1</v>
      </c>
      <c r="F61" s="772"/>
      <c r="G61" s="479">
        <v>41.01</v>
      </c>
      <c r="H61" s="174">
        <f>IF(G61="","",G61-G61*COMPASS!$U$15)</f>
        <v>41.01</v>
      </c>
      <c r="J61" s="290"/>
    </row>
    <row r="62" spans="1:10" ht="15" customHeight="1">
      <c r="A62" s="293" t="s">
        <v>1634</v>
      </c>
      <c r="B62" s="370" t="s">
        <v>216</v>
      </c>
      <c r="C62" s="311" t="s">
        <v>1635</v>
      </c>
      <c r="D62" s="311" t="s">
        <v>11735</v>
      </c>
      <c r="E62" s="514">
        <v>1</v>
      </c>
      <c r="F62" s="772"/>
      <c r="G62" s="479">
        <v>41.01</v>
      </c>
      <c r="H62" s="174">
        <f>IF(G62="","",G62-G62*COMPASS!$U$15)</f>
        <v>41.01</v>
      </c>
      <c r="J62" s="290"/>
    </row>
    <row r="63" spans="1:10" ht="15" customHeight="1">
      <c r="A63" s="293" t="s">
        <v>1636</v>
      </c>
      <c r="B63" s="370" t="s">
        <v>216</v>
      </c>
      <c r="C63" s="311" t="s">
        <v>1637</v>
      </c>
      <c r="D63" s="311" t="s">
        <v>11736</v>
      </c>
      <c r="E63" s="514">
        <v>1</v>
      </c>
      <c r="F63" s="772"/>
      <c r="G63" s="479">
        <v>41.01</v>
      </c>
      <c r="H63" s="174">
        <f>IF(G63="","",G63-G63*COMPASS!$U$15)</f>
        <v>41.01</v>
      </c>
      <c r="J63" s="290"/>
    </row>
    <row r="64" spans="1:10" ht="15" customHeight="1">
      <c r="A64" s="293" t="s">
        <v>1638</v>
      </c>
      <c r="B64" s="370" t="s">
        <v>216</v>
      </c>
      <c r="C64" s="311" t="s">
        <v>1639</v>
      </c>
      <c r="D64" s="311" t="s">
        <v>11737</v>
      </c>
      <c r="E64" s="514">
        <v>1</v>
      </c>
      <c r="F64" s="772"/>
      <c r="G64" s="479">
        <v>41.01</v>
      </c>
      <c r="H64" s="174">
        <f>IF(G64="","",G64-G64*COMPASS!$U$15)</f>
        <v>41.01</v>
      </c>
      <c r="J64" s="290"/>
    </row>
    <row r="65" spans="1:10" ht="15" customHeight="1">
      <c r="A65" s="293" t="s">
        <v>1640</v>
      </c>
      <c r="B65" s="370" t="s">
        <v>216</v>
      </c>
      <c r="C65" s="311" t="s">
        <v>1641</v>
      </c>
      <c r="D65" s="311" t="s">
        <v>11738</v>
      </c>
      <c r="E65" s="514">
        <v>1</v>
      </c>
      <c r="F65" s="772"/>
      <c r="G65" s="479">
        <v>41.01</v>
      </c>
      <c r="H65" s="174">
        <f>IF(G65="","",G65-G65*COMPASS!$U$15)</f>
        <v>41.01</v>
      </c>
      <c r="J65" s="290"/>
    </row>
    <row r="66" spans="1:10" ht="15" customHeight="1">
      <c r="A66" s="293" t="s">
        <v>1642</v>
      </c>
      <c r="B66" s="370" t="s">
        <v>467</v>
      </c>
      <c r="C66" s="311" t="s">
        <v>1643</v>
      </c>
      <c r="D66" s="311" t="s">
        <v>11739</v>
      </c>
      <c r="E66" s="514">
        <v>1</v>
      </c>
      <c r="F66" s="772"/>
      <c r="G66" s="479">
        <v>41.01</v>
      </c>
      <c r="H66" s="174">
        <f>IF(G66="","",G66-G66*COMPASS!$U$15)</f>
        <v>41.01</v>
      </c>
      <c r="J66" s="290"/>
    </row>
    <row r="67" spans="1:10" ht="15" customHeight="1">
      <c r="A67" s="293" t="s">
        <v>1644</v>
      </c>
      <c r="B67" s="370" t="s">
        <v>467</v>
      </c>
      <c r="C67" s="311" t="s">
        <v>1645</v>
      </c>
      <c r="D67" s="311" t="s">
        <v>11740</v>
      </c>
      <c r="E67" s="514">
        <v>1</v>
      </c>
      <c r="F67" s="772"/>
      <c r="G67" s="479">
        <v>41.01</v>
      </c>
      <c r="H67" s="174">
        <f>IF(G67="","",G67-G67*COMPASS!$U$15)</f>
        <v>41.01</v>
      </c>
      <c r="J67" s="290"/>
    </row>
    <row r="68" spans="1:10" ht="15" customHeight="1">
      <c r="A68" s="502" t="s">
        <v>13754</v>
      </c>
      <c r="B68" s="503"/>
      <c r="C68" s="503"/>
      <c r="D68" s="504"/>
      <c r="E68" s="505"/>
      <c r="F68" s="505"/>
      <c r="G68" s="769"/>
      <c r="H68" s="174" t="str">
        <f>IF(G68="","",G68-G68*COMPASS!$U$15)</f>
        <v/>
      </c>
      <c r="J68" s="290"/>
    </row>
    <row r="69" spans="1:10" ht="15" customHeight="1">
      <c r="A69" s="293" t="s">
        <v>13755</v>
      </c>
      <c r="B69" s="370" t="s">
        <v>216</v>
      </c>
      <c r="C69" s="311" t="s">
        <v>13756</v>
      </c>
      <c r="D69" s="311" t="s">
        <v>15485</v>
      </c>
      <c r="E69" s="514">
        <v>1</v>
      </c>
      <c r="F69" s="770"/>
      <c r="G69" s="479">
        <v>385</v>
      </c>
      <c r="H69" s="174">
        <f>IF(G69="","",G69-G69*COMPASS!$U$15)</f>
        <v>385</v>
      </c>
      <c r="J69" s="290"/>
    </row>
    <row r="70" spans="1:10" ht="15" customHeight="1">
      <c r="A70" s="293" t="s">
        <v>15486</v>
      </c>
      <c r="B70" s="370" t="s">
        <v>216</v>
      </c>
      <c r="C70" s="311" t="s">
        <v>15487</v>
      </c>
      <c r="D70" s="311" t="s">
        <v>15488</v>
      </c>
      <c r="E70" s="514">
        <v>1</v>
      </c>
      <c r="F70" s="770"/>
      <c r="G70" s="479">
        <v>510</v>
      </c>
      <c r="H70" s="174">
        <f>IF(G70="","",G70-G70*COMPASS!$U$15)</f>
        <v>510</v>
      </c>
      <c r="J70" s="290"/>
    </row>
    <row r="71" spans="1:10" ht="15" customHeight="1">
      <c r="A71" s="293" t="s">
        <v>15489</v>
      </c>
      <c r="B71" s="370" t="s">
        <v>216</v>
      </c>
      <c r="C71" s="311" t="s">
        <v>15490</v>
      </c>
      <c r="D71" s="311" t="s">
        <v>15491</v>
      </c>
      <c r="E71" s="514">
        <v>1</v>
      </c>
      <c r="F71" s="1148"/>
      <c r="G71" s="479">
        <v>485</v>
      </c>
      <c r="H71" s="174">
        <f>IF(G71="","",G71-G71*COMPASS!$U$15)</f>
        <v>485</v>
      </c>
      <c r="J71" s="290"/>
    </row>
    <row r="72" spans="1:10" ht="15" customHeight="1">
      <c r="A72" s="773" t="s">
        <v>15492</v>
      </c>
      <c r="B72" s="370" t="s">
        <v>216</v>
      </c>
      <c r="C72" s="311" t="s">
        <v>15493</v>
      </c>
      <c r="D72" s="311" t="s">
        <v>15494</v>
      </c>
      <c r="E72" s="515">
        <v>1</v>
      </c>
      <c r="F72" s="1149"/>
      <c r="G72" s="479">
        <v>85.79</v>
      </c>
      <c r="H72" s="174">
        <f>IF(G72="","",G72-G72*COMPASS!$U$15)</f>
        <v>85.79</v>
      </c>
      <c r="J72" s="290"/>
    </row>
    <row r="73" spans="1:10" ht="15" customHeight="1">
      <c r="A73" s="773" t="s">
        <v>15495</v>
      </c>
      <c r="B73" s="370" t="s">
        <v>216</v>
      </c>
      <c r="C73" s="311" t="s">
        <v>15496</v>
      </c>
      <c r="D73" s="311" t="s">
        <v>15497</v>
      </c>
      <c r="E73" s="515">
        <v>1</v>
      </c>
      <c r="F73" s="1148"/>
      <c r="G73" s="479">
        <v>83.41</v>
      </c>
      <c r="H73" s="174">
        <f>IF(G73="","",G73-G73*COMPASS!$U$15)</f>
        <v>83.41</v>
      </c>
      <c r="J73" s="290"/>
    </row>
    <row r="74" spans="1:10" ht="15" customHeight="1">
      <c r="A74" s="502" t="s">
        <v>13757</v>
      </c>
      <c r="B74" s="503"/>
      <c r="C74" s="503"/>
      <c r="D74" s="504"/>
      <c r="E74" s="505"/>
      <c r="F74" s="505"/>
      <c r="G74" s="769"/>
      <c r="H74" s="174" t="str">
        <f>IF(G74="","",G74-G74*COMPASS!$U$15)</f>
        <v/>
      </c>
      <c r="J74" s="290"/>
    </row>
    <row r="75" spans="1:10" ht="15" customHeight="1">
      <c r="A75" s="293" t="s">
        <v>15498</v>
      </c>
      <c r="B75" s="370" t="s">
        <v>216</v>
      </c>
      <c r="C75" s="311" t="s">
        <v>15499</v>
      </c>
      <c r="D75" s="311" t="s">
        <v>15500</v>
      </c>
      <c r="E75" s="514">
        <v>1</v>
      </c>
      <c r="F75" s="1148"/>
      <c r="G75" s="479">
        <v>365</v>
      </c>
      <c r="H75" s="174">
        <f>IF(G75="","",G75-G75*COMPASS!$U$15)</f>
        <v>365</v>
      </c>
      <c r="J75" s="290"/>
    </row>
    <row r="76" spans="1:10" ht="15" customHeight="1">
      <c r="A76" s="293" t="s">
        <v>15501</v>
      </c>
      <c r="B76" s="370" t="s">
        <v>216</v>
      </c>
      <c r="C76" s="311" t="s">
        <v>15502</v>
      </c>
      <c r="D76" s="311" t="s">
        <v>15503</v>
      </c>
      <c r="E76" s="514">
        <v>1</v>
      </c>
      <c r="F76" s="1148"/>
      <c r="G76" s="479">
        <v>565</v>
      </c>
      <c r="H76" s="174">
        <f>IF(G76="","",G76-G76*COMPASS!$U$15)</f>
        <v>565</v>
      </c>
      <c r="J76" s="290"/>
    </row>
    <row r="77" spans="1:10" ht="15" customHeight="1">
      <c r="A77" s="293" t="s">
        <v>13758</v>
      </c>
      <c r="B77" s="370" t="s">
        <v>216</v>
      </c>
      <c r="C77" s="311" t="s">
        <v>13759</v>
      </c>
      <c r="D77" s="311" t="s">
        <v>15504</v>
      </c>
      <c r="E77" s="514">
        <v>1</v>
      </c>
      <c r="F77" s="770"/>
      <c r="G77" s="479">
        <v>645</v>
      </c>
      <c r="H77" s="174">
        <f>IF(G77="","",G77-G77*COMPASS!$U$15)</f>
        <v>645</v>
      </c>
      <c r="J77" s="290"/>
    </row>
    <row r="78" spans="1:10" ht="15" customHeight="1">
      <c r="A78" s="293" t="s">
        <v>6945</v>
      </c>
      <c r="B78" s="370" t="s">
        <v>216</v>
      </c>
      <c r="C78" s="311" t="s">
        <v>6946</v>
      </c>
      <c r="D78" s="311" t="s">
        <v>9816</v>
      </c>
      <c r="E78" s="514">
        <v>1</v>
      </c>
      <c r="F78" s="770"/>
      <c r="G78" s="479">
        <v>101.21</v>
      </c>
      <c r="H78" s="174">
        <f>IF(G78="","",G78-G78*COMPASS!$U$15)</f>
        <v>101.21</v>
      </c>
      <c r="J78" s="290"/>
    </row>
    <row r="79" spans="1:10" ht="15" customHeight="1">
      <c r="A79" s="502" t="s">
        <v>13760</v>
      </c>
      <c r="B79" s="503"/>
      <c r="C79" s="503"/>
      <c r="D79" s="503"/>
      <c r="E79" s="503"/>
      <c r="F79" s="503"/>
      <c r="G79" s="503"/>
      <c r="H79" s="174" t="str">
        <f>IF(G79="","",G79-G79*COMPASS!$U$15)</f>
        <v/>
      </c>
      <c r="J79" s="290"/>
    </row>
    <row r="80" spans="1:10" ht="15" customHeight="1">
      <c r="A80" s="293" t="s">
        <v>13761</v>
      </c>
      <c r="B80" s="370" t="s">
        <v>11554</v>
      </c>
      <c r="C80" s="311" t="s">
        <v>13762</v>
      </c>
      <c r="D80" s="311" t="s">
        <v>15505</v>
      </c>
      <c r="E80" s="514">
        <v>1</v>
      </c>
      <c r="F80" s="770"/>
      <c r="G80" s="479">
        <v>365</v>
      </c>
      <c r="H80" s="174">
        <f>IF(G80="","",G80-G80*COMPASS!$U$15)</f>
        <v>365</v>
      </c>
      <c r="J80" s="290"/>
    </row>
    <row r="81" spans="1:10" ht="15" customHeight="1">
      <c r="A81" s="506" t="s">
        <v>15506</v>
      </c>
      <c r="B81" s="370" t="s">
        <v>216</v>
      </c>
      <c r="C81" s="311" t="s">
        <v>15507</v>
      </c>
      <c r="D81" s="311" t="s">
        <v>15508</v>
      </c>
      <c r="E81" s="514">
        <v>1</v>
      </c>
      <c r="F81" s="770"/>
      <c r="G81" s="479">
        <v>490</v>
      </c>
      <c r="H81" s="174">
        <f>IF(G81="","",G81-G81*COMPASS!$U$15)</f>
        <v>490</v>
      </c>
      <c r="J81" s="290"/>
    </row>
    <row r="82" spans="1:10" ht="15" customHeight="1">
      <c r="A82" s="502" t="s">
        <v>15509</v>
      </c>
      <c r="B82" s="503"/>
      <c r="C82" s="503"/>
      <c r="D82" s="504"/>
      <c r="E82" s="505"/>
      <c r="F82" s="505"/>
      <c r="G82" s="769"/>
      <c r="H82" s="174" t="str">
        <f>IF(G82="","",G82-G82*COMPASS!$U$15)</f>
        <v/>
      </c>
      <c r="J82" s="290"/>
    </row>
    <row r="83" spans="1:10" ht="15" customHeight="1">
      <c r="A83" s="773" t="s">
        <v>11851</v>
      </c>
      <c r="B83" s="370" t="s">
        <v>216</v>
      </c>
      <c r="C83" s="311" t="s">
        <v>11852</v>
      </c>
      <c r="D83" s="311" t="s">
        <v>11853</v>
      </c>
      <c r="E83" s="514">
        <v>1</v>
      </c>
      <c r="F83" s="770"/>
      <c r="G83" s="479">
        <v>78.78</v>
      </c>
      <c r="H83" s="174">
        <f>IF(G83="","",G83-G83*COMPASS!$U$15)</f>
        <v>78.78</v>
      </c>
      <c r="J83" s="290"/>
    </row>
    <row r="84" spans="1:10" ht="15" customHeight="1">
      <c r="A84" s="347" t="s">
        <v>11854</v>
      </c>
      <c r="B84" s="370" t="s">
        <v>467</v>
      </c>
      <c r="C84" s="311" t="s">
        <v>11855</v>
      </c>
      <c r="D84" s="311" t="s">
        <v>11856</v>
      </c>
      <c r="E84" s="514">
        <v>1</v>
      </c>
      <c r="F84" s="770"/>
      <c r="G84" s="479">
        <v>40.01</v>
      </c>
      <c r="H84" s="174">
        <f>IF(G84="","",G84-G84*COMPASS!$U$15)</f>
        <v>40.01</v>
      </c>
      <c r="J84" s="290"/>
    </row>
    <row r="85" spans="1:10" ht="15" customHeight="1">
      <c r="A85" s="347" t="s">
        <v>12890</v>
      </c>
      <c r="B85" s="370" t="s">
        <v>216</v>
      </c>
      <c r="C85" s="311" t="s">
        <v>12891</v>
      </c>
      <c r="D85" s="311" t="s">
        <v>12892</v>
      </c>
      <c r="E85" s="514">
        <v>1</v>
      </c>
      <c r="F85" s="770"/>
      <c r="G85" s="479">
        <v>64.489999999999995</v>
      </c>
      <c r="H85" s="174">
        <f>IF(G85="","",G85-G85*COMPASS!$U$15)</f>
        <v>64.489999999999995</v>
      </c>
      <c r="J85" s="290"/>
    </row>
    <row r="86" spans="1:10" ht="15" customHeight="1">
      <c r="A86" s="293" t="s">
        <v>11857</v>
      </c>
      <c r="B86" s="370" t="s">
        <v>467</v>
      </c>
      <c r="C86" s="311" t="s">
        <v>11858</v>
      </c>
      <c r="D86" s="311" t="s">
        <v>11859</v>
      </c>
      <c r="E86" s="514">
        <v>1</v>
      </c>
      <c r="F86" s="770"/>
      <c r="G86" s="479">
        <v>52.78</v>
      </c>
      <c r="H86" s="174">
        <f>IF(G86="","",G86-G86*COMPASS!$U$15)</f>
        <v>52.78</v>
      </c>
      <c r="J86" s="290"/>
    </row>
    <row r="87" spans="1:10" ht="15" customHeight="1">
      <c r="A87" s="293" t="s">
        <v>11860</v>
      </c>
      <c r="B87" s="370" t="s">
        <v>216</v>
      </c>
      <c r="C87" s="311" t="s">
        <v>11861</v>
      </c>
      <c r="D87" s="311" t="s">
        <v>11862</v>
      </c>
      <c r="E87" s="514">
        <v>1</v>
      </c>
      <c r="F87" s="770"/>
      <c r="G87" s="479">
        <v>50.85</v>
      </c>
      <c r="H87" s="174">
        <f>IF(G87="","",G87-G87*COMPASS!$U$15)</f>
        <v>50.85</v>
      </c>
      <c r="J87" s="290"/>
    </row>
    <row r="88" spans="1:10" ht="15" customHeight="1">
      <c r="A88" s="293" t="s">
        <v>11863</v>
      </c>
      <c r="B88" s="370" t="s">
        <v>467</v>
      </c>
      <c r="C88" s="311" t="s">
        <v>11864</v>
      </c>
      <c r="D88" s="311" t="s">
        <v>11865</v>
      </c>
      <c r="E88" s="514">
        <v>1</v>
      </c>
      <c r="F88" s="774"/>
      <c r="G88" s="479">
        <v>50.85</v>
      </c>
      <c r="H88" s="174">
        <f>IF(G88="","",G88-G88*COMPASS!$U$15)</f>
        <v>50.85</v>
      </c>
      <c r="J88" s="290"/>
    </row>
    <row r="89" spans="1:10" ht="15" customHeight="1">
      <c r="A89" s="293" t="s">
        <v>15510</v>
      </c>
      <c r="B89" s="370" t="s">
        <v>216</v>
      </c>
      <c r="C89" s="311" t="s">
        <v>15511</v>
      </c>
      <c r="D89" s="311" t="s">
        <v>15512</v>
      </c>
      <c r="E89" s="514">
        <v>1</v>
      </c>
      <c r="F89" s="770"/>
      <c r="G89" s="479">
        <v>46.8</v>
      </c>
      <c r="H89" s="174">
        <f>IF(G89="","",G89-G89*COMPASS!$U$15)</f>
        <v>46.8</v>
      </c>
      <c r="J89" s="290"/>
    </row>
    <row r="90" spans="1:10" ht="15" customHeight="1">
      <c r="A90" s="293" t="s">
        <v>11866</v>
      </c>
      <c r="B90" s="370" t="s">
        <v>467</v>
      </c>
      <c r="C90" s="311" t="s">
        <v>11867</v>
      </c>
      <c r="D90" s="311" t="s">
        <v>11868</v>
      </c>
      <c r="E90" s="514">
        <v>1</v>
      </c>
      <c r="F90" s="770"/>
      <c r="G90" s="479">
        <v>53.99</v>
      </c>
      <c r="H90" s="174">
        <f>IF(G90="","",G90-G90*COMPASS!$U$15)</f>
        <v>53.99</v>
      </c>
      <c r="J90" s="290"/>
    </row>
    <row r="91" spans="1:10" ht="15" customHeight="1">
      <c r="A91" s="773" t="s">
        <v>11869</v>
      </c>
      <c r="B91" s="370" t="s">
        <v>216</v>
      </c>
      <c r="C91" s="311" t="s">
        <v>11870</v>
      </c>
      <c r="D91" s="311" t="s">
        <v>11871</v>
      </c>
      <c r="E91" s="514">
        <v>1</v>
      </c>
      <c r="F91" s="770"/>
      <c r="G91" s="479">
        <v>53.99</v>
      </c>
      <c r="H91" s="174">
        <f>IF(G91="","",G91-G91*COMPASS!$U$15)</f>
        <v>53.99</v>
      </c>
      <c r="J91" s="290"/>
    </row>
    <row r="92" spans="1:10" ht="15" customHeight="1">
      <c r="A92" s="293" t="s">
        <v>11872</v>
      </c>
      <c r="B92" s="370" t="s">
        <v>216</v>
      </c>
      <c r="C92" s="311" t="s">
        <v>11873</v>
      </c>
      <c r="D92" s="311" t="s">
        <v>11874</v>
      </c>
      <c r="E92" s="514">
        <v>1</v>
      </c>
      <c r="F92" s="770"/>
      <c r="G92" s="479">
        <v>55.97</v>
      </c>
      <c r="H92" s="174">
        <f>IF(G92="","",G92-G92*COMPASS!$U$15)</f>
        <v>55.97</v>
      </c>
      <c r="J92" s="290"/>
    </row>
    <row r="93" spans="1:10" ht="15" customHeight="1">
      <c r="A93" s="293" t="s">
        <v>11875</v>
      </c>
      <c r="B93" s="370" t="s">
        <v>216</v>
      </c>
      <c r="C93" s="311" t="s">
        <v>11876</v>
      </c>
      <c r="D93" s="311" t="s">
        <v>11877</v>
      </c>
      <c r="E93" s="514">
        <v>1</v>
      </c>
      <c r="F93" s="770"/>
      <c r="G93" s="479">
        <v>87.26</v>
      </c>
      <c r="H93" s="174">
        <f>IF(G93="","",G93-G93*COMPASS!$U$15)</f>
        <v>87.26</v>
      </c>
      <c r="J93" s="290"/>
    </row>
    <row r="94" spans="1:10" ht="15" customHeight="1">
      <c r="A94" s="293" t="s">
        <v>12893</v>
      </c>
      <c r="B94" s="370" t="s">
        <v>216</v>
      </c>
      <c r="C94" s="311" t="s">
        <v>12894</v>
      </c>
      <c r="D94" s="311" t="s">
        <v>12895</v>
      </c>
      <c r="E94" s="514">
        <v>1</v>
      </c>
      <c r="F94" s="1009"/>
      <c r="G94" s="479">
        <v>33.049999999999997</v>
      </c>
      <c r="H94" s="174">
        <f>IF(G94="","",G94-G94*COMPASS!$U$15)</f>
        <v>33.049999999999997</v>
      </c>
      <c r="J94" s="290"/>
    </row>
    <row r="95" spans="1:10" ht="15" customHeight="1">
      <c r="A95" s="293" t="s">
        <v>11878</v>
      </c>
      <c r="B95" s="370" t="s">
        <v>467</v>
      </c>
      <c r="C95" s="311" t="s">
        <v>11879</v>
      </c>
      <c r="D95" s="311" t="s">
        <v>11880</v>
      </c>
      <c r="E95" s="514">
        <v>1</v>
      </c>
      <c r="F95" s="770"/>
      <c r="G95" s="479">
        <v>44.02</v>
      </c>
      <c r="H95" s="174">
        <f>IF(G95="","",G95-G95*COMPASS!$U$15)</f>
        <v>44.02</v>
      </c>
      <c r="J95" s="290"/>
    </row>
    <row r="96" spans="1:10" ht="15" customHeight="1">
      <c r="A96" s="293" t="s">
        <v>15513</v>
      </c>
      <c r="B96" s="370" t="s">
        <v>216</v>
      </c>
      <c r="C96" s="311" t="s">
        <v>15514</v>
      </c>
      <c r="D96" s="311" t="s">
        <v>15515</v>
      </c>
      <c r="E96" s="514">
        <v>1</v>
      </c>
      <c r="F96" s="770"/>
      <c r="G96" s="479">
        <v>44.02</v>
      </c>
      <c r="H96" s="174">
        <f>IF(G96="","",G96-G96*COMPASS!$U$15)</f>
        <v>44.02</v>
      </c>
      <c r="J96" s="290"/>
    </row>
    <row r="97" spans="1:10" ht="15" customHeight="1">
      <c r="A97" s="293" t="s">
        <v>11881</v>
      </c>
      <c r="B97" s="370" t="s">
        <v>467</v>
      </c>
      <c r="C97" s="311" t="s">
        <v>11882</v>
      </c>
      <c r="D97" s="311" t="s">
        <v>11883</v>
      </c>
      <c r="E97" s="514">
        <v>1</v>
      </c>
      <c r="F97" s="770"/>
      <c r="G97" s="479">
        <v>44.02</v>
      </c>
      <c r="H97" s="174">
        <f>IF(G97="","",G97-G97*COMPASS!$U$15)</f>
        <v>44.02</v>
      </c>
      <c r="J97" s="290"/>
    </row>
    <row r="98" spans="1:10" ht="15" customHeight="1">
      <c r="A98" s="293" t="s">
        <v>11884</v>
      </c>
      <c r="B98" s="370" t="s">
        <v>216</v>
      </c>
      <c r="C98" s="311" t="s">
        <v>11885</v>
      </c>
      <c r="D98" s="311" t="s">
        <v>11886</v>
      </c>
      <c r="E98" s="514">
        <v>1</v>
      </c>
      <c r="F98" s="770"/>
      <c r="G98" s="479">
        <v>49.48</v>
      </c>
      <c r="H98" s="174">
        <f>IF(G98="","",G98-G98*COMPASS!$U$15)</f>
        <v>49.48</v>
      </c>
      <c r="J98" s="290"/>
    </row>
    <row r="99" spans="1:10" ht="15" customHeight="1">
      <c r="A99" s="293" t="s">
        <v>13763</v>
      </c>
      <c r="B99" s="370" t="s">
        <v>216</v>
      </c>
      <c r="C99" s="311" t="s">
        <v>13764</v>
      </c>
      <c r="D99" s="311" t="s">
        <v>13765</v>
      </c>
      <c r="E99" s="514">
        <v>1</v>
      </c>
      <c r="F99" s="770"/>
      <c r="G99" s="479">
        <v>55.01</v>
      </c>
      <c r="H99" s="174">
        <f>IF(G99="","",G99-G99*COMPASS!$U$15)</f>
        <v>55.01</v>
      </c>
      <c r="J99" s="290"/>
    </row>
    <row r="100" spans="1:10" ht="15" customHeight="1">
      <c r="A100" s="293" t="s">
        <v>11887</v>
      </c>
      <c r="B100" s="370" t="s">
        <v>467</v>
      </c>
      <c r="C100" s="311" t="s">
        <v>11888</v>
      </c>
      <c r="D100" s="311" t="s">
        <v>11889</v>
      </c>
      <c r="E100" s="514">
        <v>1</v>
      </c>
      <c r="F100" s="770"/>
      <c r="G100" s="479">
        <v>55.01</v>
      </c>
      <c r="H100" s="174">
        <f>IF(G100="","",G100-G100*COMPASS!$U$15)</f>
        <v>55.01</v>
      </c>
      <c r="J100" s="290"/>
    </row>
    <row r="101" spans="1:10" ht="15" customHeight="1">
      <c r="A101" s="293" t="s">
        <v>11890</v>
      </c>
      <c r="B101" s="370" t="s">
        <v>467</v>
      </c>
      <c r="C101" s="311" t="s">
        <v>11891</v>
      </c>
      <c r="D101" s="311" t="s">
        <v>11892</v>
      </c>
      <c r="E101" s="514">
        <v>1</v>
      </c>
      <c r="F101" s="770"/>
      <c r="G101" s="479">
        <v>55.01</v>
      </c>
      <c r="H101" s="174">
        <f>IF(G101="","",G101-G101*COMPASS!$U$15)</f>
        <v>55.01</v>
      </c>
      <c r="J101" s="290"/>
    </row>
    <row r="102" spans="1:10" ht="15" customHeight="1">
      <c r="A102" s="293" t="s">
        <v>11893</v>
      </c>
      <c r="B102" s="370" t="s">
        <v>216</v>
      </c>
      <c r="C102" s="311" t="s">
        <v>11894</v>
      </c>
      <c r="D102" s="311" t="s">
        <v>11895</v>
      </c>
      <c r="E102" s="514">
        <v>1</v>
      </c>
      <c r="F102" s="770"/>
      <c r="G102" s="479">
        <v>46.76</v>
      </c>
      <c r="H102" s="174">
        <f>IF(G102="","",G102-G102*COMPASS!$U$15)</f>
        <v>46.76</v>
      </c>
      <c r="J102" s="290"/>
    </row>
    <row r="103" spans="1:10" ht="15" customHeight="1">
      <c r="A103" s="293" t="s">
        <v>11896</v>
      </c>
      <c r="B103" s="370" t="s">
        <v>216</v>
      </c>
      <c r="C103" s="311" t="s">
        <v>11897</v>
      </c>
      <c r="D103" s="311" t="s">
        <v>11898</v>
      </c>
      <c r="E103" s="514">
        <v>1</v>
      </c>
      <c r="F103" s="770"/>
      <c r="G103" s="479">
        <v>58.73</v>
      </c>
      <c r="H103" s="174">
        <f>IF(G103="","",G103-G103*COMPASS!$U$15)</f>
        <v>58.73</v>
      </c>
      <c r="J103" s="290"/>
    </row>
    <row r="104" spans="1:10" ht="15" customHeight="1">
      <c r="A104" s="293" t="s">
        <v>11899</v>
      </c>
      <c r="B104" s="370" t="s">
        <v>216</v>
      </c>
      <c r="C104" s="311" t="s">
        <v>11900</v>
      </c>
      <c r="D104" s="311" t="s">
        <v>11901</v>
      </c>
      <c r="E104" s="514">
        <v>1</v>
      </c>
      <c r="F104" s="770"/>
      <c r="G104" s="479">
        <v>55.25</v>
      </c>
      <c r="H104" s="174">
        <f>IF(G104="","",G104-G104*COMPASS!$U$15)</f>
        <v>55.25</v>
      </c>
      <c r="J104" s="290"/>
    </row>
    <row r="105" spans="1:10" ht="15" customHeight="1">
      <c r="A105" s="293" t="s">
        <v>11902</v>
      </c>
      <c r="B105" s="370" t="s">
        <v>216</v>
      </c>
      <c r="C105" s="311" t="s">
        <v>11903</v>
      </c>
      <c r="D105" s="311" t="s">
        <v>11904</v>
      </c>
      <c r="E105" s="514">
        <v>1</v>
      </c>
      <c r="F105" s="772"/>
      <c r="G105" s="479">
        <v>68.83</v>
      </c>
      <c r="H105" s="174">
        <f>IF(G105="","",G105-G105*COMPASS!$U$15)</f>
        <v>68.83</v>
      </c>
      <c r="J105" s="290"/>
    </row>
    <row r="106" spans="1:10" ht="15" customHeight="1">
      <c r="A106" s="506" t="s">
        <v>15516</v>
      </c>
      <c r="B106" s="370" t="s">
        <v>216</v>
      </c>
      <c r="C106" s="311" t="s">
        <v>15517</v>
      </c>
      <c r="D106" s="311" t="s">
        <v>15518</v>
      </c>
      <c r="E106" s="514">
        <v>1</v>
      </c>
      <c r="F106" s="1009"/>
      <c r="G106" s="479">
        <v>66.599999999999994</v>
      </c>
      <c r="H106" s="174">
        <f>IF(G106="","",G106-G106*COMPASS!$U$15)</f>
        <v>66.599999999999994</v>
      </c>
      <c r="J106" s="290"/>
    </row>
    <row r="107" spans="1:10" ht="15" customHeight="1">
      <c r="A107" s="502" t="s">
        <v>11741</v>
      </c>
      <c r="B107" s="503"/>
      <c r="C107" s="503"/>
      <c r="D107" s="504"/>
      <c r="E107" s="505"/>
      <c r="F107" s="659"/>
      <c r="G107" s="769"/>
      <c r="H107" s="174" t="str">
        <f>IF(G107="","",G107-G107*COMPASS!$U$15)</f>
        <v/>
      </c>
      <c r="J107" s="290"/>
    </row>
    <row r="108" spans="1:10" ht="15" customHeight="1">
      <c r="A108" s="293" t="s">
        <v>15519</v>
      </c>
      <c r="B108" s="370" t="s">
        <v>216</v>
      </c>
      <c r="C108" s="311" t="s">
        <v>11742</v>
      </c>
      <c r="D108" s="356" t="s">
        <v>15520</v>
      </c>
      <c r="E108" s="514">
        <v>1</v>
      </c>
      <c r="F108" s="770"/>
      <c r="G108" s="479">
        <v>794</v>
      </c>
      <c r="H108" s="174">
        <f>IF(G108="","",G108-G108*COMPASS!$U$15)</f>
        <v>794</v>
      </c>
      <c r="J108" s="290"/>
    </row>
    <row r="109" spans="1:10" ht="15" customHeight="1">
      <c r="A109" s="293" t="s">
        <v>15521</v>
      </c>
      <c r="B109" s="370" t="s">
        <v>11554</v>
      </c>
      <c r="C109" s="311" t="s">
        <v>11743</v>
      </c>
      <c r="D109" s="356" t="s">
        <v>15522</v>
      </c>
      <c r="E109" s="514">
        <v>1</v>
      </c>
      <c r="F109" s="770"/>
      <c r="G109" s="479">
        <v>844</v>
      </c>
      <c r="H109" s="174">
        <f>IF(G109="","",G109-G109*COMPASS!$U$15)</f>
        <v>844</v>
      </c>
      <c r="J109" s="290"/>
    </row>
    <row r="110" spans="1:10" ht="15" customHeight="1">
      <c r="A110" s="502" t="s">
        <v>6947</v>
      </c>
      <c r="B110" s="503"/>
      <c r="C110" s="503"/>
      <c r="D110" s="503"/>
      <c r="E110" s="503"/>
      <c r="F110" s="503"/>
      <c r="G110" s="503"/>
      <c r="H110" s="174" t="str">
        <f>IF(G110="","",G110-G110*COMPASS!$U$15)</f>
        <v/>
      </c>
      <c r="J110" s="290"/>
    </row>
    <row r="111" spans="1:10" ht="15" customHeight="1">
      <c r="A111" s="293" t="s">
        <v>6948</v>
      </c>
      <c r="B111" s="370" t="s">
        <v>216</v>
      </c>
      <c r="C111" s="311" t="s">
        <v>12896</v>
      </c>
      <c r="D111" s="311" t="s">
        <v>15523</v>
      </c>
      <c r="E111" s="514">
        <v>1</v>
      </c>
      <c r="F111" s="1009"/>
      <c r="G111" s="479">
        <v>595</v>
      </c>
      <c r="H111" s="174">
        <f>IF(G111="","",G111-G111*COMPASS!$U$15)</f>
        <v>595</v>
      </c>
      <c r="J111" s="290"/>
    </row>
    <row r="112" spans="1:10" ht="15" customHeight="1">
      <c r="A112" s="293" t="s">
        <v>13766</v>
      </c>
      <c r="B112" s="370" t="s">
        <v>11554</v>
      </c>
      <c r="C112" s="311" t="s">
        <v>13767</v>
      </c>
      <c r="D112" s="356" t="s">
        <v>15524</v>
      </c>
      <c r="E112" s="514">
        <v>1</v>
      </c>
      <c r="F112" s="770"/>
      <c r="G112" s="479">
        <v>720</v>
      </c>
      <c r="H112" s="174">
        <f>IF(G112="","",G112-G112*COMPASS!$U$15)</f>
        <v>720</v>
      </c>
      <c r="J112" s="290"/>
    </row>
    <row r="113" spans="1:10" ht="15" customHeight="1">
      <c r="A113" s="502" t="s">
        <v>6949</v>
      </c>
      <c r="B113" s="503"/>
      <c r="C113" s="503"/>
      <c r="D113" s="503"/>
      <c r="E113" s="503"/>
      <c r="F113" s="503"/>
      <c r="G113" s="503"/>
      <c r="H113" s="174" t="str">
        <f>IF(G113="","",G113-G113*COMPASS!$U$15)</f>
        <v/>
      </c>
      <c r="J113" s="290"/>
    </row>
    <row r="114" spans="1:10" ht="15" customHeight="1">
      <c r="A114" s="293" t="s">
        <v>6950</v>
      </c>
      <c r="B114" s="370" t="s">
        <v>216</v>
      </c>
      <c r="C114" s="311" t="s">
        <v>4312</v>
      </c>
      <c r="D114" s="311" t="s">
        <v>13768</v>
      </c>
      <c r="E114" s="514">
        <v>1</v>
      </c>
      <c r="F114" s="772"/>
      <c r="G114" s="479">
        <v>11.6</v>
      </c>
      <c r="H114" s="174">
        <f>IF(G114="","",G114-G114*COMPASS!$U$15)</f>
        <v>11.6</v>
      </c>
      <c r="J114" s="290"/>
    </row>
    <row r="115" spans="1:10" ht="15" customHeight="1">
      <c r="A115" s="293" t="s">
        <v>6951</v>
      </c>
      <c r="B115" s="370" t="s">
        <v>216</v>
      </c>
      <c r="C115" s="311" t="s">
        <v>15525</v>
      </c>
      <c r="D115" s="311" t="s">
        <v>13769</v>
      </c>
      <c r="E115" s="514">
        <v>1</v>
      </c>
      <c r="F115" s="772"/>
      <c r="G115" s="479">
        <v>16.07</v>
      </c>
      <c r="H115" s="174">
        <f>IF(G115="","",G115-G115*COMPASS!$U$15)</f>
        <v>16.07</v>
      </c>
      <c r="J115" s="290"/>
    </row>
    <row r="116" spans="1:10" ht="15" customHeight="1">
      <c r="A116" s="502" t="s">
        <v>11905</v>
      </c>
      <c r="B116" s="503"/>
      <c r="C116" s="503"/>
      <c r="D116" s="503"/>
      <c r="E116" s="503"/>
      <c r="F116" s="503"/>
      <c r="G116" s="503"/>
      <c r="H116" s="174" t="str">
        <f>IF(G116="","",G116-G116*COMPASS!$U$15)</f>
        <v/>
      </c>
      <c r="J116" s="290"/>
    </row>
    <row r="117" spans="1:10" ht="15" customHeight="1">
      <c r="A117" s="293" t="s">
        <v>3341</v>
      </c>
      <c r="B117" s="370" t="s">
        <v>467</v>
      </c>
      <c r="C117" s="311" t="s">
        <v>4316</v>
      </c>
      <c r="D117" s="311" t="s">
        <v>11906</v>
      </c>
      <c r="E117" s="514">
        <v>1</v>
      </c>
      <c r="F117" s="770"/>
      <c r="G117" s="479">
        <v>35.590000000000003</v>
      </c>
      <c r="H117" s="174">
        <f>IF(G117="","",G117-G117*COMPASS!$U$15)</f>
        <v>35.590000000000003</v>
      </c>
      <c r="J117" s="290"/>
    </row>
    <row r="118" spans="1:10" ht="15" customHeight="1">
      <c r="A118" s="293" t="s">
        <v>3345</v>
      </c>
      <c r="B118" s="370" t="s">
        <v>216</v>
      </c>
      <c r="C118" s="311" t="s">
        <v>4320</v>
      </c>
      <c r="D118" s="311" t="s">
        <v>11907</v>
      </c>
      <c r="E118" s="514">
        <v>1</v>
      </c>
      <c r="F118" s="770"/>
      <c r="G118" s="479">
        <v>35.590000000000003</v>
      </c>
      <c r="H118" s="174">
        <f>IF(G118="","",G118-G118*COMPASS!$U$15)</f>
        <v>35.590000000000003</v>
      </c>
      <c r="J118" s="290"/>
    </row>
    <row r="119" spans="1:10" ht="15" customHeight="1">
      <c r="A119" s="293" t="s">
        <v>3344</v>
      </c>
      <c r="B119" s="370" t="s">
        <v>216</v>
      </c>
      <c r="C119" s="311" t="s">
        <v>4319</v>
      </c>
      <c r="D119" s="311" t="s">
        <v>11908</v>
      </c>
      <c r="E119" s="514">
        <v>1</v>
      </c>
      <c r="F119" s="770"/>
      <c r="G119" s="479">
        <v>35.590000000000003</v>
      </c>
      <c r="H119" s="174">
        <f>IF(G119="","",G119-G119*COMPASS!$U$15)</f>
        <v>35.590000000000003</v>
      </c>
      <c r="J119" s="290"/>
    </row>
    <row r="120" spans="1:10" ht="15" customHeight="1">
      <c r="A120" s="293" t="s">
        <v>3343</v>
      </c>
      <c r="B120" s="370" t="s">
        <v>216</v>
      </c>
      <c r="C120" s="311" t="s">
        <v>4318</v>
      </c>
      <c r="D120" s="311" t="s">
        <v>11909</v>
      </c>
      <c r="E120" s="514">
        <v>1</v>
      </c>
      <c r="F120" s="770"/>
      <c r="G120" s="479">
        <v>35.590000000000003</v>
      </c>
      <c r="H120" s="174">
        <f>IF(G120="","",G120-G120*COMPASS!$U$15)</f>
        <v>35.590000000000003</v>
      </c>
      <c r="J120" s="290"/>
    </row>
    <row r="121" spans="1:10" ht="15" customHeight="1">
      <c r="A121" s="293" t="s">
        <v>3339</v>
      </c>
      <c r="B121" s="370" t="s">
        <v>467</v>
      </c>
      <c r="C121" s="311" t="s">
        <v>4314</v>
      </c>
      <c r="D121" s="311" t="s">
        <v>11910</v>
      </c>
      <c r="E121" s="514">
        <v>1</v>
      </c>
      <c r="F121" s="770"/>
      <c r="G121" s="479">
        <v>35.590000000000003</v>
      </c>
      <c r="H121" s="174">
        <f>IF(G121="","",G121-G121*COMPASS!$U$15)</f>
        <v>35.590000000000003</v>
      </c>
      <c r="J121" s="290"/>
    </row>
    <row r="122" spans="1:10" ht="15" customHeight="1">
      <c r="A122" s="293" t="s">
        <v>3342</v>
      </c>
      <c r="B122" s="370" t="s">
        <v>216</v>
      </c>
      <c r="C122" s="311" t="s">
        <v>4317</v>
      </c>
      <c r="D122" s="311" t="s">
        <v>15526</v>
      </c>
      <c r="E122" s="514">
        <v>1</v>
      </c>
      <c r="F122" s="770"/>
      <c r="G122" s="479">
        <v>35.590000000000003</v>
      </c>
      <c r="H122" s="174">
        <f>IF(G122="","",G122-G122*COMPASS!$U$15)</f>
        <v>35.590000000000003</v>
      </c>
      <c r="J122" s="290"/>
    </row>
    <row r="123" spans="1:10" ht="15" customHeight="1">
      <c r="A123" s="293" t="s">
        <v>3340</v>
      </c>
      <c r="B123" s="370" t="s">
        <v>216</v>
      </c>
      <c r="C123" s="311" t="s">
        <v>4315</v>
      </c>
      <c r="D123" s="311" t="s">
        <v>11911</v>
      </c>
      <c r="E123" s="514">
        <v>1</v>
      </c>
      <c r="F123" s="770"/>
      <c r="G123" s="479">
        <v>35.590000000000003</v>
      </c>
      <c r="H123" s="174">
        <f>IF(G123="","",G123-G123*COMPASS!$U$15)</f>
        <v>35.590000000000003</v>
      </c>
      <c r="J123" s="290"/>
    </row>
    <row r="124" spans="1:10" ht="15" customHeight="1">
      <c r="A124" s="293" t="s">
        <v>3338</v>
      </c>
      <c r="B124" s="370" t="s">
        <v>216</v>
      </c>
      <c r="C124" s="311" t="s">
        <v>4313</v>
      </c>
      <c r="D124" s="311" t="s">
        <v>11912</v>
      </c>
      <c r="E124" s="514">
        <v>1</v>
      </c>
      <c r="F124" s="770"/>
      <c r="G124" s="479">
        <v>35.590000000000003</v>
      </c>
      <c r="H124" s="174">
        <f>IF(G124="","",G124-G124*COMPASS!$U$15)</f>
        <v>35.590000000000003</v>
      </c>
      <c r="J124" s="290"/>
    </row>
    <row r="125" spans="1:10" ht="15" customHeight="1">
      <c r="A125" s="293" t="s">
        <v>3347</v>
      </c>
      <c r="B125" s="370" t="s">
        <v>216</v>
      </c>
      <c r="C125" s="311" t="s">
        <v>4322</v>
      </c>
      <c r="D125" s="311" t="s">
        <v>11913</v>
      </c>
      <c r="E125" s="514">
        <v>1</v>
      </c>
      <c r="F125" s="770"/>
      <c r="G125" s="479">
        <v>45.55</v>
      </c>
      <c r="H125" s="174">
        <f>IF(G125="","",G125-G125*COMPASS!$U$15)</f>
        <v>45.55</v>
      </c>
      <c r="J125" s="290"/>
    </row>
    <row r="126" spans="1:10" ht="15" customHeight="1">
      <c r="A126" s="293" t="s">
        <v>3346</v>
      </c>
      <c r="B126" s="370" t="s">
        <v>216</v>
      </c>
      <c r="C126" s="311" t="s">
        <v>4321</v>
      </c>
      <c r="D126" s="311" t="s">
        <v>11914</v>
      </c>
      <c r="E126" s="514">
        <v>1</v>
      </c>
      <c r="F126" s="770"/>
      <c r="G126" s="479">
        <v>28.47</v>
      </c>
      <c r="H126" s="174">
        <f>IF(G126="","",G126-G126*COMPASS!$U$15)</f>
        <v>28.47</v>
      </c>
      <c r="J126" s="290"/>
    </row>
    <row r="127" spans="1:10" ht="15" customHeight="1">
      <c r="A127" s="502" t="s">
        <v>11915</v>
      </c>
      <c r="B127" s="503"/>
      <c r="C127" s="503"/>
      <c r="D127" s="504"/>
      <c r="E127" s="505"/>
      <c r="F127" s="659"/>
      <c r="G127" s="769"/>
      <c r="H127" s="174" t="str">
        <f>IF(G127="","",G127-G127*COMPASS!$U$15)</f>
        <v/>
      </c>
      <c r="J127" s="290"/>
    </row>
    <row r="128" spans="1:10" ht="15" customHeight="1">
      <c r="A128" s="293" t="s">
        <v>11766</v>
      </c>
      <c r="B128" s="370" t="s">
        <v>216</v>
      </c>
      <c r="C128" s="311" t="s">
        <v>11767</v>
      </c>
      <c r="D128" s="311" t="s">
        <v>11768</v>
      </c>
      <c r="E128" s="514">
        <v>1</v>
      </c>
      <c r="F128" s="770"/>
      <c r="G128" s="479">
        <v>441.75</v>
      </c>
      <c r="H128" s="174">
        <f>IF(G128="","",G128-G128*COMPASS!$U$15)</f>
        <v>441.75</v>
      </c>
      <c r="J128" s="290"/>
    </row>
    <row r="129" spans="1:10" ht="15" customHeight="1">
      <c r="A129" s="293" t="s">
        <v>11674</v>
      </c>
      <c r="B129" s="370" t="s">
        <v>216</v>
      </c>
      <c r="C129" s="311" t="s">
        <v>11675</v>
      </c>
      <c r="D129" s="311" t="s">
        <v>11676</v>
      </c>
      <c r="E129" s="514">
        <v>1</v>
      </c>
      <c r="F129" s="770"/>
      <c r="G129" s="479">
        <v>96.34</v>
      </c>
      <c r="H129" s="174">
        <f>IF(G129="","",G129-G129*COMPASS!$U$15)</f>
        <v>96.34</v>
      </c>
      <c r="J129" s="290"/>
    </row>
    <row r="130" spans="1:10" ht="15" customHeight="1">
      <c r="A130" s="293" t="s">
        <v>11677</v>
      </c>
      <c r="B130" s="370" t="s">
        <v>216</v>
      </c>
      <c r="C130" s="311" t="s">
        <v>11678</v>
      </c>
      <c r="D130" s="311" t="s">
        <v>11679</v>
      </c>
      <c r="E130" s="514">
        <v>1</v>
      </c>
      <c r="F130" s="770"/>
      <c r="G130" s="479">
        <v>90.73</v>
      </c>
      <c r="H130" s="174">
        <f>IF(G130="","",G130-G130*COMPASS!$U$15)</f>
        <v>90.73</v>
      </c>
      <c r="J130" s="290"/>
    </row>
    <row r="131" spans="1:10" ht="15" customHeight="1">
      <c r="A131" s="293" t="s">
        <v>11621</v>
      </c>
      <c r="B131" s="370" t="s">
        <v>467</v>
      </c>
      <c r="C131" s="311" t="s">
        <v>11622</v>
      </c>
      <c r="D131" s="311" t="s">
        <v>11623</v>
      </c>
      <c r="E131" s="514">
        <v>1</v>
      </c>
      <c r="F131" s="770"/>
      <c r="G131" s="479">
        <v>58.88</v>
      </c>
      <c r="H131" s="174">
        <f>IF(G131="","",G131-G131*COMPASS!$U$15)</f>
        <v>58.88</v>
      </c>
      <c r="J131" s="290"/>
    </row>
    <row r="132" spans="1:10" ht="15" customHeight="1">
      <c r="A132" s="293" t="s">
        <v>13770</v>
      </c>
      <c r="B132" s="370" t="s">
        <v>216</v>
      </c>
      <c r="C132" s="311" t="s">
        <v>13771</v>
      </c>
      <c r="D132" s="311" t="s">
        <v>13772</v>
      </c>
      <c r="E132" s="514">
        <v>1</v>
      </c>
      <c r="F132" s="772"/>
      <c r="G132" s="479">
        <v>85.13</v>
      </c>
      <c r="H132" s="174">
        <f>IF(G132="","",G132-G132*COMPASS!$U$15)</f>
        <v>85.13</v>
      </c>
      <c r="J132" s="290"/>
    </row>
    <row r="133" spans="1:10" ht="15" customHeight="1">
      <c r="A133" s="293" t="s">
        <v>11555</v>
      </c>
      <c r="B133" s="370" t="s">
        <v>216</v>
      </c>
      <c r="C133" s="311" t="s">
        <v>11556</v>
      </c>
      <c r="D133" s="311" t="s">
        <v>11557</v>
      </c>
      <c r="E133" s="514">
        <v>1</v>
      </c>
      <c r="F133" s="772"/>
      <c r="G133" s="479">
        <v>55.73</v>
      </c>
      <c r="H133" s="174">
        <f>IF(G133="","",G133-G133*COMPASS!$U$15)</f>
        <v>55.73</v>
      </c>
      <c r="J133" s="290"/>
    </row>
    <row r="134" spans="1:10" ht="15" customHeight="1">
      <c r="A134" s="293" t="s">
        <v>11597</v>
      </c>
      <c r="B134" s="370" t="s">
        <v>467</v>
      </c>
      <c r="C134" s="311" t="s">
        <v>11598</v>
      </c>
      <c r="D134" s="311" t="s">
        <v>11599</v>
      </c>
      <c r="E134" s="514">
        <v>1</v>
      </c>
      <c r="F134" s="770"/>
      <c r="G134" s="479">
        <v>64.510000000000005</v>
      </c>
      <c r="H134" s="174">
        <f>IF(G134="","",G134-G134*COMPASS!$U$15)</f>
        <v>64.510000000000005</v>
      </c>
      <c r="J134" s="290"/>
    </row>
    <row r="135" spans="1:10" ht="15" customHeight="1">
      <c r="A135" s="293" t="s">
        <v>11594</v>
      </c>
      <c r="B135" s="370" t="s">
        <v>216</v>
      </c>
      <c r="C135" s="311" t="s">
        <v>11595</v>
      </c>
      <c r="D135" s="311" t="s">
        <v>11596</v>
      </c>
      <c r="E135" s="514">
        <v>1</v>
      </c>
      <c r="F135" s="772"/>
      <c r="G135" s="479">
        <v>64.510000000000005</v>
      </c>
      <c r="H135" s="174">
        <f>IF(G135="","",G135-G135*COMPASS!$U$15)</f>
        <v>64.510000000000005</v>
      </c>
      <c r="J135" s="290"/>
    </row>
    <row r="136" spans="1:10" ht="15" customHeight="1">
      <c r="A136" s="293" t="s">
        <v>12897</v>
      </c>
      <c r="B136" s="370" t="s">
        <v>216</v>
      </c>
      <c r="C136" s="311" t="s">
        <v>12898</v>
      </c>
      <c r="D136" s="311" t="s">
        <v>12899</v>
      </c>
      <c r="E136" s="514">
        <v>1</v>
      </c>
      <c r="F136" s="772"/>
      <c r="G136" s="479">
        <v>48.12</v>
      </c>
      <c r="H136" s="174">
        <f>IF(G136="","",G136-G136*COMPASS!$U$15)</f>
        <v>48.12</v>
      </c>
      <c r="J136" s="290"/>
    </row>
    <row r="137" spans="1:10" ht="15" customHeight="1">
      <c r="A137" s="293" t="s">
        <v>11585</v>
      </c>
      <c r="B137" s="370" t="s">
        <v>216</v>
      </c>
      <c r="C137" s="311" t="s">
        <v>11586</v>
      </c>
      <c r="D137" s="311" t="s">
        <v>11587</v>
      </c>
      <c r="E137" s="514">
        <v>1</v>
      </c>
      <c r="F137" s="772"/>
      <c r="G137" s="479">
        <v>45.45</v>
      </c>
      <c r="H137" s="174">
        <f>IF(G137="","",G137-G137*COMPASS!$U$15)</f>
        <v>45.45</v>
      </c>
      <c r="J137" s="290"/>
    </row>
    <row r="138" spans="1:10" ht="15" customHeight="1">
      <c r="A138" s="293" t="s">
        <v>11600</v>
      </c>
      <c r="B138" s="370" t="s">
        <v>467</v>
      </c>
      <c r="C138" s="311" t="s">
        <v>11601</v>
      </c>
      <c r="D138" s="311" t="s">
        <v>11602</v>
      </c>
      <c r="E138" s="514">
        <v>1</v>
      </c>
      <c r="F138" s="770"/>
      <c r="G138" s="479">
        <v>52.89</v>
      </c>
      <c r="H138" s="174">
        <f>IF(G138="","",G138-G138*COMPASS!$U$15)</f>
        <v>52.89</v>
      </c>
      <c r="J138" s="290"/>
    </row>
    <row r="139" spans="1:10" ht="15" customHeight="1">
      <c r="A139" s="293" t="s">
        <v>11660</v>
      </c>
      <c r="B139" s="370" t="s">
        <v>216</v>
      </c>
      <c r="C139" s="311" t="s">
        <v>11661</v>
      </c>
      <c r="D139" s="311" t="s">
        <v>9797</v>
      </c>
      <c r="E139" s="514">
        <v>1</v>
      </c>
      <c r="F139" s="770"/>
      <c r="G139" s="479">
        <v>51.17</v>
      </c>
      <c r="H139" s="174">
        <f>IF(G139="","",G139-G139*COMPASS!$U$15)</f>
        <v>51.17</v>
      </c>
      <c r="J139" s="290"/>
    </row>
    <row r="140" spans="1:10" ht="15" customHeight="1">
      <c r="A140" s="293" t="s">
        <v>11570</v>
      </c>
      <c r="B140" s="370" t="s">
        <v>216</v>
      </c>
      <c r="C140" s="311" t="s">
        <v>11571</v>
      </c>
      <c r="D140" s="311" t="s">
        <v>11572</v>
      </c>
      <c r="E140" s="514">
        <v>1</v>
      </c>
      <c r="F140" s="772"/>
      <c r="G140" s="479">
        <v>41.81</v>
      </c>
      <c r="H140" s="174">
        <f>IF(G140="","",G140-G140*COMPASS!$U$15)</f>
        <v>41.81</v>
      </c>
      <c r="J140" s="290"/>
    </row>
    <row r="141" spans="1:10" ht="15" customHeight="1">
      <c r="A141" s="293" t="s">
        <v>11588</v>
      </c>
      <c r="B141" s="370" t="s">
        <v>216</v>
      </c>
      <c r="C141" s="311" t="s">
        <v>11589</v>
      </c>
      <c r="D141" s="311" t="s">
        <v>11590</v>
      </c>
      <c r="E141" s="514">
        <v>1</v>
      </c>
      <c r="F141" s="772"/>
      <c r="G141" s="479">
        <v>36.380000000000003</v>
      </c>
      <c r="H141" s="174">
        <f>IF(G141="","",G141-G141*COMPASS!$U$15)</f>
        <v>36.380000000000003</v>
      </c>
      <c r="J141" s="290"/>
    </row>
    <row r="142" spans="1:10" ht="15" customHeight="1">
      <c r="A142" s="293" t="s">
        <v>11603</v>
      </c>
      <c r="B142" s="370" t="s">
        <v>467</v>
      </c>
      <c r="C142" s="311" t="s">
        <v>11604</v>
      </c>
      <c r="D142" s="311" t="s">
        <v>11605</v>
      </c>
      <c r="E142" s="514">
        <v>1</v>
      </c>
      <c r="F142" s="770"/>
      <c r="G142" s="479">
        <v>40.53</v>
      </c>
      <c r="H142" s="174">
        <f>IF(G142="","",G142-G142*COMPASS!$U$15)</f>
        <v>40.53</v>
      </c>
      <c r="J142" s="290"/>
    </row>
    <row r="143" spans="1:10" ht="15" customHeight="1">
      <c r="A143" s="293" t="s">
        <v>15527</v>
      </c>
      <c r="B143" s="370" t="s">
        <v>216</v>
      </c>
      <c r="C143" s="311" t="s">
        <v>15528</v>
      </c>
      <c r="D143" s="311" t="s">
        <v>15529</v>
      </c>
      <c r="E143" s="514">
        <v>1</v>
      </c>
      <c r="F143" s="772"/>
      <c r="G143" s="479">
        <v>50.67</v>
      </c>
      <c r="H143" s="174">
        <f>IF(G143="","",G143-G143*COMPASS!$U$15)</f>
        <v>50.67</v>
      </c>
      <c r="J143" s="290"/>
    </row>
    <row r="144" spans="1:10" ht="15" customHeight="1">
      <c r="A144" s="293" t="s">
        <v>11606</v>
      </c>
      <c r="B144" s="370" t="s">
        <v>216</v>
      </c>
      <c r="C144" s="311" t="s">
        <v>11607</v>
      </c>
      <c r="D144" s="311" t="s">
        <v>11608</v>
      </c>
      <c r="E144" s="514">
        <v>1</v>
      </c>
      <c r="F144" s="770"/>
      <c r="G144" s="479">
        <v>48.36</v>
      </c>
      <c r="H144" s="174">
        <f>IF(G144="","",G144-G144*COMPASS!$U$15)</f>
        <v>48.36</v>
      </c>
      <c r="J144" s="290"/>
    </row>
    <row r="145" spans="1:10" ht="15" customHeight="1">
      <c r="A145" s="293" t="s">
        <v>15530</v>
      </c>
      <c r="B145" s="370" t="s">
        <v>216</v>
      </c>
      <c r="C145" s="311" t="s">
        <v>15531</v>
      </c>
      <c r="D145" s="311" t="s">
        <v>15532</v>
      </c>
      <c r="E145" s="514">
        <v>1</v>
      </c>
      <c r="F145" s="770"/>
      <c r="G145" s="479">
        <v>60.54</v>
      </c>
      <c r="H145" s="174">
        <f>IF(G145="","",G145-G145*COMPASS!$U$15)</f>
        <v>60.54</v>
      </c>
      <c r="J145" s="290"/>
    </row>
    <row r="146" spans="1:10" ht="15" customHeight="1">
      <c r="A146" s="293" t="s">
        <v>11916</v>
      </c>
      <c r="B146" s="370" t="s">
        <v>216</v>
      </c>
      <c r="C146" s="311" t="s">
        <v>11917</v>
      </c>
      <c r="D146" s="311" t="s">
        <v>11918</v>
      </c>
      <c r="E146" s="514">
        <v>1</v>
      </c>
      <c r="F146" s="770"/>
      <c r="G146" s="479">
        <v>113.16</v>
      </c>
      <c r="H146" s="174">
        <f>IF(G146="","",G146-G146*COMPASS!$U$15)</f>
        <v>113.16</v>
      </c>
      <c r="J146" s="290"/>
    </row>
    <row r="147" spans="1:10" ht="15" customHeight="1">
      <c r="A147" s="293" t="s">
        <v>11591</v>
      </c>
      <c r="B147" s="370" t="s">
        <v>216</v>
      </c>
      <c r="C147" s="311" t="s">
        <v>11592</v>
      </c>
      <c r="D147" s="311" t="s">
        <v>11593</v>
      </c>
      <c r="E147" s="514">
        <v>1</v>
      </c>
      <c r="F147" s="772"/>
      <c r="G147" s="479">
        <v>71.66</v>
      </c>
      <c r="H147" s="174">
        <f>IF(G147="","",G147-G147*COMPASS!$U$15)</f>
        <v>71.66</v>
      </c>
      <c r="J147" s="290"/>
    </row>
    <row r="148" spans="1:10" ht="15" customHeight="1">
      <c r="A148" s="293" t="s">
        <v>12900</v>
      </c>
      <c r="B148" s="370" t="s">
        <v>216</v>
      </c>
      <c r="C148" s="311" t="s">
        <v>12901</v>
      </c>
      <c r="D148" s="311" t="s">
        <v>12902</v>
      </c>
      <c r="E148" s="514">
        <v>1</v>
      </c>
      <c r="F148" s="772"/>
      <c r="G148" s="479">
        <v>72.069999999999993</v>
      </c>
      <c r="H148" s="174">
        <f>IF(G148="","",G148-G148*COMPASS!$U$15)</f>
        <v>72.069999999999993</v>
      </c>
      <c r="J148" s="290"/>
    </row>
    <row r="149" spans="1:10" ht="15" customHeight="1">
      <c r="A149" s="293" t="s">
        <v>11662</v>
      </c>
      <c r="B149" s="370" t="s">
        <v>216</v>
      </c>
      <c r="C149" s="311" t="s">
        <v>11663</v>
      </c>
      <c r="D149" s="311" t="s">
        <v>11664</v>
      </c>
      <c r="E149" s="514">
        <v>1</v>
      </c>
      <c r="F149" s="770"/>
      <c r="G149" s="479">
        <v>99.73</v>
      </c>
      <c r="H149" s="174">
        <f>IF(G149="","",G149-G149*COMPASS!$U$15)</f>
        <v>99.73</v>
      </c>
      <c r="J149" s="290"/>
    </row>
    <row r="150" spans="1:10" ht="15" customHeight="1">
      <c r="A150" s="293" t="s">
        <v>15533</v>
      </c>
      <c r="B150" s="370" t="s">
        <v>216</v>
      </c>
      <c r="C150" s="311" t="s">
        <v>15534</v>
      </c>
      <c r="D150" s="311" t="s">
        <v>15535</v>
      </c>
      <c r="E150" s="514">
        <v>1</v>
      </c>
      <c r="F150" s="770"/>
      <c r="G150" s="479">
        <v>65.59</v>
      </c>
      <c r="H150" s="174">
        <f>IF(G150="","",G150-G150*COMPASS!$U$15)</f>
        <v>65.59</v>
      </c>
      <c r="J150" s="290"/>
    </row>
    <row r="151" spans="1:10" ht="15" customHeight="1">
      <c r="A151" s="347" t="s">
        <v>11665</v>
      </c>
      <c r="B151" s="370" t="s">
        <v>216</v>
      </c>
      <c r="C151" s="311" t="s">
        <v>11666</v>
      </c>
      <c r="D151" s="311" t="s">
        <v>11667</v>
      </c>
      <c r="E151" s="514">
        <v>1</v>
      </c>
      <c r="F151" s="770"/>
      <c r="G151" s="479">
        <v>62.43</v>
      </c>
      <c r="H151" s="174">
        <f>IF(G151="","",G151-G151*COMPASS!$U$15)</f>
        <v>62.43</v>
      </c>
      <c r="J151" s="290"/>
    </row>
    <row r="152" spans="1:10" ht="15" customHeight="1">
      <c r="A152" s="293" t="s">
        <v>11668</v>
      </c>
      <c r="B152" s="370" t="s">
        <v>216</v>
      </c>
      <c r="C152" s="311" t="s">
        <v>11669</v>
      </c>
      <c r="D152" s="311" t="s">
        <v>11670</v>
      </c>
      <c r="E152" s="514">
        <v>1</v>
      </c>
      <c r="F152" s="770"/>
      <c r="G152" s="479">
        <v>69.27</v>
      </c>
      <c r="H152" s="174">
        <f>IF(G152="","",G152-G152*COMPASS!$U$15)</f>
        <v>69.27</v>
      </c>
      <c r="J152" s="290"/>
    </row>
    <row r="153" spans="1:10" ht="15" customHeight="1">
      <c r="A153" s="293" t="s">
        <v>11609</v>
      </c>
      <c r="B153" s="370" t="s">
        <v>467</v>
      </c>
      <c r="C153" s="311" t="s">
        <v>11610</v>
      </c>
      <c r="D153" s="311" t="s">
        <v>11611</v>
      </c>
      <c r="E153" s="514">
        <v>1</v>
      </c>
      <c r="F153" s="770"/>
      <c r="G153" s="479">
        <v>68.150000000000006</v>
      </c>
      <c r="H153" s="174">
        <f>IF(G153="","",G153-G153*COMPASS!$U$15)</f>
        <v>68.150000000000006</v>
      </c>
      <c r="J153" s="290"/>
    </row>
    <row r="154" spans="1:10" ht="15" customHeight="1">
      <c r="A154" s="293" t="s">
        <v>11612</v>
      </c>
      <c r="B154" s="370" t="s">
        <v>216</v>
      </c>
      <c r="C154" s="311" t="s">
        <v>11613</v>
      </c>
      <c r="D154" s="311" t="s">
        <v>11614</v>
      </c>
      <c r="E154" s="514">
        <v>1</v>
      </c>
      <c r="F154" s="770"/>
      <c r="G154" s="479">
        <v>85.13</v>
      </c>
      <c r="H154" s="174">
        <f>IF(G154="","",G154-G154*COMPASS!$U$15)</f>
        <v>85.13</v>
      </c>
      <c r="J154" s="290"/>
    </row>
    <row r="155" spans="1:10" ht="15" customHeight="1">
      <c r="A155" s="293" t="s">
        <v>11615</v>
      </c>
      <c r="B155" s="370" t="s">
        <v>216</v>
      </c>
      <c r="C155" s="311" t="s">
        <v>11616</v>
      </c>
      <c r="D155" s="311" t="s">
        <v>11617</v>
      </c>
      <c r="E155" s="514">
        <v>1</v>
      </c>
      <c r="F155" s="770"/>
      <c r="G155" s="479">
        <v>69.849999999999994</v>
      </c>
      <c r="H155" s="174">
        <f>IF(G155="","",G155-G155*COMPASS!$U$15)</f>
        <v>69.849999999999994</v>
      </c>
      <c r="J155" s="290"/>
    </row>
    <row r="156" spans="1:10" ht="15" customHeight="1">
      <c r="A156" s="293" t="s">
        <v>11671</v>
      </c>
      <c r="B156" s="370" t="s">
        <v>216</v>
      </c>
      <c r="C156" s="311" t="s">
        <v>11672</v>
      </c>
      <c r="D156" s="311" t="s">
        <v>11673</v>
      </c>
      <c r="E156" s="514">
        <v>1</v>
      </c>
      <c r="F156" s="770"/>
      <c r="G156" s="479">
        <v>76.53</v>
      </c>
      <c r="H156" s="174">
        <f>IF(G156="","",G156-G156*COMPASS!$U$15)</f>
        <v>76.53</v>
      </c>
      <c r="J156" s="290"/>
    </row>
    <row r="157" spans="1:10" ht="15" customHeight="1">
      <c r="A157" s="293" t="s">
        <v>11919</v>
      </c>
      <c r="B157" s="370" t="s">
        <v>216</v>
      </c>
      <c r="C157" s="311" t="s">
        <v>11920</v>
      </c>
      <c r="D157" s="311" t="s">
        <v>11921</v>
      </c>
      <c r="E157" s="514">
        <v>1</v>
      </c>
      <c r="F157" s="772"/>
      <c r="G157" s="479">
        <v>51.36</v>
      </c>
      <c r="H157" s="174">
        <f>IF(G157="","",G157-G157*COMPASS!$U$15)</f>
        <v>51.36</v>
      </c>
      <c r="J157" s="290"/>
    </row>
    <row r="158" spans="1:10" ht="15" customHeight="1">
      <c r="A158" s="293" t="s">
        <v>11579</v>
      </c>
      <c r="B158" s="370" t="s">
        <v>216</v>
      </c>
      <c r="C158" s="311" t="s">
        <v>11580</v>
      </c>
      <c r="D158" s="311" t="s">
        <v>11581</v>
      </c>
      <c r="E158" s="514">
        <v>1</v>
      </c>
      <c r="F158" s="772"/>
      <c r="G158" s="479">
        <v>72.44</v>
      </c>
      <c r="H158" s="174">
        <f>IF(G158="","",G158-G158*COMPASS!$U$15)</f>
        <v>72.44</v>
      </c>
      <c r="J158" s="290"/>
    </row>
    <row r="159" spans="1:10" ht="15" customHeight="1">
      <c r="A159" s="773" t="s">
        <v>15536</v>
      </c>
      <c r="B159" s="370" t="s">
        <v>216</v>
      </c>
      <c r="C159" s="311" t="s">
        <v>15537</v>
      </c>
      <c r="D159" s="311" t="s">
        <v>15538</v>
      </c>
      <c r="E159" s="515">
        <v>1</v>
      </c>
      <c r="F159" s="780"/>
      <c r="G159" s="479">
        <v>159.68</v>
      </c>
      <c r="H159" s="174">
        <f>IF(G159="","",G159-G159*COMPASS!$U$15)</f>
        <v>159.68</v>
      </c>
      <c r="J159" s="290"/>
    </row>
    <row r="160" spans="1:10" ht="15" customHeight="1">
      <c r="A160" s="293" t="s">
        <v>11582</v>
      </c>
      <c r="B160" s="370" t="s">
        <v>216</v>
      </c>
      <c r="C160" s="311" t="s">
        <v>11583</v>
      </c>
      <c r="D160" s="311" t="s">
        <v>11584</v>
      </c>
      <c r="E160" s="514">
        <v>1</v>
      </c>
      <c r="F160" s="772"/>
      <c r="G160" s="479">
        <v>61.51</v>
      </c>
      <c r="H160" s="174">
        <f>IF(G160="","",G160-G160*COMPASS!$U$15)</f>
        <v>61.51</v>
      </c>
      <c r="J160" s="290"/>
    </row>
    <row r="161" spans="1:10" ht="15" customHeight="1">
      <c r="A161" s="293" t="s">
        <v>11618</v>
      </c>
      <c r="B161" s="370" t="s">
        <v>467</v>
      </c>
      <c r="C161" s="311" t="s">
        <v>11619</v>
      </c>
      <c r="D161" s="311" t="s">
        <v>11620</v>
      </c>
      <c r="E161" s="514">
        <v>1</v>
      </c>
      <c r="F161" s="770"/>
      <c r="G161" s="479">
        <v>68.78</v>
      </c>
      <c r="H161" s="174">
        <f>IF(G161="","",G161-G161*COMPASS!$U$15)</f>
        <v>68.78</v>
      </c>
    </row>
    <row r="162" spans="1:10" ht="15" customHeight="1">
      <c r="A162" s="773" t="s">
        <v>15539</v>
      </c>
      <c r="B162" s="370" t="s">
        <v>467</v>
      </c>
      <c r="C162" s="311" t="s">
        <v>15540</v>
      </c>
      <c r="D162" s="311" t="s">
        <v>15541</v>
      </c>
      <c r="E162" s="514">
        <v>1</v>
      </c>
      <c r="F162" s="1150"/>
      <c r="G162" s="479">
        <v>81.540000000000006</v>
      </c>
      <c r="H162" s="174">
        <f>IF(G162="","",G162-G162*COMPASS!$U$15)</f>
        <v>81.540000000000006</v>
      </c>
      <c r="J162" s="290"/>
    </row>
    <row r="163" spans="1:10" ht="15" customHeight="1">
      <c r="A163" s="293" t="s">
        <v>13773</v>
      </c>
      <c r="B163" s="370" t="s">
        <v>216</v>
      </c>
      <c r="C163" s="311" t="s">
        <v>13774</v>
      </c>
      <c r="D163" s="311" t="s">
        <v>13775</v>
      </c>
      <c r="E163" s="514">
        <v>1</v>
      </c>
      <c r="F163" s="770"/>
      <c r="G163" s="479">
        <v>44.77</v>
      </c>
      <c r="H163" s="174">
        <f>IF(G163="","",G163-G163*COMPASS!$U$15)</f>
        <v>44.77</v>
      </c>
      <c r="J163" s="290"/>
    </row>
    <row r="164" spans="1:10" ht="15" customHeight="1">
      <c r="A164" s="293" t="s">
        <v>12903</v>
      </c>
      <c r="B164" s="370" t="s">
        <v>216</v>
      </c>
      <c r="C164" s="311" t="s">
        <v>12904</v>
      </c>
      <c r="D164" s="311" t="s">
        <v>15542</v>
      </c>
      <c r="E164" s="514">
        <v>1</v>
      </c>
      <c r="F164" s="770"/>
      <c r="G164" s="479">
        <v>28.42</v>
      </c>
      <c r="H164" s="174">
        <f>IF(G164="","",G164-G164*COMPASS!$U$15)</f>
        <v>28.42</v>
      </c>
      <c r="J164" s="290"/>
    </row>
    <row r="165" spans="1:10" ht="15" customHeight="1">
      <c r="A165" s="293" t="s">
        <v>13776</v>
      </c>
      <c r="B165" s="370" t="s">
        <v>216</v>
      </c>
      <c r="C165" s="311" t="s">
        <v>13777</v>
      </c>
      <c r="D165" s="311" t="s">
        <v>13778</v>
      </c>
      <c r="E165" s="514">
        <v>1</v>
      </c>
      <c r="F165" s="770"/>
      <c r="G165" s="479">
        <v>74.650000000000006</v>
      </c>
      <c r="H165" s="174">
        <f>IF(G165="","",G165-G165*COMPASS!$U$15)</f>
        <v>74.650000000000006</v>
      </c>
      <c r="J165" s="290"/>
    </row>
    <row r="166" spans="1:10" ht="15" customHeight="1">
      <c r="A166" s="293" t="s">
        <v>12905</v>
      </c>
      <c r="B166" s="370" t="s">
        <v>216</v>
      </c>
      <c r="C166" s="311" t="s">
        <v>12906</v>
      </c>
      <c r="D166" s="311" t="s">
        <v>15543</v>
      </c>
      <c r="E166" s="514">
        <v>1</v>
      </c>
      <c r="F166" s="770"/>
      <c r="G166" s="479">
        <v>36.950000000000003</v>
      </c>
      <c r="H166" s="174">
        <f>IF(G166="","",G166-G166*COMPASS!$U$15)</f>
        <v>36.950000000000003</v>
      </c>
      <c r="J166" s="290"/>
    </row>
    <row r="167" spans="1:10" ht="15" customHeight="1">
      <c r="A167" s="293" t="s">
        <v>12907</v>
      </c>
      <c r="B167" s="370" t="s">
        <v>216</v>
      </c>
      <c r="C167" s="311" t="s">
        <v>12908</v>
      </c>
      <c r="D167" s="311" t="s">
        <v>15544</v>
      </c>
      <c r="E167" s="514">
        <v>1</v>
      </c>
      <c r="F167" s="770"/>
      <c r="G167" s="479">
        <v>42.63</v>
      </c>
      <c r="H167" s="174">
        <f>IF(G167="","",G167-G167*COMPASS!$U$15)</f>
        <v>42.63</v>
      </c>
      <c r="J167" s="290"/>
    </row>
    <row r="168" spans="1:10" ht="15" customHeight="1">
      <c r="A168" s="293" t="s">
        <v>12909</v>
      </c>
      <c r="B168" s="370" t="s">
        <v>216</v>
      </c>
      <c r="C168" s="311" t="s">
        <v>12910</v>
      </c>
      <c r="D168" s="311" t="s">
        <v>12911</v>
      </c>
      <c r="E168" s="514">
        <v>1</v>
      </c>
      <c r="F168" s="770"/>
      <c r="G168" s="479">
        <v>40.61</v>
      </c>
      <c r="H168" s="174">
        <f>IF(G168="","",G168-G168*COMPASS!$U$15)</f>
        <v>40.61</v>
      </c>
      <c r="J168" s="290"/>
    </row>
    <row r="169" spans="1:10" ht="15" customHeight="1">
      <c r="A169" s="293" t="s">
        <v>11573</v>
      </c>
      <c r="B169" s="370" t="s">
        <v>216</v>
      </c>
      <c r="C169" s="311" t="s">
        <v>11574</v>
      </c>
      <c r="D169" s="311" t="s">
        <v>11575</v>
      </c>
      <c r="E169" s="514">
        <v>1</v>
      </c>
      <c r="F169" s="772"/>
      <c r="G169" s="479">
        <v>111.72</v>
      </c>
      <c r="H169" s="174">
        <f>IF(G169="","",G169-G169*COMPASS!$U$15)</f>
        <v>111.72</v>
      </c>
      <c r="J169" s="290"/>
    </row>
    <row r="170" spans="1:10" ht="15" customHeight="1">
      <c r="A170" s="293" t="s">
        <v>11639</v>
      </c>
      <c r="B170" s="370" t="s">
        <v>216</v>
      </c>
      <c r="C170" s="311" t="s">
        <v>11640</v>
      </c>
      <c r="D170" s="311" t="s">
        <v>11641</v>
      </c>
      <c r="E170" s="514">
        <v>1</v>
      </c>
      <c r="F170" s="772"/>
      <c r="G170" s="479">
        <v>83.97</v>
      </c>
      <c r="H170" s="174">
        <f>IF(G170="","",G170-G170*COMPASS!$U$15)</f>
        <v>83.97</v>
      </c>
      <c r="J170" s="290"/>
    </row>
    <row r="171" spans="1:10" ht="15" customHeight="1">
      <c r="A171" s="773" t="s">
        <v>11642</v>
      </c>
      <c r="B171" s="370" t="s">
        <v>467</v>
      </c>
      <c r="C171" s="311" t="s">
        <v>11643</v>
      </c>
      <c r="D171" s="311" t="s">
        <v>11644</v>
      </c>
      <c r="E171" s="514">
        <v>1</v>
      </c>
      <c r="F171" s="770"/>
      <c r="G171" s="479">
        <v>83.97</v>
      </c>
      <c r="H171" s="174">
        <f>IF(G171="","",G171-G171*COMPASS!$U$15)</f>
        <v>83.97</v>
      </c>
      <c r="J171" s="290"/>
    </row>
    <row r="172" spans="1:10" ht="15" customHeight="1">
      <c r="A172" s="773" t="s">
        <v>13779</v>
      </c>
      <c r="B172" s="370" t="s">
        <v>216</v>
      </c>
      <c r="C172" s="311" t="s">
        <v>13780</v>
      </c>
      <c r="D172" s="311" t="s">
        <v>13781</v>
      </c>
      <c r="E172" s="514">
        <v>1</v>
      </c>
      <c r="F172" s="770"/>
      <c r="G172" s="479">
        <v>87.03</v>
      </c>
      <c r="H172" s="174">
        <f>IF(G172="","",G172-G172*COMPASS!$U$15)</f>
        <v>87.03</v>
      </c>
      <c r="J172" s="290"/>
    </row>
    <row r="173" spans="1:10" ht="15" customHeight="1">
      <c r="A173" s="506" t="s">
        <v>11922</v>
      </c>
      <c r="B173" s="370" t="s">
        <v>216</v>
      </c>
      <c r="C173" s="311" t="s">
        <v>11923</v>
      </c>
      <c r="D173" s="311" t="s">
        <v>11924</v>
      </c>
      <c r="E173" s="514">
        <v>1</v>
      </c>
      <c r="F173" s="770"/>
      <c r="G173" s="479">
        <v>87.03</v>
      </c>
      <c r="H173" s="174">
        <f>IF(G173="","",G173-G173*COMPASS!$U$15)</f>
        <v>87.03</v>
      </c>
      <c r="J173" s="290"/>
    </row>
    <row r="174" spans="1:10" ht="15" customHeight="1">
      <c r="A174" s="773" t="s">
        <v>11576</v>
      </c>
      <c r="B174" s="370" t="s">
        <v>216</v>
      </c>
      <c r="C174" s="311" t="s">
        <v>11577</v>
      </c>
      <c r="D174" s="311" t="s">
        <v>11578</v>
      </c>
      <c r="E174" s="514">
        <v>1</v>
      </c>
      <c r="F174" s="772"/>
      <c r="G174" s="479">
        <v>167.61</v>
      </c>
      <c r="H174" s="174">
        <f>IF(G174="","",G174-G174*COMPASS!$U$15)</f>
        <v>167.61</v>
      </c>
      <c r="J174" s="290"/>
    </row>
    <row r="175" spans="1:10" ht="15" customHeight="1">
      <c r="A175" s="773" t="s">
        <v>11645</v>
      </c>
      <c r="B175" s="370" t="s">
        <v>216</v>
      </c>
      <c r="C175" s="311" t="s">
        <v>11646</v>
      </c>
      <c r="D175" s="311" t="s">
        <v>11647</v>
      </c>
      <c r="E175" s="514">
        <v>1</v>
      </c>
      <c r="F175" s="770"/>
      <c r="G175" s="479">
        <v>108.96</v>
      </c>
      <c r="H175" s="174">
        <f>IF(G175="","",G175-G175*COMPASS!$U$15)</f>
        <v>108.96</v>
      </c>
      <c r="J175" s="290"/>
    </row>
    <row r="176" spans="1:10" ht="15" customHeight="1">
      <c r="A176" s="293" t="s">
        <v>11654</v>
      </c>
      <c r="B176" s="370" t="s">
        <v>216</v>
      </c>
      <c r="C176" s="311" t="s">
        <v>11655</v>
      </c>
      <c r="D176" s="311" t="s">
        <v>11656</v>
      </c>
      <c r="E176" s="514">
        <v>1</v>
      </c>
      <c r="F176" s="770"/>
      <c r="G176" s="479">
        <v>108.96</v>
      </c>
      <c r="H176" s="174">
        <f>IF(G176="","",G176-G176*COMPASS!$U$15)</f>
        <v>108.96</v>
      </c>
      <c r="J176" s="290"/>
    </row>
    <row r="177" spans="1:10" ht="15" customHeight="1">
      <c r="A177" s="293" t="s">
        <v>11648</v>
      </c>
      <c r="B177" s="370" t="s">
        <v>216</v>
      </c>
      <c r="C177" s="311" t="s">
        <v>11649</v>
      </c>
      <c r="D177" s="311" t="s">
        <v>11650</v>
      </c>
      <c r="E177" s="514">
        <v>1</v>
      </c>
      <c r="F177" s="770"/>
      <c r="G177" s="479">
        <v>108.96</v>
      </c>
      <c r="H177" s="174">
        <f>IF(G177="","",G177-G177*COMPASS!$U$15)</f>
        <v>108.96</v>
      </c>
      <c r="J177" s="290"/>
    </row>
    <row r="178" spans="1:10" ht="15" customHeight="1">
      <c r="A178" s="293" t="s">
        <v>11651</v>
      </c>
      <c r="B178" s="370" t="s">
        <v>216</v>
      </c>
      <c r="C178" s="311" t="s">
        <v>11652</v>
      </c>
      <c r="D178" s="311" t="s">
        <v>11653</v>
      </c>
      <c r="E178" s="514">
        <v>1</v>
      </c>
      <c r="F178" s="770"/>
      <c r="G178" s="479">
        <v>108.96</v>
      </c>
      <c r="H178" s="174">
        <f>IF(G178="","",G178-G178*COMPASS!$U$15)</f>
        <v>108.96</v>
      </c>
      <c r="J178" s="290"/>
    </row>
    <row r="179" spans="1:10" ht="15" customHeight="1">
      <c r="A179" s="293" t="s">
        <v>11657</v>
      </c>
      <c r="B179" s="370" t="s">
        <v>216</v>
      </c>
      <c r="C179" s="311" t="s">
        <v>11658</v>
      </c>
      <c r="D179" s="311" t="s">
        <v>11659</v>
      </c>
      <c r="E179" s="514">
        <v>1</v>
      </c>
      <c r="F179" s="770"/>
      <c r="G179" s="479">
        <v>108.96</v>
      </c>
      <c r="H179" s="174">
        <f>IF(G179="","",G179-G179*COMPASS!$U$15)</f>
        <v>108.96</v>
      </c>
      <c r="J179" s="290"/>
    </row>
    <row r="180" spans="1:10" ht="15" customHeight="1">
      <c r="A180" s="293" t="s">
        <v>11558</v>
      </c>
      <c r="B180" s="370" t="s">
        <v>216</v>
      </c>
      <c r="C180" s="311" t="s">
        <v>11559</v>
      </c>
      <c r="D180" s="311" t="s">
        <v>11560</v>
      </c>
      <c r="E180" s="514">
        <v>1</v>
      </c>
      <c r="F180" s="772"/>
      <c r="G180" s="479">
        <v>101.93</v>
      </c>
      <c r="H180" s="174">
        <f>IF(G180="","",G180-G180*COMPASS!$U$15)</f>
        <v>101.93</v>
      </c>
      <c r="J180" s="290"/>
    </row>
    <row r="181" spans="1:10" ht="15" customHeight="1">
      <c r="A181" s="293" t="s">
        <v>11564</v>
      </c>
      <c r="B181" s="370" t="s">
        <v>216</v>
      </c>
      <c r="C181" s="311" t="s">
        <v>11565</v>
      </c>
      <c r="D181" s="311" t="s">
        <v>11566</v>
      </c>
      <c r="E181" s="514">
        <v>1</v>
      </c>
      <c r="F181" s="772"/>
      <c r="G181" s="479">
        <v>59.71</v>
      </c>
      <c r="H181" s="174">
        <f>IF(G181="","",G181-G181*COMPASS!$U$15)</f>
        <v>59.71</v>
      </c>
      <c r="J181" s="290"/>
    </row>
    <row r="182" spans="1:10" ht="15" customHeight="1">
      <c r="A182" s="293" t="s">
        <v>13782</v>
      </c>
      <c r="B182" s="370" t="s">
        <v>216</v>
      </c>
      <c r="C182" s="311" t="s">
        <v>13783</v>
      </c>
      <c r="D182" s="311" t="s">
        <v>13784</v>
      </c>
      <c r="E182" s="514">
        <v>1</v>
      </c>
      <c r="F182" s="772"/>
      <c r="G182" s="479">
        <v>55.98</v>
      </c>
      <c r="H182" s="174">
        <f>IF(G182="","",G182-G182*COMPASS!$U$15)</f>
        <v>55.98</v>
      </c>
      <c r="J182" s="290"/>
    </row>
    <row r="183" spans="1:10" ht="15" customHeight="1">
      <c r="A183" s="293" t="s">
        <v>11624</v>
      </c>
      <c r="B183" s="370" t="s">
        <v>216</v>
      </c>
      <c r="C183" s="311" t="s">
        <v>11625</v>
      </c>
      <c r="D183" s="311" t="s">
        <v>11626</v>
      </c>
      <c r="E183" s="514">
        <v>1</v>
      </c>
      <c r="F183" s="770"/>
      <c r="G183" s="479">
        <v>61.27</v>
      </c>
      <c r="H183" s="174">
        <f>IF(G183="","",G183-G183*COMPASS!$U$15)</f>
        <v>61.27</v>
      </c>
      <c r="J183" s="290"/>
    </row>
    <row r="184" spans="1:10" ht="15" customHeight="1">
      <c r="A184" s="775" t="s">
        <v>11630</v>
      </c>
      <c r="B184" s="370" t="s">
        <v>216</v>
      </c>
      <c r="C184" s="311" t="s">
        <v>11631</v>
      </c>
      <c r="D184" s="311" t="s">
        <v>11632</v>
      </c>
      <c r="E184" s="514">
        <v>1</v>
      </c>
      <c r="F184" s="770"/>
      <c r="G184" s="479">
        <v>61.27</v>
      </c>
      <c r="H184" s="174">
        <f>IF(G184="","",G184-G184*COMPASS!$U$15)</f>
        <v>61.27</v>
      </c>
      <c r="J184" s="290"/>
    </row>
    <row r="185" spans="1:10" ht="15" customHeight="1">
      <c r="A185" s="775" t="s">
        <v>11627</v>
      </c>
      <c r="B185" s="370" t="s">
        <v>216</v>
      </c>
      <c r="C185" s="311" t="s">
        <v>11628</v>
      </c>
      <c r="D185" s="311" t="s">
        <v>11629</v>
      </c>
      <c r="E185" s="514">
        <v>1</v>
      </c>
      <c r="F185" s="770"/>
      <c r="G185" s="479">
        <v>61.27</v>
      </c>
      <c r="H185" s="174">
        <f>IF(G185="","",G185-G185*COMPASS!$U$15)</f>
        <v>61.27</v>
      </c>
      <c r="J185" s="290"/>
    </row>
    <row r="186" spans="1:10" ht="15" customHeight="1">
      <c r="A186" s="293" t="s">
        <v>11633</v>
      </c>
      <c r="B186" s="370" t="s">
        <v>216</v>
      </c>
      <c r="C186" s="311" t="s">
        <v>11634</v>
      </c>
      <c r="D186" s="311" t="s">
        <v>11635</v>
      </c>
      <c r="E186" s="514">
        <v>1</v>
      </c>
      <c r="F186" s="770"/>
      <c r="G186" s="479">
        <v>61.27</v>
      </c>
      <c r="H186" s="174">
        <f>IF(G186="","",G186-G186*COMPASS!$U$15)</f>
        <v>61.27</v>
      </c>
      <c r="J186" s="290"/>
    </row>
    <row r="187" spans="1:10" ht="15" customHeight="1">
      <c r="A187" s="293" t="s">
        <v>11636</v>
      </c>
      <c r="B187" s="370" t="s">
        <v>467</v>
      </c>
      <c r="C187" s="311" t="s">
        <v>11637</v>
      </c>
      <c r="D187" s="311" t="s">
        <v>11638</v>
      </c>
      <c r="E187" s="514">
        <v>1</v>
      </c>
      <c r="F187" s="770"/>
      <c r="G187" s="479">
        <v>61.27</v>
      </c>
      <c r="H187" s="174">
        <f>IF(G187="","",G187-G187*COMPASS!$U$15)</f>
        <v>61.27</v>
      </c>
      <c r="J187" s="290"/>
    </row>
    <row r="188" spans="1:10" ht="15" customHeight="1">
      <c r="A188" s="293" t="s">
        <v>12912</v>
      </c>
      <c r="B188" s="370" t="s">
        <v>216</v>
      </c>
      <c r="C188" s="311" t="s">
        <v>12913</v>
      </c>
      <c r="D188" s="311" t="s">
        <v>12914</v>
      </c>
      <c r="E188" s="514">
        <v>1</v>
      </c>
      <c r="F188" s="770"/>
      <c r="G188" s="479">
        <v>66.650000000000006</v>
      </c>
      <c r="H188" s="174">
        <f>IF(G188="","",G188-G188*COMPASS!$U$15)</f>
        <v>66.650000000000006</v>
      </c>
      <c r="J188" s="290"/>
    </row>
    <row r="189" spans="1:10" ht="15" customHeight="1">
      <c r="A189" s="775" t="s">
        <v>11925</v>
      </c>
      <c r="B189" s="370" t="s">
        <v>216</v>
      </c>
      <c r="C189" s="311" t="s">
        <v>11926</v>
      </c>
      <c r="D189" s="311" t="s">
        <v>11927</v>
      </c>
      <c r="E189" s="514">
        <v>1</v>
      </c>
      <c r="F189" s="770"/>
      <c r="G189" s="479">
        <v>66.650000000000006</v>
      </c>
      <c r="H189" s="174">
        <f>IF(G189="","",G189-G189*COMPASS!$U$15)</f>
        <v>66.650000000000006</v>
      </c>
      <c r="J189" s="290"/>
    </row>
    <row r="190" spans="1:10" ht="15" customHeight="1">
      <c r="A190" s="293" t="s">
        <v>11561</v>
      </c>
      <c r="B190" s="370" t="s">
        <v>216</v>
      </c>
      <c r="C190" s="311" t="s">
        <v>11562</v>
      </c>
      <c r="D190" s="311" t="s">
        <v>11563</v>
      </c>
      <c r="E190" s="514">
        <v>1</v>
      </c>
      <c r="F190" s="772"/>
      <c r="G190" s="479">
        <v>140.76</v>
      </c>
      <c r="H190" s="174">
        <f>IF(G190="","",G190-G190*COMPASS!$U$15)</f>
        <v>140.76</v>
      </c>
      <c r="J190" s="290"/>
    </row>
    <row r="191" spans="1:10" ht="15" customHeight="1">
      <c r="A191" s="293" t="s">
        <v>11567</v>
      </c>
      <c r="B191" s="370" t="s">
        <v>216</v>
      </c>
      <c r="C191" s="311" t="s">
        <v>11568</v>
      </c>
      <c r="D191" s="311" t="s">
        <v>11569</v>
      </c>
      <c r="E191" s="514">
        <v>1</v>
      </c>
      <c r="F191" s="772"/>
      <c r="G191" s="479">
        <v>57.25</v>
      </c>
      <c r="H191" s="174">
        <f>IF(G191="","",G191-G191*COMPASS!$U$15)</f>
        <v>57.25</v>
      </c>
      <c r="J191" s="290"/>
    </row>
    <row r="192" spans="1:10" ht="15" customHeight="1">
      <c r="A192" s="502" t="s">
        <v>13785</v>
      </c>
      <c r="B192" s="1069"/>
      <c r="C192" s="1069"/>
      <c r="D192" s="1069"/>
      <c r="E192" s="1069"/>
      <c r="F192" s="1069"/>
      <c r="G192" s="1069"/>
      <c r="H192" s="174" t="str">
        <f>IF(G192="","",G192-G192*COMPASS!$U$15)</f>
        <v/>
      </c>
      <c r="J192" s="290"/>
    </row>
    <row r="193" spans="1:10" ht="15" customHeight="1">
      <c r="A193" s="293" t="s">
        <v>13786</v>
      </c>
      <c r="B193" s="370" t="s">
        <v>11554</v>
      </c>
      <c r="C193" s="311" t="s">
        <v>13787</v>
      </c>
      <c r="D193" s="311" t="s">
        <v>15545</v>
      </c>
      <c r="E193" s="514">
        <v>1</v>
      </c>
      <c r="F193" s="770"/>
      <c r="G193" s="479">
        <v>1229</v>
      </c>
      <c r="H193" s="174">
        <f>IF(G193="","",G193-G193*COMPASS!$U$15)</f>
        <v>1229</v>
      </c>
      <c r="J193" s="290"/>
    </row>
    <row r="194" spans="1:10" ht="15" customHeight="1">
      <c r="A194" s="506" t="s">
        <v>15546</v>
      </c>
      <c r="B194" s="370" t="s">
        <v>216</v>
      </c>
      <c r="C194" s="311" t="s">
        <v>15547</v>
      </c>
      <c r="D194" s="311" t="s">
        <v>15548</v>
      </c>
      <c r="E194" s="514">
        <v>1</v>
      </c>
      <c r="F194" s="770"/>
      <c r="G194" s="479">
        <v>1104</v>
      </c>
      <c r="H194" s="174">
        <f>IF(G194="","",G194-G194*COMPASS!$U$15)</f>
        <v>1104</v>
      </c>
      <c r="J194" s="290"/>
    </row>
    <row r="195" spans="1:10" ht="15" customHeight="1">
      <c r="A195" s="502" t="s">
        <v>11928</v>
      </c>
      <c r="B195" s="503"/>
      <c r="C195" s="503"/>
      <c r="D195" s="503"/>
      <c r="E195" s="503"/>
      <c r="F195" s="503"/>
      <c r="G195" s="503"/>
      <c r="H195" s="174" t="str">
        <f>IF(G195="","",G195-G195*COMPASS!$U$15)</f>
        <v/>
      </c>
      <c r="J195" s="290"/>
    </row>
    <row r="196" spans="1:10" ht="15" customHeight="1">
      <c r="A196" s="347" t="s">
        <v>265</v>
      </c>
      <c r="B196" s="370" t="s">
        <v>216</v>
      </c>
      <c r="C196" s="311" t="s">
        <v>6909</v>
      </c>
      <c r="D196" s="311" t="s">
        <v>13788</v>
      </c>
      <c r="E196" s="515">
        <v>1</v>
      </c>
      <c r="F196" s="772"/>
      <c r="G196" s="479">
        <v>123.02</v>
      </c>
      <c r="H196" s="174">
        <f>IF(G196="","",G196-G196*COMPASS!$U$15)</f>
        <v>123.02</v>
      </c>
      <c r="J196" s="290"/>
    </row>
    <row r="197" spans="1:10" ht="15" customHeight="1">
      <c r="A197" s="293" t="s">
        <v>4306</v>
      </c>
      <c r="B197" s="370" t="s">
        <v>216</v>
      </c>
      <c r="C197" s="311" t="s">
        <v>4323</v>
      </c>
      <c r="D197" s="311" t="s">
        <v>9817</v>
      </c>
      <c r="E197" s="515">
        <v>1</v>
      </c>
      <c r="F197" s="772"/>
      <c r="G197" s="479">
        <v>109.66</v>
      </c>
      <c r="H197" s="174">
        <f>IF(G197="","",G197-G197*COMPASS!$U$15)</f>
        <v>109.66</v>
      </c>
      <c r="J197" s="290"/>
    </row>
    <row r="198" spans="1:10" ht="15" customHeight="1">
      <c r="A198" s="293" t="s">
        <v>4307</v>
      </c>
      <c r="B198" s="370" t="s">
        <v>216</v>
      </c>
      <c r="C198" s="311" t="s">
        <v>4324</v>
      </c>
      <c r="D198" s="311" t="s">
        <v>13789</v>
      </c>
      <c r="E198" s="515">
        <v>1</v>
      </c>
      <c r="F198" s="772"/>
      <c r="G198" s="479">
        <v>13.48</v>
      </c>
      <c r="H198" s="174">
        <f>IF(G198="","",G198-G198*COMPASS!$U$15)</f>
        <v>13.48</v>
      </c>
      <c r="J198" s="290"/>
    </row>
    <row r="199" spans="1:10" ht="15" customHeight="1">
      <c r="A199" s="502" t="s">
        <v>4308</v>
      </c>
      <c r="B199" s="503"/>
      <c r="C199" s="503"/>
      <c r="D199" s="503"/>
      <c r="E199" s="503"/>
      <c r="F199" s="503"/>
      <c r="G199" s="503"/>
      <c r="H199" s="174" t="str">
        <f>IF(G199="","",G199-G199*COMPASS!$U$15)</f>
        <v/>
      </c>
      <c r="J199" s="290"/>
    </row>
    <row r="200" spans="1:10" ht="15" customHeight="1">
      <c r="A200" s="293" t="s">
        <v>11929</v>
      </c>
      <c r="B200" s="370" t="s">
        <v>467</v>
      </c>
      <c r="C200" s="311" t="s">
        <v>11930</v>
      </c>
      <c r="D200" s="311" t="s">
        <v>11931</v>
      </c>
      <c r="E200" s="514">
        <v>1</v>
      </c>
      <c r="F200" s="772"/>
      <c r="G200" s="479">
        <v>78.510000000000005</v>
      </c>
      <c r="H200" s="174">
        <f>IF(G200="","",G200-G200*COMPASS!$U$15)</f>
        <v>78.510000000000005</v>
      </c>
      <c r="J200" s="290"/>
    </row>
    <row r="201" spans="1:10" ht="15" customHeight="1">
      <c r="A201" s="293" t="s">
        <v>11932</v>
      </c>
      <c r="B201" s="370" t="s">
        <v>216</v>
      </c>
      <c r="C201" s="311" t="s">
        <v>11933</v>
      </c>
      <c r="D201" s="311" t="s">
        <v>11934</v>
      </c>
      <c r="E201" s="514">
        <v>1</v>
      </c>
      <c r="F201" s="772"/>
      <c r="G201" s="479">
        <v>78.510000000000005</v>
      </c>
      <c r="H201" s="174">
        <f>IF(G201="","",G201-G201*COMPASS!$U$15)</f>
        <v>78.510000000000005</v>
      </c>
      <c r="J201" s="290"/>
    </row>
    <row r="202" spans="1:10" ht="15" customHeight="1">
      <c r="A202" s="293" t="s">
        <v>11935</v>
      </c>
      <c r="B202" s="370" t="s">
        <v>467</v>
      </c>
      <c r="C202" s="311" t="s">
        <v>11936</v>
      </c>
      <c r="D202" s="311" t="s">
        <v>11937</v>
      </c>
      <c r="E202" s="514">
        <v>1</v>
      </c>
      <c r="F202" s="772"/>
      <c r="G202" s="479">
        <v>78.510000000000005</v>
      </c>
      <c r="H202" s="174">
        <f>IF(G202="","",G202-G202*COMPASS!$U$15)</f>
        <v>78.510000000000005</v>
      </c>
      <c r="J202" s="290"/>
    </row>
    <row r="203" spans="1:10" ht="15" customHeight="1">
      <c r="A203" s="293" t="s">
        <v>11938</v>
      </c>
      <c r="B203" s="370" t="s">
        <v>216</v>
      </c>
      <c r="C203" s="311" t="s">
        <v>11939</v>
      </c>
      <c r="D203" s="311" t="s">
        <v>11940</v>
      </c>
      <c r="E203" s="514">
        <v>1</v>
      </c>
      <c r="F203" s="772"/>
      <c r="G203" s="479">
        <v>78.510000000000005</v>
      </c>
      <c r="H203" s="174">
        <f>IF(G203="","",G203-G203*COMPASS!$U$15)</f>
        <v>78.510000000000005</v>
      </c>
      <c r="J203" s="290"/>
    </row>
    <row r="204" spans="1:10" ht="15" customHeight="1">
      <c r="A204" s="293" t="s">
        <v>11941</v>
      </c>
      <c r="B204" s="370" t="s">
        <v>216</v>
      </c>
      <c r="C204" s="311" t="s">
        <v>11942</v>
      </c>
      <c r="D204" s="311" t="s">
        <v>11943</v>
      </c>
      <c r="E204" s="514">
        <v>1</v>
      </c>
      <c r="F204" s="776"/>
      <c r="G204" s="479">
        <v>78.510000000000005</v>
      </c>
      <c r="H204" s="174">
        <f>IF(G204="","",G204-G204*COMPASS!$U$15)</f>
        <v>78.510000000000005</v>
      </c>
      <c r="J204" s="290"/>
    </row>
    <row r="205" spans="1:10" ht="15" customHeight="1">
      <c r="A205" s="502" t="s">
        <v>11944</v>
      </c>
      <c r="B205" s="503"/>
      <c r="C205" s="503"/>
      <c r="D205" s="503"/>
      <c r="E205" s="503"/>
      <c r="F205" s="503"/>
      <c r="G205" s="503"/>
      <c r="H205" s="174" t="str">
        <f>IF(G205="","",G205-G205*COMPASS!$U$15)</f>
        <v/>
      </c>
      <c r="J205" s="290"/>
    </row>
    <row r="206" spans="1:10" ht="15" customHeight="1">
      <c r="A206" s="777" t="s">
        <v>11750</v>
      </c>
      <c r="B206" s="370" t="s">
        <v>216</v>
      </c>
      <c r="C206" s="311" t="s">
        <v>11751</v>
      </c>
      <c r="D206" s="311" t="s">
        <v>15549</v>
      </c>
      <c r="E206" s="514">
        <v>1</v>
      </c>
      <c r="F206" s="770"/>
      <c r="G206" s="479">
        <v>51.61</v>
      </c>
      <c r="H206" s="174">
        <f>IF(G206="","",G206-G206*COMPASS!$U$15)</f>
        <v>51.61</v>
      </c>
      <c r="J206" s="290"/>
    </row>
    <row r="207" spans="1:10" ht="15" customHeight="1">
      <c r="A207" s="777" t="s">
        <v>11747</v>
      </c>
      <c r="B207" s="370" t="s">
        <v>216</v>
      </c>
      <c r="C207" s="311" t="s">
        <v>11748</v>
      </c>
      <c r="D207" s="311" t="s">
        <v>11749</v>
      </c>
      <c r="E207" s="514">
        <v>1</v>
      </c>
      <c r="F207" s="770"/>
      <c r="G207" s="479">
        <v>36.53</v>
      </c>
      <c r="H207" s="174">
        <f>IF(G207="","",G207-G207*COMPASS!$U$15)</f>
        <v>36.53</v>
      </c>
      <c r="J207" s="290"/>
    </row>
    <row r="208" spans="1:10" ht="15" customHeight="1">
      <c r="A208" s="777" t="s">
        <v>11752</v>
      </c>
      <c r="B208" s="370" t="s">
        <v>216</v>
      </c>
      <c r="C208" s="311" t="s">
        <v>11753</v>
      </c>
      <c r="D208" s="311" t="s">
        <v>11754</v>
      </c>
      <c r="E208" s="514">
        <v>1</v>
      </c>
      <c r="F208" s="770"/>
      <c r="G208" s="479">
        <v>37.590000000000003</v>
      </c>
      <c r="H208" s="174">
        <f>IF(G208="","",G208-G208*COMPASS!$U$15)</f>
        <v>37.590000000000003</v>
      </c>
      <c r="J208" s="290"/>
    </row>
    <row r="209" spans="1:10" ht="15" customHeight="1">
      <c r="A209" s="777" t="s">
        <v>11755</v>
      </c>
      <c r="B209" s="370" t="s">
        <v>216</v>
      </c>
      <c r="C209" s="311" t="s">
        <v>11756</v>
      </c>
      <c r="D209" s="311" t="s">
        <v>11757</v>
      </c>
      <c r="E209" s="514">
        <v>1</v>
      </c>
      <c r="F209" s="770"/>
      <c r="G209" s="479">
        <v>44.77</v>
      </c>
      <c r="H209" s="174">
        <f>IF(G209="","",G209-G209*COMPASS!$U$15)</f>
        <v>44.77</v>
      </c>
      <c r="J209" s="290"/>
    </row>
    <row r="210" spans="1:10" ht="15" customHeight="1">
      <c r="A210" s="777" t="s">
        <v>11744</v>
      </c>
      <c r="B210" s="370" t="s">
        <v>216</v>
      </c>
      <c r="C210" s="311" t="s">
        <v>11745</v>
      </c>
      <c r="D210" s="311" t="s">
        <v>11746</v>
      </c>
      <c r="E210" s="514">
        <v>1</v>
      </c>
      <c r="F210" s="770"/>
      <c r="G210" s="479">
        <v>66.38</v>
      </c>
      <c r="H210" s="174">
        <f>IF(G210="","",G210-G210*COMPASS!$U$15)</f>
        <v>66.38</v>
      </c>
      <c r="J210" s="290"/>
    </row>
    <row r="211" spans="1:10" ht="15" customHeight="1">
      <c r="A211" s="293" t="s">
        <v>11758</v>
      </c>
      <c r="B211" s="370" t="s">
        <v>467</v>
      </c>
      <c r="C211" s="311" t="s">
        <v>11759</v>
      </c>
      <c r="D211" s="311" t="s">
        <v>11760</v>
      </c>
      <c r="E211" s="514">
        <v>1</v>
      </c>
      <c r="F211" s="770"/>
      <c r="G211" s="479">
        <v>63.14</v>
      </c>
      <c r="H211" s="174">
        <f>IF(G211="","",G211-G211*COMPASS!$U$15)</f>
        <v>63.14</v>
      </c>
      <c r="J211" s="290"/>
    </row>
    <row r="212" spans="1:10" ht="15" customHeight="1">
      <c r="A212" s="293" t="s">
        <v>11761</v>
      </c>
      <c r="B212" s="370" t="s">
        <v>216</v>
      </c>
      <c r="C212" s="311" t="s">
        <v>11762</v>
      </c>
      <c r="D212" s="311" t="s">
        <v>11763</v>
      </c>
      <c r="E212" s="514">
        <v>1</v>
      </c>
      <c r="F212" s="770"/>
      <c r="G212" s="479">
        <v>63.65</v>
      </c>
      <c r="H212" s="174">
        <f>IF(G212="","",G212-G212*COMPASS!$U$15)</f>
        <v>63.65</v>
      </c>
      <c r="J212" s="290"/>
    </row>
    <row r="213" spans="1:10" ht="15" customHeight="1">
      <c r="A213" s="293" t="s">
        <v>13790</v>
      </c>
      <c r="B213" s="370" t="s">
        <v>216</v>
      </c>
      <c r="C213" s="311" t="s">
        <v>13791</v>
      </c>
      <c r="D213" s="311" t="s">
        <v>13792</v>
      </c>
      <c r="E213" s="514">
        <v>1</v>
      </c>
      <c r="F213" s="770"/>
      <c r="G213" s="479">
        <v>62.88</v>
      </c>
      <c r="H213" s="174">
        <f>IF(G213="","",G213-G213*COMPASS!$U$15)</f>
        <v>62.88</v>
      </c>
      <c r="J213" s="290"/>
    </row>
    <row r="214" spans="1:10" ht="15" customHeight="1">
      <c r="A214" s="293" t="s">
        <v>15550</v>
      </c>
      <c r="B214" s="370" t="s">
        <v>216</v>
      </c>
      <c r="C214" s="311" t="s">
        <v>15551</v>
      </c>
      <c r="D214" s="311" t="s">
        <v>15552</v>
      </c>
      <c r="E214" s="514">
        <v>1</v>
      </c>
      <c r="F214" s="770"/>
      <c r="G214" s="479">
        <v>62.88</v>
      </c>
      <c r="H214" s="174">
        <f>IF(G214="","",G214-G214*COMPASS!$U$15)</f>
        <v>62.88</v>
      </c>
      <c r="J214" s="290"/>
    </row>
    <row r="215" spans="1:10" ht="15" customHeight="1">
      <c r="A215" s="293" t="s">
        <v>11764</v>
      </c>
      <c r="B215" s="370" t="s">
        <v>216</v>
      </c>
      <c r="C215" s="311" t="s">
        <v>11765</v>
      </c>
      <c r="D215" s="311" t="s">
        <v>11945</v>
      </c>
      <c r="E215" s="514">
        <v>1</v>
      </c>
      <c r="F215" s="770"/>
      <c r="G215" s="479">
        <v>82.11</v>
      </c>
      <c r="H215" s="174">
        <f>IF(G215="","",G215-G215*COMPASS!$U$15)</f>
        <v>82.11</v>
      </c>
      <c r="J215" s="290"/>
    </row>
    <row r="216" spans="1:10" ht="15" customHeight="1">
      <c r="A216" s="293" t="s">
        <v>15553</v>
      </c>
      <c r="B216" s="370" t="s">
        <v>216</v>
      </c>
      <c r="C216" s="311" t="s">
        <v>15554</v>
      </c>
      <c r="D216" s="311" t="s">
        <v>15555</v>
      </c>
      <c r="E216" s="514">
        <v>1</v>
      </c>
      <c r="F216" s="770"/>
      <c r="G216" s="479">
        <v>82.11</v>
      </c>
      <c r="H216" s="174">
        <f>IF(G216="","",G216-G216*COMPASS!$U$15)</f>
        <v>82.11</v>
      </c>
      <c r="J216" s="290"/>
    </row>
    <row r="217" spans="1:10" ht="15" customHeight="1">
      <c r="A217" s="293" t="s">
        <v>11946</v>
      </c>
      <c r="B217" s="370" t="s">
        <v>216</v>
      </c>
      <c r="C217" s="311" t="s">
        <v>11947</v>
      </c>
      <c r="D217" s="311" t="s">
        <v>11948</v>
      </c>
      <c r="E217" s="514">
        <v>1</v>
      </c>
      <c r="F217" s="770"/>
      <c r="G217" s="479">
        <v>108.31</v>
      </c>
      <c r="H217" s="174">
        <f>IF(G217="","",G217-G217*COMPASS!$U$15)</f>
        <v>108.31</v>
      </c>
      <c r="J217" s="290"/>
    </row>
    <row r="218" spans="1:10" ht="15" customHeight="1">
      <c r="A218" s="1151" t="s">
        <v>13793</v>
      </c>
      <c r="B218" s="503"/>
      <c r="C218" s="503"/>
      <c r="D218" s="503"/>
      <c r="E218" s="503"/>
      <c r="F218" s="503"/>
      <c r="G218" s="769"/>
      <c r="H218" s="174" t="str">
        <f>IF(G218="","",G218-G218*COMPASS!$U$15)</f>
        <v/>
      </c>
      <c r="J218" s="290"/>
    </row>
    <row r="219" spans="1:10" ht="15" customHeight="1">
      <c r="A219" s="293" t="s">
        <v>9812</v>
      </c>
      <c r="B219" s="401" t="s">
        <v>216</v>
      </c>
      <c r="C219" s="311" t="s">
        <v>9813</v>
      </c>
      <c r="D219" s="311" t="s">
        <v>13794</v>
      </c>
      <c r="E219" s="514">
        <v>1</v>
      </c>
      <c r="F219" s="772"/>
      <c r="G219" s="479">
        <v>271.45999999999998</v>
      </c>
      <c r="H219" s="174">
        <f>IF(G219="","",G219-G219*COMPASS!$U$15)</f>
        <v>271.45999999999998</v>
      </c>
      <c r="J219" s="290"/>
    </row>
    <row r="220" spans="1:10" ht="15" customHeight="1">
      <c r="A220" s="293" t="s">
        <v>4304</v>
      </c>
      <c r="B220" s="370" t="s">
        <v>216</v>
      </c>
      <c r="C220" s="311" t="s">
        <v>4310</v>
      </c>
      <c r="D220" s="311" t="s">
        <v>13795</v>
      </c>
      <c r="E220" s="514">
        <v>1</v>
      </c>
      <c r="F220" s="772"/>
      <c r="G220" s="479">
        <v>97.62</v>
      </c>
      <c r="H220" s="174">
        <f>IF(G220="","",G220-G220*COMPASS!$U$15)</f>
        <v>97.62</v>
      </c>
      <c r="J220" s="290"/>
    </row>
    <row r="221" spans="1:10" ht="15" customHeight="1">
      <c r="A221" s="293" t="s">
        <v>4303</v>
      </c>
      <c r="B221" s="370" t="s">
        <v>216</v>
      </c>
      <c r="C221" s="311" t="s">
        <v>4309</v>
      </c>
      <c r="D221" s="311" t="s">
        <v>13796</v>
      </c>
      <c r="E221" s="514">
        <v>1</v>
      </c>
      <c r="F221" s="772"/>
      <c r="G221" s="479">
        <v>233.84</v>
      </c>
      <c r="H221" s="174">
        <f>IF(G221="","",G221-G221*COMPASS!$U$15)</f>
        <v>233.84</v>
      </c>
      <c r="J221" s="290"/>
    </row>
    <row r="222" spans="1:10" ht="15" customHeight="1">
      <c r="A222" s="293" t="s">
        <v>4305</v>
      </c>
      <c r="B222" s="370" t="s">
        <v>216</v>
      </c>
      <c r="C222" s="311" t="s">
        <v>4311</v>
      </c>
      <c r="D222" s="311" t="s">
        <v>13797</v>
      </c>
      <c r="E222" s="514">
        <v>1</v>
      </c>
      <c r="F222" s="772"/>
      <c r="G222" s="479">
        <v>81.14</v>
      </c>
      <c r="H222" s="174">
        <f>IF(G222="","",G222-G222*COMPASS!$U$15)</f>
        <v>81.14</v>
      </c>
      <c r="J222" s="290"/>
    </row>
    <row r="223" spans="1:10" ht="15" customHeight="1">
      <c r="A223" s="293" t="s">
        <v>7518</v>
      </c>
      <c r="B223" s="370" t="s">
        <v>216</v>
      </c>
      <c r="C223" s="311" t="s">
        <v>7519</v>
      </c>
      <c r="D223" s="311" t="s">
        <v>13798</v>
      </c>
      <c r="E223" s="514">
        <v>1</v>
      </c>
      <c r="F223" s="772"/>
      <c r="G223" s="479">
        <v>463.08</v>
      </c>
      <c r="H223" s="174">
        <f>IF(G223="","",G223-G223*COMPASS!$U$15)</f>
        <v>463.08</v>
      </c>
      <c r="J223" s="290"/>
    </row>
    <row r="224" spans="1:10" ht="15" customHeight="1">
      <c r="A224" s="502" t="s">
        <v>11949</v>
      </c>
      <c r="B224" s="503"/>
      <c r="C224" s="503"/>
      <c r="D224" s="503"/>
      <c r="E224" s="503"/>
      <c r="F224" s="503"/>
      <c r="G224" s="769"/>
      <c r="H224" s="174" t="str">
        <f>IF(G224="","",G224-G224*COMPASS!$U$15)</f>
        <v/>
      </c>
      <c r="J224" s="290"/>
    </row>
    <row r="225" spans="1:10" ht="15" customHeight="1">
      <c r="A225" s="293" t="s">
        <v>174</v>
      </c>
      <c r="B225" s="370" t="s">
        <v>216</v>
      </c>
      <c r="C225" s="311" t="s">
        <v>6908</v>
      </c>
      <c r="D225" s="311" t="s">
        <v>9807</v>
      </c>
      <c r="E225" s="514">
        <v>1</v>
      </c>
      <c r="F225" s="772"/>
      <c r="G225" s="479">
        <v>48.12</v>
      </c>
      <c r="H225" s="174">
        <f>IF(G225="","",G225-G225*COMPASS!$U$15)</f>
        <v>48.12</v>
      </c>
      <c r="J225" s="290"/>
    </row>
    <row r="226" spans="1:10" ht="15" customHeight="1">
      <c r="A226" s="347" t="s">
        <v>11681</v>
      </c>
      <c r="B226" s="370" t="s">
        <v>216</v>
      </c>
      <c r="C226" s="311" t="s">
        <v>9800</v>
      </c>
      <c r="D226" s="311" t="s">
        <v>13799</v>
      </c>
      <c r="E226" s="514">
        <v>1</v>
      </c>
      <c r="F226" s="772"/>
      <c r="G226" s="479">
        <v>124.36</v>
      </c>
      <c r="H226" s="174">
        <f>IF(G226="","",G226-G226*COMPASS!$U$15)</f>
        <v>124.36</v>
      </c>
      <c r="J226" s="290"/>
    </row>
    <row r="227" spans="1:10" ht="15" customHeight="1">
      <c r="A227" s="347" t="s">
        <v>8341</v>
      </c>
      <c r="B227" s="370" t="s">
        <v>216</v>
      </c>
      <c r="C227" s="311" t="s">
        <v>8342</v>
      </c>
      <c r="D227" s="311" t="s">
        <v>9798</v>
      </c>
      <c r="E227" s="514">
        <v>1</v>
      </c>
      <c r="F227" s="772"/>
      <c r="G227" s="479">
        <v>186.21</v>
      </c>
      <c r="H227" s="174">
        <f>IF(G227="","",G227-G227*COMPASS!$U$15)</f>
        <v>186.21</v>
      </c>
      <c r="J227" s="290"/>
    </row>
    <row r="228" spans="1:10" ht="15" customHeight="1">
      <c r="A228" s="347" t="s">
        <v>15556</v>
      </c>
      <c r="B228" s="370" t="s">
        <v>216</v>
      </c>
      <c r="C228" s="311" t="s">
        <v>15557</v>
      </c>
      <c r="D228" s="311" t="s">
        <v>15558</v>
      </c>
      <c r="E228" s="514">
        <v>1</v>
      </c>
      <c r="F228" s="772"/>
      <c r="G228" s="479">
        <v>243.47</v>
      </c>
      <c r="H228" s="174">
        <f>IF(G228="","",G228-G228*COMPASS!$U$15)</f>
        <v>243.47</v>
      </c>
      <c r="J228" s="290"/>
    </row>
    <row r="229" spans="1:10" ht="15" customHeight="1">
      <c r="A229" s="293" t="s">
        <v>7516</v>
      </c>
      <c r="B229" s="370" t="s">
        <v>216</v>
      </c>
      <c r="C229" s="311" t="s">
        <v>7517</v>
      </c>
      <c r="D229" s="311" t="s">
        <v>15559</v>
      </c>
      <c r="E229" s="514">
        <v>1</v>
      </c>
      <c r="F229" s="772"/>
      <c r="G229" s="479">
        <v>169.6</v>
      </c>
      <c r="H229" s="174">
        <f>IF(G229="","",G229-G229*COMPASS!$U$15)</f>
        <v>169.6</v>
      </c>
      <c r="J229" s="290"/>
    </row>
    <row r="230" spans="1:10" ht="15" customHeight="1">
      <c r="A230" s="347" t="s">
        <v>9799</v>
      </c>
      <c r="B230" s="370" t="s">
        <v>216</v>
      </c>
      <c r="C230" s="311" t="s">
        <v>9800</v>
      </c>
      <c r="D230" s="311" t="s">
        <v>15560</v>
      </c>
      <c r="E230" s="514">
        <v>1</v>
      </c>
      <c r="F230" s="772"/>
      <c r="G230" s="479">
        <v>124.36</v>
      </c>
      <c r="H230" s="174">
        <f>IF(G230="","",G230-G230*COMPASS!$U$15)</f>
        <v>124.36</v>
      </c>
      <c r="J230" s="290"/>
    </row>
    <row r="231" spans="1:10" ht="15" customHeight="1">
      <c r="A231" s="293" t="s">
        <v>1588</v>
      </c>
      <c r="B231" s="370" t="s">
        <v>216</v>
      </c>
      <c r="C231" s="311" t="s">
        <v>1589</v>
      </c>
      <c r="D231" s="311" t="s">
        <v>9801</v>
      </c>
      <c r="E231" s="514">
        <v>1</v>
      </c>
      <c r="F231" s="772"/>
      <c r="G231" s="479">
        <v>118.6</v>
      </c>
      <c r="H231" s="174">
        <f>IF(G231="","",G231-G231*COMPASS!$U$15)</f>
        <v>118.6</v>
      </c>
      <c r="J231" s="290"/>
    </row>
    <row r="232" spans="1:10" ht="15" customHeight="1">
      <c r="A232" s="293" t="s">
        <v>5873</v>
      </c>
      <c r="B232" s="370" t="s">
        <v>216</v>
      </c>
      <c r="C232" s="311" t="s">
        <v>4675</v>
      </c>
      <c r="D232" s="311" t="s">
        <v>11950</v>
      </c>
      <c r="E232" s="514">
        <v>1</v>
      </c>
      <c r="F232" s="772"/>
      <c r="G232" s="479">
        <v>50.68</v>
      </c>
      <c r="H232" s="174">
        <f>IF(G232="","",G232-G232*COMPASS!$U$15)</f>
        <v>50.68</v>
      </c>
      <c r="J232" s="290"/>
    </row>
    <row r="233" spans="1:10" ht="15" customHeight="1">
      <c r="A233" s="293" t="s">
        <v>9808</v>
      </c>
      <c r="B233" s="370" t="s">
        <v>216</v>
      </c>
      <c r="C233" s="311" t="s">
        <v>9809</v>
      </c>
      <c r="D233" s="311" t="s">
        <v>15561</v>
      </c>
      <c r="E233" s="514">
        <v>1</v>
      </c>
      <c r="F233" s="772"/>
      <c r="G233" s="479">
        <v>58.94</v>
      </c>
      <c r="H233" s="174">
        <f>IF(G233="","",G233-G233*COMPASS!$U$15)</f>
        <v>58.94</v>
      </c>
      <c r="J233" s="290"/>
    </row>
    <row r="234" spans="1:10" ht="15" customHeight="1">
      <c r="A234" s="293" t="s">
        <v>9810</v>
      </c>
      <c r="B234" s="370" t="s">
        <v>216</v>
      </c>
      <c r="C234" s="311" t="s">
        <v>9811</v>
      </c>
      <c r="D234" s="311" t="s">
        <v>15562</v>
      </c>
      <c r="E234" s="514">
        <v>1</v>
      </c>
      <c r="F234" s="772"/>
      <c r="G234" s="479">
        <v>119.75</v>
      </c>
      <c r="H234" s="174">
        <f>IF(G234="","",G234-G234*COMPASS!$U$15)</f>
        <v>119.75</v>
      </c>
      <c r="J234" s="290"/>
    </row>
    <row r="235" spans="1:10" ht="15" customHeight="1">
      <c r="A235" s="502" t="s">
        <v>479</v>
      </c>
      <c r="B235" s="503"/>
      <c r="C235" s="503"/>
      <c r="D235" s="503"/>
      <c r="E235" s="503"/>
      <c r="F235" s="503"/>
      <c r="G235" s="769"/>
      <c r="H235" s="174" t="str">
        <f>IF(G235="","",G235-G235*COMPASS!$U$15)</f>
        <v/>
      </c>
      <c r="J235" s="290"/>
    </row>
    <row r="236" spans="1:10" ht="15" customHeight="1">
      <c r="A236" s="293" t="s">
        <v>556</v>
      </c>
      <c r="B236" s="370" t="s">
        <v>216</v>
      </c>
      <c r="C236" s="311" t="s">
        <v>1590</v>
      </c>
      <c r="D236" s="311" t="s">
        <v>9805</v>
      </c>
      <c r="E236" s="514">
        <v>1</v>
      </c>
      <c r="F236" s="772"/>
      <c r="G236" s="479">
        <v>270.39999999999998</v>
      </c>
      <c r="H236" s="174">
        <f>IF(G236="","",G236-G236*COMPASS!$U$15)</f>
        <v>270.39999999999998</v>
      </c>
      <c r="J236" s="290"/>
    </row>
    <row r="237" spans="1:10" ht="15.6">
      <c r="A237" s="293" t="s">
        <v>241</v>
      </c>
      <c r="B237" s="370" t="s">
        <v>216</v>
      </c>
      <c r="C237" s="311" t="s">
        <v>1591</v>
      </c>
      <c r="D237" s="311" t="s">
        <v>9806</v>
      </c>
      <c r="E237" s="514">
        <v>1</v>
      </c>
      <c r="F237" s="772"/>
      <c r="G237" s="479">
        <v>383.45</v>
      </c>
      <c r="H237" s="174">
        <f>IF(G237="","",G237-G237*COMPASS!$U$15)</f>
        <v>383.45</v>
      </c>
    </row>
    <row r="238" spans="1:10" ht="15.6">
      <c r="A238" s="293" t="s">
        <v>646</v>
      </c>
      <c r="B238" s="370" t="s">
        <v>216</v>
      </c>
      <c r="C238" s="311" t="s">
        <v>1592</v>
      </c>
      <c r="D238" s="311" t="s">
        <v>9804</v>
      </c>
      <c r="E238" s="515">
        <v>1</v>
      </c>
      <c r="F238" s="772"/>
      <c r="G238" s="479">
        <v>362.29</v>
      </c>
      <c r="H238" s="174">
        <f>IF(G238="","",G238-G238*COMPASS!$U$15)</f>
        <v>362.29</v>
      </c>
    </row>
    <row r="239" spans="1:10" ht="15.6">
      <c r="A239" s="293" t="s">
        <v>95</v>
      </c>
      <c r="B239" s="370" t="s">
        <v>216</v>
      </c>
      <c r="C239" s="311" t="s">
        <v>1593</v>
      </c>
      <c r="D239" s="311" t="s">
        <v>11680</v>
      </c>
      <c r="E239" s="514">
        <v>1</v>
      </c>
      <c r="F239" s="772"/>
      <c r="G239" s="479">
        <v>724.36</v>
      </c>
      <c r="H239" s="174">
        <f>IF(G239="","",G239-G239*COMPASS!$U$15)</f>
        <v>724.36</v>
      </c>
    </row>
    <row r="240" spans="1:10" ht="15.6">
      <c r="A240" s="293" t="s">
        <v>97</v>
      </c>
      <c r="B240" s="370" t="s">
        <v>216</v>
      </c>
      <c r="C240" s="311" t="s">
        <v>1595</v>
      </c>
      <c r="D240" s="311" t="s">
        <v>9803</v>
      </c>
      <c r="E240" s="515">
        <v>1</v>
      </c>
      <c r="F240" s="772"/>
      <c r="G240" s="479">
        <v>161.94999999999999</v>
      </c>
      <c r="H240" s="174">
        <f>IF(G240="","",G240-G240*COMPASS!$U$15)</f>
        <v>161.94999999999999</v>
      </c>
    </row>
    <row r="241" spans="1:8" ht="15.6">
      <c r="A241" s="293" t="s">
        <v>96</v>
      </c>
      <c r="B241" s="370" t="s">
        <v>216</v>
      </c>
      <c r="C241" s="311" t="s">
        <v>1594</v>
      </c>
      <c r="D241" s="311" t="s">
        <v>9802</v>
      </c>
      <c r="E241" s="514">
        <v>1</v>
      </c>
      <c r="F241" s="772"/>
      <c r="G241" s="479">
        <v>161.94999999999999</v>
      </c>
      <c r="H241" s="174">
        <f>IF(G241="","",G241-G241*COMPASS!$U$15)</f>
        <v>161.94999999999999</v>
      </c>
    </row>
    <row r="242" spans="1:8">
      <c r="A242" s="502" t="s">
        <v>134</v>
      </c>
      <c r="B242" s="503"/>
      <c r="C242" s="503"/>
      <c r="D242" s="503"/>
      <c r="E242" s="503"/>
      <c r="F242" s="503"/>
      <c r="G242" s="778"/>
      <c r="H242" s="174" t="str">
        <f>IF(G242="","",G242-G242*COMPASS!$U$15)</f>
        <v/>
      </c>
    </row>
    <row r="243" spans="1:8" ht="15.6">
      <c r="A243" s="293" t="s">
        <v>411</v>
      </c>
      <c r="B243" s="370" t="s">
        <v>467</v>
      </c>
      <c r="C243" s="311" t="s">
        <v>8610</v>
      </c>
      <c r="D243" s="311" t="s">
        <v>9818</v>
      </c>
      <c r="E243" s="514">
        <v>1</v>
      </c>
      <c r="F243" s="772"/>
      <c r="G243" s="479">
        <v>49.754199999999997</v>
      </c>
      <c r="H243" s="174">
        <f>IF(G243="","",G243-G243*COMPASS!$U$15)</f>
        <v>49.754199999999997</v>
      </c>
    </row>
    <row r="244" spans="1:8" ht="15.6">
      <c r="A244" s="293" t="s">
        <v>143</v>
      </c>
      <c r="B244" s="370" t="s">
        <v>467</v>
      </c>
      <c r="C244" s="311" t="s">
        <v>11951</v>
      </c>
      <c r="D244" s="311" t="s">
        <v>9819</v>
      </c>
      <c r="E244" s="514">
        <v>1</v>
      </c>
      <c r="F244" s="772"/>
      <c r="G244" s="479">
        <v>63.358000000000004</v>
      </c>
      <c r="H244" s="174">
        <f>IF(G244="","",G244-G244*COMPASS!$U$15)</f>
        <v>63.358000000000004</v>
      </c>
    </row>
    <row r="245" spans="1:8" ht="15.6">
      <c r="A245" s="293" t="s">
        <v>144</v>
      </c>
      <c r="B245" s="370" t="s">
        <v>467</v>
      </c>
      <c r="C245" s="311" t="s">
        <v>8611</v>
      </c>
      <c r="D245" s="311" t="s">
        <v>9820</v>
      </c>
      <c r="E245" s="514">
        <v>1</v>
      </c>
      <c r="F245" s="772"/>
      <c r="G245" s="479">
        <v>40.732400000000005</v>
      </c>
      <c r="H245" s="174">
        <f>IF(G245="","",G245-G245*COMPASS!$U$15)</f>
        <v>40.732400000000005</v>
      </c>
    </row>
    <row r="246" spans="1:8" ht="15.6">
      <c r="A246" s="773" t="s">
        <v>7807</v>
      </c>
      <c r="B246" s="370" t="s">
        <v>216</v>
      </c>
      <c r="C246" s="311" t="s">
        <v>8612</v>
      </c>
      <c r="D246" s="311" t="s">
        <v>9821</v>
      </c>
      <c r="E246" s="514">
        <v>1</v>
      </c>
      <c r="F246" s="772"/>
      <c r="G246" s="479">
        <v>31.679000000000002</v>
      </c>
      <c r="H246" s="174">
        <f>IF(G246="","",G246-G246*COMPASS!$U$15)</f>
        <v>31.679000000000002</v>
      </c>
    </row>
    <row r="247" spans="1:8">
      <c r="A247" s="502" t="s">
        <v>8613</v>
      </c>
      <c r="B247" s="503"/>
      <c r="C247" s="503"/>
      <c r="D247" s="503"/>
      <c r="E247" s="503"/>
      <c r="F247" s="503"/>
      <c r="G247" s="503"/>
      <c r="H247" s="174" t="str">
        <f>IF(G247="","",G247-G247*COMPASS!$U$15)</f>
        <v/>
      </c>
    </row>
    <row r="248" spans="1:8" ht="15.6">
      <c r="A248" s="293" t="s">
        <v>15563</v>
      </c>
      <c r="B248" s="370" t="s">
        <v>216</v>
      </c>
      <c r="C248" s="311" t="s">
        <v>15564</v>
      </c>
      <c r="D248" s="311" t="s">
        <v>15565</v>
      </c>
      <c r="E248" s="514">
        <v>1</v>
      </c>
      <c r="F248" s="776"/>
      <c r="G248" s="479">
        <v>279.99</v>
      </c>
      <c r="H248" s="174">
        <f>IF(G248="","",G248-G248*COMPASS!$U$15)</f>
        <v>279.99</v>
      </c>
    </row>
    <row r="249" spans="1:8">
      <c r="A249" s="502" t="s">
        <v>9516</v>
      </c>
      <c r="B249" s="503"/>
      <c r="C249" s="503"/>
      <c r="D249" s="503"/>
      <c r="E249" s="503"/>
      <c r="F249" s="503"/>
      <c r="G249" s="503"/>
      <c r="H249" s="174" t="str">
        <f>IF(G249="","",G249-G249*COMPASS!$U$15)</f>
        <v/>
      </c>
    </row>
    <row r="250" spans="1:8" ht="15.6">
      <c r="A250" s="341" t="s">
        <v>9822</v>
      </c>
      <c r="B250" s="370" t="s">
        <v>216</v>
      </c>
      <c r="C250" s="311" t="s">
        <v>9823</v>
      </c>
      <c r="D250" s="311" t="s">
        <v>9824</v>
      </c>
      <c r="E250" s="514">
        <v>1</v>
      </c>
      <c r="F250" s="776"/>
      <c r="G250" s="479">
        <v>101.78</v>
      </c>
      <c r="H250" s="174">
        <f>IF(G250="","",G250-G250*COMPASS!$U$15)</f>
        <v>101.78</v>
      </c>
    </row>
    <row r="251" spans="1:8" ht="15.6">
      <c r="A251" s="341" t="s">
        <v>9825</v>
      </c>
      <c r="B251" s="370" t="s">
        <v>216</v>
      </c>
      <c r="C251" s="311" t="s">
        <v>9826</v>
      </c>
      <c r="D251" s="311" t="s">
        <v>9827</v>
      </c>
      <c r="E251" s="514">
        <v>1</v>
      </c>
      <c r="F251" s="779"/>
      <c r="G251" s="479">
        <v>154.41</v>
      </c>
      <c r="H251" s="174">
        <f>IF(G251="","",G251-G251*COMPASS!$U$15)</f>
        <v>154.41</v>
      </c>
    </row>
    <row r="252" spans="1:8">
      <c r="A252" s="341" t="s">
        <v>9828</v>
      </c>
      <c r="B252" s="370" t="s">
        <v>216</v>
      </c>
      <c r="C252" s="311" t="s">
        <v>9829</v>
      </c>
      <c r="D252" s="311" t="s">
        <v>9830</v>
      </c>
      <c r="E252" s="514">
        <v>1</v>
      </c>
      <c r="F252" s="770"/>
      <c r="G252" s="479">
        <v>29.99</v>
      </c>
      <c r="H252" s="174">
        <f>IF(G252="","",G252-G252*COMPASS!$U$15)</f>
        <v>29.99</v>
      </c>
    </row>
    <row r="253" spans="1:8">
      <c r="A253" s="773" t="s">
        <v>9517</v>
      </c>
      <c r="B253" s="370" t="s">
        <v>216</v>
      </c>
      <c r="C253" s="311" t="s">
        <v>9518</v>
      </c>
      <c r="D253" s="311" t="s">
        <v>9831</v>
      </c>
      <c r="E253" s="514">
        <v>1</v>
      </c>
      <c r="F253" s="770"/>
      <c r="G253" s="479">
        <v>12.95</v>
      </c>
      <c r="H253" s="174">
        <f>IF(G253="","",G253-G253*COMPASS!$U$15)</f>
        <v>12.95</v>
      </c>
    </row>
    <row r="254" spans="1:8">
      <c r="A254" s="773" t="s">
        <v>9519</v>
      </c>
      <c r="B254" s="370" t="s">
        <v>467</v>
      </c>
      <c r="C254" s="311" t="s">
        <v>9520</v>
      </c>
      <c r="D254" s="311" t="s">
        <v>9832</v>
      </c>
      <c r="E254" s="514">
        <v>1</v>
      </c>
      <c r="F254" s="780"/>
      <c r="G254" s="479">
        <v>15</v>
      </c>
      <c r="H254" s="174">
        <f>IF(G254="","",G254-G254*COMPASS!$U$15)</f>
        <v>15</v>
      </c>
    </row>
  </sheetData>
  <sheetProtection algorithmName="SHA-512" hashValue="4kJMzsekioxKFE5R/sRL4pSPPQSvEuuvUJetGAeZItRS05eu/76aIjltWSl3GZOUmt/5EKdwDk7vQdL+7xz/YQ==" saltValue="ejvo8OoQG06pDqqwcNJ/jA==" spinCount="100000" sheet="1"/>
  <mergeCells count="1">
    <mergeCell ref="D1:G1"/>
  </mergeCells>
  <phoneticPr fontId="20" type="noConversion"/>
  <hyperlinks>
    <hyperlink ref="H2" location="Indice" display="Indice" xr:uid="{00000000-0004-0000-1400-000000000000}"/>
    <hyperlink ref="D1" r:id="rId1" xr:uid="{00000000-0004-0000-14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1466" r:id="rId5">
          <objectPr defaultSize="0" autoPict="0" r:id="rId6">
            <anchor moveWithCells="1">
              <from>
                <xdr:col>5</xdr:col>
                <xdr:colOff>30480</xdr:colOff>
                <xdr:row>4</xdr:row>
                <xdr:rowOff>30480</xdr:rowOff>
              </from>
              <to>
                <xdr:col>5</xdr:col>
                <xdr:colOff>320040</xdr:colOff>
                <xdr:row>4</xdr:row>
                <xdr:rowOff>335280</xdr:rowOff>
              </to>
            </anchor>
          </objectPr>
        </oleObject>
      </mc:Choice>
      <mc:Fallback>
        <oleObject progId="PI3.Image" shapeId="61466" r:id="rId5"/>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29C2A-46DA-4D94-9E41-A3E5C1F4F8E2}">
  <sheetPr codeName="Foglio22">
    <tabColor indexed="48"/>
  </sheetPr>
  <dimension ref="A1:J169"/>
  <sheetViews>
    <sheetView zoomScale="99" zoomScaleNormal="99" workbookViewId="0">
      <pane ySplit="4" topLeftCell="A5" activePane="bottomLeft" state="frozen"/>
      <selection activeCell="X55" sqref="X55"/>
      <selection pane="bottomLeft" activeCell="D8" sqref="D8"/>
    </sheetView>
  </sheetViews>
  <sheetFormatPr defaultColWidth="9.44140625" defaultRowHeight="13.2"/>
  <cols>
    <col min="1" max="1" width="21.5546875" style="292" customWidth="1"/>
    <col min="2" max="2" width="2.5546875" style="89" customWidth="1"/>
    <col min="3" max="3" width="13.44140625" style="95" customWidth="1"/>
    <col min="4" max="4" width="44.5546875" style="133" customWidth="1"/>
    <col min="5" max="5" width="3.5546875" style="475" customWidth="1"/>
    <col min="6" max="6" width="4.5546875" style="475" customWidth="1"/>
    <col min="7" max="7" width="9" style="426" bestFit="1" customWidth="1"/>
    <col min="8" max="8" width="10.44140625" style="476" bestFit="1" customWidth="1"/>
    <col min="9" max="9" width="13.44140625" style="49" customWidth="1"/>
    <col min="10" max="10" width="10" style="49" bestFit="1" customWidth="1"/>
    <col min="11" max="16384" width="9.44140625" style="49"/>
  </cols>
  <sheetData>
    <row r="1" spans="1:10" ht="13.5" customHeight="1">
      <c r="A1" s="53" t="str">
        <f>'LS CABLE'!A1</f>
        <v>Listino Giugno26</v>
      </c>
      <c r="B1" s="81"/>
      <c r="C1" s="92"/>
      <c r="D1" s="1385" t="s">
        <v>11780</v>
      </c>
      <c r="E1" s="1386"/>
      <c r="F1" s="1386"/>
      <c r="G1" s="1386"/>
      <c r="H1" s="154"/>
    </row>
    <row r="2" spans="1:10" ht="13.5" customHeight="1" thickBot="1">
      <c r="A2" s="55"/>
      <c r="B2" s="83"/>
      <c r="C2" s="93"/>
      <c r="D2" s="46"/>
      <c r="E2" s="85"/>
      <c r="F2" s="85"/>
      <c r="G2" s="344"/>
      <c r="H2" s="163" t="s">
        <v>190</v>
      </c>
    </row>
    <row r="3" spans="1:10" ht="24" customHeight="1">
      <c r="A3" s="156" t="s">
        <v>12409</v>
      </c>
      <c r="B3" s="34"/>
      <c r="C3" s="467"/>
      <c r="D3" s="468"/>
      <c r="E3" s="610"/>
      <c r="F3" s="610"/>
      <c r="G3" s="345"/>
      <c r="H3" s="469"/>
    </row>
    <row r="4" spans="1:10" s="67" customFormat="1" ht="12.75" customHeight="1">
      <c r="A4" s="157" t="str">
        <f>'LS CABLE'!A4</f>
        <v>Cod. Compass</v>
      </c>
      <c r="B4" s="470"/>
      <c r="C4" s="471" t="s">
        <v>217</v>
      </c>
      <c r="D4" s="472" t="s">
        <v>219</v>
      </c>
      <c r="E4" s="611" t="s">
        <v>490</v>
      </c>
      <c r="F4" s="611"/>
      <c r="G4" s="346" t="s">
        <v>189</v>
      </c>
      <c r="H4" s="473" t="s">
        <v>491</v>
      </c>
    </row>
    <row r="5" spans="1:10" ht="27.6" customHeight="1">
      <c r="A5" s="971" t="s">
        <v>1370</v>
      </c>
      <c r="B5" s="972"/>
      <c r="C5" s="972"/>
      <c r="D5" s="973"/>
      <c r="E5" s="972"/>
      <c r="F5" s="974"/>
      <c r="G5" s="972"/>
      <c r="H5" s="474" t="str">
        <f>IF(G5="","",G5-G5*COMPASS!#REF!)</f>
        <v/>
      </c>
    </row>
    <row r="6" spans="1:10" ht="15.6" customHeight="1">
      <c r="A6" s="975" t="s">
        <v>12410</v>
      </c>
      <c r="B6" s="976"/>
      <c r="C6" s="977"/>
      <c r="D6" s="978"/>
      <c r="E6" s="978"/>
      <c r="F6" s="979"/>
      <c r="G6" s="980"/>
      <c r="H6" s="153" t="str">
        <f>IF(G6="","",G6-G6*COMPASS!$U$19)</f>
        <v/>
      </c>
    </row>
    <row r="7" spans="1:10" ht="15.6" customHeight="1">
      <c r="A7" s="36" t="s">
        <v>12411</v>
      </c>
      <c r="B7" s="981" t="s">
        <v>467</v>
      </c>
      <c r="C7" s="38" t="s">
        <v>12412</v>
      </c>
      <c r="D7" s="37" t="s">
        <v>14479</v>
      </c>
      <c r="E7" s="790">
        <v>1</v>
      </c>
      <c r="F7" s="982"/>
      <c r="G7" s="983">
        <v>86.38</v>
      </c>
      <c r="H7" s="153">
        <f>IF(G7="","",G7-G7*COMPASS!$U$19)</f>
        <v>86.38</v>
      </c>
      <c r="J7" s="52"/>
    </row>
    <row r="8" spans="1:10" ht="15.6" customHeight="1">
      <c r="A8" s="36" t="s">
        <v>12413</v>
      </c>
      <c r="B8" s="981" t="s">
        <v>467</v>
      </c>
      <c r="C8" s="38" t="s">
        <v>12414</v>
      </c>
      <c r="D8" s="37" t="s">
        <v>14480</v>
      </c>
      <c r="E8" s="790">
        <v>1</v>
      </c>
      <c r="F8" s="982"/>
      <c r="G8" s="983">
        <v>92.56</v>
      </c>
      <c r="H8" s="153">
        <f>IF(G8="","",G8-G8*COMPASS!$U$19)</f>
        <v>92.56</v>
      </c>
      <c r="J8" s="52"/>
    </row>
    <row r="9" spans="1:10" ht="15.6" customHeight="1">
      <c r="A9" s="36" t="s">
        <v>12415</v>
      </c>
      <c r="B9" s="981" t="s">
        <v>467</v>
      </c>
      <c r="C9" s="38" t="s">
        <v>12416</v>
      </c>
      <c r="D9" s="37" t="s">
        <v>14481</v>
      </c>
      <c r="E9" s="790">
        <v>1</v>
      </c>
      <c r="F9" s="982"/>
      <c r="G9" s="983">
        <v>141.41</v>
      </c>
      <c r="H9" s="153">
        <f>IF(G9="","",G9-G9*COMPASS!$U$19)</f>
        <v>141.41</v>
      </c>
      <c r="J9" s="52"/>
    </row>
    <row r="10" spans="1:10" ht="15.6" customHeight="1">
      <c r="A10" s="36" t="s">
        <v>12417</v>
      </c>
      <c r="B10" s="981" t="s">
        <v>467</v>
      </c>
      <c r="C10" s="38" t="s">
        <v>12418</v>
      </c>
      <c r="D10" s="37" t="s">
        <v>14482</v>
      </c>
      <c r="E10" s="790">
        <v>1</v>
      </c>
      <c r="F10" s="982"/>
      <c r="G10" s="983">
        <v>141.41</v>
      </c>
      <c r="H10" s="153">
        <f>IF(G10="","",G10-G10*COMPASS!$U$19)</f>
        <v>141.41</v>
      </c>
      <c r="J10" s="52"/>
    </row>
    <row r="11" spans="1:10" ht="15.6" customHeight="1">
      <c r="A11" s="36" t="s">
        <v>12419</v>
      </c>
      <c r="B11" s="981" t="s">
        <v>467</v>
      </c>
      <c r="C11" s="38" t="s">
        <v>12420</v>
      </c>
      <c r="D11" s="37" t="s">
        <v>14483</v>
      </c>
      <c r="E11" s="790">
        <v>1</v>
      </c>
      <c r="F11" s="982"/>
      <c r="G11" s="983">
        <v>92.56</v>
      </c>
      <c r="H11" s="153">
        <f>IF(G11="","",G11-G11*COMPASS!$U$19)</f>
        <v>92.56</v>
      </c>
      <c r="J11" s="52"/>
    </row>
    <row r="12" spans="1:10" ht="15.6" customHeight="1">
      <c r="A12" s="36" t="s">
        <v>12421</v>
      </c>
      <c r="B12" s="981" t="s">
        <v>467</v>
      </c>
      <c r="C12" s="38" t="s">
        <v>12422</v>
      </c>
      <c r="D12" s="37" t="s">
        <v>14484</v>
      </c>
      <c r="E12" s="790">
        <v>1</v>
      </c>
      <c r="F12" s="982"/>
      <c r="G12" s="983">
        <v>269.06</v>
      </c>
      <c r="H12" s="153">
        <f>IF(G12="","",G12-G12*COMPASS!$U$19)</f>
        <v>269.06</v>
      </c>
      <c r="J12" s="52"/>
    </row>
    <row r="13" spans="1:10" ht="15.6" customHeight="1">
      <c r="A13" s="36" t="s">
        <v>12423</v>
      </c>
      <c r="B13" s="981" t="s">
        <v>467</v>
      </c>
      <c r="C13" s="38" t="s">
        <v>12424</v>
      </c>
      <c r="D13" s="37" t="s">
        <v>14485</v>
      </c>
      <c r="E13" s="790">
        <v>1</v>
      </c>
      <c r="F13" s="982"/>
      <c r="G13" s="983">
        <v>326</v>
      </c>
      <c r="H13" s="153">
        <f>IF(G13="","",G13-G13*COMPASS!$U$19)</f>
        <v>326</v>
      </c>
      <c r="J13" s="52"/>
    </row>
    <row r="14" spans="1:10" ht="15.6" customHeight="1">
      <c r="A14" s="36" t="s">
        <v>12425</v>
      </c>
      <c r="B14" s="981" t="s">
        <v>467</v>
      </c>
      <c r="C14" s="38" t="s">
        <v>12426</v>
      </c>
      <c r="D14" s="37" t="s">
        <v>14486</v>
      </c>
      <c r="E14" s="790">
        <v>1</v>
      </c>
      <c r="F14" s="982"/>
      <c r="G14" s="983">
        <v>353.06</v>
      </c>
      <c r="H14" s="153">
        <f>IF(G14="","",G14-G14*COMPASS!$U$19)</f>
        <v>353.06</v>
      </c>
      <c r="J14" s="52"/>
    </row>
    <row r="15" spans="1:10" ht="15.6" customHeight="1">
      <c r="A15" s="36" t="s">
        <v>12427</v>
      </c>
      <c r="B15" s="981" t="s">
        <v>467</v>
      </c>
      <c r="C15" s="38" t="s">
        <v>12428</v>
      </c>
      <c r="D15" s="37" t="s">
        <v>14487</v>
      </c>
      <c r="E15" s="790">
        <v>1</v>
      </c>
      <c r="F15" s="982"/>
      <c r="G15" s="983">
        <v>408.65</v>
      </c>
      <c r="H15" s="153">
        <f>IF(G15="","",G15-G15*COMPASS!$U$19)</f>
        <v>408.65</v>
      </c>
      <c r="J15" s="52"/>
    </row>
    <row r="16" spans="1:10" ht="15.6" customHeight="1">
      <c r="A16" s="36" t="s">
        <v>12429</v>
      </c>
      <c r="B16" s="981" t="s">
        <v>467</v>
      </c>
      <c r="C16" s="38" t="s">
        <v>12430</v>
      </c>
      <c r="D16" s="37" t="s">
        <v>14488</v>
      </c>
      <c r="E16" s="790">
        <v>1</v>
      </c>
      <c r="F16" s="982"/>
      <c r="G16" s="983">
        <v>1101.48</v>
      </c>
      <c r="H16" s="153">
        <f>IF(G16="","",G16-G16*COMPASS!$U$19)</f>
        <v>1101.48</v>
      </c>
      <c r="J16" s="52"/>
    </row>
    <row r="17" spans="1:10" ht="15.6" customHeight="1">
      <c r="A17" s="36" t="s">
        <v>12431</v>
      </c>
      <c r="B17" s="981" t="s">
        <v>467</v>
      </c>
      <c r="C17" s="38" t="s">
        <v>12432</v>
      </c>
      <c r="D17" s="37" t="s">
        <v>14489</v>
      </c>
      <c r="E17" s="790">
        <v>1</v>
      </c>
      <c r="F17" s="982"/>
      <c r="G17" s="983">
        <v>817.11</v>
      </c>
      <c r="H17" s="153">
        <f>IF(G17="","",G17-G17*COMPASS!$U$19)</f>
        <v>817.11</v>
      </c>
      <c r="J17" s="52"/>
    </row>
    <row r="18" spans="1:10" ht="15.6" customHeight="1">
      <c r="A18" s="36" t="s">
        <v>12433</v>
      </c>
      <c r="B18" s="981" t="s">
        <v>467</v>
      </c>
      <c r="C18" s="38" t="s">
        <v>12434</v>
      </c>
      <c r="D18" s="37" t="s">
        <v>14490</v>
      </c>
      <c r="E18" s="790">
        <v>1</v>
      </c>
      <c r="F18" s="982"/>
      <c r="G18" s="983">
        <v>269.06</v>
      </c>
      <c r="H18" s="153">
        <f>IF(G18="","",G18-G18*COMPASS!$U$19)</f>
        <v>269.06</v>
      </c>
      <c r="J18" s="52"/>
    </row>
    <row r="19" spans="1:10" ht="15.6" customHeight="1">
      <c r="A19" s="36" t="s">
        <v>12435</v>
      </c>
      <c r="B19" s="981" t="s">
        <v>467</v>
      </c>
      <c r="C19" s="38" t="s">
        <v>12436</v>
      </c>
      <c r="D19" s="37" t="s">
        <v>14491</v>
      </c>
      <c r="E19" s="790">
        <v>1</v>
      </c>
      <c r="F19" s="982"/>
      <c r="G19" s="983">
        <v>308.86</v>
      </c>
      <c r="H19" s="153">
        <f>IF(G19="","",G19-G19*COMPASS!$U$19)</f>
        <v>308.86</v>
      </c>
      <c r="J19" s="52"/>
    </row>
    <row r="20" spans="1:10" ht="15.6" customHeight="1">
      <c r="A20" s="36" t="s">
        <v>12437</v>
      </c>
      <c r="B20" s="981" t="s">
        <v>467</v>
      </c>
      <c r="C20" s="38" t="s">
        <v>12438</v>
      </c>
      <c r="D20" s="37" t="s">
        <v>14492</v>
      </c>
      <c r="E20" s="790">
        <v>1</v>
      </c>
      <c r="F20" s="982"/>
      <c r="G20" s="983">
        <v>402.21</v>
      </c>
      <c r="H20" s="153">
        <f>IF(G20="","",G20-G20*COMPASS!$U$19)</f>
        <v>402.21</v>
      </c>
      <c r="J20" s="52"/>
    </row>
    <row r="21" spans="1:10" ht="15.6" customHeight="1">
      <c r="A21" s="36" t="s">
        <v>12439</v>
      </c>
      <c r="B21" s="981" t="s">
        <v>467</v>
      </c>
      <c r="C21" s="38" t="s">
        <v>12440</v>
      </c>
      <c r="D21" s="37" t="s">
        <v>14493</v>
      </c>
      <c r="E21" s="790">
        <v>1</v>
      </c>
      <c r="F21" s="982"/>
      <c r="G21" s="983">
        <v>402.21</v>
      </c>
      <c r="H21" s="153">
        <f>IF(G21="","",G21-G21*COMPASS!$U$19)</f>
        <v>402.21</v>
      </c>
      <c r="J21" s="52"/>
    </row>
    <row r="22" spans="1:10" ht="15.6" customHeight="1">
      <c r="A22" s="36" t="s">
        <v>12441</v>
      </c>
      <c r="B22" s="981" t="s">
        <v>467</v>
      </c>
      <c r="C22" s="38" t="s">
        <v>12442</v>
      </c>
      <c r="D22" s="37" t="s">
        <v>14494</v>
      </c>
      <c r="E22" s="790">
        <v>1</v>
      </c>
      <c r="F22" s="982"/>
      <c r="G22" s="983">
        <v>308.86</v>
      </c>
      <c r="H22" s="153">
        <f>IF(G22="","",G22-G22*COMPASS!$U$19)</f>
        <v>308.86</v>
      </c>
      <c r="J22" s="52"/>
    </row>
    <row r="23" spans="1:10" ht="15.6" customHeight="1">
      <c r="A23" s="975" t="s">
        <v>12443</v>
      </c>
      <c r="B23" s="976"/>
      <c r="C23" s="977"/>
      <c r="D23" s="978"/>
      <c r="E23" s="978"/>
      <c r="F23" s="979"/>
      <c r="G23" s="980"/>
      <c r="H23" s="153" t="str">
        <f>IF(G23="","",G23-G23*COMPASS!$U$19)</f>
        <v/>
      </c>
      <c r="J23" s="52"/>
    </row>
    <row r="24" spans="1:10" ht="15.6" customHeight="1">
      <c r="A24" s="36" t="s">
        <v>12444</v>
      </c>
      <c r="B24" s="981" t="s">
        <v>467</v>
      </c>
      <c r="C24" s="38" t="s">
        <v>12445</v>
      </c>
      <c r="D24" s="37" t="s">
        <v>14495</v>
      </c>
      <c r="E24" s="790">
        <v>10</v>
      </c>
      <c r="F24" s="982"/>
      <c r="G24" s="983">
        <v>13.88</v>
      </c>
      <c r="H24" s="153">
        <f>IF(G24="","",G24-G24*COMPASS!$U$19)</f>
        <v>13.88</v>
      </c>
      <c r="J24" s="52"/>
    </row>
    <row r="25" spans="1:10" ht="15.6" customHeight="1">
      <c r="A25" s="36" t="s">
        <v>12446</v>
      </c>
      <c r="B25" s="981" t="s">
        <v>467</v>
      </c>
      <c r="C25" s="38" t="s">
        <v>12447</v>
      </c>
      <c r="D25" s="37" t="s">
        <v>14496</v>
      </c>
      <c r="E25" s="790">
        <v>10</v>
      </c>
      <c r="F25" s="982"/>
      <c r="G25" s="983">
        <v>9.93</v>
      </c>
      <c r="H25" s="153">
        <f>IF(G25="","",G25-G25*COMPASS!$U$19)</f>
        <v>9.93</v>
      </c>
      <c r="J25" s="52"/>
    </row>
    <row r="26" spans="1:10" ht="15.6" customHeight="1">
      <c r="A26" s="36" t="s">
        <v>12448</v>
      </c>
      <c r="B26" s="981" t="s">
        <v>467</v>
      </c>
      <c r="C26" s="38" t="s">
        <v>12449</v>
      </c>
      <c r="D26" s="37" t="s">
        <v>14497</v>
      </c>
      <c r="E26" s="790">
        <v>10</v>
      </c>
      <c r="F26" s="982"/>
      <c r="G26" s="983">
        <v>14.06</v>
      </c>
      <c r="H26" s="153">
        <f>IF(G26="","",G26-G26*COMPASS!$U$19)</f>
        <v>14.06</v>
      </c>
      <c r="J26" s="52"/>
    </row>
    <row r="27" spans="1:10" ht="15.6" customHeight="1">
      <c r="A27" s="36" t="s">
        <v>12450</v>
      </c>
      <c r="B27" s="981" t="s">
        <v>467</v>
      </c>
      <c r="C27" s="38" t="s">
        <v>12451</v>
      </c>
      <c r="D27" s="37" t="s">
        <v>14498</v>
      </c>
      <c r="E27" s="790">
        <v>10</v>
      </c>
      <c r="F27" s="982"/>
      <c r="G27" s="983">
        <v>10.1</v>
      </c>
      <c r="H27" s="153">
        <f>IF(G27="","",G27-G27*COMPASS!$U$19)</f>
        <v>10.1</v>
      </c>
      <c r="J27" s="52"/>
    </row>
    <row r="28" spans="1:10" ht="15.6" customHeight="1">
      <c r="A28" s="36" t="s">
        <v>12452</v>
      </c>
      <c r="B28" s="981" t="s">
        <v>467</v>
      </c>
      <c r="C28" s="38" t="s">
        <v>12453</v>
      </c>
      <c r="D28" s="37" t="s">
        <v>14499</v>
      </c>
      <c r="E28" s="790">
        <v>10</v>
      </c>
      <c r="F28" s="982"/>
      <c r="G28" s="983">
        <v>18.89</v>
      </c>
      <c r="H28" s="153">
        <f>IF(G28="","",G28-G28*COMPASS!$U$19)</f>
        <v>18.89</v>
      </c>
      <c r="J28" s="52"/>
    </row>
    <row r="29" spans="1:10" ht="15.6" customHeight="1">
      <c r="A29" s="36" t="s">
        <v>12454</v>
      </c>
      <c r="B29" s="981" t="s">
        <v>467</v>
      </c>
      <c r="C29" s="38" t="s">
        <v>12455</v>
      </c>
      <c r="D29" s="37" t="s">
        <v>14500</v>
      </c>
      <c r="E29" s="790">
        <v>10</v>
      </c>
      <c r="F29" s="982"/>
      <c r="G29" s="983">
        <v>22.02</v>
      </c>
      <c r="H29" s="153"/>
      <c r="J29" s="52"/>
    </row>
    <row r="30" spans="1:10" ht="15.6" customHeight="1">
      <c r="A30" s="975" t="s">
        <v>12456</v>
      </c>
      <c r="B30" s="976"/>
      <c r="C30" s="977"/>
      <c r="D30" s="978"/>
      <c r="E30" s="978"/>
      <c r="F30" s="979"/>
      <c r="G30" s="980"/>
      <c r="H30" s="153" t="str">
        <f>IF(G30="","",G30-G30*COMPASS!$U$19)</f>
        <v/>
      </c>
      <c r="J30" s="52"/>
    </row>
    <row r="31" spans="1:10" ht="15.6" customHeight="1">
      <c r="A31" s="36" t="s">
        <v>12457</v>
      </c>
      <c r="B31" s="981" t="s">
        <v>467</v>
      </c>
      <c r="C31" s="38" t="s">
        <v>12458</v>
      </c>
      <c r="D31" s="37" t="s">
        <v>14501</v>
      </c>
      <c r="E31" s="790">
        <v>10</v>
      </c>
      <c r="F31" s="982"/>
      <c r="G31" s="983">
        <v>15.58</v>
      </c>
      <c r="H31" s="153">
        <f>IF(G31="","",G31-G31*COMPASS!$U$19)</f>
        <v>15.58</v>
      </c>
      <c r="J31" s="52"/>
    </row>
    <row r="32" spans="1:10" ht="15.6" customHeight="1">
      <c r="A32" s="36" t="s">
        <v>12459</v>
      </c>
      <c r="B32" s="981" t="s">
        <v>467</v>
      </c>
      <c r="C32" s="38" t="s">
        <v>12460</v>
      </c>
      <c r="D32" s="37" t="s">
        <v>14502</v>
      </c>
      <c r="E32" s="790">
        <v>10</v>
      </c>
      <c r="F32" s="982"/>
      <c r="G32" s="983">
        <v>16.739999999999998</v>
      </c>
      <c r="H32" s="153">
        <f>IF(G32="","",G32-G32*COMPASS!$U$19)</f>
        <v>16.739999999999998</v>
      </c>
      <c r="J32" s="52"/>
    </row>
    <row r="33" spans="1:10" ht="15.6" customHeight="1">
      <c r="A33" s="36" t="s">
        <v>12461</v>
      </c>
      <c r="B33" s="981" t="s">
        <v>467</v>
      </c>
      <c r="C33" s="38" t="s">
        <v>12462</v>
      </c>
      <c r="D33" s="37" t="s">
        <v>14503</v>
      </c>
      <c r="E33" s="790">
        <v>10</v>
      </c>
      <c r="F33" s="982"/>
      <c r="G33" s="983">
        <v>17.920000000000002</v>
      </c>
      <c r="H33" s="153">
        <f>IF(G33="","",G33-G33*COMPASS!$U$19)</f>
        <v>17.920000000000002</v>
      </c>
      <c r="J33" s="52"/>
    </row>
    <row r="34" spans="1:10" ht="15.6" customHeight="1">
      <c r="A34" s="36" t="s">
        <v>12463</v>
      </c>
      <c r="B34" s="981" t="s">
        <v>467</v>
      </c>
      <c r="C34" s="38" t="s">
        <v>12464</v>
      </c>
      <c r="D34" s="37" t="s">
        <v>14504</v>
      </c>
      <c r="E34" s="790">
        <v>10</v>
      </c>
      <c r="F34" s="982"/>
      <c r="G34" s="983">
        <v>20.25</v>
      </c>
      <c r="H34" s="153">
        <f>IF(G34="","",G34-G34*COMPASS!$U$19)</f>
        <v>20.25</v>
      </c>
      <c r="J34" s="52"/>
    </row>
    <row r="35" spans="1:10" ht="15.6" customHeight="1">
      <c r="A35" s="36" t="s">
        <v>12465</v>
      </c>
      <c r="B35" s="981" t="s">
        <v>467</v>
      </c>
      <c r="C35" s="38" t="s">
        <v>12466</v>
      </c>
      <c r="D35" s="37" t="s">
        <v>14505</v>
      </c>
      <c r="E35" s="790">
        <v>10</v>
      </c>
      <c r="F35" s="982"/>
      <c r="G35" s="983">
        <v>24.91</v>
      </c>
      <c r="H35" s="153">
        <f>IF(G35="","",G35-G35*COMPASS!$U$19)</f>
        <v>24.91</v>
      </c>
      <c r="J35" s="52"/>
    </row>
    <row r="36" spans="1:10" ht="15.6" customHeight="1">
      <c r="A36" s="36" t="s">
        <v>12467</v>
      </c>
      <c r="B36" s="981" t="s">
        <v>467</v>
      </c>
      <c r="C36" s="38" t="s">
        <v>12468</v>
      </c>
      <c r="D36" s="37" t="s">
        <v>14506</v>
      </c>
      <c r="E36" s="790">
        <v>10</v>
      </c>
      <c r="F36" s="982"/>
      <c r="G36" s="983">
        <v>36.590000000000003</v>
      </c>
      <c r="H36" s="153">
        <f>IF(G36="","",G36-G36*COMPASS!$U$19)</f>
        <v>36.590000000000003</v>
      </c>
      <c r="J36" s="52"/>
    </row>
    <row r="37" spans="1:10" ht="15.6" customHeight="1">
      <c r="A37" s="975" t="s">
        <v>12469</v>
      </c>
      <c r="B37" s="975"/>
      <c r="C37" s="977" t="s">
        <v>17668</v>
      </c>
      <c r="D37" s="978"/>
      <c r="E37" s="978"/>
      <c r="F37" s="979"/>
      <c r="G37" s="980"/>
      <c r="H37" s="153" t="str">
        <f>IF(G37="","",G37-G37*COMPASS!$U$19)</f>
        <v/>
      </c>
      <c r="J37" s="52"/>
    </row>
    <row r="38" spans="1:10" ht="15.6" customHeight="1">
      <c r="A38" s="36" t="s">
        <v>12470</v>
      </c>
      <c r="B38" s="981" t="s">
        <v>4437</v>
      </c>
      <c r="C38" s="38" t="s">
        <v>12471</v>
      </c>
      <c r="D38" s="37" t="s">
        <v>14507</v>
      </c>
      <c r="E38" s="790">
        <v>10</v>
      </c>
      <c r="F38" s="982"/>
      <c r="G38" s="983" t="s">
        <v>3313</v>
      </c>
      <c r="H38" s="153" t="e">
        <f>IF(G38="","",G38-G38*COMPASS!$U$19)</f>
        <v>#VALUE!</v>
      </c>
      <c r="J38" s="52"/>
    </row>
    <row r="39" spans="1:10" ht="15.6" customHeight="1">
      <c r="A39" s="36" t="s">
        <v>12472</v>
      </c>
      <c r="B39" s="981" t="s">
        <v>4437</v>
      </c>
      <c r="C39" s="38" t="s">
        <v>12473</v>
      </c>
      <c r="D39" s="37" t="s">
        <v>14508</v>
      </c>
      <c r="E39" s="790">
        <v>10</v>
      </c>
      <c r="F39" s="982"/>
      <c r="G39" s="983" t="s">
        <v>3313</v>
      </c>
      <c r="H39" s="153" t="e">
        <f>IF(G39="","",G39-G39*COMPASS!$U$19)</f>
        <v>#VALUE!</v>
      </c>
      <c r="J39" s="52"/>
    </row>
    <row r="40" spans="1:10" ht="15.6" customHeight="1">
      <c r="A40" s="36" t="s">
        <v>12474</v>
      </c>
      <c r="B40" s="981" t="s">
        <v>4437</v>
      </c>
      <c r="C40" s="38" t="s">
        <v>12475</v>
      </c>
      <c r="D40" s="37" t="s">
        <v>14509</v>
      </c>
      <c r="E40" s="790">
        <v>10</v>
      </c>
      <c r="F40" s="982"/>
      <c r="G40" s="983" t="s">
        <v>3313</v>
      </c>
      <c r="H40" s="153" t="e">
        <f>IF(G40="","",G40-G40*COMPASS!$U$19)</f>
        <v>#VALUE!</v>
      </c>
      <c r="J40" s="52"/>
    </row>
    <row r="41" spans="1:10" ht="15.6" customHeight="1">
      <c r="A41" s="975" t="s">
        <v>12476</v>
      </c>
      <c r="B41" s="975"/>
      <c r="C41" s="977"/>
      <c r="D41" s="978"/>
      <c r="E41" s="978"/>
      <c r="F41" s="979"/>
      <c r="G41" s="980"/>
      <c r="H41" s="153" t="str">
        <f>IF(G41="","",G41-G41*COMPASS!$U$19)</f>
        <v/>
      </c>
      <c r="J41" s="52"/>
    </row>
    <row r="42" spans="1:10" ht="15.6" customHeight="1">
      <c r="A42" s="36" t="s">
        <v>12477</v>
      </c>
      <c r="B42" s="981" t="s">
        <v>467</v>
      </c>
      <c r="C42" s="38" t="s">
        <v>12478</v>
      </c>
      <c r="D42" s="37" t="s">
        <v>14510</v>
      </c>
      <c r="E42" s="790">
        <v>10</v>
      </c>
      <c r="F42" s="982"/>
      <c r="G42" s="983">
        <v>8.27</v>
      </c>
      <c r="H42" s="153">
        <f>IF(G42="","",G42-G42*COMPASS!$U$19)</f>
        <v>8.27</v>
      </c>
      <c r="J42" s="52"/>
    </row>
    <row r="43" spans="1:10" ht="15.6" customHeight="1">
      <c r="A43" s="36" t="s">
        <v>12479</v>
      </c>
      <c r="B43" s="981" t="s">
        <v>467</v>
      </c>
      <c r="C43" s="38" t="s">
        <v>12480</v>
      </c>
      <c r="D43" s="37" t="s">
        <v>14511</v>
      </c>
      <c r="E43" s="790">
        <v>10</v>
      </c>
      <c r="F43" s="982"/>
      <c r="G43" s="983">
        <v>9.61</v>
      </c>
      <c r="H43" s="153">
        <f>IF(G43="","",G43-G43*COMPASS!$U$19)</f>
        <v>9.61</v>
      </c>
      <c r="J43" s="52"/>
    </row>
    <row r="44" spans="1:10" ht="15.6" customHeight="1">
      <c r="A44" s="36" t="s">
        <v>12481</v>
      </c>
      <c r="B44" s="981" t="s">
        <v>467</v>
      </c>
      <c r="C44" s="38" t="s">
        <v>12482</v>
      </c>
      <c r="D44" s="37" t="s">
        <v>14512</v>
      </c>
      <c r="E44" s="790">
        <v>10</v>
      </c>
      <c r="F44" s="982"/>
      <c r="G44" s="983">
        <v>10.93</v>
      </c>
      <c r="H44" s="153">
        <f>IF(G44="","",G44-G44*COMPASS!$U$19)</f>
        <v>10.93</v>
      </c>
      <c r="J44" s="52"/>
    </row>
    <row r="45" spans="1:10" ht="15.6" customHeight="1">
      <c r="A45" s="36" t="s">
        <v>12483</v>
      </c>
      <c r="B45" s="981" t="s">
        <v>467</v>
      </c>
      <c r="C45" s="38" t="s">
        <v>12484</v>
      </c>
      <c r="D45" s="37" t="s">
        <v>14513</v>
      </c>
      <c r="E45" s="790">
        <v>10</v>
      </c>
      <c r="F45" s="982"/>
      <c r="G45" s="983">
        <v>13.59</v>
      </c>
      <c r="H45" s="153">
        <f>IF(G45="","",G45-G45*COMPASS!$U$19)</f>
        <v>13.59</v>
      </c>
      <c r="J45" s="52"/>
    </row>
    <row r="46" spans="1:10" ht="15.6" customHeight="1">
      <c r="A46" s="36" t="s">
        <v>12485</v>
      </c>
      <c r="B46" s="981" t="s">
        <v>467</v>
      </c>
      <c r="C46" s="38" t="s">
        <v>12486</v>
      </c>
      <c r="D46" s="37" t="s">
        <v>14514</v>
      </c>
      <c r="E46" s="790">
        <v>10</v>
      </c>
      <c r="F46" s="982"/>
      <c r="G46" s="983">
        <v>20.23</v>
      </c>
      <c r="H46" s="153">
        <f>IF(G46="","",G46-G46*COMPASS!$U$19)</f>
        <v>20.23</v>
      </c>
      <c r="J46" s="52"/>
    </row>
    <row r="47" spans="1:10" ht="15.6" customHeight="1">
      <c r="A47" s="36" t="s">
        <v>12487</v>
      </c>
      <c r="B47" s="981" t="s">
        <v>467</v>
      </c>
      <c r="C47" s="38" t="s">
        <v>12488</v>
      </c>
      <c r="D47" s="37" t="s">
        <v>14515</v>
      </c>
      <c r="E47" s="790">
        <v>10</v>
      </c>
      <c r="F47" s="982"/>
      <c r="G47" s="983">
        <v>8.93</v>
      </c>
      <c r="H47" s="153">
        <f>IF(G47="","",G47-G47*COMPASS!$U$19)</f>
        <v>8.93</v>
      </c>
      <c r="J47" s="52"/>
    </row>
    <row r="48" spans="1:10" ht="15.6" customHeight="1">
      <c r="A48" s="36" t="s">
        <v>12489</v>
      </c>
      <c r="B48" s="981" t="s">
        <v>467</v>
      </c>
      <c r="C48" s="38" t="s">
        <v>12490</v>
      </c>
      <c r="D48" s="37" t="s">
        <v>14516</v>
      </c>
      <c r="E48" s="790">
        <v>10</v>
      </c>
      <c r="F48" s="982"/>
      <c r="G48" s="983">
        <v>10.26</v>
      </c>
      <c r="H48" s="153">
        <f>IF(G48="","",G48-G48*COMPASS!$U$19)</f>
        <v>10.26</v>
      </c>
      <c r="J48" s="52"/>
    </row>
    <row r="49" spans="1:10" ht="15.6" customHeight="1">
      <c r="A49" s="36" t="s">
        <v>12491</v>
      </c>
      <c r="B49" s="981" t="s">
        <v>467</v>
      </c>
      <c r="C49" s="38" t="s">
        <v>12492</v>
      </c>
      <c r="D49" s="37" t="s">
        <v>14517</v>
      </c>
      <c r="E49" s="790">
        <v>10</v>
      </c>
      <c r="F49" s="982"/>
      <c r="G49" s="983">
        <v>11.59</v>
      </c>
      <c r="H49" s="153">
        <f>IF(G49="","",G49-G49*COMPASS!$U$19)</f>
        <v>11.59</v>
      </c>
      <c r="J49" s="52"/>
    </row>
    <row r="50" spans="1:10" ht="15.6" customHeight="1">
      <c r="A50" s="36" t="s">
        <v>12493</v>
      </c>
      <c r="B50" s="981" t="s">
        <v>467</v>
      </c>
      <c r="C50" s="38" t="s">
        <v>12494</v>
      </c>
      <c r="D50" s="37" t="s">
        <v>14518</v>
      </c>
      <c r="E50" s="790">
        <v>10</v>
      </c>
      <c r="F50" s="982"/>
      <c r="G50" s="983">
        <v>14.24</v>
      </c>
      <c r="H50" s="153">
        <f>IF(G50="","",G50-G50*COMPASS!$U$19)</f>
        <v>14.24</v>
      </c>
      <c r="J50" s="52"/>
    </row>
    <row r="51" spans="1:10" ht="15.6" customHeight="1">
      <c r="A51" s="36" t="s">
        <v>12495</v>
      </c>
      <c r="B51" s="981" t="s">
        <v>467</v>
      </c>
      <c r="C51" s="38" t="s">
        <v>12496</v>
      </c>
      <c r="D51" s="37" t="s">
        <v>14519</v>
      </c>
      <c r="E51" s="790">
        <v>10</v>
      </c>
      <c r="F51" s="982"/>
      <c r="G51" s="983">
        <v>20.89</v>
      </c>
      <c r="H51" s="153">
        <f>IF(G51="","",G51-G51*COMPASS!$U$19)</f>
        <v>20.89</v>
      </c>
      <c r="J51" s="52"/>
    </row>
    <row r="52" spans="1:10" ht="15.6" customHeight="1">
      <c r="A52" s="975" t="s">
        <v>12497</v>
      </c>
      <c r="B52" s="977"/>
      <c r="C52" s="977"/>
      <c r="D52" s="978"/>
      <c r="E52" s="978"/>
      <c r="F52" s="979"/>
      <c r="G52" s="980"/>
      <c r="H52" s="153" t="str">
        <f>IF(G52="","",G52-G52*COMPASS!$U$19)</f>
        <v/>
      </c>
      <c r="J52" s="52"/>
    </row>
    <row r="53" spans="1:10" ht="15.6" customHeight="1">
      <c r="A53" s="36" t="s">
        <v>12498</v>
      </c>
      <c r="B53" s="981" t="s">
        <v>467</v>
      </c>
      <c r="C53" s="38" t="s">
        <v>12499</v>
      </c>
      <c r="D53" s="37" t="s">
        <v>14520</v>
      </c>
      <c r="E53" s="790">
        <v>10</v>
      </c>
      <c r="F53" s="982"/>
      <c r="G53" s="983">
        <v>24.93</v>
      </c>
      <c r="H53" s="153">
        <f>IF(G53="","",G53-G53*COMPASS!$U$19)</f>
        <v>24.93</v>
      </c>
      <c r="J53" s="52"/>
    </row>
    <row r="54" spans="1:10" ht="15.6" customHeight="1">
      <c r="A54" s="36" t="s">
        <v>12500</v>
      </c>
      <c r="B54" s="981" t="s">
        <v>467</v>
      </c>
      <c r="C54" s="38" t="s">
        <v>12501</v>
      </c>
      <c r="D54" s="37" t="s">
        <v>14521</v>
      </c>
      <c r="E54" s="790">
        <v>10</v>
      </c>
      <c r="F54" s="982"/>
      <c r="G54" s="983">
        <v>26.44</v>
      </c>
      <c r="H54" s="153">
        <f>IF(G54="","",G54-G54*COMPASS!$U$19)</f>
        <v>26.44</v>
      </c>
      <c r="J54" s="52"/>
    </row>
    <row r="55" spans="1:10" ht="15.6" customHeight="1">
      <c r="A55" s="36" t="s">
        <v>12502</v>
      </c>
      <c r="B55" s="981" t="s">
        <v>467</v>
      </c>
      <c r="C55" s="38" t="s">
        <v>12503</v>
      </c>
      <c r="D55" s="37" t="s">
        <v>14522</v>
      </c>
      <c r="E55" s="790">
        <v>10</v>
      </c>
      <c r="F55" s="982"/>
      <c r="G55" s="983">
        <v>29.44</v>
      </c>
      <c r="H55" s="153">
        <f>IF(G55="","",G55-G55*COMPASS!$U$19)</f>
        <v>29.44</v>
      </c>
      <c r="J55" s="52"/>
    </row>
    <row r="56" spans="1:10" ht="15.6" customHeight="1">
      <c r="A56" s="36" t="s">
        <v>12504</v>
      </c>
      <c r="B56" s="981" t="s">
        <v>467</v>
      </c>
      <c r="C56" s="38" t="s">
        <v>12505</v>
      </c>
      <c r="D56" s="37" t="s">
        <v>14523</v>
      </c>
      <c r="E56" s="790">
        <v>10</v>
      </c>
      <c r="F56" s="982"/>
      <c r="G56" s="983">
        <v>35.46</v>
      </c>
      <c r="H56" s="153">
        <f>IF(G56="","",G56-G56*COMPASS!$U$19)</f>
        <v>35.46</v>
      </c>
      <c r="J56" s="52"/>
    </row>
    <row r="57" spans="1:10" ht="15.6" customHeight="1">
      <c r="A57" s="36" t="s">
        <v>12506</v>
      </c>
      <c r="B57" s="981" t="s">
        <v>467</v>
      </c>
      <c r="C57" s="38" t="s">
        <v>12507</v>
      </c>
      <c r="D57" s="37" t="s">
        <v>14524</v>
      </c>
      <c r="E57" s="790">
        <v>10</v>
      </c>
      <c r="F57" s="982"/>
      <c r="G57" s="983">
        <v>42.97</v>
      </c>
      <c r="H57" s="153">
        <f>IF(G57="","",G57-G57*COMPASS!$U$19)</f>
        <v>42.97</v>
      </c>
      <c r="J57" s="52"/>
    </row>
    <row r="58" spans="1:10" ht="15.6" customHeight="1">
      <c r="A58" s="36" t="s">
        <v>12508</v>
      </c>
      <c r="B58" s="981" t="s">
        <v>467</v>
      </c>
      <c r="C58" s="38" t="s">
        <v>12509</v>
      </c>
      <c r="D58" s="37" t="s">
        <v>14525</v>
      </c>
      <c r="E58" s="790">
        <v>10</v>
      </c>
      <c r="F58" s="982"/>
      <c r="G58" s="983">
        <v>54.83</v>
      </c>
      <c r="H58" s="153">
        <f>IF(G58="","",G58-G58*COMPASS!$U$19)</f>
        <v>54.83</v>
      </c>
      <c r="J58" s="52"/>
    </row>
    <row r="59" spans="1:10" ht="15.6" customHeight="1">
      <c r="A59" s="975" t="s">
        <v>12510</v>
      </c>
      <c r="B59" s="975"/>
      <c r="C59" s="977" t="s">
        <v>3313</v>
      </c>
      <c r="D59" s="978"/>
      <c r="E59" s="978"/>
      <c r="F59" s="979"/>
      <c r="G59" s="980"/>
      <c r="H59" s="153" t="str">
        <f>IF(G59="","",G59-G59*COMPASS!$U$19)</f>
        <v/>
      </c>
      <c r="J59" s="52"/>
    </row>
    <row r="60" spans="1:10" ht="15.6" customHeight="1">
      <c r="A60" s="36" t="s">
        <v>12511</v>
      </c>
      <c r="B60" s="981" t="s">
        <v>467</v>
      </c>
      <c r="C60" s="38" t="s">
        <v>12512</v>
      </c>
      <c r="D60" s="37" t="s">
        <v>14526</v>
      </c>
      <c r="E60" s="790">
        <v>500</v>
      </c>
      <c r="F60" s="982"/>
      <c r="G60" s="983" t="s">
        <v>3313</v>
      </c>
      <c r="H60" s="153" t="e">
        <f>IF(G60="","",G60-G60*COMPASS!$U$19)</f>
        <v>#VALUE!</v>
      </c>
      <c r="J60" s="52"/>
    </row>
    <row r="61" spans="1:10" ht="15.6" customHeight="1">
      <c r="A61" s="36" t="s">
        <v>12513</v>
      </c>
      <c r="B61" s="981" t="s">
        <v>467</v>
      </c>
      <c r="C61" s="38" t="s">
        <v>12514</v>
      </c>
      <c r="D61" s="37" t="s">
        <v>14527</v>
      </c>
      <c r="E61" s="790">
        <v>305</v>
      </c>
      <c r="F61" s="982"/>
      <c r="G61" s="983" t="s">
        <v>3313</v>
      </c>
      <c r="H61" s="153" t="e">
        <f>IF(G61="","",G61-G61*COMPASS!$U$19)</f>
        <v>#VALUE!</v>
      </c>
      <c r="J61" s="52"/>
    </row>
    <row r="62" spans="1:10" ht="15.6" customHeight="1">
      <c r="A62" s="36" t="s">
        <v>12515</v>
      </c>
      <c r="B62" s="981" t="s">
        <v>467</v>
      </c>
      <c r="C62" s="38" t="s">
        <v>12516</v>
      </c>
      <c r="D62" s="37" t="s">
        <v>14528</v>
      </c>
      <c r="E62" s="790">
        <v>500</v>
      </c>
      <c r="F62" s="982"/>
      <c r="G62" s="983" t="s">
        <v>3313</v>
      </c>
      <c r="H62" s="153" t="e">
        <f>IF(G62="","",G62-G62*COMPASS!$U$19)</f>
        <v>#VALUE!</v>
      </c>
      <c r="J62" s="52"/>
    </row>
    <row r="63" spans="1:10" ht="15.6" customHeight="1">
      <c r="A63" s="36" t="s">
        <v>12517</v>
      </c>
      <c r="B63" s="981" t="s">
        <v>467</v>
      </c>
      <c r="C63" s="38" t="s">
        <v>12518</v>
      </c>
      <c r="D63" s="37" t="s">
        <v>14529</v>
      </c>
      <c r="E63" s="790">
        <v>500</v>
      </c>
      <c r="F63" s="982"/>
      <c r="G63" s="983" t="s">
        <v>3313</v>
      </c>
      <c r="H63" s="153" t="e">
        <f>IF(G63="","",G63-G63*COMPASS!$U$19)</f>
        <v>#VALUE!</v>
      </c>
      <c r="J63" s="52"/>
    </row>
    <row r="64" spans="1:10" ht="15.6" customHeight="1">
      <c r="A64" s="36" t="s">
        <v>12519</v>
      </c>
      <c r="B64" s="981" t="s">
        <v>467</v>
      </c>
      <c r="C64" s="38" t="s">
        <v>12520</v>
      </c>
      <c r="D64" s="37" t="s">
        <v>14530</v>
      </c>
      <c r="E64" s="790">
        <v>500</v>
      </c>
      <c r="F64" s="982"/>
      <c r="G64" s="983" t="s">
        <v>3313</v>
      </c>
      <c r="H64" s="153" t="e">
        <f>IF(G64="","",G64-G64*COMPASS!$U$19)</f>
        <v>#VALUE!</v>
      </c>
      <c r="J64" s="52"/>
    </row>
    <row r="65" spans="1:10" ht="15.6" customHeight="1">
      <c r="A65" s="36" t="s">
        <v>12521</v>
      </c>
      <c r="B65" s="981" t="s">
        <v>467</v>
      </c>
      <c r="C65" s="38" t="s">
        <v>12522</v>
      </c>
      <c r="D65" s="37" t="s">
        <v>14531</v>
      </c>
      <c r="E65" s="790">
        <v>500</v>
      </c>
      <c r="F65" s="982"/>
      <c r="G65" s="983" t="s">
        <v>3313</v>
      </c>
      <c r="H65" s="153" t="e">
        <f>IF(G65="","",G65-G65*COMPASS!$U$19)</f>
        <v>#VALUE!</v>
      </c>
      <c r="J65" s="52"/>
    </row>
    <row r="66" spans="1:10" ht="15.6" customHeight="1">
      <c r="A66" s="36" t="s">
        <v>12523</v>
      </c>
      <c r="B66" s="981" t="s">
        <v>467</v>
      </c>
      <c r="C66" s="38" t="s">
        <v>12524</v>
      </c>
      <c r="D66" s="793" t="s">
        <v>14532</v>
      </c>
      <c r="E66" s="790">
        <v>500</v>
      </c>
      <c r="F66" s="982"/>
      <c r="G66" s="983" t="s">
        <v>3313</v>
      </c>
      <c r="H66" s="153" t="e">
        <f>IF(G66="","",G66-G66*COMPASS!$U$19)</f>
        <v>#VALUE!</v>
      </c>
      <c r="J66" s="52"/>
    </row>
    <row r="67" spans="1:10" ht="15.6" customHeight="1">
      <c r="A67" s="36" t="s">
        <v>12525</v>
      </c>
      <c r="B67" s="981" t="s">
        <v>467</v>
      </c>
      <c r="C67" s="38" t="s">
        <v>12526</v>
      </c>
      <c r="D67" s="793" t="s">
        <v>14533</v>
      </c>
      <c r="E67" s="790">
        <v>500</v>
      </c>
      <c r="F67" s="982"/>
      <c r="G67" s="983" t="s">
        <v>3313</v>
      </c>
      <c r="H67" s="153" t="e">
        <f>IF(G67="","",G67-G67*COMPASS!$U$19)</f>
        <v>#VALUE!</v>
      </c>
      <c r="J67" s="52"/>
    </row>
    <row r="68" spans="1:10" ht="15.6" customHeight="1">
      <c r="A68" s="36" t="s">
        <v>12527</v>
      </c>
      <c r="B68" s="981" t="s">
        <v>467</v>
      </c>
      <c r="C68" s="38" t="s">
        <v>12528</v>
      </c>
      <c r="D68" s="793" t="s">
        <v>14534</v>
      </c>
      <c r="E68" s="790">
        <v>500</v>
      </c>
      <c r="F68" s="982"/>
      <c r="G68" s="983" t="s">
        <v>3313</v>
      </c>
      <c r="H68" s="153" t="e">
        <f>IF(G68="","",G68-G68*COMPASS!$U$19)</f>
        <v>#VALUE!</v>
      </c>
      <c r="J68" s="52"/>
    </row>
    <row r="69" spans="1:10" ht="15.6" customHeight="1">
      <c r="A69" s="36" t="s">
        <v>12529</v>
      </c>
      <c r="B69" s="981" t="s">
        <v>467</v>
      </c>
      <c r="C69" s="38" t="s">
        <v>12530</v>
      </c>
      <c r="D69" s="793" t="s">
        <v>14535</v>
      </c>
      <c r="E69" s="790">
        <v>500</v>
      </c>
      <c r="F69" s="982"/>
      <c r="G69" s="983" t="s">
        <v>3313</v>
      </c>
      <c r="H69" s="153" t="e">
        <f>IF(G69="","",G69-G69*COMPASS!$U$19)</f>
        <v>#VALUE!</v>
      </c>
      <c r="J69" s="52"/>
    </row>
    <row r="70" spans="1:10" ht="15.6" customHeight="1">
      <c r="A70" s="36" t="s">
        <v>12531</v>
      </c>
      <c r="B70" s="981" t="s">
        <v>467</v>
      </c>
      <c r="C70" s="38" t="s">
        <v>12532</v>
      </c>
      <c r="D70" s="793" t="s">
        <v>14536</v>
      </c>
      <c r="E70" s="790">
        <v>305</v>
      </c>
      <c r="F70" s="982"/>
      <c r="G70" s="983" t="s">
        <v>3313</v>
      </c>
      <c r="H70" s="153" t="e">
        <f>IF(G70="","",G70-G70*COMPASS!$U$19)</f>
        <v>#VALUE!</v>
      </c>
      <c r="J70" s="52"/>
    </row>
    <row r="71" spans="1:10" ht="15.6" customHeight="1">
      <c r="A71" s="975" t="s">
        <v>12533</v>
      </c>
      <c r="B71" s="976"/>
      <c r="C71" s="977"/>
      <c r="D71" s="978"/>
      <c r="E71" s="978"/>
      <c r="F71" s="979"/>
      <c r="G71" s="980"/>
      <c r="H71" s="153" t="str">
        <f>IF(G71="","",G71-G71*COMPASS!$U$19)</f>
        <v/>
      </c>
      <c r="J71" s="52"/>
    </row>
    <row r="72" spans="1:10" ht="15.6" customHeight="1">
      <c r="A72" s="36" t="s">
        <v>12534</v>
      </c>
      <c r="B72" s="981" t="s">
        <v>467</v>
      </c>
      <c r="C72" s="38" t="s">
        <v>12535</v>
      </c>
      <c r="D72" s="37" t="s">
        <v>14537</v>
      </c>
      <c r="E72" s="790">
        <v>10</v>
      </c>
      <c r="F72" s="982"/>
      <c r="G72" s="983">
        <v>30.12</v>
      </c>
      <c r="H72" s="153">
        <f>IF(G72="","",G72-G72*COMPASS!$U$19)</f>
        <v>30.12</v>
      </c>
      <c r="J72" s="52"/>
    </row>
    <row r="73" spans="1:10" ht="15.6" customHeight="1">
      <c r="A73" s="36" t="s">
        <v>12536</v>
      </c>
      <c r="B73" s="981" t="s">
        <v>467</v>
      </c>
      <c r="C73" s="38" t="s">
        <v>12537</v>
      </c>
      <c r="D73" s="37" t="s">
        <v>14538</v>
      </c>
      <c r="E73" s="790">
        <v>10</v>
      </c>
      <c r="F73" s="982"/>
      <c r="G73" s="983">
        <v>1.95</v>
      </c>
      <c r="H73" s="153">
        <f>IF(G73="","",G73-G73*COMPASS!$U$19)</f>
        <v>1.95</v>
      </c>
      <c r="J73" s="52"/>
    </row>
    <row r="74" spans="1:10" ht="15.6" customHeight="1">
      <c r="A74" s="36" t="s">
        <v>12538</v>
      </c>
      <c r="B74" s="981" t="s">
        <v>467</v>
      </c>
      <c r="C74" s="38" t="s">
        <v>12539</v>
      </c>
      <c r="D74" s="37" t="s">
        <v>14539</v>
      </c>
      <c r="E74" s="790">
        <v>10</v>
      </c>
      <c r="F74" s="982"/>
      <c r="G74" s="983">
        <v>1.95</v>
      </c>
      <c r="H74" s="153">
        <f>IF(G74="","",G74-G74*COMPASS!$U$19)</f>
        <v>1.95</v>
      </c>
      <c r="J74" s="52"/>
    </row>
    <row r="75" spans="1:10" ht="15.6" customHeight="1">
      <c r="A75" s="36" t="s">
        <v>12540</v>
      </c>
      <c r="B75" s="981" t="s">
        <v>467</v>
      </c>
      <c r="C75" s="38" t="s">
        <v>12541</v>
      </c>
      <c r="D75" s="37" t="s">
        <v>14540</v>
      </c>
      <c r="E75" s="790">
        <v>10</v>
      </c>
      <c r="F75" s="982"/>
      <c r="G75" s="983">
        <v>1.95</v>
      </c>
      <c r="H75" s="153">
        <f>IF(G75="","",G75-G75*COMPASS!$U$19)</f>
        <v>1.95</v>
      </c>
      <c r="J75" s="52"/>
    </row>
    <row r="76" spans="1:10" ht="15.6" customHeight="1">
      <c r="A76" s="36" t="s">
        <v>12542</v>
      </c>
      <c r="B76" s="981" t="s">
        <v>467</v>
      </c>
      <c r="C76" s="38" t="s">
        <v>12543</v>
      </c>
      <c r="D76" s="37" t="s">
        <v>14541</v>
      </c>
      <c r="E76" s="790">
        <v>10</v>
      </c>
      <c r="F76" s="982"/>
      <c r="G76" s="983">
        <v>1.95</v>
      </c>
      <c r="H76" s="153">
        <f>IF(G76="","",G76-G76*COMPASS!$U$19)</f>
        <v>1.95</v>
      </c>
      <c r="J76" s="52"/>
    </row>
    <row r="77" spans="1:10" ht="15.6" customHeight="1">
      <c r="A77" s="36" t="s">
        <v>12544</v>
      </c>
      <c r="B77" s="981" t="s">
        <v>467</v>
      </c>
      <c r="C77" s="38" t="s">
        <v>12545</v>
      </c>
      <c r="D77" s="37" t="s">
        <v>14542</v>
      </c>
      <c r="E77" s="790">
        <v>10</v>
      </c>
      <c r="F77" s="982"/>
      <c r="G77" s="983">
        <v>1.95</v>
      </c>
      <c r="H77" s="153">
        <f>IF(G77="","",G77-G77*COMPASS!$U$19)</f>
        <v>1.95</v>
      </c>
      <c r="J77" s="52"/>
    </row>
    <row r="78" spans="1:10" ht="15.6" customHeight="1">
      <c r="A78" s="36" t="s">
        <v>12546</v>
      </c>
      <c r="B78" s="981" t="s">
        <v>467</v>
      </c>
      <c r="C78" s="38" t="s">
        <v>12547</v>
      </c>
      <c r="D78" s="37" t="s">
        <v>14543</v>
      </c>
      <c r="E78" s="790">
        <v>10</v>
      </c>
      <c r="F78" s="982"/>
      <c r="G78" s="983">
        <v>1.95</v>
      </c>
      <c r="H78" s="153">
        <f>IF(G78="","",G78-G78*COMPASS!$U$19)</f>
        <v>1.95</v>
      </c>
      <c r="J78" s="52"/>
    </row>
    <row r="79" spans="1:10" ht="15.6" customHeight="1">
      <c r="A79" s="36" t="s">
        <v>12548</v>
      </c>
      <c r="B79" s="981" t="s">
        <v>467</v>
      </c>
      <c r="C79" s="38" t="s">
        <v>12549</v>
      </c>
      <c r="D79" s="37" t="s">
        <v>14544</v>
      </c>
      <c r="E79" s="790">
        <v>10</v>
      </c>
      <c r="F79" s="982"/>
      <c r="G79" s="983">
        <v>1.95</v>
      </c>
      <c r="H79" s="153">
        <f>IF(G79="","",G79-G79*COMPASS!$U$19)</f>
        <v>1.95</v>
      </c>
      <c r="J79" s="52"/>
    </row>
    <row r="80" spans="1:10" ht="15.6" customHeight="1">
      <c r="A80" s="36" t="s">
        <v>12550</v>
      </c>
      <c r="B80" s="981" t="s">
        <v>467</v>
      </c>
      <c r="C80" s="38" t="s">
        <v>12551</v>
      </c>
      <c r="D80" s="37" t="s">
        <v>14545</v>
      </c>
      <c r="E80" s="790">
        <v>10</v>
      </c>
      <c r="F80" s="982"/>
      <c r="G80" s="983">
        <v>10.039999999999999</v>
      </c>
      <c r="H80" s="153">
        <f>IF(G80="","",G80-G80*COMPASS!$U$19)</f>
        <v>10.039999999999999</v>
      </c>
      <c r="J80" s="52"/>
    </row>
    <row r="81" spans="1:10" ht="15.6" customHeight="1">
      <c r="A81" s="36" t="s">
        <v>12552</v>
      </c>
      <c r="B81" s="981" t="s">
        <v>467</v>
      </c>
      <c r="C81" s="38" t="s">
        <v>12553</v>
      </c>
      <c r="D81" s="37" t="s">
        <v>14546</v>
      </c>
      <c r="E81" s="790">
        <v>10</v>
      </c>
      <c r="F81" s="982"/>
      <c r="G81" s="983">
        <v>4.3</v>
      </c>
      <c r="H81" s="153">
        <f>IF(G81="","",G81-G81*COMPASS!$U$19)</f>
        <v>4.3</v>
      </c>
      <c r="J81" s="52"/>
    </row>
    <row r="82" spans="1:10" ht="15.6" customHeight="1">
      <c r="A82" s="36" t="s">
        <v>12554</v>
      </c>
      <c r="B82" s="981" t="s">
        <v>467</v>
      </c>
      <c r="C82" s="38" t="s">
        <v>12555</v>
      </c>
      <c r="D82" s="37" t="s">
        <v>14547</v>
      </c>
      <c r="E82" s="790">
        <v>1</v>
      </c>
      <c r="F82" s="982"/>
      <c r="G82" s="983">
        <v>10.039999999999999</v>
      </c>
      <c r="H82" s="153">
        <f>IF(G82="","",G82-G82*COMPASS!$U$19)</f>
        <v>10.039999999999999</v>
      </c>
      <c r="J82" s="52"/>
    </row>
    <row r="83" spans="1:10" ht="15.6" customHeight="1">
      <c r="A83" s="36" t="s">
        <v>12556</v>
      </c>
      <c r="B83" s="981" t="s">
        <v>467</v>
      </c>
      <c r="C83" s="38" t="s">
        <v>12557</v>
      </c>
      <c r="D83" s="37" t="s">
        <v>14548</v>
      </c>
      <c r="E83" s="790">
        <v>1</v>
      </c>
      <c r="F83" s="982"/>
      <c r="G83" s="983">
        <v>8.9700000000000006</v>
      </c>
      <c r="H83" s="153">
        <f>IF(G83="","",G83-G83*COMPASS!$U$19)</f>
        <v>8.9700000000000006</v>
      </c>
      <c r="J83" s="52"/>
    </row>
    <row r="84" spans="1:10" ht="15.6" customHeight="1">
      <c r="A84" s="36" t="s">
        <v>12558</v>
      </c>
      <c r="B84" s="981" t="s">
        <v>467</v>
      </c>
      <c r="C84" s="38" t="s">
        <v>12559</v>
      </c>
      <c r="D84" s="37" t="s">
        <v>14549</v>
      </c>
      <c r="E84" s="790">
        <v>20</v>
      </c>
      <c r="F84" s="982"/>
      <c r="G84" s="983">
        <v>30.8</v>
      </c>
      <c r="H84" s="153">
        <f>IF(G84="","",G84-G84*COMPASS!$U$19)</f>
        <v>30.8</v>
      </c>
      <c r="J84" s="52"/>
    </row>
    <row r="85" spans="1:10" ht="15.6" customHeight="1">
      <c r="A85" s="975" t="s">
        <v>12560</v>
      </c>
      <c r="B85" s="976"/>
      <c r="C85" s="977"/>
      <c r="D85" s="978"/>
      <c r="E85" s="978"/>
      <c r="F85" s="979"/>
      <c r="G85" s="980"/>
      <c r="H85" s="153" t="str">
        <f>IF(G85="","",G85-G85*COMPASS!$U$19)</f>
        <v/>
      </c>
      <c r="J85" s="52"/>
    </row>
    <row r="86" spans="1:10" ht="15.6" customHeight="1">
      <c r="A86" s="36" t="s">
        <v>12561</v>
      </c>
      <c r="B86" s="981" t="s">
        <v>467</v>
      </c>
      <c r="C86" s="38" t="s">
        <v>12562</v>
      </c>
      <c r="D86" s="37" t="s">
        <v>14550</v>
      </c>
      <c r="E86" s="790">
        <v>10</v>
      </c>
      <c r="F86" s="982"/>
      <c r="G86" s="983">
        <v>11.72</v>
      </c>
      <c r="H86" s="153">
        <f>IF(G86="","",G86-G86*COMPASS!$U$19)</f>
        <v>11.72</v>
      </c>
      <c r="J86" s="52"/>
    </row>
    <row r="87" spans="1:10" ht="15.6" customHeight="1">
      <c r="A87" s="36" t="s">
        <v>12563</v>
      </c>
      <c r="B87" s="981" t="s">
        <v>467</v>
      </c>
      <c r="C87" s="38" t="s">
        <v>12564</v>
      </c>
      <c r="D87" s="37" t="s">
        <v>14551</v>
      </c>
      <c r="E87" s="790">
        <v>10</v>
      </c>
      <c r="F87" s="982"/>
      <c r="G87" s="983">
        <v>8.35</v>
      </c>
      <c r="H87" s="153">
        <f>IF(G87="","",G87-G87*COMPASS!$U$19)</f>
        <v>8.35</v>
      </c>
      <c r="J87" s="52"/>
    </row>
    <row r="88" spans="1:10" ht="15.6" customHeight="1">
      <c r="A88" s="36" t="s">
        <v>12565</v>
      </c>
      <c r="B88" s="981" t="s">
        <v>467</v>
      </c>
      <c r="C88" s="38" t="s">
        <v>12566</v>
      </c>
      <c r="D88" s="37" t="s">
        <v>14552</v>
      </c>
      <c r="E88" s="790">
        <v>10</v>
      </c>
      <c r="F88" s="982"/>
      <c r="G88" s="983">
        <v>12.24</v>
      </c>
      <c r="H88" s="153">
        <f>IF(G88="","",G88-G88*COMPASS!$U$19)</f>
        <v>12.24</v>
      </c>
      <c r="J88" s="52"/>
    </row>
    <row r="89" spans="1:10" ht="15.6" customHeight="1">
      <c r="A89" s="36" t="s">
        <v>12567</v>
      </c>
      <c r="B89" s="981" t="s">
        <v>467</v>
      </c>
      <c r="C89" s="38" t="s">
        <v>12568</v>
      </c>
      <c r="D89" s="37" t="s">
        <v>14553</v>
      </c>
      <c r="E89" s="790">
        <v>10</v>
      </c>
      <c r="F89" s="982"/>
      <c r="G89" s="983">
        <v>8.66</v>
      </c>
      <c r="H89" s="153">
        <f>IF(G89="","",G89-G89*COMPASS!$U$19)</f>
        <v>8.66</v>
      </c>
      <c r="J89" s="52"/>
    </row>
    <row r="90" spans="1:10" ht="15.6" customHeight="1">
      <c r="A90" s="36" t="s">
        <v>12569</v>
      </c>
      <c r="B90" s="981" t="s">
        <v>467</v>
      </c>
      <c r="C90" s="38" t="s">
        <v>12570</v>
      </c>
      <c r="D90" s="37" t="s">
        <v>14554</v>
      </c>
      <c r="E90" s="790">
        <v>10</v>
      </c>
      <c r="F90" s="982"/>
      <c r="G90" s="983">
        <v>13.5</v>
      </c>
      <c r="H90" s="153">
        <f>IF(G90="","",G90-G90*COMPASS!$U$19)</f>
        <v>13.5</v>
      </c>
      <c r="J90" s="52"/>
    </row>
    <row r="91" spans="1:10" ht="15.6" customHeight="1">
      <c r="A91" s="36" t="s">
        <v>12571</v>
      </c>
      <c r="B91" s="981" t="s">
        <v>467</v>
      </c>
      <c r="C91" s="38" t="s">
        <v>12572</v>
      </c>
      <c r="D91" s="37" t="s">
        <v>14555</v>
      </c>
      <c r="E91" s="790">
        <v>100</v>
      </c>
      <c r="F91" s="982"/>
      <c r="G91" s="983">
        <v>12.72</v>
      </c>
      <c r="H91" s="153">
        <f>IF(G91="","",G91-G91*COMPASS!$U$19)</f>
        <v>12.72</v>
      </c>
      <c r="J91" s="52"/>
    </row>
    <row r="92" spans="1:10" ht="15.6" customHeight="1">
      <c r="A92" s="36" t="s">
        <v>12573</v>
      </c>
      <c r="B92" s="981" t="s">
        <v>467</v>
      </c>
      <c r="C92" s="38" t="s">
        <v>12574</v>
      </c>
      <c r="D92" s="37" t="s">
        <v>14556</v>
      </c>
      <c r="E92" s="790">
        <v>100</v>
      </c>
      <c r="F92" s="982"/>
      <c r="G92" s="983">
        <v>9.11</v>
      </c>
      <c r="H92" s="153">
        <f>IF(G92="","",G92-G92*COMPASS!$U$19)</f>
        <v>9.11</v>
      </c>
      <c r="J92" s="52"/>
    </row>
    <row r="93" spans="1:10" ht="15.6" customHeight="1">
      <c r="A93" s="36" t="s">
        <v>12575</v>
      </c>
      <c r="B93" s="981" t="s">
        <v>467</v>
      </c>
      <c r="C93" s="38" t="s">
        <v>12576</v>
      </c>
      <c r="D93" s="37" t="s">
        <v>14557</v>
      </c>
      <c r="E93" s="790">
        <v>100</v>
      </c>
      <c r="F93" s="982"/>
      <c r="G93" s="983">
        <v>5.64</v>
      </c>
      <c r="H93" s="153">
        <f>IF(G93="","",G93-G93*COMPASS!$U$19)</f>
        <v>5.64</v>
      </c>
      <c r="J93" s="52"/>
    </row>
    <row r="94" spans="1:10" ht="15.6" customHeight="1">
      <c r="A94" s="36" t="s">
        <v>12577</v>
      </c>
      <c r="B94" s="981" t="s">
        <v>467</v>
      </c>
      <c r="C94" s="38" t="s">
        <v>12578</v>
      </c>
      <c r="D94" s="37" t="s">
        <v>14558</v>
      </c>
      <c r="E94" s="790">
        <v>100</v>
      </c>
      <c r="F94" s="982"/>
      <c r="G94" s="983">
        <v>6.19</v>
      </c>
      <c r="H94" s="153">
        <f>IF(G94="","",G94-G94*COMPASS!$U$19)</f>
        <v>6.19</v>
      </c>
      <c r="J94" s="52"/>
    </row>
    <row r="95" spans="1:10" ht="15.6" customHeight="1">
      <c r="A95" s="36" t="s">
        <v>12579</v>
      </c>
      <c r="B95" s="981" t="s">
        <v>467</v>
      </c>
      <c r="C95" s="38" t="s">
        <v>12580</v>
      </c>
      <c r="D95" s="37" t="s">
        <v>14559</v>
      </c>
      <c r="E95" s="790">
        <v>100</v>
      </c>
      <c r="F95" s="982"/>
      <c r="G95" s="983">
        <v>1.24</v>
      </c>
      <c r="H95" s="153">
        <f>IF(G95="","",G95-G95*COMPASS!$U$19)</f>
        <v>1.24</v>
      </c>
      <c r="J95" s="52"/>
    </row>
    <row r="96" spans="1:10" ht="15.6" customHeight="1">
      <c r="A96" s="984" t="s">
        <v>1371</v>
      </c>
      <c r="B96" s="985"/>
      <c r="C96" s="984"/>
      <c r="D96" s="986"/>
      <c r="E96" s="985"/>
      <c r="F96" s="987"/>
      <c r="G96" s="985"/>
      <c r="H96" s="153" t="str">
        <f>IF(G96="","",G96-G96*COMPASS!$U$19)</f>
        <v/>
      </c>
      <c r="J96" s="52"/>
    </row>
    <row r="97" spans="1:10" ht="15.6" customHeight="1">
      <c r="A97" s="988" t="s">
        <v>12581</v>
      </c>
      <c r="B97" s="989"/>
      <c r="C97" s="990"/>
      <c r="D97" s="991"/>
      <c r="E97" s="991"/>
      <c r="F97" s="992"/>
      <c r="G97" s="993"/>
      <c r="H97" s="153" t="str">
        <f>IF(G97="","",G97-G97*COMPASS!$U$19)</f>
        <v/>
      </c>
      <c r="J97" s="52"/>
    </row>
    <row r="98" spans="1:10" ht="15.6" customHeight="1">
      <c r="A98" s="36" t="s">
        <v>12582</v>
      </c>
      <c r="B98" s="981" t="s">
        <v>467</v>
      </c>
      <c r="C98" s="38" t="s">
        <v>12583</v>
      </c>
      <c r="D98" s="37" t="s">
        <v>14560</v>
      </c>
      <c r="E98" s="790">
        <v>1</v>
      </c>
      <c r="F98" s="982"/>
      <c r="G98" s="983">
        <v>190.58</v>
      </c>
      <c r="H98" s="153">
        <f>IF(G98="","",G98-G98*COMPASS!$U$19)</f>
        <v>190.58</v>
      </c>
      <c r="J98" s="52"/>
    </row>
    <row r="99" spans="1:10" ht="15.6" customHeight="1">
      <c r="A99" s="36" t="s">
        <v>12584</v>
      </c>
      <c r="B99" s="981" t="s">
        <v>467</v>
      </c>
      <c r="C99" s="38" t="s">
        <v>12585</v>
      </c>
      <c r="D99" s="37" t="s">
        <v>14561</v>
      </c>
      <c r="E99" s="790">
        <v>1</v>
      </c>
      <c r="F99" s="982"/>
      <c r="G99" s="983">
        <v>266.29000000000002</v>
      </c>
      <c r="H99" s="153">
        <f>IF(G99="","",G99-G99*COMPASS!$U$19)</f>
        <v>266.29000000000002</v>
      </c>
      <c r="J99" s="52"/>
    </row>
    <row r="100" spans="1:10" ht="15.6" customHeight="1">
      <c r="A100" s="36" t="s">
        <v>12586</v>
      </c>
      <c r="B100" s="981" t="s">
        <v>467</v>
      </c>
      <c r="C100" s="38" t="s">
        <v>12587</v>
      </c>
      <c r="D100" s="37" t="s">
        <v>14562</v>
      </c>
      <c r="E100" s="790">
        <v>1</v>
      </c>
      <c r="F100" s="982"/>
      <c r="G100" s="983">
        <v>143.97999999999999</v>
      </c>
      <c r="H100" s="153">
        <f>IF(G100="","",G100-G100*COMPASS!$U$19)</f>
        <v>143.97999999999999</v>
      </c>
      <c r="J100" s="52"/>
    </row>
    <row r="101" spans="1:10" ht="15.6" customHeight="1">
      <c r="A101" s="36" t="s">
        <v>12588</v>
      </c>
      <c r="B101" s="981" t="s">
        <v>467</v>
      </c>
      <c r="C101" s="38" t="s">
        <v>12589</v>
      </c>
      <c r="D101" s="37" t="s">
        <v>14563</v>
      </c>
      <c r="E101" s="790">
        <v>1</v>
      </c>
      <c r="F101" s="982"/>
      <c r="G101" s="983">
        <v>365.31</v>
      </c>
      <c r="H101" s="153">
        <f>IF(G101="","",G101-G101*COMPASS!$U$19)</f>
        <v>365.31</v>
      </c>
      <c r="J101" s="52"/>
    </row>
    <row r="102" spans="1:10" ht="15.6" customHeight="1">
      <c r="A102" s="36" t="s">
        <v>12590</v>
      </c>
      <c r="B102" s="981" t="s">
        <v>467</v>
      </c>
      <c r="C102" s="38" t="s">
        <v>12591</v>
      </c>
      <c r="D102" s="37" t="s">
        <v>14564</v>
      </c>
      <c r="E102" s="790">
        <v>1</v>
      </c>
      <c r="F102" s="982"/>
      <c r="G102" s="983">
        <v>255.49</v>
      </c>
      <c r="H102" s="153">
        <f>IF(G102="","",G102-G102*COMPASS!$U$19)</f>
        <v>255.49</v>
      </c>
      <c r="J102" s="52"/>
    </row>
    <row r="103" spans="1:10" ht="15.6" customHeight="1">
      <c r="A103" s="988" t="s">
        <v>12592</v>
      </c>
      <c r="B103" s="989"/>
      <c r="C103" s="990"/>
      <c r="D103" s="991"/>
      <c r="E103" s="991"/>
      <c r="F103" s="992"/>
      <c r="G103" s="993"/>
      <c r="H103" s="153" t="str">
        <f>IF(G103="","",G103-G103*COMPASS!$U$19)</f>
        <v/>
      </c>
      <c r="J103" s="52"/>
    </row>
    <row r="104" spans="1:10" ht="15.6" customHeight="1">
      <c r="A104" s="36" t="s">
        <v>12593</v>
      </c>
      <c r="B104" s="981" t="s">
        <v>467</v>
      </c>
      <c r="C104" s="38" t="s">
        <v>12594</v>
      </c>
      <c r="D104" s="37" t="s">
        <v>14565</v>
      </c>
      <c r="E104" s="790">
        <v>1</v>
      </c>
      <c r="F104" s="982"/>
      <c r="G104" s="983">
        <v>61.44</v>
      </c>
      <c r="H104" s="153">
        <f>IF(G104="","",G104-G104*COMPASS!$U$19)</f>
        <v>61.44</v>
      </c>
      <c r="J104" s="52"/>
    </row>
    <row r="105" spans="1:10" ht="15.6" customHeight="1">
      <c r="A105" s="36" t="s">
        <v>12595</v>
      </c>
      <c r="B105" s="981" t="s">
        <v>467</v>
      </c>
      <c r="C105" s="38" t="s">
        <v>12596</v>
      </c>
      <c r="D105" s="37" t="s">
        <v>14566</v>
      </c>
      <c r="E105" s="790">
        <v>1</v>
      </c>
      <c r="F105" s="982"/>
      <c r="G105" s="983">
        <v>333.38</v>
      </c>
      <c r="H105" s="153">
        <f>IF(G105="","",G105-G105*COMPASS!$U$19)</f>
        <v>333.38</v>
      </c>
      <c r="J105" s="52"/>
    </row>
    <row r="106" spans="1:10" ht="15.6" customHeight="1">
      <c r="A106" s="36" t="s">
        <v>12597</v>
      </c>
      <c r="B106" s="981" t="s">
        <v>467</v>
      </c>
      <c r="C106" s="38" t="s">
        <v>12598</v>
      </c>
      <c r="D106" s="37" t="s">
        <v>14567</v>
      </c>
      <c r="E106" s="790">
        <v>1</v>
      </c>
      <c r="F106" s="982"/>
      <c r="G106" s="983">
        <v>1037.6300000000001</v>
      </c>
      <c r="H106" s="153">
        <f>IF(G106="","",G106-G106*COMPASS!$U$19)</f>
        <v>1037.6300000000001</v>
      </c>
      <c r="J106" s="52"/>
    </row>
    <row r="107" spans="1:10" ht="15.6" customHeight="1">
      <c r="A107" s="36" t="s">
        <v>12599</v>
      </c>
      <c r="B107" s="981" t="s">
        <v>467</v>
      </c>
      <c r="C107" s="38" t="s">
        <v>12600</v>
      </c>
      <c r="D107" s="37" t="s">
        <v>14568</v>
      </c>
      <c r="E107" s="790">
        <v>1</v>
      </c>
      <c r="F107" s="982"/>
      <c r="G107" s="983">
        <v>1153.73</v>
      </c>
      <c r="H107" s="153">
        <f>IF(G107="","",G107-G107*COMPASS!$U$19)</f>
        <v>1153.73</v>
      </c>
      <c r="J107" s="52"/>
    </row>
    <row r="108" spans="1:10" ht="15.6" customHeight="1">
      <c r="A108" s="36" t="s">
        <v>12601</v>
      </c>
      <c r="B108" s="981" t="s">
        <v>467</v>
      </c>
      <c r="C108" s="38" t="s">
        <v>12602</v>
      </c>
      <c r="D108" s="37" t="s">
        <v>14569</v>
      </c>
      <c r="E108" s="790">
        <v>1</v>
      </c>
      <c r="F108" s="982"/>
      <c r="G108" s="983">
        <v>105.47</v>
      </c>
      <c r="H108" s="153">
        <f>IF(G108="","",G108-G108*COMPASS!$U$19)</f>
        <v>105.47</v>
      </c>
      <c r="J108" s="52"/>
    </row>
    <row r="109" spans="1:10" ht="15.6" customHeight="1">
      <c r="A109" s="36" t="s">
        <v>12603</v>
      </c>
      <c r="B109" s="981" t="s">
        <v>467</v>
      </c>
      <c r="C109" s="38" t="s">
        <v>12604</v>
      </c>
      <c r="D109" s="37" t="s">
        <v>14570</v>
      </c>
      <c r="E109" s="790">
        <v>1</v>
      </c>
      <c r="F109" s="982"/>
      <c r="G109" s="983">
        <v>182.61</v>
      </c>
      <c r="H109" s="153">
        <f>IF(G109="","",G109-G109*COMPASS!$U$19)</f>
        <v>182.61</v>
      </c>
      <c r="J109" s="52"/>
    </row>
    <row r="110" spans="1:10" ht="15.6" customHeight="1">
      <c r="A110" s="36" t="s">
        <v>12605</v>
      </c>
      <c r="B110" s="981" t="s">
        <v>467</v>
      </c>
      <c r="C110" s="38" t="s">
        <v>12606</v>
      </c>
      <c r="D110" s="37" t="s">
        <v>14571</v>
      </c>
      <c r="E110" s="790">
        <v>1</v>
      </c>
      <c r="F110" s="982"/>
      <c r="G110" s="983">
        <v>160.44999999999999</v>
      </c>
      <c r="H110" s="153">
        <f>IF(G110="","",G110-G110*COMPASS!$U$19)</f>
        <v>160.44999999999999</v>
      </c>
      <c r="J110" s="52"/>
    </row>
    <row r="111" spans="1:10" ht="15.6" customHeight="1">
      <c r="A111" s="36" t="s">
        <v>12607</v>
      </c>
      <c r="B111" s="981" t="s">
        <v>467</v>
      </c>
      <c r="C111" s="38" t="s">
        <v>12608</v>
      </c>
      <c r="D111" s="37" t="s">
        <v>14572</v>
      </c>
      <c r="E111" s="790">
        <v>1</v>
      </c>
      <c r="F111" s="982"/>
      <c r="G111" s="983">
        <v>84.36</v>
      </c>
      <c r="H111" s="153">
        <f>IF(G111="","",G111-G111*COMPASS!$U$19)</f>
        <v>84.36</v>
      </c>
      <c r="J111" s="52"/>
    </row>
    <row r="112" spans="1:10" ht="15.6" customHeight="1">
      <c r="A112" s="988" t="s">
        <v>12609</v>
      </c>
      <c r="B112" s="989"/>
      <c r="C112" s="990"/>
      <c r="D112" s="991"/>
      <c r="E112" s="991"/>
      <c r="F112" s="992"/>
      <c r="G112" s="993"/>
      <c r="H112" s="153" t="str">
        <f>IF(G112="","",G112-G112*COMPASS!$U$19)</f>
        <v/>
      </c>
      <c r="J112" s="52"/>
    </row>
    <row r="113" spans="1:10" ht="15.6" customHeight="1">
      <c r="A113" s="36" t="s">
        <v>12610</v>
      </c>
      <c r="B113" s="981" t="s">
        <v>467</v>
      </c>
      <c r="C113" s="38" t="s">
        <v>12611</v>
      </c>
      <c r="D113" s="37" t="s">
        <v>14573</v>
      </c>
      <c r="E113" s="790">
        <v>100</v>
      </c>
      <c r="F113" s="982"/>
      <c r="G113" s="983">
        <v>2</v>
      </c>
      <c r="H113" s="153">
        <f>IF(G113="","",G113-G113*COMPASS!$U$19)</f>
        <v>2</v>
      </c>
      <c r="J113" s="52"/>
    </row>
    <row r="114" spans="1:10" ht="15.6" customHeight="1">
      <c r="A114" s="36" t="s">
        <v>12612</v>
      </c>
      <c r="B114" s="981" t="s">
        <v>467</v>
      </c>
      <c r="C114" s="38" t="s">
        <v>12613</v>
      </c>
      <c r="D114" s="37" t="s">
        <v>14574</v>
      </c>
      <c r="E114" s="790">
        <v>100</v>
      </c>
      <c r="F114" s="982"/>
      <c r="G114" s="983">
        <v>2</v>
      </c>
      <c r="H114" s="153">
        <f>IF(G114="","",G114-G114*COMPASS!$U$19)</f>
        <v>2</v>
      </c>
      <c r="J114" s="52"/>
    </row>
    <row r="115" spans="1:10" ht="15.6" customHeight="1">
      <c r="A115" s="36" t="s">
        <v>12614</v>
      </c>
      <c r="B115" s="981" t="s">
        <v>467</v>
      </c>
      <c r="C115" s="38" t="s">
        <v>12615</v>
      </c>
      <c r="D115" s="37" t="s">
        <v>14575</v>
      </c>
      <c r="E115" s="790">
        <v>100</v>
      </c>
      <c r="F115" s="982"/>
      <c r="G115" s="983">
        <v>2</v>
      </c>
      <c r="H115" s="153">
        <f>IF(G115="","",G115-G115*COMPASS!$U$19)</f>
        <v>2</v>
      </c>
      <c r="J115" s="52"/>
    </row>
    <row r="116" spans="1:10" ht="15.6" customHeight="1">
      <c r="A116" s="36" t="s">
        <v>12616</v>
      </c>
      <c r="B116" s="981" t="s">
        <v>467</v>
      </c>
      <c r="C116" s="38" t="s">
        <v>12617</v>
      </c>
      <c r="D116" s="37" t="s">
        <v>14576</v>
      </c>
      <c r="E116" s="790">
        <v>100</v>
      </c>
      <c r="F116" s="982"/>
      <c r="G116" s="983">
        <v>2</v>
      </c>
      <c r="H116" s="153">
        <f>IF(G116="","",G116-G116*COMPASS!$U$19)</f>
        <v>2</v>
      </c>
      <c r="J116" s="52"/>
    </row>
    <row r="117" spans="1:10" ht="15.6" customHeight="1">
      <c r="A117" s="36" t="s">
        <v>12618</v>
      </c>
      <c r="B117" s="981" t="s">
        <v>467</v>
      </c>
      <c r="C117" s="38" t="s">
        <v>12619</v>
      </c>
      <c r="D117" s="37" t="s">
        <v>14577</v>
      </c>
      <c r="E117" s="790">
        <v>100</v>
      </c>
      <c r="F117" s="982"/>
      <c r="G117" s="983">
        <v>2</v>
      </c>
      <c r="H117" s="153">
        <f>IF(G117="","",G117-G117*COMPASS!$U$19)</f>
        <v>2</v>
      </c>
      <c r="J117" s="52"/>
    </row>
    <row r="118" spans="1:10" ht="15.6" customHeight="1">
      <c r="A118" s="36" t="s">
        <v>12620</v>
      </c>
      <c r="B118" s="981" t="s">
        <v>467</v>
      </c>
      <c r="C118" s="38" t="s">
        <v>12621</v>
      </c>
      <c r="D118" s="37" t="s">
        <v>14578</v>
      </c>
      <c r="E118" s="790">
        <v>100</v>
      </c>
      <c r="F118" s="982"/>
      <c r="G118" s="983">
        <v>2.5</v>
      </c>
      <c r="H118" s="153">
        <f>IF(G118="","",G118-G118*COMPASS!$U$19)</f>
        <v>2.5</v>
      </c>
      <c r="J118" s="52"/>
    </row>
    <row r="119" spans="1:10" ht="15.6" customHeight="1">
      <c r="A119" s="36" t="s">
        <v>12622</v>
      </c>
      <c r="B119" s="981" t="s">
        <v>467</v>
      </c>
      <c r="C119" s="38" t="s">
        <v>12623</v>
      </c>
      <c r="D119" s="37" t="s">
        <v>14579</v>
      </c>
      <c r="E119" s="790">
        <v>100</v>
      </c>
      <c r="F119" s="982"/>
      <c r="G119" s="983">
        <v>2</v>
      </c>
      <c r="H119" s="153">
        <f>IF(G119="","",G119-G119*COMPASS!$U$19)</f>
        <v>2</v>
      </c>
    </row>
    <row r="120" spans="1:10" ht="15.6" customHeight="1">
      <c r="A120" s="994" t="s">
        <v>12624</v>
      </c>
      <c r="B120" s="989"/>
      <c r="C120" s="995"/>
      <c r="D120" s="991"/>
      <c r="E120" s="991"/>
      <c r="F120" s="992"/>
      <c r="G120" s="993" t="e">
        <v>#N/A</v>
      </c>
      <c r="H120" s="153" t="e">
        <f>IF(G120="","",G120-G120*COMPASS!$U$19)</f>
        <v>#N/A</v>
      </c>
    </row>
    <row r="121" spans="1:10" ht="15.6" customHeight="1">
      <c r="A121" s="36" t="s">
        <v>12625</v>
      </c>
      <c r="B121" s="981" t="s">
        <v>467</v>
      </c>
      <c r="C121" s="38" t="s">
        <v>12626</v>
      </c>
      <c r="D121" s="37" t="s">
        <v>14580</v>
      </c>
      <c r="E121" s="790">
        <v>10</v>
      </c>
      <c r="F121" s="982"/>
      <c r="G121" s="983">
        <v>11.2</v>
      </c>
      <c r="H121" s="153">
        <f>IF(G121="","",G121-G121*COMPASS!$U$19)</f>
        <v>11.2</v>
      </c>
    </row>
    <row r="122" spans="1:10" ht="15.6" customHeight="1">
      <c r="A122" s="36" t="s">
        <v>12627</v>
      </c>
      <c r="B122" s="981" t="s">
        <v>467</v>
      </c>
      <c r="C122" s="38" t="s">
        <v>12628</v>
      </c>
      <c r="D122" s="37" t="s">
        <v>14581</v>
      </c>
      <c r="E122" s="790">
        <v>10</v>
      </c>
      <c r="F122" s="982"/>
      <c r="G122" s="983">
        <v>13.2</v>
      </c>
      <c r="H122" s="153">
        <f>IF(G122="","",G122-G122*COMPASS!$U$19)</f>
        <v>13.2</v>
      </c>
    </row>
    <row r="123" spans="1:10" ht="15.6" customHeight="1">
      <c r="A123" s="36" t="s">
        <v>12629</v>
      </c>
      <c r="B123" s="981" t="s">
        <v>467</v>
      </c>
      <c r="C123" s="38" t="s">
        <v>12630</v>
      </c>
      <c r="D123" s="37" t="s">
        <v>14582</v>
      </c>
      <c r="E123" s="790">
        <v>10</v>
      </c>
      <c r="F123" s="982"/>
      <c r="G123" s="983">
        <v>15.2</v>
      </c>
      <c r="H123" s="153">
        <f>IF(G123="","",G123-G123*COMPASS!$U$19)</f>
        <v>15.2</v>
      </c>
    </row>
    <row r="124" spans="1:10">
      <c r="A124" s="36" t="s">
        <v>12631</v>
      </c>
      <c r="B124" s="981" t="s">
        <v>467</v>
      </c>
      <c r="C124" s="38" t="s">
        <v>12632</v>
      </c>
      <c r="D124" s="37" t="s">
        <v>14583</v>
      </c>
      <c r="E124" s="790">
        <v>10</v>
      </c>
      <c r="F124" s="982"/>
      <c r="G124" s="983">
        <v>19.100000000000001</v>
      </c>
      <c r="H124" s="153">
        <f>IF(G124="","",G124-G124*COMPASS!$U$19)</f>
        <v>19.100000000000001</v>
      </c>
    </row>
    <row r="125" spans="1:10">
      <c r="A125" s="36" t="s">
        <v>12633</v>
      </c>
      <c r="B125" s="981" t="s">
        <v>467</v>
      </c>
      <c r="C125" s="38" t="s">
        <v>12634</v>
      </c>
      <c r="D125" s="37" t="s">
        <v>14584</v>
      </c>
      <c r="E125" s="790">
        <v>10</v>
      </c>
      <c r="F125" s="982"/>
      <c r="G125" s="983">
        <v>28.95</v>
      </c>
      <c r="H125" s="153">
        <f>IF(G125="","",G125-G125*COMPASS!$U$19)</f>
        <v>28.95</v>
      </c>
    </row>
    <row r="126" spans="1:10">
      <c r="A126" s="36" t="s">
        <v>12635</v>
      </c>
      <c r="B126" s="981" t="s">
        <v>467</v>
      </c>
      <c r="C126" s="38" t="s">
        <v>12636</v>
      </c>
      <c r="D126" s="37" t="s">
        <v>14585</v>
      </c>
      <c r="E126" s="790">
        <v>10</v>
      </c>
      <c r="F126" s="982"/>
      <c r="G126" s="983">
        <v>11.2</v>
      </c>
      <c r="H126" s="153">
        <f>IF(G126="","",G126-G126*COMPASS!$U$19)</f>
        <v>11.2</v>
      </c>
    </row>
    <row r="127" spans="1:10">
      <c r="A127" s="36" t="s">
        <v>12637</v>
      </c>
      <c r="B127" s="981" t="s">
        <v>467</v>
      </c>
      <c r="C127" s="38" t="s">
        <v>12638</v>
      </c>
      <c r="D127" s="37" t="s">
        <v>14586</v>
      </c>
      <c r="E127" s="790">
        <v>10</v>
      </c>
      <c r="F127" s="982"/>
      <c r="G127" s="983">
        <v>13.2</v>
      </c>
      <c r="H127" s="153">
        <f>IF(G127="","",G127-G127*COMPASS!$U$19)</f>
        <v>13.2</v>
      </c>
    </row>
    <row r="128" spans="1:10">
      <c r="A128" s="36" t="s">
        <v>12639</v>
      </c>
      <c r="B128" s="981" t="s">
        <v>467</v>
      </c>
      <c r="C128" s="38" t="s">
        <v>12640</v>
      </c>
      <c r="D128" s="37" t="s">
        <v>14587</v>
      </c>
      <c r="E128" s="790">
        <v>10</v>
      </c>
      <c r="F128" s="982"/>
      <c r="G128" s="983">
        <v>15.15</v>
      </c>
      <c r="H128" s="153">
        <f>IF(G128="","",G128-G128*COMPASS!$U$19)</f>
        <v>15.15</v>
      </c>
    </row>
    <row r="129" spans="1:8">
      <c r="A129" s="36" t="s">
        <v>12641</v>
      </c>
      <c r="B129" s="981" t="s">
        <v>467</v>
      </c>
      <c r="C129" s="38" t="s">
        <v>12642</v>
      </c>
      <c r="D129" s="37" t="s">
        <v>14588</v>
      </c>
      <c r="E129" s="790">
        <v>10</v>
      </c>
      <c r="F129" s="982"/>
      <c r="G129" s="983">
        <v>19.2</v>
      </c>
      <c r="H129" s="153">
        <f>IF(G129="","",G129-G129*COMPASS!$U$19)</f>
        <v>19.2</v>
      </c>
    </row>
    <row r="130" spans="1:8">
      <c r="A130" s="36" t="s">
        <v>12643</v>
      </c>
      <c r="B130" s="981" t="s">
        <v>467</v>
      </c>
      <c r="C130" s="38" t="s">
        <v>12644</v>
      </c>
      <c r="D130" s="37" t="s">
        <v>14589</v>
      </c>
      <c r="E130" s="790">
        <v>10</v>
      </c>
      <c r="F130" s="982"/>
      <c r="G130" s="983">
        <v>28.95</v>
      </c>
      <c r="H130" s="153">
        <f>IF(G130="","",G130-G130*COMPASS!$U$19)</f>
        <v>28.95</v>
      </c>
    </row>
    <row r="131" spans="1:8">
      <c r="A131" s="36" t="s">
        <v>12645</v>
      </c>
      <c r="B131" s="981" t="s">
        <v>467</v>
      </c>
      <c r="C131" s="38" t="s">
        <v>12646</v>
      </c>
      <c r="D131" s="37" t="s">
        <v>14590</v>
      </c>
      <c r="E131" s="790">
        <v>10</v>
      </c>
      <c r="F131" s="982"/>
      <c r="G131" s="983">
        <v>9.9</v>
      </c>
      <c r="H131" s="153">
        <f>IF(G131="","",G131-G131*COMPASS!$U$19)</f>
        <v>9.9</v>
      </c>
    </row>
    <row r="132" spans="1:8">
      <c r="A132" s="36" t="s">
        <v>12647</v>
      </c>
      <c r="B132" s="981" t="s">
        <v>467</v>
      </c>
      <c r="C132" s="38" t="s">
        <v>12648</v>
      </c>
      <c r="D132" s="37" t="s">
        <v>14591</v>
      </c>
      <c r="E132" s="790">
        <v>10</v>
      </c>
      <c r="F132" s="982"/>
      <c r="G132" s="983">
        <v>10.4</v>
      </c>
      <c r="H132" s="153">
        <f>IF(G132="","",G132-G132*COMPASS!$U$19)</f>
        <v>10.4</v>
      </c>
    </row>
    <row r="133" spans="1:8">
      <c r="A133" s="36" t="s">
        <v>12649</v>
      </c>
      <c r="B133" s="981" t="s">
        <v>467</v>
      </c>
      <c r="C133" s="38" t="s">
        <v>12650</v>
      </c>
      <c r="D133" s="37" t="s">
        <v>14592</v>
      </c>
      <c r="E133" s="790">
        <v>10</v>
      </c>
      <c r="F133" s="982"/>
      <c r="G133" s="983">
        <v>10.95</v>
      </c>
      <c r="H133" s="153">
        <f>IF(G133="","",G133-G133*COMPASS!$U$19)</f>
        <v>10.95</v>
      </c>
    </row>
    <row r="134" spans="1:8">
      <c r="A134" s="36" t="s">
        <v>12651</v>
      </c>
      <c r="B134" s="981" t="s">
        <v>467</v>
      </c>
      <c r="C134" s="38" t="s">
        <v>12652</v>
      </c>
      <c r="D134" s="37" t="s">
        <v>14593</v>
      </c>
      <c r="E134" s="790">
        <v>10</v>
      </c>
      <c r="F134" s="982"/>
      <c r="G134" s="983">
        <v>12.25</v>
      </c>
      <c r="H134" s="153">
        <f>IF(G134="","",G134-G134*COMPASS!$U$19)</f>
        <v>12.25</v>
      </c>
    </row>
    <row r="135" spans="1:8">
      <c r="A135" s="36" t="s">
        <v>12653</v>
      </c>
      <c r="B135" s="981" t="s">
        <v>467</v>
      </c>
      <c r="C135" s="38" t="s">
        <v>12654</v>
      </c>
      <c r="D135" s="37" t="s">
        <v>14594</v>
      </c>
      <c r="E135" s="790">
        <v>10</v>
      </c>
      <c r="F135" s="982"/>
      <c r="G135" s="983">
        <v>15.55</v>
      </c>
      <c r="H135" s="153">
        <f>IF(G135="","",G135-G135*COMPASS!$U$19)</f>
        <v>15.55</v>
      </c>
    </row>
    <row r="136" spans="1:8">
      <c r="A136" s="36" t="s">
        <v>12655</v>
      </c>
      <c r="B136" s="981" t="s">
        <v>467</v>
      </c>
      <c r="C136" s="38" t="s">
        <v>12656</v>
      </c>
      <c r="D136" s="37" t="s">
        <v>14595</v>
      </c>
      <c r="E136" s="790">
        <v>10</v>
      </c>
      <c r="F136" s="982"/>
      <c r="G136" s="983">
        <v>9.9</v>
      </c>
      <c r="H136" s="153">
        <f>IF(G136="","",G136-G136*COMPASS!$U$19)</f>
        <v>9.9</v>
      </c>
    </row>
    <row r="137" spans="1:8">
      <c r="A137" s="36" t="s">
        <v>12657</v>
      </c>
      <c r="B137" s="981" t="s">
        <v>467</v>
      </c>
      <c r="C137" s="38" t="s">
        <v>12658</v>
      </c>
      <c r="D137" s="37" t="s">
        <v>14596</v>
      </c>
      <c r="E137" s="790">
        <v>10</v>
      </c>
      <c r="F137" s="982"/>
      <c r="G137" s="983">
        <v>10.4</v>
      </c>
      <c r="H137" s="153">
        <f>IF(G137="","",G137-G137*COMPASS!$U$19)</f>
        <v>10.4</v>
      </c>
    </row>
    <row r="138" spans="1:8">
      <c r="A138" s="36" t="s">
        <v>12659</v>
      </c>
      <c r="B138" s="981" t="s">
        <v>467</v>
      </c>
      <c r="C138" s="38" t="s">
        <v>12660</v>
      </c>
      <c r="D138" s="37" t="s">
        <v>14597</v>
      </c>
      <c r="E138" s="790">
        <v>10</v>
      </c>
      <c r="F138" s="982"/>
      <c r="G138" s="983">
        <v>10.95</v>
      </c>
      <c r="H138" s="153">
        <f>IF(G138="","",G138-G138*COMPASS!$U$19)</f>
        <v>10.95</v>
      </c>
    </row>
    <row r="139" spans="1:8">
      <c r="A139" s="36" t="s">
        <v>12661</v>
      </c>
      <c r="B139" s="981" t="s">
        <v>467</v>
      </c>
      <c r="C139" s="38" t="s">
        <v>12662</v>
      </c>
      <c r="D139" s="37" t="s">
        <v>14598</v>
      </c>
      <c r="E139" s="790">
        <v>10</v>
      </c>
      <c r="F139" s="982"/>
      <c r="G139" s="983">
        <v>12.25</v>
      </c>
      <c r="H139" s="153">
        <f>IF(G139="","",G139-G139*COMPASS!$U$19)</f>
        <v>12.25</v>
      </c>
    </row>
    <row r="140" spans="1:8">
      <c r="A140" s="36" t="s">
        <v>12663</v>
      </c>
      <c r="B140" s="981" t="s">
        <v>467</v>
      </c>
      <c r="C140" s="38" t="s">
        <v>12664</v>
      </c>
      <c r="D140" s="37" t="s">
        <v>14599</v>
      </c>
      <c r="E140" s="790">
        <v>10</v>
      </c>
      <c r="F140" s="982"/>
      <c r="G140" s="983">
        <v>15.55</v>
      </c>
      <c r="H140" s="153">
        <f>IF(G140="","",G140-G140*COMPASS!$U$19)</f>
        <v>15.55</v>
      </c>
    </row>
    <row r="141" spans="1:8">
      <c r="A141" s="994" t="s">
        <v>12665</v>
      </c>
      <c r="B141" s="989"/>
      <c r="C141" s="991" t="s">
        <v>3313</v>
      </c>
      <c r="D141" s="991"/>
      <c r="E141" s="991"/>
      <c r="F141" s="992"/>
      <c r="G141" s="993"/>
      <c r="H141" s="153" t="str">
        <f>IF(G141="","",G141-G141*COMPASS!$U$19)</f>
        <v/>
      </c>
    </row>
    <row r="142" spans="1:8">
      <c r="A142" s="36" t="s">
        <v>12666</v>
      </c>
      <c r="B142" s="981" t="s">
        <v>467</v>
      </c>
      <c r="C142" s="38" t="s">
        <v>12667</v>
      </c>
      <c r="D142" s="37" t="s">
        <v>14600</v>
      </c>
      <c r="E142" s="790">
        <v>2100</v>
      </c>
      <c r="F142" s="982"/>
      <c r="G142" s="983" t="s">
        <v>3313</v>
      </c>
      <c r="H142" s="153" t="e">
        <f>IF(G142="","",G142-G142*COMPASS!$U$19)</f>
        <v>#VALUE!</v>
      </c>
    </row>
    <row r="143" spans="1:8">
      <c r="A143" s="36" t="s">
        <v>12668</v>
      </c>
      <c r="B143" s="981" t="s">
        <v>467</v>
      </c>
      <c r="C143" s="38" t="s">
        <v>12669</v>
      </c>
      <c r="D143" s="37" t="s">
        <v>14601</v>
      </c>
      <c r="E143" s="790">
        <v>2100</v>
      </c>
      <c r="F143" s="982"/>
      <c r="G143" s="983" t="s">
        <v>3313</v>
      </c>
      <c r="H143" s="153" t="e">
        <f>IF(G143="","",G143-G143*COMPASS!$U$19)</f>
        <v>#VALUE!</v>
      </c>
    </row>
    <row r="144" spans="1:8">
      <c r="A144" s="36" t="s">
        <v>12670</v>
      </c>
      <c r="B144" s="981" t="s">
        <v>467</v>
      </c>
      <c r="C144" s="38" t="s">
        <v>12671</v>
      </c>
      <c r="D144" s="37" t="s">
        <v>14602</v>
      </c>
      <c r="E144" s="790">
        <v>2100</v>
      </c>
      <c r="F144" s="982"/>
      <c r="G144" s="983" t="s">
        <v>3313</v>
      </c>
      <c r="H144" s="153" t="e">
        <f>IF(G144="","",G144-G144*COMPASS!$U$19)</f>
        <v>#VALUE!</v>
      </c>
    </row>
    <row r="145" spans="1:8">
      <c r="A145" s="36" t="s">
        <v>12672</v>
      </c>
      <c r="B145" s="981" t="s">
        <v>467</v>
      </c>
      <c r="C145" s="38" t="s">
        <v>12673</v>
      </c>
      <c r="D145" s="37" t="s">
        <v>14603</v>
      </c>
      <c r="E145" s="790">
        <v>2100</v>
      </c>
      <c r="F145" s="982"/>
      <c r="G145" s="983" t="s">
        <v>3313</v>
      </c>
      <c r="H145" s="153" t="e">
        <f>IF(G145="","",G145-G145*COMPASS!$U$19)</f>
        <v>#VALUE!</v>
      </c>
    </row>
    <row r="146" spans="1:8">
      <c r="A146" s="36" t="s">
        <v>12674</v>
      </c>
      <c r="B146" s="981" t="s">
        <v>467</v>
      </c>
      <c r="C146" s="38" t="s">
        <v>12675</v>
      </c>
      <c r="D146" s="793" t="s">
        <v>14604</v>
      </c>
      <c r="E146" s="790">
        <v>2100</v>
      </c>
      <c r="F146" s="982"/>
      <c r="G146" s="983" t="s">
        <v>3313</v>
      </c>
      <c r="H146" s="153" t="e">
        <f>IF(G146="","",G146-G146*COMPASS!$U$19)</f>
        <v>#VALUE!</v>
      </c>
    </row>
    <row r="147" spans="1:8">
      <c r="A147" s="36" t="s">
        <v>12676</v>
      </c>
      <c r="B147" s="981" t="s">
        <v>467</v>
      </c>
      <c r="C147" s="38" t="s">
        <v>12677</v>
      </c>
      <c r="D147" s="793" t="s">
        <v>14605</v>
      </c>
      <c r="E147" s="790">
        <v>2100</v>
      </c>
      <c r="F147" s="982"/>
      <c r="G147" s="983" t="s">
        <v>3313</v>
      </c>
      <c r="H147" s="153" t="e">
        <f>IF(G147="","",G147-G147*COMPASS!$U$19)</f>
        <v>#VALUE!</v>
      </c>
    </row>
    <row r="148" spans="1:8">
      <c r="A148" s="36" t="s">
        <v>12678</v>
      </c>
      <c r="B148" s="981" t="s">
        <v>467</v>
      </c>
      <c r="C148" s="38" t="s">
        <v>12679</v>
      </c>
      <c r="D148" s="793" t="s">
        <v>14606</v>
      </c>
      <c r="E148" s="790">
        <v>2100</v>
      </c>
      <c r="F148" s="982"/>
      <c r="G148" s="983" t="s">
        <v>3313</v>
      </c>
      <c r="H148" s="153" t="e">
        <f>IF(G148="","",G148-G148*COMPASS!$U$19)</f>
        <v>#VALUE!</v>
      </c>
    </row>
    <row r="149" spans="1:8">
      <c r="A149" s="36" t="s">
        <v>12680</v>
      </c>
      <c r="B149" s="981" t="s">
        <v>467</v>
      </c>
      <c r="C149" s="38" t="s">
        <v>12681</v>
      </c>
      <c r="D149" s="793" t="s">
        <v>14607</v>
      </c>
      <c r="E149" s="790">
        <v>2100</v>
      </c>
      <c r="F149" s="982"/>
      <c r="G149" s="983" t="s">
        <v>3313</v>
      </c>
      <c r="H149" s="153" t="e">
        <f>IF(G149="","",G149-G149*COMPASS!$U$19)</f>
        <v>#VALUE!</v>
      </c>
    </row>
    <row r="150" spans="1:8">
      <c r="A150" s="36" t="s">
        <v>12682</v>
      </c>
      <c r="B150" s="981" t="s">
        <v>467</v>
      </c>
      <c r="C150" s="38" t="s">
        <v>12683</v>
      </c>
      <c r="D150" s="793" t="s">
        <v>14608</v>
      </c>
      <c r="E150" s="790">
        <v>2100</v>
      </c>
      <c r="F150" s="982"/>
      <c r="G150" s="983" t="s">
        <v>3313</v>
      </c>
      <c r="H150" s="153" t="e">
        <f>IF(G150="","",G150-G150*COMPASS!$U$19)</f>
        <v>#VALUE!</v>
      </c>
    </row>
    <row r="151" spans="1:8">
      <c r="A151" s="36" t="s">
        <v>12684</v>
      </c>
      <c r="B151" s="981" t="s">
        <v>467</v>
      </c>
      <c r="C151" s="38" t="s">
        <v>12685</v>
      </c>
      <c r="D151" s="793" t="s">
        <v>14609</v>
      </c>
      <c r="E151" s="790">
        <v>2100</v>
      </c>
      <c r="F151" s="982"/>
      <c r="G151" s="983" t="s">
        <v>3313</v>
      </c>
      <c r="H151" s="153" t="e">
        <f>IF(G151="","",G151-G151*COMPASS!$U$19)</f>
        <v>#VALUE!</v>
      </c>
    </row>
    <row r="152" spans="1:8">
      <c r="A152" s="36" t="s">
        <v>12686</v>
      </c>
      <c r="B152" s="981" t="s">
        <v>216</v>
      </c>
      <c r="C152" s="38" t="s">
        <v>12687</v>
      </c>
      <c r="D152" s="793" t="s">
        <v>14610</v>
      </c>
      <c r="E152" s="790">
        <v>2100</v>
      </c>
      <c r="F152" s="982"/>
      <c r="G152" s="983" t="s">
        <v>3313</v>
      </c>
      <c r="H152" s="153" t="e">
        <f>IF(G152="","",G152-G152*COMPASS!$U$19)</f>
        <v>#VALUE!</v>
      </c>
    </row>
    <row r="153" spans="1:8">
      <c r="A153" s="36" t="s">
        <v>12688</v>
      </c>
      <c r="B153" s="981" t="s">
        <v>467</v>
      </c>
      <c r="C153" s="38" t="s">
        <v>12689</v>
      </c>
      <c r="D153" s="793" t="s">
        <v>14611</v>
      </c>
      <c r="E153" s="790">
        <v>2100</v>
      </c>
      <c r="F153" s="982"/>
      <c r="G153" s="983" t="s">
        <v>3313</v>
      </c>
      <c r="H153" s="153" t="e">
        <f>IF(G153="","",G153-G153*COMPASS!$U$19)</f>
        <v>#VALUE!</v>
      </c>
    </row>
    <row r="154" spans="1:8">
      <c r="A154" s="36" t="s">
        <v>12690</v>
      </c>
      <c r="B154" s="981" t="s">
        <v>467</v>
      </c>
      <c r="C154" s="38" t="s">
        <v>12691</v>
      </c>
      <c r="D154" s="793" t="s">
        <v>14612</v>
      </c>
      <c r="E154" s="790">
        <v>2100</v>
      </c>
      <c r="F154" s="982"/>
      <c r="G154" s="983" t="s">
        <v>3313</v>
      </c>
      <c r="H154" s="153" t="e">
        <f>IF(G154="","",G154-G154*COMPASS!$U$19)</f>
        <v>#VALUE!</v>
      </c>
    </row>
    <row r="155" spans="1:8">
      <c r="A155" s="36" t="s">
        <v>12692</v>
      </c>
      <c r="B155" s="981" t="s">
        <v>467</v>
      </c>
      <c r="C155" s="38" t="s">
        <v>12693</v>
      </c>
      <c r="D155" s="793" t="s">
        <v>14613</v>
      </c>
      <c r="E155" s="790">
        <v>2100</v>
      </c>
      <c r="F155" s="982"/>
      <c r="G155" s="983" t="s">
        <v>3313</v>
      </c>
      <c r="H155" s="153" t="e">
        <f>IF(G155="","",G155-G155*COMPASS!$U$19)</f>
        <v>#VALUE!</v>
      </c>
    </row>
    <row r="156" spans="1:8">
      <c r="A156" s="36" t="s">
        <v>12694</v>
      </c>
      <c r="B156" s="981" t="s">
        <v>467</v>
      </c>
      <c r="C156" s="38" t="s">
        <v>12695</v>
      </c>
      <c r="D156" s="793" t="s">
        <v>14614</v>
      </c>
      <c r="E156" s="790">
        <v>2100</v>
      </c>
      <c r="F156" s="982"/>
      <c r="G156" s="983" t="s">
        <v>3313</v>
      </c>
      <c r="H156" s="153" t="e">
        <f>IF(G156="","",G156-G156*COMPASS!$U$19)</f>
        <v>#VALUE!</v>
      </c>
    </row>
    <row r="157" spans="1:8">
      <c r="A157" s="36" t="s">
        <v>12696</v>
      </c>
      <c r="B157" s="981" t="s">
        <v>467</v>
      </c>
      <c r="C157" s="38" t="s">
        <v>12697</v>
      </c>
      <c r="D157" s="793" t="s">
        <v>14615</v>
      </c>
      <c r="E157" s="790">
        <v>2100</v>
      </c>
      <c r="F157" s="982"/>
      <c r="G157" s="983" t="s">
        <v>3313</v>
      </c>
      <c r="H157" s="153" t="e">
        <f>IF(G157="","",G157-G157*COMPASS!$U$19)</f>
        <v>#VALUE!</v>
      </c>
    </row>
    <row r="158" spans="1:8">
      <c r="A158" s="36" t="s">
        <v>12698</v>
      </c>
      <c r="B158" s="981" t="s">
        <v>467</v>
      </c>
      <c r="C158" s="38" t="s">
        <v>12699</v>
      </c>
      <c r="D158" s="793" t="s">
        <v>14616</v>
      </c>
      <c r="E158" s="790">
        <v>2100</v>
      </c>
      <c r="F158" s="982"/>
      <c r="G158" s="983" t="s">
        <v>3313</v>
      </c>
      <c r="H158" s="153" t="e">
        <f>IF(G158="","",G158-G158*COMPASS!$U$19)</f>
        <v>#VALUE!</v>
      </c>
    </row>
    <row r="159" spans="1:8">
      <c r="A159" s="988" t="s">
        <v>277</v>
      </c>
      <c r="B159" s="989"/>
      <c r="C159" s="990"/>
      <c r="D159" s="991"/>
      <c r="E159" s="991"/>
      <c r="F159" s="992"/>
      <c r="G159" s="993"/>
      <c r="H159" s="153" t="str">
        <f>IF(G159="","",G159-G159*COMPASS!$U$19)</f>
        <v/>
      </c>
    </row>
    <row r="160" spans="1:8">
      <c r="A160" s="36" t="s">
        <v>12700</v>
      </c>
      <c r="B160" s="981" t="s">
        <v>467</v>
      </c>
      <c r="C160" s="38" t="s">
        <v>12701</v>
      </c>
      <c r="D160" s="37" t="s">
        <v>14617</v>
      </c>
      <c r="E160" s="790">
        <v>1</v>
      </c>
      <c r="F160" s="982"/>
      <c r="G160" s="983">
        <v>358.26</v>
      </c>
      <c r="H160" s="153">
        <f>IF(G160="","",G160-G160*COMPASS!$U$19)</f>
        <v>358.26</v>
      </c>
    </row>
    <row r="161" spans="1:8">
      <c r="A161" s="36" t="s">
        <v>12702</v>
      </c>
      <c r="B161" s="981" t="s">
        <v>467</v>
      </c>
      <c r="C161" s="38" t="s">
        <v>12703</v>
      </c>
      <c r="D161" s="37" t="s">
        <v>14618</v>
      </c>
      <c r="E161" s="790">
        <v>1</v>
      </c>
      <c r="F161" s="982"/>
      <c r="G161" s="983">
        <v>387.63</v>
      </c>
      <c r="H161" s="153">
        <f>IF(G161="","",G161-G161*COMPASS!$U$19)</f>
        <v>387.63</v>
      </c>
    </row>
    <row r="162" spans="1:8">
      <c r="A162" s="36" t="s">
        <v>12704</v>
      </c>
      <c r="B162" s="981" t="s">
        <v>467</v>
      </c>
      <c r="C162" s="38" t="s">
        <v>12705</v>
      </c>
      <c r="D162" s="37" t="s">
        <v>14619</v>
      </c>
      <c r="E162" s="790">
        <v>1</v>
      </c>
      <c r="F162" s="982"/>
      <c r="G162" s="983">
        <v>200.62</v>
      </c>
      <c r="H162" s="153">
        <f>IF(G162="","",G162-G162*COMPASS!$U$19)</f>
        <v>200.62</v>
      </c>
    </row>
    <row r="163" spans="1:8">
      <c r="A163" s="36" t="s">
        <v>12706</v>
      </c>
      <c r="B163" s="981" t="s">
        <v>467</v>
      </c>
      <c r="C163" s="38" t="s">
        <v>12707</v>
      </c>
      <c r="D163" s="37" t="s">
        <v>14620</v>
      </c>
      <c r="E163" s="790">
        <v>1</v>
      </c>
      <c r="F163" s="982"/>
      <c r="G163" s="983">
        <v>163.87</v>
      </c>
      <c r="H163" s="153">
        <f>IF(G163="","",G163-G163*COMPASS!$U$19)</f>
        <v>163.87</v>
      </c>
    </row>
    <row r="164" spans="1:8">
      <c r="A164" s="36" t="s">
        <v>12708</v>
      </c>
      <c r="B164" s="981" t="s">
        <v>467</v>
      </c>
      <c r="C164" s="38" t="s">
        <v>12709</v>
      </c>
      <c r="D164" s="37" t="s">
        <v>14621</v>
      </c>
      <c r="E164" s="790">
        <v>1</v>
      </c>
      <c r="F164" s="982"/>
      <c r="G164" s="983">
        <v>61.44</v>
      </c>
      <c r="H164" s="153">
        <f>IF(G164="","",G164-G164*COMPASS!$U$19)</f>
        <v>61.44</v>
      </c>
    </row>
    <row r="165" spans="1:8">
      <c r="A165" s="36" t="s">
        <v>12710</v>
      </c>
      <c r="B165" s="981" t="s">
        <v>467</v>
      </c>
      <c r="C165" s="38" t="s">
        <v>12711</v>
      </c>
      <c r="D165" s="37" t="s">
        <v>14622</v>
      </c>
      <c r="E165" s="790">
        <v>1</v>
      </c>
      <c r="F165" s="982"/>
      <c r="G165" s="983">
        <v>382.58</v>
      </c>
      <c r="H165" s="153">
        <f>IF(G165="","",G165-G165*COMPASS!$U$19)</f>
        <v>382.58</v>
      </c>
    </row>
    <row r="166" spans="1:8">
      <c r="A166" s="36" t="s">
        <v>12712</v>
      </c>
      <c r="B166" s="981" t="s">
        <v>467</v>
      </c>
      <c r="C166" s="38" t="s">
        <v>12713</v>
      </c>
      <c r="D166" s="37" t="s">
        <v>14623</v>
      </c>
      <c r="E166" s="790">
        <v>1</v>
      </c>
      <c r="F166" s="982"/>
      <c r="G166" s="983">
        <v>422.53</v>
      </c>
      <c r="H166" s="153">
        <f>IF(G166="","",G166-G166*COMPASS!$U$19)</f>
        <v>422.53</v>
      </c>
    </row>
    <row r="167" spans="1:8">
      <c r="A167" s="36" t="s">
        <v>12714</v>
      </c>
      <c r="B167" s="981" t="s">
        <v>467</v>
      </c>
      <c r="C167" s="38" t="s">
        <v>12715</v>
      </c>
      <c r="D167" s="37" t="s">
        <v>14624</v>
      </c>
      <c r="E167" s="790">
        <v>10</v>
      </c>
      <c r="F167" s="982"/>
      <c r="G167" s="983">
        <v>2.04</v>
      </c>
      <c r="H167" s="153">
        <f>IF(G167="","",G167-G167*COMPASS!$U$19)</f>
        <v>2.04</v>
      </c>
    </row>
    <row r="168" spans="1:8">
      <c r="A168" s="36" t="s">
        <v>12716</v>
      </c>
      <c r="B168" s="981" t="s">
        <v>467</v>
      </c>
      <c r="C168" s="38" t="s">
        <v>12717</v>
      </c>
      <c r="D168" s="37" t="s">
        <v>14625</v>
      </c>
      <c r="E168" s="790">
        <v>1</v>
      </c>
      <c r="F168" s="982"/>
      <c r="G168" s="983">
        <v>38.869999999999997</v>
      </c>
      <c r="H168" s="153">
        <f>IF(G168="","",G168-G168*COMPASS!$U$19)</f>
        <v>38.869999999999997</v>
      </c>
    </row>
    <row r="169" spans="1:8">
      <c r="A169" s="36" t="s">
        <v>12718</v>
      </c>
      <c r="B169" s="981" t="s">
        <v>467</v>
      </c>
      <c r="C169" s="38" t="s">
        <v>12719</v>
      </c>
      <c r="D169" s="37" t="s">
        <v>14626</v>
      </c>
      <c r="E169" s="790">
        <v>1</v>
      </c>
      <c r="F169" s="982"/>
      <c r="G169" s="983">
        <v>38.869999999999997</v>
      </c>
      <c r="H169" s="153">
        <f>IF(G169="","",G169-G169*COMPASS!$U$19)</f>
        <v>38.869999999999997</v>
      </c>
    </row>
  </sheetData>
  <sheetProtection algorithmName="SHA-512" hashValue="rXE/IyQDL2QoBrwJsf2wdTlbr6lIwzRACe40GuPMnAD257q+jvhcdZPhblAXH4dMHrM0ZuZdGhPAx3XUQHcD1w==" saltValue="1h3qMic2R73r1GU2UZOBpQ==" spinCount="100000" sheet="1" objects="1" scenarios="1"/>
  <mergeCells count="1">
    <mergeCell ref="D1:G1"/>
  </mergeCells>
  <hyperlinks>
    <hyperlink ref="H2" location="Indice" display="Indice" xr:uid="{C1116022-12DD-4E0F-9EAC-FC381455D45A}"/>
    <hyperlink ref="D1" r:id="rId1" xr:uid="{8BE32770-3EE3-4F54-ACC2-502F45A63F0D}"/>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0561"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450561" r:id="rId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tabColor indexed="48"/>
  </sheetPr>
  <dimension ref="A1:J262"/>
  <sheetViews>
    <sheetView zoomScale="99" zoomScaleNormal="99" workbookViewId="0">
      <pane ySplit="4" topLeftCell="A5" activePane="bottomLeft" state="frozen"/>
      <selection activeCell="X55" sqref="X55"/>
      <selection pane="bottomLeft" activeCell="O18" sqref="O16:O18"/>
    </sheetView>
  </sheetViews>
  <sheetFormatPr defaultColWidth="9.44140625" defaultRowHeight="13.2"/>
  <cols>
    <col min="1" max="1" width="21.5546875" style="292" customWidth="1"/>
    <col min="2" max="2" width="2.5546875" style="89" customWidth="1"/>
    <col min="3" max="3" width="13.44140625" style="95" customWidth="1"/>
    <col min="4" max="4" width="44.5546875" style="133" customWidth="1"/>
    <col min="5" max="5" width="3.5546875" style="475" customWidth="1"/>
    <col min="6" max="6" width="4.5546875" style="475" customWidth="1"/>
    <col min="7" max="7" width="9" style="426" bestFit="1" customWidth="1"/>
    <col min="8" max="8" width="10.44140625" style="476" bestFit="1" customWidth="1"/>
    <col min="9" max="9" width="13.44140625" style="49" customWidth="1"/>
    <col min="10" max="10" width="10" style="49" bestFit="1" customWidth="1"/>
    <col min="11" max="16384" width="9.44140625" style="49"/>
  </cols>
  <sheetData>
    <row r="1" spans="1:10" ht="13.5" customHeight="1">
      <c r="A1" s="53" t="str">
        <f>'LS CABLE'!A1</f>
        <v>Listino Giugno26</v>
      </c>
      <c r="B1" s="81"/>
      <c r="C1" s="92"/>
      <c r="D1" s="1385" t="s">
        <v>11780</v>
      </c>
      <c r="E1" s="1386"/>
      <c r="F1" s="1386"/>
      <c r="G1" s="1386"/>
      <c r="H1" s="154"/>
    </row>
    <row r="2" spans="1:10" ht="13.5" customHeight="1" thickBot="1">
      <c r="A2" s="55"/>
      <c r="B2" s="83"/>
      <c r="C2" s="93"/>
      <c r="D2" s="46"/>
      <c r="E2" s="85"/>
      <c r="F2" s="85"/>
      <c r="G2" s="344"/>
      <c r="H2" s="163" t="s">
        <v>190</v>
      </c>
    </row>
    <row r="3" spans="1:10" ht="24" customHeight="1">
      <c r="A3" s="156" t="s">
        <v>16386</v>
      </c>
      <c r="B3" s="34"/>
      <c r="C3" s="467"/>
      <c r="D3" s="468"/>
      <c r="E3" s="610"/>
      <c r="F3" s="610"/>
      <c r="G3" s="345"/>
      <c r="H3" s="469"/>
    </row>
    <row r="4" spans="1:10" s="67" customFormat="1" ht="12.75" customHeight="1">
      <c r="A4" s="157" t="str">
        <f>'LS CABLE'!A4</f>
        <v>Cod. Compass</v>
      </c>
      <c r="B4" s="470"/>
      <c r="C4" s="471" t="s">
        <v>217</v>
      </c>
      <c r="D4" s="472" t="s">
        <v>219</v>
      </c>
      <c r="E4" s="611" t="s">
        <v>490</v>
      </c>
      <c r="F4" s="611"/>
      <c r="G4" s="346" t="s">
        <v>189</v>
      </c>
      <c r="H4" s="473" t="s">
        <v>491</v>
      </c>
    </row>
    <row r="5" spans="1:10" ht="27.6" customHeight="1">
      <c r="A5" s="1286" t="s">
        <v>3447</v>
      </c>
      <c r="B5" s="1287"/>
      <c r="C5" s="1288"/>
      <c r="D5" s="1287"/>
      <c r="E5" s="1287"/>
      <c r="F5" s="1287"/>
      <c r="G5" s="1289"/>
      <c r="H5" s="474" t="str">
        <f>IF(G5="","",G5-G5*COMPASS!#REF!)</f>
        <v/>
      </c>
    </row>
    <row r="6" spans="1:10" ht="15.6" customHeight="1">
      <c r="A6" s="1290" t="s">
        <v>12720</v>
      </c>
      <c r="B6" s="1291"/>
      <c r="C6" s="1292"/>
      <c r="D6" s="1291"/>
      <c r="E6" s="1291"/>
      <c r="F6" s="1291"/>
      <c r="G6" s="1293"/>
      <c r="H6" s="153" t="str">
        <f>IF(G6="","",G6-G6*COMPASS!$U$19)</f>
        <v/>
      </c>
    </row>
    <row r="7" spans="1:10" ht="15.6" customHeight="1">
      <c r="A7" s="1294" t="s">
        <v>12795</v>
      </c>
      <c r="B7" s="1295" t="s">
        <v>467</v>
      </c>
      <c r="C7" s="341" t="s">
        <v>3448</v>
      </c>
      <c r="D7" s="1008" t="s">
        <v>16387</v>
      </c>
      <c r="E7" s="1296">
        <v>1</v>
      </c>
      <c r="F7" s="1297"/>
      <c r="G7" s="1298">
        <v>99</v>
      </c>
      <c r="H7" s="153">
        <f>IF(G7="","",G7-G7*COMPASS!$U$19)</f>
        <v>99</v>
      </c>
      <c r="J7" s="52"/>
    </row>
    <row r="8" spans="1:10" ht="15.6" customHeight="1">
      <c r="A8" s="1294" t="s">
        <v>12796</v>
      </c>
      <c r="B8" s="1295" t="s">
        <v>467</v>
      </c>
      <c r="C8" s="341" t="s">
        <v>3443</v>
      </c>
      <c r="D8" s="1008" t="s">
        <v>16388</v>
      </c>
      <c r="E8" s="1296">
        <v>1</v>
      </c>
      <c r="F8" s="1297"/>
      <c r="G8" s="1298">
        <v>114</v>
      </c>
      <c r="H8" s="153">
        <f>IF(G8="","",G8-G8*COMPASS!$U$19)</f>
        <v>114</v>
      </c>
      <c r="J8" s="52"/>
    </row>
    <row r="9" spans="1:10" ht="15.6" customHeight="1">
      <c r="A9" s="1286" t="s">
        <v>1102</v>
      </c>
      <c r="B9" s="1287"/>
      <c r="C9" s="1288"/>
      <c r="D9" s="1287"/>
      <c r="E9" s="1287"/>
      <c r="F9" s="1287"/>
      <c r="G9" s="1289"/>
      <c r="H9" s="153" t="str">
        <f>IF(G9="","",G9-G9*COMPASS!$U$19)</f>
        <v/>
      </c>
      <c r="J9" s="52"/>
    </row>
    <row r="10" spans="1:10" ht="15.6" customHeight="1">
      <c r="A10" s="1290" t="s">
        <v>1103</v>
      </c>
      <c r="B10" s="1291"/>
      <c r="C10" s="1292"/>
      <c r="D10" s="1291"/>
      <c r="E10" s="1291"/>
      <c r="F10" s="1291"/>
      <c r="G10" s="1293"/>
      <c r="H10" s="153" t="str">
        <f>IF(G10="","",G10-G10*COMPASS!$U$19)</f>
        <v/>
      </c>
      <c r="J10" s="52"/>
    </row>
    <row r="11" spans="1:10" ht="15.6" customHeight="1">
      <c r="A11" s="1294" t="s">
        <v>12797</v>
      </c>
      <c r="B11" s="1295" t="s">
        <v>467</v>
      </c>
      <c r="C11" s="341" t="s">
        <v>1104</v>
      </c>
      <c r="D11" s="1008" t="s">
        <v>16389</v>
      </c>
      <c r="E11" s="1296">
        <v>1</v>
      </c>
      <c r="F11" s="1297"/>
      <c r="G11" s="1298">
        <v>168</v>
      </c>
      <c r="H11" s="153">
        <f>IF(G11="","",G11-G11*COMPASS!$U$19)</f>
        <v>168</v>
      </c>
      <c r="J11" s="52"/>
    </row>
    <row r="12" spans="1:10" ht="15.6" customHeight="1">
      <c r="A12" s="1294" t="s">
        <v>12798</v>
      </c>
      <c r="B12" s="1295" t="s">
        <v>467</v>
      </c>
      <c r="C12" s="341" t="s">
        <v>1121</v>
      </c>
      <c r="D12" s="1008" t="s">
        <v>16390</v>
      </c>
      <c r="E12" s="1296">
        <v>1</v>
      </c>
      <c r="F12" s="1297"/>
      <c r="G12" s="1298">
        <v>198</v>
      </c>
      <c r="H12" s="153">
        <f>IF(G12="","",G12-G12*COMPASS!$U$19)</f>
        <v>198</v>
      </c>
      <c r="J12" s="52"/>
    </row>
    <row r="13" spans="1:10" ht="15.6" customHeight="1">
      <c r="A13" s="1286" t="s">
        <v>1122</v>
      </c>
      <c r="B13" s="1287"/>
      <c r="C13" s="1288"/>
      <c r="D13" s="1287"/>
      <c r="E13" s="1287"/>
      <c r="F13" s="1287"/>
      <c r="G13" s="1287"/>
      <c r="H13" s="153" t="str">
        <f>IF(G13="","",G13-G13*COMPASS!$U$19)</f>
        <v/>
      </c>
      <c r="J13" s="52"/>
    </row>
    <row r="14" spans="1:10" ht="15.6" customHeight="1">
      <c r="A14" s="1290" t="s">
        <v>1123</v>
      </c>
      <c r="B14" s="1291"/>
      <c r="C14" s="1292"/>
      <c r="D14" s="1291"/>
      <c r="E14" s="1291"/>
      <c r="F14" s="1291"/>
      <c r="G14" s="1299"/>
      <c r="H14" s="153" t="str">
        <f>IF(G14="","",G14-G14*COMPASS!$U$19)</f>
        <v/>
      </c>
      <c r="J14" s="52"/>
    </row>
    <row r="15" spans="1:10" ht="15.6" customHeight="1">
      <c r="A15" s="1294" t="s">
        <v>12799</v>
      </c>
      <c r="B15" s="1295" t="s">
        <v>467</v>
      </c>
      <c r="C15" s="1300" t="s">
        <v>1124</v>
      </c>
      <c r="D15" s="1008" t="s">
        <v>16391</v>
      </c>
      <c r="E15" s="1296">
        <v>1</v>
      </c>
      <c r="F15" s="1297"/>
      <c r="G15" s="1298">
        <v>116</v>
      </c>
      <c r="H15" s="153">
        <f>IF(G15="","",G15-G15*COMPASS!$U$19)</f>
        <v>116</v>
      </c>
      <c r="J15" s="52"/>
    </row>
    <row r="16" spans="1:10" ht="15.6" customHeight="1">
      <c r="A16" s="1294" t="s">
        <v>12800</v>
      </c>
      <c r="B16" s="1295" t="s">
        <v>467</v>
      </c>
      <c r="C16" s="1300" t="s">
        <v>1125</v>
      </c>
      <c r="D16" s="1008" t="s">
        <v>16392</v>
      </c>
      <c r="E16" s="1296">
        <v>1</v>
      </c>
      <c r="F16" s="1297"/>
      <c r="G16" s="1298">
        <v>138</v>
      </c>
      <c r="H16" s="153">
        <f>IF(G16="","",G16-G16*COMPASS!$U$19)</f>
        <v>138</v>
      </c>
      <c r="J16" s="52"/>
    </row>
    <row r="17" spans="1:10" ht="15.6" customHeight="1">
      <c r="A17" s="1294" t="s">
        <v>12801</v>
      </c>
      <c r="B17" s="1295" t="s">
        <v>467</v>
      </c>
      <c r="C17" s="1300" t="s">
        <v>1126</v>
      </c>
      <c r="D17" s="1008" t="s">
        <v>16393</v>
      </c>
      <c r="E17" s="1296">
        <v>1</v>
      </c>
      <c r="F17" s="1297"/>
      <c r="G17" s="1298">
        <v>160</v>
      </c>
      <c r="H17" s="153">
        <f>IF(G17="","",G17-G17*COMPASS!$U$19)</f>
        <v>160</v>
      </c>
      <c r="J17" s="52"/>
    </row>
    <row r="18" spans="1:10" ht="15.6" customHeight="1">
      <c r="A18" s="1294" t="s">
        <v>12802</v>
      </c>
      <c r="B18" s="1295" t="s">
        <v>467</v>
      </c>
      <c r="C18" s="1300" t="s">
        <v>1127</v>
      </c>
      <c r="D18" s="1008" t="s">
        <v>16394</v>
      </c>
      <c r="E18" s="1296">
        <v>1</v>
      </c>
      <c r="F18" s="1297"/>
      <c r="G18" s="1298">
        <v>277</v>
      </c>
      <c r="H18" s="153">
        <f>IF(G18="","",G18-G18*COMPASS!$U$19)</f>
        <v>277</v>
      </c>
      <c r="J18" s="52"/>
    </row>
    <row r="19" spans="1:10" ht="15.6" customHeight="1">
      <c r="A19" s="1294" t="s">
        <v>12803</v>
      </c>
      <c r="B19" s="1295" t="s">
        <v>467</v>
      </c>
      <c r="C19" s="1300" t="s">
        <v>1128</v>
      </c>
      <c r="D19" s="1008" t="s">
        <v>16395</v>
      </c>
      <c r="E19" s="1296">
        <v>1</v>
      </c>
      <c r="F19" s="1297"/>
      <c r="G19" s="1298">
        <v>375</v>
      </c>
      <c r="H19" s="153">
        <f>IF(G19="","",G19-G19*COMPASS!$U$19)</f>
        <v>375</v>
      </c>
      <c r="J19" s="52"/>
    </row>
    <row r="20" spans="1:10" ht="15.6" customHeight="1">
      <c r="A20" s="1286" t="s">
        <v>2605</v>
      </c>
      <c r="B20" s="1287"/>
      <c r="C20" s="1288"/>
      <c r="D20" s="1287"/>
      <c r="E20" s="1287"/>
      <c r="F20" s="1287"/>
      <c r="G20" s="1287"/>
      <c r="H20" s="153" t="str">
        <f>IF(G20="","",G20-G20*COMPASS!$U$19)</f>
        <v/>
      </c>
      <c r="J20" s="52"/>
    </row>
    <row r="21" spans="1:10" ht="15.6" customHeight="1">
      <c r="A21" s="1290" t="s">
        <v>2606</v>
      </c>
      <c r="B21" s="1291"/>
      <c r="C21" s="1292"/>
      <c r="D21" s="1291"/>
      <c r="E21" s="1291"/>
      <c r="F21" s="1291"/>
      <c r="G21" s="1299"/>
      <c r="H21" s="153" t="str">
        <f>IF(G21="","",G21-G21*COMPASS!$U$19)</f>
        <v/>
      </c>
      <c r="J21" s="52"/>
    </row>
    <row r="22" spans="1:10" ht="15.6" customHeight="1">
      <c r="A22" s="1294" t="s">
        <v>12804</v>
      </c>
      <c r="B22" s="1295" t="s">
        <v>467</v>
      </c>
      <c r="C22" s="1300" t="s">
        <v>7508</v>
      </c>
      <c r="D22" s="1008" t="s">
        <v>16396</v>
      </c>
      <c r="E22" s="1296">
        <v>1</v>
      </c>
      <c r="F22" s="1297"/>
      <c r="G22" s="1298">
        <v>390</v>
      </c>
      <c r="H22" s="153">
        <f>IF(G22="","",G22-G22*COMPASS!$U$19)</f>
        <v>390</v>
      </c>
      <c r="J22" s="52"/>
    </row>
    <row r="23" spans="1:10" ht="15.6" customHeight="1">
      <c r="A23" s="1294" t="s">
        <v>12805</v>
      </c>
      <c r="B23" s="1295" t="s">
        <v>467</v>
      </c>
      <c r="C23" s="1300" t="s">
        <v>7509</v>
      </c>
      <c r="D23" s="1008" t="s">
        <v>16397</v>
      </c>
      <c r="E23" s="1296">
        <v>1</v>
      </c>
      <c r="F23" s="1297"/>
      <c r="G23" s="1298">
        <v>501</v>
      </c>
      <c r="H23" s="153">
        <f>IF(G23="","",G23-G23*COMPASS!$U$19)</f>
        <v>501</v>
      </c>
      <c r="J23" s="52"/>
    </row>
    <row r="24" spans="1:10" ht="15.6" customHeight="1">
      <c r="A24" s="1286" t="s">
        <v>1129</v>
      </c>
      <c r="B24" s="1287"/>
      <c r="C24" s="1288"/>
      <c r="D24" s="1287"/>
      <c r="E24" s="1287"/>
      <c r="F24" s="1287"/>
      <c r="G24" s="1287"/>
      <c r="H24" s="153" t="str">
        <f>IF(G24="","",G24-G24*COMPASS!$U$19)</f>
        <v/>
      </c>
      <c r="J24" s="52"/>
    </row>
    <row r="25" spans="1:10" ht="15.6" customHeight="1">
      <c r="A25" s="1290" t="s">
        <v>1651</v>
      </c>
      <c r="B25" s="1290"/>
      <c r="C25" s="1292"/>
      <c r="D25" s="1291"/>
      <c r="E25" s="1291"/>
      <c r="F25" s="1291"/>
      <c r="G25" s="1299"/>
      <c r="H25" s="153" t="str">
        <f>IF(G25="","",G25-G25*COMPASS!$U$19)</f>
        <v/>
      </c>
      <c r="J25" s="52"/>
    </row>
    <row r="26" spans="1:10" ht="15.6" customHeight="1">
      <c r="A26" s="1294" t="s">
        <v>12806</v>
      </c>
      <c r="B26" s="1295" t="s">
        <v>467</v>
      </c>
      <c r="C26" s="1300" t="s">
        <v>1652</v>
      </c>
      <c r="D26" s="1008" t="s">
        <v>16398</v>
      </c>
      <c r="E26" s="1008">
        <v>1</v>
      </c>
      <c r="F26" s="1297"/>
      <c r="G26" s="1298">
        <v>160</v>
      </c>
      <c r="H26" s="153">
        <f>IF(G26="","",G26-G26*COMPASS!$U$19)</f>
        <v>160</v>
      </c>
      <c r="J26" s="52"/>
    </row>
    <row r="27" spans="1:10" ht="15.6" customHeight="1">
      <c r="A27" s="1294" t="s">
        <v>12807</v>
      </c>
      <c r="B27" s="1295" t="s">
        <v>467</v>
      </c>
      <c r="C27" s="1300" t="s">
        <v>1653</v>
      </c>
      <c r="D27" s="1008" t="s">
        <v>16399</v>
      </c>
      <c r="E27" s="1008">
        <v>1</v>
      </c>
      <c r="F27" s="1297"/>
      <c r="G27" s="1298">
        <v>190</v>
      </c>
      <c r="H27" s="153">
        <f>IF(G27="","",G27-G27*COMPASS!$U$19)</f>
        <v>190</v>
      </c>
      <c r="J27" s="52"/>
    </row>
    <row r="28" spans="1:10" ht="15.6" customHeight="1">
      <c r="A28" s="1294" t="s">
        <v>12808</v>
      </c>
      <c r="B28" s="1295" t="s">
        <v>467</v>
      </c>
      <c r="C28" s="1300" t="s">
        <v>1823</v>
      </c>
      <c r="D28" s="1008" t="s">
        <v>16400</v>
      </c>
      <c r="E28" s="1008">
        <v>1</v>
      </c>
      <c r="F28" s="1297"/>
      <c r="G28" s="1298">
        <v>375</v>
      </c>
      <c r="H28" s="153">
        <f>IF(G28="","",G28-G28*COMPASS!$U$19)</f>
        <v>375</v>
      </c>
      <c r="J28" s="52"/>
    </row>
    <row r="29" spans="1:10" ht="15.6" customHeight="1">
      <c r="A29" s="1294" t="s">
        <v>12809</v>
      </c>
      <c r="B29" s="1295" t="s">
        <v>467</v>
      </c>
      <c r="C29" s="1300" t="s">
        <v>1824</v>
      </c>
      <c r="D29" s="1008" t="s">
        <v>16401</v>
      </c>
      <c r="E29" s="1008">
        <v>1</v>
      </c>
      <c r="F29" s="1297"/>
      <c r="G29" s="1298">
        <v>496</v>
      </c>
      <c r="H29" s="153"/>
      <c r="J29" s="52"/>
    </row>
    <row r="30" spans="1:10" ht="15.6" customHeight="1">
      <c r="A30" s="1294" t="s">
        <v>12810</v>
      </c>
      <c r="B30" s="1295" t="s">
        <v>467</v>
      </c>
      <c r="C30" s="1300" t="s">
        <v>1825</v>
      </c>
      <c r="D30" s="1008" t="s">
        <v>16402</v>
      </c>
      <c r="E30" s="1008">
        <v>1</v>
      </c>
      <c r="F30" s="1297"/>
      <c r="G30" s="1298">
        <v>697</v>
      </c>
      <c r="H30" s="153">
        <f>IF(G30="","",G30-G30*COMPASS!$U$19)</f>
        <v>697</v>
      </c>
      <c r="J30" s="52"/>
    </row>
    <row r="31" spans="1:10" ht="15.6" customHeight="1">
      <c r="A31" s="1286" t="s">
        <v>1256</v>
      </c>
      <c r="B31" s="1287"/>
      <c r="C31" s="1288"/>
      <c r="D31" s="1287"/>
      <c r="E31" s="1287"/>
      <c r="F31" s="1287"/>
      <c r="G31" s="1287"/>
      <c r="H31" s="153" t="str">
        <f>IF(G31="","",G31-G31*COMPASS!$U$19)</f>
        <v/>
      </c>
      <c r="J31" s="52"/>
    </row>
    <row r="32" spans="1:10" ht="15.6" customHeight="1">
      <c r="A32" s="1290" t="s">
        <v>1257</v>
      </c>
      <c r="B32" s="1291"/>
      <c r="C32" s="1292"/>
      <c r="D32" s="1291"/>
      <c r="E32" s="1291"/>
      <c r="F32" s="1291"/>
      <c r="G32" s="1299"/>
      <c r="H32" s="153" t="str">
        <f>IF(G32="","",G32-G32*COMPASS!$U$19)</f>
        <v/>
      </c>
      <c r="J32" s="52"/>
    </row>
    <row r="33" spans="1:10" ht="15.6" customHeight="1">
      <c r="A33" s="1294" t="s">
        <v>12817</v>
      </c>
      <c r="B33" s="1295" t="s">
        <v>216</v>
      </c>
      <c r="C33" s="341" t="s">
        <v>1258</v>
      </c>
      <c r="D33" s="1008" t="s">
        <v>16413</v>
      </c>
      <c r="E33" s="1008">
        <v>1</v>
      </c>
      <c r="F33" s="1297"/>
      <c r="G33" s="1298">
        <v>462</v>
      </c>
      <c r="H33" s="153">
        <f>IF(G33="","",G33-G33*COMPASS!$U$19)</f>
        <v>462</v>
      </c>
      <c r="J33" s="52"/>
    </row>
    <row r="34" spans="1:10" ht="15.6" customHeight="1">
      <c r="A34" s="1294" t="s">
        <v>12818</v>
      </c>
      <c r="B34" s="1295" t="s">
        <v>467</v>
      </c>
      <c r="C34" s="341" t="s">
        <v>1259</v>
      </c>
      <c r="D34" s="1008" t="s">
        <v>16414</v>
      </c>
      <c r="E34" s="1008">
        <v>1</v>
      </c>
      <c r="F34" s="1297"/>
      <c r="G34" s="1298">
        <v>542</v>
      </c>
      <c r="H34" s="153">
        <f>IF(G34="","",G34-G34*COMPASS!$U$19)</f>
        <v>542</v>
      </c>
      <c r="J34" s="52"/>
    </row>
    <row r="35" spans="1:10" ht="15.6" customHeight="1">
      <c r="A35" s="1294" t="s">
        <v>12819</v>
      </c>
      <c r="B35" s="1295" t="s">
        <v>216</v>
      </c>
      <c r="C35" s="341" t="s">
        <v>1260</v>
      </c>
      <c r="D35" s="1008" t="s">
        <v>16415</v>
      </c>
      <c r="E35" s="1008">
        <v>1</v>
      </c>
      <c r="F35" s="1297"/>
      <c r="G35" s="1298">
        <v>728</v>
      </c>
      <c r="H35" s="153">
        <f>IF(G35="","",G35-G35*COMPASS!$U$19)</f>
        <v>728</v>
      </c>
      <c r="J35" s="52"/>
    </row>
    <row r="36" spans="1:10" ht="15.6" customHeight="1">
      <c r="A36" s="1294" t="s">
        <v>12820</v>
      </c>
      <c r="B36" s="1295" t="s">
        <v>216</v>
      </c>
      <c r="C36" s="341" t="s">
        <v>1261</v>
      </c>
      <c r="D36" s="1008" t="s">
        <v>16416</v>
      </c>
      <c r="E36" s="1008">
        <v>1</v>
      </c>
      <c r="F36" s="1297"/>
      <c r="G36" s="1298">
        <v>972</v>
      </c>
      <c r="H36" s="153">
        <f>IF(G36="","",G36-G36*COMPASS!$U$19)</f>
        <v>972</v>
      </c>
      <c r="J36" s="52"/>
    </row>
    <row r="37" spans="1:10" ht="15.6" customHeight="1">
      <c r="A37" s="1286" t="s">
        <v>1141</v>
      </c>
      <c r="B37" s="1287"/>
      <c r="C37" s="1288"/>
      <c r="D37" s="1287"/>
      <c r="E37" s="1287"/>
      <c r="F37" s="1287"/>
      <c r="G37" s="1287"/>
      <c r="H37" s="153" t="str">
        <f>IF(G37="","",G37-G37*COMPASS!$U$19)</f>
        <v/>
      </c>
      <c r="J37" s="52"/>
    </row>
    <row r="38" spans="1:10" ht="15.6" customHeight="1">
      <c r="A38" s="1290" t="s">
        <v>2854</v>
      </c>
      <c r="B38" s="1291"/>
      <c r="C38" s="1292"/>
      <c r="D38" s="1291"/>
      <c r="E38" s="1291"/>
      <c r="F38" s="1291"/>
      <c r="G38" s="1299"/>
      <c r="H38" s="153" t="str">
        <f>IF(G38="","",G38-G38*COMPASS!$U$19)</f>
        <v/>
      </c>
      <c r="J38" s="52"/>
    </row>
    <row r="39" spans="1:10" ht="15.6" customHeight="1">
      <c r="A39" s="1294" t="s">
        <v>16403</v>
      </c>
      <c r="B39" s="1295" t="s">
        <v>467</v>
      </c>
      <c r="C39" s="1300" t="s">
        <v>2610</v>
      </c>
      <c r="D39" s="1008" t="s">
        <v>16404</v>
      </c>
      <c r="E39" s="1008">
        <v>1</v>
      </c>
      <c r="F39" s="1297"/>
      <c r="G39" s="1298">
        <v>728</v>
      </c>
      <c r="H39" s="153">
        <f>IF(G39="","",G39-G39*COMPASS!$U$19)</f>
        <v>728</v>
      </c>
      <c r="J39" s="52"/>
    </row>
    <row r="40" spans="1:10" ht="15.6" customHeight="1">
      <c r="A40" s="1294" t="s">
        <v>16405</v>
      </c>
      <c r="B40" s="1295" t="s">
        <v>467</v>
      </c>
      <c r="C40" s="1300" t="s">
        <v>2611</v>
      </c>
      <c r="D40" s="1008" t="s">
        <v>16406</v>
      </c>
      <c r="E40" s="1008">
        <v>1</v>
      </c>
      <c r="F40" s="1297"/>
      <c r="G40" s="1298">
        <v>861</v>
      </c>
      <c r="H40" s="153">
        <f>IF(G40="","",G40-G40*COMPASS!$U$19)</f>
        <v>861</v>
      </c>
      <c r="J40" s="52"/>
    </row>
    <row r="41" spans="1:10" ht="15.6" customHeight="1">
      <c r="A41" s="1286" t="s">
        <v>1142</v>
      </c>
      <c r="B41" s="1287"/>
      <c r="C41" s="1288"/>
      <c r="D41" s="1287"/>
      <c r="E41" s="1287"/>
      <c r="F41" s="1287"/>
      <c r="G41" s="1287"/>
      <c r="H41" s="153" t="str">
        <f>IF(G41="","",G41-G41*COMPASS!$U$19)</f>
        <v/>
      </c>
      <c r="J41" s="52"/>
    </row>
    <row r="42" spans="1:10" ht="15.6" customHeight="1">
      <c r="A42" s="1290" t="s">
        <v>1751</v>
      </c>
      <c r="B42" s="1291"/>
      <c r="C42" s="1292"/>
      <c r="D42" s="1291"/>
      <c r="E42" s="1291"/>
      <c r="F42" s="1291"/>
      <c r="G42" s="1299"/>
      <c r="H42" s="153" t="str">
        <f>IF(G42="","",G42-G42*COMPASS!$U$19)</f>
        <v/>
      </c>
      <c r="J42" s="52"/>
    </row>
    <row r="43" spans="1:10" ht="15.6" customHeight="1">
      <c r="A43" s="1294" t="s">
        <v>12811</v>
      </c>
      <c r="B43" s="1295" t="s">
        <v>467</v>
      </c>
      <c r="C43" s="1300" t="s">
        <v>1752</v>
      </c>
      <c r="D43" s="1008" t="s">
        <v>16407</v>
      </c>
      <c r="E43" s="1008">
        <v>1</v>
      </c>
      <c r="F43" s="1297"/>
      <c r="G43" s="1298">
        <v>861</v>
      </c>
      <c r="H43" s="153">
        <f>IF(G43="","",G43-G43*COMPASS!$U$19)</f>
        <v>861</v>
      </c>
      <c r="J43" s="52"/>
    </row>
    <row r="44" spans="1:10" ht="15.6" customHeight="1">
      <c r="A44" s="1294" t="s">
        <v>12812</v>
      </c>
      <c r="B44" s="1295" t="s">
        <v>467</v>
      </c>
      <c r="C44" s="1300" t="s">
        <v>1753</v>
      </c>
      <c r="D44" s="1008" t="s">
        <v>16408</v>
      </c>
      <c r="E44" s="1008">
        <v>1</v>
      </c>
      <c r="F44" s="1297"/>
      <c r="G44" s="1298">
        <v>962</v>
      </c>
      <c r="H44" s="153">
        <f>IF(G44="","",G44-G44*COMPASS!$U$19)</f>
        <v>962</v>
      </c>
      <c r="J44" s="52"/>
    </row>
    <row r="45" spans="1:10" ht="15.6" customHeight="1">
      <c r="A45" s="1294" t="s">
        <v>12813</v>
      </c>
      <c r="B45" s="1295" t="s">
        <v>467</v>
      </c>
      <c r="C45" s="1300" t="s">
        <v>1754</v>
      </c>
      <c r="D45" s="1008" t="s">
        <v>16409</v>
      </c>
      <c r="E45" s="1008">
        <v>1</v>
      </c>
      <c r="F45" s="1297"/>
      <c r="G45" s="1298">
        <v>1310</v>
      </c>
      <c r="H45" s="153">
        <f>IF(G45="","",G45-G45*COMPASS!$U$19)</f>
        <v>1310</v>
      </c>
      <c r="J45" s="52"/>
    </row>
    <row r="46" spans="1:10" ht="15.6" customHeight="1">
      <c r="A46" s="1294" t="s">
        <v>12814</v>
      </c>
      <c r="B46" s="1295" t="s">
        <v>467</v>
      </c>
      <c r="C46" s="1300" t="s">
        <v>12721</v>
      </c>
      <c r="D46" s="1008" t="s">
        <v>16410</v>
      </c>
      <c r="E46" s="1008">
        <v>1</v>
      </c>
      <c r="F46" s="1301"/>
      <c r="G46" s="1298">
        <v>1177</v>
      </c>
      <c r="H46" s="153">
        <f>IF(G46="","",G46-G46*COMPASS!$U$19)</f>
        <v>1177</v>
      </c>
      <c r="J46" s="52"/>
    </row>
    <row r="47" spans="1:10" ht="15.6" customHeight="1">
      <c r="A47" s="1294" t="s">
        <v>12815</v>
      </c>
      <c r="B47" s="1295" t="s">
        <v>467</v>
      </c>
      <c r="C47" s="1300" t="s">
        <v>1755</v>
      </c>
      <c r="D47" s="1008" t="s">
        <v>16411</v>
      </c>
      <c r="E47" s="1008">
        <v>1</v>
      </c>
      <c r="F47" s="1297"/>
      <c r="G47" s="1298">
        <v>1433</v>
      </c>
      <c r="H47" s="153">
        <f>IF(G47="","",G47-G47*COMPASS!$U$19)</f>
        <v>1433</v>
      </c>
      <c r="J47" s="52"/>
    </row>
    <row r="48" spans="1:10" ht="15.6" customHeight="1">
      <c r="A48" s="1294" t="s">
        <v>12816</v>
      </c>
      <c r="B48" s="1295" t="s">
        <v>467</v>
      </c>
      <c r="C48" s="1300" t="s">
        <v>10977</v>
      </c>
      <c r="D48" s="1008" t="s">
        <v>16412</v>
      </c>
      <c r="E48" s="1008">
        <v>1</v>
      </c>
      <c r="F48" s="1297"/>
      <c r="G48" s="1298">
        <v>1300</v>
      </c>
      <c r="H48" s="153">
        <f>IF(G48="","",G48-G48*COMPASS!$U$19)</f>
        <v>1300</v>
      </c>
      <c r="J48" s="52"/>
    </row>
    <row r="49" spans="1:10" ht="15.6" customHeight="1">
      <c r="A49" s="1290" t="s">
        <v>16515</v>
      </c>
      <c r="B49" s="1291"/>
      <c r="C49" s="1292"/>
      <c r="D49" s="1291"/>
      <c r="E49" s="1291"/>
      <c r="F49" s="1291"/>
      <c r="G49" s="1299"/>
      <c r="H49" s="153" t="str">
        <f>IF(G49="","",G49-G49*COMPASS!$U$19)</f>
        <v/>
      </c>
      <c r="J49" s="52"/>
    </row>
    <row r="50" spans="1:10" ht="15.6" customHeight="1">
      <c r="A50" s="1294" t="s">
        <v>12837</v>
      </c>
      <c r="B50" s="1295" t="s">
        <v>216</v>
      </c>
      <c r="C50" s="341" t="s">
        <v>1282</v>
      </c>
      <c r="D50" s="1008" t="s">
        <v>10986</v>
      </c>
      <c r="E50" s="1296">
        <v>1</v>
      </c>
      <c r="F50" s="1297"/>
      <c r="G50" s="1298">
        <v>948</v>
      </c>
      <c r="H50" s="153">
        <f>IF(G50="","",G50-G50*COMPASS!$U$19)</f>
        <v>948</v>
      </c>
      <c r="J50" s="52"/>
    </row>
    <row r="51" spans="1:10" ht="15.6" customHeight="1">
      <c r="A51" s="1294" t="s">
        <v>12838</v>
      </c>
      <c r="B51" s="1295" t="s">
        <v>216</v>
      </c>
      <c r="C51" s="341" t="s">
        <v>1283</v>
      </c>
      <c r="D51" s="1008" t="s">
        <v>10987</v>
      </c>
      <c r="E51" s="1296">
        <v>1</v>
      </c>
      <c r="F51" s="1297"/>
      <c r="G51" s="1298">
        <v>1279</v>
      </c>
      <c r="H51" s="153">
        <f>IF(G51="","",G51-G51*COMPASS!$U$19)</f>
        <v>1279</v>
      </c>
      <c r="J51" s="52"/>
    </row>
    <row r="52" spans="1:10" ht="15.6" customHeight="1">
      <c r="A52" s="1294" t="s">
        <v>12839</v>
      </c>
      <c r="B52" s="1295" t="s">
        <v>216</v>
      </c>
      <c r="C52" s="341" t="s">
        <v>12722</v>
      </c>
      <c r="D52" s="1008" t="s">
        <v>16516</v>
      </c>
      <c r="E52" s="1296">
        <v>1</v>
      </c>
      <c r="F52" s="1297"/>
      <c r="G52" s="1298">
        <v>1396</v>
      </c>
      <c r="H52" s="153">
        <f>IF(G52="","",G52-G52*COMPASS!$U$19)</f>
        <v>1396</v>
      </c>
      <c r="J52" s="52"/>
    </row>
    <row r="53" spans="1:10" ht="15.6" customHeight="1">
      <c r="A53" s="1286" t="s">
        <v>1262</v>
      </c>
      <c r="B53" s="1287"/>
      <c r="C53" s="1288"/>
      <c r="D53" s="1287"/>
      <c r="E53" s="1287"/>
      <c r="F53" s="1287"/>
      <c r="G53" s="1287"/>
      <c r="H53" s="153" t="str">
        <f>IF(G53="","",G53-G53*COMPASS!$U$19)</f>
        <v/>
      </c>
      <c r="J53" s="52"/>
    </row>
    <row r="54" spans="1:10" ht="15.6" customHeight="1">
      <c r="A54" s="1290" t="s">
        <v>1263</v>
      </c>
      <c r="B54" s="1291"/>
      <c r="C54" s="1292"/>
      <c r="D54" s="1291"/>
      <c r="E54" s="1291"/>
      <c r="F54" s="1291"/>
      <c r="G54" s="1299"/>
      <c r="H54" s="153" t="str">
        <f>IF(G54="","",G54-G54*COMPASS!$U$19)</f>
        <v/>
      </c>
      <c r="J54" s="52"/>
    </row>
    <row r="55" spans="1:10" ht="15.6" customHeight="1">
      <c r="A55" s="1294" t="s">
        <v>12821</v>
      </c>
      <c r="B55" s="1295" t="s">
        <v>571</v>
      </c>
      <c r="C55" s="341" t="s">
        <v>3444</v>
      </c>
      <c r="D55" s="1008" t="s">
        <v>16417</v>
      </c>
      <c r="E55" s="1008">
        <v>1</v>
      </c>
      <c r="F55" s="1297"/>
      <c r="G55" s="1298">
        <v>866</v>
      </c>
      <c r="H55" s="153">
        <f>IF(G55="","",G55-G55*COMPASS!$U$19)</f>
        <v>866</v>
      </c>
      <c r="J55" s="52"/>
    </row>
    <row r="56" spans="1:10" ht="15.6" customHeight="1">
      <c r="A56" s="1294" t="s">
        <v>12822</v>
      </c>
      <c r="B56" s="1295" t="s">
        <v>571</v>
      </c>
      <c r="C56" s="341" t="s">
        <v>3445</v>
      </c>
      <c r="D56" s="1008" t="s">
        <v>16418</v>
      </c>
      <c r="E56" s="1008">
        <v>1</v>
      </c>
      <c r="F56" s="1297"/>
      <c r="G56" s="1298">
        <v>1760</v>
      </c>
      <c r="H56" s="153">
        <f>IF(G56="","",G56-G56*COMPASS!$U$19)</f>
        <v>1760</v>
      </c>
      <c r="J56" s="52"/>
    </row>
    <row r="57" spans="1:10" ht="15.6" customHeight="1">
      <c r="A57" s="1294" t="s">
        <v>12823</v>
      </c>
      <c r="B57" s="1295" t="s">
        <v>571</v>
      </c>
      <c r="C57" s="341" t="s">
        <v>3446</v>
      </c>
      <c r="D57" s="1008" t="s">
        <v>16419</v>
      </c>
      <c r="E57" s="1008">
        <v>1</v>
      </c>
      <c r="F57" s="1297"/>
      <c r="G57" s="1298">
        <v>2235</v>
      </c>
      <c r="H57" s="153">
        <f>IF(G57="","",G57-G57*COMPASS!$U$19)</f>
        <v>2235</v>
      </c>
      <c r="J57" s="52"/>
    </row>
    <row r="58" spans="1:10" ht="15.6" customHeight="1">
      <c r="A58" s="1294" t="s">
        <v>12824</v>
      </c>
      <c r="B58" s="1295" t="s">
        <v>571</v>
      </c>
      <c r="C58" s="341" t="s">
        <v>4259</v>
      </c>
      <c r="D58" s="1008" t="s">
        <v>16420</v>
      </c>
      <c r="E58" s="1008">
        <v>1</v>
      </c>
      <c r="F58" s="1297"/>
      <c r="G58" s="1298">
        <v>972</v>
      </c>
      <c r="H58" s="153">
        <f>IF(G58="","",G58-G58*COMPASS!$U$19)</f>
        <v>972</v>
      </c>
      <c r="J58" s="52"/>
    </row>
    <row r="59" spans="1:10" ht="15.6" customHeight="1">
      <c r="A59" s="1294" t="s">
        <v>12825</v>
      </c>
      <c r="B59" s="1295" t="s">
        <v>571</v>
      </c>
      <c r="C59" s="341" t="s">
        <v>4260</v>
      </c>
      <c r="D59" s="1008" t="s">
        <v>16421</v>
      </c>
      <c r="E59" s="1008">
        <v>1</v>
      </c>
      <c r="F59" s="1297"/>
      <c r="G59" s="1298">
        <v>1545</v>
      </c>
      <c r="H59" s="153">
        <f>IF(G59="","",G59-G59*COMPASS!$U$19)</f>
        <v>1545</v>
      </c>
      <c r="J59" s="52"/>
    </row>
    <row r="60" spans="1:10" ht="15.6" customHeight="1">
      <c r="A60" s="1294" t="s">
        <v>12826</v>
      </c>
      <c r="B60" s="1295" t="s">
        <v>571</v>
      </c>
      <c r="C60" s="341" t="s">
        <v>4261</v>
      </c>
      <c r="D60" s="1008" t="s">
        <v>16422</v>
      </c>
      <c r="E60" s="1008">
        <v>1</v>
      </c>
      <c r="F60" s="1297"/>
      <c r="G60" s="1298">
        <v>2070</v>
      </c>
      <c r="H60" s="153">
        <f>IF(G60="","",G60-G60*COMPASS!$U$19)</f>
        <v>2070</v>
      </c>
      <c r="J60" s="52"/>
    </row>
    <row r="61" spans="1:10" ht="15.6" customHeight="1">
      <c r="A61" s="1294" t="s">
        <v>16423</v>
      </c>
      <c r="B61" s="1295" t="s">
        <v>571</v>
      </c>
      <c r="C61" s="341" t="s">
        <v>16424</v>
      </c>
      <c r="D61" s="1008" t="s">
        <v>16425</v>
      </c>
      <c r="E61" s="1008">
        <v>1</v>
      </c>
      <c r="F61" s="1297"/>
      <c r="G61" s="1298">
        <v>2482</v>
      </c>
      <c r="H61" s="153">
        <f>IF(G61="","",G61-G61*COMPASS!$U$19)</f>
        <v>2482</v>
      </c>
      <c r="J61" s="52"/>
    </row>
    <row r="62" spans="1:10" ht="15.6" customHeight="1">
      <c r="A62" s="1290" t="s">
        <v>1264</v>
      </c>
      <c r="B62" s="1291"/>
      <c r="C62" s="1292"/>
      <c r="D62" s="1291"/>
      <c r="E62" s="1291"/>
      <c r="F62" s="1291"/>
      <c r="G62" s="1299"/>
      <c r="H62" s="153" t="str">
        <f>IF(G62="","",G62-G62*COMPASS!$U$19)</f>
        <v/>
      </c>
      <c r="J62" s="52"/>
    </row>
    <row r="63" spans="1:10" ht="15.6" customHeight="1">
      <c r="A63" s="1294" t="s">
        <v>12827</v>
      </c>
      <c r="B63" s="1295" t="s">
        <v>216</v>
      </c>
      <c r="C63" s="341" t="s">
        <v>1265</v>
      </c>
      <c r="D63" s="1008" t="s">
        <v>10978</v>
      </c>
      <c r="E63" s="1296">
        <v>1</v>
      </c>
      <c r="F63" s="1297"/>
      <c r="G63" s="1298">
        <v>523</v>
      </c>
      <c r="H63" s="153">
        <f>IF(G63="","",G63-G63*COMPASS!$U$19)</f>
        <v>523</v>
      </c>
      <c r="J63" s="52"/>
    </row>
    <row r="64" spans="1:10" ht="15.6" customHeight="1">
      <c r="A64" s="1294" t="s">
        <v>12828</v>
      </c>
      <c r="B64" s="1295" t="s">
        <v>216</v>
      </c>
      <c r="C64" s="341" t="s">
        <v>1266</v>
      </c>
      <c r="D64" s="1008" t="s">
        <v>10978</v>
      </c>
      <c r="E64" s="1296">
        <v>1</v>
      </c>
      <c r="F64" s="1297"/>
      <c r="G64" s="1298">
        <v>672</v>
      </c>
      <c r="H64" s="153">
        <f>IF(G64="","",G64-G64*COMPASS!$U$19)</f>
        <v>672</v>
      </c>
      <c r="J64" s="52"/>
    </row>
    <row r="65" spans="1:10" ht="15.6" customHeight="1">
      <c r="A65" s="1294" t="s">
        <v>12829</v>
      </c>
      <c r="B65" s="1295" t="s">
        <v>216</v>
      </c>
      <c r="C65" s="341" t="s">
        <v>1267</v>
      </c>
      <c r="D65" s="1008" t="s">
        <v>10979</v>
      </c>
      <c r="E65" s="1296">
        <v>1</v>
      </c>
      <c r="F65" s="1297"/>
      <c r="G65" s="1298">
        <v>1474</v>
      </c>
      <c r="H65" s="153">
        <f>IF(G65="","",G65-G65*COMPASS!$U$19)</f>
        <v>1474</v>
      </c>
      <c r="J65" s="52"/>
    </row>
    <row r="66" spans="1:10" ht="15.6" customHeight="1">
      <c r="A66" s="1294" t="s">
        <v>12830</v>
      </c>
      <c r="B66" s="1295" t="s">
        <v>216</v>
      </c>
      <c r="C66" s="341" t="s">
        <v>1268</v>
      </c>
      <c r="D66" s="1008" t="s">
        <v>10980</v>
      </c>
      <c r="E66" s="1296">
        <v>1</v>
      </c>
      <c r="F66" s="1297"/>
      <c r="G66" s="1298">
        <v>852</v>
      </c>
      <c r="H66" s="153">
        <f>IF(G66="","",G66-G66*COMPASS!$U$19)</f>
        <v>852</v>
      </c>
      <c r="J66" s="52"/>
    </row>
    <row r="67" spans="1:10" ht="15.6" customHeight="1">
      <c r="A67" s="1294" t="s">
        <v>12831</v>
      </c>
      <c r="B67" s="1295" t="s">
        <v>216</v>
      </c>
      <c r="C67" s="341" t="s">
        <v>1269</v>
      </c>
      <c r="D67" s="1008" t="s">
        <v>10981</v>
      </c>
      <c r="E67" s="1296">
        <v>1</v>
      </c>
      <c r="F67" s="1297"/>
      <c r="G67" s="1298">
        <v>1153</v>
      </c>
      <c r="H67" s="153">
        <f>IF(G67="","",G67-G67*COMPASS!$U$19)</f>
        <v>1153</v>
      </c>
      <c r="J67" s="52"/>
    </row>
    <row r="68" spans="1:10" ht="15.6" customHeight="1">
      <c r="A68" s="1294" t="s">
        <v>12832</v>
      </c>
      <c r="B68" s="1295" t="s">
        <v>216</v>
      </c>
      <c r="C68" s="341" t="s">
        <v>1270</v>
      </c>
      <c r="D68" s="1008" t="s">
        <v>10982</v>
      </c>
      <c r="E68" s="1296">
        <v>1</v>
      </c>
      <c r="F68" s="1297"/>
      <c r="G68" s="1298">
        <v>2494</v>
      </c>
      <c r="H68" s="153">
        <f>IF(G68="","",G68-G68*COMPASS!$U$19)</f>
        <v>2494</v>
      </c>
      <c r="J68" s="52"/>
    </row>
    <row r="69" spans="1:10" ht="15.6" customHeight="1">
      <c r="A69" s="1286" t="s">
        <v>16517</v>
      </c>
      <c r="B69" s="1287"/>
      <c r="C69" s="1288"/>
      <c r="D69" s="1287"/>
      <c r="E69" s="1287"/>
      <c r="F69" s="1287"/>
      <c r="G69" s="1287"/>
      <c r="H69" s="153" t="str">
        <f>IF(G69="","",G69-G69*COMPASS!$U$19)</f>
        <v/>
      </c>
      <c r="J69" s="52"/>
    </row>
    <row r="70" spans="1:10" ht="15.6" customHeight="1">
      <c r="A70" s="1290" t="s">
        <v>16518</v>
      </c>
      <c r="B70" s="1291"/>
      <c r="C70" s="1292"/>
      <c r="D70" s="1291"/>
      <c r="E70" s="1291"/>
      <c r="F70" s="1291"/>
      <c r="G70" s="1299"/>
      <c r="H70" s="153" t="str">
        <f>IF(G70="","",G70-G70*COMPASS!$U$19)</f>
        <v/>
      </c>
      <c r="J70" s="52"/>
    </row>
    <row r="71" spans="1:10" ht="15.6" customHeight="1">
      <c r="A71" s="1302" t="s">
        <v>16519</v>
      </c>
      <c r="B71" s="1303" t="s">
        <v>216</v>
      </c>
      <c r="C71" s="1304" t="s">
        <v>16520</v>
      </c>
      <c r="D71" s="1305" t="s">
        <v>16521</v>
      </c>
      <c r="E71" s="1306">
        <v>1</v>
      </c>
      <c r="F71" s="1307" t="s">
        <v>445</v>
      </c>
      <c r="G71" s="1298">
        <v>807</v>
      </c>
      <c r="H71" s="153">
        <f>IF(G71="","",G71-G71*COMPASS!$U$19)</f>
        <v>807</v>
      </c>
      <c r="J71" s="52"/>
    </row>
    <row r="72" spans="1:10" ht="15.6" customHeight="1">
      <c r="A72" s="1302" t="s">
        <v>16522</v>
      </c>
      <c r="B72" s="1303" t="s">
        <v>216</v>
      </c>
      <c r="C72" s="1304" t="s">
        <v>16523</v>
      </c>
      <c r="D72" s="1305" t="s">
        <v>16524</v>
      </c>
      <c r="E72" s="1306">
        <v>1</v>
      </c>
      <c r="F72" s="1307" t="s">
        <v>445</v>
      </c>
      <c r="G72" s="1298">
        <v>866</v>
      </c>
      <c r="H72" s="153">
        <f>IF(G72="","",G72-G72*COMPASS!$U$19)</f>
        <v>866</v>
      </c>
      <c r="J72" s="52"/>
    </row>
    <row r="73" spans="1:10" ht="15.6" customHeight="1">
      <c r="A73" s="1302" t="s">
        <v>16525</v>
      </c>
      <c r="B73" s="1303" t="s">
        <v>216</v>
      </c>
      <c r="C73" s="1304" t="s">
        <v>16526</v>
      </c>
      <c r="D73" s="1305" t="s">
        <v>16527</v>
      </c>
      <c r="E73" s="1306">
        <v>1</v>
      </c>
      <c r="F73" s="1307" t="s">
        <v>445</v>
      </c>
      <c r="G73" s="1298">
        <v>1313</v>
      </c>
      <c r="H73" s="153">
        <f>IF(G73="","",G73-G73*COMPASS!$U$19)</f>
        <v>1313</v>
      </c>
      <c r="J73" s="52"/>
    </row>
    <row r="74" spans="1:10" ht="15.6" customHeight="1">
      <c r="A74" s="1302" t="s">
        <v>16528</v>
      </c>
      <c r="B74" s="1303" t="s">
        <v>216</v>
      </c>
      <c r="C74" s="1304" t="s">
        <v>16529</v>
      </c>
      <c r="D74" s="1305" t="s">
        <v>16530</v>
      </c>
      <c r="E74" s="1306">
        <v>1</v>
      </c>
      <c r="F74" s="1307" t="s">
        <v>445</v>
      </c>
      <c r="G74" s="1298">
        <v>1760</v>
      </c>
      <c r="H74" s="153">
        <f>IF(G74="","",G74-G74*COMPASS!$U$19)</f>
        <v>1760</v>
      </c>
      <c r="J74" s="52"/>
    </row>
    <row r="75" spans="1:10" ht="15.6" customHeight="1">
      <c r="A75" s="1302" t="s">
        <v>16531</v>
      </c>
      <c r="B75" s="1303" t="s">
        <v>216</v>
      </c>
      <c r="C75" s="1308" t="s">
        <v>16532</v>
      </c>
      <c r="D75" s="1305" t="s">
        <v>16533</v>
      </c>
      <c r="E75" s="1306">
        <v>1</v>
      </c>
      <c r="F75" s="1307" t="s">
        <v>445</v>
      </c>
      <c r="G75" s="1298">
        <v>2235</v>
      </c>
      <c r="H75" s="153">
        <f>IF(G75="","",G75-G75*COMPASS!$U$19)</f>
        <v>2235</v>
      </c>
      <c r="J75" s="52"/>
    </row>
    <row r="76" spans="1:10" ht="15.6" customHeight="1">
      <c r="A76" s="1302" t="s">
        <v>16534</v>
      </c>
      <c r="B76" s="1303" t="s">
        <v>216</v>
      </c>
      <c r="C76" s="1304" t="s">
        <v>16535</v>
      </c>
      <c r="D76" s="1305" t="s">
        <v>16536</v>
      </c>
      <c r="E76" s="1306">
        <v>1</v>
      </c>
      <c r="F76" s="1307" t="s">
        <v>445</v>
      </c>
      <c r="G76" s="1298">
        <v>972</v>
      </c>
      <c r="H76" s="153">
        <f>IF(G76="","",G76-G76*COMPASS!$U$19)</f>
        <v>972</v>
      </c>
      <c r="J76" s="52"/>
    </row>
    <row r="77" spans="1:10" ht="15.6" customHeight="1">
      <c r="A77" s="1302" t="s">
        <v>16537</v>
      </c>
      <c r="B77" s="1303" t="s">
        <v>216</v>
      </c>
      <c r="C77" s="1304" t="s">
        <v>16538</v>
      </c>
      <c r="D77" s="1305" t="s">
        <v>16539</v>
      </c>
      <c r="E77" s="1306">
        <v>1</v>
      </c>
      <c r="F77" s="1307" t="s">
        <v>445</v>
      </c>
      <c r="G77" s="1298">
        <v>1545</v>
      </c>
      <c r="H77" s="153">
        <f>IF(G77="","",G77-G77*COMPASS!$U$19)</f>
        <v>1545</v>
      </c>
      <c r="J77" s="52"/>
    </row>
    <row r="78" spans="1:10" ht="15.6" customHeight="1">
      <c r="A78" s="1302" t="s">
        <v>16540</v>
      </c>
      <c r="B78" s="1303" t="s">
        <v>216</v>
      </c>
      <c r="C78" s="1304" t="s">
        <v>16541</v>
      </c>
      <c r="D78" s="1305" t="s">
        <v>16542</v>
      </c>
      <c r="E78" s="1306">
        <v>1</v>
      </c>
      <c r="F78" s="1307" t="s">
        <v>445</v>
      </c>
      <c r="G78" s="1298">
        <v>2070</v>
      </c>
      <c r="H78" s="153">
        <f>IF(G78="","",G78-G78*COMPASS!$U$19)</f>
        <v>2070</v>
      </c>
      <c r="J78" s="52"/>
    </row>
    <row r="79" spans="1:10" ht="15.6" customHeight="1">
      <c r="A79" s="1302" t="s">
        <v>16543</v>
      </c>
      <c r="B79" s="1303" t="s">
        <v>216</v>
      </c>
      <c r="C79" s="1304" t="s">
        <v>16544</v>
      </c>
      <c r="D79" s="1305" t="s">
        <v>16545</v>
      </c>
      <c r="E79" s="1306">
        <v>1</v>
      </c>
      <c r="F79" s="1307" t="s">
        <v>445</v>
      </c>
      <c r="G79" s="1298">
        <v>2482</v>
      </c>
      <c r="H79" s="153">
        <f>IF(G79="","",G79-G79*COMPASS!$U$19)</f>
        <v>2482</v>
      </c>
      <c r="J79" s="52"/>
    </row>
    <row r="80" spans="1:10" ht="15.6" customHeight="1">
      <c r="A80" s="1290" t="s">
        <v>17544</v>
      </c>
      <c r="B80" s="1291"/>
      <c r="C80" s="1292"/>
      <c r="D80" s="1291"/>
      <c r="E80" s="1291"/>
      <c r="F80" s="1291"/>
      <c r="G80" s="1299"/>
      <c r="H80" s="153" t="str">
        <f>IF(G80="","",G80-G80*COMPASS!$U$19)</f>
        <v/>
      </c>
      <c r="J80" s="52"/>
    </row>
    <row r="81" spans="1:10" ht="15.6" customHeight="1">
      <c r="A81" s="1309" t="s">
        <v>17545</v>
      </c>
      <c r="B81" s="1310" t="s">
        <v>216</v>
      </c>
      <c r="C81" s="530" t="s">
        <v>17546</v>
      </c>
      <c r="D81" s="1311" t="s">
        <v>17547</v>
      </c>
      <c r="E81" s="1312">
        <v>1</v>
      </c>
      <c r="F81" s="1307" t="s">
        <v>445</v>
      </c>
      <c r="G81" s="1313">
        <v>523</v>
      </c>
      <c r="H81" s="153">
        <f>IF(G81="","",G81-G81*COMPASS!$U$19)</f>
        <v>523</v>
      </c>
      <c r="J81" s="52"/>
    </row>
    <row r="82" spans="1:10" ht="15.6" customHeight="1">
      <c r="A82" s="1309" t="s">
        <v>17548</v>
      </c>
      <c r="B82" s="1310" t="s">
        <v>216</v>
      </c>
      <c r="C82" s="530" t="s">
        <v>17549</v>
      </c>
      <c r="D82" s="1311" t="s">
        <v>17547</v>
      </c>
      <c r="E82" s="1312">
        <v>1</v>
      </c>
      <c r="F82" s="1307" t="s">
        <v>445</v>
      </c>
      <c r="G82" s="1313">
        <v>672</v>
      </c>
      <c r="H82" s="153">
        <f>IF(G82="","",G82-G82*COMPASS!$U$19)</f>
        <v>672</v>
      </c>
      <c r="J82" s="52"/>
    </row>
    <row r="83" spans="1:10" ht="15.6" customHeight="1">
      <c r="A83" s="1309" t="s">
        <v>17550</v>
      </c>
      <c r="B83" s="1310" t="s">
        <v>216</v>
      </c>
      <c r="C83" s="530" t="s">
        <v>17551</v>
      </c>
      <c r="D83" s="1311" t="s">
        <v>17552</v>
      </c>
      <c r="E83" s="1312">
        <v>1</v>
      </c>
      <c r="F83" s="1307" t="s">
        <v>445</v>
      </c>
      <c r="G83" s="1313">
        <v>1474</v>
      </c>
      <c r="H83" s="153">
        <f>IF(G83="","",G83-G83*COMPASS!$U$19)</f>
        <v>1474</v>
      </c>
      <c r="J83" s="52"/>
    </row>
    <row r="84" spans="1:10" ht="15.6" customHeight="1">
      <c r="A84" s="1309" t="s">
        <v>17553</v>
      </c>
      <c r="B84" s="1310" t="s">
        <v>216</v>
      </c>
      <c r="C84" s="530" t="s">
        <v>17554</v>
      </c>
      <c r="D84" s="1311" t="s">
        <v>17555</v>
      </c>
      <c r="E84" s="1312">
        <v>1</v>
      </c>
      <c r="F84" s="1307" t="s">
        <v>445</v>
      </c>
      <c r="G84" s="1313">
        <v>852</v>
      </c>
      <c r="H84" s="153">
        <f>IF(G84="","",G84-G84*COMPASS!$U$19)</f>
        <v>852</v>
      </c>
      <c r="J84" s="52"/>
    </row>
    <row r="85" spans="1:10" ht="15.6" customHeight="1">
      <c r="A85" s="1309" t="s">
        <v>17556</v>
      </c>
      <c r="B85" s="1310" t="s">
        <v>216</v>
      </c>
      <c r="C85" s="530" t="s">
        <v>17557</v>
      </c>
      <c r="D85" s="1311" t="s">
        <v>17555</v>
      </c>
      <c r="E85" s="1312">
        <v>1</v>
      </c>
      <c r="F85" s="1307" t="s">
        <v>445</v>
      </c>
      <c r="G85" s="1313">
        <v>1153</v>
      </c>
      <c r="H85" s="153">
        <f>IF(G85="","",G85-G85*COMPASS!$U$19)</f>
        <v>1153</v>
      </c>
      <c r="J85" s="52"/>
    </row>
    <row r="86" spans="1:10" ht="15.6" customHeight="1">
      <c r="A86" s="1309" t="s">
        <v>17558</v>
      </c>
      <c r="B86" s="1310" t="s">
        <v>216</v>
      </c>
      <c r="C86" s="530" t="s">
        <v>17559</v>
      </c>
      <c r="D86" s="1311" t="s">
        <v>17560</v>
      </c>
      <c r="E86" s="1312">
        <v>1</v>
      </c>
      <c r="F86" s="1307" t="s">
        <v>445</v>
      </c>
      <c r="G86" s="1313">
        <v>2494</v>
      </c>
      <c r="H86" s="153">
        <f>IF(G86="","",G86-G86*COMPASS!$U$19)</f>
        <v>2494</v>
      </c>
      <c r="J86" s="52"/>
    </row>
    <row r="87" spans="1:10" ht="15.6" customHeight="1">
      <c r="A87" s="1286" t="s">
        <v>16426</v>
      </c>
      <c r="B87" s="1287"/>
      <c r="C87" s="1288"/>
      <c r="D87" s="1287"/>
      <c r="E87" s="1287"/>
      <c r="F87" s="1287"/>
      <c r="G87" s="1287"/>
      <c r="H87" s="153" t="str">
        <f>IF(G87="","",G87-G87*COMPASS!$U$19)</f>
        <v/>
      </c>
      <c r="J87" s="52"/>
    </row>
    <row r="88" spans="1:10" ht="15.6" customHeight="1">
      <c r="A88" s="1290" t="s">
        <v>16427</v>
      </c>
      <c r="B88" s="1291"/>
      <c r="C88" s="1292"/>
      <c r="D88" s="1291"/>
      <c r="E88" s="1291"/>
      <c r="F88" s="1291"/>
      <c r="G88" s="1299"/>
      <c r="H88" s="153" t="str">
        <f>IF(G88="","",G88-G88*COMPASS!$U$19)</f>
        <v/>
      </c>
      <c r="J88" s="52"/>
    </row>
    <row r="89" spans="1:10" ht="15.6" customHeight="1">
      <c r="A89" s="1294" t="s">
        <v>16428</v>
      </c>
      <c r="B89" s="1295" t="s">
        <v>216</v>
      </c>
      <c r="C89" s="341" t="s">
        <v>16429</v>
      </c>
      <c r="D89" s="1008" t="s">
        <v>16430</v>
      </c>
      <c r="E89" s="1296">
        <v>1</v>
      </c>
      <c r="F89" s="1297"/>
      <c r="G89" s="1298">
        <v>1547</v>
      </c>
      <c r="H89" s="153">
        <f>IF(G89="","",G89-G89*COMPASS!$U$19)</f>
        <v>1547</v>
      </c>
      <c r="J89" s="52"/>
    </row>
    <row r="90" spans="1:10" ht="15.6" customHeight="1">
      <c r="A90" s="1294" t="s">
        <v>16431</v>
      </c>
      <c r="B90" s="1295" t="s">
        <v>216</v>
      </c>
      <c r="C90" s="341" t="s">
        <v>16432</v>
      </c>
      <c r="D90" s="1008" t="s">
        <v>16433</v>
      </c>
      <c r="E90" s="1296">
        <v>1</v>
      </c>
      <c r="F90" s="1297"/>
      <c r="G90" s="1298">
        <v>2012</v>
      </c>
      <c r="H90" s="153">
        <f>IF(G90="","",G90-G90*COMPASS!$U$19)</f>
        <v>2012</v>
      </c>
      <c r="J90" s="52"/>
    </row>
    <row r="91" spans="1:10" ht="15.6" customHeight="1">
      <c r="A91" s="1314" t="s">
        <v>17561</v>
      </c>
      <c r="B91" s="1291"/>
      <c r="C91" s="1292"/>
      <c r="D91" s="1291"/>
      <c r="E91" s="1291"/>
      <c r="F91" s="1291"/>
      <c r="G91" s="1299"/>
      <c r="H91" s="153" t="str">
        <f>IF(G91="","",G91-G91*COMPASS!$U$19)</f>
        <v/>
      </c>
      <c r="J91" s="52"/>
    </row>
    <row r="92" spans="1:10" ht="15.6" customHeight="1">
      <c r="A92" s="1294" t="s">
        <v>17562</v>
      </c>
      <c r="B92" s="1295" t="s">
        <v>216</v>
      </c>
      <c r="C92" s="341" t="s">
        <v>17563</v>
      </c>
      <c r="D92" s="1008" t="s">
        <v>17564</v>
      </c>
      <c r="E92" s="1296">
        <v>1</v>
      </c>
      <c r="F92" s="1315"/>
      <c r="G92" s="1298">
        <v>1093</v>
      </c>
      <c r="H92" s="153">
        <f>IF(G92="","",G92-G92*COMPASS!$U$19)</f>
        <v>1093</v>
      </c>
      <c r="J92" s="52"/>
    </row>
    <row r="93" spans="1:10" ht="15.6" customHeight="1">
      <c r="A93" s="1286" t="s">
        <v>10983</v>
      </c>
      <c r="B93" s="1287"/>
      <c r="C93" s="1288"/>
      <c r="D93" s="1287"/>
      <c r="E93" s="1287"/>
      <c r="F93" s="1287"/>
      <c r="G93" s="1287"/>
      <c r="H93" s="153" t="str">
        <f>IF(G93="","",G93-G93*COMPASS!$U$19)</f>
        <v/>
      </c>
      <c r="J93" s="52"/>
    </row>
    <row r="94" spans="1:10" ht="15.6" customHeight="1">
      <c r="A94" s="1290" t="s">
        <v>1272</v>
      </c>
      <c r="B94" s="1291"/>
      <c r="C94" s="1292"/>
      <c r="D94" s="1291"/>
      <c r="E94" s="1291"/>
      <c r="F94" s="1291"/>
      <c r="G94" s="1299"/>
      <c r="H94" s="153" t="str">
        <f>IF(G94="","",G94-G94*COMPASS!$U$19)</f>
        <v/>
      </c>
      <c r="J94" s="52"/>
    </row>
    <row r="95" spans="1:10" ht="15.6" customHeight="1">
      <c r="A95" s="1294" t="s">
        <v>12833</v>
      </c>
      <c r="B95" s="1295" t="s">
        <v>571</v>
      </c>
      <c r="C95" s="1316" t="s">
        <v>4262</v>
      </c>
      <c r="D95" s="1008" t="s">
        <v>16434</v>
      </c>
      <c r="E95" s="1296">
        <v>1</v>
      </c>
      <c r="F95" s="1297"/>
      <c r="G95" s="1298">
        <v>972</v>
      </c>
      <c r="H95" s="153">
        <f>IF(G95="","",G95-G95*COMPASS!$U$19)</f>
        <v>972</v>
      </c>
      <c r="J95" s="52"/>
    </row>
    <row r="96" spans="1:10" ht="15.6" customHeight="1">
      <c r="A96" s="1294" t="s">
        <v>16435</v>
      </c>
      <c r="B96" s="1295" t="s">
        <v>571</v>
      </c>
      <c r="C96" s="1300" t="s">
        <v>4263</v>
      </c>
      <c r="D96" s="1008" t="s">
        <v>16436</v>
      </c>
      <c r="E96" s="1296">
        <v>1</v>
      </c>
      <c r="F96" s="1297"/>
      <c r="G96" s="1298">
        <v>1459</v>
      </c>
      <c r="H96" s="153">
        <f>IF(G96="","",G96-G96*COMPASS!$U$19)</f>
        <v>1459</v>
      </c>
      <c r="J96" s="52"/>
    </row>
    <row r="97" spans="1:10" ht="15.6" customHeight="1">
      <c r="A97" s="1294" t="s">
        <v>12834</v>
      </c>
      <c r="B97" s="1295" t="s">
        <v>571</v>
      </c>
      <c r="C97" s="1300" t="s">
        <v>4264</v>
      </c>
      <c r="D97" s="1008" t="s">
        <v>16437</v>
      </c>
      <c r="E97" s="1296">
        <v>1</v>
      </c>
      <c r="F97" s="1297"/>
      <c r="G97" s="1298">
        <v>1847</v>
      </c>
      <c r="H97" s="153">
        <f>IF(G97="","",G97-G97*COMPASS!$U$19)</f>
        <v>1847</v>
      </c>
      <c r="J97" s="52"/>
    </row>
    <row r="98" spans="1:10" ht="15.6" customHeight="1">
      <c r="A98" s="1314" t="s">
        <v>1247</v>
      </c>
      <c r="B98" s="1291"/>
      <c r="C98" s="1292"/>
      <c r="D98" s="1291"/>
      <c r="E98" s="1291"/>
      <c r="F98" s="1291"/>
      <c r="G98" s="1299"/>
      <c r="H98" s="153" t="str">
        <f>IF(G98="","",G98-G98*COMPASS!$U$19)</f>
        <v/>
      </c>
      <c r="J98" s="52"/>
    </row>
    <row r="99" spans="1:10" ht="15.6" customHeight="1">
      <c r="A99" s="1294" t="s">
        <v>12835</v>
      </c>
      <c r="B99" s="1295" t="s">
        <v>216</v>
      </c>
      <c r="C99" s="341" t="s">
        <v>1248</v>
      </c>
      <c r="D99" s="1008" t="s">
        <v>10984</v>
      </c>
      <c r="E99" s="1296">
        <v>1</v>
      </c>
      <c r="F99" s="1297"/>
      <c r="G99" s="1298">
        <v>639</v>
      </c>
      <c r="H99" s="153">
        <f>IF(G99="","",G99-G99*COMPASS!$U$19)</f>
        <v>639</v>
      </c>
      <c r="J99" s="52"/>
    </row>
    <row r="100" spans="1:10" ht="15.6" customHeight="1">
      <c r="A100" s="1294" t="s">
        <v>12836</v>
      </c>
      <c r="B100" s="1295" t="s">
        <v>216</v>
      </c>
      <c r="C100" s="341" t="s">
        <v>695</v>
      </c>
      <c r="D100" s="1008" t="s">
        <v>10985</v>
      </c>
      <c r="E100" s="1296">
        <v>1</v>
      </c>
      <c r="F100" s="1297"/>
      <c r="G100" s="1298">
        <v>728</v>
      </c>
      <c r="H100" s="153">
        <f>IF(G100="","",G100-G100*COMPASS!$U$19)</f>
        <v>728</v>
      </c>
      <c r="J100" s="52"/>
    </row>
    <row r="101" spans="1:10" ht="15.6" customHeight="1">
      <c r="A101" s="1294" t="s">
        <v>12837</v>
      </c>
      <c r="B101" s="1295" t="s">
        <v>216</v>
      </c>
      <c r="C101" s="341" t="s">
        <v>1282</v>
      </c>
      <c r="D101" s="1008" t="s">
        <v>10986</v>
      </c>
      <c r="E101" s="1296">
        <v>1</v>
      </c>
      <c r="F101" s="1297"/>
      <c r="G101" s="1298">
        <v>948</v>
      </c>
      <c r="H101" s="153">
        <f>IF(G101="","",G101-G101*COMPASS!$U$19)</f>
        <v>948</v>
      </c>
      <c r="J101" s="52"/>
    </row>
    <row r="102" spans="1:10" ht="15.6" customHeight="1">
      <c r="A102" s="1294" t="s">
        <v>12838</v>
      </c>
      <c r="B102" s="1295" t="s">
        <v>216</v>
      </c>
      <c r="C102" s="341" t="s">
        <v>1283</v>
      </c>
      <c r="D102" s="1008" t="s">
        <v>10987</v>
      </c>
      <c r="E102" s="1296">
        <v>1</v>
      </c>
      <c r="F102" s="1297"/>
      <c r="G102" s="1298">
        <v>1279</v>
      </c>
      <c r="H102" s="153">
        <f>IF(G102="","",G102-G102*COMPASS!$U$19)</f>
        <v>1279</v>
      </c>
      <c r="J102" s="52"/>
    </row>
    <row r="103" spans="1:10" ht="15.6" customHeight="1">
      <c r="A103" s="1294" t="s">
        <v>12839</v>
      </c>
      <c r="B103" s="1295" t="s">
        <v>216</v>
      </c>
      <c r="C103" s="341" t="s">
        <v>12722</v>
      </c>
      <c r="D103" s="1008" t="s">
        <v>12723</v>
      </c>
      <c r="E103" s="1296">
        <v>1</v>
      </c>
      <c r="F103" s="1297"/>
      <c r="G103" s="1298">
        <v>1396</v>
      </c>
      <c r="H103" s="153">
        <f>IF(G103="","",G103-G103*COMPASS!$U$19)</f>
        <v>1396</v>
      </c>
      <c r="J103" s="52"/>
    </row>
    <row r="104" spans="1:10" ht="15.6" customHeight="1">
      <c r="A104" s="1290" t="s">
        <v>16546</v>
      </c>
      <c r="B104" s="1291"/>
      <c r="C104" s="1292"/>
      <c r="D104" s="1291"/>
      <c r="E104" s="1291"/>
      <c r="F104" s="1291"/>
      <c r="G104" s="1299"/>
      <c r="H104" s="153" t="str">
        <f>IF(G104="","",G104-G104*COMPASS!$U$19)</f>
        <v/>
      </c>
      <c r="J104" s="52"/>
    </row>
    <row r="105" spans="1:10" ht="15.6" customHeight="1">
      <c r="A105" s="1302" t="s">
        <v>16547</v>
      </c>
      <c r="B105" s="1303" t="s">
        <v>216</v>
      </c>
      <c r="C105" s="1304" t="s">
        <v>16548</v>
      </c>
      <c r="D105" s="1305" t="s">
        <v>16549</v>
      </c>
      <c r="E105" s="1306">
        <v>1</v>
      </c>
      <c r="F105" s="1307" t="s">
        <v>445</v>
      </c>
      <c r="G105" s="1298">
        <v>972</v>
      </c>
      <c r="H105" s="153">
        <f>IF(G105="","",G105-G105*COMPASS!$U$19)</f>
        <v>972</v>
      </c>
      <c r="J105" s="52"/>
    </row>
    <row r="106" spans="1:10" ht="15.6" customHeight="1">
      <c r="A106" s="1302" t="s">
        <v>16550</v>
      </c>
      <c r="B106" s="1303" t="s">
        <v>216</v>
      </c>
      <c r="C106" s="1304" t="s">
        <v>16551</v>
      </c>
      <c r="D106" s="1305" t="s">
        <v>16552</v>
      </c>
      <c r="E106" s="1306">
        <v>1</v>
      </c>
      <c r="F106" s="1307" t="s">
        <v>445</v>
      </c>
      <c r="G106" s="1298">
        <v>1459</v>
      </c>
      <c r="H106" s="153">
        <f>IF(G106="","",G106-G106*COMPASS!$U$19)</f>
        <v>1459</v>
      </c>
      <c r="J106" s="52"/>
    </row>
    <row r="107" spans="1:10" ht="15.6" customHeight="1">
      <c r="A107" s="1302" t="s">
        <v>16553</v>
      </c>
      <c r="B107" s="1303" t="s">
        <v>216</v>
      </c>
      <c r="C107" s="1304" t="s">
        <v>16554</v>
      </c>
      <c r="D107" s="1305" t="s">
        <v>16555</v>
      </c>
      <c r="E107" s="1306">
        <v>1</v>
      </c>
      <c r="F107" s="1307" t="s">
        <v>445</v>
      </c>
      <c r="G107" s="1298">
        <v>1847</v>
      </c>
      <c r="H107" s="153">
        <f>IF(G107="","",G107-G107*COMPASS!$U$19)</f>
        <v>1847</v>
      </c>
      <c r="J107" s="52"/>
    </row>
    <row r="108" spans="1:10" ht="15.6" customHeight="1">
      <c r="A108" s="1302" t="s">
        <v>16556</v>
      </c>
      <c r="B108" s="1303" t="s">
        <v>216</v>
      </c>
      <c r="C108" s="1304" t="s">
        <v>16557</v>
      </c>
      <c r="D108" s="1305" t="s">
        <v>16558</v>
      </c>
      <c r="E108" s="1306">
        <v>1</v>
      </c>
      <c r="F108" s="1307" t="s">
        <v>445</v>
      </c>
      <c r="G108" s="1298">
        <v>2409</v>
      </c>
      <c r="H108" s="153">
        <f>IF(G108="","",G108-G108*COMPASS!$U$19)</f>
        <v>2409</v>
      </c>
      <c r="J108" s="52"/>
    </row>
    <row r="109" spans="1:10" ht="15.6" customHeight="1">
      <c r="A109" s="1302" t="s">
        <v>16559</v>
      </c>
      <c r="B109" s="1303" t="s">
        <v>216</v>
      </c>
      <c r="C109" s="1304" t="s">
        <v>16560</v>
      </c>
      <c r="D109" s="1305" t="s">
        <v>16561</v>
      </c>
      <c r="E109" s="1306">
        <v>1</v>
      </c>
      <c r="F109" s="1307" t="s">
        <v>445</v>
      </c>
      <c r="G109" s="1298">
        <v>1594</v>
      </c>
      <c r="H109" s="153">
        <f>IF(G109="","",G109-G109*COMPASS!$U$19)</f>
        <v>1594</v>
      </c>
      <c r="J109" s="52"/>
    </row>
    <row r="110" spans="1:10" ht="15.6" customHeight="1">
      <c r="A110" s="1302" t="s">
        <v>16562</v>
      </c>
      <c r="B110" s="1303" t="s">
        <v>216</v>
      </c>
      <c r="C110" s="1304" t="s">
        <v>16563</v>
      </c>
      <c r="D110" s="1305" t="s">
        <v>16564</v>
      </c>
      <c r="E110" s="1306">
        <v>1</v>
      </c>
      <c r="F110" s="1307" t="s">
        <v>445</v>
      </c>
      <c r="G110" s="1298">
        <v>2158</v>
      </c>
      <c r="H110" s="153">
        <f>IF(G110="","",G110-G110*COMPASS!$U$19)</f>
        <v>2158</v>
      </c>
      <c r="J110" s="52"/>
    </row>
    <row r="111" spans="1:10" ht="15.6" customHeight="1">
      <c r="A111" s="1290" t="s">
        <v>17544</v>
      </c>
      <c r="B111" s="1291"/>
      <c r="C111" s="1292"/>
      <c r="D111" s="1291"/>
      <c r="E111" s="1291"/>
      <c r="F111" s="1291"/>
      <c r="G111" s="1299"/>
      <c r="H111" s="153" t="str">
        <f>IF(G111="","",G111-G111*COMPASS!$U$19)</f>
        <v/>
      </c>
      <c r="J111" s="52"/>
    </row>
    <row r="112" spans="1:10" ht="15.6" customHeight="1">
      <c r="A112" s="1309" t="s">
        <v>17565</v>
      </c>
      <c r="B112" s="1310" t="s">
        <v>216</v>
      </c>
      <c r="C112" s="1304" t="s">
        <v>17566</v>
      </c>
      <c r="D112" s="1311" t="s">
        <v>17567</v>
      </c>
      <c r="E112" s="1312">
        <v>1</v>
      </c>
      <c r="F112" s="1307" t="s">
        <v>445</v>
      </c>
      <c r="G112" s="1298">
        <v>639</v>
      </c>
      <c r="H112" s="153">
        <f>IF(G112="","",G112-G112*COMPASS!$U$19)</f>
        <v>639</v>
      </c>
      <c r="J112" s="52"/>
    </row>
    <row r="113" spans="1:10" ht="15.6" customHeight="1">
      <c r="A113" s="1309" t="s">
        <v>17568</v>
      </c>
      <c r="B113" s="1310" t="s">
        <v>216</v>
      </c>
      <c r="C113" s="1304" t="s">
        <v>17569</v>
      </c>
      <c r="D113" s="1311" t="s">
        <v>17567</v>
      </c>
      <c r="E113" s="1312">
        <v>1</v>
      </c>
      <c r="F113" s="1307" t="s">
        <v>445</v>
      </c>
      <c r="G113" s="1298">
        <v>728</v>
      </c>
      <c r="H113" s="153">
        <f>IF(G113="","",G113-G113*COMPASS!$U$19)</f>
        <v>728</v>
      </c>
      <c r="J113" s="52"/>
    </row>
    <row r="114" spans="1:10" ht="15.6" customHeight="1">
      <c r="A114" s="1309" t="s">
        <v>17570</v>
      </c>
      <c r="B114" s="1310" t="s">
        <v>216</v>
      </c>
      <c r="C114" s="1304" t="s">
        <v>17571</v>
      </c>
      <c r="D114" s="1311" t="s">
        <v>17572</v>
      </c>
      <c r="E114" s="1312">
        <v>1</v>
      </c>
      <c r="F114" s="1307" t="s">
        <v>445</v>
      </c>
      <c r="G114" s="1298">
        <v>948</v>
      </c>
      <c r="H114" s="153">
        <f>IF(G114="","",G114-G114*COMPASS!$U$19)</f>
        <v>948</v>
      </c>
      <c r="J114" s="52"/>
    </row>
    <row r="115" spans="1:10" ht="15.6" customHeight="1">
      <c r="A115" s="1309" t="s">
        <v>17573</v>
      </c>
      <c r="B115" s="1310" t="s">
        <v>216</v>
      </c>
      <c r="C115" s="1304" t="s">
        <v>17574</v>
      </c>
      <c r="D115" s="1311" t="s">
        <v>17572</v>
      </c>
      <c r="E115" s="1312">
        <v>1</v>
      </c>
      <c r="F115" s="1307" t="s">
        <v>445</v>
      </c>
      <c r="G115" s="1298">
        <v>1279</v>
      </c>
      <c r="H115" s="153">
        <f>IF(G115="","",G115-G115*COMPASS!$U$19)</f>
        <v>1279</v>
      </c>
      <c r="J115" s="52"/>
    </row>
    <row r="116" spans="1:10" ht="15.6" customHeight="1">
      <c r="A116" s="1286" t="s">
        <v>1271</v>
      </c>
      <c r="B116" s="1287"/>
      <c r="C116" s="1288"/>
      <c r="D116" s="1287"/>
      <c r="E116" s="1287"/>
      <c r="F116" s="1287"/>
      <c r="G116" s="1287"/>
      <c r="H116" s="153" t="str">
        <f>IF(G116="","",G116-G116*COMPASS!$U$19)</f>
        <v/>
      </c>
      <c r="J116" s="52"/>
    </row>
    <row r="117" spans="1:10" ht="15.6" customHeight="1">
      <c r="A117" s="1290" t="s">
        <v>9215</v>
      </c>
      <c r="B117" s="1291"/>
      <c r="C117" s="1292"/>
      <c r="D117" s="1291"/>
      <c r="E117" s="1291"/>
      <c r="F117" s="1291"/>
      <c r="G117" s="1299"/>
      <c r="H117" s="153" t="str">
        <f>IF(G117="","",G117-G117*COMPASS!$U$19)</f>
        <v/>
      </c>
      <c r="J117" s="52"/>
    </row>
    <row r="118" spans="1:10" ht="15.6" customHeight="1">
      <c r="A118" s="1290" t="s">
        <v>4265</v>
      </c>
      <c r="B118" s="1291"/>
      <c r="C118" s="1292"/>
      <c r="D118" s="1291"/>
      <c r="E118" s="1291"/>
      <c r="F118" s="1291"/>
      <c r="G118" s="1299"/>
      <c r="H118" s="153" t="str">
        <f>IF(G118="","",G118-G118*COMPASS!$U$19)</f>
        <v/>
      </c>
      <c r="J118" s="52"/>
    </row>
    <row r="119" spans="1:10" ht="15.6" customHeight="1">
      <c r="A119" s="1294" t="s">
        <v>12840</v>
      </c>
      <c r="B119" s="1295" t="s">
        <v>216</v>
      </c>
      <c r="C119" s="341" t="s">
        <v>12724</v>
      </c>
      <c r="D119" s="1008" t="s">
        <v>16438</v>
      </c>
      <c r="E119" s="1296">
        <v>1</v>
      </c>
      <c r="F119" s="1297"/>
      <c r="G119" s="1298">
        <v>2944</v>
      </c>
      <c r="H119" s="153">
        <f>IF(G119="","",G119-G119*COMPASS!$U$19)</f>
        <v>2944</v>
      </c>
    </row>
    <row r="120" spans="1:10" ht="15.6" customHeight="1">
      <c r="A120" s="1294" t="s">
        <v>12842</v>
      </c>
      <c r="B120" s="1295" t="s">
        <v>216</v>
      </c>
      <c r="C120" s="341" t="s">
        <v>4268</v>
      </c>
      <c r="D120" s="1008" t="s">
        <v>16439</v>
      </c>
      <c r="E120" s="1296">
        <v>1</v>
      </c>
      <c r="F120" s="1297"/>
      <c r="G120" s="1298">
        <v>3183</v>
      </c>
      <c r="H120" s="153">
        <f>IF(G120="","",G120-G120*COMPASS!$U$19)</f>
        <v>3183</v>
      </c>
    </row>
    <row r="121" spans="1:10" ht="15.6" customHeight="1">
      <c r="A121" s="1294" t="s">
        <v>12841</v>
      </c>
      <c r="B121" s="1295" t="s">
        <v>216</v>
      </c>
      <c r="C121" s="341" t="s">
        <v>4266</v>
      </c>
      <c r="D121" s="1008" t="s">
        <v>16440</v>
      </c>
      <c r="E121" s="1296">
        <v>1</v>
      </c>
      <c r="F121" s="1297"/>
      <c r="G121" s="1298">
        <v>3569</v>
      </c>
      <c r="H121" s="153">
        <f>IF(G121="","",G121-G121*COMPASS!$U$19)</f>
        <v>3569</v>
      </c>
    </row>
    <row r="122" spans="1:10" ht="15.6" customHeight="1">
      <c r="A122" s="1294" t="s">
        <v>12843</v>
      </c>
      <c r="B122" s="1295" t="s">
        <v>216</v>
      </c>
      <c r="C122" s="341" t="s">
        <v>4269</v>
      </c>
      <c r="D122" s="1008" t="s">
        <v>16441</v>
      </c>
      <c r="E122" s="1296">
        <v>1</v>
      </c>
      <c r="F122" s="1297"/>
      <c r="G122" s="1298">
        <v>3569</v>
      </c>
      <c r="H122" s="153">
        <f>IF(G122="","",G122-G122*COMPASS!$U$19)</f>
        <v>3569</v>
      </c>
    </row>
    <row r="123" spans="1:10">
      <c r="A123" s="1294" t="s">
        <v>12844</v>
      </c>
      <c r="B123" s="1295" t="s">
        <v>216</v>
      </c>
      <c r="C123" s="341" t="s">
        <v>4267</v>
      </c>
      <c r="D123" s="1008" t="s">
        <v>16442</v>
      </c>
      <c r="E123" s="1296">
        <v>1</v>
      </c>
      <c r="F123" s="1297"/>
      <c r="G123" s="1298">
        <v>3954</v>
      </c>
      <c r="H123" s="153">
        <f>IF(G123="","",G123-G123*COMPASS!$U$19)</f>
        <v>3954</v>
      </c>
    </row>
    <row r="124" spans="1:10">
      <c r="A124" s="1294" t="s">
        <v>16443</v>
      </c>
      <c r="B124" s="1295" t="s">
        <v>216</v>
      </c>
      <c r="C124" s="341" t="s">
        <v>16444</v>
      </c>
      <c r="D124" s="1008" t="s">
        <v>16445</v>
      </c>
      <c r="E124" s="1296">
        <v>1</v>
      </c>
      <c r="F124" s="1297"/>
      <c r="G124" s="1298">
        <v>4919</v>
      </c>
      <c r="H124" s="153">
        <f>IF(G124="","",G124-G124*COMPASS!$U$19)</f>
        <v>4919</v>
      </c>
    </row>
    <row r="125" spans="1:10">
      <c r="A125" s="1294" t="s">
        <v>16446</v>
      </c>
      <c r="B125" s="1295" t="s">
        <v>216</v>
      </c>
      <c r="C125" s="341" t="s">
        <v>16447</v>
      </c>
      <c r="D125" s="1008" t="s">
        <v>16448</v>
      </c>
      <c r="E125" s="1296">
        <v>1</v>
      </c>
      <c r="F125" s="1297"/>
      <c r="G125" s="1298">
        <v>5207</v>
      </c>
      <c r="H125" s="153">
        <f>IF(G125="","",G125-G125*COMPASS!$U$19)</f>
        <v>5207</v>
      </c>
    </row>
    <row r="126" spans="1:10">
      <c r="A126" s="1294" t="s">
        <v>16449</v>
      </c>
      <c r="B126" s="1295" t="s">
        <v>216</v>
      </c>
      <c r="C126" s="341" t="s">
        <v>16450</v>
      </c>
      <c r="D126" s="1008" t="s">
        <v>16451</v>
      </c>
      <c r="E126" s="1296">
        <v>1</v>
      </c>
      <c r="F126" s="1297"/>
      <c r="G126" s="1298">
        <v>4919</v>
      </c>
      <c r="H126" s="153">
        <f>IF(G126="","",G126-G126*COMPASS!$U$19)</f>
        <v>4919</v>
      </c>
    </row>
    <row r="127" spans="1:10">
      <c r="A127" s="1294" t="s">
        <v>16452</v>
      </c>
      <c r="B127" s="1295" t="s">
        <v>216</v>
      </c>
      <c r="C127" s="341" t="s">
        <v>16453</v>
      </c>
      <c r="D127" s="1008" t="s">
        <v>16448</v>
      </c>
      <c r="E127" s="1296">
        <v>1</v>
      </c>
      <c r="F127" s="1297"/>
      <c r="G127" s="1298">
        <v>5207</v>
      </c>
      <c r="H127" s="153">
        <f>IF(G127="","",G127-G127*COMPASS!$U$19)</f>
        <v>5207</v>
      </c>
    </row>
    <row r="128" spans="1:10">
      <c r="A128" s="1294" t="s">
        <v>12846</v>
      </c>
      <c r="B128" s="1295" t="s">
        <v>216</v>
      </c>
      <c r="C128" s="341" t="s">
        <v>4271</v>
      </c>
      <c r="D128" s="1008" t="s">
        <v>16454</v>
      </c>
      <c r="E128" s="1296">
        <v>1</v>
      </c>
      <c r="F128" s="1297"/>
      <c r="G128" s="1298">
        <v>5400</v>
      </c>
      <c r="H128" s="153">
        <f>IF(G128="","",G128-G128*COMPASS!$U$19)</f>
        <v>5400</v>
      </c>
    </row>
    <row r="129" spans="1:8">
      <c r="A129" s="1294" t="s">
        <v>12845</v>
      </c>
      <c r="B129" s="1295" t="s">
        <v>216</v>
      </c>
      <c r="C129" s="341" t="s">
        <v>4270</v>
      </c>
      <c r="D129" s="1008" t="s">
        <v>16455</v>
      </c>
      <c r="E129" s="1296">
        <v>1</v>
      </c>
      <c r="F129" s="1297"/>
      <c r="G129" s="1298">
        <v>3472</v>
      </c>
      <c r="H129" s="153">
        <f>IF(G129="","",G129-G129*COMPASS!$U$19)</f>
        <v>3472</v>
      </c>
    </row>
    <row r="130" spans="1:8">
      <c r="A130" s="1294" t="s">
        <v>12847</v>
      </c>
      <c r="B130" s="1295" t="s">
        <v>216</v>
      </c>
      <c r="C130" s="341" t="s">
        <v>4272</v>
      </c>
      <c r="D130" s="1008" t="s">
        <v>16456</v>
      </c>
      <c r="E130" s="1296">
        <v>1</v>
      </c>
      <c r="F130" s="1297"/>
      <c r="G130" s="1298">
        <v>4628</v>
      </c>
      <c r="H130" s="153">
        <f>IF(G130="","",G130-G130*COMPASS!$U$19)</f>
        <v>4628</v>
      </c>
    </row>
    <row r="131" spans="1:8">
      <c r="A131" s="1294" t="s">
        <v>16457</v>
      </c>
      <c r="B131" s="1295" t="s">
        <v>216</v>
      </c>
      <c r="C131" s="341" t="s">
        <v>16458</v>
      </c>
      <c r="D131" s="1008" t="s">
        <v>16459</v>
      </c>
      <c r="E131" s="1296">
        <v>1</v>
      </c>
      <c r="F131" s="1297"/>
      <c r="G131" s="1298">
        <v>4628</v>
      </c>
      <c r="H131" s="153">
        <f>IF(G131="","",G131-G131*COMPASS!$U$19)</f>
        <v>4628</v>
      </c>
    </row>
    <row r="132" spans="1:8">
      <c r="A132" s="1290" t="s">
        <v>1247</v>
      </c>
      <c r="B132" s="1291"/>
      <c r="C132" s="1292"/>
      <c r="D132" s="1291"/>
      <c r="E132" s="1291"/>
      <c r="F132" s="1291"/>
      <c r="G132" s="1299"/>
      <c r="H132" s="153" t="str">
        <f>IF(G132="","",G132-G132*COMPASS!$U$19)</f>
        <v/>
      </c>
    </row>
    <row r="133" spans="1:8">
      <c r="A133" s="1294" t="s">
        <v>16565</v>
      </c>
      <c r="B133" s="1295" t="s">
        <v>216</v>
      </c>
      <c r="C133" s="341" t="s">
        <v>16566</v>
      </c>
      <c r="D133" s="1008" t="s">
        <v>16567</v>
      </c>
      <c r="E133" s="1296">
        <v>1</v>
      </c>
      <c r="F133" s="1297"/>
      <c r="G133" s="1298">
        <v>1352</v>
      </c>
      <c r="H133" s="153">
        <f>IF(G133="","",G133-G133*COMPASS!$U$19)</f>
        <v>1352</v>
      </c>
    </row>
    <row r="134" spans="1:8">
      <c r="A134" s="1294" t="s">
        <v>16568</v>
      </c>
      <c r="B134" s="1295" t="s">
        <v>216</v>
      </c>
      <c r="C134" s="341" t="s">
        <v>16569</v>
      </c>
      <c r="D134" s="1008" t="s">
        <v>16570</v>
      </c>
      <c r="E134" s="1296">
        <v>1</v>
      </c>
      <c r="F134" s="1297"/>
      <c r="G134" s="1298">
        <v>1352</v>
      </c>
      <c r="H134" s="153">
        <f>IF(G134="","",G134-G134*COMPASS!$U$19)</f>
        <v>1352</v>
      </c>
    </row>
    <row r="135" spans="1:8">
      <c r="A135" s="1309" t="s">
        <v>16571</v>
      </c>
      <c r="B135" s="1310" t="s">
        <v>216</v>
      </c>
      <c r="C135" s="530" t="s">
        <v>16572</v>
      </c>
      <c r="D135" s="1311" t="s">
        <v>16573</v>
      </c>
      <c r="E135" s="1312">
        <v>1</v>
      </c>
      <c r="F135" s="1297"/>
      <c r="G135" s="1298">
        <v>1737</v>
      </c>
      <c r="H135" s="153">
        <f>IF(G135="","",G135-G135*COMPASS!$U$19)</f>
        <v>1737</v>
      </c>
    </row>
    <row r="136" spans="1:8">
      <c r="A136" s="1309" t="s">
        <v>12848</v>
      </c>
      <c r="B136" s="1310" t="s">
        <v>216</v>
      </c>
      <c r="C136" s="530" t="s">
        <v>4273</v>
      </c>
      <c r="D136" s="1311" t="s">
        <v>10988</v>
      </c>
      <c r="E136" s="1312">
        <v>1</v>
      </c>
      <c r="F136" s="1317"/>
      <c r="G136" s="1298">
        <v>2027</v>
      </c>
      <c r="H136" s="153">
        <f>IF(G136="","",G136-G136*COMPASS!$U$19)</f>
        <v>2027</v>
      </c>
    </row>
    <row r="137" spans="1:8">
      <c r="A137" s="1309" t="s">
        <v>16574</v>
      </c>
      <c r="B137" s="1310" t="s">
        <v>216</v>
      </c>
      <c r="C137" s="530" t="s">
        <v>16575</v>
      </c>
      <c r="D137" s="1311" t="s">
        <v>10988</v>
      </c>
      <c r="E137" s="1312">
        <v>1</v>
      </c>
      <c r="F137" s="1297"/>
      <c r="G137" s="1298">
        <v>2219</v>
      </c>
      <c r="H137" s="153">
        <f>IF(G137="","",G137-G137*COMPASS!$U$19)</f>
        <v>2219</v>
      </c>
    </row>
    <row r="138" spans="1:8">
      <c r="A138" s="1309" t="s">
        <v>12849</v>
      </c>
      <c r="B138" s="1310" t="s">
        <v>216</v>
      </c>
      <c r="C138" s="530" t="s">
        <v>4274</v>
      </c>
      <c r="D138" s="1311" t="s">
        <v>10989</v>
      </c>
      <c r="E138" s="1312">
        <v>1</v>
      </c>
      <c r="F138" s="1297"/>
      <c r="G138" s="1298">
        <v>5400</v>
      </c>
      <c r="H138" s="153">
        <f>IF(G138="","",G138-G138*COMPASS!$U$19)</f>
        <v>5400</v>
      </c>
    </row>
    <row r="139" spans="1:8">
      <c r="A139" s="1309" t="s">
        <v>12850</v>
      </c>
      <c r="B139" s="1310" t="s">
        <v>216</v>
      </c>
      <c r="C139" s="530" t="s">
        <v>4275</v>
      </c>
      <c r="D139" s="1311" t="s">
        <v>10990</v>
      </c>
      <c r="E139" s="1312">
        <v>1</v>
      </c>
      <c r="F139" s="1297"/>
      <c r="G139" s="1298">
        <v>6461</v>
      </c>
      <c r="H139" s="153">
        <f>IF(G139="","",G139-G139*COMPASS!$U$19)</f>
        <v>6461</v>
      </c>
    </row>
    <row r="140" spans="1:8">
      <c r="A140" s="1314" t="s">
        <v>1086</v>
      </c>
      <c r="B140" s="1291"/>
      <c r="C140" s="1292"/>
      <c r="D140" s="1291"/>
      <c r="E140" s="1291"/>
      <c r="F140" s="1291"/>
      <c r="G140" s="1299"/>
      <c r="H140" s="153" t="str">
        <f>IF(G140="","",G140-G140*COMPASS!$U$19)</f>
        <v/>
      </c>
    </row>
    <row r="141" spans="1:8">
      <c r="A141" s="1294" t="s">
        <v>12851</v>
      </c>
      <c r="B141" s="1295" t="s">
        <v>216</v>
      </c>
      <c r="C141" s="341" t="s">
        <v>4276</v>
      </c>
      <c r="D141" s="1008" t="s">
        <v>10991</v>
      </c>
      <c r="E141" s="1296">
        <v>1</v>
      </c>
      <c r="F141" s="1297"/>
      <c r="G141" s="1298">
        <v>271</v>
      </c>
      <c r="H141" s="153">
        <f>IF(G141="","",G141-G141*COMPASS!$U$19)</f>
        <v>271</v>
      </c>
    </row>
    <row r="142" spans="1:8">
      <c r="A142" s="1294" t="s">
        <v>8678</v>
      </c>
      <c r="B142" s="1295" t="s">
        <v>467</v>
      </c>
      <c r="C142" s="341" t="s">
        <v>4277</v>
      </c>
      <c r="D142" s="1008" t="s">
        <v>10992</v>
      </c>
      <c r="E142" s="1008">
        <v>1</v>
      </c>
      <c r="F142" s="1297" t="s">
        <v>10833</v>
      </c>
      <c r="G142" s="1298">
        <v>66</v>
      </c>
      <c r="H142" s="153">
        <f>IF(G142="","",G142-G142*COMPASS!$U$19)</f>
        <v>66</v>
      </c>
    </row>
    <row r="143" spans="1:8">
      <c r="A143" s="1294" t="s">
        <v>16576</v>
      </c>
      <c r="B143" s="1295" t="s">
        <v>467</v>
      </c>
      <c r="C143" s="341" t="s">
        <v>16577</v>
      </c>
      <c r="D143" s="1008" t="s">
        <v>16578</v>
      </c>
      <c r="E143" s="1008">
        <v>1</v>
      </c>
      <c r="F143" s="1297"/>
      <c r="G143" s="1298">
        <v>967</v>
      </c>
      <c r="H143" s="153">
        <f>IF(G143="","",G143-G143*COMPASS!$U$19)</f>
        <v>967</v>
      </c>
    </row>
    <row r="144" spans="1:8" ht="15.6">
      <c r="A144" s="1286" t="s">
        <v>16579</v>
      </c>
      <c r="B144" s="1287"/>
      <c r="C144" s="1288"/>
      <c r="D144" s="1287"/>
      <c r="E144" s="1287"/>
      <c r="F144" s="1287"/>
      <c r="G144" s="1287"/>
      <c r="H144" s="153" t="str">
        <f>IF(G144="","",G144-G144*COMPASS!$U$19)</f>
        <v/>
      </c>
    </row>
    <row r="145" spans="1:8">
      <c r="A145" s="1290" t="s">
        <v>16580</v>
      </c>
      <c r="B145" s="1291"/>
      <c r="C145" s="1292"/>
      <c r="D145" s="1291"/>
      <c r="E145" s="1291"/>
      <c r="F145" s="1291"/>
      <c r="G145" s="1299"/>
      <c r="H145" s="153" t="str">
        <f>IF(G145="","",G145-G145*COMPASS!$U$19)</f>
        <v/>
      </c>
    </row>
    <row r="146" spans="1:8">
      <c r="A146" s="1294" t="s">
        <v>16581</v>
      </c>
      <c r="B146" s="1295" t="s">
        <v>216</v>
      </c>
      <c r="C146" s="341" t="s">
        <v>16582</v>
      </c>
      <c r="D146" s="1008" t="s">
        <v>16583</v>
      </c>
      <c r="E146" s="1008">
        <v>1</v>
      </c>
      <c r="F146" s="1297"/>
      <c r="G146" s="1298">
        <v>4312</v>
      </c>
      <c r="H146" s="153">
        <f>IF(G146="","",G146-G146*COMPASS!$U$19)</f>
        <v>4312</v>
      </c>
    </row>
    <row r="147" spans="1:8">
      <c r="A147" s="1294" t="s">
        <v>16584</v>
      </c>
      <c r="B147" s="1295" t="s">
        <v>216</v>
      </c>
      <c r="C147" s="341" t="s">
        <v>16585</v>
      </c>
      <c r="D147" s="1008" t="s">
        <v>16586</v>
      </c>
      <c r="E147" s="1008">
        <v>1</v>
      </c>
      <c r="F147" s="1297"/>
      <c r="G147" s="1298">
        <v>4523</v>
      </c>
      <c r="H147" s="153">
        <f>IF(G147="","",G147-G147*COMPASS!$U$19)</f>
        <v>4523</v>
      </c>
    </row>
    <row r="148" spans="1:8">
      <c r="A148" s="1294" t="s">
        <v>16587</v>
      </c>
      <c r="B148" s="1295" t="s">
        <v>216</v>
      </c>
      <c r="C148" s="341" t="s">
        <v>16588</v>
      </c>
      <c r="D148" s="1008" t="s">
        <v>16589</v>
      </c>
      <c r="E148" s="1008">
        <v>1</v>
      </c>
      <c r="F148" s="1297"/>
      <c r="G148" s="1298">
        <v>5025</v>
      </c>
      <c r="H148" s="153">
        <f>IF(G148="","",G148-G148*COMPASS!$U$19)</f>
        <v>5025</v>
      </c>
    </row>
    <row r="149" spans="1:8">
      <c r="A149" s="1294" t="s">
        <v>16590</v>
      </c>
      <c r="B149" s="1295" t="s">
        <v>216</v>
      </c>
      <c r="C149" s="341" t="s">
        <v>16591</v>
      </c>
      <c r="D149" s="1008" t="s">
        <v>16592</v>
      </c>
      <c r="E149" s="1008">
        <v>1</v>
      </c>
      <c r="F149" s="1297"/>
      <c r="G149" s="1298">
        <v>5275</v>
      </c>
      <c r="H149" s="153">
        <f>IF(G149="","",G149-G149*COMPASS!$U$19)</f>
        <v>5275</v>
      </c>
    </row>
    <row r="150" spans="1:8">
      <c r="A150" s="1294" t="s">
        <v>16593</v>
      </c>
      <c r="B150" s="1295" t="s">
        <v>216</v>
      </c>
      <c r="C150" s="341" t="s">
        <v>16594</v>
      </c>
      <c r="D150" s="1008" t="s">
        <v>16595</v>
      </c>
      <c r="E150" s="1008">
        <v>1</v>
      </c>
      <c r="F150" s="1297"/>
      <c r="G150" s="1298">
        <v>4298</v>
      </c>
      <c r="H150" s="153">
        <f>IF(G150="","",G150-G150*COMPASS!$U$19)</f>
        <v>4298</v>
      </c>
    </row>
    <row r="151" spans="1:8">
      <c r="A151" s="1290" t="s">
        <v>16596</v>
      </c>
      <c r="B151" s="1291"/>
      <c r="C151" s="1292"/>
      <c r="D151" s="1291"/>
      <c r="E151" s="1291"/>
      <c r="F151" s="1291"/>
      <c r="G151" s="1299"/>
      <c r="H151" s="153" t="str">
        <f>IF(G151="","",G151-G151*COMPASS!$U$19)</f>
        <v/>
      </c>
    </row>
    <row r="152" spans="1:8">
      <c r="A152" s="1294" t="s">
        <v>16597</v>
      </c>
      <c r="B152" s="1295" t="s">
        <v>216</v>
      </c>
      <c r="C152" s="341" t="s">
        <v>16598</v>
      </c>
      <c r="D152" s="1008" t="s">
        <v>16599</v>
      </c>
      <c r="E152" s="1008">
        <v>1</v>
      </c>
      <c r="F152" s="1297"/>
      <c r="G152" s="1298">
        <v>1501</v>
      </c>
      <c r="H152" s="153">
        <f>IF(G152="","",G152-G152*COMPASS!$U$19)</f>
        <v>1501</v>
      </c>
    </row>
    <row r="153" spans="1:8">
      <c r="A153" s="1294" t="s">
        <v>12849</v>
      </c>
      <c r="B153" s="1295" t="s">
        <v>216</v>
      </c>
      <c r="C153" s="341" t="s">
        <v>4274</v>
      </c>
      <c r="D153" s="1008" t="s">
        <v>10989</v>
      </c>
      <c r="E153" s="1008">
        <v>1</v>
      </c>
      <c r="F153" s="1297"/>
      <c r="G153" s="1298">
        <v>5400</v>
      </c>
      <c r="H153" s="153">
        <f>IF(G153="","",G153-G153*COMPASS!$U$19)</f>
        <v>5400</v>
      </c>
    </row>
    <row r="154" spans="1:8">
      <c r="A154" s="1294" t="s">
        <v>16600</v>
      </c>
      <c r="B154" s="1295" t="s">
        <v>216</v>
      </c>
      <c r="C154" s="341" t="s">
        <v>16601</v>
      </c>
      <c r="D154" s="1008" t="s">
        <v>16602</v>
      </c>
      <c r="E154" s="1008">
        <v>1</v>
      </c>
      <c r="F154" s="1297"/>
      <c r="G154" s="1298">
        <v>1689</v>
      </c>
      <c r="H154" s="153">
        <f>IF(G154="","",G154-G154*COMPASS!$U$19)</f>
        <v>1689</v>
      </c>
    </row>
    <row r="155" spans="1:8">
      <c r="A155" s="1294" t="s">
        <v>16603</v>
      </c>
      <c r="B155" s="1295" t="s">
        <v>216</v>
      </c>
      <c r="C155" s="341" t="s">
        <v>16604</v>
      </c>
      <c r="D155" s="1008" t="s">
        <v>16602</v>
      </c>
      <c r="E155" s="1008">
        <v>1</v>
      </c>
      <c r="F155" s="1297"/>
      <c r="G155" s="1298">
        <v>2415</v>
      </c>
      <c r="H155" s="153">
        <f>IF(G155="","",G155-G155*COMPASS!$U$19)</f>
        <v>2415</v>
      </c>
    </row>
    <row r="156" spans="1:8">
      <c r="A156" s="1294" t="s">
        <v>12850</v>
      </c>
      <c r="B156" s="1295" t="s">
        <v>216</v>
      </c>
      <c r="C156" s="341" t="s">
        <v>4275</v>
      </c>
      <c r="D156" s="1008" t="s">
        <v>10990</v>
      </c>
      <c r="E156" s="1008">
        <v>1</v>
      </c>
      <c r="F156" s="1297"/>
      <c r="G156" s="1298">
        <v>6461</v>
      </c>
      <c r="H156" s="153">
        <f>IF(G156="","",G156-G156*COMPASS!$U$19)</f>
        <v>6461</v>
      </c>
    </row>
    <row r="157" spans="1:8" ht="15.6">
      <c r="A157" s="1286" t="s">
        <v>17575</v>
      </c>
      <c r="B157" s="1287"/>
      <c r="C157" s="1288"/>
      <c r="D157" s="1287"/>
      <c r="E157" s="1287"/>
      <c r="F157" s="1287"/>
      <c r="G157" s="1287"/>
      <c r="H157" s="153" t="str">
        <f>IF(G157="","",G157-G157*COMPASS!$U$19)</f>
        <v/>
      </c>
    </row>
    <row r="158" spans="1:8">
      <c r="A158" s="1290" t="s">
        <v>17576</v>
      </c>
      <c r="B158" s="1291"/>
      <c r="C158" s="1292"/>
      <c r="D158" s="1291"/>
      <c r="E158" s="1291"/>
      <c r="F158" s="1291"/>
      <c r="G158" s="1299"/>
      <c r="H158" s="153" t="str">
        <f>IF(G158="","",G158-G158*COMPASS!$U$19)</f>
        <v/>
      </c>
    </row>
    <row r="159" spans="1:8">
      <c r="A159" s="1294" t="s">
        <v>17577</v>
      </c>
      <c r="B159" s="1295" t="s">
        <v>216</v>
      </c>
      <c r="C159" s="341" t="s">
        <v>17578</v>
      </c>
      <c r="D159" s="1008" t="s">
        <v>17579</v>
      </c>
      <c r="E159" s="1008">
        <v>1</v>
      </c>
      <c r="F159" s="1297"/>
      <c r="G159" s="1298">
        <v>8822</v>
      </c>
      <c r="H159" s="153">
        <f>IF(G159="","",G159-G159*COMPASS!$U$19)</f>
        <v>8822</v>
      </c>
    </row>
    <row r="160" spans="1:8">
      <c r="A160" s="1290" t="s">
        <v>17580</v>
      </c>
      <c r="B160" s="1291"/>
      <c r="C160" s="1292"/>
      <c r="D160" s="1291"/>
      <c r="E160" s="1291"/>
      <c r="F160" s="1291"/>
      <c r="G160" s="1299"/>
      <c r="H160" s="153" t="str">
        <f>IF(G160="","",G160-G160*COMPASS!$U$19)</f>
        <v/>
      </c>
    </row>
    <row r="161" spans="1:8">
      <c r="A161" s="1294" t="s">
        <v>17581</v>
      </c>
      <c r="B161" s="1295" t="s">
        <v>216</v>
      </c>
      <c r="C161" s="341" t="s">
        <v>17582</v>
      </c>
      <c r="D161" s="1008" t="s">
        <v>17583</v>
      </c>
      <c r="E161" s="1008">
        <v>1</v>
      </c>
      <c r="F161" s="1297"/>
      <c r="G161" s="1298">
        <v>9680</v>
      </c>
      <c r="H161" s="153">
        <f>IF(G161="","",G161-G161*COMPASS!$U$19)</f>
        <v>9680</v>
      </c>
    </row>
    <row r="162" spans="1:8">
      <c r="A162" s="1290" t="s">
        <v>17584</v>
      </c>
      <c r="B162" s="1291"/>
      <c r="C162" s="1292"/>
      <c r="D162" s="1291"/>
      <c r="E162" s="1291"/>
      <c r="F162" s="1291"/>
      <c r="G162" s="1299"/>
      <c r="H162" s="153" t="str">
        <f>IF(G162="","",G162-G162*COMPASS!$U$19)</f>
        <v/>
      </c>
    </row>
    <row r="163" spans="1:8">
      <c r="A163" s="1294" t="s">
        <v>17585</v>
      </c>
      <c r="B163" s="1295" t="s">
        <v>216</v>
      </c>
      <c r="C163" s="341" t="s">
        <v>17586</v>
      </c>
      <c r="D163" s="1008" t="s">
        <v>17587</v>
      </c>
      <c r="E163" s="1008">
        <v>1</v>
      </c>
      <c r="F163" s="1297"/>
      <c r="G163" s="1298">
        <v>7656</v>
      </c>
      <c r="H163" s="153">
        <f>IF(G163="","",G163-G163*COMPASS!$U$19)</f>
        <v>7656</v>
      </c>
    </row>
    <row r="164" spans="1:8">
      <c r="A164" s="1294" t="s">
        <v>17588</v>
      </c>
      <c r="B164" s="1295" t="s">
        <v>216</v>
      </c>
      <c r="C164" s="341" t="s">
        <v>17589</v>
      </c>
      <c r="D164" s="1008" t="s">
        <v>17590</v>
      </c>
      <c r="E164" s="1008">
        <v>1</v>
      </c>
      <c r="F164" s="1297"/>
      <c r="G164" s="1298">
        <v>16017</v>
      </c>
      <c r="H164" s="153">
        <f>IF(G164="","",G164-G164*COMPASS!$U$19)</f>
        <v>16017</v>
      </c>
    </row>
    <row r="165" spans="1:8" ht="15.6">
      <c r="A165" s="1286" t="s">
        <v>1235</v>
      </c>
      <c r="B165" s="1287"/>
      <c r="C165" s="1288"/>
      <c r="D165" s="1287"/>
      <c r="E165" s="1287"/>
      <c r="F165" s="1287"/>
      <c r="G165" s="1287"/>
      <c r="H165" s="153" t="str">
        <f>IF(G165="","",G165-G165*COMPASS!$U$19)</f>
        <v/>
      </c>
    </row>
    <row r="166" spans="1:8">
      <c r="A166" s="1318" t="s">
        <v>16460</v>
      </c>
      <c r="B166" s="1291"/>
      <c r="C166" s="1292"/>
      <c r="D166" s="1291"/>
      <c r="E166" s="1291"/>
      <c r="F166" s="1291"/>
      <c r="G166" s="1299"/>
      <c r="H166" s="153" t="str">
        <f>IF(G166="","",G166-G166*COMPASS!$U$19)</f>
        <v/>
      </c>
    </row>
    <row r="167" spans="1:8">
      <c r="A167" s="1294" t="s">
        <v>16461</v>
      </c>
      <c r="B167" s="1295" t="s">
        <v>216</v>
      </c>
      <c r="C167" s="341" t="s">
        <v>16462</v>
      </c>
      <c r="D167" s="1008" t="s">
        <v>16463</v>
      </c>
      <c r="E167" s="1296">
        <v>1</v>
      </c>
      <c r="F167" s="1297"/>
      <c r="G167" s="1298">
        <v>726</v>
      </c>
      <c r="H167" s="153">
        <f>IF(G167="","",G167-G167*COMPASS!$U$19)</f>
        <v>726</v>
      </c>
    </row>
    <row r="168" spans="1:8">
      <c r="A168" s="1318" t="s">
        <v>2855</v>
      </c>
      <c r="B168" s="1291"/>
      <c r="C168" s="1292"/>
      <c r="D168" s="1291"/>
      <c r="E168" s="1291"/>
      <c r="F168" s="1291"/>
      <c r="G168" s="1299"/>
      <c r="H168" s="153" t="str">
        <f>IF(G168="","",G168-G168*COMPASS!$U$19)</f>
        <v/>
      </c>
    </row>
    <row r="169" spans="1:8">
      <c r="A169" s="1294" t="s">
        <v>12852</v>
      </c>
      <c r="B169" s="1295" t="s">
        <v>216</v>
      </c>
      <c r="C169" s="341" t="s">
        <v>2856</v>
      </c>
      <c r="D169" s="1008" t="s">
        <v>10993</v>
      </c>
      <c r="E169" s="1296">
        <v>1</v>
      </c>
      <c r="F169" s="1297"/>
      <c r="G169" s="1298">
        <v>1352</v>
      </c>
      <c r="H169" s="153">
        <f>IF(G169="","",G169-G169*COMPASS!$U$19)</f>
        <v>1352</v>
      </c>
    </row>
    <row r="170" spans="1:8" ht="15.6">
      <c r="A170" s="1286" t="s">
        <v>1236</v>
      </c>
      <c r="B170" s="1287"/>
      <c r="C170" s="1288"/>
      <c r="D170" s="1287"/>
      <c r="E170" s="1287"/>
      <c r="F170" s="1287"/>
      <c r="G170" s="1287"/>
      <c r="H170" s="153" t="str">
        <f>IF(G170="","",G170-G170*COMPASS!$U$19)</f>
        <v/>
      </c>
    </row>
    <row r="171" spans="1:8">
      <c r="A171" s="1318" t="s">
        <v>1237</v>
      </c>
      <c r="B171" s="1291"/>
      <c r="C171" s="1292"/>
      <c r="D171" s="1291"/>
      <c r="E171" s="1291"/>
      <c r="F171" s="1291"/>
      <c r="G171" s="1299"/>
      <c r="H171" s="153" t="str">
        <f>IF(G171="","",G171-G171*COMPASS!$U$19)</f>
        <v/>
      </c>
    </row>
    <row r="172" spans="1:8">
      <c r="A172" s="1294" t="s">
        <v>12853</v>
      </c>
      <c r="B172" s="1295" t="s">
        <v>467</v>
      </c>
      <c r="C172" s="341" t="s">
        <v>1238</v>
      </c>
      <c r="D172" s="1008" t="s">
        <v>10994</v>
      </c>
      <c r="E172" s="1296">
        <v>1</v>
      </c>
      <c r="F172" s="1297"/>
      <c r="G172" s="1298">
        <v>794</v>
      </c>
      <c r="H172" s="153">
        <f>IF(G172="","",G172-G172*COMPASS!$U$19)</f>
        <v>794</v>
      </c>
    </row>
    <row r="173" spans="1:8">
      <c r="A173" s="1294" t="s">
        <v>16464</v>
      </c>
      <c r="B173" s="1295" t="s">
        <v>467</v>
      </c>
      <c r="C173" s="341" t="s">
        <v>16465</v>
      </c>
      <c r="D173" s="1008" t="s">
        <v>16466</v>
      </c>
      <c r="E173" s="1296">
        <v>1</v>
      </c>
      <c r="F173" s="1297"/>
      <c r="G173" s="1298">
        <v>1352</v>
      </c>
      <c r="H173" s="153">
        <f>IF(G173="","",G173-G173*COMPASS!$U$19)</f>
        <v>1352</v>
      </c>
    </row>
    <row r="174" spans="1:8" ht="15.6">
      <c r="A174" s="1286" t="s">
        <v>1239</v>
      </c>
      <c r="B174" s="1287"/>
      <c r="C174" s="1288"/>
      <c r="D174" s="1287"/>
      <c r="E174" s="1287"/>
      <c r="F174" s="1287"/>
      <c r="G174" s="1287"/>
      <c r="H174" s="153" t="str">
        <f>IF(G174="","",G174-G174*COMPASS!$U$19)</f>
        <v/>
      </c>
    </row>
    <row r="175" spans="1:8">
      <c r="A175" s="1318" t="s">
        <v>16467</v>
      </c>
      <c r="B175" s="1291"/>
      <c r="C175" s="1292"/>
      <c r="D175" s="1291"/>
      <c r="E175" s="1291"/>
      <c r="F175" s="1291"/>
      <c r="G175" s="1299"/>
      <c r="H175" s="153" t="str">
        <f>IF(G175="","",G175-G175*COMPASS!$U$19)</f>
        <v/>
      </c>
    </row>
    <row r="176" spans="1:8">
      <c r="A176" s="1294" t="s">
        <v>16468</v>
      </c>
      <c r="B176" s="1295" t="s">
        <v>216</v>
      </c>
      <c r="C176" s="341" t="s">
        <v>16469</v>
      </c>
      <c r="D176" s="1008" t="s">
        <v>16470</v>
      </c>
      <c r="E176" s="1296">
        <v>1</v>
      </c>
      <c r="F176" s="1297"/>
      <c r="G176" s="1298">
        <v>3424</v>
      </c>
      <c r="H176" s="153">
        <f>IF(G176="","",G176-G176*COMPASS!$U$19)</f>
        <v>3424</v>
      </c>
    </row>
    <row r="177" spans="1:8">
      <c r="A177" s="1294" t="s">
        <v>16471</v>
      </c>
      <c r="B177" s="1295" t="s">
        <v>216</v>
      </c>
      <c r="C177" s="341" t="s">
        <v>16472</v>
      </c>
      <c r="D177" s="1008" t="s">
        <v>16473</v>
      </c>
      <c r="E177" s="1296">
        <v>1</v>
      </c>
      <c r="F177" s="1297"/>
      <c r="G177" s="1298">
        <v>4050</v>
      </c>
      <c r="H177" s="153">
        <f>IF(G177="","",G177-G177*COMPASS!$U$19)</f>
        <v>4050</v>
      </c>
    </row>
    <row r="178" spans="1:8">
      <c r="A178" s="1318" t="s">
        <v>1240</v>
      </c>
      <c r="B178" s="1291"/>
      <c r="C178" s="1292"/>
      <c r="D178" s="1291"/>
      <c r="E178" s="1291"/>
      <c r="F178" s="1291"/>
      <c r="G178" s="1299"/>
      <c r="H178" s="153" t="str">
        <f>IF(G178="","",G178-G178*COMPASS!$U$19)</f>
        <v/>
      </c>
    </row>
    <row r="179" spans="1:8">
      <c r="A179" s="1294" t="s">
        <v>12854</v>
      </c>
      <c r="B179" s="1295" t="s">
        <v>216</v>
      </c>
      <c r="C179" s="341" t="s">
        <v>1241</v>
      </c>
      <c r="D179" s="1008" t="s">
        <v>10995</v>
      </c>
      <c r="E179" s="1296">
        <v>1</v>
      </c>
      <c r="F179" s="1297"/>
      <c r="G179" s="1298">
        <v>10809</v>
      </c>
      <c r="H179" s="153">
        <f>IF(G179="","",G179-G179*COMPASS!$U$19)</f>
        <v>10809</v>
      </c>
    </row>
    <row r="180" spans="1:8">
      <c r="A180" s="1294" t="s">
        <v>12855</v>
      </c>
      <c r="B180" s="1295" t="s">
        <v>216</v>
      </c>
      <c r="C180" s="341" t="s">
        <v>1242</v>
      </c>
      <c r="D180" s="1008" t="s">
        <v>10996</v>
      </c>
      <c r="E180" s="1296">
        <v>1</v>
      </c>
      <c r="F180" s="1297"/>
      <c r="G180" s="1298">
        <v>12967</v>
      </c>
      <c r="H180" s="153">
        <f>IF(G180="","",G180-G180*COMPASS!$U$19)</f>
        <v>12967</v>
      </c>
    </row>
    <row r="181" spans="1:8">
      <c r="A181" s="1294" t="s">
        <v>12856</v>
      </c>
      <c r="B181" s="1295" t="s">
        <v>216</v>
      </c>
      <c r="C181" s="341" t="s">
        <v>1243</v>
      </c>
      <c r="D181" s="1008" t="s">
        <v>10997</v>
      </c>
      <c r="E181" s="1296">
        <v>1</v>
      </c>
      <c r="F181" s="1297"/>
      <c r="G181" s="1298">
        <v>17306</v>
      </c>
      <c r="H181" s="153">
        <f>IF(G181="","",G181-G181*COMPASS!$U$19)</f>
        <v>17306</v>
      </c>
    </row>
    <row r="182" spans="1:8">
      <c r="A182" s="1294" t="s">
        <v>12857</v>
      </c>
      <c r="B182" s="1295" t="s">
        <v>216</v>
      </c>
      <c r="C182" s="341" t="s">
        <v>1244</v>
      </c>
      <c r="D182" s="1008" t="s">
        <v>10998</v>
      </c>
      <c r="E182" s="1296">
        <v>1</v>
      </c>
      <c r="F182" s="1297"/>
      <c r="G182" s="1298">
        <v>19233</v>
      </c>
      <c r="H182" s="153">
        <f>IF(G182="","",G182-G182*COMPASS!$U$19)</f>
        <v>19233</v>
      </c>
    </row>
    <row r="183" spans="1:8">
      <c r="A183" s="1294" t="s">
        <v>12858</v>
      </c>
      <c r="B183" s="1295" t="s">
        <v>216</v>
      </c>
      <c r="C183" s="341" t="s">
        <v>1245</v>
      </c>
      <c r="D183" s="1008" t="s">
        <v>10999</v>
      </c>
      <c r="E183" s="1296">
        <v>1</v>
      </c>
      <c r="F183" s="1297"/>
      <c r="G183" s="1298">
        <v>29171</v>
      </c>
      <c r="H183" s="153">
        <f>IF(G183="","",G183-G183*COMPASS!$U$19)</f>
        <v>29171</v>
      </c>
    </row>
    <row r="184" spans="1:8">
      <c r="A184" s="1294" t="s">
        <v>12859</v>
      </c>
      <c r="B184" s="1295" t="s">
        <v>216</v>
      </c>
      <c r="C184" s="341" t="s">
        <v>1246</v>
      </c>
      <c r="D184" s="1008" t="s">
        <v>11000</v>
      </c>
      <c r="E184" s="1296">
        <v>1</v>
      </c>
      <c r="F184" s="1297"/>
      <c r="G184" s="1298">
        <v>31331</v>
      </c>
      <c r="H184" s="153">
        <f>IF(G184="","",G184-G184*COMPASS!$U$19)</f>
        <v>31331</v>
      </c>
    </row>
    <row r="185" spans="1:8">
      <c r="A185" s="1294" t="s">
        <v>12860</v>
      </c>
      <c r="B185" s="1295" t="s">
        <v>216</v>
      </c>
      <c r="C185" s="341" t="s">
        <v>1284</v>
      </c>
      <c r="D185" s="1008" t="s">
        <v>11001</v>
      </c>
      <c r="E185" s="1296">
        <v>1</v>
      </c>
      <c r="F185" s="1297"/>
      <c r="G185" s="1298">
        <v>41914</v>
      </c>
      <c r="H185" s="153">
        <f>IF(G185="","",G185-G185*COMPASS!$U$19)</f>
        <v>41914</v>
      </c>
    </row>
    <row r="186" spans="1:8">
      <c r="A186" s="1294" t="s">
        <v>12861</v>
      </c>
      <c r="B186" s="1295" t="s">
        <v>216</v>
      </c>
      <c r="C186" s="341" t="s">
        <v>1285</v>
      </c>
      <c r="D186" s="1008" t="s">
        <v>11002</v>
      </c>
      <c r="E186" s="1296">
        <v>1</v>
      </c>
      <c r="F186" s="1297"/>
      <c r="G186" s="1298">
        <v>15126</v>
      </c>
      <c r="H186" s="153">
        <f>IF(G186="","",G186-G186*COMPASS!$U$19)</f>
        <v>15126</v>
      </c>
    </row>
    <row r="187" spans="1:8">
      <c r="A187" s="1294" t="s">
        <v>12862</v>
      </c>
      <c r="B187" s="1295" t="s">
        <v>216</v>
      </c>
      <c r="C187" s="341" t="s">
        <v>1286</v>
      </c>
      <c r="D187" s="1008" t="s">
        <v>11003</v>
      </c>
      <c r="E187" s="1296">
        <v>1</v>
      </c>
      <c r="F187" s="1297"/>
      <c r="G187" s="1298">
        <v>16746</v>
      </c>
      <c r="H187" s="153">
        <f>IF(G187="","",G187-G187*COMPASS!$U$19)</f>
        <v>16746</v>
      </c>
    </row>
    <row r="188" spans="1:8">
      <c r="A188" s="1294" t="s">
        <v>12863</v>
      </c>
      <c r="B188" s="1295" t="s">
        <v>216</v>
      </c>
      <c r="C188" s="341" t="s">
        <v>1287</v>
      </c>
      <c r="D188" s="1008" t="s">
        <v>11004</v>
      </c>
      <c r="E188" s="1296">
        <v>1</v>
      </c>
      <c r="F188" s="1297"/>
      <c r="G188" s="1298">
        <v>23233</v>
      </c>
      <c r="H188" s="153">
        <f>IF(G188="","",G188-G188*COMPASS!$U$19)</f>
        <v>23233</v>
      </c>
    </row>
    <row r="189" spans="1:8">
      <c r="A189" s="1294" t="s">
        <v>12864</v>
      </c>
      <c r="B189" s="1295" t="s">
        <v>216</v>
      </c>
      <c r="C189" s="341" t="s">
        <v>1278</v>
      </c>
      <c r="D189" s="1008" t="s">
        <v>11005</v>
      </c>
      <c r="E189" s="1296">
        <v>1</v>
      </c>
      <c r="F189" s="1297"/>
      <c r="G189" s="1298">
        <v>25393</v>
      </c>
      <c r="H189" s="153">
        <f>IF(G189="","",G189-G189*COMPASS!$U$19)</f>
        <v>25393</v>
      </c>
    </row>
    <row r="190" spans="1:8">
      <c r="A190" s="1294" t="s">
        <v>12865</v>
      </c>
      <c r="B190" s="1295" t="s">
        <v>216</v>
      </c>
      <c r="C190" s="341" t="s">
        <v>1279</v>
      </c>
      <c r="D190" s="1008" t="s">
        <v>11006</v>
      </c>
      <c r="E190" s="1296">
        <v>1</v>
      </c>
      <c r="F190" s="1297"/>
      <c r="G190" s="1298">
        <v>37838</v>
      </c>
      <c r="H190" s="153">
        <f>IF(G190="","",G190-G190*COMPASS!$U$19)</f>
        <v>37838</v>
      </c>
    </row>
    <row r="191" spans="1:8">
      <c r="A191" s="1294" t="s">
        <v>12866</v>
      </c>
      <c r="B191" s="1295" t="s">
        <v>216</v>
      </c>
      <c r="C191" s="341" t="s">
        <v>1280</v>
      </c>
      <c r="D191" s="1008" t="s">
        <v>11007</v>
      </c>
      <c r="E191" s="1296">
        <v>1</v>
      </c>
      <c r="F191" s="1297"/>
      <c r="G191" s="1298">
        <v>40585</v>
      </c>
      <c r="H191" s="153">
        <f>IF(G191="","",G191-G191*COMPASS!$U$19)</f>
        <v>40585</v>
      </c>
    </row>
    <row r="192" spans="1:8">
      <c r="A192" s="1294" t="s">
        <v>12867</v>
      </c>
      <c r="B192" s="1295" t="s">
        <v>216</v>
      </c>
      <c r="C192" s="341" t="s">
        <v>1281</v>
      </c>
      <c r="D192" s="1008" t="s">
        <v>11008</v>
      </c>
      <c r="E192" s="1296">
        <v>1</v>
      </c>
      <c r="F192" s="1297"/>
      <c r="G192" s="1298">
        <v>51862</v>
      </c>
      <c r="H192" s="153">
        <f>IF(G192="","",G192-G192*COMPASS!$U$19)</f>
        <v>51862</v>
      </c>
    </row>
    <row r="193" spans="1:8" ht="15.6">
      <c r="A193" s="1286" t="s">
        <v>1319</v>
      </c>
      <c r="B193" s="1287"/>
      <c r="C193" s="1288"/>
      <c r="D193" s="1287"/>
      <c r="E193" s="1287"/>
      <c r="F193" s="1287"/>
      <c r="G193" s="1287"/>
      <c r="H193" s="153" t="str">
        <f>IF(G193="","",G193-G193*COMPASS!$U$19)</f>
        <v/>
      </c>
    </row>
    <row r="194" spans="1:8">
      <c r="A194" s="1314" t="s">
        <v>17591</v>
      </c>
      <c r="B194" s="1291"/>
      <c r="C194" s="1292"/>
      <c r="D194" s="1291"/>
      <c r="E194" s="1291"/>
      <c r="F194" s="1291"/>
      <c r="G194" s="1299"/>
      <c r="H194" s="153" t="str">
        <f>IF(G194="","",G194-G194*COMPASS!$U$19)</f>
        <v/>
      </c>
    </row>
    <row r="195" spans="1:8">
      <c r="A195" s="1319" t="s">
        <v>17592</v>
      </c>
      <c r="B195" s="1291"/>
      <c r="C195" s="1292"/>
      <c r="D195" s="1291"/>
      <c r="E195" s="1291"/>
      <c r="F195" s="1291"/>
      <c r="G195" s="1299"/>
      <c r="H195" s="153" t="str">
        <f>IF(G195="","",G195-G195*COMPASS!$U$19)</f>
        <v/>
      </c>
    </row>
    <row r="196" spans="1:8">
      <c r="A196" s="1319" t="s">
        <v>17593</v>
      </c>
      <c r="B196" s="1291"/>
      <c r="C196" s="1292"/>
      <c r="D196" s="1291"/>
      <c r="E196" s="1291"/>
      <c r="F196" s="1291"/>
      <c r="G196" s="1299"/>
      <c r="H196" s="153" t="str">
        <f>IF(G196="","",G196-G196*COMPASS!$U$19)</f>
        <v/>
      </c>
    </row>
    <row r="197" spans="1:8">
      <c r="A197" s="1290" t="s">
        <v>17594</v>
      </c>
      <c r="B197" s="1291"/>
      <c r="C197" s="1292"/>
      <c r="D197" s="1291"/>
      <c r="E197" s="1291"/>
      <c r="F197" s="1291"/>
      <c r="G197" s="1299"/>
      <c r="H197" s="153" t="str">
        <f>IF(G197="","",G197-G197*COMPASS!$U$19)</f>
        <v/>
      </c>
    </row>
    <row r="198" spans="1:8">
      <c r="A198" s="1319" t="s">
        <v>17595</v>
      </c>
      <c r="B198" s="1291"/>
      <c r="C198" s="1292"/>
      <c r="D198" s="1291"/>
      <c r="E198" s="1291"/>
      <c r="F198" s="1291"/>
      <c r="G198" s="1299"/>
      <c r="H198" s="153" t="str">
        <f>IF(G198="","",G198-G198*COMPASS!$U$19)</f>
        <v/>
      </c>
    </row>
    <row r="199" spans="1:8" ht="15.6">
      <c r="A199" s="1286" t="s">
        <v>1319</v>
      </c>
      <c r="B199" s="1287"/>
      <c r="C199" s="1288"/>
      <c r="D199" s="1287"/>
      <c r="E199" s="1287"/>
      <c r="F199" s="1287"/>
      <c r="G199" s="1287"/>
      <c r="H199" s="153" t="str">
        <f>IF(G199="","",G199-G199*COMPASS!$U$19)</f>
        <v/>
      </c>
    </row>
    <row r="200" spans="1:8">
      <c r="A200" s="1290" t="s">
        <v>17596</v>
      </c>
      <c r="B200" s="1291"/>
      <c r="C200" s="1292"/>
      <c r="D200" s="1291"/>
      <c r="E200" s="1291"/>
      <c r="F200" s="1291"/>
      <c r="G200" s="1299"/>
      <c r="H200" s="153" t="str">
        <f>IF(G200="","",G200-G200*COMPASS!$U$19)</f>
        <v/>
      </c>
    </row>
    <row r="201" spans="1:8">
      <c r="A201" s="1290" t="s">
        <v>17597</v>
      </c>
      <c r="B201" s="1291"/>
      <c r="C201" s="1292"/>
      <c r="D201" s="1291"/>
      <c r="E201" s="1291"/>
      <c r="F201" s="1291"/>
      <c r="G201" s="1299"/>
      <c r="H201" s="153" t="str">
        <f>IF(G201="","",G201-G201*COMPASS!$U$19)</f>
        <v/>
      </c>
    </row>
    <row r="202" spans="1:8">
      <c r="A202" s="1290" t="s">
        <v>17598</v>
      </c>
      <c r="B202" s="1291"/>
      <c r="C202" s="1292"/>
      <c r="D202" s="1291"/>
      <c r="E202" s="1291"/>
      <c r="F202" s="1291"/>
      <c r="G202" s="1299"/>
      <c r="H202" s="153" t="str">
        <f>IF(G202="","",G202-G202*COMPASS!$U$19)</f>
        <v/>
      </c>
    </row>
    <row r="203" spans="1:8">
      <c r="A203" s="1290" t="s">
        <v>17599</v>
      </c>
      <c r="B203" s="1291"/>
      <c r="C203" s="1292"/>
      <c r="D203" s="1291"/>
      <c r="E203" s="1291"/>
      <c r="F203" s="1291"/>
      <c r="G203" s="1299"/>
      <c r="H203" s="153" t="str">
        <f>IF(G203="","",G203-G203*COMPASS!$U$19)</f>
        <v/>
      </c>
    </row>
    <row r="204" spans="1:8">
      <c r="A204" s="1290" t="s">
        <v>17600</v>
      </c>
      <c r="B204" s="1291"/>
      <c r="C204" s="1292"/>
      <c r="D204" s="1291"/>
      <c r="E204" s="1291"/>
      <c r="F204" s="1291"/>
      <c r="G204" s="1299"/>
      <c r="H204" s="153" t="str">
        <f>IF(G204="","",G204-G204*COMPASS!$U$19)</f>
        <v/>
      </c>
    </row>
    <row r="205" spans="1:8">
      <c r="A205" s="1290" t="s">
        <v>17601</v>
      </c>
      <c r="B205" s="1291"/>
      <c r="C205" s="1292"/>
      <c r="D205" s="1291"/>
      <c r="E205" s="1291"/>
      <c r="F205" s="1291"/>
      <c r="G205" s="1299"/>
      <c r="H205" s="153" t="str">
        <f>IF(G205="","",G205-G205*COMPASS!$U$19)</f>
        <v/>
      </c>
    </row>
    <row r="206" spans="1:8">
      <c r="A206" s="1290" t="s">
        <v>17602</v>
      </c>
      <c r="B206" s="1291"/>
      <c r="C206" s="1292"/>
      <c r="D206" s="1291"/>
      <c r="E206" s="1291"/>
      <c r="F206" s="1291"/>
      <c r="G206" s="1299"/>
      <c r="H206" s="153" t="str">
        <f>IF(G206="","",G206-G206*COMPASS!$U$19)</f>
        <v/>
      </c>
    </row>
    <row r="207" spans="1:8">
      <c r="A207" s="1290" t="s">
        <v>1133</v>
      </c>
      <c r="B207" s="1291"/>
      <c r="C207" s="1292"/>
      <c r="D207" s="1291"/>
      <c r="E207" s="1291"/>
      <c r="F207" s="1291"/>
      <c r="G207" s="1299"/>
      <c r="H207" s="153" t="str">
        <f>IF(G207="","",G207-G207*COMPASS!$U$19)</f>
        <v/>
      </c>
    </row>
    <row r="208" spans="1:8">
      <c r="A208" s="1294" t="s">
        <v>12868</v>
      </c>
      <c r="B208" s="1295" t="s">
        <v>216</v>
      </c>
      <c r="C208" s="341" t="s">
        <v>2857</v>
      </c>
      <c r="D208" s="1008" t="s">
        <v>11009</v>
      </c>
      <c r="E208" s="1296">
        <v>1</v>
      </c>
      <c r="F208" s="1297"/>
      <c r="G208" s="1298">
        <v>15049</v>
      </c>
      <c r="H208" s="153">
        <f>IF(G208="","",G208-G208*COMPASS!$U$19)</f>
        <v>15049</v>
      </c>
    </row>
    <row r="209" spans="1:8">
      <c r="A209" s="1290" t="s">
        <v>1134</v>
      </c>
      <c r="B209" s="1291"/>
      <c r="C209" s="1292"/>
      <c r="D209" s="1291"/>
      <c r="E209" s="1320"/>
      <c r="F209" s="1320"/>
      <c r="G209" s="1299"/>
      <c r="H209" s="153" t="str">
        <f>IF(G209="","",G209-G209*COMPASS!$U$19)</f>
        <v/>
      </c>
    </row>
    <row r="210" spans="1:8">
      <c r="A210" s="1294" t="s">
        <v>12869</v>
      </c>
      <c r="B210" s="1295" t="s">
        <v>216</v>
      </c>
      <c r="C210" s="341" t="s">
        <v>2858</v>
      </c>
      <c r="D210" s="1008" t="s">
        <v>11010</v>
      </c>
      <c r="E210" s="1296">
        <v>1</v>
      </c>
      <c r="F210" s="1297"/>
      <c r="G210" s="1298">
        <v>17658</v>
      </c>
      <c r="H210" s="153">
        <f>IF(G210="","",G210-G210*COMPASS!$U$19)</f>
        <v>17658</v>
      </c>
    </row>
    <row r="211" spans="1:8">
      <c r="A211" s="1290" t="s">
        <v>1135</v>
      </c>
      <c r="B211" s="1291"/>
      <c r="C211" s="1292"/>
      <c r="D211" s="1291"/>
      <c r="E211" s="1320"/>
      <c r="F211" s="1320"/>
      <c r="G211" s="1299"/>
      <c r="H211" s="153" t="str">
        <f>IF(G211="","",G211-G211*COMPASS!$U$19)</f>
        <v/>
      </c>
    </row>
    <row r="212" spans="1:8">
      <c r="A212" s="1294" t="s">
        <v>12870</v>
      </c>
      <c r="B212" s="1295" t="s">
        <v>216</v>
      </c>
      <c r="C212" s="1321" t="s">
        <v>2859</v>
      </c>
      <c r="D212" s="1008" t="s">
        <v>11011</v>
      </c>
      <c r="E212" s="1296">
        <v>1</v>
      </c>
      <c r="F212" s="1297"/>
      <c r="G212" s="1298">
        <v>22077</v>
      </c>
      <c r="H212" s="153">
        <f>IF(G212="","",G212-G212*COMPASS!$U$19)</f>
        <v>22077</v>
      </c>
    </row>
    <row r="213" spans="1:8">
      <c r="A213" s="1290" t="s">
        <v>11012</v>
      </c>
      <c r="B213" s="1291"/>
      <c r="C213" s="1292"/>
      <c r="D213" s="1291"/>
      <c r="E213" s="1291"/>
      <c r="F213" s="1291"/>
      <c r="G213" s="1299"/>
      <c r="H213" s="153" t="str">
        <f>IF(G213="","",G213-G213*COMPASS!$U$19)</f>
        <v/>
      </c>
    </row>
    <row r="214" spans="1:8">
      <c r="A214" s="1294" t="s">
        <v>12871</v>
      </c>
      <c r="B214" s="1295" t="s">
        <v>216</v>
      </c>
      <c r="C214" s="341" t="s">
        <v>12725</v>
      </c>
      <c r="D214" s="1008" t="s">
        <v>12726</v>
      </c>
      <c r="E214" s="1296">
        <v>1</v>
      </c>
      <c r="F214" s="1297"/>
      <c r="G214" s="1298">
        <v>34067</v>
      </c>
      <c r="H214" s="153">
        <f>IF(G214="","",G214-G214*COMPASS!$U$19)</f>
        <v>34067</v>
      </c>
    </row>
    <row r="215" spans="1:8">
      <c r="A215" s="1290" t="s">
        <v>2889</v>
      </c>
      <c r="B215" s="1291"/>
      <c r="C215" s="1292"/>
      <c r="D215" s="1291"/>
      <c r="E215" s="1291"/>
      <c r="F215" s="1291"/>
      <c r="G215" s="1299"/>
      <c r="H215" s="153" t="str">
        <f>IF(G215="","",G215-G215*COMPASS!$U$19)</f>
        <v/>
      </c>
    </row>
    <row r="216" spans="1:8">
      <c r="A216" s="1294" t="s">
        <v>12872</v>
      </c>
      <c r="B216" s="1295" t="s">
        <v>216</v>
      </c>
      <c r="C216" s="341" t="s">
        <v>2890</v>
      </c>
      <c r="D216" s="1008" t="s">
        <v>11013</v>
      </c>
      <c r="E216" s="1296">
        <v>1</v>
      </c>
      <c r="F216" s="1297"/>
      <c r="G216" s="1298">
        <v>36987</v>
      </c>
      <c r="H216" s="153">
        <f>IF(G216="","",G216-G216*COMPASS!$U$19)</f>
        <v>36987</v>
      </c>
    </row>
    <row r="217" spans="1:8">
      <c r="A217" s="1322" t="s">
        <v>17603</v>
      </c>
      <c r="B217" s="1291"/>
      <c r="C217" s="1292"/>
      <c r="D217" s="1291"/>
      <c r="E217" s="1291"/>
      <c r="F217" s="1291"/>
      <c r="G217" s="1299"/>
      <c r="H217" s="153" t="str">
        <f>IF(G217="","",G217-G217*COMPASS!$U$19)</f>
        <v/>
      </c>
    </row>
    <row r="218" spans="1:8" ht="15.6">
      <c r="A218" s="1286" t="s">
        <v>17604</v>
      </c>
      <c r="B218" s="1287"/>
      <c r="C218" s="1288"/>
      <c r="D218" s="1287"/>
      <c r="E218" s="1287"/>
      <c r="F218" s="1287"/>
      <c r="G218" s="1287"/>
      <c r="H218" s="153" t="str">
        <f>IF(G218="","",G218-G218*COMPASS!$U$19)</f>
        <v/>
      </c>
    </row>
    <row r="219" spans="1:8">
      <c r="A219" s="1322" t="s">
        <v>17603</v>
      </c>
      <c r="B219" s="1323"/>
      <c r="C219" s="1324"/>
      <c r="D219" s="1291"/>
      <c r="E219" s="1323"/>
      <c r="F219" s="1323"/>
      <c r="G219" s="1299"/>
      <c r="H219" s="153" t="str">
        <f>IF(G219="","",G219-G219*COMPASS!$U$19)</f>
        <v/>
      </c>
    </row>
    <row r="220" spans="1:8" ht="15.6">
      <c r="A220" s="1286" t="s">
        <v>17605</v>
      </c>
      <c r="B220" s="1287"/>
      <c r="C220" s="1288"/>
      <c r="D220" s="1287"/>
      <c r="E220" s="1287"/>
      <c r="F220" s="1287"/>
      <c r="G220" s="1287"/>
      <c r="H220" s="153" t="str">
        <f>IF(G220="","",G220-G220*COMPASS!$U$19)</f>
        <v/>
      </c>
    </row>
    <row r="221" spans="1:8">
      <c r="A221" s="1290" t="s">
        <v>700</v>
      </c>
      <c r="B221" s="1299"/>
      <c r="C221" s="1314"/>
      <c r="D221" s="1291"/>
      <c r="E221" s="1299"/>
      <c r="F221" s="1299"/>
      <c r="G221" s="1299"/>
      <c r="H221" s="153" t="str">
        <f>IF(G221="","",G221-G221*COMPASS!$U$19)</f>
        <v/>
      </c>
    </row>
    <row r="222" spans="1:8">
      <c r="A222" s="1309" t="s">
        <v>12873</v>
      </c>
      <c r="B222" s="1310" t="s">
        <v>216</v>
      </c>
      <c r="C222" s="530" t="s">
        <v>1171</v>
      </c>
      <c r="D222" s="1311" t="s">
        <v>11014</v>
      </c>
      <c r="E222" s="1312">
        <v>1</v>
      </c>
      <c r="F222" s="1325"/>
      <c r="G222" s="1313">
        <v>309</v>
      </c>
      <c r="H222" s="153">
        <f>IF(G222="","",G222-G222*COMPASS!$U$19)</f>
        <v>309</v>
      </c>
    </row>
    <row r="223" spans="1:8">
      <c r="A223" s="1309" t="s">
        <v>12874</v>
      </c>
      <c r="B223" s="1310" t="s">
        <v>216</v>
      </c>
      <c r="C223" s="530" t="s">
        <v>1033</v>
      </c>
      <c r="D223" s="1311" t="s">
        <v>11015</v>
      </c>
      <c r="E223" s="1312">
        <v>1</v>
      </c>
      <c r="F223" s="1325"/>
      <c r="G223" s="1313">
        <v>377</v>
      </c>
      <c r="H223" s="153">
        <f>IF(G223="","",G223-G223*COMPASS!$U$19)</f>
        <v>377</v>
      </c>
    </row>
    <row r="224" spans="1:8">
      <c r="A224" s="1309" t="s">
        <v>12875</v>
      </c>
      <c r="B224" s="1310" t="s">
        <v>216</v>
      </c>
      <c r="C224" s="530" t="s">
        <v>769</v>
      </c>
      <c r="D224" s="1311" t="s">
        <v>11016</v>
      </c>
      <c r="E224" s="1312">
        <v>1</v>
      </c>
      <c r="F224" s="1325"/>
      <c r="G224" s="1313">
        <v>163</v>
      </c>
      <c r="H224" s="153">
        <f>IF(G224="","",G224-G224*COMPASS!$U$19)</f>
        <v>163</v>
      </c>
    </row>
    <row r="225" spans="1:8">
      <c r="A225" s="1309" t="s">
        <v>12876</v>
      </c>
      <c r="B225" s="1310" t="s">
        <v>216</v>
      </c>
      <c r="C225" s="530" t="s">
        <v>12727</v>
      </c>
      <c r="D225" s="1311" t="s">
        <v>12728</v>
      </c>
      <c r="E225" s="1312">
        <v>1</v>
      </c>
      <c r="F225" s="1325"/>
      <c r="G225" s="1313">
        <v>295</v>
      </c>
      <c r="H225" s="153">
        <f>IF(G225="","",G225-G225*COMPASS!$U$19)</f>
        <v>295</v>
      </c>
    </row>
    <row r="226" spans="1:8">
      <c r="A226" s="1309" t="s">
        <v>12877</v>
      </c>
      <c r="B226" s="1310" t="s">
        <v>216</v>
      </c>
      <c r="C226" s="530" t="s">
        <v>2891</v>
      </c>
      <c r="D226" s="1311" t="s">
        <v>11017</v>
      </c>
      <c r="E226" s="1312">
        <v>1</v>
      </c>
      <c r="F226" s="1325"/>
      <c r="G226" s="1313">
        <v>232</v>
      </c>
      <c r="H226" s="153">
        <f>IF(G226="","",G226-G226*COMPASS!$U$19)</f>
        <v>232</v>
      </c>
    </row>
    <row r="227" spans="1:8">
      <c r="A227" s="1309" t="s">
        <v>11822</v>
      </c>
      <c r="B227" s="1310" t="s">
        <v>571</v>
      </c>
      <c r="C227" s="530" t="s">
        <v>11823</v>
      </c>
      <c r="D227" s="1311" t="s">
        <v>11824</v>
      </c>
      <c r="E227" s="1312">
        <v>1</v>
      </c>
      <c r="F227" s="1326"/>
      <c r="G227" s="1313">
        <v>275</v>
      </c>
      <c r="H227" s="153">
        <f>IF(G227="","",G227-G227*COMPASS!$U$19)</f>
        <v>275</v>
      </c>
    </row>
    <row r="228" spans="1:8">
      <c r="A228" s="1309" t="s">
        <v>16605</v>
      </c>
      <c r="B228" s="1310" t="s">
        <v>467</v>
      </c>
      <c r="C228" s="530" t="s">
        <v>16606</v>
      </c>
      <c r="D228" s="1311" t="s">
        <v>16607</v>
      </c>
      <c r="E228" s="1312">
        <v>1</v>
      </c>
      <c r="F228" s="1326" t="s">
        <v>445</v>
      </c>
      <c r="G228" s="1313">
        <v>305</v>
      </c>
      <c r="H228" s="153">
        <f>IF(G228="","",G228-G228*COMPASS!$U$19)</f>
        <v>305</v>
      </c>
    </row>
    <row r="229" spans="1:8">
      <c r="A229" s="1309" t="s">
        <v>16608</v>
      </c>
      <c r="B229" s="1310" t="s">
        <v>216</v>
      </c>
      <c r="C229" s="530" t="s">
        <v>16609</v>
      </c>
      <c r="D229" s="1311" t="s">
        <v>16610</v>
      </c>
      <c r="E229" s="1312">
        <v>1</v>
      </c>
      <c r="F229" s="1326" t="s">
        <v>445</v>
      </c>
      <c r="G229" s="1313">
        <v>218</v>
      </c>
      <c r="H229" s="153">
        <f>IF(G229="","",G229-G229*COMPASS!$U$19)</f>
        <v>218</v>
      </c>
    </row>
    <row r="230" spans="1:8">
      <c r="A230" s="1309" t="s">
        <v>16611</v>
      </c>
      <c r="B230" s="1310" t="s">
        <v>216</v>
      </c>
      <c r="C230" s="530" t="s">
        <v>16612</v>
      </c>
      <c r="D230" s="1311" t="s">
        <v>16613</v>
      </c>
      <c r="E230" s="1312">
        <v>1</v>
      </c>
      <c r="F230" s="1326" t="s">
        <v>445</v>
      </c>
      <c r="G230" s="1313">
        <v>274</v>
      </c>
      <c r="H230" s="153">
        <f>IF(G230="","",G230-G230*COMPASS!$U$19)</f>
        <v>274</v>
      </c>
    </row>
    <row r="231" spans="1:8">
      <c r="A231" s="1309" t="s">
        <v>12878</v>
      </c>
      <c r="B231" s="1310" t="s">
        <v>216</v>
      </c>
      <c r="C231" s="530" t="s">
        <v>12729</v>
      </c>
      <c r="D231" s="1311" t="s">
        <v>11018</v>
      </c>
      <c r="E231" s="1312">
        <v>1</v>
      </c>
      <c r="F231" s="1325"/>
      <c r="G231" s="1313">
        <v>727</v>
      </c>
      <c r="H231" s="153">
        <f>IF(G231="","",G231-G231*COMPASS!$U$19)</f>
        <v>727</v>
      </c>
    </row>
    <row r="232" spans="1:8">
      <c r="A232" s="1309" t="s">
        <v>12879</v>
      </c>
      <c r="B232" s="1310" t="s">
        <v>216</v>
      </c>
      <c r="C232" s="530" t="s">
        <v>12730</v>
      </c>
      <c r="D232" s="1311" t="s">
        <v>11019</v>
      </c>
      <c r="E232" s="1312">
        <v>1</v>
      </c>
      <c r="F232" s="1325"/>
      <c r="G232" s="1313">
        <v>397</v>
      </c>
      <c r="H232" s="153">
        <f>IF(G232="","",G232-G232*COMPASS!$U$19)</f>
        <v>397</v>
      </c>
    </row>
    <row r="233" spans="1:8">
      <c r="A233" s="1309" t="s">
        <v>16614</v>
      </c>
      <c r="B233" s="1310" t="s">
        <v>216</v>
      </c>
      <c r="C233" s="530" t="s">
        <v>16615</v>
      </c>
      <c r="D233" s="1311" t="s">
        <v>11023</v>
      </c>
      <c r="E233" s="1312">
        <v>1</v>
      </c>
      <c r="F233" s="1326" t="s">
        <v>445</v>
      </c>
      <c r="G233" s="1313">
        <v>742</v>
      </c>
      <c r="H233" s="153">
        <f>IF(G233="","",G233-G233*COMPASS!$U$19)</f>
        <v>742</v>
      </c>
    </row>
    <row r="234" spans="1:8">
      <c r="A234" s="1309" t="s">
        <v>12883</v>
      </c>
      <c r="B234" s="1310" t="s">
        <v>216</v>
      </c>
      <c r="C234" s="530" t="s">
        <v>1101</v>
      </c>
      <c r="D234" s="1311" t="s">
        <v>11024</v>
      </c>
      <c r="E234" s="1312">
        <v>1</v>
      </c>
      <c r="F234" s="1325"/>
      <c r="G234" s="1313">
        <v>387</v>
      </c>
      <c r="H234" s="153">
        <f>IF(G234="","",G234-G234*COMPASS!$U$19)</f>
        <v>387</v>
      </c>
    </row>
    <row r="235" spans="1:8">
      <c r="A235" s="1309" t="s">
        <v>12880</v>
      </c>
      <c r="B235" s="1310" t="s">
        <v>216</v>
      </c>
      <c r="C235" s="530" t="s">
        <v>1083</v>
      </c>
      <c r="D235" s="1311" t="s">
        <v>11020</v>
      </c>
      <c r="E235" s="1312">
        <v>1</v>
      </c>
      <c r="F235" s="1325"/>
      <c r="G235" s="1313">
        <v>528</v>
      </c>
      <c r="H235" s="153">
        <f>IF(G235="","",G235-G235*COMPASS!$U$19)</f>
        <v>528</v>
      </c>
    </row>
    <row r="236" spans="1:8">
      <c r="A236" s="1309" t="s">
        <v>12881</v>
      </c>
      <c r="B236" s="1310" t="s">
        <v>216</v>
      </c>
      <c r="C236" s="530" t="s">
        <v>1099</v>
      </c>
      <c r="D236" s="1311" t="s">
        <v>11021</v>
      </c>
      <c r="E236" s="1312">
        <v>1</v>
      </c>
      <c r="F236" s="1325"/>
      <c r="G236" s="1313">
        <v>585</v>
      </c>
      <c r="H236" s="153">
        <f>IF(G236="","",G236-G236*COMPASS!$U$19)</f>
        <v>585</v>
      </c>
    </row>
    <row r="237" spans="1:8">
      <c r="A237" s="1309" t="s">
        <v>12882</v>
      </c>
      <c r="B237" s="1310" t="s">
        <v>216</v>
      </c>
      <c r="C237" s="530" t="s">
        <v>1100</v>
      </c>
      <c r="D237" s="1311" t="s">
        <v>11022</v>
      </c>
      <c r="E237" s="1312">
        <v>1</v>
      </c>
      <c r="F237" s="1325"/>
      <c r="G237" s="1313">
        <v>635</v>
      </c>
      <c r="H237" s="153">
        <f>IF(G237="","",G237-G237*COMPASS!$U$19)</f>
        <v>635</v>
      </c>
    </row>
    <row r="238" spans="1:8">
      <c r="A238" s="1309" t="s">
        <v>12884</v>
      </c>
      <c r="B238" s="1310" t="s">
        <v>216</v>
      </c>
      <c r="C238" s="530" t="s">
        <v>9216</v>
      </c>
      <c r="D238" s="1311" t="s">
        <v>11025</v>
      </c>
      <c r="E238" s="1312">
        <v>1</v>
      </c>
      <c r="F238" s="1325"/>
      <c r="G238" s="1313">
        <v>689</v>
      </c>
      <c r="H238" s="153">
        <f>IF(G238="","",G238-G238*COMPASS!$U$19)</f>
        <v>689</v>
      </c>
    </row>
    <row r="239" spans="1:8">
      <c r="A239" s="1309" t="s">
        <v>16616</v>
      </c>
      <c r="B239" s="1310" t="s">
        <v>216</v>
      </c>
      <c r="C239" s="530" t="s">
        <v>16617</v>
      </c>
      <c r="D239" s="1311" t="s">
        <v>16618</v>
      </c>
      <c r="E239" s="1312">
        <v>1</v>
      </c>
      <c r="F239" s="1325"/>
      <c r="G239" s="1313">
        <v>61</v>
      </c>
      <c r="H239" s="153">
        <f>IF(G239="","",G239-G239*COMPASS!$U$19)</f>
        <v>61</v>
      </c>
    </row>
    <row r="240" spans="1:8">
      <c r="A240" s="1309" t="s">
        <v>17606</v>
      </c>
      <c r="B240" s="1310" t="s">
        <v>216</v>
      </c>
      <c r="C240" s="530" t="s">
        <v>17607</v>
      </c>
      <c r="D240" s="1311" t="s">
        <v>17608</v>
      </c>
      <c r="E240" s="1312">
        <v>1</v>
      </c>
      <c r="F240" s="1325"/>
      <c r="G240" s="1313">
        <v>167</v>
      </c>
      <c r="H240" s="153">
        <f>IF(G240="","",G240-G240*COMPASS!$U$19)</f>
        <v>167</v>
      </c>
    </row>
    <row r="241" spans="1:8">
      <c r="A241" s="1290" t="s">
        <v>17609</v>
      </c>
      <c r="B241" s="1299"/>
      <c r="C241" s="1314"/>
      <c r="D241" s="1291"/>
      <c r="E241" s="1299"/>
      <c r="F241" s="1299"/>
      <c r="G241" s="1299"/>
      <c r="H241" s="153" t="str">
        <f>IF(G241="","",G241-G241*COMPASS!$U$19)</f>
        <v/>
      </c>
    </row>
    <row r="242" spans="1:8">
      <c r="A242" s="341" t="s">
        <v>17610</v>
      </c>
      <c r="B242" s="1295" t="s">
        <v>216</v>
      </c>
      <c r="C242" s="1327" t="s">
        <v>17611</v>
      </c>
      <c r="D242" s="1008" t="s">
        <v>17612</v>
      </c>
      <c r="E242" s="1296">
        <v>1</v>
      </c>
      <c r="F242" s="1328"/>
      <c r="G242" s="1298">
        <v>40</v>
      </c>
      <c r="H242" s="153">
        <f>IF(G242="","",G242-G242*COMPASS!$U$19)</f>
        <v>40</v>
      </c>
    </row>
    <row r="243" spans="1:8">
      <c r="A243" s="341" t="s">
        <v>17613</v>
      </c>
      <c r="B243" s="1295" t="s">
        <v>216</v>
      </c>
      <c r="C243" s="1327" t="s">
        <v>17614</v>
      </c>
      <c r="D243" s="1008" t="s">
        <v>17615</v>
      </c>
      <c r="E243" s="1296">
        <v>1</v>
      </c>
      <c r="F243" s="1328"/>
      <c r="G243" s="1298">
        <v>43</v>
      </c>
      <c r="H243" s="153">
        <f>IF(G243="","",G243-G243*COMPASS!$U$19)</f>
        <v>43</v>
      </c>
    </row>
    <row r="244" spans="1:8">
      <c r="A244" s="341" t="s">
        <v>17616</v>
      </c>
      <c r="B244" s="1295" t="s">
        <v>216</v>
      </c>
      <c r="C244" s="1327" t="s">
        <v>17617</v>
      </c>
      <c r="D244" s="1008" t="s">
        <v>17618</v>
      </c>
      <c r="E244" s="1296">
        <v>1</v>
      </c>
      <c r="F244" s="1328"/>
      <c r="G244" s="1298">
        <v>48</v>
      </c>
      <c r="H244" s="153">
        <f>IF(G244="","",G244-G244*COMPASS!$U$19)</f>
        <v>48</v>
      </c>
    </row>
    <row r="245" spans="1:8">
      <c r="A245" s="341" t="s">
        <v>17619</v>
      </c>
      <c r="B245" s="1295" t="s">
        <v>216</v>
      </c>
      <c r="C245" s="1327" t="s">
        <v>17620</v>
      </c>
      <c r="D245" s="1008" t="s">
        <v>17621</v>
      </c>
      <c r="E245" s="1296">
        <v>1</v>
      </c>
      <c r="F245" s="1328"/>
      <c r="G245" s="1298">
        <v>57</v>
      </c>
      <c r="H245" s="153">
        <f>IF(G245="","",G245-G245*COMPASS!$U$19)</f>
        <v>57</v>
      </c>
    </row>
    <row r="246" spans="1:8">
      <c r="A246" s="341" t="s">
        <v>17622</v>
      </c>
      <c r="B246" s="1295" t="s">
        <v>216</v>
      </c>
      <c r="C246" s="1327" t="s">
        <v>17623</v>
      </c>
      <c r="D246" s="1008" t="s">
        <v>17624</v>
      </c>
      <c r="E246" s="1296">
        <v>1</v>
      </c>
      <c r="F246" s="1328"/>
      <c r="G246" s="1298">
        <v>60</v>
      </c>
      <c r="H246" s="153">
        <f>IF(G246="","",G246-G246*COMPASS!$U$19)</f>
        <v>60</v>
      </c>
    </row>
    <row r="247" spans="1:8">
      <c r="A247" s="341" t="s">
        <v>17625</v>
      </c>
      <c r="B247" s="1295" t="s">
        <v>216</v>
      </c>
      <c r="C247" s="1327" t="s">
        <v>17626</v>
      </c>
      <c r="D247" s="1008" t="s">
        <v>17627</v>
      </c>
      <c r="E247" s="1296">
        <v>1</v>
      </c>
      <c r="F247" s="1328"/>
      <c r="G247" s="1298">
        <v>74</v>
      </c>
      <c r="H247" s="153">
        <f>IF(G247="","",G247-G247*COMPASS!$U$19)</f>
        <v>74</v>
      </c>
    </row>
    <row r="248" spans="1:8">
      <c r="A248" s="341" t="s">
        <v>17628</v>
      </c>
      <c r="B248" s="1295" t="s">
        <v>216</v>
      </c>
      <c r="C248" s="1327" t="s">
        <v>17629</v>
      </c>
      <c r="D248" s="1008" t="s">
        <v>17630</v>
      </c>
      <c r="E248" s="1296">
        <v>1</v>
      </c>
      <c r="F248" s="1328"/>
      <c r="G248" s="1298">
        <v>218</v>
      </c>
      <c r="H248" s="153">
        <f>IF(G248="","",G248-G248*COMPASS!$U$19)</f>
        <v>218</v>
      </c>
    </row>
    <row r="249" spans="1:8">
      <c r="A249" s="341" t="s">
        <v>17631</v>
      </c>
      <c r="B249" s="1295" t="s">
        <v>216</v>
      </c>
      <c r="C249" s="1327" t="s">
        <v>17632</v>
      </c>
      <c r="D249" s="1008" t="s">
        <v>17633</v>
      </c>
      <c r="E249" s="1296">
        <v>1</v>
      </c>
      <c r="F249" s="1328"/>
      <c r="G249" s="1298">
        <v>267</v>
      </c>
      <c r="H249" s="153">
        <f>IF(G249="","",G249-G249*COMPASS!$U$19)</f>
        <v>267</v>
      </c>
    </row>
    <row r="250" spans="1:8">
      <c r="A250" s="341" t="s">
        <v>17634</v>
      </c>
      <c r="B250" s="1295" t="s">
        <v>216</v>
      </c>
      <c r="C250" s="1327" t="s">
        <v>17635</v>
      </c>
      <c r="D250" s="1008" t="s">
        <v>17636</v>
      </c>
      <c r="E250" s="1296">
        <v>1</v>
      </c>
      <c r="F250" s="1328"/>
      <c r="G250" s="1298">
        <v>362</v>
      </c>
      <c r="H250" s="153">
        <f>IF(G250="","",G250-G250*COMPASS!$U$19)</f>
        <v>362</v>
      </c>
    </row>
    <row r="251" spans="1:8">
      <c r="A251" s="341" t="s">
        <v>17637</v>
      </c>
      <c r="B251" s="1295" t="s">
        <v>571</v>
      </c>
      <c r="C251" s="1327" t="s">
        <v>17638</v>
      </c>
      <c r="D251" s="1008" t="s">
        <v>17639</v>
      </c>
      <c r="E251" s="1296">
        <v>1</v>
      </c>
      <c r="F251" s="1328"/>
      <c r="G251" s="1298">
        <v>57</v>
      </c>
      <c r="H251" s="153">
        <f>IF(G251="","",G251-G251*COMPASS!$U$19)</f>
        <v>57</v>
      </c>
    </row>
    <row r="252" spans="1:8">
      <c r="A252" s="1290" t="s">
        <v>3853</v>
      </c>
      <c r="B252" s="1299"/>
      <c r="C252" s="1314"/>
      <c r="D252" s="1291"/>
      <c r="E252" s="1299"/>
      <c r="F252" s="1299"/>
      <c r="G252" s="1299"/>
      <c r="H252" s="153" t="str">
        <f>IF(G252="","",G252-G252*COMPASS!$U$19)</f>
        <v/>
      </c>
    </row>
    <row r="253" spans="1:8">
      <c r="A253" s="341" t="s">
        <v>17640</v>
      </c>
      <c r="B253" s="1295" t="s">
        <v>216</v>
      </c>
      <c r="C253" s="341" t="s">
        <v>17641</v>
      </c>
      <c r="D253" s="1008" t="s">
        <v>17642</v>
      </c>
      <c r="E253" s="1296">
        <v>1</v>
      </c>
      <c r="F253" s="1328"/>
      <c r="G253" s="1298">
        <v>641</v>
      </c>
      <c r="H253" s="153">
        <f>IF(G253="","",G253-G253*COMPASS!$U$19)</f>
        <v>641</v>
      </c>
    </row>
    <row r="254" spans="1:8">
      <c r="A254" s="341" t="s">
        <v>17643</v>
      </c>
      <c r="B254" s="1295" t="s">
        <v>216</v>
      </c>
      <c r="C254" s="341" t="s">
        <v>17644</v>
      </c>
      <c r="D254" s="1008" t="s">
        <v>17645</v>
      </c>
      <c r="E254" s="1296">
        <v>1</v>
      </c>
      <c r="F254" s="1328"/>
      <c r="G254" s="1298">
        <v>936</v>
      </c>
      <c r="H254" s="153">
        <f>IF(G254="","",G254-G254*COMPASS!$U$19)</f>
        <v>936</v>
      </c>
    </row>
    <row r="255" spans="1:8">
      <c r="A255" s="341" t="s">
        <v>17646</v>
      </c>
      <c r="B255" s="1295" t="s">
        <v>216</v>
      </c>
      <c r="C255" s="341" t="s">
        <v>17647</v>
      </c>
      <c r="D255" s="1008" t="s">
        <v>17648</v>
      </c>
      <c r="E255" s="1296">
        <v>1</v>
      </c>
      <c r="F255" s="1328"/>
      <c r="G255" s="1298">
        <v>1308</v>
      </c>
      <c r="H255" s="153">
        <f>IF(G255="","",G255-G255*COMPASS!$U$19)</f>
        <v>1308</v>
      </c>
    </row>
    <row r="256" spans="1:8">
      <c r="A256" s="341" t="s">
        <v>17649</v>
      </c>
      <c r="B256" s="1295" t="s">
        <v>216</v>
      </c>
      <c r="C256" s="341" t="s">
        <v>17650</v>
      </c>
      <c r="D256" s="1008" t="s">
        <v>17651</v>
      </c>
      <c r="E256" s="1296">
        <v>1</v>
      </c>
      <c r="F256" s="1328"/>
      <c r="G256" s="1298">
        <v>404</v>
      </c>
      <c r="H256" s="153">
        <f>IF(G256="","",G256-G256*COMPASS!$U$19)</f>
        <v>404</v>
      </c>
    </row>
    <row r="257" spans="1:8">
      <c r="A257" s="341" t="s">
        <v>17652</v>
      </c>
      <c r="B257" s="1295" t="s">
        <v>216</v>
      </c>
      <c r="C257" s="341" t="s">
        <v>17650</v>
      </c>
      <c r="D257" s="1008" t="s">
        <v>17653</v>
      </c>
      <c r="E257" s="1296">
        <v>1</v>
      </c>
      <c r="F257" s="1328"/>
      <c r="G257" s="1298">
        <v>491</v>
      </c>
      <c r="H257" s="153">
        <f>IF(G257="","",G257-G257*COMPASS!$U$19)</f>
        <v>491</v>
      </c>
    </row>
    <row r="258" spans="1:8">
      <c r="A258" s="341" t="s">
        <v>17654</v>
      </c>
      <c r="B258" s="1295" t="s">
        <v>216</v>
      </c>
      <c r="C258" s="341" t="s">
        <v>17650</v>
      </c>
      <c r="D258" s="1008" t="s">
        <v>17655</v>
      </c>
      <c r="E258" s="1296">
        <v>1</v>
      </c>
      <c r="F258" s="1328"/>
      <c r="G258" s="1298">
        <v>197</v>
      </c>
      <c r="H258" s="153">
        <f>IF(G258="","",G258-G258*COMPASS!$U$19)</f>
        <v>197</v>
      </c>
    </row>
    <row r="259" spans="1:8">
      <c r="A259" s="341" t="s">
        <v>17656</v>
      </c>
      <c r="B259" s="1295" t="s">
        <v>216</v>
      </c>
      <c r="C259" s="341" t="s">
        <v>17657</v>
      </c>
      <c r="D259" s="1008" t="s">
        <v>17658</v>
      </c>
      <c r="E259" s="1296">
        <v>1</v>
      </c>
      <c r="F259" s="1328"/>
      <c r="G259" s="1298">
        <v>687</v>
      </c>
      <c r="H259" s="153">
        <f>IF(G259="","",G259-G259*COMPASS!$U$19)</f>
        <v>687</v>
      </c>
    </row>
    <row r="260" spans="1:8">
      <c r="A260" s="341" t="s">
        <v>17659</v>
      </c>
      <c r="B260" s="1295" t="s">
        <v>216</v>
      </c>
      <c r="C260" s="341" t="s">
        <v>17660</v>
      </c>
      <c r="D260" s="1008" t="s">
        <v>17661</v>
      </c>
      <c r="E260" s="1296">
        <v>1</v>
      </c>
      <c r="F260" s="1328"/>
      <c r="G260" s="1298">
        <v>176</v>
      </c>
      <c r="H260" s="153">
        <f>IF(G260="","",G260-G260*COMPASS!$U$19)</f>
        <v>176</v>
      </c>
    </row>
    <row r="261" spans="1:8">
      <c r="A261" s="341" t="s">
        <v>17662</v>
      </c>
      <c r="B261" s="1295" t="s">
        <v>216</v>
      </c>
      <c r="C261" s="341" t="s">
        <v>17663</v>
      </c>
      <c r="D261" s="1008" t="s">
        <v>17664</v>
      </c>
      <c r="E261" s="1296">
        <v>1</v>
      </c>
      <c r="F261" s="1328"/>
      <c r="G261" s="1298">
        <v>148</v>
      </c>
      <c r="H261" s="153">
        <f>IF(G261="","",G261-G261*COMPASS!$U$19)</f>
        <v>148</v>
      </c>
    </row>
    <row r="262" spans="1:8">
      <c r="A262" s="341" t="s">
        <v>17665</v>
      </c>
      <c r="B262" s="1295" t="s">
        <v>216</v>
      </c>
      <c r="C262" s="341" t="s">
        <v>17666</v>
      </c>
      <c r="D262" s="1008" t="s">
        <v>17667</v>
      </c>
      <c r="E262" s="1296">
        <v>1</v>
      </c>
      <c r="F262" s="1328"/>
      <c r="G262" s="1298">
        <v>500</v>
      </c>
      <c r="H262" s="153">
        <f>IF(G262="","",G262-G262*COMPASS!$U$19)</f>
        <v>500</v>
      </c>
    </row>
  </sheetData>
  <sheetProtection algorithmName="SHA-512" hashValue="m805o7IE13F+Jn6lz/hBBw0sxq7FRRbyliS9Ha8XMxWQWZUEcZfHr31+/Uv8jDpMAFW1RMt04VUxyQm/P5KbiA==" saltValue="E6Q9nNrLpBubpZyaOe9+OQ==" spinCount="100000" sheet="1" objects="1" scenarios="1"/>
  <mergeCells count="1">
    <mergeCell ref="D1:G1"/>
  </mergeCells>
  <phoneticPr fontId="20" type="noConversion"/>
  <hyperlinks>
    <hyperlink ref="H2" location="Indice" display="Indice" xr:uid="{00000000-0004-0000-1500-000000000000}"/>
    <hyperlink ref="D1" r:id="rId1" xr:uid="{00000000-0004-0000-1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5607"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25607" r:id="rId5"/>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8">
    <tabColor theme="9" tint="-0.499984740745262"/>
  </sheetPr>
  <dimension ref="A1:H130"/>
  <sheetViews>
    <sheetView zoomScaleNormal="100" workbookViewId="0">
      <pane ySplit="4" topLeftCell="A5" activePane="bottomLeft" state="frozen"/>
      <selection pane="bottomLeft" sqref="A1:G130"/>
    </sheetView>
  </sheetViews>
  <sheetFormatPr defaultColWidth="9.44140625" defaultRowHeight="13.2"/>
  <cols>
    <col min="1" max="1" width="22.5546875" style="49" customWidth="1"/>
    <col min="2" max="2" width="4" style="89" customWidth="1"/>
    <col min="3" max="3" width="15" style="90" bestFit="1" customWidth="1"/>
    <col min="4" max="4" width="36.5546875" style="48" customWidth="1"/>
    <col min="5" max="5" width="4.5546875" style="333" customWidth="1"/>
    <col min="6" max="6" width="5.44140625" style="354" customWidth="1"/>
    <col min="7" max="7" width="11.109375" style="185" customWidth="1"/>
    <col min="8" max="8" width="9.5546875" style="329" customWidth="1"/>
    <col min="9" max="16384" width="9.44140625" style="49"/>
  </cols>
  <sheetData>
    <row r="1" spans="1:8" ht="13.5" customHeight="1">
      <c r="A1" s="53" t="str">
        <f>'LS CABLE'!A1</f>
        <v>Listino Giugno26</v>
      </c>
      <c r="B1" s="81"/>
      <c r="C1" s="82"/>
      <c r="D1" s="1385" t="s">
        <v>11780</v>
      </c>
      <c r="E1" s="1386"/>
      <c r="F1" s="1386"/>
      <c r="G1" s="1386"/>
      <c r="H1" s="325"/>
    </row>
    <row r="2" spans="1:8" ht="13.5" customHeight="1" thickBot="1">
      <c r="A2" s="55"/>
      <c r="B2" s="83"/>
      <c r="C2" s="84"/>
      <c r="D2" s="46"/>
      <c r="E2" s="301"/>
      <c r="F2" s="352"/>
      <c r="G2" s="57"/>
      <c r="H2" s="326" t="s">
        <v>190</v>
      </c>
    </row>
    <row r="3" spans="1:8" ht="24" customHeight="1">
      <c r="A3" s="39" t="s">
        <v>1790</v>
      </c>
      <c r="B3" s="40"/>
      <c r="C3" s="41"/>
      <c r="D3" s="74"/>
      <c r="E3" s="555"/>
      <c r="F3" s="353"/>
      <c r="G3" s="183"/>
      <c r="H3" s="327"/>
    </row>
    <row r="4" spans="1:8" ht="12.75" customHeight="1">
      <c r="A4" s="86" t="str">
        <f>'LS CABLE'!A4</f>
        <v>Cod. Compass</v>
      </c>
      <c r="B4" s="184"/>
      <c r="C4" s="86" t="s">
        <v>217</v>
      </c>
      <c r="D4" s="75" t="s">
        <v>219</v>
      </c>
      <c r="E4" s="556" t="s">
        <v>490</v>
      </c>
      <c r="F4" s="87"/>
      <c r="G4" s="312" t="s">
        <v>3306</v>
      </c>
      <c r="H4" s="312" t="s">
        <v>491</v>
      </c>
    </row>
    <row r="5" spans="1:8" s="52" customFormat="1" ht="26.1" customHeight="1">
      <c r="A5" s="1164" t="s">
        <v>15999</v>
      </c>
      <c r="B5" s="1165"/>
      <c r="C5" s="1165"/>
      <c r="D5" s="1165"/>
      <c r="E5" s="1165"/>
      <c r="F5" s="1165"/>
      <c r="G5" s="1165"/>
      <c r="H5" s="328"/>
    </row>
    <row r="6" spans="1:8" s="355" customFormat="1">
      <c r="A6" s="1124" t="s">
        <v>16000</v>
      </c>
      <c r="B6" s="1124"/>
      <c r="C6" s="1124"/>
      <c r="D6" s="1124"/>
      <c r="E6" s="1124"/>
      <c r="F6" s="1124"/>
      <c r="G6" s="1124"/>
      <c r="H6" s="192"/>
    </row>
    <row r="7" spans="1:8" s="52" customFormat="1" ht="20.399999999999999">
      <c r="A7" s="42" t="s">
        <v>4346</v>
      </c>
      <c r="B7" s="1160" t="s">
        <v>216</v>
      </c>
      <c r="C7" s="42">
        <v>4361</v>
      </c>
      <c r="D7" s="1161" t="s">
        <v>11819</v>
      </c>
      <c r="E7" s="42">
        <v>1</v>
      </c>
      <c r="F7" s="1162"/>
      <c r="G7" s="1163">
        <v>69</v>
      </c>
      <c r="H7" s="192">
        <f>IF(G7="","",G7-G7*COMPASS!$U$27)</f>
        <v>69</v>
      </c>
    </row>
    <row r="8" spans="1:8" s="52" customFormat="1" ht="30.6">
      <c r="A8" s="42" t="s">
        <v>16001</v>
      </c>
      <c r="B8" s="1160" t="s">
        <v>216</v>
      </c>
      <c r="C8" s="42">
        <v>4651</v>
      </c>
      <c r="D8" s="1161" t="s">
        <v>16002</v>
      </c>
      <c r="E8" s="42">
        <v>1</v>
      </c>
      <c r="F8" s="1162"/>
      <c r="G8" s="1163">
        <v>69</v>
      </c>
      <c r="H8" s="192">
        <f>IF(G8="","",G8-G8*COMPASS!$U$27)</f>
        <v>69</v>
      </c>
    </row>
    <row r="9" spans="1:8" s="52" customFormat="1" ht="30.6">
      <c r="A9" s="42" t="s">
        <v>11821</v>
      </c>
      <c r="B9" s="1160" t="s">
        <v>216</v>
      </c>
      <c r="C9" s="42">
        <v>4652</v>
      </c>
      <c r="D9" s="1161" t="s">
        <v>11820</v>
      </c>
      <c r="E9" s="42">
        <v>1</v>
      </c>
      <c r="F9" s="1162"/>
      <c r="G9" s="1163">
        <v>84</v>
      </c>
      <c r="H9" s="192">
        <f>IF(G9="","",G9-G9*COMPASS!$U$27)</f>
        <v>84</v>
      </c>
    </row>
    <row r="10" spans="1:8" s="52" customFormat="1">
      <c r="A10" s="1124" t="s">
        <v>16003</v>
      </c>
      <c r="B10" s="1124"/>
      <c r="C10" s="1124"/>
      <c r="D10" s="1124"/>
      <c r="E10" s="1124"/>
      <c r="F10" s="1124"/>
      <c r="G10" s="1124"/>
      <c r="H10" s="192" t="str">
        <f>IF(G10="","",G10-G10*COMPASS!$U$27)</f>
        <v/>
      </c>
    </row>
    <row r="11" spans="1:8" s="52" customFormat="1" ht="30.6">
      <c r="A11" s="42" t="s">
        <v>16007</v>
      </c>
      <c r="B11" s="1160" t="s">
        <v>216</v>
      </c>
      <c r="C11" s="42">
        <v>4390</v>
      </c>
      <c r="D11" s="1161" t="s">
        <v>16008</v>
      </c>
      <c r="E11" s="42">
        <v>1</v>
      </c>
      <c r="F11" s="1162"/>
      <c r="G11" s="1163">
        <v>174</v>
      </c>
      <c r="H11" s="192">
        <f>IF(G11="","",G11-G11*COMPASS!$U$27)</f>
        <v>174</v>
      </c>
    </row>
    <row r="12" spans="1:8" s="52" customFormat="1" ht="20.399999999999999">
      <c r="A12" s="42" t="s">
        <v>16005</v>
      </c>
      <c r="B12" s="1160" t="s">
        <v>216</v>
      </c>
      <c r="C12" s="42">
        <v>4600</v>
      </c>
      <c r="D12" s="1161" t="s">
        <v>16006</v>
      </c>
      <c r="E12" s="42">
        <v>1</v>
      </c>
      <c r="F12" s="1162"/>
      <c r="G12" s="1163">
        <v>219</v>
      </c>
      <c r="H12" s="192">
        <f>IF(G12="","",G12-G12*COMPASS!$U$27)</f>
        <v>219</v>
      </c>
    </row>
    <row r="13" spans="1:8" s="52" customFormat="1" ht="20.399999999999999">
      <c r="A13" s="42" t="s">
        <v>5888</v>
      </c>
      <c r="B13" s="1160" t="s">
        <v>216</v>
      </c>
      <c r="C13" s="42">
        <v>4340</v>
      </c>
      <c r="D13" s="1161" t="s">
        <v>16004</v>
      </c>
      <c r="E13" s="42">
        <v>1</v>
      </c>
      <c r="F13" s="1162"/>
      <c r="G13" s="1163">
        <v>238</v>
      </c>
      <c r="H13" s="192">
        <f>IF(G13="","",G13-G13*COMPASS!$U$27)</f>
        <v>238</v>
      </c>
    </row>
    <row r="14" spans="1:8" s="52" customFormat="1">
      <c r="A14" s="42" t="s">
        <v>3304</v>
      </c>
      <c r="B14" s="1160" t="s">
        <v>571</v>
      </c>
      <c r="C14" s="42">
        <v>4257</v>
      </c>
      <c r="D14" s="1161" t="s">
        <v>3301</v>
      </c>
      <c r="E14" s="42">
        <v>1</v>
      </c>
      <c r="F14" s="1162"/>
      <c r="G14" s="1163">
        <v>120</v>
      </c>
      <c r="H14" s="192">
        <f>IF(G14="","",G14-G14*COMPASS!$U$27)</f>
        <v>120</v>
      </c>
    </row>
    <row r="15" spans="1:8" s="52" customFormat="1">
      <c r="A15" s="42" t="s">
        <v>3303</v>
      </c>
      <c r="B15" s="1160" t="s">
        <v>571</v>
      </c>
      <c r="C15" s="42">
        <v>4258</v>
      </c>
      <c r="D15" s="1161" t="s">
        <v>3300</v>
      </c>
      <c r="E15" s="42">
        <v>1</v>
      </c>
      <c r="F15" s="1162"/>
      <c r="G15" s="1163">
        <v>143</v>
      </c>
      <c r="H15" s="192">
        <f>IF(G15="","",G15-G15*COMPASS!$U$27)</f>
        <v>143</v>
      </c>
    </row>
    <row r="16" spans="1:8" s="52" customFormat="1">
      <c r="A16" s="42" t="s">
        <v>3248</v>
      </c>
      <c r="B16" s="1160" t="s">
        <v>571</v>
      </c>
      <c r="C16" s="42">
        <v>4141</v>
      </c>
      <c r="D16" s="1161" t="s">
        <v>3245</v>
      </c>
      <c r="E16" s="42">
        <v>1</v>
      </c>
      <c r="F16" s="1162"/>
      <c r="G16" s="1163">
        <v>238</v>
      </c>
      <c r="H16" s="192">
        <f>IF(G16="","",G16-G16*COMPASS!$U$27)</f>
        <v>238</v>
      </c>
    </row>
    <row r="17" spans="1:8" s="52" customFormat="1">
      <c r="A17" s="1124" t="s">
        <v>16009</v>
      </c>
      <c r="B17" s="1124"/>
      <c r="C17" s="1124"/>
      <c r="D17" s="1124"/>
      <c r="E17" s="1124"/>
      <c r="F17" s="1124"/>
      <c r="G17" s="1124"/>
      <c r="H17" s="192" t="str">
        <f>IF(G17="","",G17-G17*COMPASS!$U$27)</f>
        <v/>
      </c>
    </row>
    <row r="18" spans="1:8" s="52" customFormat="1">
      <c r="A18" s="42" t="s">
        <v>16015</v>
      </c>
      <c r="B18" s="1160" t="s">
        <v>467</v>
      </c>
      <c r="C18" s="42">
        <v>4582</v>
      </c>
      <c r="D18" s="1161" t="s">
        <v>16016</v>
      </c>
      <c r="E18" s="42">
        <v>1</v>
      </c>
      <c r="F18" s="1162"/>
      <c r="G18" s="1163">
        <v>103</v>
      </c>
      <c r="H18" s="192">
        <f>IF(G18="","",G18-G18*COMPASS!$U$27)</f>
        <v>103</v>
      </c>
    </row>
    <row r="19" spans="1:8" s="52" customFormat="1" ht="30.6">
      <c r="A19" s="42" t="s">
        <v>7799</v>
      </c>
      <c r="B19" s="1160" t="s">
        <v>467</v>
      </c>
      <c r="C19" s="42">
        <v>4397</v>
      </c>
      <c r="D19" s="1161" t="s">
        <v>16014</v>
      </c>
      <c r="E19" s="42">
        <v>1</v>
      </c>
      <c r="F19" s="1162"/>
      <c r="G19" s="1163">
        <v>143</v>
      </c>
      <c r="H19" s="192">
        <f>IF(G19="","",G19-G19*COMPASS!$U$27)</f>
        <v>143</v>
      </c>
    </row>
    <row r="20" spans="1:8" s="52" customFormat="1" ht="30.6">
      <c r="A20" s="42" t="s">
        <v>5890</v>
      </c>
      <c r="B20" s="1160" t="s">
        <v>216</v>
      </c>
      <c r="C20" s="42">
        <v>4389</v>
      </c>
      <c r="D20" s="1161" t="s">
        <v>16013</v>
      </c>
      <c r="E20" s="42">
        <v>1</v>
      </c>
      <c r="F20" s="1162"/>
      <c r="G20" s="1163">
        <v>174</v>
      </c>
      <c r="H20" s="192">
        <f>IF(G20="","",G20-G20*COMPASS!$U$27)</f>
        <v>174</v>
      </c>
    </row>
    <row r="21" spans="1:8" s="52" customFormat="1" ht="20.399999999999999">
      <c r="A21" s="42" t="s">
        <v>16011</v>
      </c>
      <c r="B21" s="1160" t="s">
        <v>467</v>
      </c>
      <c r="C21" s="42">
        <v>4599</v>
      </c>
      <c r="D21" s="1161" t="s">
        <v>16012</v>
      </c>
      <c r="E21" s="42">
        <v>1</v>
      </c>
      <c r="F21" s="1162"/>
      <c r="G21" s="1163">
        <v>219</v>
      </c>
      <c r="H21" s="192">
        <f>IF(G21="","",G21-G21*COMPASS!$U$27)</f>
        <v>219</v>
      </c>
    </row>
    <row r="22" spans="1:8" s="52" customFormat="1" ht="30.6">
      <c r="A22" s="42" t="s">
        <v>4347</v>
      </c>
      <c r="B22" s="1160" t="s">
        <v>467</v>
      </c>
      <c r="C22" s="42">
        <v>4349</v>
      </c>
      <c r="D22" s="1161" t="s">
        <v>16010</v>
      </c>
      <c r="E22" s="42">
        <v>1</v>
      </c>
      <c r="F22" s="1162"/>
      <c r="G22" s="1163">
        <v>238</v>
      </c>
      <c r="H22" s="192">
        <f>IF(G22="","",G22-G22*COMPASS!$U$27)</f>
        <v>238</v>
      </c>
    </row>
    <row r="23" spans="1:8" s="52" customFormat="1" ht="30.6">
      <c r="A23" s="42" t="s">
        <v>8614</v>
      </c>
      <c r="B23" s="1160" t="s">
        <v>216</v>
      </c>
      <c r="C23" s="42">
        <v>4467</v>
      </c>
      <c r="D23" s="1161" t="s">
        <v>16017</v>
      </c>
      <c r="E23" s="42">
        <v>1</v>
      </c>
      <c r="F23" s="1162"/>
      <c r="G23" s="1163">
        <v>174</v>
      </c>
      <c r="H23" s="192">
        <f>IF(G23="","",G23-G23*COMPASS!$U$27)</f>
        <v>174</v>
      </c>
    </row>
    <row r="24" spans="1:8" s="52" customFormat="1">
      <c r="A24" s="42" t="s">
        <v>3249</v>
      </c>
      <c r="B24" s="1160" t="s">
        <v>571</v>
      </c>
      <c r="C24" s="42">
        <v>4235</v>
      </c>
      <c r="D24" s="1161" t="s">
        <v>3246</v>
      </c>
      <c r="E24" s="42">
        <v>1</v>
      </c>
      <c r="F24" s="42"/>
      <c r="G24" s="1163">
        <v>114</v>
      </c>
      <c r="H24" s="192">
        <f>IF(G24="","",G24-G24*COMPASS!$U$27)</f>
        <v>114</v>
      </c>
    </row>
    <row r="25" spans="1:8" s="52" customFormat="1">
      <c r="A25" s="42" t="s">
        <v>2613</v>
      </c>
      <c r="B25" s="1160" t="s">
        <v>571</v>
      </c>
      <c r="C25" s="42">
        <v>3916</v>
      </c>
      <c r="D25" s="1161" t="s">
        <v>2612</v>
      </c>
      <c r="E25" s="42">
        <v>1</v>
      </c>
      <c r="F25" s="1162"/>
      <c r="G25" s="1163">
        <v>195</v>
      </c>
      <c r="H25" s="192">
        <f>IF(G25="","",G25-G25*COMPASS!$U$27)</f>
        <v>195</v>
      </c>
    </row>
    <row r="26" spans="1:8" s="52" customFormat="1">
      <c r="A26" s="42" t="s">
        <v>3305</v>
      </c>
      <c r="B26" s="1160" t="s">
        <v>571</v>
      </c>
      <c r="C26" s="42">
        <v>4259</v>
      </c>
      <c r="D26" s="1161" t="s">
        <v>3302</v>
      </c>
      <c r="E26" s="42">
        <v>1</v>
      </c>
      <c r="F26" s="1162"/>
      <c r="G26" s="1163">
        <v>227</v>
      </c>
      <c r="H26" s="192">
        <f>IF(G26="","",G26-G26*COMPASS!$U$27)</f>
        <v>227</v>
      </c>
    </row>
    <row r="27" spans="1:8" s="52" customFormat="1">
      <c r="A27" s="42" t="s">
        <v>1807</v>
      </c>
      <c r="B27" s="1160" t="s">
        <v>571</v>
      </c>
      <c r="C27" s="42">
        <v>2346</v>
      </c>
      <c r="D27" s="1161" t="s">
        <v>16018</v>
      </c>
      <c r="E27" s="42">
        <v>1</v>
      </c>
      <c r="F27" s="42"/>
      <c r="G27" s="1163">
        <v>262.24</v>
      </c>
      <c r="H27" s="192">
        <f>IF(G27="","",G27-G27*COMPASS!$U$27)</f>
        <v>262.24</v>
      </c>
    </row>
    <row r="28" spans="1:8" s="52" customFormat="1">
      <c r="A28" s="1124" t="s">
        <v>16019</v>
      </c>
      <c r="B28" s="1124"/>
      <c r="C28" s="1124"/>
      <c r="D28" s="1124"/>
      <c r="E28" s="1124"/>
      <c r="F28" s="1124"/>
      <c r="G28" s="1124"/>
      <c r="H28" s="192" t="str">
        <f>IF(G28="","",G28-G28*COMPASS!$U$27)</f>
        <v/>
      </c>
    </row>
    <row r="29" spans="1:8" s="52" customFormat="1">
      <c r="A29" s="42" t="s">
        <v>16020</v>
      </c>
      <c r="B29" s="1160" t="s">
        <v>216</v>
      </c>
      <c r="C29" s="42">
        <v>9102</v>
      </c>
      <c r="D29" s="1161" t="s">
        <v>16021</v>
      </c>
      <c r="E29" s="42">
        <v>1</v>
      </c>
      <c r="F29" s="1162"/>
      <c r="G29" s="1163">
        <v>238</v>
      </c>
      <c r="H29" s="192">
        <f>IF(G29="","",G29-G29*COMPASS!$U$27)</f>
        <v>238</v>
      </c>
    </row>
    <row r="30" spans="1:8" s="355" customFormat="1">
      <c r="A30" s="42" t="s">
        <v>16022</v>
      </c>
      <c r="B30" s="1160" t="s">
        <v>216</v>
      </c>
      <c r="C30" s="42">
        <v>9101</v>
      </c>
      <c r="D30" s="1161" t="s">
        <v>16023</v>
      </c>
      <c r="E30" s="42">
        <v>1</v>
      </c>
      <c r="F30" s="1162"/>
      <c r="G30" s="1163">
        <v>174</v>
      </c>
      <c r="H30" s="192">
        <f>IF(G30="","",G30-G30*COMPASS!$U$27)</f>
        <v>174</v>
      </c>
    </row>
    <row r="31" spans="1:8" s="52" customFormat="1">
      <c r="A31" s="42" t="s">
        <v>16024</v>
      </c>
      <c r="B31" s="1160" t="s">
        <v>216</v>
      </c>
      <c r="C31" s="42">
        <v>9100</v>
      </c>
      <c r="D31" s="1161" t="s">
        <v>16025</v>
      </c>
      <c r="E31" s="42">
        <v>1</v>
      </c>
      <c r="F31" s="1162"/>
      <c r="G31" s="1163">
        <v>143</v>
      </c>
      <c r="H31" s="192">
        <f>IF(G31="","",G31-G31*COMPASS!$U$27)</f>
        <v>143</v>
      </c>
    </row>
    <row r="32" spans="1:8" s="355" customFormat="1">
      <c r="A32" s="42" t="s">
        <v>16026</v>
      </c>
      <c r="B32" s="1160" t="s">
        <v>216</v>
      </c>
      <c r="C32" s="42">
        <v>9104</v>
      </c>
      <c r="D32" s="1161" t="s">
        <v>16027</v>
      </c>
      <c r="E32" s="42">
        <v>1</v>
      </c>
      <c r="F32" s="1162"/>
      <c r="G32" s="1163">
        <v>103</v>
      </c>
      <c r="H32" s="192">
        <f>IF(G32="","",G32-G32*COMPASS!$U$27)</f>
        <v>103</v>
      </c>
    </row>
    <row r="33" spans="1:8" s="52" customFormat="1">
      <c r="A33" s="1124" t="s">
        <v>16028</v>
      </c>
      <c r="B33" s="1124"/>
      <c r="C33" s="1124"/>
      <c r="D33" s="1124"/>
      <c r="E33" s="1124"/>
      <c r="F33" s="1124"/>
      <c r="G33" s="1124"/>
      <c r="H33" s="192" t="str">
        <f>IF(G33="","",G33-G33*COMPASS!$U$27)</f>
        <v/>
      </c>
    </row>
    <row r="34" spans="1:8" s="355" customFormat="1" ht="30.6">
      <c r="A34" s="42" t="s">
        <v>7800</v>
      </c>
      <c r="B34" s="1160" t="s">
        <v>216</v>
      </c>
      <c r="C34" s="42">
        <v>4398</v>
      </c>
      <c r="D34" s="1161" t="s">
        <v>16031</v>
      </c>
      <c r="E34" s="42">
        <v>1</v>
      </c>
      <c r="F34" s="1162"/>
      <c r="G34" s="1163">
        <v>143</v>
      </c>
      <c r="H34" s="192">
        <f>IF(G34="","",G34-G34*COMPASS!$U$27)</f>
        <v>143</v>
      </c>
    </row>
    <row r="35" spans="1:8" s="355" customFormat="1" ht="30.6">
      <c r="A35" s="42" t="s">
        <v>5891</v>
      </c>
      <c r="B35" s="1160" t="s">
        <v>216</v>
      </c>
      <c r="C35" s="42">
        <v>4396</v>
      </c>
      <c r="D35" s="1161" t="s">
        <v>16030</v>
      </c>
      <c r="E35" s="42">
        <v>1</v>
      </c>
      <c r="F35" s="1162"/>
      <c r="G35" s="1163">
        <v>174</v>
      </c>
      <c r="H35" s="192">
        <f>IF(G35="","",G35-G35*COMPASS!$U$27)</f>
        <v>174</v>
      </c>
    </row>
    <row r="36" spans="1:8" s="52" customFormat="1" ht="30.6">
      <c r="A36" s="42" t="s">
        <v>5892</v>
      </c>
      <c r="B36" s="1160" t="s">
        <v>216</v>
      </c>
      <c r="C36" s="42">
        <v>4392</v>
      </c>
      <c r="D36" s="1161" t="s">
        <v>16029</v>
      </c>
      <c r="E36" s="42">
        <v>1</v>
      </c>
      <c r="F36" s="1162"/>
      <c r="G36" s="1163">
        <v>238</v>
      </c>
      <c r="H36" s="192">
        <f>IF(G36="","",G36-G36*COMPASS!$U$27)</f>
        <v>238</v>
      </c>
    </row>
    <row r="37" spans="1:8" s="52" customFormat="1" ht="20.399999999999999">
      <c r="A37" s="42" t="s">
        <v>5889</v>
      </c>
      <c r="B37" s="1160" t="s">
        <v>216</v>
      </c>
      <c r="C37" s="42">
        <v>4382</v>
      </c>
      <c r="D37" s="1161" t="s">
        <v>16032</v>
      </c>
      <c r="E37" s="42">
        <v>1</v>
      </c>
      <c r="F37" s="1162"/>
      <c r="G37" s="1163">
        <v>158</v>
      </c>
      <c r="H37" s="192">
        <f>IF(G37="","",G37-G37*COMPASS!$U$27)</f>
        <v>158</v>
      </c>
    </row>
    <row r="38" spans="1:8" s="52" customFormat="1">
      <c r="A38" s="1124" t="s">
        <v>16033</v>
      </c>
      <c r="B38" s="1124"/>
      <c r="C38" s="1124"/>
      <c r="D38" s="1124"/>
      <c r="E38" s="1124"/>
      <c r="F38" s="1124"/>
      <c r="G38" s="1124"/>
      <c r="H38" s="192" t="str">
        <f>IF(G38="","",G38-G38*COMPASS!$U$27)</f>
        <v/>
      </c>
    </row>
    <row r="39" spans="1:8" s="52" customFormat="1" ht="20.399999999999999">
      <c r="A39" s="42" t="s">
        <v>16038</v>
      </c>
      <c r="B39" s="1160" t="s">
        <v>216</v>
      </c>
      <c r="C39" s="42">
        <v>4690</v>
      </c>
      <c r="D39" s="1161" t="s">
        <v>16039</v>
      </c>
      <c r="E39" s="42">
        <v>1</v>
      </c>
      <c r="F39" s="42"/>
      <c r="G39" s="1163">
        <v>167</v>
      </c>
      <c r="H39" s="192">
        <f>IF(G39="","",G39-G39*COMPASS!$U$27)</f>
        <v>167</v>
      </c>
    </row>
    <row r="40" spans="1:8" s="52" customFormat="1" ht="20.399999999999999">
      <c r="A40" s="42" t="s">
        <v>16036</v>
      </c>
      <c r="B40" s="1160" t="s">
        <v>216</v>
      </c>
      <c r="C40" s="42">
        <v>4691</v>
      </c>
      <c r="D40" s="1161" t="s">
        <v>16037</v>
      </c>
      <c r="E40" s="42">
        <v>1</v>
      </c>
      <c r="F40" s="42"/>
      <c r="G40" s="1163">
        <v>186</v>
      </c>
      <c r="H40" s="192">
        <f>IF(G40="","",G40-G40*COMPASS!$U$27)</f>
        <v>186</v>
      </c>
    </row>
    <row r="41" spans="1:8" s="52" customFormat="1" ht="30.6">
      <c r="A41" s="42" t="s">
        <v>10835</v>
      </c>
      <c r="B41" s="1160" t="s">
        <v>216</v>
      </c>
      <c r="C41" s="42">
        <v>4535</v>
      </c>
      <c r="D41" s="1161" t="s">
        <v>16034</v>
      </c>
      <c r="E41" s="42">
        <v>1</v>
      </c>
      <c r="F41" s="42"/>
      <c r="G41" s="1163">
        <v>204</v>
      </c>
      <c r="H41" s="192">
        <f>IF(G41="","",G41-G41*COMPASS!$U$27)</f>
        <v>204</v>
      </c>
    </row>
    <row r="42" spans="1:8" s="355" customFormat="1" ht="30.6">
      <c r="A42" s="42" t="s">
        <v>10834</v>
      </c>
      <c r="B42" s="1160" t="s">
        <v>216</v>
      </c>
      <c r="C42" s="42">
        <v>4536</v>
      </c>
      <c r="D42" s="1161" t="s">
        <v>16035</v>
      </c>
      <c r="E42" s="42">
        <v>1</v>
      </c>
      <c r="F42" s="42"/>
      <c r="G42" s="1163">
        <v>242</v>
      </c>
      <c r="H42" s="192">
        <f>IF(G42="","",G42-G42*COMPASS!$U$27)</f>
        <v>242</v>
      </c>
    </row>
    <row r="43" spans="1:8" s="52" customFormat="1" ht="30.6">
      <c r="A43" s="42" t="s">
        <v>16040</v>
      </c>
      <c r="B43" s="1160" t="s">
        <v>216</v>
      </c>
      <c r="C43" s="42">
        <v>4562</v>
      </c>
      <c r="D43" s="1161" t="s">
        <v>16041</v>
      </c>
      <c r="E43" s="42">
        <v>1</v>
      </c>
      <c r="F43" s="42"/>
      <c r="G43" s="1163">
        <v>174</v>
      </c>
      <c r="H43" s="192">
        <f>IF(G43="","",G43-G43*COMPASS!$U$27)</f>
        <v>174</v>
      </c>
    </row>
    <row r="44" spans="1:8" s="52" customFormat="1" ht="17.399999999999999">
      <c r="A44" s="1164" t="s">
        <v>16042</v>
      </c>
      <c r="B44" s="1165"/>
      <c r="C44" s="1165"/>
      <c r="D44" s="1165"/>
      <c r="E44" s="1165"/>
      <c r="F44" s="1165"/>
      <c r="G44" s="1165"/>
      <c r="H44" s="192" t="str">
        <f>IF(G44="","",G44-G44*COMPASS!$U$27)</f>
        <v/>
      </c>
    </row>
    <row r="45" spans="1:8" s="52" customFormat="1">
      <c r="A45" s="1124" t="s">
        <v>16043</v>
      </c>
      <c r="B45" s="1124"/>
      <c r="C45" s="1124"/>
      <c r="D45" s="1124"/>
      <c r="E45" s="1124"/>
      <c r="F45" s="1124"/>
      <c r="G45" s="1124"/>
      <c r="H45" s="192" t="str">
        <f>IF(G45="","",G45-G45*COMPASS!$U$27)</f>
        <v/>
      </c>
    </row>
    <row r="46" spans="1:8" s="52" customFormat="1" ht="20.399999999999999">
      <c r="A46" s="193" t="s">
        <v>16044</v>
      </c>
      <c r="B46" s="789" t="s">
        <v>467</v>
      </c>
      <c r="C46" s="788">
        <v>4570</v>
      </c>
      <c r="D46" s="1166" t="s">
        <v>16045</v>
      </c>
      <c r="E46" s="788">
        <v>1</v>
      </c>
      <c r="F46" s="788"/>
      <c r="G46" s="1167">
        <v>15</v>
      </c>
      <c r="H46" s="192">
        <f>IF(G46="","",G46-G46*COMPASS!$U$27)</f>
        <v>15</v>
      </c>
    </row>
    <row r="47" spans="1:8" s="52" customFormat="1" ht="40.799999999999997">
      <c r="A47" s="193" t="s">
        <v>16046</v>
      </c>
      <c r="B47" s="789" t="s">
        <v>216</v>
      </c>
      <c r="C47" s="788">
        <v>4679</v>
      </c>
      <c r="D47" s="1166" t="s">
        <v>16047</v>
      </c>
      <c r="E47" s="788">
        <v>1</v>
      </c>
      <c r="F47" s="788" t="s">
        <v>445</v>
      </c>
      <c r="G47" s="1167">
        <v>63</v>
      </c>
      <c r="H47" s="192">
        <f>IF(G47="","",G47-G47*COMPASS!$U$27)</f>
        <v>63</v>
      </c>
    </row>
    <row r="48" spans="1:8" s="52" customFormat="1">
      <c r="A48" s="1124" t="s">
        <v>16048</v>
      </c>
      <c r="B48" s="1124"/>
      <c r="C48" s="1124"/>
      <c r="D48" s="1124"/>
      <c r="E48" s="1124"/>
      <c r="F48" s="1124"/>
      <c r="G48" s="1124"/>
      <c r="H48" s="192" t="str">
        <f>IF(G48="","",G48-G48*COMPASS!$U$27)</f>
        <v/>
      </c>
    </row>
    <row r="49" spans="1:8" s="52" customFormat="1">
      <c r="A49" s="193" t="s">
        <v>7028</v>
      </c>
      <c r="B49" s="789" t="s">
        <v>216</v>
      </c>
      <c r="C49" s="788">
        <v>4384</v>
      </c>
      <c r="D49" s="1166" t="s">
        <v>7029</v>
      </c>
      <c r="E49" s="788">
        <v>1</v>
      </c>
      <c r="F49" s="1168"/>
      <c r="G49" s="1167">
        <v>39</v>
      </c>
      <c r="H49" s="192">
        <f>IF(G49="","",G49-G49*COMPASS!$U$27)</f>
        <v>39</v>
      </c>
    </row>
    <row r="50" spans="1:8" s="52" customFormat="1">
      <c r="A50" s="193" t="s">
        <v>16049</v>
      </c>
      <c r="B50" s="789" t="s">
        <v>216</v>
      </c>
      <c r="C50" s="788">
        <v>4386</v>
      </c>
      <c r="D50" s="1166" t="s">
        <v>7030</v>
      </c>
      <c r="E50" s="788">
        <v>1</v>
      </c>
      <c r="F50" s="1168"/>
      <c r="G50" s="1167">
        <v>56</v>
      </c>
      <c r="H50" s="192">
        <f>IF(G50="","",G50-G50*COMPASS!$U$27)</f>
        <v>56</v>
      </c>
    </row>
    <row r="51" spans="1:8" s="52" customFormat="1" ht="17.399999999999999">
      <c r="A51" s="1164" t="s">
        <v>16050</v>
      </c>
      <c r="B51" s="1169"/>
      <c r="C51" s="1169"/>
      <c r="D51" s="1169"/>
      <c r="E51" s="1169"/>
      <c r="F51" s="1169"/>
      <c r="G51" s="1169"/>
      <c r="H51" s="192" t="str">
        <f>IF(G51="","",G51-G51*COMPASS!$U$27)</f>
        <v/>
      </c>
    </row>
    <row r="52" spans="1:8" s="52" customFormat="1">
      <c r="A52" s="1124" t="s">
        <v>16051</v>
      </c>
      <c r="B52" s="1124"/>
      <c r="C52" s="1124"/>
      <c r="D52" s="1124"/>
      <c r="E52" s="1124"/>
      <c r="F52" s="1124"/>
      <c r="G52" s="1124"/>
      <c r="H52" s="192" t="str">
        <f>IF(G52="","",G52-G52*COMPASS!$U$27)</f>
        <v/>
      </c>
    </row>
    <row r="53" spans="1:8" s="52" customFormat="1" ht="20.399999999999999">
      <c r="A53" s="193" t="s">
        <v>10836</v>
      </c>
      <c r="B53" s="789" t="s">
        <v>216</v>
      </c>
      <c r="C53" s="788">
        <v>4610</v>
      </c>
      <c r="D53" s="1166" t="s">
        <v>16052</v>
      </c>
      <c r="E53" s="788">
        <v>1</v>
      </c>
      <c r="F53" s="1168"/>
      <c r="G53" s="1167">
        <v>135</v>
      </c>
      <c r="H53" s="192">
        <f>IF(G53="","",G53-G53*COMPASS!$U$27)</f>
        <v>135</v>
      </c>
    </row>
    <row r="54" spans="1:8" s="52" customFormat="1" ht="20.399999999999999">
      <c r="A54" s="193" t="s">
        <v>10837</v>
      </c>
      <c r="B54" s="789" t="s">
        <v>216</v>
      </c>
      <c r="C54" s="788">
        <v>4452</v>
      </c>
      <c r="D54" s="1166" t="s">
        <v>16053</v>
      </c>
      <c r="E54" s="788">
        <v>1</v>
      </c>
      <c r="F54" s="1168"/>
      <c r="G54" s="1167">
        <v>73</v>
      </c>
      <c r="H54" s="192">
        <f>IF(G54="","",G54-G54*COMPASS!$U$27)</f>
        <v>73</v>
      </c>
    </row>
    <row r="55" spans="1:8" s="52" customFormat="1" ht="20.399999999999999">
      <c r="A55" s="193" t="s">
        <v>10838</v>
      </c>
      <c r="B55" s="789" t="s">
        <v>216</v>
      </c>
      <c r="C55" s="788">
        <v>4589</v>
      </c>
      <c r="D55" s="1166" t="s">
        <v>16054</v>
      </c>
      <c r="E55" s="788">
        <v>1</v>
      </c>
      <c r="F55" s="1168"/>
      <c r="G55" s="1167">
        <v>225</v>
      </c>
      <c r="H55" s="192">
        <f>IF(G55="","",G55-G55*COMPASS!$U$27)</f>
        <v>225</v>
      </c>
    </row>
    <row r="56" spans="1:8" s="355" customFormat="1" ht="20.399999999999999">
      <c r="A56" s="193" t="s">
        <v>10839</v>
      </c>
      <c r="B56" s="789" t="s">
        <v>216</v>
      </c>
      <c r="C56" s="788">
        <v>4587</v>
      </c>
      <c r="D56" s="1166" t="s">
        <v>16055</v>
      </c>
      <c r="E56" s="788">
        <v>1</v>
      </c>
      <c r="F56" s="1168"/>
      <c r="G56" s="1167">
        <v>169</v>
      </c>
      <c r="H56" s="192">
        <f>IF(G56="","",G56-G56*COMPASS!$U$27)</f>
        <v>169</v>
      </c>
    </row>
    <row r="57" spans="1:8" s="355" customFormat="1">
      <c r="A57" s="1124" t="s">
        <v>16056</v>
      </c>
      <c r="B57" s="1124"/>
      <c r="C57" s="1124"/>
      <c r="D57" s="1124"/>
      <c r="E57" s="1124"/>
      <c r="F57" s="1124"/>
      <c r="G57" s="1124"/>
      <c r="H57" s="192" t="str">
        <f>IF(G57="","",G57-G57*COMPASS!$U$27)</f>
        <v/>
      </c>
    </row>
    <row r="58" spans="1:8" s="355" customFormat="1" ht="20.399999999999999">
      <c r="A58" s="193" t="s">
        <v>16057</v>
      </c>
      <c r="B58" s="789" t="s">
        <v>216</v>
      </c>
      <c r="C58" s="788">
        <v>4628</v>
      </c>
      <c r="D58" s="1166" t="s">
        <v>16058</v>
      </c>
      <c r="E58" s="788">
        <v>1</v>
      </c>
      <c r="F58" s="1168"/>
      <c r="G58" s="1167">
        <v>261</v>
      </c>
      <c r="H58" s="192">
        <f>IF(G58="","",G58-G58*COMPASS!$U$27)</f>
        <v>261</v>
      </c>
    </row>
    <row r="59" spans="1:8" s="52" customFormat="1">
      <c r="A59" s="193" t="s">
        <v>16059</v>
      </c>
      <c r="B59" s="789" t="s">
        <v>216</v>
      </c>
      <c r="C59" s="788">
        <v>4629</v>
      </c>
      <c r="D59" s="1166" t="s">
        <v>16060</v>
      </c>
      <c r="E59" s="788">
        <v>1</v>
      </c>
      <c r="F59" s="1168"/>
      <c r="G59" s="1167">
        <v>129</v>
      </c>
      <c r="H59" s="192">
        <f>IF(G59="","",G59-G59*COMPASS!$U$27)</f>
        <v>129</v>
      </c>
    </row>
    <row r="60" spans="1:8" s="52" customFormat="1">
      <c r="A60" s="193" t="s">
        <v>16061</v>
      </c>
      <c r="B60" s="789" t="s">
        <v>216</v>
      </c>
      <c r="C60" s="788">
        <v>4656</v>
      </c>
      <c r="D60" s="1166" t="s">
        <v>16062</v>
      </c>
      <c r="E60" s="788">
        <v>1</v>
      </c>
      <c r="F60" s="1168"/>
      <c r="G60" s="1167">
        <v>261</v>
      </c>
      <c r="H60" s="192">
        <f>IF(G60="","",G60-G60*COMPASS!$U$27)</f>
        <v>261</v>
      </c>
    </row>
    <row r="61" spans="1:8" s="52" customFormat="1" ht="20.399999999999999">
      <c r="A61" s="193" t="s">
        <v>16063</v>
      </c>
      <c r="B61" s="789" t="s">
        <v>216</v>
      </c>
      <c r="C61" s="788">
        <v>4631</v>
      </c>
      <c r="D61" s="1166" t="s">
        <v>16064</v>
      </c>
      <c r="E61" s="788">
        <v>1</v>
      </c>
      <c r="F61" s="1168"/>
      <c r="G61" s="1167">
        <v>159</v>
      </c>
      <c r="H61" s="192">
        <f>IF(G61="","",G61-G61*COMPASS!$U$27)</f>
        <v>159</v>
      </c>
    </row>
    <row r="62" spans="1:8" s="52" customFormat="1">
      <c r="A62" s="1124" t="s">
        <v>16065</v>
      </c>
      <c r="B62" s="1124"/>
      <c r="C62" s="1124"/>
      <c r="D62" s="1124"/>
      <c r="E62" s="1124"/>
      <c r="F62" s="1124"/>
      <c r="G62" s="1124"/>
      <c r="H62" s="192" t="str">
        <f>IF(G62="","",G62-G62*COMPASS!$U$27)</f>
        <v/>
      </c>
    </row>
    <row r="63" spans="1:8" s="52" customFormat="1" ht="20.399999999999999">
      <c r="A63" s="193" t="s">
        <v>7803</v>
      </c>
      <c r="B63" s="789" t="s">
        <v>216</v>
      </c>
      <c r="C63" s="788">
        <v>4426</v>
      </c>
      <c r="D63" s="1166" t="s">
        <v>16066</v>
      </c>
      <c r="E63" s="788">
        <v>1</v>
      </c>
      <c r="F63" s="1168"/>
      <c r="G63" s="1167">
        <v>431</v>
      </c>
      <c r="H63" s="192">
        <f>IF(G63="","",G63-G63*COMPASS!$U$27)</f>
        <v>431</v>
      </c>
    </row>
    <row r="64" spans="1:8" s="52" customFormat="1" ht="20.399999999999999">
      <c r="A64" s="193" t="s">
        <v>8384</v>
      </c>
      <c r="B64" s="789" t="s">
        <v>216</v>
      </c>
      <c r="C64" s="788">
        <v>4478</v>
      </c>
      <c r="D64" s="1166" t="s">
        <v>16067</v>
      </c>
      <c r="E64" s="788">
        <v>1</v>
      </c>
      <c r="F64" s="788"/>
      <c r="G64" s="1167">
        <v>681</v>
      </c>
      <c r="H64" s="192">
        <f>IF(G64="","",G64-G64*COMPASS!$U$27)</f>
        <v>681</v>
      </c>
    </row>
    <row r="65" spans="1:8" s="52" customFormat="1">
      <c r="A65" s="1124" t="s">
        <v>16068</v>
      </c>
      <c r="B65" s="1124"/>
      <c r="C65" s="1124"/>
      <c r="D65" s="1124"/>
      <c r="E65" s="1124"/>
      <c r="F65" s="1124"/>
      <c r="G65" s="1124"/>
      <c r="H65" s="192" t="str">
        <f>IF(G65="","",G65-G65*COMPASS!$U$27)</f>
        <v/>
      </c>
    </row>
    <row r="66" spans="1:8" s="355" customFormat="1" ht="30.6">
      <c r="A66" s="193" t="s">
        <v>3307</v>
      </c>
      <c r="B66" s="789" t="s">
        <v>216</v>
      </c>
      <c r="C66" s="788">
        <v>3987</v>
      </c>
      <c r="D66" s="1166" t="s">
        <v>16069</v>
      </c>
      <c r="E66" s="788">
        <v>1</v>
      </c>
      <c r="F66" s="1168"/>
      <c r="G66" s="1167">
        <v>128</v>
      </c>
      <c r="H66" s="192">
        <f>IF(G66="","",G66-G66*COMPASS!$U$27)</f>
        <v>128</v>
      </c>
    </row>
    <row r="67" spans="1:8" s="355" customFormat="1" ht="30.6">
      <c r="A67" s="193" t="s">
        <v>10840</v>
      </c>
      <c r="B67" s="789" t="s">
        <v>216</v>
      </c>
      <c r="C67" s="788">
        <v>4607</v>
      </c>
      <c r="D67" s="1166" t="s">
        <v>16070</v>
      </c>
      <c r="E67" s="788">
        <v>1</v>
      </c>
      <c r="F67" s="1168"/>
      <c r="G67" s="1167">
        <v>128</v>
      </c>
      <c r="H67" s="192">
        <f>IF(G67="","",G67-G67*COMPASS!$U$27)</f>
        <v>128</v>
      </c>
    </row>
    <row r="68" spans="1:8" s="355" customFormat="1" ht="20.399999999999999">
      <c r="A68" s="193" t="s">
        <v>16071</v>
      </c>
      <c r="B68" s="789" t="s">
        <v>216</v>
      </c>
      <c r="C68" s="788">
        <v>3969</v>
      </c>
      <c r="D68" s="1166" t="s">
        <v>16072</v>
      </c>
      <c r="E68" s="788">
        <v>1</v>
      </c>
      <c r="F68" s="1168"/>
      <c r="G68" s="1167">
        <v>204</v>
      </c>
      <c r="H68" s="192">
        <f>IF(G68="","",G68-G68*COMPASS!$U$27)</f>
        <v>204</v>
      </c>
    </row>
    <row r="69" spans="1:8" s="355" customFormat="1" ht="20.399999999999999">
      <c r="A69" s="193" t="s">
        <v>7804</v>
      </c>
      <c r="B69" s="789" t="s">
        <v>216</v>
      </c>
      <c r="C69" s="788">
        <v>4423</v>
      </c>
      <c r="D69" s="1166" t="s">
        <v>16073</v>
      </c>
      <c r="E69" s="788">
        <v>1</v>
      </c>
      <c r="F69" s="1168"/>
      <c r="G69" s="1167">
        <v>206</v>
      </c>
      <c r="H69" s="192">
        <f>IF(G69="","",G69-G69*COMPASS!$U$27)</f>
        <v>206</v>
      </c>
    </row>
    <row r="70" spans="1:8" s="355" customFormat="1" ht="30.6">
      <c r="A70" s="193" t="s">
        <v>7805</v>
      </c>
      <c r="B70" s="789" t="s">
        <v>216</v>
      </c>
      <c r="C70" s="788">
        <v>4424</v>
      </c>
      <c r="D70" s="1166" t="s">
        <v>16074</v>
      </c>
      <c r="E70" s="788">
        <v>1</v>
      </c>
      <c r="F70" s="1168"/>
      <c r="G70" s="1167">
        <v>279</v>
      </c>
      <c r="H70" s="192">
        <f>IF(G70="","",G70-G70*COMPASS!$U$27)</f>
        <v>279</v>
      </c>
    </row>
    <row r="71" spans="1:8" s="52" customFormat="1" ht="20.399999999999999">
      <c r="A71" s="193" t="s">
        <v>3308</v>
      </c>
      <c r="B71" s="789" t="s">
        <v>216</v>
      </c>
      <c r="C71" s="788">
        <v>4189</v>
      </c>
      <c r="D71" s="1166" t="s">
        <v>16075</v>
      </c>
      <c r="E71" s="788">
        <v>1</v>
      </c>
      <c r="F71" s="1168"/>
      <c r="G71" s="1167">
        <v>514</v>
      </c>
      <c r="H71" s="192">
        <f>IF(G71="","",G71-G71*COMPASS!$U$27)</f>
        <v>514</v>
      </c>
    </row>
    <row r="72" spans="1:8" s="52" customFormat="1" ht="30.6">
      <c r="A72" s="193" t="s">
        <v>7806</v>
      </c>
      <c r="B72" s="789" t="s">
        <v>216</v>
      </c>
      <c r="C72" s="788">
        <v>4425</v>
      </c>
      <c r="D72" s="1166" t="s">
        <v>16333</v>
      </c>
      <c r="E72" s="788">
        <v>1</v>
      </c>
      <c r="F72" s="1168"/>
      <c r="G72" s="1167">
        <v>534</v>
      </c>
      <c r="H72" s="192">
        <f>IF(G72="","",G72-G72*COMPASS!$U$27)</f>
        <v>534</v>
      </c>
    </row>
    <row r="73" spans="1:8" s="52" customFormat="1" ht="20.399999999999999">
      <c r="A73" s="193" t="s">
        <v>7801</v>
      </c>
      <c r="B73" s="789" t="s">
        <v>216</v>
      </c>
      <c r="C73" s="788">
        <v>4444</v>
      </c>
      <c r="D73" s="1166" t="s">
        <v>16076</v>
      </c>
      <c r="E73" s="788">
        <v>1</v>
      </c>
      <c r="F73" s="788"/>
      <c r="G73" s="1167">
        <v>148</v>
      </c>
      <c r="H73" s="192">
        <f>IF(G73="","",G73-G73*COMPASS!$U$27)</f>
        <v>148</v>
      </c>
    </row>
    <row r="74" spans="1:8" s="52" customFormat="1">
      <c r="A74" s="193" t="s">
        <v>7802</v>
      </c>
      <c r="B74" s="789" t="s">
        <v>216</v>
      </c>
      <c r="C74" s="788">
        <v>4445</v>
      </c>
      <c r="D74" s="1166" t="s">
        <v>16077</v>
      </c>
      <c r="E74" s="788">
        <v>1</v>
      </c>
      <c r="F74" s="1168"/>
      <c r="G74" s="1167">
        <v>113</v>
      </c>
      <c r="H74" s="192">
        <f>IF(G74="","",G74-G74*COMPASS!$U$27)</f>
        <v>113</v>
      </c>
    </row>
    <row r="75" spans="1:8" s="52" customFormat="1">
      <c r="A75" s="193" t="s">
        <v>1809</v>
      </c>
      <c r="B75" s="789" t="s">
        <v>571</v>
      </c>
      <c r="C75" s="788">
        <v>3097</v>
      </c>
      <c r="D75" s="1166" t="s">
        <v>1792</v>
      </c>
      <c r="E75" s="788">
        <v>1</v>
      </c>
      <c r="F75" s="788"/>
      <c r="G75" s="1167">
        <v>209.44</v>
      </c>
      <c r="H75" s="192">
        <f>IF(G75="","",G75-G75*COMPASS!$U$27)</f>
        <v>209.44</v>
      </c>
    </row>
    <row r="76" spans="1:8" s="52" customFormat="1">
      <c r="A76" s="193" t="s">
        <v>1810</v>
      </c>
      <c r="B76" s="789" t="s">
        <v>571</v>
      </c>
      <c r="C76" s="788">
        <v>3101</v>
      </c>
      <c r="D76" s="1166" t="s">
        <v>1793</v>
      </c>
      <c r="E76" s="788">
        <v>1</v>
      </c>
      <c r="F76" s="788"/>
      <c r="G76" s="1167">
        <v>95.04</v>
      </c>
      <c r="H76" s="192">
        <f>IF(G76="","",G76-G76*COMPASS!$U$27)</f>
        <v>95.04</v>
      </c>
    </row>
    <row r="77" spans="1:8" s="52" customFormat="1">
      <c r="A77" s="1124" t="s">
        <v>16078</v>
      </c>
      <c r="B77" s="1124"/>
      <c r="C77" s="1124"/>
      <c r="D77" s="1124"/>
      <c r="E77" s="1124"/>
      <c r="F77" s="1124"/>
      <c r="G77" s="1124"/>
      <c r="H77" s="192" t="str">
        <f>IF(G77="","",G77-G77*COMPASS!$U$27)</f>
        <v/>
      </c>
    </row>
    <row r="78" spans="1:8" s="52" customFormat="1" ht="20.399999999999999">
      <c r="A78" s="193" t="s">
        <v>2608</v>
      </c>
      <c r="B78" s="789" t="s">
        <v>216</v>
      </c>
      <c r="C78" s="788">
        <v>3930</v>
      </c>
      <c r="D78" s="1166" t="s">
        <v>16079</v>
      </c>
      <c r="E78" s="788">
        <v>1</v>
      </c>
      <c r="F78" s="1168"/>
      <c r="G78" s="1167">
        <v>186</v>
      </c>
      <c r="H78" s="192">
        <f>IF(G78="","",G78-G78*COMPASS!$U$27)</f>
        <v>186</v>
      </c>
    </row>
    <row r="79" spans="1:8" s="52" customFormat="1" ht="20.399999999999999">
      <c r="A79" s="193" t="s">
        <v>16080</v>
      </c>
      <c r="B79" s="789" t="s">
        <v>216</v>
      </c>
      <c r="C79" s="788">
        <v>4586</v>
      </c>
      <c r="D79" s="1166" t="s">
        <v>16081</v>
      </c>
      <c r="E79" s="788">
        <v>1</v>
      </c>
      <c r="F79" s="1168"/>
      <c r="G79" s="1167">
        <v>186</v>
      </c>
      <c r="H79" s="192">
        <f>IF(G79="","",G79-G79*COMPASS!$U$27)</f>
        <v>186</v>
      </c>
    </row>
    <row r="80" spans="1:8" s="52" customFormat="1" ht="17.399999999999999">
      <c r="A80" s="1164" t="s">
        <v>16082</v>
      </c>
      <c r="B80" s="1169"/>
      <c r="C80" s="1169"/>
      <c r="D80" s="1169"/>
      <c r="E80" s="1169"/>
      <c r="F80" s="1169"/>
      <c r="G80" s="1169"/>
      <c r="H80" s="192" t="str">
        <f>IF(G80="","",G80-G80*COMPASS!$U$27)</f>
        <v/>
      </c>
    </row>
    <row r="81" spans="1:8">
      <c r="A81" s="1124" t="s">
        <v>16083</v>
      </c>
      <c r="B81" s="1124"/>
      <c r="C81" s="1124"/>
      <c r="D81" s="1124"/>
      <c r="E81" s="1124"/>
      <c r="F81" s="1124"/>
      <c r="G81" s="1124"/>
      <c r="H81" s="192" t="str">
        <f>IF(G81="","",G81-G81*COMPASS!$U$27)</f>
        <v/>
      </c>
    </row>
    <row r="82" spans="1:8" ht="30.6">
      <c r="A82" s="193" t="s">
        <v>16084</v>
      </c>
      <c r="B82" s="789" t="s">
        <v>216</v>
      </c>
      <c r="C82" s="788">
        <v>4602</v>
      </c>
      <c r="D82" s="1166" t="s">
        <v>16085</v>
      </c>
      <c r="E82" s="788">
        <v>1</v>
      </c>
      <c r="F82" s="1168"/>
      <c r="G82" s="1167">
        <v>184</v>
      </c>
      <c r="H82" s="192">
        <f>IF(G82="","",G82-G82*COMPASS!$U$27)</f>
        <v>184</v>
      </c>
    </row>
    <row r="83" spans="1:8" ht="17.399999999999999">
      <c r="A83" s="1164" t="s">
        <v>16086</v>
      </c>
      <c r="B83" s="1169"/>
      <c r="C83" s="1169"/>
      <c r="D83" s="1169"/>
      <c r="E83" s="1169"/>
      <c r="F83" s="1169"/>
      <c r="G83" s="1169"/>
      <c r="H83" s="192" t="str">
        <f>IF(G83="","",G83-G83*COMPASS!$U$27)</f>
        <v/>
      </c>
    </row>
    <row r="84" spans="1:8" s="52" customFormat="1" ht="17.399999999999999">
      <c r="A84" s="1124" t="s">
        <v>16087</v>
      </c>
      <c r="B84" s="1169"/>
      <c r="C84" s="1169"/>
      <c r="D84" s="1169"/>
      <c r="E84" s="1169"/>
      <c r="F84" s="1169"/>
      <c r="G84" s="1169"/>
      <c r="H84" s="192" t="str">
        <f>IF(G84="","",G84-G84*COMPASS!$U$27)</f>
        <v/>
      </c>
    </row>
    <row r="85" spans="1:8" ht="20.399999999999999">
      <c r="A85" s="193" t="s">
        <v>16088</v>
      </c>
      <c r="B85" s="789" t="s">
        <v>216</v>
      </c>
      <c r="C85" s="788">
        <v>4658</v>
      </c>
      <c r="D85" s="1166" t="s">
        <v>16089</v>
      </c>
      <c r="E85" s="788">
        <v>1</v>
      </c>
      <c r="F85" s="1168"/>
      <c r="G85" s="1167">
        <v>141</v>
      </c>
      <c r="H85" s="192">
        <f>IF(G85="","",G85-G85*COMPASS!$U$27)</f>
        <v>141</v>
      </c>
    </row>
    <row r="86" spans="1:8" s="52" customFormat="1">
      <c r="A86" s="1124" t="s">
        <v>16086</v>
      </c>
      <c r="B86" s="1124"/>
      <c r="C86" s="1124"/>
      <c r="D86" s="1124"/>
      <c r="E86" s="1124"/>
      <c r="F86" s="1124"/>
      <c r="G86" s="1124"/>
      <c r="H86" s="510" t="str">
        <f>IF(G86="","",G86-G86*COMPASS!$U$27)</f>
        <v/>
      </c>
    </row>
    <row r="87" spans="1:8" s="52" customFormat="1">
      <c r="A87" s="193" t="s">
        <v>4278</v>
      </c>
      <c r="B87" s="789" t="s">
        <v>216</v>
      </c>
      <c r="C87" s="788">
        <v>4341</v>
      </c>
      <c r="D87" s="1166" t="s">
        <v>16090</v>
      </c>
      <c r="E87" s="788">
        <v>1</v>
      </c>
      <c r="F87" s="1168"/>
      <c r="G87" s="1167">
        <v>41</v>
      </c>
      <c r="H87" s="192">
        <f>IF(G87="","",G87-G87*COMPASS!$U$27)</f>
        <v>41</v>
      </c>
    </row>
    <row r="88" spans="1:8">
      <c r="A88" s="193" t="s">
        <v>4279</v>
      </c>
      <c r="B88" s="789" t="s">
        <v>571</v>
      </c>
      <c r="C88" s="788">
        <v>4342</v>
      </c>
      <c r="D88" s="1166" t="s">
        <v>16091</v>
      </c>
      <c r="E88" s="788">
        <v>1</v>
      </c>
      <c r="F88" s="1168"/>
      <c r="G88" s="1167">
        <v>51</v>
      </c>
      <c r="H88" s="192">
        <f>IF(G88="","",G88-G88*COMPASS!$U$27)</f>
        <v>51</v>
      </c>
    </row>
    <row r="89" spans="1:8">
      <c r="A89" s="193" t="s">
        <v>16092</v>
      </c>
      <c r="B89" s="789" t="s">
        <v>216</v>
      </c>
      <c r="C89" s="788">
        <v>4624</v>
      </c>
      <c r="D89" s="1166" t="s">
        <v>16093</v>
      </c>
      <c r="E89" s="788">
        <v>1</v>
      </c>
      <c r="F89" s="1168"/>
      <c r="G89" s="1167">
        <v>47</v>
      </c>
      <c r="H89" s="192">
        <f>IF(G89="","",G89-G89*COMPASS!$U$27)</f>
        <v>47</v>
      </c>
    </row>
    <row r="90" spans="1:8" ht="30.6">
      <c r="A90" s="193" t="s">
        <v>16094</v>
      </c>
      <c r="B90" s="789" t="s">
        <v>216</v>
      </c>
      <c r="C90" s="788">
        <v>4626</v>
      </c>
      <c r="D90" s="1166" t="s">
        <v>16095</v>
      </c>
      <c r="E90" s="788">
        <v>1</v>
      </c>
      <c r="F90" s="1168"/>
      <c r="G90" s="1167">
        <v>66</v>
      </c>
      <c r="H90" s="192">
        <f>IF(G90="","",G90-G90*COMPASS!$U$27)</f>
        <v>66</v>
      </c>
    </row>
    <row r="91" spans="1:8" ht="20.399999999999999">
      <c r="A91" s="193" t="s">
        <v>16096</v>
      </c>
      <c r="B91" s="789" t="s">
        <v>216</v>
      </c>
      <c r="C91" s="788">
        <v>4597</v>
      </c>
      <c r="D91" s="1166" t="s">
        <v>16097</v>
      </c>
      <c r="E91" s="788">
        <v>1</v>
      </c>
      <c r="F91" s="1168"/>
      <c r="G91" s="1167">
        <v>84</v>
      </c>
      <c r="H91" s="192">
        <f>IF(G91="","",G91-G91*COMPASS!$U$27)</f>
        <v>84</v>
      </c>
    </row>
    <row r="92" spans="1:8" ht="20.399999999999999">
      <c r="A92" s="193" t="s">
        <v>16098</v>
      </c>
      <c r="B92" s="789" t="s">
        <v>216</v>
      </c>
      <c r="C92" s="788">
        <v>4598</v>
      </c>
      <c r="D92" s="1166" t="s">
        <v>16099</v>
      </c>
      <c r="E92" s="788">
        <v>1</v>
      </c>
      <c r="F92" s="1168"/>
      <c r="G92" s="1167">
        <v>84</v>
      </c>
      <c r="H92" s="192">
        <f>IF(G92="","",G92-G92*COMPASS!$U$27)</f>
        <v>84</v>
      </c>
    </row>
    <row r="93" spans="1:8">
      <c r="A93" s="1124" t="s">
        <v>16100</v>
      </c>
      <c r="B93" s="1124"/>
      <c r="C93" s="1124"/>
      <c r="D93" s="1124"/>
      <c r="E93" s="1124"/>
      <c r="F93" s="1124"/>
      <c r="G93" s="1124"/>
      <c r="H93" s="192" t="str">
        <f>IF(G93="","",G93-G93*COMPASS!$U$27)</f>
        <v/>
      </c>
    </row>
    <row r="94" spans="1:8">
      <c r="A94" s="193" t="s">
        <v>16101</v>
      </c>
      <c r="B94" s="789" t="s">
        <v>571</v>
      </c>
      <c r="C94" s="788">
        <v>4388</v>
      </c>
      <c r="D94" s="1166" t="s">
        <v>16091</v>
      </c>
      <c r="E94" s="788">
        <v>1</v>
      </c>
      <c r="F94" s="1168"/>
      <c r="G94" s="1167">
        <v>167</v>
      </c>
      <c r="H94" s="192">
        <f>IF(G94="","",G94-G94*COMPASS!$U$27)</f>
        <v>167</v>
      </c>
    </row>
    <row r="95" spans="1:8">
      <c r="A95" s="193" t="s">
        <v>16102</v>
      </c>
      <c r="B95" s="789" t="s">
        <v>571</v>
      </c>
      <c r="C95" s="788">
        <v>4387</v>
      </c>
      <c r="D95" s="1166" t="s">
        <v>16091</v>
      </c>
      <c r="E95" s="788">
        <v>1</v>
      </c>
      <c r="F95" s="1168"/>
      <c r="G95" s="1167">
        <v>204</v>
      </c>
      <c r="H95" s="192">
        <f>IF(G95="","",G95-G95*COMPASS!$U$27)</f>
        <v>204</v>
      </c>
    </row>
    <row r="96" spans="1:8" ht="20.399999999999999">
      <c r="A96" s="193" t="s">
        <v>16103</v>
      </c>
      <c r="B96" s="789" t="s">
        <v>216</v>
      </c>
      <c r="C96" s="788">
        <v>4733</v>
      </c>
      <c r="D96" s="1166" t="s">
        <v>16104</v>
      </c>
      <c r="E96" s="788">
        <v>1</v>
      </c>
      <c r="F96" s="1168"/>
      <c r="G96" s="1167">
        <v>204</v>
      </c>
      <c r="H96" s="192">
        <f>IF(G96="","",G96-G96*COMPASS!$U$27)</f>
        <v>204</v>
      </c>
    </row>
    <row r="97" spans="1:8">
      <c r="A97" s="1124" t="s">
        <v>16105</v>
      </c>
      <c r="B97" s="1124"/>
      <c r="C97" s="1124"/>
      <c r="D97" s="1124"/>
      <c r="E97" s="1124"/>
      <c r="F97" s="1124"/>
      <c r="G97" s="1124"/>
      <c r="H97" s="192" t="str">
        <f>IF(G97="","",G97-G97*COMPASS!$U$27)</f>
        <v/>
      </c>
    </row>
    <row r="98" spans="1:8">
      <c r="A98" s="193" t="s">
        <v>1819</v>
      </c>
      <c r="B98" s="789" t="s">
        <v>216</v>
      </c>
      <c r="C98" s="788">
        <v>2362</v>
      </c>
      <c r="D98" s="1166" t="s">
        <v>1804</v>
      </c>
      <c r="E98" s="788">
        <v>1</v>
      </c>
      <c r="F98" s="788"/>
      <c r="G98" s="1167">
        <v>75</v>
      </c>
      <c r="H98" s="192">
        <f>IF(G98="","",G98-G98*COMPASS!$U$27)</f>
        <v>75</v>
      </c>
    </row>
    <row r="99" spans="1:8" ht="17.399999999999999">
      <c r="A99" s="1164" t="s">
        <v>16106</v>
      </c>
      <c r="B99" s="1169"/>
      <c r="C99" s="1169"/>
      <c r="D99" s="1169"/>
      <c r="E99" s="1169"/>
      <c r="F99" s="1169"/>
      <c r="G99" s="1169"/>
      <c r="H99" s="192" t="str">
        <f>IF(G99="","",G99-G99*COMPASS!$U$27)</f>
        <v/>
      </c>
    </row>
    <row r="100" spans="1:8">
      <c r="A100" s="1124" t="s">
        <v>16107</v>
      </c>
      <c r="B100" s="1124"/>
      <c r="C100" s="1124"/>
      <c r="D100" s="1124"/>
      <c r="E100" s="1124"/>
      <c r="F100" s="1124"/>
      <c r="G100" s="1124"/>
      <c r="H100" s="192" t="str">
        <f>IF(G100="","",G100-G100*COMPASS!$U$27)</f>
        <v/>
      </c>
    </row>
    <row r="101" spans="1:8">
      <c r="A101" s="193" t="s">
        <v>16108</v>
      </c>
      <c r="B101" s="789" t="s">
        <v>216</v>
      </c>
      <c r="C101" s="788">
        <v>4584</v>
      </c>
      <c r="D101" s="1166" t="s">
        <v>16109</v>
      </c>
      <c r="E101" s="788">
        <v>1</v>
      </c>
      <c r="F101" s="1168"/>
      <c r="G101" s="1167">
        <v>141</v>
      </c>
      <c r="H101" s="192">
        <f>IF(G101="","",G101-G101*COMPASS!$U$27)</f>
        <v>141</v>
      </c>
    </row>
    <row r="102" spans="1:8">
      <c r="A102" s="1124" t="s">
        <v>16110</v>
      </c>
      <c r="B102" s="1124"/>
      <c r="C102" s="1124"/>
      <c r="D102" s="1124"/>
      <c r="E102" s="1124"/>
      <c r="F102" s="1124"/>
      <c r="G102" s="1124"/>
      <c r="H102" s="192" t="str">
        <f>IF(G102="","",G102-G102*COMPASS!$U$27)</f>
        <v/>
      </c>
    </row>
    <row r="103" spans="1:8" ht="30.6">
      <c r="A103" s="193" t="s">
        <v>4283</v>
      </c>
      <c r="B103" s="789" t="s">
        <v>216</v>
      </c>
      <c r="C103" s="788">
        <v>4356</v>
      </c>
      <c r="D103" s="1166" t="s">
        <v>16111</v>
      </c>
      <c r="E103" s="788">
        <v>1</v>
      </c>
      <c r="F103" s="1168"/>
      <c r="G103" s="1167">
        <v>279</v>
      </c>
      <c r="H103" s="192">
        <f>IF(G103="","",G103-G103*COMPASS!$U$27)</f>
        <v>279</v>
      </c>
    </row>
    <row r="104" spans="1:8" ht="30.6">
      <c r="A104" s="193" t="s">
        <v>4284</v>
      </c>
      <c r="B104" s="789" t="s">
        <v>216</v>
      </c>
      <c r="C104" s="788">
        <v>4357</v>
      </c>
      <c r="D104" s="1166" t="s">
        <v>16112</v>
      </c>
      <c r="E104" s="788">
        <v>1</v>
      </c>
      <c r="F104" s="1168"/>
      <c r="G104" s="1167">
        <v>248</v>
      </c>
      <c r="H104" s="192">
        <f>IF(G104="","",G104-G104*COMPASS!$U$27)</f>
        <v>248</v>
      </c>
    </row>
    <row r="105" spans="1:8" ht="20.399999999999999">
      <c r="A105" s="42" t="s">
        <v>1808</v>
      </c>
      <c r="B105" s="789" t="s">
        <v>571</v>
      </c>
      <c r="C105" s="788">
        <v>2040</v>
      </c>
      <c r="D105" s="1166" t="s">
        <v>16113</v>
      </c>
      <c r="E105" s="788">
        <v>1</v>
      </c>
      <c r="F105" s="1168"/>
      <c r="G105" s="1167">
        <v>1116</v>
      </c>
      <c r="H105" s="192">
        <f>IF(G105="","",G105-G105*COMPASS!$U$27)</f>
        <v>1116</v>
      </c>
    </row>
    <row r="106" spans="1:8" ht="17.399999999999999">
      <c r="A106" s="1164" t="s">
        <v>16114</v>
      </c>
      <c r="B106" s="1169"/>
      <c r="C106" s="1169"/>
      <c r="D106" s="1169"/>
      <c r="E106" s="1169"/>
      <c r="F106" s="1169"/>
      <c r="G106" s="1169"/>
      <c r="H106" s="192" t="str">
        <f>IF(G106="","",G106-G106*COMPASS!$U$27)</f>
        <v/>
      </c>
    </row>
    <row r="107" spans="1:8">
      <c r="A107" s="1124" t="s">
        <v>16115</v>
      </c>
      <c r="B107" s="1124"/>
      <c r="C107" s="1124"/>
      <c r="D107" s="1124"/>
      <c r="E107" s="1124"/>
      <c r="F107" s="1124"/>
      <c r="G107" s="1124"/>
      <c r="H107" s="192" t="str">
        <f>IF(G107="","",G107-G107*COMPASS!$U$27)</f>
        <v/>
      </c>
    </row>
    <row r="108" spans="1:8" ht="30.6">
      <c r="A108" s="42" t="s">
        <v>16116</v>
      </c>
      <c r="B108" s="789" t="s">
        <v>216</v>
      </c>
      <c r="C108" s="788">
        <v>7010</v>
      </c>
      <c r="D108" s="1166" t="s">
        <v>16117</v>
      </c>
      <c r="E108" s="788">
        <v>1</v>
      </c>
      <c r="F108" s="1168"/>
      <c r="G108" s="1167">
        <v>78</v>
      </c>
      <c r="H108" s="192">
        <f>IF(G108="","",G108-G108*COMPASS!$U$27)</f>
        <v>78</v>
      </c>
    </row>
    <row r="109" spans="1:8" ht="20.399999999999999">
      <c r="A109" s="42" t="s">
        <v>16118</v>
      </c>
      <c r="B109" s="789" t="s">
        <v>216</v>
      </c>
      <c r="C109" s="788">
        <v>7001</v>
      </c>
      <c r="D109" s="1166" t="s">
        <v>16119</v>
      </c>
      <c r="E109" s="788">
        <v>1</v>
      </c>
      <c r="F109" s="1168"/>
      <c r="G109" s="1167">
        <v>152</v>
      </c>
      <c r="H109" s="192">
        <f>IF(G109="","",G109-G109*COMPASS!$U$27)</f>
        <v>152</v>
      </c>
    </row>
    <row r="110" spans="1:8" ht="20.399999999999999">
      <c r="A110" s="42" t="s">
        <v>16120</v>
      </c>
      <c r="B110" s="789" t="s">
        <v>216</v>
      </c>
      <c r="C110" s="788">
        <v>7009</v>
      </c>
      <c r="D110" s="1166" t="s">
        <v>16121</v>
      </c>
      <c r="E110" s="788">
        <v>1</v>
      </c>
      <c r="F110" s="1168"/>
      <c r="G110" s="1167">
        <v>169</v>
      </c>
      <c r="H110" s="192">
        <f>IF(G110="","",G110-G110*COMPASS!$U$27)</f>
        <v>169</v>
      </c>
    </row>
    <row r="111" spans="1:8" ht="30.6">
      <c r="A111" s="42" t="s">
        <v>16122</v>
      </c>
      <c r="B111" s="789" t="s">
        <v>216</v>
      </c>
      <c r="C111" s="788">
        <v>7011</v>
      </c>
      <c r="D111" s="1166" t="s">
        <v>16123</v>
      </c>
      <c r="E111" s="788">
        <v>1</v>
      </c>
      <c r="F111" s="1168"/>
      <c r="G111" s="1167">
        <v>94</v>
      </c>
      <c r="H111" s="192">
        <f>IF(G111="","",G111-G111*COMPASS!$U$27)</f>
        <v>94</v>
      </c>
    </row>
    <row r="112" spans="1:8" ht="17.399999999999999">
      <c r="A112" s="1164" t="s">
        <v>16334</v>
      </c>
      <c r="B112" s="1169"/>
      <c r="C112" s="1169"/>
      <c r="D112" s="1169"/>
      <c r="E112" s="1169"/>
      <c r="F112" s="1169"/>
      <c r="G112" s="1169"/>
      <c r="H112" s="192" t="str">
        <f>IF(G112="","",G112-G112*COMPASS!$U$27)</f>
        <v/>
      </c>
    </row>
    <row r="113" spans="1:8">
      <c r="A113" s="193" t="s">
        <v>1811</v>
      </c>
      <c r="B113" s="789" t="s">
        <v>571</v>
      </c>
      <c r="C113" s="788">
        <v>1122</v>
      </c>
      <c r="D113" s="1166" t="s">
        <v>1794</v>
      </c>
      <c r="E113" s="788">
        <v>1</v>
      </c>
      <c r="F113" s="788"/>
      <c r="G113" s="1167">
        <v>56.250000000000007</v>
      </c>
      <c r="H113" s="192">
        <f>IF(G113="","",G113-G113*COMPASS!$U$27)</f>
        <v>56.250000000000007</v>
      </c>
    </row>
    <row r="114" spans="1:8">
      <c r="A114" s="193" t="s">
        <v>4280</v>
      </c>
      <c r="B114" s="789" t="s">
        <v>216</v>
      </c>
      <c r="C114" s="788">
        <v>4343</v>
      </c>
      <c r="D114" s="1166" t="s">
        <v>16124</v>
      </c>
      <c r="E114" s="788">
        <v>1</v>
      </c>
      <c r="F114" s="1168"/>
      <c r="G114" s="1167">
        <v>54</v>
      </c>
      <c r="H114" s="192">
        <f>IF(G114="","",G114-G114*COMPASS!$U$27)</f>
        <v>54</v>
      </c>
    </row>
    <row r="115" spans="1:8" ht="20.399999999999999">
      <c r="A115" s="193" t="s">
        <v>4281</v>
      </c>
      <c r="B115" s="789" t="s">
        <v>216</v>
      </c>
      <c r="C115" s="788">
        <v>4344</v>
      </c>
      <c r="D115" s="1166" t="s">
        <v>16125</v>
      </c>
      <c r="E115" s="788">
        <v>1</v>
      </c>
      <c r="F115" s="788"/>
      <c r="G115" s="1167">
        <v>23</v>
      </c>
      <c r="H115" s="192">
        <f>IF(G115="","",G115-G115*COMPASS!$U$27)</f>
        <v>23</v>
      </c>
    </row>
    <row r="116" spans="1:8" ht="20.399999999999999">
      <c r="A116" s="193" t="s">
        <v>4282</v>
      </c>
      <c r="B116" s="789" t="s">
        <v>216</v>
      </c>
      <c r="C116" s="788">
        <v>4371</v>
      </c>
      <c r="D116" s="1166" t="s">
        <v>16126</v>
      </c>
      <c r="E116" s="788">
        <v>1</v>
      </c>
      <c r="F116" s="788"/>
      <c r="G116" s="1167">
        <v>22</v>
      </c>
      <c r="H116" s="192">
        <f>IF(G116="","",G116-G116*COMPASS!$U$27)</f>
        <v>22</v>
      </c>
    </row>
    <row r="117" spans="1:8">
      <c r="A117" s="193" t="s">
        <v>1812</v>
      </c>
      <c r="B117" s="789" t="s">
        <v>571</v>
      </c>
      <c r="C117" s="788">
        <v>2592</v>
      </c>
      <c r="D117" s="1166" t="s">
        <v>1796</v>
      </c>
      <c r="E117" s="788">
        <v>1</v>
      </c>
      <c r="F117" s="788"/>
      <c r="G117" s="1167">
        <v>42.591999999999999</v>
      </c>
      <c r="H117" s="192">
        <f>IF(G117="","",G117-G117*COMPASS!$U$27)</f>
        <v>42.591999999999999</v>
      </c>
    </row>
    <row r="118" spans="1:8">
      <c r="A118" s="410" t="s">
        <v>1795</v>
      </c>
      <c r="B118" s="791"/>
      <c r="C118" s="792"/>
      <c r="D118" s="1170"/>
      <c r="E118" s="792"/>
      <c r="F118" s="792"/>
      <c r="G118" s="1171"/>
      <c r="H118" s="192" t="str">
        <f>IF(G118="","",G118-G118*COMPASS!$U$27)</f>
        <v/>
      </c>
    </row>
    <row r="119" spans="1:8">
      <c r="A119" s="410" t="s">
        <v>1086</v>
      </c>
      <c r="B119" s="791"/>
      <c r="C119" s="792"/>
      <c r="D119" s="1170"/>
      <c r="E119" s="792"/>
      <c r="F119" s="792"/>
      <c r="G119" s="1171"/>
      <c r="H119" s="192" t="str">
        <f>IF(G119="","",G119-G119*COMPASS!$U$27)</f>
        <v/>
      </c>
    </row>
    <row r="120" spans="1:8">
      <c r="A120" s="410" t="s">
        <v>1797</v>
      </c>
      <c r="B120" s="791"/>
      <c r="C120" s="792"/>
      <c r="D120" s="1170"/>
      <c r="E120" s="792"/>
      <c r="F120" s="792"/>
      <c r="G120" s="1171"/>
      <c r="H120" s="192" t="str">
        <f>IF(G120="","",G120-G120*COMPASS!$U$27)</f>
        <v/>
      </c>
    </row>
    <row r="121" spans="1:8">
      <c r="A121" s="193" t="s">
        <v>1813</v>
      </c>
      <c r="B121" s="789" t="s">
        <v>571</v>
      </c>
      <c r="C121" s="788">
        <v>2092</v>
      </c>
      <c r="D121" s="1166" t="s">
        <v>1798</v>
      </c>
      <c r="E121" s="788">
        <v>1</v>
      </c>
      <c r="F121" s="788"/>
      <c r="G121" s="1167">
        <v>174.24</v>
      </c>
      <c r="H121" s="192">
        <f>IF(G121="","",G121-G121*COMPASS!$U$27)</f>
        <v>174.24</v>
      </c>
    </row>
    <row r="122" spans="1:8">
      <c r="A122" s="193" t="s">
        <v>1814</v>
      </c>
      <c r="B122" s="789" t="s">
        <v>571</v>
      </c>
      <c r="C122" s="788">
        <v>2291</v>
      </c>
      <c r="D122" s="1166" t="s">
        <v>1799</v>
      </c>
      <c r="E122" s="788">
        <v>1</v>
      </c>
      <c r="F122" s="788"/>
      <c r="G122" s="1167">
        <v>174.24</v>
      </c>
      <c r="H122" s="192">
        <f>IF(G122="","",G122-G122*COMPASS!$U$27)</f>
        <v>174.24</v>
      </c>
    </row>
    <row r="123" spans="1:8">
      <c r="A123" s="193" t="s">
        <v>1815</v>
      </c>
      <c r="B123" s="789" t="s">
        <v>571</v>
      </c>
      <c r="C123" s="788">
        <v>1772</v>
      </c>
      <c r="D123" s="1166" t="s">
        <v>1800</v>
      </c>
      <c r="E123" s="788">
        <v>1</v>
      </c>
      <c r="F123" s="788"/>
      <c r="G123" s="1167">
        <v>30</v>
      </c>
      <c r="H123" s="192">
        <f>IF(G123="","",G123-G123*COMPASS!$U$27)</f>
        <v>30</v>
      </c>
    </row>
    <row r="124" spans="1:8">
      <c r="A124" s="193" t="s">
        <v>1816</v>
      </c>
      <c r="B124" s="789" t="s">
        <v>571</v>
      </c>
      <c r="C124" s="788">
        <v>888</v>
      </c>
      <c r="D124" s="1166" t="s">
        <v>1801</v>
      </c>
      <c r="E124" s="788">
        <v>1</v>
      </c>
      <c r="F124" s="788"/>
      <c r="G124" s="1167">
        <v>36.783999999999999</v>
      </c>
      <c r="H124" s="192">
        <f>IF(G124="","",G124-G124*COMPASS!$U$27)</f>
        <v>36.783999999999999</v>
      </c>
    </row>
    <row r="125" spans="1:8">
      <c r="A125" s="193" t="s">
        <v>1817</v>
      </c>
      <c r="B125" s="789" t="s">
        <v>216</v>
      </c>
      <c r="C125" s="788">
        <v>3383</v>
      </c>
      <c r="D125" s="1166" t="s">
        <v>1802</v>
      </c>
      <c r="E125" s="788">
        <v>1</v>
      </c>
      <c r="F125" s="788"/>
      <c r="G125" s="1167">
        <v>39</v>
      </c>
      <c r="H125" s="192">
        <f>IF(G125="","",G125-G125*COMPASS!$U$27)</f>
        <v>39</v>
      </c>
    </row>
    <row r="126" spans="1:8">
      <c r="A126" s="193" t="s">
        <v>1818</v>
      </c>
      <c r="B126" s="789" t="s">
        <v>571</v>
      </c>
      <c r="C126" s="788">
        <v>896</v>
      </c>
      <c r="D126" s="1166" t="s">
        <v>1803</v>
      </c>
      <c r="E126" s="788">
        <v>1</v>
      </c>
      <c r="F126" s="788"/>
      <c r="G126" s="1167">
        <v>11</v>
      </c>
      <c r="H126" s="192">
        <f>IF(G126="","",G126-G126*COMPASS!$U$27)</f>
        <v>11</v>
      </c>
    </row>
    <row r="127" spans="1:8">
      <c r="A127" s="193" t="s">
        <v>2609</v>
      </c>
      <c r="B127" s="789" t="s">
        <v>571</v>
      </c>
      <c r="C127" s="788">
        <v>3924</v>
      </c>
      <c r="D127" s="1166" t="s">
        <v>2607</v>
      </c>
      <c r="E127" s="788">
        <v>1</v>
      </c>
      <c r="F127" s="788"/>
      <c r="G127" s="1167">
        <v>116.16</v>
      </c>
      <c r="H127" s="192">
        <f>IF(G127="","",G127-G127*COMPASS!$U$27)</f>
        <v>116.16</v>
      </c>
    </row>
    <row r="128" spans="1:8">
      <c r="A128" s="410" t="s">
        <v>1805</v>
      </c>
      <c r="B128" s="791"/>
      <c r="C128" s="792"/>
      <c r="D128" s="1170"/>
      <c r="E128" s="792"/>
      <c r="F128" s="792"/>
      <c r="G128" s="1171"/>
      <c r="H128" s="192" t="str">
        <f>IF(G128="","",G128-G128*COMPASS!$U$27)</f>
        <v/>
      </c>
    </row>
    <row r="129" spans="1:8">
      <c r="A129" s="193" t="s">
        <v>3250</v>
      </c>
      <c r="B129" s="789" t="s">
        <v>216</v>
      </c>
      <c r="C129" s="788">
        <v>3932</v>
      </c>
      <c r="D129" s="1166" t="s">
        <v>3247</v>
      </c>
      <c r="E129" s="788">
        <v>1</v>
      </c>
      <c r="F129" s="788"/>
      <c r="G129" s="807">
        <v>20</v>
      </c>
      <c r="H129" s="192">
        <f>IF(G129="","",G129-G129*COMPASS!$U$27)</f>
        <v>20</v>
      </c>
    </row>
    <row r="130" spans="1:8">
      <c r="A130" s="193" t="s">
        <v>1820</v>
      </c>
      <c r="B130" s="789" t="s">
        <v>571</v>
      </c>
      <c r="C130" s="788">
        <v>2988</v>
      </c>
      <c r="D130" s="1166" t="s">
        <v>1806</v>
      </c>
      <c r="E130" s="788">
        <v>1</v>
      </c>
      <c r="F130" s="788"/>
      <c r="G130" s="807">
        <v>61.6</v>
      </c>
      <c r="H130" s="192">
        <f>IF(G130="","",G130-G130*COMPASS!$U$27)</f>
        <v>61.6</v>
      </c>
    </row>
  </sheetData>
  <sheetProtection algorithmName="SHA-512" hashValue="DtQ1VwxZtsiKflXHUEX9TRe876QdfCm1PSrx7VVe2EkFlbNR7M7ssKiZnxPFJx0AyiHEhADh/KYBPR3ib2rseA==" saltValue="MuOmok5ZhSFnJXFOyRziDw==" spinCount="100000" sheet="1" objects="1" scenarios="1"/>
  <mergeCells count="1">
    <mergeCell ref="D1:G1"/>
  </mergeCells>
  <hyperlinks>
    <hyperlink ref="H2" location="Indice" display="Indice" xr:uid="{00000000-0004-0000-1700-000000000000}"/>
    <hyperlink ref="D1" r:id="rId1" xr:uid="{00000000-0004-0000-17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1553" r:id="rId5">
          <objectPr defaultSize="0" autoPict="0" r:id="rId6">
            <anchor moveWithCells="1">
              <from>
                <xdr:col>5</xdr:col>
                <xdr:colOff>30480</xdr:colOff>
                <xdr:row>4</xdr:row>
                <xdr:rowOff>30480</xdr:rowOff>
              </from>
              <to>
                <xdr:col>5</xdr:col>
                <xdr:colOff>350520</xdr:colOff>
                <xdr:row>4</xdr:row>
                <xdr:rowOff>312420</xdr:rowOff>
              </to>
            </anchor>
          </objectPr>
        </oleObject>
      </mc:Choice>
      <mc:Fallback>
        <oleObject progId="PI3.Image" shapeId="151553"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5">
    <tabColor rgb="FFFFC000"/>
  </sheetPr>
  <dimension ref="A1:H4"/>
  <sheetViews>
    <sheetView workbookViewId="0">
      <pane ySplit="4" topLeftCell="A5" activePane="bottomLeft" state="frozen"/>
      <selection activeCell="X55" sqref="X55"/>
      <selection pane="bottomLeft" activeCell="J11" sqref="J11"/>
    </sheetView>
  </sheetViews>
  <sheetFormatPr defaultColWidth="9.44140625" defaultRowHeight="13.2"/>
  <cols>
    <col min="1" max="1" width="19.5546875" style="79" customWidth="1"/>
    <col min="2" max="2" width="3.5546875" style="94" bestFit="1" customWidth="1"/>
    <col min="3" max="3" width="11" style="95" bestFit="1" customWidth="1"/>
    <col min="4" max="4" width="47.5546875" style="133" customWidth="1"/>
    <col min="5" max="5" width="4.5546875" style="146" bestFit="1" customWidth="1"/>
    <col min="6" max="6" width="4.5546875" style="51" customWidth="1"/>
    <col min="7" max="7" width="10" style="63" bestFit="1" customWidth="1"/>
    <col min="8" max="8" width="12.44140625" style="166" bestFit="1" customWidth="1"/>
    <col min="9" max="9" width="9.44140625" style="49"/>
    <col min="10" max="10" width="10" style="49" bestFit="1" customWidth="1"/>
    <col min="11" max="16384" width="9.44140625" style="49"/>
  </cols>
  <sheetData>
    <row r="1" spans="1:8">
      <c r="A1" s="76" t="str">
        <f>'LS CABLE'!A1</f>
        <v>Listino Giugno26</v>
      </c>
      <c r="B1" s="134"/>
      <c r="C1" s="92"/>
      <c r="D1" s="1385" t="s">
        <v>11780</v>
      </c>
      <c r="E1" s="1386"/>
      <c r="F1" s="1386"/>
      <c r="G1" s="1386"/>
      <c r="H1" s="154"/>
    </row>
    <row r="2" spans="1:8" ht="13.8" thickBot="1">
      <c r="A2" s="64"/>
      <c r="B2" s="135"/>
      <c r="C2" s="93"/>
      <c r="D2" s="46"/>
      <c r="E2" s="85"/>
      <c r="F2" s="58"/>
      <c r="G2" s="57"/>
      <c r="H2" s="163" t="s">
        <v>190</v>
      </c>
    </row>
    <row r="3" spans="1:8" ht="25.2">
      <c r="A3" s="77" t="s">
        <v>1789</v>
      </c>
      <c r="B3" s="33"/>
      <c r="C3" s="69"/>
      <c r="D3" s="132"/>
      <c r="E3" s="16"/>
      <c r="F3" s="32"/>
      <c r="G3" s="59"/>
      <c r="H3" s="164"/>
    </row>
    <row r="4" spans="1:8" s="62" customFormat="1">
      <c r="A4" s="78" t="s">
        <v>1586</v>
      </c>
      <c r="B4" s="131"/>
      <c r="C4" s="60" t="s">
        <v>217</v>
      </c>
      <c r="D4" s="70" t="s">
        <v>219</v>
      </c>
      <c r="E4" s="60" t="s">
        <v>490</v>
      </c>
      <c r="F4" s="61"/>
      <c r="G4" s="162" t="s">
        <v>189</v>
      </c>
      <c r="H4" s="167" t="s">
        <v>491</v>
      </c>
    </row>
  </sheetData>
  <sheetProtection algorithmName="SHA-512" hashValue="h4ZjP/nqfjXebb4OwiDVgnuPfXERSi1SUFzbkRWE4/psh4wM8cbMY/isTohSCGe8fzXHsc4H3ZKnjoLRizlRJA==" saltValue="jB3FBeWSo+sNON3Vah2c7w==" spinCount="100000" sheet="1" objects="1" scenarios="1"/>
  <mergeCells count="1">
    <mergeCell ref="D1:G1"/>
  </mergeCells>
  <hyperlinks>
    <hyperlink ref="H2" location="Indice" display="Indice" xr:uid="{00000000-0004-0000-1A00-000000000000}"/>
    <hyperlink ref="D1" r:id="rId1" xr:uid="{00000000-0004-0000-1A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145409" r:id="rId5">
          <objectPr defaultSize="0" autoPict="0" r:id="rId6">
            <anchor moveWithCells="1">
              <from>
                <xdr:col>5</xdr:col>
                <xdr:colOff>30480</xdr:colOff>
                <xdr:row>4</xdr:row>
                <xdr:rowOff>0</xdr:rowOff>
              </from>
              <to>
                <xdr:col>5</xdr:col>
                <xdr:colOff>335280</xdr:colOff>
                <xdr:row>5</xdr:row>
                <xdr:rowOff>106680</xdr:rowOff>
              </to>
            </anchor>
          </objectPr>
        </oleObject>
      </mc:Choice>
      <mc:Fallback>
        <oleObject progId="PI3.Image" shapeId="145409" r:id="rId5"/>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4B3F-C01F-481E-9BEE-2C5BF77B5DD3}">
  <sheetPr codeName="Foglio20">
    <tabColor rgb="FF00B050"/>
  </sheetPr>
  <dimension ref="A1:J58"/>
  <sheetViews>
    <sheetView workbookViewId="0">
      <pane ySplit="4" topLeftCell="A25" activePane="bottomLeft" state="frozen"/>
      <selection activeCell="X55" sqref="X55"/>
      <selection pane="bottomLeft" activeCell="E30" sqref="E30"/>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36" customWidth="1"/>
    <col min="7" max="7" width="10" style="513" bestFit="1" customWidth="1"/>
    <col min="8" max="8" width="12.44140625" style="180" bestFit="1" customWidth="1"/>
    <col min="9" max="9" width="9.44140625" style="49"/>
    <col min="10" max="10" width="10" style="49" bestFit="1" customWidth="1"/>
    <col min="11" max="16384" width="9.44140625" style="49"/>
  </cols>
  <sheetData>
    <row r="1" spans="1:10">
      <c r="A1" s="76" t="str">
        <f>'LS CABLE'!A1</f>
        <v>Listino Giugno26</v>
      </c>
      <c r="B1" s="134"/>
      <c r="C1" s="54"/>
      <c r="D1" s="1385" t="s">
        <v>11780</v>
      </c>
      <c r="E1" s="1386"/>
      <c r="F1" s="1386"/>
      <c r="G1" s="1386"/>
      <c r="H1" s="175"/>
    </row>
    <row r="2" spans="1:10" ht="13.8" thickBot="1">
      <c r="A2" s="64"/>
      <c r="B2" s="135"/>
      <c r="C2" s="56"/>
      <c r="D2" s="160"/>
      <c r="E2" s="85"/>
      <c r="F2" s="433"/>
      <c r="G2" s="511"/>
      <c r="H2" s="176" t="s">
        <v>190</v>
      </c>
    </row>
    <row r="3" spans="1:10" ht="25.2">
      <c r="A3" s="77" t="s">
        <v>14380</v>
      </c>
      <c r="B3" s="33"/>
      <c r="C3" s="648"/>
      <c r="D3" s="161"/>
      <c r="E3" s="16"/>
      <c r="F3" s="434"/>
      <c r="G3" s="512"/>
      <c r="H3" s="177"/>
    </row>
    <row r="4" spans="1:10" s="62" customFormat="1">
      <c r="A4" s="787" t="s">
        <v>1586</v>
      </c>
      <c r="B4" s="430"/>
      <c r="C4" s="649" t="s">
        <v>217</v>
      </c>
      <c r="D4" s="650" t="s">
        <v>219</v>
      </c>
      <c r="E4" s="431" t="s">
        <v>490</v>
      </c>
      <c r="F4" s="435"/>
      <c r="G4" s="548" t="s">
        <v>189</v>
      </c>
      <c r="H4" s="226" t="s">
        <v>491</v>
      </c>
    </row>
    <row r="5" spans="1:10" ht="24" customHeight="1">
      <c r="A5" s="1270" t="s">
        <v>16619</v>
      </c>
      <c r="B5" s="1271" t="s">
        <v>467</v>
      </c>
      <c r="C5" s="1270" t="s">
        <v>16620</v>
      </c>
      <c r="D5" s="1272" t="s">
        <v>16621</v>
      </c>
      <c r="E5" s="1273">
        <v>1</v>
      </c>
      <c r="F5" s="1270"/>
      <c r="G5" s="1274">
        <v>57.142000000000003</v>
      </c>
      <c r="H5" s="227">
        <f>IF(G5="","",G5-G5*COMPASS!$U$25)</f>
        <v>57.142000000000003</v>
      </c>
    </row>
    <row r="6" spans="1:10" ht="13.8">
      <c r="A6" s="1270" t="s">
        <v>14387</v>
      </c>
      <c r="B6" s="1271" t="s">
        <v>467</v>
      </c>
      <c r="C6" s="1270" t="s">
        <v>14388</v>
      </c>
      <c r="D6" s="1272" t="s">
        <v>14389</v>
      </c>
      <c r="E6" s="1273">
        <v>1</v>
      </c>
      <c r="F6" s="1270"/>
      <c r="G6" s="1274">
        <v>115.47619047619048</v>
      </c>
      <c r="H6" s="227">
        <f>IF(G6="","",G6-G6*COMPASS!$U$25)</f>
        <v>115.47619047619048</v>
      </c>
    </row>
    <row r="7" spans="1:10" ht="28.8">
      <c r="A7" s="1275" t="s">
        <v>16622</v>
      </c>
      <c r="B7" s="1276" t="s">
        <v>467</v>
      </c>
      <c r="C7" s="1275" t="s">
        <v>16623</v>
      </c>
      <c r="D7" s="1277" t="s">
        <v>16624</v>
      </c>
      <c r="E7" s="1278">
        <v>1</v>
      </c>
      <c r="F7" s="1275"/>
      <c r="G7" s="1274">
        <v>117.85714285714286</v>
      </c>
      <c r="H7" s="227">
        <f>IF(G7="","",G7-G7*COMPASS!$U$25)</f>
        <v>117.85714285714286</v>
      </c>
      <c r="J7" s="52"/>
    </row>
    <row r="8" spans="1:10" ht="26.4">
      <c r="A8" s="1270" t="s">
        <v>16625</v>
      </c>
      <c r="B8" s="1271" t="s">
        <v>467</v>
      </c>
      <c r="C8" s="1270" t="s">
        <v>16626</v>
      </c>
      <c r="D8" s="1272" t="s">
        <v>16627</v>
      </c>
      <c r="E8" s="1273">
        <v>1</v>
      </c>
      <c r="F8" s="1270"/>
      <c r="G8" s="1274">
        <v>392.85714285714289</v>
      </c>
      <c r="H8" s="227">
        <f>IF(G8="","",G8-G8*COMPASS!$U$25)</f>
        <v>392.85714285714289</v>
      </c>
      <c r="J8" s="52"/>
    </row>
    <row r="9" spans="1:10" ht="26.4">
      <c r="A9" s="1270" t="s">
        <v>14390</v>
      </c>
      <c r="B9" s="1271" t="s">
        <v>467</v>
      </c>
      <c r="C9" s="1270" t="s">
        <v>14391</v>
      </c>
      <c r="D9" s="1272" t="s">
        <v>14392</v>
      </c>
      <c r="E9" s="1273">
        <v>1</v>
      </c>
      <c r="F9" s="1270"/>
      <c r="G9" s="1274">
        <v>153.57142857142858</v>
      </c>
      <c r="H9" s="227">
        <f>IF(G9="","",G9-G9*COMPASS!$U$25)</f>
        <v>153.57142857142858</v>
      </c>
    </row>
    <row r="10" spans="1:10" ht="26.4">
      <c r="A10" s="1270" t="s">
        <v>14393</v>
      </c>
      <c r="B10" s="1271" t="s">
        <v>467</v>
      </c>
      <c r="C10" s="1270" t="s">
        <v>14394</v>
      </c>
      <c r="D10" s="1272" t="s">
        <v>14395</v>
      </c>
      <c r="E10" s="1273">
        <v>1</v>
      </c>
      <c r="F10" s="1270"/>
      <c r="G10" s="1274">
        <v>14.285714285714286</v>
      </c>
      <c r="H10" s="227">
        <f>IF(G10="","",G10-G10*COMPASS!$U$25)</f>
        <v>14.285714285714286</v>
      </c>
    </row>
    <row r="11" spans="1:10" ht="26.4">
      <c r="A11" s="1270" t="s">
        <v>16628</v>
      </c>
      <c r="B11" s="1271" t="s">
        <v>467</v>
      </c>
      <c r="C11" s="1270" t="s">
        <v>16629</v>
      </c>
      <c r="D11" s="1272" t="s">
        <v>16630</v>
      </c>
      <c r="E11" s="1273">
        <v>1</v>
      </c>
      <c r="F11" s="1270"/>
      <c r="G11" s="1274">
        <v>40.476190476190474</v>
      </c>
      <c r="H11" s="227">
        <f>IF(G11="","",G11-G11*COMPASS!$U$25)</f>
        <v>40.476190476190474</v>
      </c>
    </row>
    <row r="12" spans="1:10" ht="13.8">
      <c r="A12" s="1270" t="s">
        <v>14396</v>
      </c>
      <c r="B12" s="1271" t="s">
        <v>467</v>
      </c>
      <c r="C12" s="1270" t="s">
        <v>14397</v>
      </c>
      <c r="D12" s="1272" t="s">
        <v>14398</v>
      </c>
      <c r="E12" s="1273">
        <v>1</v>
      </c>
      <c r="F12" s="1270"/>
      <c r="G12" s="1274">
        <v>5.7142857142857144</v>
      </c>
      <c r="H12" s="227">
        <f>IF(G12="","",G12-G12*COMPASS!$U$25)</f>
        <v>5.7142857142857144</v>
      </c>
    </row>
    <row r="13" spans="1:10" ht="13.8">
      <c r="A13" s="1270" t="s">
        <v>14399</v>
      </c>
      <c r="B13" s="1271" t="s">
        <v>467</v>
      </c>
      <c r="C13" s="1270" t="s">
        <v>14400</v>
      </c>
      <c r="D13" s="1272" t="s">
        <v>14401</v>
      </c>
      <c r="E13" s="1273">
        <v>1</v>
      </c>
      <c r="F13" s="1270"/>
      <c r="G13" s="1274">
        <v>7.1428571428571432</v>
      </c>
      <c r="H13" s="227">
        <f>IF(G13="","",G13-G13*COMPASS!$U$25)</f>
        <v>7.1428571428571432</v>
      </c>
    </row>
    <row r="14" spans="1:10" ht="13.8">
      <c r="A14" s="1270" t="s">
        <v>16631</v>
      </c>
      <c r="B14" s="1271" t="s">
        <v>467</v>
      </c>
      <c r="C14" s="1270" t="s">
        <v>16632</v>
      </c>
      <c r="D14" s="1272" t="s">
        <v>16633</v>
      </c>
      <c r="E14" s="1273">
        <v>1</v>
      </c>
      <c r="F14" s="1270"/>
      <c r="G14" s="1274">
        <v>85.714285714285722</v>
      </c>
      <c r="H14" s="227">
        <f>IF(G14="","",G14-G14*COMPASS!$U$25)</f>
        <v>85.714285714285722</v>
      </c>
    </row>
    <row r="15" spans="1:10" ht="26.4">
      <c r="A15" s="1270" t="s">
        <v>16634</v>
      </c>
      <c r="B15" s="1270"/>
      <c r="C15" s="1270" t="s">
        <v>16635</v>
      </c>
      <c r="D15" s="1272" t="s">
        <v>16636</v>
      </c>
      <c r="E15" s="1273">
        <v>1</v>
      </c>
      <c r="F15" s="1270"/>
      <c r="G15" s="1274">
        <v>17.61904761904762</v>
      </c>
      <c r="H15" s="227">
        <f>IF(G15="","",G15-G15*COMPASS!$U$25)</f>
        <v>17.61904761904762</v>
      </c>
    </row>
    <row r="16" spans="1:10" ht="13.8">
      <c r="A16" s="1270" t="s">
        <v>16637</v>
      </c>
      <c r="B16" s="1271" t="s">
        <v>467</v>
      </c>
      <c r="C16" s="1270" t="s">
        <v>16638</v>
      </c>
      <c r="D16" s="1272" t="s">
        <v>16639</v>
      </c>
      <c r="E16" s="1273">
        <v>1</v>
      </c>
      <c r="F16" s="1270"/>
      <c r="G16" s="1274">
        <v>24.88095238095238</v>
      </c>
      <c r="H16" s="227">
        <f>IF(G16="","",G16-G16*COMPASS!$U$25)</f>
        <v>24.88095238095238</v>
      </c>
    </row>
    <row r="17" spans="1:8">
      <c r="A17" s="1270" t="s">
        <v>16640</v>
      </c>
      <c r="B17" s="1270"/>
      <c r="C17" s="1270" t="s">
        <v>16641</v>
      </c>
      <c r="D17" s="1272" t="s">
        <v>16642</v>
      </c>
      <c r="E17" s="1273">
        <v>1</v>
      </c>
      <c r="F17" s="1270"/>
      <c r="G17" s="1274">
        <v>43.047619047619044</v>
      </c>
      <c r="H17" s="227">
        <f>IF(G17="","",G17-G17*COMPASS!$U$25)</f>
        <v>43.047619047619044</v>
      </c>
    </row>
    <row r="18" spans="1:8" ht="13.8">
      <c r="A18" s="1270" t="s">
        <v>14402</v>
      </c>
      <c r="B18" s="1271" t="s">
        <v>467</v>
      </c>
      <c r="C18" s="1270" t="s">
        <v>14403</v>
      </c>
      <c r="D18" s="1272" t="s">
        <v>14404</v>
      </c>
      <c r="E18" s="1273">
        <v>1</v>
      </c>
      <c r="F18" s="1270"/>
      <c r="G18" s="1274">
        <v>5.238095238095239</v>
      </c>
      <c r="H18" s="227">
        <f>IF(G18="","",G18-G18*COMPASS!$U$25)</f>
        <v>5.238095238095239</v>
      </c>
    </row>
    <row r="19" spans="1:8" ht="13.8">
      <c r="A19" s="1270" t="s">
        <v>14405</v>
      </c>
      <c r="B19" s="1271" t="s">
        <v>467</v>
      </c>
      <c r="C19" s="1270" t="s">
        <v>14406</v>
      </c>
      <c r="D19" s="1272" t="s">
        <v>14407</v>
      </c>
      <c r="E19" s="1273">
        <v>1</v>
      </c>
      <c r="F19" s="1270"/>
      <c r="G19" s="1274">
        <v>3.5714285714285716</v>
      </c>
      <c r="H19" s="227">
        <f>IF(G19="","",G19-G19*COMPASS!$U$25)</f>
        <v>3.5714285714285716</v>
      </c>
    </row>
    <row r="20" spans="1:8" ht="13.8">
      <c r="A20" s="1270" t="s">
        <v>14408</v>
      </c>
      <c r="B20" s="1271" t="s">
        <v>467</v>
      </c>
      <c r="C20" s="1270" t="s">
        <v>14409</v>
      </c>
      <c r="D20" s="1272" t="s">
        <v>14410</v>
      </c>
      <c r="E20" s="1273">
        <v>1</v>
      </c>
      <c r="F20" s="1270"/>
      <c r="G20" s="1274">
        <v>2.6190476190476195</v>
      </c>
      <c r="H20" s="227">
        <f>IF(G20="","",G20-G20*COMPASS!$U$25)</f>
        <v>2.6190476190476195</v>
      </c>
    </row>
    <row r="21" spans="1:8" ht="26.4">
      <c r="A21" s="1270" t="s">
        <v>17503</v>
      </c>
      <c r="B21" s="1271" t="s">
        <v>467</v>
      </c>
      <c r="C21" s="1270" t="s">
        <v>17504</v>
      </c>
      <c r="D21" s="1272" t="s">
        <v>17505</v>
      </c>
      <c r="E21" s="1273">
        <v>1</v>
      </c>
      <c r="F21" s="1270"/>
      <c r="G21" s="1274">
        <v>2.3809523809523809</v>
      </c>
      <c r="H21" s="227">
        <f>IF(G21="","",G21-G21*COMPASS!$U$25)</f>
        <v>2.3809523809523809</v>
      </c>
    </row>
    <row r="22" spans="1:8" ht="13.8">
      <c r="A22" s="1270" t="s">
        <v>16643</v>
      </c>
      <c r="B22" s="1271" t="s">
        <v>467</v>
      </c>
      <c r="C22" s="1270" t="s">
        <v>16644</v>
      </c>
      <c r="D22" s="1272" t="s">
        <v>16645</v>
      </c>
      <c r="E22" s="1273">
        <v>1</v>
      </c>
      <c r="F22" s="1270"/>
      <c r="G22" s="1274">
        <v>20</v>
      </c>
      <c r="H22" s="227">
        <f>IF(G22="","",G22-G22*COMPASS!$U$25)</f>
        <v>20</v>
      </c>
    </row>
    <row r="23" spans="1:8" ht="13.8">
      <c r="A23" s="1270" t="s">
        <v>14381</v>
      </c>
      <c r="B23" s="1271" t="s">
        <v>467</v>
      </c>
      <c r="C23" s="1270" t="s">
        <v>14382</v>
      </c>
      <c r="D23" s="1272" t="s">
        <v>14383</v>
      </c>
      <c r="E23" s="1273">
        <v>1</v>
      </c>
      <c r="F23" s="1270"/>
      <c r="G23" s="1274">
        <v>30</v>
      </c>
      <c r="H23" s="227">
        <f>IF(G23="","",G23-G23*COMPASS!$U$25)</f>
        <v>30</v>
      </c>
    </row>
    <row r="24" spans="1:8" ht="13.8">
      <c r="A24" s="1270" t="s">
        <v>14384</v>
      </c>
      <c r="B24" s="1271" t="s">
        <v>467</v>
      </c>
      <c r="C24" s="1270" t="s">
        <v>14385</v>
      </c>
      <c r="D24" s="1272" t="s">
        <v>14386</v>
      </c>
      <c r="E24" s="1273">
        <v>1</v>
      </c>
      <c r="F24" s="1270"/>
      <c r="G24" s="1274">
        <v>40</v>
      </c>
      <c r="H24" s="227">
        <f>IF(G24="","",G24-G24*COMPASS!$U$25)</f>
        <v>40</v>
      </c>
    </row>
    <row r="25" spans="1:8" ht="26.4">
      <c r="A25" s="1270" t="s">
        <v>14411</v>
      </c>
      <c r="B25" s="1271" t="s">
        <v>467</v>
      </c>
      <c r="C25" s="1270" t="s">
        <v>14412</v>
      </c>
      <c r="D25" s="1272" t="s">
        <v>14413</v>
      </c>
      <c r="E25" s="1273">
        <v>1</v>
      </c>
      <c r="F25" s="1270"/>
      <c r="G25" s="1274">
        <v>92.976190476190467</v>
      </c>
      <c r="H25" s="227">
        <f>IF(G25="","",G25-G25*COMPASS!$U$25)</f>
        <v>92.976190476190467</v>
      </c>
    </row>
    <row r="26" spans="1:8" ht="39.6">
      <c r="A26" s="1270" t="s">
        <v>14414</v>
      </c>
      <c r="B26" s="1271" t="s">
        <v>467</v>
      </c>
      <c r="C26" s="1270" t="s">
        <v>14415</v>
      </c>
      <c r="D26" s="1272" t="s">
        <v>14416</v>
      </c>
      <c r="E26" s="1273">
        <v>1</v>
      </c>
      <c r="F26" s="1270"/>
      <c r="G26" s="1274">
        <v>139.28571428571428</v>
      </c>
      <c r="H26" s="227">
        <f>IF(G26="","",G26-G26*COMPASS!$U$25)</f>
        <v>139.28571428571428</v>
      </c>
    </row>
    <row r="27" spans="1:8" ht="39.6">
      <c r="A27" s="1270" t="s">
        <v>16646</v>
      </c>
      <c r="B27" s="1271" t="s">
        <v>467</v>
      </c>
      <c r="C27" s="1270" t="s">
        <v>16647</v>
      </c>
      <c r="D27" s="1272" t="s">
        <v>16648</v>
      </c>
      <c r="E27" s="1273">
        <v>1</v>
      </c>
      <c r="F27" s="1270"/>
      <c r="G27" s="1274">
        <v>156</v>
      </c>
      <c r="H27" s="227">
        <f>IF(G27="","",G27-G27*COMPASS!$U$25)</f>
        <v>156</v>
      </c>
    </row>
    <row r="28" spans="1:8" ht="39.6">
      <c r="A28" s="1270" t="s">
        <v>14417</v>
      </c>
      <c r="B28" s="1271" t="s">
        <v>467</v>
      </c>
      <c r="C28" s="1270" t="s">
        <v>14418</v>
      </c>
      <c r="D28" s="1272" t="s">
        <v>17678</v>
      </c>
      <c r="E28" s="1273">
        <v>1</v>
      </c>
      <c r="F28" s="1270"/>
      <c r="G28" s="1274">
        <v>123.33333333333333</v>
      </c>
      <c r="H28" s="227">
        <f>IF(G28="","",G28-G28*COMPASS!$U$25)</f>
        <v>123.33333333333333</v>
      </c>
    </row>
    <row r="29" spans="1:8" ht="39.6">
      <c r="A29" s="1270" t="s">
        <v>14419</v>
      </c>
      <c r="B29" s="1271" t="s">
        <v>467</v>
      </c>
      <c r="C29" s="1270" t="s">
        <v>14420</v>
      </c>
      <c r="D29" s="1272" t="s">
        <v>17679</v>
      </c>
      <c r="E29" s="1273">
        <v>1</v>
      </c>
      <c r="F29" s="1270"/>
      <c r="G29" s="1274">
        <v>172.61904761904762</v>
      </c>
      <c r="H29" s="227">
        <f>IF(G29="","",G29-G29*COMPASS!$U$25)</f>
        <v>172.61904761904762</v>
      </c>
    </row>
    <row r="30" spans="1:8" ht="26.4">
      <c r="A30" s="1270" t="s">
        <v>14421</v>
      </c>
      <c r="B30" s="1271" t="s">
        <v>467</v>
      </c>
      <c r="C30" s="1270" t="s">
        <v>14422</v>
      </c>
      <c r="D30" s="1272" t="s">
        <v>14423</v>
      </c>
      <c r="E30" s="1273">
        <v>1</v>
      </c>
      <c r="F30" s="1270"/>
      <c r="G30" s="1274">
        <v>188.0952380952381</v>
      </c>
      <c r="H30" s="227">
        <f>IF(G30="","",G30-G30*COMPASS!$U$25)</f>
        <v>188.0952380952381</v>
      </c>
    </row>
    <row r="31" spans="1:8" ht="26.4">
      <c r="A31" s="1270" t="s">
        <v>14424</v>
      </c>
      <c r="B31" s="1271" t="s">
        <v>467</v>
      </c>
      <c r="C31" s="1270" t="s">
        <v>14425</v>
      </c>
      <c r="D31" s="1272" t="s">
        <v>14423</v>
      </c>
      <c r="E31" s="1273">
        <v>1</v>
      </c>
      <c r="F31" s="1270"/>
      <c r="G31" s="1274">
        <v>214.28571428571431</v>
      </c>
      <c r="H31" s="227">
        <f>IF(G31="","",G31-G31*COMPASS!$U$25)</f>
        <v>214.28571428571431</v>
      </c>
    </row>
    <row r="32" spans="1:8" ht="26.4">
      <c r="A32" s="1270" t="s">
        <v>16649</v>
      </c>
      <c r="B32" s="1271" t="s">
        <v>467</v>
      </c>
      <c r="C32" s="1270" t="s">
        <v>16650</v>
      </c>
      <c r="D32" s="1272" t="s">
        <v>16651</v>
      </c>
      <c r="E32" s="1273">
        <v>1</v>
      </c>
      <c r="F32" s="1270"/>
      <c r="G32" s="1274">
        <v>461.90476190476193</v>
      </c>
      <c r="H32" s="227">
        <f>IF(G32="","",G32-G32*COMPASS!$U$25)</f>
        <v>461.90476190476193</v>
      </c>
    </row>
    <row r="33" spans="1:8" ht="39.6">
      <c r="A33" s="1270" t="s">
        <v>14426</v>
      </c>
      <c r="B33" s="1271" t="s">
        <v>467</v>
      </c>
      <c r="C33" s="1270" t="s">
        <v>14427</v>
      </c>
      <c r="D33" s="1272" t="s">
        <v>14428</v>
      </c>
      <c r="E33" s="1273">
        <v>1</v>
      </c>
      <c r="F33" s="1270"/>
      <c r="G33" s="1274">
        <v>317.85714285714289</v>
      </c>
      <c r="H33" s="227">
        <f>IF(G33="","",G33-G33*COMPASS!$U$25)</f>
        <v>317.85714285714289</v>
      </c>
    </row>
    <row r="34" spans="1:8" ht="26.4">
      <c r="A34" s="1270" t="s">
        <v>16652</v>
      </c>
      <c r="B34" s="1271" t="s">
        <v>216</v>
      </c>
      <c r="C34" s="1270" t="s">
        <v>16653</v>
      </c>
      <c r="D34" s="1272" t="s">
        <v>16654</v>
      </c>
      <c r="E34" s="1273">
        <v>1</v>
      </c>
      <c r="F34" s="1270"/>
      <c r="G34" s="1274">
        <v>129.40476190476193</v>
      </c>
      <c r="H34" s="227">
        <f>IF(G34="","",G34-G34*COMPASS!$U$25)</f>
        <v>129.40476190476193</v>
      </c>
    </row>
    <row r="35" spans="1:8" ht="39.6">
      <c r="A35" s="1270" t="s">
        <v>14429</v>
      </c>
      <c r="B35" s="1271" t="s">
        <v>467</v>
      </c>
      <c r="C35" s="1270" t="s">
        <v>14430</v>
      </c>
      <c r="D35" s="1272" t="s">
        <v>14431</v>
      </c>
      <c r="E35" s="1273">
        <v>1</v>
      </c>
      <c r="F35" s="1270"/>
      <c r="G35" s="1274">
        <v>261.90476190476193</v>
      </c>
      <c r="H35" s="227">
        <f>IF(G35="","",G35-G35*COMPASS!$U$25)</f>
        <v>261.90476190476193</v>
      </c>
    </row>
    <row r="36" spans="1:8" ht="26.4">
      <c r="A36" s="1270" t="s">
        <v>14432</v>
      </c>
      <c r="B36" s="1271" t="s">
        <v>467</v>
      </c>
      <c r="C36" s="1270" t="s">
        <v>14433</v>
      </c>
      <c r="D36" s="1272" t="s">
        <v>14434</v>
      </c>
      <c r="E36" s="1273">
        <v>1</v>
      </c>
      <c r="F36" s="1270"/>
      <c r="G36" s="1274">
        <v>426.1904761904762</v>
      </c>
      <c r="H36" s="227">
        <f>IF(G36="","",G36-G36*COMPASS!$U$25)</f>
        <v>426.1904761904762</v>
      </c>
    </row>
    <row r="37" spans="1:8" ht="28.8">
      <c r="A37" s="1275" t="s">
        <v>16655</v>
      </c>
      <c r="B37" s="1276" t="s">
        <v>467</v>
      </c>
      <c r="C37" s="1275" t="s">
        <v>16656</v>
      </c>
      <c r="D37" s="1277" t="s">
        <v>16657</v>
      </c>
      <c r="E37" s="1278">
        <v>1</v>
      </c>
      <c r="F37" s="1275"/>
      <c r="G37" s="1274">
        <v>342.85714285714289</v>
      </c>
      <c r="H37" s="227">
        <f>IF(G37="","",G37-G37*COMPASS!$U$25)</f>
        <v>342.85714285714289</v>
      </c>
    </row>
    <row r="38" spans="1:8" ht="39.6">
      <c r="A38" s="1270" t="s">
        <v>14435</v>
      </c>
      <c r="B38" s="1271" t="s">
        <v>467</v>
      </c>
      <c r="C38" s="1270" t="s">
        <v>14436</v>
      </c>
      <c r="D38" s="1272" t="s">
        <v>14437</v>
      </c>
      <c r="E38" s="1273">
        <v>1</v>
      </c>
      <c r="F38" s="1270"/>
      <c r="G38" s="1274">
        <v>450</v>
      </c>
      <c r="H38" s="227">
        <f>IF(G38="","",G38-G38*COMPASS!$U$25)</f>
        <v>450</v>
      </c>
    </row>
    <row r="39" spans="1:8" ht="13.8">
      <c r="A39" s="1270" t="s">
        <v>16658</v>
      </c>
      <c r="B39" s="1271" t="s">
        <v>467</v>
      </c>
      <c r="C39" s="1270" t="s">
        <v>16659</v>
      </c>
      <c r="D39" s="1272" t="s">
        <v>16660</v>
      </c>
      <c r="E39" s="1273">
        <v>1</v>
      </c>
      <c r="F39" s="1270"/>
      <c r="G39" s="1274">
        <v>257.14285714285717</v>
      </c>
      <c r="H39" s="227">
        <f>IF(G39="","",G39-G39*COMPASS!$U$25)</f>
        <v>257.14285714285717</v>
      </c>
    </row>
    <row r="40" spans="1:8" ht="26.4">
      <c r="A40" s="1270" t="s">
        <v>16661</v>
      </c>
      <c r="B40" s="1271" t="s">
        <v>467</v>
      </c>
      <c r="C40" s="1270" t="s">
        <v>16662</v>
      </c>
      <c r="D40" s="1272" t="s">
        <v>16663</v>
      </c>
      <c r="E40" s="1273">
        <v>1</v>
      </c>
      <c r="F40" s="1270"/>
      <c r="G40" s="1274">
        <v>162.5</v>
      </c>
      <c r="H40" s="227">
        <f>IF(G40="","",G40-G40*COMPASS!$U$25)</f>
        <v>162.5</v>
      </c>
    </row>
    <row r="41" spans="1:8" ht="26.4">
      <c r="A41" s="1270" t="s">
        <v>16664</v>
      </c>
      <c r="B41" s="1271" t="s">
        <v>467</v>
      </c>
      <c r="C41" s="1270" t="s">
        <v>16665</v>
      </c>
      <c r="D41" s="1272" t="s">
        <v>16666</v>
      </c>
      <c r="E41" s="1273">
        <v>1</v>
      </c>
      <c r="F41" s="1270"/>
      <c r="G41" s="1274">
        <v>275</v>
      </c>
      <c r="H41" s="227">
        <f>IF(G41="","",G41-G41*COMPASS!$U$25)</f>
        <v>275</v>
      </c>
    </row>
    <row r="42" spans="1:8" ht="26.4">
      <c r="A42" s="1270" t="s">
        <v>14438</v>
      </c>
      <c r="B42" s="1271" t="s">
        <v>467</v>
      </c>
      <c r="C42" s="1270" t="s">
        <v>14439</v>
      </c>
      <c r="D42" s="1272" t="s">
        <v>14440</v>
      </c>
      <c r="E42" s="1273">
        <v>1</v>
      </c>
      <c r="F42" s="1270"/>
      <c r="G42" s="1274">
        <v>109.40476190476191</v>
      </c>
      <c r="H42" s="227">
        <f>IF(G42="","",G42-G42*COMPASS!$U$25)</f>
        <v>109.40476190476191</v>
      </c>
    </row>
    <row r="43" spans="1:8" ht="26.4">
      <c r="A43" s="1270" t="s">
        <v>16667</v>
      </c>
      <c r="B43" s="1271" t="s">
        <v>467</v>
      </c>
      <c r="C43" s="1270" t="s">
        <v>16668</v>
      </c>
      <c r="D43" s="1272" t="s">
        <v>16669</v>
      </c>
      <c r="E43" s="1273">
        <v>1</v>
      </c>
      <c r="F43" s="1270"/>
      <c r="G43" s="1274">
        <v>97.61904761904762</v>
      </c>
      <c r="H43" s="227">
        <f>IF(G43="","",G43-G43*COMPASS!$U$25)</f>
        <v>97.61904761904762</v>
      </c>
    </row>
    <row r="44" spans="1:8" ht="26.4">
      <c r="A44" s="1270" t="s">
        <v>16670</v>
      </c>
      <c r="B44" s="1271" t="s">
        <v>467</v>
      </c>
      <c r="C44" s="1270" t="s">
        <v>16671</v>
      </c>
      <c r="D44" s="1272" t="s">
        <v>16672</v>
      </c>
      <c r="E44" s="1273">
        <v>1</v>
      </c>
      <c r="F44" s="1270"/>
      <c r="G44" s="1274">
        <v>125</v>
      </c>
      <c r="H44" s="227">
        <f>IF(G44="","",G44-G44*COMPASS!$U$25)</f>
        <v>125</v>
      </c>
    </row>
    <row r="45" spans="1:8" ht="13.8">
      <c r="A45" s="1270" t="s">
        <v>16673</v>
      </c>
      <c r="B45" s="1271" t="s">
        <v>467</v>
      </c>
      <c r="C45" s="1270" t="s">
        <v>16674</v>
      </c>
      <c r="D45" s="1272" t="s">
        <v>16675</v>
      </c>
      <c r="E45" s="1273">
        <v>1</v>
      </c>
      <c r="F45" s="1270"/>
      <c r="G45" s="1274">
        <v>353.57142857142861</v>
      </c>
      <c r="H45" s="227">
        <f>IF(G45="","",G45-G45*COMPASS!$U$25)</f>
        <v>353.57142857142861</v>
      </c>
    </row>
    <row r="46" spans="1:8" ht="13.8">
      <c r="A46" s="1270" t="s">
        <v>17506</v>
      </c>
      <c r="B46" s="1271" t="s">
        <v>467</v>
      </c>
      <c r="C46" s="1270" t="s">
        <v>17507</v>
      </c>
      <c r="D46" s="1272" t="s">
        <v>17508</v>
      </c>
      <c r="E46" s="1273">
        <v>1</v>
      </c>
      <c r="F46" s="1270"/>
      <c r="G46" s="1274">
        <v>353.57142857142861</v>
      </c>
      <c r="H46" s="227">
        <f>IF(G46="","",G46-G46*COMPASS!$U$25)</f>
        <v>353.57142857142861</v>
      </c>
    </row>
    <row r="47" spans="1:8" ht="13.8">
      <c r="A47" s="1270" t="s">
        <v>14441</v>
      </c>
      <c r="B47" s="1271" t="s">
        <v>467</v>
      </c>
      <c r="C47" s="1270" t="s">
        <v>14442</v>
      </c>
      <c r="D47" s="1272" t="s">
        <v>14443</v>
      </c>
      <c r="E47" s="1273">
        <v>1</v>
      </c>
      <c r="F47" s="1270"/>
      <c r="G47" s="1274">
        <v>20.238095238095237</v>
      </c>
      <c r="H47" s="227">
        <f>IF(G47="","",G47-G47*COMPASS!$U$25)</f>
        <v>20.238095238095237</v>
      </c>
    </row>
    <row r="48" spans="1:8" ht="13.8">
      <c r="A48" s="1270" t="s">
        <v>14444</v>
      </c>
      <c r="B48" s="1271" t="s">
        <v>467</v>
      </c>
      <c r="C48" s="1270" t="s">
        <v>14445</v>
      </c>
      <c r="D48" s="1272" t="s">
        <v>14446</v>
      </c>
      <c r="E48" s="1273">
        <v>1</v>
      </c>
      <c r="F48" s="1270"/>
      <c r="G48" s="1274">
        <v>35.714285714285715</v>
      </c>
      <c r="H48" s="227">
        <f>IF(G48="","",G48-G48*COMPASS!$U$25)</f>
        <v>35.714285714285715</v>
      </c>
    </row>
    <row r="49" spans="1:8" ht="26.4">
      <c r="A49" s="1270" t="s">
        <v>16676</v>
      </c>
      <c r="B49" s="1271" t="s">
        <v>467</v>
      </c>
      <c r="C49" s="1270" t="s">
        <v>16677</v>
      </c>
      <c r="D49" s="1272" t="s">
        <v>16678</v>
      </c>
      <c r="E49" s="1273">
        <v>1</v>
      </c>
      <c r="F49" s="1270"/>
      <c r="G49" s="1274">
        <v>44.047619047619051</v>
      </c>
      <c r="H49" s="227">
        <f>IF(G49="","",G49-G49*COMPASS!$U$25)</f>
        <v>44.047619047619051</v>
      </c>
    </row>
    <row r="50" spans="1:8" ht="26.4">
      <c r="A50" s="1270" t="s">
        <v>16679</v>
      </c>
      <c r="B50" s="1271" t="s">
        <v>467</v>
      </c>
      <c r="C50" s="1270" t="s">
        <v>16680</v>
      </c>
      <c r="D50" s="1272" t="s">
        <v>16681</v>
      </c>
      <c r="E50" s="1273">
        <v>1</v>
      </c>
      <c r="F50" s="1270"/>
      <c r="G50" s="1274">
        <v>58.69047619047619</v>
      </c>
      <c r="H50" s="227">
        <f>IF(G50="","",G50-G50*COMPASS!$U$25)</f>
        <v>58.69047619047619</v>
      </c>
    </row>
    <row r="51" spans="1:8" ht="39.6">
      <c r="A51" s="1270" t="s">
        <v>14447</v>
      </c>
      <c r="B51" s="1271" t="s">
        <v>467</v>
      </c>
      <c r="C51" s="1270" t="s">
        <v>14448</v>
      </c>
      <c r="D51" s="1272" t="s">
        <v>14449</v>
      </c>
      <c r="E51" s="1273">
        <v>1</v>
      </c>
      <c r="F51" s="1270"/>
      <c r="G51" s="1274">
        <v>55.357142857142861</v>
      </c>
      <c r="H51" s="227">
        <f>IF(G51="","",G51-G51*COMPASS!$U$25)</f>
        <v>55.357142857142861</v>
      </c>
    </row>
    <row r="52" spans="1:8" ht="26.4">
      <c r="A52" s="1270" t="s">
        <v>14450</v>
      </c>
      <c r="B52" s="1271" t="s">
        <v>467</v>
      </c>
      <c r="C52" s="1270" t="s">
        <v>14451</v>
      </c>
      <c r="D52" s="1272" t="s">
        <v>14452</v>
      </c>
      <c r="E52" s="1273">
        <v>1</v>
      </c>
      <c r="F52" s="1270"/>
      <c r="G52" s="1274">
        <v>33.333333333333336</v>
      </c>
      <c r="H52" s="227">
        <f>IF(G52="","",G52-G52*COMPASS!$U$25)</f>
        <v>33.333333333333336</v>
      </c>
    </row>
    <row r="53" spans="1:8" ht="39.6">
      <c r="A53" s="1270" t="s">
        <v>14453</v>
      </c>
      <c r="B53" s="1271" t="s">
        <v>467</v>
      </c>
      <c r="C53" s="1270" t="s">
        <v>14454</v>
      </c>
      <c r="D53" s="1272" t="s">
        <v>14455</v>
      </c>
      <c r="E53" s="1273">
        <v>1</v>
      </c>
      <c r="F53" s="1270"/>
      <c r="G53" s="1274">
        <v>75.595238095238102</v>
      </c>
      <c r="H53" s="227">
        <f>IF(G53="","",G53-G53*COMPASS!$U$25)</f>
        <v>75.595238095238102</v>
      </c>
    </row>
    <row r="54" spans="1:8" ht="26.4">
      <c r="A54" s="1270" t="s">
        <v>14456</v>
      </c>
      <c r="B54" s="1271" t="s">
        <v>467</v>
      </c>
      <c r="C54" s="1270" t="s">
        <v>14457</v>
      </c>
      <c r="D54" s="1272" t="s">
        <v>14458</v>
      </c>
      <c r="E54" s="1273">
        <v>1</v>
      </c>
      <c r="F54" s="1270"/>
      <c r="G54" s="1274">
        <v>113.0952380952381</v>
      </c>
      <c r="H54" s="227">
        <f>IF(G54="","",G54-G54*COMPASS!$U$25)</f>
        <v>113.0952380952381</v>
      </c>
    </row>
    <row r="55" spans="1:8" ht="13.8">
      <c r="A55" s="1270" t="s">
        <v>14459</v>
      </c>
      <c r="B55" s="1271" t="s">
        <v>467</v>
      </c>
      <c r="C55" s="1270" t="s">
        <v>14460</v>
      </c>
      <c r="D55" s="1272" t="s">
        <v>14461</v>
      </c>
      <c r="E55" s="1273">
        <v>1</v>
      </c>
      <c r="F55" s="1270"/>
      <c r="G55" s="1274">
        <v>66.666666666666671</v>
      </c>
      <c r="H55" s="227">
        <f>IF(G55="","",G55-G55*COMPASS!$U$25)</f>
        <v>66.666666666666671</v>
      </c>
    </row>
    <row r="56" spans="1:8" ht="26.4">
      <c r="A56" s="1270" t="s">
        <v>14462</v>
      </c>
      <c r="B56" s="1271" t="s">
        <v>467</v>
      </c>
      <c r="C56" s="1270" t="s">
        <v>14463</v>
      </c>
      <c r="D56" s="1272" t="s">
        <v>14464</v>
      </c>
      <c r="E56" s="1273">
        <v>1</v>
      </c>
      <c r="F56" s="1270"/>
      <c r="G56" s="1274">
        <v>97.61904761904762</v>
      </c>
      <c r="H56" s="227">
        <f>IF(G56="","",G56-G56*COMPASS!$U$25)</f>
        <v>97.61904761904762</v>
      </c>
    </row>
    <row r="57" spans="1:8" ht="13.8">
      <c r="A57" s="1270" t="s">
        <v>17680</v>
      </c>
      <c r="B57" s="1271" t="s">
        <v>467</v>
      </c>
      <c r="C57" s="1270" t="s">
        <v>17681</v>
      </c>
      <c r="D57" s="1272" t="s">
        <v>17682</v>
      </c>
      <c r="E57" s="1273">
        <v>1</v>
      </c>
      <c r="F57" s="1270"/>
      <c r="G57" s="1274">
        <v>12</v>
      </c>
      <c r="H57" s="227">
        <f>IF(G57="","",G57-G57*COMPASS!$U$25)</f>
        <v>12</v>
      </c>
    </row>
    <row r="58" spans="1:8" ht="13.8">
      <c r="A58" s="1270" t="s">
        <v>17683</v>
      </c>
      <c r="B58" s="1271" t="s">
        <v>467</v>
      </c>
      <c r="C58" s="1270" t="s">
        <v>17684</v>
      </c>
      <c r="D58" s="1272" t="s">
        <v>17685</v>
      </c>
      <c r="E58" s="1273">
        <v>1</v>
      </c>
      <c r="F58" s="1270"/>
      <c r="G58" s="1274">
        <v>15</v>
      </c>
      <c r="H58" s="227">
        <f>IF(G58="","",G58-G58*COMPASS!$U$25)</f>
        <v>15</v>
      </c>
    </row>
  </sheetData>
  <sheetProtection algorithmName="SHA-512" hashValue="jGKoV1BYT8rAIcDAjZOeq7eecYJGXWScbtQiEsbzwZKJ+Yig3dectlBdhsmiZ30xM/BEUvAcejflMqKMZcIABw==" saltValue="S3VFwRInb5eTyZ041+pT7A==" spinCount="100000" sheet="1" objects="1" scenarios="1"/>
  <mergeCells count="1">
    <mergeCell ref="D1:G1"/>
  </mergeCells>
  <hyperlinks>
    <hyperlink ref="H2" location="Indice" display="Indice" xr:uid="{E67F7E99-C959-4FF7-AA0F-1C928338EE4E}"/>
    <hyperlink ref="D1" r:id="rId1" xr:uid="{181CD00E-FC4E-46EC-A50C-7F1502D5FB3F}"/>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53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5377" r:id="rId5"/>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24305-7062-4934-995D-E8EE1460B318}">
  <sheetPr codeName="Foglio31">
    <tabColor rgb="FF00B050"/>
  </sheetPr>
  <dimension ref="A1:J281"/>
  <sheetViews>
    <sheetView topLeftCell="C1" zoomScale="70" workbookViewId="0">
      <pane ySplit="4" topLeftCell="A241" activePane="bottomLeft" state="frozen"/>
      <selection activeCell="X55" sqref="X55"/>
      <selection pane="bottomLeft" activeCell="A5" sqref="A5:G280"/>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36" customWidth="1"/>
    <col min="7" max="7" width="10" style="513" bestFit="1" customWidth="1"/>
    <col min="8" max="8" width="12.44140625" style="180" bestFit="1" customWidth="1"/>
    <col min="9" max="9" width="9.44140625" style="49"/>
    <col min="10" max="10" width="10" style="49" bestFit="1" customWidth="1"/>
    <col min="11" max="16384" width="9.44140625" style="49"/>
  </cols>
  <sheetData>
    <row r="1" spans="1:10">
      <c r="A1" s="76" t="str">
        <f>'LS CABLE'!A1</f>
        <v>Listino Giugno26</v>
      </c>
      <c r="B1" s="134"/>
      <c r="C1" s="54"/>
      <c r="D1" s="1385" t="s">
        <v>11780</v>
      </c>
      <c r="E1" s="1386"/>
      <c r="F1" s="1386"/>
      <c r="G1" s="1386"/>
      <c r="H1" s="175"/>
    </row>
    <row r="2" spans="1:10" ht="13.8" thickBot="1">
      <c r="A2" s="64"/>
      <c r="B2" s="135"/>
      <c r="C2" s="56"/>
      <c r="D2" s="160"/>
      <c r="E2" s="85"/>
      <c r="F2" s="433"/>
      <c r="G2" s="511"/>
      <c r="H2" s="176" t="s">
        <v>190</v>
      </c>
    </row>
    <row r="3" spans="1:10" ht="25.2">
      <c r="A3" s="77" t="s">
        <v>2640</v>
      </c>
      <c r="B3" s="33"/>
      <c r="C3" s="648"/>
      <c r="D3" s="161"/>
      <c r="E3" s="16"/>
      <c r="F3" s="434"/>
      <c r="G3" s="512"/>
      <c r="H3" s="177"/>
    </row>
    <row r="4" spans="1:10" s="62" customFormat="1">
      <c r="A4" s="787" t="s">
        <v>1586</v>
      </c>
      <c r="B4" s="430"/>
      <c r="C4" s="649" t="s">
        <v>217</v>
      </c>
      <c r="D4" s="650" t="s">
        <v>219</v>
      </c>
      <c r="E4" s="431" t="s">
        <v>490</v>
      </c>
      <c r="F4" s="435"/>
      <c r="G4" s="548" t="s">
        <v>189</v>
      </c>
      <c r="H4" s="226" t="s">
        <v>491</v>
      </c>
    </row>
    <row r="5" spans="1:10" ht="24" customHeight="1">
      <c r="A5" s="1193" t="s">
        <v>15371</v>
      </c>
      <c r="B5" s="1194"/>
      <c r="C5" s="1195"/>
      <c r="D5" s="1196"/>
      <c r="E5" s="1195"/>
      <c r="F5" s="1197"/>
      <c r="G5" s="1198"/>
      <c r="H5" s="432" t="str">
        <f>IF(G5="","",G5-G5*[3]AGENCAVI!#REF!)</f>
        <v/>
      </c>
    </row>
    <row r="6" spans="1:10">
      <c r="A6" s="1199" t="s">
        <v>14099</v>
      </c>
      <c r="B6" s="1200"/>
      <c r="C6" s="1200"/>
      <c r="D6" s="1201"/>
      <c r="E6" s="1200"/>
      <c r="F6" s="1202"/>
      <c r="G6" s="1203"/>
      <c r="H6" s="432"/>
    </row>
    <row r="7" spans="1:10" ht="20.399999999999999">
      <c r="A7" s="1120" t="s">
        <v>14100</v>
      </c>
      <c r="B7" s="820" t="s">
        <v>467</v>
      </c>
      <c r="C7" s="1204" t="s">
        <v>14101</v>
      </c>
      <c r="D7" s="1205" t="s">
        <v>14102</v>
      </c>
      <c r="E7" s="1206">
        <v>1</v>
      </c>
      <c r="F7" s="1207"/>
      <c r="G7" s="1258">
        <v>64.66</v>
      </c>
      <c r="H7" s="227">
        <f>IF(G7="","",G7-G7*COMPASS!$U$29)</f>
        <v>64.66</v>
      </c>
      <c r="J7" s="52"/>
    </row>
    <row r="8" spans="1:10" ht="20.399999999999999">
      <c r="A8" s="1120" t="s">
        <v>14770</v>
      </c>
      <c r="B8" s="820" t="s">
        <v>467</v>
      </c>
      <c r="C8" s="1204" t="s">
        <v>14771</v>
      </c>
      <c r="D8" s="1205" t="s">
        <v>14772</v>
      </c>
      <c r="E8" s="1206">
        <v>1</v>
      </c>
      <c r="F8" s="1207"/>
      <c r="G8" s="1258">
        <v>66.77</v>
      </c>
      <c r="H8" s="227">
        <f>IF(G8="","",G8-G8*COMPASS!$U$29)</f>
        <v>66.77</v>
      </c>
      <c r="J8" s="52"/>
    </row>
    <row r="9" spans="1:10" ht="20.399999999999999">
      <c r="A9" s="1120" t="s">
        <v>14103</v>
      </c>
      <c r="B9" s="820" t="s">
        <v>467</v>
      </c>
      <c r="C9" s="1204" t="s">
        <v>14104</v>
      </c>
      <c r="D9" s="1205" t="s">
        <v>14105</v>
      </c>
      <c r="E9" s="1206">
        <v>1</v>
      </c>
      <c r="F9" s="1207"/>
      <c r="G9" s="1258">
        <v>104.34</v>
      </c>
      <c r="H9" s="227">
        <f>IF(G9="","",G9-G9*COMPASS!$U$29)</f>
        <v>104.34</v>
      </c>
    </row>
    <row r="10" spans="1:10" ht="20.399999999999999">
      <c r="A10" s="1120" t="s">
        <v>17718</v>
      </c>
      <c r="B10" s="820" t="s">
        <v>467</v>
      </c>
      <c r="C10" s="1204" t="s">
        <v>17719</v>
      </c>
      <c r="D10" s="1208" t="s">
        <v>17720</v>
      </c>
      <c r="E10" s="1206">
        <v>1</v>
      </c>
      <c r="F10" s="1207"/>
      <c r="G10" s="1258">
        <v>108.52</v>
      </c>
      <c r="H10" s="227">
        <f>IF(G10="","",G10-G10*COMPASS!$U$29)</f>
        <v>108.52</v>
      </c>
    </row>
    <row r="11" spans="1:10" ht="20.399999999999999">
      <c r="A11" s="1120" t="s">
        <v>14742</v>
      </c>
      <c r="B11" s="820" t="s">
        <v>467</v>
      </c>
      <c r="C11" s="1204" t="s">
        <v>15372</v>
      </c>
      <c r="D11" s="1208" t="s">
        <v>16714</v>
      </c>
      <c r="E11" s="1206">
        <v>1</v>
      </c>
      <c r="F11" s="1207"/>
      <c r="G11" s="1258">
        <v>91.82</v>
      </c>
      <c r="H11" s="227">
        <f>IF(G11="","",G11-G11*COMPASS!$U$29)</f>
        <v>91.82</v>
      </c>
    </row>
    <row r="12" spans="1:10">
      <c r="A12" s="1367" t="s">
        <v>17721</v>
      </c>
      <c r="B12" s="1368"/>
      <c r="C12" s="1367"/>
      <c r="D12" s="1369"/>
      <c r="E12" s="1370"/>
      <c r="F12" s="1370"/>
      <c r="G12" s="1370"/>
      <c r="H12" s="227" t="str">
        <f>IF(G12="","",G12-G12*COMPASS!$U$29)</f>
        <v/>
      </c>
    </row>
    <row r="13" spans="1:10" ht="20.399999999999999">
      <c r="A13" s="1121" t="s">
        <v>17722</v>
      </c>
      <c r="B13" s="1122" t="s">
        <v>467</v>
      </c>
      <c r="C13" s="1204" t="s">
        <v>17723</v>
      </c>
      <c r="D13" s="1371" t="s">
        <v>17724</v>
      </c>
      <c r="E13" s="1206">
        <v>1</v>
      </c>
      <c r="F13" s="1207"/>
      <c r="G13" s="1258">
        <v>171.87</v>
      </c>
      <c r="H13" s="227">
        <f>IF(G13="","",G13-G13*COMPASS!$U$29)</f>
        <v>171.87</v>
      </c>
    </row>
    <row r="14" spans="1:10">
      <c r="A14" s="1199" t="s">
        <v>15373</v>
      </c>
      <c r="B14" s="1200"/>
      <c r="C14" s="1200"/>
      <c r="D14" s="1201"/>
      <c r="E14" s="1200"/>
      <c r="F14" s="1202"/>
      <c r="G14" s="1259"/>
      <c r="H14" s="227" t="str">
        <f>IF(G14="","",G14-G14*COMPASS!$U$29)</f>
        <v/>
      </c>
    </row>
    <row r="15" spans="1:10" ht="20.399999999999999">
      <c r="A15" s="1209" t="s">
        <v>16141</v>
      </c>
      <c r="B15" s="820" t="s">
        <v>467</v>
      </c>
      <c r="C15" s="1204" t="s">
        <v>16142</v>
      </c>
      <c r="D15" s="1205" t="s">
        <v>16143</v>
      </c>
      <c r="E15" s="1210">
        <v>1</v>
      </c>
      <c r="F15" s="1207"/>
      <c r="G15" s="1258">
        <v>64.66</v>
      </c>
      <c r="H15" s="227">
        <f>IF(G15="","",G15-G15*COMPASS!$U$29)</f>
        <v>64.66</v>
      </c>
    </row>
    <row r="16" spans="1:10" ht="20.399999999999999">
      <c r="A16" s="1209" t="s">
        <v>15988</v>
      </c>
      <c r="B16" s="820" t="s">
        <v>467</v>
      </c>
      <c r="C16" s="1204" t="s">
        <v>15989</v>
      </c>
      <c r="D16" s="1211" t="s">
        <v>16144</v>
      </c>
      <c r="E16" s="1210">
        <v>1</v>
      </c>
      <c r="F16" s="1207"/>
      <c r="G16" s="1258">
        <v>68.72</v>
      </c>
      <c r="H16" s="227">
        <f>IF(G16="","",G16-G16*COMPASS!$U$29)</f>
        <v>68.72</v>
      </c>
    </row>
    <row r="17" spans="1:8" ht="20.399999999999999">
      <c r="A17" s="1209" t="s">
        <v>15990</v>
      </c>
      <c r="B17" s="820" t="s">
        <v>467</v>
      </c>
      <c r="C17" s="1204" t="s">
        <v>15991</v>
      </c>
      <c r="D17" s="1211" t="s">
        <v>16262</v>
      </c>
      <c r="E17" s="1210">
        <v>1</v>
      </c>
      <c r="F17" s="1207"/>
      <c r="G17" s="1258">
        <v>91.82</v>
      </c>
      <c r="H17" s="227">
        <f>IF(G17="","",G17-G17*COMPASS!$U$29)</f>
        <v>91.82</v>
      </c>
    </row>
    <row r="18" spans="1:8" ht="20.399999999999999">
      <c r="A18" s="1209" t="s">
        <v>15992</v>
      </c>
      <c r="B18" s="820" t="s">
        <v>467</v>
      </c>
      <c r="C18" s="1204" t="s">
        <v>15993</v>
      </c>
      <c r="D18" s="1211" t="s">
        <v>16145</v>
      </c>
      <c r="E18" s="1210">
        <v>1</v>
      </c>
      <c r="F18" s="1207"/>
      <c r="G18" s="1258">
        <v>96</v>
      </c>
      <c r="H18" s="227">
        <f>IF(G18="","",G18-G18*COMPASS!$U$29)</f>
        <v>96</v>
      </c>
    </row>
    <row r="19" spans="1:8" ht="20.399999999999999">
      <c r="A19" s="1120" t="s">
        <v>16140</v>
      </c>
      <c r="B19" s="820" t="s">
        <v>467</v>
      </c>
      <c r="C19" s="1204" t="s">
        <v>15994</v>
      </c>
      <c r="D19" s="1212" t="s">
        <v>16263</v>
      </c>
      <c r="E19" s="1206">
        <v>1</v>
      </c>
      <c r="F19" s="1207"/>
      <c r="G19" s="1258">
        <v>108</v>
      </c>
      <c r="H19" s="227">
        <f>IF(G19="","",G19-G19*COMPASS!$U$29)</f>
        <v>108</v>
      </c>
    </row>
    <row r="20" spans="1:8" ht="20.399999999999999">
      <c r="A20" s="1209" t="s">
        <v>15374</v>
      </c>
      <c r="B20" s="820" t="s">
        <v>467</v>
      </c>
      <c r="C20" s="1204" t="s">
        <v>15375</v>
      </c>
      <c r="D20" s="1211" t="s">
        <v>16264</v>
      </c>
      <c r="E20" s="1210">
        <v>1</v>
      </c>
      <c r="F20" s="1207"/>
      <c r="G20" s="1258">
        <v>135.53</v>
      </c>
      <c r="H20" s="227">
        <f>IF(G20="","",G20-G20*COMPASS!$U$29)</f>
        <v>135.53</v>
      </c>
    </row>
    <row r="21" spans="1:8" ht="20.399999999999999">
      <c r="A21" s="1209" t="s">
        <v>15376</v>
      </c>
      <c r="B21" s="820" t="s">
        <v>467</v>
      </c>
      <c r="C21" s="1204" t="s">
        <v>15377</v>
      </c>
      <c r="D21" s="1211" t="s">
        <v>16265</v>
      </c>
      <c r="E21" s="1210">
        <v>1</v>
      </c>
      <c r="F21" s="1207"/>
      <c r="G21" s="1258">
        <v>207.93</v>
      </c>
      <c r="H21" s="227">
        <f>IF(G21="","",G21-G21*COMPASS!$U$29)</f>
        <v>207.93</v>
      </c>
    </row>
    <row r="22" spans="1:8" ht="20.399999999999999">
      <c r="A22" s="1209" t="s">
        <v>14759</v>
      </c>
      <c r="B22" s="820" t="s">
        <v>467</v>
      </c>
      <c r="C22" s="1204" t="s">
        <v>14760</v>
      </c>
      <c r="D22" s="1211" t="s">
        <v>16266</v>
      </c>
      <c r="E22" s="1210">
        <v>1</v>
      </c>
      <c r="F22" s="1207"/>
      <c r="G22" s="1258">
        <v>159.91</v>
      </c>
      <c r="H22" s="227">
        <f>IF(G22="","",G22-G22*COMPASS!$U$29)</f>
        <v>159.91</v>
      </c>
    </row>
    <row r="23" spans="1:8" ht="20.399999999999999">
      <c r="A23" s="1209" t="s">
        <v>16257</v>
      </c>
      <c r="B23" s="820" t="s">
        <v>467</v>
      </c>
      <c r="C23" s="1204" t="s">
        <v>16258</v>
      </c>
      <c r="D23" s="1211" t="s">
        <v>16267</v>
      </c>
      <c r="E23" s="1210">
        <v>1</v>
      </c>
      <c r="F23" s="1207"/>
      <c r="G23" s="1258">
        <v>221.19</v>
      </c>
      <c r="H23" s="227">
        <f>IF(G23="","",G23-G23*COMPASS!$U$29)</f>
        <v>221.19</v>
      </c>
    </row>
    <row r="24" spans="1:8">
      <c r="A24" s="1199" t="s">
        <v>14106</v>
      </c>
      <c r="B24" s="1213"/>
      <c r="C24" s="1214"/>
      <c r="D24" s="1215"/>
      <c r="E24" s="1199"/>
      <c r="F24" s="1216"/>
      <c r="G24" s="1259"/>
      <c r="H24" s="227" t="str">
        <f>IF(G24="","",G24-G24*COMPASS!$U$29)</f>
        <v/>
      </c>
    </row>
    <row r="25" spans="1:8" ht="20.399999999999999">
      <c r="A25" s="1120" t="s">
        <v>14107</v>
      </c>
      <c r="B25" s="820" t="s">
        <v>467</v>
      </c>
      <c r="C25" s="1204" t="s">
        <v>14108</v>
      </c>
      <c r="D25" s="1212" t="s">
        <v>17669</v>
      </c>
      <c r="E25" s="1206">
        <v>1</v>
      </c>
      <c r="F25" s="1207"/>
      <c r="G25" s="1258">
        <v>159.74</v>
      </c>
      <c r="H25" s="227">
        <f>IF(G25="","",G25-G25*COMPASS!$U$29)</f>
        <v>159.74</v>
      </c>
    </row>
    <row r="26" spans="1:8" ht="20.399999999999999">
      <c r="A26" s="1120" t="s">
        <v>14112</v>
      </c>
      <c r="B26" s="820" t="s">
        <v>467</v>
      </c>
      <c r="C26" s="1204" t="s">
        <v>14113</v>
      </c>
      <c r="D26" s="1208" t="s">
        <v>17670</v>
      </c>
      <c r="E26" s="1210">
        <v>1</v>
      </c>
      <c r="F26" s="1207"/>
      <c r="G26" s="1258">
        <v>796.24</v>
      </c>
      <c r="H26" s="227">
        <f>IF(G26="","",G26-G26*COMPASS!$U$29)</f>
        <v>796.24</v>
      </c>
    </row>
    <row r="27" spans="1:8" ht="20.399999999999999">
      <c r="A27" s="1120" t="s">
        <v>14109</v>
      </c>
      <c r="B27" s="820" t="s">
        <v>571</v>
      </c>
      <c r="C27" s="1204" t="s">
        <v>14110</v>
      </c>
      <c r="D27" s="1208" t="s">
        <v>14111</v>
      </c>
      <c r="E27" s="1206">
        <v>1</v>
      </c>
      <c r="F27" s="1218"/>
      <c r="G27" s="1258">
        <v>486.64</v>
      </c>
      <c r="H27" s="227">
        <f>IF(G27="","",G27-G27*COMPASS!$U$29)</f>
        <v>486.64</v>
      </c>
    </row>
    <row r="28" spans="1:8">
      <c r="A28" s="1199" t="s">
        <v>14114</v>
      </c>
      <c r="B28" s="1213"/>
      <c r="C28" s="1214"/>
      <c r="D28" s="1215"/>
      <c r="E28" s="1199"/>
      <c r="F28" s="1216"/>
      <c r="G28" s="1259"/>
      <c r="H28" s="227" t="str">
        <f>IF(G28="","",G28-G28*COMPASS!$U$29)</f>
        <v/>
      </c>
    </row>
    <row r="29" spans="1:8" ht="20.399999999999999">
      <c r="A29" s="1121" t="s">
        <v>15785</v>
      </c>
      <c r="B29" s="1122" t="s">
        <v>467</v>
      </c>
      <c r="C29" s="1204" t="s">
        <v>15786</v>
      </c>
      <c r="D29" s="1208" t="s">
        <v>16268</v>
      </c>
      <c r="E29" s="1206">
        <v>1</v>
      </c>
      <c r="F29" s="1207"/>
      <c r="G29" s="1258">
        <v>256.58999999999997</v>
      </c>
      <c r="H29" s="227">
        <f>IF(G29="","",G29-G29*COMPASS!$U$29)</f>
        <v>256.58999999999997</v>
      </c>
    </row>
    <row r="30" spans="1:8" ht="20.399999999999999">
      <c r="A30" s="1121" t="s">
        <v>15378</v>
      </c>
      <c r="B30" s="1122" t="s">
        <v>467</v>
      </c>
      <c r="C30" s="1204" t="s">
        <v>15379</v>
      </c>
      <c r="D30" s="1208" t="s">
        <v>16269</v>
      </c>
      <c r="E30" s="1206">
        <v>1</v>
      </c>
      <c r="F30" s="1207"/>
      <c r="G30" s="1258">
        <v>367.19</v>
      </c>
      <c r="H30" s="227">
        <f>IF(G30="","",G30-G30*COMPASS!$U$29)</f>
        <v>367.19</v>
      </c>
    </row>
    <row r="31" spans="1:8" ht="20.399999999999999">
      <c r="A31" s="1121" t="s">
        <v>15995</v>
      </c>
      <c r="B31" s="1122" t="s">
        <v>467</v>
      </c>
      <c r="C31" s="1204" t="s">
        <v>15996</v>
      </c>
      <c r="D31" s="1208" t="s">
        <v>15997</v>
      </c>
      <c r="E31" s="1206">
        <v>1</v>
      </c>
      <c r="F31" s="1207"/>
      <c r="G31" s="1258">
        <v>318.52</v>
      </c>
      <c r="H31" s="227">
        <f>IF(G31="","",G31-G31*COMPASS!$U$29)</f>
        <v>318.52</v>
      </c>
    </row>
    <row r="32" spans="1:8" ht="20.399999999999999">
      <c r="A32" s="1121" t="s">
        <v>14115</v>
      </c>
      <c r="B32" s="1122" t="s">
        <v>467</v>
      </c>
      <c r="C32" s="1204" t="s">
        <v>14116</v>
      </c>
      <c r="D32" s="1208" t="s">
        <v>17486</v>
      </c>
      <c r="E32" s="1206">
        <v>1</v>
      </c>
      <c r="F32" s="1207"/>
      <c r="G32" s="1258">
        <v>575.12</v>
      </c>
      <c r="H32" s="227">
        <f>IF(G32="","",G32-G32*COMPASS!$U$29)</f>
        <v>575.12</v>
      </c>
    </row>
    <row r="33" spans="1:8" ht="20.399999999999999">
      <c r="A33" s="1121" t="s">
        <v>17671</v>
      </c>
      <c r="B33" s="1122" t="s">
        <v>467</v>
      </c>
      <c r="C33" s="1204" t="s">
        <v>17672</v>
      </c>
      <c r="D33" s="1208" t="s">
        <v>17673</v>
      </c>
      <c r="E33" s="1206">
        <v>1</v>
      </c>
      <c r="F33" s="1207"/>
      <c r="G33" s="1266">
        <v>1061.75</v>
      </c>
      <c r="H33" s="227">
        <f>IF(G33="","",G33-G33*COMPASS!$U$29)</f>
        <v>1061.75</v>
      </c>
    </row>
    <row r="34" spans="1:8">
      <c r="A34" s="1199" t="s">
        <v>16146</v>
      </c>
      <c r="B34" s="1213"/>
      <c r="C34" s="1214"/>
      <c r="D34" s="1215"/>
      <c r="E34" s="1199"/>
      <c r="F34" s="1216"/>
      <c r="G34" s="1259"/>
      <c r="H34" s="227" t="str">
        <f>IF(G34="","",G34-G34*COMPASS!$U$29)</f>
        <v/>
      </c>
    </row>
    <row r="35" spans="1:8" ht="20.399999999999999">
      <c r="A35" s="1121" t="s">
        <v>16147</v>
      </c>
      <c r="B35" s="1122" t="s">
        <v>467</v>
      </c>
      <c r="C35" s="1204" t="s">
        <v>16148</v>
      </c>
      <c r="D35" s="1208" t="s">
        <v>16149</v>
      </c>
      <c r="E35" s="1206">
        <v>1</v>
      </c>
      <c r="F35" s="1207"/>
      <c r="G35" s="1258">
        <v>180.69</v>
      </c>
      <c r="H35" s="227">
        <f>IF(G35="","",G35-G35*COMPASS!$U$29)</f>
        <v>180.69</v>
      </c>
    </row>
    <row r="36" spans="1:8">
      <c r="A36" s="1219" t="s">
        <v>14117</v>
      </c>
      <c r="B36" s="1220"/>
      <c r="C36" s="1221"/>
      <c r="D36" s="1222"/>
      <c r="E36" s="1223"/>
      <c r="F36" s="1224"/>
      <c r="G36" s="1260"/>
      <c r="H36" s="227" t="str">
        <f>IF(G36="","",G36-G36*COMPASS!$U$29)</f>
        <v/>
      </c>
    </row>
    <row r="37" spans="1:8">
      <c r="A37" s="1199" t="s">
        <v>14118</v>
      </c>
      <c r="B37" s="1213"/>
      <c r="C37" s="1214"/>
      <c r="D37" s="1215"/>
      <c r="E37" s="1199"/>
      <c r="F37" s="1216"/>
      <c r="G37" s="1259"/>
      <c r="H37" s="227" t="str">
        <f>IF(G37="","",G37-G37*COMPASS!$U$29)</f>
        <v/>
      </c>
    </row>
    <row r="38" spans="1:8" ht="20.399999999999999">
      <c r="A38" s="1121" t="s">
        <v>14119</v>
      </c>
      <c r="B38" s="1122" t="s">
        <v>467</v>
      </c>
      <c r="C38" s="1204" t="s">
        <v>14120</v>
      </c>
      <c r="D38" s="1212" t="s">
        <v>14121</v>
      </c>
      <c r="E38" s="1206">
        <v>1</v>
      </c>
      <c r="F38" s="1207"/>
      <c r="G38" s="1258">
        <v>33.39</v>
      </c>
      <c r="H38" s="227">
        <f>IF(G38="","",G38-G38*COMPASS!$U$29)</f>
        <v>33.39</v>
      </c>
    </row>
    <row r="39" spans="1:8" ht="20.399999999999999">
      <c r="A39" s="1121" t="s">
        <v>14122</v>
      </c>
      <c r="B39" s="1122" t="s">
        <v>467</v>
      </c>
      <c r="C39" s="1204" t="s">
        <v>14123</v>
      </c>
      <c r="D39" s="1212" t="s">
        <v>14124</v>
      </c>
      <c r="E39" s="1206">
        <v>1</v>
      </c>
      <c r="F39" s="1207"/>
      <c r="G39" s="1258">
        <v>43.41</v>
      </c>
      <c r="H39" s="227">
        <f>IF(G39="","",G39-G39*COMPASS!$U$29)</f>
        <v>43.41</v>
      </c>
    </row>
    <row r="40" spans="1:8" ht="20.399999999999999">
      <c r="A40" s="1121" t="s">
        <v>15380</v>
      </c>
      <c r="B40" s="1122" t="s">
        <v>467</v>
      </c>
      <c r="C40" s="1204" t="s">
        <v>15381</v>
      </c>
      <c r="D40" s="1212" t="s">
        <v>15382</v>
      </c>
      <c r="E40" s="1206">
        <v>1</v>
      </c>
      <c r="F40" s="1207"/>
      <c r="G40" s="1258">
        <v>58.43</v>
      </c>
      <c r="H40" s="227">
        <f>IF(G40="","",G40-G40*COMPASS!$U$29)</f>
        <v>58.43</v>
      </c>
    </row>
    <row r="41" spans="1:8" ht="20.399999999999999">
      <c r="A41" s="1121" t="s">
        <v>15383</v>
      </c>
      <c r="B41" s="1122" t="s">
        <v>467</v>
      </c>
      <c r="C41" s="1204" t="s">
        <v>15384</v>
      </c>
      <c r="D41" s="1212" t="s">
        <v>15385</v>
      </c>
      <c r="E41" s="1206">
        <v>1</v>
      </c>
      <c r="F41" s="1207"/>
      <c r="G41" s="1258">
        <v>56.26</v>
      </c>
      <c r="H41" s="227">
        <f>IF(G41="","",G41-G41*COMPASS!$U$29)</f>
        <v>56.26</v>
      </c>
    </row>
    <row r="42" spans="1:8">
      <c r="A42" s="1199" t="s">
        <v>16270</v>
      </c>
      <c r="B42" s="1213"/>
      <c r="C42" s="1214"/>
      <c r="D42" s="1215"/>
      <c r="E42" s="1199"/>
      <c r="F42" s="1216"/>
      <c r="G42" s="1259"/>
      <c r="H42" s="227" t="str">
        <f>IF(G42="","",G42-G42*COMPASS!$U$29)</f>
        <v/>
      </c>
    </row>
    <row r="43" spans="1:8" ht="30.6">
      <c r="A43" s="1121" t="s">
        <v>14125</v>
      </c>
      <c r="B43" s="1122" t="s">
        <v>467</v>
      </c>
      <c r="C43" s="1204" t="s">
        <v>14126</v>
      </c>
      <c r="D43" s="1212" t="s">
        <v>14127</v>
      </c>
      <c r="E43" s="1206">
        <v>1</v>
      </c>
      <c r="F43" s="1207"/>
      <c r="G43" s="1258">
        <v>48.15</v>
      </c>
      <c r="H43" s="227">
        <f>IF(G43="","",G43-G43*COMPASS!$U$29)</f>
        <v>48.15</v>
      </c>
    </row>
    <row r="44" spans="1:8" ht="20.399999999999999">
      <c r="A44" s="1121" t="s">
        <v>16150</v>
      </c>
      <c r="B44" s="1122" t="s">
        <v>467</v>
      </c>
      <c r="C44" s="1204" t="s">
        <v>16151</v>
      </c>
      <c r="D44" s="1212" t="s">
        <v>16152</v>
      </c>
      <c r="E44" s="1206">
        <v>1</v>
      </c>
      <c r="F44" s="1207"/>
      <c r="G44" s="1258">
        <v>65.39</v>
      </c>
      <c r="H44" s="227">
        <f>IF(G44="","",G44-G44*COMPASS!$U$29)</f>
        <v>65.39</v>
      </c>
    </row>
    <row r="45" spans="1:8" ht="19.8">
      <c r="A45" s="1121" t="s">
        <v>14128</v>
      </c>
      <c r="B45" s="1122" t="s">
        <v>467</v>
      </c>
      <c r="C45" s="1204" t="s">
        <v>14129</v>
      </c>
      <c r="D45" s="1212" t="s">
        <v>14130</v>
      </c>
      <c r="E45" s="1206">
        <v>1</v>
      </c>
      <c r="F45" s="1207"/>
      <c r="G45" s="1258">
        <v>48.15</v>
      </c>
      <c r="H45" s="227">
        <f>IF(G45="","",G45-G45*COMPASS!$U$29)</f>
        <v>48.15</v>
      </c>
    </row>
    <row r="46" spans="1:8">
      <c r="A46" s="1199" t="s">
        <v>14131</v>
      </c>
      <c r="B46" s="1213"/>
      <c r="C46" s="1214"/>
      <c r="D46" s="1215"/>
      <c r="E46" s="1199"/>
      <c r="F46" s="1216"/>
      <c r="G46" s="1259"/>
      <c r="H46" s="227" t="str">
        <f>IF(G46="","",G46-G46*COMPASS!$U$29)</f>
        <v/>
      </c>
    </row>
    <row r="47" spans="1:8" ht="20.399999999999999">
      <c r="A47" s="1121" t="s">
        <v>16131</v>
      </c>
      <c r="B47" s="1122" t="s">
        <v>467</v>
      </c>
      <c r="C47" s="1204" t="s">
        <v>14132</v>
      </c>
      <c r="D47" s="1212" t="s">
        <v>16132</v>
      </c>
      <c r="E47" s="1206">
        <v>1</v>
      </c>
      <c r="F47" s="1207"/>
      <c r="G47" s="1258">
        <v>49.05</v>
      </c>
      <c r="H47" s="227">
        <f>IF(G47="","",G47-G47*COMPASS!$U$29)</f>
        <v>49.05</v>
      </c>
    </row>
    <row r="48" spans="1:8" ht="13.8">
      <c r="A48" s="1193" t="s">
        <v>14142</v>
      </c>
      <c r="B48" s="1194"/>
      <c r="C48" s="1195"/>
      <c r="D48" s="1196"/>
      <c r="E48" s="1195"/>
      <c r="F48" s="1197"/>
      <c r="G48" s="1261"/>
      <c r="H48" s="227" t="str">
        <f>IF(G48="","",G48-G48*COMPASS!$U$29)</f>
        <v/>
      </c>
    </row>
    <row r="49" spans="1:8">
      <c r="A49" s="1219" t="s">
        <v>14143</v>
      </c>
      <c r="B49" s="1220"/>
      <c r="C49" s="1221"/>
      <c r="D49" s="1222"/>
      <c r="E49" s="1223"/>
      <c r="F49" s="1224"/>
      <c r="G49" s="1262"/>
      <c r="H49" s="227" t="str">
        <f>IF(G49="","",G49-G49*COMPASS!$U$29)</f>
        <v/>
      </c>
    </row>
    <row r="50" spans="1:8">
      <c r="A50" s="1199" t="s">
        <v>16153</v>
      </c>
      <c r="B50" s="1213"/>
      <c r="C50" s="1214"/>
      <c r="D50" s="1215"/>
      <c r="E50" s="1199"/>
      <c r="F50" s="1216"/>
      <c r="G50" s="1263"/>
      <c r="H50" s="227" t="str">
        <f>IF(G50="","",G50-G50*COMPASS!$U$29)</f>
        <v/>
      </c>
    </row>
    <row r="51" spans="1:8" ht="20.399999999999999">
      <c r="A51" s="1120" t="s">
        <v>16154</v>
      </c>
      <c r="B51" s="820" t="s">
        <v>467</v>
      </c>
      <c r="C51" s="1204" t="s">
        <v>16155</v>
      </c>
      <c r="D51" s="1217" t="s">
        <v>16156</v>
      </c>
      <c r="E51" s="1210">
        <v>1</v>
      </c>
      <c r="F51" s="1207"/>
      <c r="G51" s="1258">
        <v>10.77</v>
      </c>
      <c r="H51" s="227">
        <f>IF(G51="","",G51-G51*COMPASS!$U$29)</f>
        <v>10.77</v>
      </c>
    </row>
    <row r="52" spans="1:8" ht="20.399999999999999">
      <c r="A52" s="1120" t="s">
        <v>16157</v>
      </c>
      <c r="B52" s="820" t="s">
        <v>467</v>
      </c>
      <c r="C52" s="1204" t="s">
        <v>16158</v>
      </c>
      <c r="D52" s="1217" t="s">
        <v>16159</v>
      </c>
      <c r="E52" s="1210">
        <v>1</v>
      </c>
      <c r="F52" s="1207"/>
      <c r="G52" s="1258">
        <v>15.43</v>
      </c>
      <c r="H52" s="227">
        <f>IF(G52="","",G52-G52*COMPASS!$U$29)</f>
        <v>15.43</v>
      </c>
    </row>
    <row r="53" spans="1:8" ht="20.399999999999999">
      <c r="A53" s="1120" t="s">
        <v>14147</v>
      </c>
      <c r="B53" s="820" t="s">
        <v>467</v>
      </c>
      <c r="C53" s="1204" t="s">
        <v>14148</v>
      </c>
      <c r="D53" s="1205" t="s">
        <v>14149</v>
      </c>
      <c r="E53" s="1210">
        <v>1</v>
      </c>
      <c r="F53" s="1207"/>
      <c r="G53" s="1258">
        <v>37.57</v>
      </c>
      <c r="H53" s="227">
        <f>IF(G53="","",G53-G53*COMPASS!$U$29)</f>
        <v>37.57</v>
      </c>
    </row>
    <row r="54" spans="1:8" ht="20.399999999999999">
      <c r="A54" s="1120" t="s">
        <v>14150</v>
      </c>
      <c r="B54" s="820" t="s">
        <v>467</v>
      </c>
      <c r="C54" s="1204" t="s">
        <v>14151</v>
      </c>
      <c r="D54" s="1205" t="s">
        <v>14152</v>
      </c>
      <c r="E54" s="1210">
        <v>1</v>
      </c>
      <c r="F54" s="1207"/>
      <c r="G54" s="1258">
        <v>55.1</v>
      </c>
      <c r="H54" s="227">
        <f>IF(G54="","",G54-G54*COMPASS!$U$29)</f>
        <v>55.1</v>
      </c>
    </row>
    <row r="55" spans="1:8" ht="20.399999999999999">
      <c r="A55" s="1120" t="s">
        <v>14165</v>
      </c>
      <c r="B55" s="820" t="s">
        <v>467</v>
      </c>
      <c r="C55" s="1204" t="s">
        <v>14166</v>
      </c>
      <c r="D55" s="1217" t="s">
        <v>14167</v>
      </c>
      <c r="E55" s="1210">
        <v>1</v>
      </c>
      <c r="F55" s="1207"/>
      <c r="G55" s="1258">
        <v>105.17</v>
      </c>
      <c r="H55" s="227">
        <f>IF(G55="","",G55-G55*COMPASS!$U$29)</f>
        <v>105.17</v>
      </c>
    </row>
    <row r="56" spans="1:8" ht="20.399999999999999">
      <c r="A56" s="1120" t="s">
        <v>14168</v>
      </c>
      <c r="B56" s="820" t="s">
        <v>467</v>
      </c>
      <c r="C56" s="1204" t="s">
        <v>14169</v>
      </c>
      <c r="D56" s="1217" t="s">
        <v>14170</v>
      </c>
      <c r="E56" s="1210">
        <v>1</v>
      </c>
      <c r="F56" s="1207"/>
      <c r="G56" s="1258">
        <v>50</v>
      </c>
      <c r="H56" s="227">
        <f>IF(G56="","",G56-G56*COMPASS!$U$29)</f>
        <v>50</v>
      </c>
    </row>
    <row r="57" spans="1:8" ht="20.399999999999999">
      <c r="A57" s="1120" t="s">
        <v>14171</v>
      </c>
      <c r="B57" s="820" t="s">
        <v>467</v>
      </c>
      <c r="C57" s="1204" t="s">
        <v>14172</v>
      </c>
      <c r="D57" s="1217" t="s">
        <v>14173</v>
      </c>
      <c r="E57" s="1210">
        <v>1</v>
      </c>
      <c r="F57" s="1207"/>
      <c r="G57" s="1258">
        <v>55.78</v>
      </c>
      <c r="H57" s="227">
        <f>IF(G57="","",G57-G57*COMPASS!$U$29)</f>
        <v>55.78</v>
      </c>
    </row>
    <row r="58" spans="1:8" ht="20.399999999999999">
      <c r="A58" s="1120" t="s">
        <v>17725</v>
      </c>
      <c r="B58" s="820" t="s">
        <v>467</v>
      </c>
      <c r="C58" s="1204" t="s">
        <v>17726</v>
      </c>
      <c r="D58" s="1217" t="s">
        <v>14173</v>
      </c>
      <c r="E58" s="1210">
        <v>1</v>
      </c>
      <c r="F58" s="1207"/>
      <c r="G58" s="1258">
        <v>57.6</v>
      </c>
      <c r="H58" s="227">
        <f>IF(G58="","",G58-G58*COMPASS!$U$29)</f>
        <v>57.6</v>
      </c>
    </row>
    <row r="59" spans="1:8" ht="20.399999999999999">
      <c r="A59" s="1120" t="s">
        <v>17727</v>
      </c>
      <c r="B59" s="820" t="s">
        <v>467</v>
      </c>
      <c r="C59" s="1204" t="s">
        <v>17728</v>
      </c>
      <c r="D59" s="1217" t="s">
        <v>17729</v>
      </c>
      <c r="E59" s="1210">
        <v>1</v>
      </c>
      <c r="F59" s="1207"/>
      <c r="G59" s="1258">
        <v>54.17</v>
      </c>
      <c r="H59" s="227">
        <f>IF(G59="","",G59-G59*COMPASS!$U$29)</f>
        <v>54.17</v>
      </c>
    </row>
    <row r="60" spans="1:8" ht="20.399999999999999">
      <c r="A60" s="1120" t="s">
        <v>14144</v>
      </c>
      <c r="B60" s="820" t="s">
        <v>216</v>
      </c>
      <c r="C60" s="1204" t="s">
        <v>14145</v>
      </c>
      <c r="D60" s="1217" t="s">
        <v>14146</v>
      </c>
      <c r="E60" s="1210">
        <v>1</v>
      </c>
      <c r="F60" s="1207"/>
      <c r="G60" s="1258">
        <v>116.03</v>
      </c>
      <c r="H60" s="227">
        <f>IF(G60="","",G60-G60*COMPASS!$U$29)</f>
        <v>116.03</v>
      </c>
    </row>
    <row r="61" spans="1:8" ht="20.399999999999999">
      <c r="A61" s="1120" t="s">
        <v>14767</v>
      </c>
      <c r="B61" s="820" t="s">
        <v>467</v>
      </c>
      <c r="C61" s="1204" t="s">
        <v>14768</v>
      </c>
      <c r="D61" s="1208" t="s">
        <v>14769</v>
      </c>
      <c r="E61" s="1210">
        <v>1</v>
      </c>
      <c r="F61" s="1207"/>
      <c r="G61" s="1258">
        <v>64.28</v>
      </c>
      <c r="H61" s="227">
        <f>IF(G61="","",G61-G61*COMPASS!$U$29)</f>
        <v>64.28</v>
      </c>
    </row>
    <row r="62" spans="1:8" ht="20.399999999999999">
      <c r="A62" s="1120" t="s">
        <v>14156</v>
      </c>
      <c r="B62" s="820" t="s">
        <v>467</v>
      </c>
      <c r="C62" s="1204" t="s">
        <v>14157</v>
      </c>
      <c r="D62" s="1208" t="s">
        <v>14158</v>
      </c>
      <c r="E62" s="1210">
        <v>1</v>
      </c>
      <c r="F62" s="1207"/>
      <c r="G62" s="1258">
        <v>90.99</v>
      </c>
      <c r="H62" s="227">
        <f>IF(G62="","",G62-G62*COMPASS!$U$29)</f>
        <v>90.99</v>
      </c>
    </row>
    <row r="63" spans="1:8" ht="20.399999999999999">
      <c r="A63" s="1120" t="s">
        <v>14159</v>
      </c>
      <c r="B63" s="820" t="s">
        <v>467</v>
      </c>
      <c r="C63" s="1204" t="s">
        <v>14160</v>
      </c>
      <c r="D63" s="1208" t="s">
        <v>14161</v>
      </c>
      <c r="E63" s="1210">
        <v>1</v>
      </c>
      <c r="F63" s="1207"/>
      <c r="G63" s="1258">
        <v>90.99</v>
      </c>
      <c r="H63" s="227">
        <f>IF(G63="","",G63-G63*COMPASS!$U$29)</f>
        <v>90.99</v>
      </c>
    </row>
    <row r="64" spans="1:8" ht="20.399999999999999">
      <c r="A64" s="1120" t="s">
        <v>14162</v>
      </c>
      <c r="B64" s="820" t="s">
        <v>467</v>
      </c>
      <c r="C64" s="1204" t="s">
        <v>14163</v>
      </c>
      <c r="D64" s="1208" t="s">
        <v>14164</v>
      </c>
      <c r="E64" s="1210">
        <v>1</v>
      </c>
      <c r="F64" s="1207"/>
      <c r="G64" s="1258">
        <v>109.14</v>
      </c>
      <c r="H64" s="227">
        <f>IF(G64="","",G64-G64*COMPASS!$U$29)</f>
        <v>109.14</v>
      </c>
    </row>
    <row r="65" spans="1:8">
      <c r="A65" s="1199" t="s">
        <v>14174</v>
      </c>
      <c r="B65" s="1213"/>
      <c r="C65" s="1214"/>
      <c r="D65" s="1215"/>
      <c r="E65" s="1199"/>
      <c r="F65" s="1216"/>
      <c r="G65" s="1259"/>
      <c r="H65" s="227" t="str">
        <f>IF(G65="","",G65-G65*COMPASS!$U$29)</f>
        <v/>
      </c>
    </row>
    <row r="66" spans="1:8" ht="20.399999999999999">
      <c r="A66" s="1120" t="s">
        <v>14153</v>
      </c>
      <c r="B66" s="820" t="s">
        <v>571</v>
      </c>
      <c r="C66" s="1204" t="s">
        <v>14154</v>
      </c>
      <c r="D66" s="1205" t="s">
        <v>14155</v>
      </c>
      <c r="E66" s="1210">
        <v>1</v>
      </c>
      <c r="F66" s="1207"/>
      <c r="G66" s="1258">
        <v>37.57</v>
      </c>
      <c r="H66" s="227">
        <f>IF(G66="","",G66-G66*COMPASS!$U$29)</f>
        <v>37.57</v>
      </c>
    </row>
    <row r="67" spans="1:8" ht="20.399999999999999">
      <c r="A67" s="1120" t="s">
        <v>16271</v>
      </c>
      <c r="B67" s="820" t="s">
        <v>467</v>
      </c>
      <c r="C67" s="1204" t="s">
        <v>16272</v>
      </c>
      <c r="D67" s="1225" t="s">
        <v>16273</v>
      </c>
      <c r="E67" s="1210">
        <v>1</v>
      </c>
      <c r="F67" s="1207"/>
      <c r="G67" s="1258">
        <v>14.51</v>
      </c>
      <c r="H67" s="227">
        <f>IF(G67="","",G67-G67*COMPASS!$U$29)</f>
        <v>14.51</v>
      </c>
    </row>
    <row r="68" spans="1:8" ht="20.399999999999999">
      <c r="A68" s="1120" t="s">
        <v>16274</v>
      </c>
      <c r="B68" s="820" t="s">
        <v>467</v>
      </c>
      <c r="C68" s="1204" t="s">
        <v>16275</v>
      </c>
      <c r="D68" s="1225" t="s">
        <v>16276</v>
      </c>
      <c r="E68" s="1210">
        <v>1</v>
      </c>
      <c r="F68" s="1207"/>
      <c r="G68" s="1258">
        <v>19.7</v>
      </c>
      <c r="H68" s="227">
        <f>IF(G68="","",G68-G68*COMPASS!$U$29)</f>
        <v>19.7</v>
      </c>
    </row>
    <row r="69" spans="1:8" ht="20.399999999999999">
      <c r="A69" s="1120" t="s">
        <v>16277</v>
      </c>
      <c r="B69" s="820" t="s">
        <v>467</v>
      </c>
      <c r="C69" s="1204" t="s">
        <v>16278</v>
      </c>
      <c r="D69" s="1225" t="s">
        <v>16279</v>
      </c>
      <c r="E69" s="1210">
        <v>1</v>
      </c>
      <c r="F69" s="1207"/>
      <c r="G69" s="1258">
        <v>31.3</v>
      </c>
      <c r="H69" s="227">
        <f>IF(G69="","",G69-G69*COMPASS!$U$29)</f>
        <v>31.3</v>
      </c>
    </row>
    <row r="70" spans="1:8" ht="20.399999999999999">
      <c r="A70" s="1120" t="s">
        <v>16280</v>
      </c>
      <c r="B70" s="820" t="s">
        <v>467</v>
      </c>
      <c r="C70" s="1204" t="s">
        <v>16281</v>
      </c>
      <c r="D70" s="1225" t="s">
        <v>16282</v>
      </c>
      <c r="E70" s="1210">
        <v>1</v>
      </c>
      <c r="F70" s="1207"/>
      <c r="G70" s="1258">
        <v>38.729999999999997</v>
      </c>
      <c r="H70" s="227">
        <f>IF(G70="","",G70-G70*COMPASS!$U$29)</f>
        <v>38.729999999999997</v>
      </c>
    </row>
    <row r="71" spans="1:8" ht="20.399999999999999">
      <c r="A71" s="1120" t="s">
        <v>16283</v>
      </c>
      <c r="B71" s="820" t="s">
        <v>467</v>
      </c>
      <c r="C71" s="1204" t="s">
        <v>16284</v>
      </c>
      <c r="D71" s="1225" t="s">
        <v>16285</v>
      </c>
      <c r="E71" s="1210">
        <v>1</v>
      </c>
      <c r="F71" s="1207"/>
      <c r="G71" s="1258">
        <v>41.28</v>
      </c>
      <c r="H71" s="227">
        <f>IF(G71="","",G71-G71*COMPASS!$U$29)</f>
        <v>41.28</v>
      </c>
    </row>
    <row r="72" spans="1:8" ht="20.399999999999999">
      <c r="A72" s="1120" t="s">
        <v>14175</v>
      </c>
      <c r="B72" s="820" t="s">
        <v>467</v>
      </c>
      <c r="C72" s="1204" t="s">
        <v>14176</v>
      </c>
      <c r="D72" s="1217" t="s">
        <v>14177</v>
      </c>
      <c r="E72" s="1210">
        <v>1</v>
      </c>
      <c r="F72" s="1207"/>
      <c r="G72" s="1258">
        <v>123.87</v>
      </c>
      <c r="H72" s="227">
        <f>IF(G72="","",G72-G72*COMPASS!$U$29)</f>
        <v>123.87</v>
      </c>
    </row>
    <row r="73" spans="1:8" ht="20.399999999999999">
      <c r="A73" s="1120" t="s">
        <v>15386</v>
      </c>
      <c r="B73" s="820" t="s">
        <v>467</v>
      </c>
      <c r="C73" s="1204" t="s">
        <v>15387</v>
      </c>
      <c r="D73" s="1217" t="s">
        <v>15388</v>
      </c>
      <c r="E73" s="1210">
        <v>1</v>
      </c>
      <c r="F73" s="1207"/>
      <c r="G73" s="1258">
        <v>167.71</v>
      </c>
      <c r="H73" s="227">
        <f>IF(G73="","",G73-G73*COMPASS!$U$29)</f>
        <v>167.71</v>
      </c>
    </row>
    <row r="74" spans="1:8">
      <c r="A74" s="1219" t="s">
        <v>14178</v>
      </c>
      <c r="B74" s="1220"/>
      <c r="C74" s="1221"/>
      <c r="D74" s="1222"/>
      <c r="E74" s="1223"/>
      <c r="F74" s="1224"/>
      <c r="G74" s="1260"/>
      <c r="H74" s="227" t="str">
        <f>IF(G74="","",G74-G74*COMPASS!$U$29)</f>
        <v/>
      </c>
    </row>
    <row r="75" spans="1:8">
      <c r="A75" s="1199" t="s">
        <v>14179</v>
      </c>
      <c r="B75" s="1213"/>
      <c r="C75" s="1214"/>
      <c r="D75" s="1215"/>
      <c r="E75" s="1199"/>
      <c r="F75" s="1216"/>
      <c r="G75" s="1259"/>
      <c r="H75" s="227" t="str">
        <f>IF(G75="","",G75-G75*COMPASS!$U$29)</f>
        <v/>
      </c>
    </row>
    <row r="76" spans="1:8" ht="20.399999999999999">
      <c r="A76" s="1120" t="s">
        <v>14180</v>
      </c>
      <c r="B76" s="1122" t="s">
        <v>467</v>
      </c>
      <c r="C76" s="1204" t="s">
        <v>14181</v>
      </c>
      <c r="D76" s="1208" t="s">
        <v>14182</v>
      </c>
      <c r="E76" s="1210">
        <v>1</v>
      </c>
      <c r="F76" s="1207"/>
      <c r="G76" s="1258">
        <v>49.24</v>
      </c>
      <c r="H76" s="227">
        <f>IF(G76="","",G76-G76*COMPASS!$U$29)</f>
        <v>49.24</v>
      </c>
    </row>
    <row r="77" spans="1:8" ht="20.399999999999999">
      <c r="A77" s="1120" t="s">
        <v>14183</v>
      </c>
      <c r="B77" s="1122" t="s">
        <v>467</v>
      </c>
      <c r="C77" s="1204" t="s">
        <v>14184</v>
      </c>
      <c r="D77" s="1217" t="s">
        <v>14185</v>
      </c>
      <c r="E77" s="1210">
        <v>1</v>
      </c>
      <c r="F77" s="1207"/>
      <c r="G77" s="1258">
        <v>94.57</v>
      </c>
      <c r="H77" s="227">
        <f>IF(G77="","",G77-G77*COMPASS!$U$29)</f>
        <v>94.57</v>
      </c>
    </row>
    <row r="78" spans="1:8" ht="20.399999999999999">
      <c r="A78" s="1120" t="s">
        <v>14186</v>
      </c>
      <c r="B78" s="1122" t="s">
        <v>467</v>
      </c>
      <c r="C78" s="1204" t="s">
        <v>14187</v>
      </c>
      <c r="D78" s="1208" t="s">
        <v>14188</v>
      </c>
      <c r="E78" s="1210">
        <v>1</v>
      </c>
      <c r="F78" s="1207"/>
      <c r="G78" s="1258">
        <v>104.89</v>
      </c>
      <c r="H78" s="227">
        <f>IF(G78="","",G78-G78*COMPASS!$U$29)</f>
        <v>104.89</v>
      </c>
    </row>
    <row r="79" spans="1:8" ht="20.399999999999999">
      <c r="A79" s="1120" t="s">
        <v>14189</v>
      </c>
      <c r="B79" s="1122" t="s">
        <v>467</v>
      </c>
      <c r="C79" s="1204" t="s">
        <v>14190</v>
      </c>
      <c r="D79" s="1217" t="s">
        <v>14191</v>
      </c>
      <c r="E79" s="1210">
        <v>1</v>
      </c>
      <c r="F79" s="1207"/>
      <c r="G79" s="1258">
        <v>81.73</v>
      </c>
      <c r="H79" s="227">
        <f>IF(G79="","",G79-G79*COMPASS!$U$29)</f>
        <v>81.73</v>
      </c>
    </row>
    <row r="80" spans="1:8" ht="20.399999999999999">
      <c r="A80" s="1120" t="s">
        <v>14192</v>
      </c>
      <c r="B80" s="1122" t="s">
        <v>467</v>
      </c>
      <c r="C80" s="1204" t="s">
        <v>14193</v>
      </c>
      <c r="D80" s="1217" t="s">
        <v>14194</v>
      </c>
      <c r="E80" s="1210">
        <v>1</v>
      </c>
      <c r="F80" s="1207"/>
      <c r="G80" s="1258">
        <v>111.7</v>
      </c>
      <c r="H80" s="227">
        <f>IF(G80="","",G80-G80*COMPASS!$U$29)</f>
        <v>111.7</v>
      </c>
    </row>
    <row r="81" spans="1:8" ht="20.399999999999999">
      <c r="A81" s="1120" t="s">
        <v>14195</v>
      </c>
      <c r="B81" s="1122" t="s">
        <v>467</v>
      </c>
      <c r="C81" s="1204" t="s">
        <v>14196</v>
      </c>
      <c r="D81" s="1217" t="s">
        <v>14197</v>
      </c>
      <c r="E81" s="1210">
        <v>1</v>
      </c>
      <c r="F81" s="1207"/>
      <c r="G81" s="1258">
        <v>210.65</v>
      </c>
      <c r="H81" s="227">
        <f>IF(G81="","",G81-G81*COMPASS!$U$29)</f>
        <v>210.65</v>
      </c>
    </row>
    <row r="82" spans="1:8" ht="20.399999999999999">
      <c r="A82" s="1120" t="s">
        <v>14198</v>
      </c>
      <c r="B82" s="820" t="s">
        <v>467</v>
      </c>
      <c r="C82" s="1204" t="s">
        <v>14199</v>
      </c>
      <c r="D82" s="1217" t="s">
        <v>14200</v>
      </c>
      <c r="E82" s="1210">
        <v>1</v>
      </c>
      <c r="F82" s="1207"/>
      <c r="G82" s="1258">
        <v>239.9</v>
      </c>
      <c r="H82" s="227">
        <f>IF(G82="","",G82-G82*COMPASS!$U$29)</f>
        <v>239.9</v>
      </c>
    </row>
    <row r="83" spans="1:8" ht="20.399999999999999">
      <c r="A83" s="1120" t="s">
        <v>14201</v>
      </c>
      <c r="B83" s="820" t="s">
        <v>467</v>
      </c>
      <c r="C83" s="1204" t="s">
        <v>14202</v>
      </c>
      <c r="D83" s="1217" t="s">
        <v>14203</v>
      </c>
      <c r="E83" s="1210">
        <v>1</v>
      </c>
      <c r="F83" s="1207"/>
      <c r="G83" s="1258">
        <v>219.54</v>
      </c>
      <c r="H83" s="227">
        <f>IF(G83="","",G83-G83*COMPASS!$U$29)</f>
        <v>219.54</v>
      </c>
    </row>
    <row r="84" spans="1:8" ht="20.399999999999999">
      <c r="A84" s="1120" t="s">
        <v>14204</v>
      </c>
      <c r="B84" s="820" t="s">
        <v>467</v>
      </c>
      <c r="C84" s="1204" t="s">
        <v>14205</v>
      </c>
      <c r="D84" s="1217" t="s">
        <v>14206</v>
      </c>
      <c r="E84" s="1210">
        <v>1</v>
      </c>
      <c r="F84" s="1207"/>
      <c r="G84" s="1258">
        <v>373.95</v>
      </c>
      <c r="H84" s="227">
        <f>IF(G84="","",G84-G84*COMPASS!$U$29)</f>
        <v>373.95</v>
      </c>
    </row>
    <row r="85" spans="1:8">
      <c r="A85" s="1199" t="s">
        <v>14207</v>
      </c>
      <c r="B85" s="1213"/>
      <c r="C85" s="1214"/>
      <c r="D85" s="1215"/>
      <c r="E85" s="1199"/>
      <c r="F85" s="1216"/>
      <c r="G85" s="1259"/>
      <c r="H85" s="227" t="str">
        <f>IF(G85="","",G85-G85*COMPASS!$U$29)</f>
        <v/>
      </c>
    </row>
    <row r="86" spans="1:8" ht="20.399999999999999">
      <c r="A86" s="1120" t="s">
        <v>14208</v>
      </c>
      <c r="B86" s="820" t="s">
        <v>467</v>
      </c>
      <c r="C86" s="1204" t="s">
        <v>14209</v>
      </c>
      <c r="D86" s="1217" t="s">
        <v>14210</v>
      </c>
      <c r="E86" s="1210">
        <v>1</v>
      </c>
      <c r="F86" s="1207"/>
      <c r="G86" s="1258">
        <v>55.09</v>
      </c>
      <c r="H86" s="227">
        <f>IF(G86="","",G86-G86*COMPASS!$U$29)</f>
        <v>55.09</v>
      </c>
    </row>
    <row r="87" spans="1:8" ht="20.399999999999999">
      <c r="A87" s="1120" t="s">
        <v>14211</v>
      </c>
      <c r="B87" s="820" t="s">
        <v>467</v>
      </c>
      <c r="C87" s="1204" t="s">
        <v>14212</v>
      </c>
      <c r="D87" s="1217" t="s">
        <v>14213</v>
      </c>
      <c r="E87" s="1210">
        <v>1</v>
      </c>
      <c r="F87" s="1207"/>
      <c r="G87" s="1258">
        <v>104.05</v>
      </c>
      <c r="H87" s="227">
        <f>IF(G87="","",G87-G87*COMPASS!$U$29)</f>
        <v>104.05</v>
      </c>
    </row>
    <row r="88" spans="1:8" ht="20.399999999999999">
      <c r="A88" s="1120" t="s">
        <v>14214</v>
      </c>
      <c r="B88" s="820" t="s">
        <v>467</v>
      </c>
      <c r="C88" s="1204" t="s">
        <v>14215</v>
      </c>
      <c r="D88" s="1217" t="s">
        <v>14216</v>
      </c>
      <c r="E88" s="1210">
        <v>1</v>
      </c>
      <c r="F88" s="1207"/>
      <c r="G88" s="1258">
        <v>100.16</v>
      </c>
      <c r="H88" s="227">
        <f>IF(G88="","",G88-G88*COMPASS!$U$29)</f>
        <v>100.16</v>
      </c>
    </row>
    <row r="89" spans="1:8" ht="20.399999999999999">
      <c r="A89" s="1120" t="s">
        <v>14217</v>
      </c>
      <c r="B89" s="820" t="s">
        <v>467</v>
      </c>
      <c r="C89" s="1204" t="s">
        <v>14218</v>
      </c>
      <c r="D89" s="1217" t="s">
        <v>14219</v>
      </c>
      <c r="E89" s="1210">
        <v>1</v>
      </c>
      <c r="F89" s="1207"/>
      <c r="G89" s="1258">
        <v>214.12</v>
      </c>
      <c r="H89" s="227">
        <f>IF(G89="","",G89-G89*COMPASS!$U$29)</f>
        <v>214.12</v>
      </c>
    </row>
    <row r="90" spans="1:8" ht="20.399999999999999">
      <c r="A90" s="1120" t="s">
        <v>14220</v>
      </c>
      <c r="B90" s="820" t="s">
        <v>467</v>
      </c>
      <c r="C90" s="1204" t="s">
        <v>14221</v>
      </c>
      <c r="D90" s="1208" t="s">
        <v>14222</v>
      </c>
      <c r="E90" s="1210">
        <v>1</v>
      </c>
      <c r="F90" s="1207"/>
      <c r="G90" s="1258">
        <v>185.33</v>
      </c>
      <c r="H90" s="227">
        <f>IF(G90="","",G90-G90*COMPASS!$U$29)</f>
        <v>185.33</v>
      </c>
    </row>
    <row r="91" spans="1:8" ht="20.399999999999999">
      <c r="A91" s="1120" t="s">
        <v>14223</v>
      </c>
      <c r="B91" s="820" t="s">
        <v>467</v>
      </c>
      <c r="C91" s="1204" t="s">
        <v>14224</v>
      </c>
      <c r="D91" s="1208" t="s">
        <v>14225</v>
      </c>
      <c r="E91" s="1210">
        <v>1</v>
      </c>
      <c r="F91" s="1207"/>
      <c r="G91" s="1258">
        <v>241.25</v>
      </c>
      <c r="H91" s="227">
        <f>IF(G91="","",G91-G91*COMPASS!$U$29)</f>
        <v>241.25</v>
      </c>
    </row>
    <row r="92" spans="1:8" ht="30.6">
      <c r="A92" s="1120" t="s">
        <v>14226</v>
      </c>
      <c r="B92" s="820" t="s">
        <v>467</v>
      </c>
      <c r="C92" s="1204" t="s">
        <v>14227</v>
      </c>
      <c r="D92" s="1208" t="s">
        <v>14228</v>
      </c>
      <c r="E92" s="1210">
        <v>1</v>
      </c>
      <c r="F92" s="1207"/>
      <c r="G92" s="1258">
        <v>383.16</v>
      </c>
      <c r="H92" s="227">
        <f>IF(G92="","",G92-G92*COMPASS!$U$29)</f>
        <v>383.16</v>
      </c>
    </row>
    <row r="93" spans="1:8">
      <c r="A93" s="1199" t="s">
        <v>17487</v>
      </c>
      <c r="B93" s="1213"/>
      <c r="C93" s="1214"/>
      <c r="D93" s="1215"/>
      <c r="E93" s="1199"/>
      <c r="F93" s="1216"/>
      <c r="G93" s="1259"/>
      <c r="H93" s="227" t="str">
        <f>IF(G93="","",G93-G93*COMPASS!$U$29)</f>
        <v/>
      </c>
    </row>
    <row r="94" spans="1:8" ht="20.399999999999999">
      <c r="A94" s="1120" t="s">
        <v>14229</v>
      </c>
      <c r="B94" s="820" t="s">
        <v>467</v>
      </c>
      <c r="C94" s="1204" t="s">
        <v>14230</v>
      </c>
      <c r="D94" s="1217" t="s">
        <v>16286</v>
      </c>
      <c r="E94" s="1210">
        <v>1</v>
      </c>
      <c r="F94" s="1207"/>
      <c r="G94" s="1258">
        <v>166.96</v>
      </c>
      <c r="H94" s="227">
        <f>IF(G94="","",G94-G94*COMPASS!$U$29)</f>
        <v>166.96</v>
      </c>
    </row>
    <row r="95" spans="1:8" ht="20.399999999999999">
      <c r="A95" s="1120" t="s">
        <v>14231</v>
      </c>
      <c r="B95" s="820" t="s">
        <v>467</v>
      </c>
      <c r="C95" s="1204" t="s">
        <v>14232</v>
      </c>
      <c r="D95" s="1217" t="s">
        <v>16287</v>
      </c>
      <c r="E95" s="1210">
        <v>1</v>
      </c>
      <c r="F95" s="1207"/>
      <c r="G95" s="1258">
        <v>179.48</v>
      </c>
      <c r="H95" s="227">
        <f>IF(G95="","",G95-G95*COMPASS!$U$29)</f>
        <v>179.48</v>
      </c>
    </row>
    <row r="96" spans="1:8" ht="20.399999999999999">
      <c r="A96" s="1120" t="s">
        <v>14233</v>
      </c>
      <c r="B96" s="820" t="s">
        <v>467</v>
      </c>
      <c r="C96" s="1204" t="s">
        <v>14234</v>
      </c>
      <c r="D96" s="1217" t="s">
        <v>16288</v>
      </c>
      <c r="E96" s="1210">
        <v>1</v>
      </c>
      <c r="F96" s="1207"/>
      <c r="G96" s="1258">
        <v>257.88</v>
      </c>
      <c r="H96" s="227">
        <f>IF(G96="","",G96-G96*COMPASS!$U$29)</f>
        <v>257.88</v>
      </c>
    </row>
    <row r="97" spans="1:8" ht="20.399999999999999">
      <c r="A97" s="1120" t="s">
        <v>14235</v>
      </c>
      <c r="B97" s="820" t="s">
        <v>467</v>
      </c>
      <c r="C97" s="1204" t="s">
        <v>14236</v>
      </c>
      <c r="D97" s="1217" t="s">
        <v>14237</v>
      </c>
      <c r="E97" s="1210">
        <v>1</v>
      </c>
      <c r="F97" s="1207"/>
      <c r="G97" s="1258">
        <v>299.68</v>
      </c>
      <c r="H97" s="227">
        <f>IF(G97="","",G97-G97*COMPASS!$U$29)</f>
        <v>299.68</v>
      </c>
    </row>
    <row r="98" spans="1:8" ht="20.399999999999999">
      <c r="A98" s="1120" t="s">
        <v>14238</v>
      </c>
      <c r="B98" s="820" t="s">
        <v>467</v>
      </c>
      <c r="C98" s="1204" t="s">
        <v>14239</v>
      </c>
      <c r="D98" s="1217" t="s">
        <v>16289</v>
      </c>
      <c r="E98" s="1210">
        <v>1</v>
      </c>
      <c r="F98" s="1207"/>
      <c r="G98" s="1258">
        <v>550.12</v>
      </c>
      <c r="H98" s="227">
        <f>IF(G98="","",G98-G98*COMPASS!$U$29)</f>
        <v>550.12</v>
      </c>
    </row>
    <row r="99" spans="1:8">
      <c r="A99" s="1199" t="s">
        <v>17488</v>
      </c>
      <c r="B99" s="1213"/>
      <c r="C99" s="1214"/>
      <c r="D99" s="1215"/>
      <c r="E99" s="1199"/>
      <c r="F99" s="1216"/>
      <c r="G99" s="1259"/>
      <c r="H99" s="227" t="str">
        <f>IF(G99="","",G99-G99*COMPASS!$U$29)</f>
        <v/>
      </c>
    </row>
    <row r="100" spans="1:8" ht="20.399999999999999">
      <c r="A100" s="1120" t="s">
        <v>15389</v>
      </c>
      <c r="B100" s="1122" t="s">
        <v>467</v>
      </c>
      <c r="C100" s="1204" t="s">
        <v>15390</v>
      </c>
      <c r="D100" s="1217" t="s">
        <v>15391</v>
      </c>
      <c r="E100" s="1210">
        <v>1</v>
      </c>
      <c r="F100" s="1207"/>
      <c r="G100" s="1258">
        <v>183.93</v>
      </c>
      <c r="H100" s="227">
        <f>IF(G100="","",G100-G100*COMPASS!$U$29)</f>
        <v>183.93</v>
      </c>
    </row>
    <row r="101" spans="1:8" ht="20.399999999999999">
      <c r="A101" s="1120" t="s">
        <v>14765</v>
      </c>
      <c r="B101" s="1122" t="s">
        <v>467</v>
      </c>
      <c r="C101" s="1204" t="s">
        <v>14766</v>
      </c>
      <c r="D101" s="1217" t="s">
        <v>15392</v>
      </c>
      <c r="E101" s="1210">
        <v>1</v>
      </c>
      <c r="F101" s="1207"/>
      <c r="G101" s="1258">
        <v>342.52</v>
      </c>
      <c r="H101" s="227">
        <f>IF(G101="","",G101-G101*COMPASS!$U$29)</f>
        <v>342.52</v>
      </c>
    </row>
    <row r="102" spans="1:8" ht="20.399999999999999">
      <c r="A102" s="1120" t="s">
        <v>15393</v>
      </c>
      <c r="B102" s="1122" t="s">
        <v>467</v>
      </c>
      <c r="C102" s="1204" t="s">
        <v>15394</v>
      </c>
      <c r="D102" s="1217" t="s">
        <v>16290</v>
      </c>
      <c r="E102" s="1210">
        <v>1</v>
      </c>
      <c r="F102" s="1207"/>
      <c r="G102" s="1258">
        <v>309.83</v>
      </c>
      <c r="H102" s="227">
        <f>IF(G102="","",G102-G102*COMPASS!$U$29)</f>
        <v>309.83</v>
      </c>
    </row>
    <row r="103" spans="1:8" ht="20.399999999999999">
      <c r="A103" s="1120" t="s">
        <v>15395</v>
      </c>
      <c r="B103" s="1122" t="s">
        <v>467</v>
      </c>
      <c r="C103" s="1204" t="s">
        <v>15396</v>
      </c>
      <c r="D103" s="1217" t="s">
        <v>15397</v>
      </c>
      <c r="E103" s="1210">
        <v>1</v>
      </c>
      <c r="F103" s="1207"/>
      <c r="G103" s="1258">
        <v>600.86</v>
      </c>
      <c r="H103" s="227">
        <f>IF(G103="","",G103-G103*COMPASS!$U$29)</f>
        <v>600.86</v>
      </c>
    </row>
    <row r="104" spans="1:8" ht="20.399999999999999">
      <c r="A104" s="1120" t="s">
        <v>14240</v>
      </c>
      <c r="B104" s="1122" t="s">
        <v>467</v>
      </c>
      <c r="C104" s="1204" t="s">
        <v>14241</v>
      </c>
      <c r="D104" s="1217" t="s">
        <v>14242</v>
      </c>
      <c r="E104" s="1210">
        <v>1</v>
      </c>
      <c r="F104" s="1207"/>
      <c r="G104" s="1258">
        <v>411.44</v>
      </c>
      <c r="H104" s="227">
        <f>IF(G104="","",G104-G104*COMPASS!$U$29)</f>
        <v>411.44</v>
      </c>
    </row>
    <row r="105" spans="1:8" ht="20.399999999999999">
      <c r="A105" s="1120" t="s">
        <v>14243</v>
      </c>
      <c r="B105" s="1122" t="s">
        <v>467</v>
      </c>
      <c r="C105" s="1204" t="s">
        <v>14244</v>
      </c>
      <c r="D105" s="1217" t="s">
        <v>14245</v>
      </c>
      <c r="E105" s="1210">
        <v>1</v>
      </c>
      <c r="F105" s="1207"/>
      <c r="G105" s="1258">
        <v>575.04</v>
      </c>
      <c r="H105" s="227">
        <f>IF(G105="","",G105-G105*COMPASS!$U$29)</f>
        <v>575.04</v>
      </c>
    </row>
    <row r="106" spans="1:8" ht="20.399999999999999">
      <c r="A106" s="1120" t="s">
        <v>17730</v>
      </c>
      <c r="B106" s="1122" t="s">
        <v>467</v>
      </c>
      <c r="C106" s="1204" t="s">
        <v>17731</v>
      </c>
      <c r="D106" s="1217" t="s">
        <v>17732</v>
      </c>
      <c r="E106" s="1210">
        <v>1</v>
      </c>
      <c r="F106" s="1207"/>
      <c r="G106" s="1258">
        <v>380.46</v>
      </c>
      <c r="H106" s="227">
        <f>IF(G106="","",G106-G106*COMPASS!$U$29)</f>
        <v>380.46</v>
      </c>
    </row>
    <row r="107" spans="1:8">
      <c r="A107" s="1219" t="s">
        <v>15787</v>
      </c>
      <c r="B107" s="1220"/>
      <c r="C107" s="1221"/>
      <c r="D107" s="1222"/>
      <c r="E107" s="1223"/>
      <c r="F107" s="1224"/>
      <c r="G107" s="1260"/>
      <c r="H107" s="227" t="str">
        <f>IF(G107="","",G107-G107*COMPASS!$U$29)</f>
        <v/>
      </c>
    </row>
    <row r="108" spans="1:8">
      <c r="A108" s="1199" t="s">
        <v>15788</v>
      </c>
      <c r="B108" s="1213"/>
      <c r="C108" s="1214"/>
      <c r="D108" s="1215"/>
      <c r="E108" s="1199"/>
      <c r="F108" s="1216"/>
      <c r="G108" s="1259"/>
      <c r="H108" s="227" t="str">
        <f>IF(G108="","",G108-G108*COMPASS!$U$29)</f>
        <v/>
      </c>
    </row>
    <row r="109" spans="1:8" ht="20.399999999999999">
      <c r="A109" s="1120" t="s">
        <v>15789</v>
      </c>
      <c r="B109" s="820" t="s">
        <v>571</v>
      </c>
      <c r="C109" s="1204" t="s">
        <v>15790</v>
      </c>
      <c r="D109" s="1217" t="s">
        <v>15791</v>
      </c>
      <c r="E109" s="1210">
        <v>1</v>
      </c>
      <c r="F109" s="1218"/>
      <c r="G109" s="1264">
        <v>361.88</v>
      </c>
      <c r="H109" s="227">
        <f>IF(G109="","",G109-G109*COMPASS!$U$29)</f>
        <v>361.88</v>
      </c>
    </row>
    <row r="110" spans="1:8">
      <c r="A110" s="1219" t="s">
        <v>14246</v>
      </c>
      <c r="B110" s="1220"/>
      <c r="C110" s="1221"/>
      <c r="D110" s="1222"/>
      <c r="E110" s="1223"/>
      <c r="F110" s="1224"/>
      <c r="G110" s="1260"/>
      <c r="H110" s="227" t="str">
        <f>IF(G110="","",G110-G110*COMPASS!$U$29)</f>
        <v/>
      </c>
    </row>
    <row r="111" spans="1:8">
      <c r="A111" s="1199" t="s">
        <v>14247</v>
      </c>
      <c r="B111" s="1199"/>
      <c r="C111" s="1199"/>
      <c r="D111" s="1226"/>
      <c r="E111" s="1199"/>
      <c r="F111" s="1216"/>
      <c r="G111" s="1259"/>
      <c r="H111" s="227" t="str">
        <f>IF(G111="","",G111-G111*COMPASS!$U$29)</f>
        <v/>
      </c>
    </row>
    <row r="112" spans="1:8" ht="20.399999999999999">
      <c r="A112" s="1121" t="s">
        <v>14248</v>
      </c>
      <c r="B112" s="1122" t="s">
        <v>216</v>
      </c>
      <c r="C112" s="1204" t="s">
        <v>14249</v>
      </c>
      <c r="D112" s="1212" t="s">
        <v>14250</v>
      </c>
      <c r="E112" s="1206">
        <v>1</v>
      </c>
      <c r="F112" s="1207"/>
      <c r="G112" s="1258">
        <v>164.75</v>
      </c>
      <c r="H112" s="227">
        <f>IF(G112="","",G112-G112*COMPASS!$U$29)</f>
        <v>164.75</v>
      </c>
    </row>
    <row r="113" spans="1:8" ht="20.399999999999999">
      <c r="A113" s="1121" t="s">
        <v>14251</v>
      </c>
      <c r="B113" s="1122" t="s">
        <v>216</v>
      </c>
      <c r="C113" s="1204" t="s">
        <v>14252</v>
      </c>
      <c r="D113" s="1212" t="s">
        <v>14253</v>
      </c>
      <c r="E113" s="1206">
        <v>1</v>
      </c>
      <c r="F113" s="1207"/>
      <c r="G113" s="1258">
        <v>311.08</v>
      </c>
      <c r="H113" s="227">
        <f>IF(G113="","",G113-G113*COMPASS!$U$29)</f>
        <v>311.08</v>
      </c>
    </row>
    <row r="114" spans="1:8" ht="20.399999999999999">
      <c r="A114" s="1121" t="s">
        <v>14254</v>
      </c>
      <c r="B114" s="1122" t="s">
        <v>216</v>
      </c>
      <c r="C114" s="1204" t="s">
        <v>14255</v>
      </c>
      <c r="D114" s="1212" t="s">
        <v>14256</v>
      </c>
      <c r="E114" s="1206">
        <v>1</v>
      </c>
      <c r="F114" s="1207"/>
      <c r="G114" s="1258">
        <v>311.98</v>
      </c>
      <c r="H114" s="227">
        <f>IF(G114="","",G114-G114*COMPASS!$U$29)</f>
        <v>311.98</v>
      </c>
    </row>
    <row r="115" spans="1:8" ht="20.399999999999999">
      <c r="A115" s="1121" t="s">
        <v>14257</v>
      </c>
      <c r="B115" s="1122" t="s">
        <v>216</v>
      </c>
      <c r="C115" s="1204" t="s">
        <v>14258</v>
      </c>
      <c r="D115" s="1212" t="s">
        <v>14259</v>
      </c>
      <c r="E115" s="1206">
        <v>1</v>
      </c>
      <c r="F115" s="1207"/>
      <c r="G115" s="1258">
        <v>404</v>
      </c>
      <c r="H115" s="227">
        <f>IF(G115="","",G115-G115*COMPASS!$U$29)</f>
        <v>404</v>
      </c>
    </row>
    <row r="116" spans="1:8" ht="20.399999999999999">
      <c r="A116" s="1121" t="s">
        <v>14260</v>
      </c>
      <c r="B116" s="1122" t="s">
        <v>216</v>
      </c>
      <c r="C116" s="1204" t="s">
        <v>14261</v>
      </c>
      <c r="D116" s="1212" t="s">
        <v>14262</v>
      </c>
      <c r="E116" s="1206">
        <v>1</v>
      </c>
      <c r="F116" s="1207"/>
      <c r="G116" s="1258">
        <v>459.18</v>
      </c>
      <c r="H116" s="227">
        <f>IF(G116="","",G116-G116*COMPASS!$U$29)</f>
        <v>459.18</v>
      </c>
    </row>
    <row r="117" spans="1:8" ht="20.399999999999999">
      <c r="A117" s="1121" t="s">
        <v>14263</v>
      </c>
      <c r="B117" s="1122" t="s">
        <v>216</v>
      </c>
      <c r="C117" s="1204" t="s">
        <v>14264</v>
      </c>
      <c r="D117" s="1212" t="s">
        <v>14265</v>
      </c>
      <c r="E117" s="1206">
        <v>1</v>
      </c>
      <c r="F117" s="1207"/>
      <c r="G117" s="1258">
        <v>790.48</v>
      </c>
      <c r="H117" s="227">
        <f>IF(G117="","",G117-G117*COMPASS!$U$29)</f>
        <v>790.48</v>
      </c>
    </row>
    <row r="118" spans="1:8">
      <c r="A118" s="1199" t="s">
        <v>17489</v>
      </c>
      <c r="B118" s="1199"/>
      <c r="C118" s="1199"/>
      <c r="D118" s="1226"/>
      <c r="E118" s="1199"/>
      <c r="F118" s="1216"/>
      <c r="G118" s="1259"/>
      <c r="H118" s="227" t="str">
        <f>IF(G118="","",G118-G118*COMPASS!$U$29)</f>
        <v/>
      </c>
    </row>
    <row r="119" spans="1:8" ht="20.399999999999999">
      <c r="A119" s="1121" t="s">
        <v>14266</v>
      </c>
      <c r="B119" s="1122" t="s">
        <v>216</v>
      </c>
      <c r="C119" s="1204" t="s">
        <v>14267</v>
      </c>
      <c r="D119" s="1212" t="s">
        <v>14268</v>
      </c>
      <c r="E119" s="1206">
        <v>1</v>
      </c>
      <c r="F119" s="1207"/>
      <c r="G119" s="1258">
        <v>437</v>
      </c>
      <c r="H119" s="227">
        <f>IF(G119="","",G119-G119*COMPASS!$U$29)</f>
        <v>437</v>
      </c>
    </row>
    <row r="120" spans="1:8" ht="20.399999999999999">
      <c r="A120" s="1121" t="s">
        <v>14269</v>
      </c>
      <c r="B120" s="1122" t="s">
        <v>216</v>
      </c>
      <c r="C120" s="1204" t="s">
        <v>14270</v>
      </c>
      <c r="D120" s="1212" t="s">
        <v>14271</v>
      </c>
      <c r="E120" s="1206">
        <v>1</v>
      </c>
      <c r="F120" s="1207"/>
      <c r="G120" s="1258">
        <v>559.64</v>
      </c>
      <c r="H120" s="227">
        <f>IF(G120="","",G120-G120*COMPASS!$U$29)</f>
        <v>559.64</v>
      </c>
    </row>
    <row r="121" spans="1:8" ht="20.399999999999999">
      <c r="A121" s="1121" t="s">
        <v>14272</v>
      </c>
      <c r="B121" s="1122" t="s">
        <v>216</v>
      </c>
      <c r="C121" s="1204" t="s">
        <v>14273</v>
      </c>
      <c r="D121" s="1212" t="s">
        <v>14274</v>
      </c>
      <c r="E121" s="1206">
        <v>1</v>
      </c>
      <c r="F121" s="1207"/>
      <c r="G121" s="1258">
        <v>540.16</v>
      </c>
      <c r="H121" s="227">
        <f>IF(G121="","",G121-G121*COMPASS!$U$29)</f>
        <v>540.16</v>
      </c>
    </row>
    <row r="122" spans="1:8" ht="20.399999999999999">
      <c r="A122" s="1121" t="s">
        <v>14275</v>
      </c>
      <c r="B122" s="1122" t="s">
        <v>216</v>
      </c>
      <c r="C122" s="1204" t="s">
        <v>14276</v>
      </c>
      <c r="D122" s="1212" t="s">
        <v>14277</v>
      </c>
      <c r="E122" s="1206">
        <v>1</v>
      </c>
      <c r="F122" s="1207"/>
      <c r="G122" s="1258">
        <v>690.06</v>
      </c>
      <c r="H122" s="227">
        <f>IF(G122="","",G122-G122*COMPASS!$U$29)</f>
        <v>690.06</v>
      </c>
    </row>
    <row r="123" spans="1:8" ht="20.399999999999999">
      <c r="A123" s="1121" t="s">
        <v>14278</v>
      </c>
      <c r="B123" s="1122" t="s">
        <v>216</v>
      </c>
      <c r="C123" s="1204" t="s">
        <v>14279</v>
      </c>
      <c r="D123" s="1212" t="s">
        <v>14280</v>
      </c>
      <c r="E123" s="1206">
        <v>1</v>
      </c>
      <c r="F123" s="1207"/>
      <c r="G123" s="1258">
        <v>1105.1199999999999</v>
      </c>
      <c r="H123" s="227">
        <f>IF(G123="","",G123-G123*COMPASS!$U$29)</f>
        <v>1105.1199999999999</v>
      </c>
    </row>
    <row r="124" spans="1:8" ht="20.399999999999999">
      <c r="A124" s="1121" t="s">
        <v>14281</v>
      </c>
      <c r="B124" s="1122" t="s">
        <v>216</v>
      </c>
      <c r="C124" s="1204" t="s">
        <v>14282</v>
      </c>
      <c r="D124" s="1212" t="s">
        <v>16291</v>
      </c>
      <c r="E124" s="1206">
        <v>1</v>
      </c>
      <c r="F124" s="1207"/>
      <c r="G124" s="1258">
        <v>1326.32</v>
      </c>
      <c r="H124" s="227">
        <f>IF(G124="","",G124-G124*COMPASS!$U$29)</f>
        <v>1326.32</v>
      </c>
    </row>
    <row r="125" spans="1:8">
      <c r="A125" s="1199" t="s">
        <v>16292</v>
      </c>
      <c r="B125" s="1199"/>
      <c r="C125" s="1199"/>
      <c r="D125" s="1226"/>
      <c r="E125" s="1199"/>
      <c r="F125" s="1216"/>
      <c r="G125" s="1259"/>
      <c r="H125" s="227" t="str">
        <f>IF(G125="","",G125-G125*COMPASS!$U$29)</f>
        <v/>
      </c>
    </row>
    <row r="126" spans="1:8" ht="20.399999999999999">
      <c r="A126" s="1120" t="s">
        <v>16293</v>
      </c>
      <c r="B126" s="820" t="s">
        <v>216</v>
      </c>
      <c r="C126" s="1204" t="s">
        <v>16294</v>
      </c>
      <c r="D126" s="1217" t="s">
        <v>16295</v>
      </c>
      <c r="E126" s="1206">
        <v>1</v>
      </c>
      <c r="F126" s="1207"/>
      <c r="G126" s="1258">
        <v>839.68</v>
      </c>
      <c r="H126" s="227">
        <f>IF(G126="","",G126-G126*COMPASS!$U$29)</f>
        <v>839.68</v>
      </c>
    </row>
    <row r="127" spans="1:8" ht="20.399999999999999">
      <c r="A127" s="1120" t="s">
        <v>16296</v>
      </c>
      <c r="B127" s="820" t="s">
        <v>216</v>
      </c>
      <c r="C127" s="1204" t="s">
        <v>16297</v>
      </c>
      <c r="D127" s="1217" t="s">
        <v>16298</v>
      </c>
      <c r="E127" s="1206">
        <v>1</v>
      </c>
      <c r="F127" s="1207"/>
      <c r="G127" s="1258">
        <v>1459.05</v>
      </c>
      <c r="H127" s="227">
        <f>IF(G127="","",G127-G127*COMPASS!$U$29)</f>
        <v>1459.05</v>
      </c>
    </row>
    <row r="128" spans="1:8">
      <c r="A128" s="1199" t="s">
        <v>16160</v>
      </c>
      <c r="B128" s="1199"/>
      <c r="C128" s="1199"/>
      <c r="D128" s="1226"/>
      <c r="E128" s="1199"/>
      <c r="F128" s="1216"/>
      <c r="G128" s="1259"/>
      <c r="H128" s="227" t="str">
        <f>IF(G128="","",G128-G128*COMPASS!$U$29)</f>
        <v/>
      </c>
    </row>
    <row r="129" spans="1:8" ht="20.399999999999999">
      <c r="A129" s="1121" t="s">
        <v>16138</v>
      </c>
      <c r="B129" s="1122" t="s">
        <v>467</v>
      </c>
      <c r="C129" s="1204" t="s">
        <v>16139</v>
      </c>
      <c r="D129" s="1212" t="s">
        <v>17490</v>
      </c>
      <c r="E129" s="1206">
        <v>1</v>
      </c>
      <c r="F129" s="1207"/>
      <c r="G129" s="1258">
        <v>3111.38</v>
      </c>
      <c r="H129" s="227">
        <f>IF(G129="","",G129-G129*COMPASS!$U$29)</f>
        <v>3111.38</v>
      </c>
    </row>
    <row r="130" spans="1:8">
      <c r="A130" s="1219" t="s">
        <v>14283</v>
      </c>
      <c r="B130" s="1220"/>
      <c r="C130" s="1221"/>
      <c r="D130" s="1222"/>
      <c r="E130" s="1223"/>
      <c r="F130" s="1224"/>
      <c r="G130" s="1260"/>
      <c r="H130" s="227" t="str">
        <f>IF(G130="","",G130-G130*COMPASS!$U$29)</f>
        <v/>
      </c>
    </row>
    <row r="131" spans="1:8">
      <c r="A131" s="1199" t="s">
        <v>14284</v>
      </c>
      <c r="B131" s="1213"/>
      <c r="C131" s="1214"/>
      <c r="D131" s="1215"/>
      <c r="E131" s="1199"/>
      <c r="F131" s="1216"/>
      <c r="G131" s="1259"/>
      <c r="H131" s="227" t="str">
        <f>IF(G131="","",G131-G131*COMPASS!$U$29)</f>
        <v/>
      </c>
    </row>
    <row r="132" spans="1:8" ht="20.399999999999999">
      <c r="A132" s="1121" t="s">
        <v>14285</v>
      </c>
      <c r="B132" s="1122" t="s">
        <v>216</v>
      </c>
      <c r="C132" s="1204" t="s">
        <v>14286</v>
      </c>
      <c r="D132" s="1212" t="s">
        <v>17491</v>
      </c>
      <c r="E132" s="1206">
        <v>1</v>
      </c>
      <c r="F132" s="1207"/>
      <c r="G132" s="1258">
        <v>1946.35</v>
      </c>
      <c r="H132" s="227">
        <f>IF(G132="","",G132-G132*COMPASS!$U$29)</f>
        <v>1946.35</v>
      </c>
    </row>
    <row r="133" spans="1:8" ht="20.399999999999999">
      <c r="A133" s="1121" t="s">
        <v>14287</v>
      </c>
      <c r="B133" s="1122" t="s">
        <v>216</v>
      </c>
      <c r="C133" s="1204" t="s">
        <v>14288</v>
      </c>
      <c r="D133" s="1212" t="s">
        <v>17492</v>
      </c>
      <c r="E133" s="1206">
        <v>1</v>
      </c>
      <c r="F133" s="1207"/>
      <c r="G133" s="1258">
        <v>1983.51</v>
      </c>
      <c r="H133" s="227">
        <f>IF(G133="","",G133-G133*COMPASS!$U$29)</f>
        <v>1983.51</v>
      </c>
    </row>
    <row r="134" spans="1:8" ht="20.399999999999999">
      <c r="A134" s="1121" t="s">
        <v>14289</v>
      </c>
      <c r="B134" s="1122" t="s">
        <v>216</v>
      </c>
      <c r="C134" s="1204" t="s">
        <v>14290</v>
      </c>
      <c r="D134" s="1212" t="s">
        <v>17493</v>
      </c>
      <c r="E134" s="1206">
        <v>1</v>
      </c>
      <c r="F134" s="1207"/>
      <c r="G134" s="1258">
        <v>2768.55</v>
      </c>
      <c r="H134" s="227">
        <f>IF(G134="","",G134-G134*COMPASS!$U$29)</f>
        <v>2768.55</v>
      </c>
    </row>
    <row r="135" spans="1:8">
      <c r="A135" s="1227" t="s">
        <v>14291</v>
      </c>
      <c r="B135" s="1228"/>
      <c r="C135" s="1229"/>
      <c r="D135" s="1230"/>
      <c r="E135" s="1231"/>
      <c r="F135" s="1232"/>
      <c r="G135" s="1265"/>
      <c r="H135" s="227" t="str">
        <f>IF(G135="","",G135-G135*COMPASS!$U$29)</f>
        <v/>
      </c>
    </row>
    <row r="136" spans="1:8">
      <c r="A136" s="1199" t="s">
        <v>14292</v>
      </c>
      <c r="B136" s="1213"/>
      <c r="C136" s="1214"/>
      <c r="D136" s="1215"/>
      <c r="E136" s="1199"/>
      <c r="F136" s="1216"/>
      <c r="G136" s="1259"/>
      <c r="H136" s="227" t="str">
        <f>IF(G136="","",G136-G136*COMPASS!$U$29)</f>
        <v/>
      </c>
    </row>
    <row r="137" spans="1:8" ht="20.399999999999999">
      <c r="A137" s="1120" t="s">
        <v>14293</v>
      </c>
      <c r="B137" s="820" t="s">
        <v>467</v>
      </c>
      <c r="C137" s="1204" t="s">
        <v>14294</v>
      </c>
      <c r="D137" s="1217" t="s">
        <v>14295</v>
      </c>
      <c r="E137" s="1210">
        <v>1</v>
      </c>
      <c r="F137" s="1207"/>
      <c r="G137" s="1258">
        <v>136.16</v>
      </c>
      <c r="H137" s="227">
        <f>IF(G137="","",G137-G137*COMPASS!$U$29)</f>
        <v>136.16</v>
      </c>
    </row>
    <row r="138" spans="1:8" ht="20.399999999999999">
      <c r="A138" s="1120" t="s">
        <v>14296</v>
      </c>
      <c r="B138" s="820" t="s">
        <v>467</v>
      </c>
      <c r="C138" s="1204" t="s">
        <v>14297</v>
      </c>
      <c r="D138" s="1217" t="s">
        <v>14298</v>
      </c>
      <c r="E138" s="1210">
        <v>1</v>
      </c>
      <c r="F138" s="1207"/>
      <c r="G138" s="1258">
        <v>211.33</v>
      </c>
      <c r="H138" s="227">
        <f>IF(G138="","",G138-G138*COMPASS!$U$29)</f>
        <v>211.33</v>
      </c>
    </row>
    <row r="139" spans="1:8" ht="20.399999999999999">
      <c r="A139" s="1120" t="s">
        <v>14299</v>
      </c>
      <c r="B139" s="820" t="s">
        <v>467</v>
      </c>
      <c r="C139" s="1204" t="s">
        <v>14300</v>
      </c>
      <c r="D139" s="1217" t="s">
        <v>14301</v>
      </c>
      <c r="E139" s="1210">
        <v>1</v>
      </c>
      <c r="F139" s="1207"/>
      <c r="G139" s="1258">
        <v>309.99</v>
      </c>
      <c r="H139" s="227">
        <f>IF(G139="","",G139-G139*COMPASS!$U$29)</f>
        <v>309.99</v>
      </c>
    </row>
    <row r="140" spans="1:8" ht="20.399999999999999">
      <c r="A140" s="1121" t="s">
        <v>14302</v>
      </c>
      <c r="B140" s="820" t="s">
        <v>467</v>
      </c>
      <c r="C140" s="1204" t="s">
        <v>14303</v>
      </c>
      <c r="D140" s="1212" t="s">
        <v>14304</v>
      </c>
      <c r="E140" s="1206">
        <v>1</v>
      </c>
      <c r="F140" s="1207"/>
      <c r="G140" s="1258">
        <v>375.78</v>
      </c>
      <c r="H140" s="227">
        <f>IF(G140="","",G140-G140*COMPASS!$U$29)</f>
        <v>375.78</v>
      </c>
    </row>
    <row r="141" spans="1:8">
      <c r="A141" s="1219" t="s">
        <v>14305</v>
      </c>
      <c r="B141" s="1220"/>
      <c r="C141" s="1221"/>
      <c r="D141" s="1222"/>
      <c r="E141" s="1223"/>
      <c r="F141" s="1224"/>
      <c r="G141" s="1260"/>
      <c r="H141" s="227" t="str">
        <f>IF(G141="","",G141-G141*COMPASS!$U$29)</f>
        <v/>
      </c>
    </row>
    <row r="142" spans="1:8" ht="20.399999999999999">
      <c r="A142" s="1121" t="s">
        <v>14306</v>
      </c>
      <c r="B142" s="1122" t="s">
        <v>216</v>
      </c>
      <c r="C142" s="1204" t="s">
        <v>14307</v>
      </c>
      <c r="D142" s="1212" t="s">
        <v>14308</v>
      </c>
      <c r="E142" s="1206">
        <v>1</v>
      </c>
      <c r="F142" s="1207"/>
      <c r="G142" s="1258">
        <v>357.71</v>
      </c>
      <c r="H142" s="227">
        <f>IF(G142="","",G142-G142*COMPASS!$U$29)</f>
        <v>357.71</v>
      </c>
    </row>
    <row r="143" spans="1:8" ht="20.399999999999999">
      <c r="A143" s="1121" t="s">
        <v>14309</v>
      </c>
      <c r="B143" s="1122" t="s">
        <v>216</v>
      </c>
      <c r="C143" s="1204" t="s">
        <v>14310</v>
      </c>
      <c r="D143" s="1212" t="s">
        <v>14311</v>
      </c>
      <c r="E143" s="1206">
        <v>1</v>
      </c>
      <c r="F143" s="1207"/>
      <c r="G143" s="1258">
        <v>989.22</v>
      </c>
      <c r="H143" s="227">
        <f>IF(G143="","",G143-G143*COMPASS!$U$29)</f>
        <v>989.22</v>
      </c>
    </row>
    <row r="144" spans="1:8">
      <c r="A144" s="1219" t="s">
        <v>277</v>
      </c>
      <c r="B144" s="1220"/>
      <c r="C144" s="1221"/>
      <c r="D144" s="1222"/>
      <c r="E144" s="1223"/>
      <c r="F144" s="1224"/>
      <c r="G144" s="1260"/>
      <c r="H144" s="227" t="str">
        <f>IF(G144="","",G144-G144*COMPASS!$U$29)</f>
        <v/>
      </c>
    </row>
    <row r="145" spans="1:8" ht="19.8">
      <c r="A145" s="1120" t="s">
        <v>15398</v>
      </c>
      <c r="B145" s="1122" t="s">
        <v>467</v>
      </c>
      <c r="C145" s="1204" t="s">
        <v>15399</v>
      </c>
      <c r="D145" s="1217" t="s">
        <v>15400</v>
      </c>
      <c r="E145" s="1210">
        <v>1</v>
      </c>
      <c r="F145" s="1207"/>
      <c r="G145" s="1258">
        <v>59.01</v>
      </c>
      <c r="H145" s="227">
        <f>IF(G145="","",G145-G145*COMPASS!$U$29)</f>
        <v>59.01</v>
      </c>
    </row>
    <row r="146" spans="1:8" ht="20.399999999999999">
      <c r="A146" s="1120" t="s">
        <v>14762</v>
      </c>
      <c r="B146" s="1122" t="s">
        <v>467</v>
      </c>
      <c r="C146" s="1204" t="s">
        <v>14312</v>
      </c>
      <c r="D146" s="1205" t="s">
        <v>14313</v>
      </c>
      <c r="E146" s="1210">
        <v>1</v>
      </c>
      <c r="F146" s="1207"/>
      <c r="G146" s="1258">
        <v>35.47</v>
      </c>
      <c r="H146" s="227">
        <f>IF(G146="","",G146-G146*COMPASS!$U$29)</f>
        <v>35.47</v>
      </c>
    </row>
    <row r="147" spans="1:8" ht="20.399999999999999">
      <c r="A147" s="1120" t="s">
        <v>14314</v>
      </c>
      <c r="B147" s="1122" t="s">
        <v>467</v>
      </c>
      <c r="C147" s="1204" t="s">
        <v>14315</v>
      </c>
      <c r="D147" s="1205" t="s">
        <v>14316</v>
      </c>
      <c r="E147" s="1210">
        <v>1</v>
      </c>
      <c r="F147" s="1207"/>
      <c r="G147" s="1258">
        <v>40.07</v>
      </c>
      <c r="H147" s="227">
        <f>IF(G147="","",G147-G147*COMPASS!$U$29)</f>
        <v>40.07</v>
      </c>
    </row>
    <row r="148" spans="1:8" ht="19.8">
      <c r="A148" s="1120" t="s">
        <v>14317</v>
      </c>
      <c r="B148" s="1122" t="s">
        <v>467</v>
      </c>
      <c r="C148" s="1204" t="s">
        <v>14318</v>
      </c>
      <c r="D148" s="1208" t="s">
        <v>14319</v>
      </c>
      <c r="E148" s="1210">
        <v>1</v>
      </c>
      <c r="F148" s="1207"/>
      <c r="G148" s="1258">
        <v>80.13</v>
      </c>
      <c r="H148" s="227">
        <f>IF(G148="","",G148-G148*COMPASS!$U$29)</f>
        <v>80.13</v>
      </c>
    </row>
    <row r="149" spans="1:8" ht="20.399999999999999">
      <c r="A149" s="1120" t="s">
        <v>14320</v>
      </c>
      <c r="B149" s="1122" t="s">
        <v>467</v>
      </c>
      <c r="C149" s="1204" t="s">
        <v>14321</v>
      </c>
      <c r="D149" s="1217" t="s">
        <v>14322</v>
      </c>
      <c r="E149" s="1210">
        <v>1</v>
      </c>
      <c r="F149" s="1207"/>
      <c r="G149" s="1258">
        <v>100.37</v>
      </c>
      <c r="H149" s="227">
        <f>IF(G149="","",G149-G149*COMPASS!$U$29)</f>
        <v>100.37</v>
      </c>
    </row>
    <row r="150" spans="1:8" ht="20.399999999999999">
      <c r="A150" s="1120" t="s">
        <v>14323</v>
      </c>
      <c r="B150" s="1122" t="s">
        <v>467</v>
      </c>
      <c r="C150" s="1204" t="s">
        <v>14324</v>
      </c>
      <c r="D150" s="1217" t="s">
        <v>14325</v>
      </c>
      <c r="E150" s="1210">
        <v>1</v>
      </c>
      <c r="F150" s="1207"/>
      <c r="G150" s="1258">
        <v>206.2</v>
      </c>
      <c r="H150" s="227">
        <f>IF(G150="","",G150-G150*COMPASS!$U$29)</f>
        <v>206.2</v>
      </c>
    </row>
    <row r="151" spans="1:8" ht="20.399999999999999">
      <c r="A151" s="1121" t="s">
        <v>14332</v>
      </c>
      <c r="B151" s="1122" t="s">
        <v>467</v>
      </c>
      <c r="C151" s="1204" t="s">
        <v>14333</v>
      </c>
      <c r="D151" s="1212" t="s">
        <v>14334</v>
      </c>
      <c r="E151" s="1206">
        <v>1</v>
      </c>
      <c r="F151" s="1207"/>
      <c r="G151" s="1258">
        <v>229.9</v>
      </c>
      <c r="H151" s="227">
        <f>IF(G151="","",G151-G151*COMPASS!$U$29)</f>
        <v>229.9</v>
      </c>
    </row>
    <row r="152" spans="1:8" ht="20.399999999999999">
      <c r="A152" s="1121" t="s">
        <v>14335</v>
      </c>
      <c r="B152" s="1122" t="s">
        <v>467</v>
      </c>
      <c r="C152" s="1204" t="s">
        <v>14336</v>
      </c>
      <c r="D152" s="1212" t="s">
        <v>14337</v>
      </c>
      <c r="E152" s="1206">
        <v>1</v>
      </c>
      <c r="F152" s="1207"/>
      <c r="G152" s="1258">
        <v>318.41000000000003</v>
      </c>
      <c r="H152" s="227">
        <f>IF(G152="","",G152-G152*COMPASS!$U$29)</f>
        <v>318.41000000000003</v>
      </c>
    </row>
    <row r="153" spans="1:8" ht="20.399999999999999">
      <c r="A153" s="1121" t="s">
        <v>14338</v>
      </c>
      <c r="B153" s="1122" t="s">
        <v>467</v>
      </c>
      <c r="C153" s="1204" t="s">
        <v>14339</v>
      </c>
      <c r="D153" s="1212" t="s">
        <v>14340</v>
      </c>
      <c r="E153" s="1206">
        <v>1</v>
      </c>
      <c r="F153" s="1207"/>
      <c r="G153" s="1258">
        <v>333.08</v>
      </c>
      <c r="H153" s="227">
        <f>IF(G153="","",G153-G153*COMPASS!$U$29)</f>
        <v>333.08</v>
      </c>
    </row>
    <row r="154" spans="1:8" ht="20.399999999999999">
      <c r="A154" s="1121" t="s">
        <v>14341</v>
      </c>
      <c r="B154" s="1122" t="s">
        <v>467</v>
      </c>
      <c r="C154" s="1204" t="s">
        <v>14342</v>
      </c>
      <c r="D154" s="1212" t="s">
        <v>14343</v>
      </c>
      <c r="E154" s="1206">
        <v>1</v>
      </c>
      <c r="F154" s="1207"/>
      <c r="G154" s="1258">
        <v>566.82000000000005</v>
      </c>
      <c r="H154" s="227">
        <f>IF(G154="","",G154-G154*COMPASS!$U$29)</f>
        <v>566.82000000000005</v>
      </c>
    </row>
    <row r="155" spans="1:8" ht="19.8">
      <c r="A155" s="1120" t="s">
        <v>14326</v>
      </c>
      <c r="B155" s="1122" t="s">
        <v>467</v>
      </c>
      <c r="C155" s="1204" t="s">
        <v>14327</v>
      </c>
      <c r="D155" s="1217" t="s">
        <v>14328</v>
      </c>
      <c r="E155" s="1210">
        <v>1</v>
      </c>
      <c r="F155" s="1207"/>
      <c r="G155" s="1258">
        <v>24.21</v>
      </c>
      <c r="H155" s="227">
        <f>IF(G155="","",G155-G155*COMPASS!$U$29)</f>
        <v>24.21</v>
      </c>
    </row>
    <row r="156" spans="1:8" ht="19.8">
      <c r="A156" s="1121" t="s">
        <v>14329</v>
      </c>
      <c r="B156" s="1122" t="s">
        <v>467</v>
      </c>
      <c r="C156" s="1204" t="s">
        <v>14330</v>
      </c>
      <c r="D156" s="1212" t="s">
        <v>14331</v>
      </c>
      <c r="E156" s="1206">
        <v>1</v>
      </c>
      <c r="F156" s="1207"/>
      <c r="G156" s="1258">
        <v>40.9</v>
      </c>
      <c r="H156" s="227">
        <f>IF(G156="","",G156-G156*COMPASS!$U$29)</f>
        <v>40.9</v>
      </c>
    </row>
    <row r="157" spans="1:8">
      <c r="A157" s="1219" t="s">
        <v>15461</v>
      </c>
      <c r="B157" s="1220"/>
      <c r="C157" s="1221"/>
      <c r="D157" s="1222"/>
      <c r="E157" s="1223"/>
      <c r="F157" s="1224"/>
      <c r="G157" s="1260"/>
      <c r="H157" s="227" t="str">
        <f>IF(G157="","",G157-G157*COMPASS!$U$29)</f>
        <v/>
      </c>
    </row>
    <row r="158" spans="1:8" ht="20.399999999999999">
      <c r="A158" s="1121" t="s">
        <v>16161</v>
      </c>
      <c r="B158" s="1122" t="s">
        <v>216</v>
      </c>
      <c r="C158" s="1204" t="s">
        <v>16162</v>
      </c>
      <c r="D158" s="1212" t="s">
        <v>16163</v>
      </c>
      <c r="E158" s="1206">
        <v>1</v>
      </c>
      <c r="F158" s="1207"/>
      <c r="G158" s="1258">
        <v>48.75</v>
      </c>
      <c r="H158" s="227">
        <f>IF(G158="","",G158-G158*COMPASS!$U$29)</f>
        <v>48.75</v>
      </c>
    </row>
    <row r="159" spans="1:8" ht="13.8">
      <c r="A159" s="1193" t="s">
        <v>15401</v>
      </c>
      <c r="B159" s="1194"/>
      <c r="C159" s="1195"/>
      <c r="D159" s="1196"/>
      <c r="E159" s="1195"/>
      <c r="F159" s="1197"/>
      <c r="G159" s="1261"/>
      <c r="H159" s="227" t="str">
        <f>IF(G159="","",G159-G159*COMPASS!$U$29)</f>
        <v/>
      </c>
    </row>
    <row r="160" spans="1:8">
      <c r="A160" s="1199" t="s">
        <v>16715</v>
      </c>
      <c r="B160" s="1213"/>
      <c r="C160" s="1214"/>
      <c r="D160" s="1215"/>
      <c r="E160" s="1199"/>
      <c r="F160" s="1216"/>
      <c r="G160" s="1259"/>
      <c r="H160" s="227" t="str">
        <f>IF(G160="","",G160-G160*COMPASS!$U$29)</f>
        <v/>
      </c>
    </row>
    <row r="161" spans="1:8" ht="20.399999999999999">
      <c r="A161" s="1121" t="s">
        <v>16716</v>
      </c>
      <c r="B161" s="1122" t="s">
        <v>467</v>
      </c>
      <c r="C161" s="1233" t="s">
        <v>16717</v>
      </c>
      <c r="D161" s="1212" t="s">
        <v>16718</v>
      </c>
      <c r="E161" s="1206">
        <v>1</v>
      </c>
      <c r="F161" s="1207"/>
      <c r="G161" s="1258">
        <v>66.040000000000006</v>
      </c>
      <c r="H161" s="227">
        <f>IF(G161="","",G161-G161*COMPASS!$U$29)</f>
        <v>66.040000000000006</v>
      </c>
    </row>
    <row r="162" spans="1:8">
      <c r="A162" s="1199" t="s">
        <v>15402</v>
      </c>
      <c r="B162" s="1213"/>
      <c r="C162" s="1214"/>
      <c r="D162" s="1215"/>
      <c r="E162" s="1199"/>
      <c r="F162" s="1216"/>
      <c r="G162" s="1259"/>
      <c r="H162" s="227" t="str">
        <f>IF(G162="","",G162-G162*COMPASS!$U$29)</f>
        <v/>
      </c>
    </row>
    <row r="163" spans="1:8" ht="20.399999999999999">
      <c r="A163" s="1121" t="s">
        <v>15403</v>
      </c>
      <c r="B163" s="1122" t="s">
        <v>467</v>
      </c>
      <c r="C163" s="1233" t="s">
        <v>15404</v>
      </c>
      <c r="D163" s="1212" t="s">
        <v>15405</v>
      </c>
      <c r="E163" s="1206">
        <v>1</v>
      </c>
      <c r="F163" s="1207"/>
      <c r="G163" s="1258">
        <v>158.12</v>
      </c>
      <c r="H163" s="227">
        <f>IF(G163="","",G163-G163*COMPASS!$U$29)</f>
        <v>158.12</v>
      </c>
    </row>
    <row r="164" spans="1:8" ht="20.399999999999999">
      <c r="A164" s="1121" t="s">
        <v>15406</v>
      </c>
      <c r="B164" s="1122" t="s">
        <v>467</v>
      </c>
      <c r="C164" s="1233" t="s">
        <v>15407</v>
      </c>
      <c r="D164" s="1212" t="s">
        <v>15408</v>
      </c>
      <c r="E164" s="1206">
        <v>1</v>
      </c>
      <c r="F164" s="1207"/>
      <c r="G164" s="1258">
        <v>202.11</v>
      </c>
      <c r="H164" s="227">
        <f>IF(G164="","",G164-G164*COMPASS!$U$29)</f>
        <v>202.11</v>
      </c>
    </row>
    <row r="165" spans="1:8" ht="20.399999999999999">
      <c r="A165" s="1121" t="s">
        <v>17733</v>
      </c>
      <c r="B165" s="1122" t="s">
        <v>467</v>
      </c>
      <c r="C165" s="1233" t="s">
        <v>17734</v>
      </c>
      <c r="D165" s="1212" t="s">
        <v>17735</v>
      </c>
      <c r="E165" s="1206">
        <v>1</v>
      </c>
      <c r="F165" s="1207"/>
      <c r="G165" s="1258">
        <v>182.82</v>
      </c>
      <c r="H165" s="227">
        <f>IF(G165="","",G165-G165*COMPASS!$U$29)</f>
        <v>182.82</v>
      </c>
    </row>
    <row r="166" spans="1:8" ht="20.399999999999999">
      <c r="A166" s="1121" t="s">
        <v>17494</v>
      </c>
      <c r="B166" s="1122" t="s">
        <v>467</v>
      </c>
      <c r="C166" s="1233" t="s">
        <v>17495</v>
      </c>
      <c r="D166" s="1212" t="s">
        <v>17496</v>
      </c>
      <c r="E166" s="1206">
        <v>1</v>
      </c>
      <c r="F166" s="1207"/>
      <c r="G166" s="1266">
        <v>250.42</v>
      </c>
      <c r="H166" s="227">
        <f>IF(G166="","",G166-G166*COMPASS!$U$29)</f>
        <v>250.42</v>
      </c>
    </row>
    <row r="167" spans="1:8">
      <c r="A167" s="1199" t="s">
        <v>15409</v>
      </c>
      <c r="B167" s="1213"/>
      <c r="C167" s="1214"/>
      <c r="D167" s="1215"/>
      <c r="E167" s="1199"/>
      <c r="F167" s="1216"/>
      <c r="G167" s="1259"/>
      <c r="H167" s="227" t="str">
        <f>IF(G167="","",G167-G167*COMPASS!$U$29)</f>
        <v/>
      </c>
    </row>
    <row r="168" spans="1:8" ht="20.399999999999999">
      <c r="A168" s="1121" t="s">
        <v>16719</v>
      </c>
      <c r="B168" s="1122" t="s">
        <v>467</v>
      </c>
      <c r="C168" s="1233" t="s">
        <v>16720</v>
      </c>
      <c r="D168" s="1212" t="s">
        <v>16721</v>
      </c>
      <c r="E168" s="1206">
        <v>1</v>
      </c>
      <c r="F168" s="1207"/>
      <c r="G168" s="1258">
        <v>333.91</v>
      </c>
      <c r="H168" s="227">
        <f>IF(G168="","",G168-G168*COMPASS!$U$29)</f>
        <v>333.91</v>
      </c>
    </row>
    <row r="169" spans="1:8" ht="13.8">
      <c r="A169" s="1193" t="s">
        <v>17497</v>
      </c>
      <c r="B169" s="1194"/>
      <c r="C169" s="1195"/>
      <c r="D169" s="1196"/>
      <c r="E169" s="1195"/>
      <c r="F169" s="1197"/>
      <c r="G169" s="1261"/>
      <c r="H169" s="227" t="str">
        <f>IF(G169="","",G169-G169*COMPASS!$U$29)</f>
        <v/>
      </c>
    </row>
    <row r="170" spans="1:8">
      <c r="A170" s="1199" t="s">
        <v>17498</v>
      </c>
      <c r="B170" s="1213"/>
      <c r="C170" s="1214"/>
      <c r="D170" s="1215"/>
      <c r="E170" s="1199"/>
      <c r="F170" s="1216"/>
      <c r="G170" s="1259"/>
      <c r="H170" s="227" t="str">
        <f>IF(G170="","",G170-G170*COMPASS!$U$29)</f>
        <v/>
      </c>
    </row>
    <row r="171" spans="1:8" ht="20.399999999999999">
      <c r="A171" s="1121" t="s">
        <v>17499</v>
      </c>
      <c r="B171" s="1122" t="s">
        <v>216</v>
      </c>
      <c r="C171" s="1204" t="s">
        <v>17500</v>
      </c>
      <c r="D171" s="1212" t="s">
        <v>17501</v>
      </c>
      <c r="E171" s="1206"/>
      <c r="F171" s="1207"/>
      <c r="G171" s="1258">
        <v>2.87</v>
      </c>
      <c r="H171" s="227">
        <f>IF(G171="","",G171-G171*COMPASS!$U$29)</f>
        <v>2.87</v>
      </c>
    </row>
    <row r="172" spans="1:8" ht="20.399999999999999">
      <c r="A172" s="1121" t="s">
        <v>14743</v>
      </c>
      <c r="B172" s="1122" t="s">
        <v>216</v>
      </c>
      <c r="C172" s="1204" t="s">
        <v>14744</v>
      </c>
      <c r="D172" s="1212" t="s">
        <v>14745</v>
      </c>
      <c r="E172" s="1206"/>
      <c r="F172" s="1207"/>
      <c r="G172" s="1258">
        <v>28.54</v>
      </c>
      <c r="H172" s="227">
        <f>IF(G172="","",G172-G172*COMPASS!$U$29)</f>
        <v>28.54</v>
      </c>
    </row>
    <row r="173" spans="1:8" ht="20.399999999999999">
      <c r="A173" s="1372" t="s">
        <v>14748</v>
      </c>
      <c r="B173" s="1373" t="s">
        <v>216</v>
      </c>
      <c r="C173" s="1374" t="s">
        <v>14749</v>
      </c>
      <c r="D173" s="1375" t="s">
        <v>14750</v>
      </c>
      <c r="E173" s="1206"/>
      <c r="F173" s="1207"/>
      <c r="G173" s="1258">
        <v>54.2</v>
      </c>
      <c r="H173" s="227">
        <f>IF(G173="","",G173-G173*COMPASS!$U$29)</f>
        <v>54.2</v>
      </c>
    </row>
    <row r="174" spans="1:8" ht="20.399999999999999">
      <c r="A174" s="1372" t="s">
        <v>15430</v>
      </c>
      <c r="B174" s="1373" t="s">
        <v>216</v>
      </c>
      <c r="C174" s="1374" t="s">
        <v>15431</v>
      </c>
      <c r="D174" s="1375" t="s">
        <v>15432</v>
      </c>
      <c r="E174" s="1206"/>
      <c r="F174" s="1207"/>
      <c r="G174" s="1258">
        <v>99.94</v>
      </c>
      <c r="H174" s="227">
        <f>IF(G174="","",G174-G174*COMPASS!$U$29)</f>
        <v>99.94</v>
      </c>
    </row>
    <row r="175" spans="1:8" ht="20.399999999999999">
      <c r="A175" s="1121" t="s">
        <v>17502</v>
      </c>
      <c r="B175" s="1122" t="s">
        <v>216</v>
      </c>
      <c r="C175" s="1204" t="s">
        <v>16725</v>
      </c>
      <c r="D175" s="1212" t="s">
        <v>16726</v>
      </c>
      <c r="E175" s="1206"/>
      <c r="F175" s="1207"/>
      <c r="G175" s="1258">
        <v>160.55000000000001</v>
      </c>
      <c r="H175" s="227">
        <f>IF(G175="","",G175-G175*COMPASS!$U$29)</f>
        <v>160.55000000000001</v>
      </c>
    </row>
    <row r="176" spans="1:8" ht="13.8">
      <c r="A176" s="1193" t="s">
        <v>14344</v>
      </c>
      <c r="B176" s="1194"/>
      <c r="C176" s="1195"/>
      <c r="D176" s="1196"/>
      <c r="E176" s="1195"/>
      <c r="F176" s="1197"/>
      <c r="G176" s="1261"/>
      <c r="H176" s="227" t="str">
        <f>IF(G176="","",G176-G176*COMPASS!$U$29)</f>
        <v/>
      </c>
    </row>
    <row r="177" spans="1:8">
      <c r="A177" s="1219" t="s">
        <v>15410</v>
      </c>
      <c r="B177" s="1220"/>
      <c r="C177" s="1221"/>
      <c r="D177" s="1222"/>
      <c r="E177" s="1223"/>
      <c r="F177" s="1224"/>
      <c r="G177" s="1260"/>
      <c r="H177" s="227" t="str">
        <f>IF(G177="","",G177-G177*COMPASS!$U$29)</f>
        <v/>
      </c>
    </row>
    <row r="178" spans="1:8" ht="20.399999999999999">
      <c r="A178" s="1120" t="s">
        <v>14782</v>
      </c>
      <c r="B178" s="820" t="s">
        <v>467</v>
      </c>
      <c r="C178" s="1233" t="s">
        <v>14783</v>
      </c>
      <c r="D178" s="1217" t="s">
        <v>14784</v>
      </c>
      <c r="E178" s="1206">
        <v>1</v>
      </c>
      <c r="F178" s="1207"/>
      <c r="G178" s="1258">
        <v>141.71</v>
      </c>
      <c r="H178" s="227">
        <f>IF(G178="","",G178-G178*COMPASS!$U$29)</f>
        <v>141.71</v>
      </c>
    </row>
    <row r="179" spans="1:8">
      <c r="A179" s="1219" t="s">
        <v>15411</v>
      </c>
      <c r="B179" s="1220"/>
      <c r="C179" s="1221"/>
      <c r="D179" s="1222"/>
      <c r="E179" s="1223"/>
      <c r="F179" s="1224"/>
      <c r="G179" s="1260"/>
      <c r="H179" s="227" t="str">
        <f>IF(G179="","",G179-G179*COMPASS!$U$29)</f>
        <v/>
      </c>
    </row>
    <row r="180" spans="1:8" ht="20.399999999999999">
      <c r="A180" s="1120" t="s">
        <v>15412</v>
      </c>
      <c r="B180" s="820" t="s">
        <v>467</v>
      </c>
      <c r="C180" s="1204" t="s">
        <v>15413</v>
      </c>
      <c r="D180" s="1217" t="s">
        <v>15414</v>
      </c>
      <c r="E180" s="1206">
        <v>1</v>
      </c>
      <c r="F180" s="1207"/>
      <c r="G180" s="1258">
        <v>284.20999999999998</v>
      </c>
      <c r="H180" s="227">
        <f>IF(G180="","",G180-G180*COMPASS!$U$29)</f>
        <v>284.20999999999998</v>
      </c>
    </row>
    <row r="181" spans="1:8" ht="20.399999999999999">
      <c r="A181" s="1121" t="s">
        <v>15415</v>
      </c>
      <c r="B181" s="1122" t="s">
        <v>467</v>
      </c>
      <c r="C181" s="1204" t="s">
        <v>15416</v>
      </c>
      <c r="D181" s="1212" t="s">
        <v>15414</v>
      </c>
      <c r="E181" s="1206">
        <v>1</v>
      </c>
      <c r="F181" s="1207"/>
      <c r="G181" s="1258">
        <v>342.52</v>
      </c>
      <c r="H181" s="227">
        <f>IF(G181="","",G181-G181*COMPASS!$U$29)</f>
        <v>342.52</v>
      </c>
    </row>
    <row r="182" spans="1:8" ht="20.399999999999999">
      <c r="A182" s="1121" t="s">
        <v>15417</v>
      </c>
      <c r="B182" s="1122" t="s">
        <v>467</v>
      </c>
      <c r="C182" s="1204" t="s">
        <v>15418</v>
      </c>
      <c r="D182" s="1212" t="s">
        <v>15419</v>
      </c>
      <c r="E182" s="1206">
        <v>1</v>
      </c>
      <c r="F182" s="1207"/>
      <c r="G182" s="1258">
        <v>339.25</v>
      </c>
      <c r="H182" s="227">
        <f>IF(G182="","",G182-G182*COMPASS!$U$29)</f>
        <v>339.25</v>
      </c>
    </row>
    <row r="183" spans="1:8" ht="20.399999999999999">
      <c r="A183" s="1121" t="s">
        <v>15420</v>
      </c>
      <c r="B183" s="1122" t="s">
        <v>467</v>
      </c>
      <c r="C183" s="1204" t="s">
        <v>15421</v>
      </c>
      <c r="D183" s="1212" t="s">
        <v>15419</v>
      </c>
      <c r="E183" s="1206">
        <v>1</v>
      </c>
      <c r="F183" s="1207"/>
      <c r="G183" s="1258">
        <v>388.3</v>
      </c>
      <c r="H183" s="227">
        <f>IF(G183="","",G183-G183*COMPASS!$U$29)</f>
        <v>388.3</v>
      </c>
    </row>
    <row r="184" spans="1:8" ht="20.399999999999999">
      <c r="A184" s="1372" t="s">
        <v>16299</v>
      </c>
      <c r="B184" s="1373" t="s">
        <v>467</v>
      </c>
      <c r="C184" s="1374" t="s">
        <v>16300</v>
      </c>
      <c r="D184" s="1375" t="s">
        <v>16301</v>
      </c>
      <c r="E184" s="1234">
        <v>1</v>
      </c>
      <c r="F184" s="1207"/>
      <c r="G184" s="1258">
        <v>161.93</v>
      </c>
      <c r="H184" s="227">
        <f>IF(G184="","",G184-G184*COMPASS!$U$29)</f>
        <v>161.93</v>
      </c>
    </row>
    <row r="185" spans="1:8" ht="20.399999999999999">
      <c r="A185" s="1372" t="s">
        <v>16302</v>
      </c>
      <c r="B185" s="1373" t="s">
        <v>467</v>
      </c>
      <c r="C185" s="1374" t="s">
        <v>16303</v>
      </c>
      <c r="D185" s="1375" t="s">
        <v>16304</v>
      </c>
      <c r="E185" s="1234">
        <v>1</v>
      </c>
      <c r="F185" s="1207"/>
      <c r="G185" s="1258">
        <v>291.54000000000002</v>
      </c>
      <c r="H185" s="227">
        <f>IF(G185="","",G185-G185*COMPASS!$U$29)</f>
        <v>291.54000000000002</v>
      </c>
    </row>
    <row r="186" spans="1:8" ht="20.399999999999999">
      <c r="A186" s="1376" t="s">
        <v>16305</v>
      </c>
      <c r="B186" s="1377" t="s">
        <v>467</v>
      </c>
      <c r="C186" s="1374" t="s">
        <v>16306</v>
      </c>
      <c r="D186" s="1378" t="s">
        <v>16307</v>
      </c>
      <c r="E186" s="1234">
        <v>1</v>
      </c>
      <c r="F186" s="1207"/>
      <c r="G186" s="1258">
        <v>16.2</v>
      </c>
      <c r="H186" s="227">
        <f>IF(G186="","",G186-G186*COMPASS!$U$29)</f>
        <v>16.2</v>
      </c>
    </row>
    <row r="187" spans="1:8" ht="20.399999999999999">
      <c r="A187" s="1376" t="s">
        <v>15422</v>
      </c>
      <c r="B187" s="1377" t="s">
        <v>467</v>
      </c>
      <c r="C187" s="1374" t="s">
        <v>15423</v>
      </c>
      <c r="D187" s="1378" t="s">
        <v>14756</v>
      </c>
      <c r="E187" s="1206">
        <v>1</v>
      </c>
      <c r="F187" s="1207"/>
      <c r="G187" s="1258">
        <v>516.16</v>
      </c>
      <c r="H187" s="227">
        <f>IF(G187="","",G187-G187*COMPASS!$U$29)</f>
        <v>516.16</v>
      </c>
    </row>
    <row r="188" spans="1:8" ht="20.399999999999999">
      <c r="A188" s="1376" t="s">
        <v>14754</v>
      </c>
      <c r="B188" s="1377" t="s">
        <v>467</v>
      </c>
      <c r="C188" s="1374" t="s">
        <v>14755</v>
      </c>
      <c r="D188" s="1378" t="s">
        <v>14756</v>
      </c>
      <c r="E188" s="1206">
        <v>1</v>
      </c>
      <c r="F188" s="1207"/>
      <c r="G188" s="1258">
        <v>569.21</v>
      </c>
      <c r="H188" s="227">
        <f>IF(G188="","",G188-G188*COMPASS!$U$29)</f>
        <v>569.21</v>
      </c>
    </row>
    <row r="189" spans="1:8" ht="20.399999999999999">
      <c r="A189" s="1376" t="s">
        <v>16308</v>
      </c>
      <c r="B189" s="1377" t="s">
        <v>467</v>
      </c>
      <c r="C189" s="1374" t="s">
        <v>16309</v>
      </c>
      <c r="D189" s="1378" t="s">
        <v>16310</v>
      </c>
      <c r="E189" s="1206">
        <v>1</v>
      </c>
      <c r="F189" s="1207"/>
      <c r="G189" s="1258">
        <v>587.41</v>
      </c>
      <c r="H189" s="227">
        <f>IF(G189="","",G189-G189*COMPASS!$U$29)</f>
        <v>587.41</v>
      </c>
    </row>
    <row r="190" spans="1:8" ht="20.399999999999999">
      <c r="A190" s="1376" t="s">
        <v>16311</v>
      </c>
      <c r="B190" s="1377" t="s">
        <v>467</v>
      </c>
      <c r="C190" s="1374" t="s">
        <v>16312</v>
      </c>
      <c r="D190" s="1378" t="s">
        <v>16313</v>
      </c>
      <c r="E190" s="1206">
        <v>1</v>
      </c>
      <c r="F190" s="1207"/>
      <c r="G190" s="1258">
        <v>638.88</v>
      </c>
      <c r="H190" s="227">
        <f>IF(G190="","",G190-G190*COMPASS!$U$29)</f>
        <v>638.88</v>
      </c>
    </row>
    <row r="191" spans="1:8" ht="20.399999999999999">
      <c r="A191" s="1376" t="s">
        <v>16314</v>
      </c>
      <c r="B191" s="1377" t="s">
        <v>467</v>
      </c>
      <c r="C191" s="1374" t="s">
        <v>16315</v>
      </c>
      <c r="D191" s="1378" t="s">
        <v>16316</v>
      </c>
      <c r="E191" s="1234">
        <v>1</v>
      </c>
      <c r="F191" s="1207"/>
      <c r="G191" s="1258">
        <v>255.32</v>
      </c>
      <c r="H191" s="227">
        <f>IF(G191="","",G191-G191*COMPASS!$U$29)</f>
        <v>255.32</v>
      </c>
    </row>
    <row r="192" spans="1:8" ht="20.399999999999999">
      <c r="A192" s="1376" t="s">
        <v>14763</v>
      </c>
      <c r="B192" s="1377" t="s">
        <v>467</v>
      </c>
      <c r="C192" s="1374" t="s">
        <v>14764</v>
      </c>
      <c r="D192" s="1378" t="s">
        <v>16317</v>
      </c>
      <c r="E192" s="1234">
        <v>1</v>
      </c>
      <c r="F192" s="1207"/>
      <c r="G192" s="1258">
        <v>459.56</v>
      </c>
      <c r="H192" s="227">
        <f>IF(G192="","",G192-G192*COMPASS!$U$29)</f>
        <v>459.56</v>
      </c>
    </row>
    <row r="193" spans="1:8" ht="20.399999999999999">
      <c r="A193" s="1376" t="s">
        <v>16318</v>
      </c>
      <c r="B193" s="1377" t="s">
        <v>467</v>
      </c>
      <c r="C193" s="1374" t="s">
        <v>16319</v>
      </c>
      <c r="D193" s="1378" t="s">
        <v>16320</v>
      </c>
      <c r="E193" s="1234">
        <v>1</v>
      </c>
      <c r="F193" s="1207"/>
      <c r="G193" s="1258">
        <v>25.54</v>
      </c>
      <c r="H193" s="227">
        <f>IF(G193="","",G193-G193*COMPASS!$U$29)</f>
        <v>25.54</v>
      </c>
    </row>
    <row r="194" spans="1:8" ht="20.399999999999999">
      <c r="A194" s="1372" t="s">
        <v>14773</v>
      </c>
      <c r="B194" s="1373" t="s">
        <v>467</v>
      </c>
      <c r="C194" s="1374" t="s">
        <v>14774</v>
      </c>
      <c r="D194" s="1379" t="s">
        <v>14775</v>
      </c>
      <c r="E194" s="1206">
        <v>1</v>
      </c>
      <c r="F194" s="1207"/>
      <c r="G194" s="1258">
        <v>719.64</v>
      </c>
      <c r="H194" s="227">
        <f>IF(G194="","",G194-G194*COMPASS!$U$29)</f>
        <v>719.64</v>
      </c>
    </row>
    <row r="195" spans="1:8" ht="20.399999999999999">
      <c r="A195" s="1372" t="s">
        <v>14776</v>
      </c>
      <c r="B195" s="1373" t="s">
        <v>467</v>
      </c>
      <c r="C195" s="1374" t="s">
        <v>14777</v>
      </c>
      <c r="D195" s="1379" t="s">
        <v>14778</v>
      </c>
      <c r="E195" s="1206">
        <v>1</v>
      </c>
      <c r="F195" s="1207"/>
      <c r="G195" s="1258">
        <v>862.92</v>
      </c>
      <c r="H195" s="227">
        <f>IF(G195="","",G195-G195*COMPASS!$U$29)</f>
        <v>862.92</v>
      </c>
    </row>
    <row r="196" spans="1:8" ht="20.399999999999999">
      <c r="A196" s="1372" t="s">
        <v>15424</v>
      </c>
      <c r="B196" s="1373" t="s">
        <v>467</v>
      </c>
      <c r="C196" s="1374" t="s">
        <v>15425</v>
      </c>
      <c r="D196" s="1379" t="s">
        <v>15426</v>
      </c>
      <c r="E196" s="1206">
        <v>1</v>
      </c>
      <c r="F196" s="1207"/>
      <c r="G196" s="1258">
        <v>770.29</v>
      </c>
      <c r="H196" s="227">
        <f>IF(G196="","",G196-G196*COMPASS!$U$29)</f>
        <v>770.29</v>
      </c>
    </row>
    <row r="197" spans="1:8" ht="20.399999999999999">
      <c r="A197" s="1372" t="s">
        <v>16722</v>
      </c>
      <c r="B197" s="1373" t="s">
        <v>467</v>
      </c>
      <c r="C197" s="1374" t="s">
        <v>15425</v>
      </c>
      <c r="D197" s="1379" t="s">
        <v>16723</v>
      </c>
      <c r="E197" s="1206">
        <v>1</v>
      </c>
      <c r="F197" s="1207"/>
      <c r="G197" s="1258">
        <v>900.13</v>
      </c>
      <c r="H197" s="227">
        <f>IF(G197="","",G197-G197*COMPASS!$U$29)</f>
        <v>900.13</v>
      </c>
    </row>
    <row r="198" spans="1:8" ht="20.399999999999999">
      <c r="A198" s="1372" t="s">
        <v>15436</v>
      </c>
      <c r="B198" s="1373" t="s">
        <v>467</v>
      </c>
      <c r="C198" s="1374" t="s">
        <v>15437</v>
      </c>
      <c r="D198" s="1375" t="s">
        <v>16321</v>
      </c>
      <c r="E198" s="1234">
        <v>1</v>
      </c>
      <c r="F198" s="1207"/>
      <c r="G198" s="1258">
        <v>388.32</v>
      </c>
      <c r="H198" s="227">
        <f>IF(G198="","",G198-G198*COMPASS!$U$29)</f>
        <v>388.32</v>
      </c>
    </row>
    <row r="199" spans="1:8" ht="20.399999999999999">
      <c r="A199" s="1372" t="s">
        <v>15438</v>
      </c>
      <c r="B199" s="1373" t="s">
        <v>467</v>
      </c>
      <c r="C199" s="1374" t="s">
        <v>15439</v>
      </c>
      <c r="D199" s="1375" t="s">
        <v>16322</v>
      </c>
      <c r="E199" s="1234">
        <v>1</v>
      </c>
      <c r="F199" s="1207"/>
      <c r="G199" s="1258">
        <v>660.25</v>
      </c>
      <c r="H199" s="227">
        <f>IF(G199="","",G199-G199*COMPASS!$U$29)</f>
        <v>660.25</v>
      </c>
    </row>
    <row r="200" spans="1:8" ht="20.399999999999999">
      <c r="A200" s="1372" t="s">
        <v>16323</v>
      </c>
      <c r="B200" s="1373" t="s">
        <v>467</v>
      </c>
      <c r="C200" s="1374" t="s">
        <v>16324</v>
      </c>
      <c r="D200" s="1375" t="s">
        <v>16325</v>
      </c>
      <c r="E200" s="1234">
        <v>1</v>
      </c>
      <c r="F200" s="1207"/>
      <c r="G200" s="1258">
        <v>38.840000000000003</v>
      </c>
      <c r="H200" s="227">
        <f>IF(G200="","",G200-G200*COMPASS!$U$29)</f>
        <v>38.840000000000003</v>
      </c>
    </row>
    <row r="201" spans="1:8" ht="20.399999999999999">
      <c r="A201" s="1372" t="s">
        <v>16164</v>
      </c>
      <c r="B201" s="1373" t="s">
        <v>467</v>
      </c>
      <c r="C201" s="1374" t="s">
        <v>16165</v>
      </c>
      <c r="D201" s="1379" t="s">
        <v>16166</v>
      </c>
      <c r="E201" s="1206">
        <v>1</v>
      </c>
      <c r="F201" s="1207"/>
      <c r="G201" s="1258">
        <v>1009.38</v>
      </c>
      <c r="H201" s="227">
        <f>IF(G201="","",G201-G201*COMPASS!$U$29)</f>
        <v>1009.38</v>
      </c>
    </row>
    <row r="202" spans="1:8" ht="20.399999999999999">
      <c r="A202" s="1372" t="s">
        <v>14779</v>
      </c>
      <c r="B202" s="1373" t="s">
        <v>467</v>
      </c>
      <c r="C202" s="1374" t="s">
        <v>14780</v>
      </c>
      <c r="D202" s="1379" t="s">
        <v>14781</v>
      </c>
      <c r="E202" s="1206">
        <v>1</v>
      </c>
      <c r="F202" s="1207"/>
      <c r="G202" s="1258">
        <v>1150.29</v>
      </c>
      <c r="H202" s="227">
        <f>IF(G202="","",G202-G202*COMPASS!$U$29)</f>
        <v>1150.29</v>
      </c>
    </row>
    <row r="203" spans="1:8" ht="20.399999999999999">
      <c r="A203" s="1372" t="s">
        <v>16259</v>
      </c>
      <c r="B203" s="1373" t="s">
        <v>467</v>
      </c>
      <c r="C203" s="1374" t="s">
        <v>16260</v>
      </c>
      <c r="D203" s="1375" t="s">
        <v>16261</v>
      </c>
      <c r="E203" s="1234">
        <v>1</v>
      </c>
      <c r="F203" s="1207"/>
      <c r="G203" s="1258">
        <v>498.75</v>
      </c>
      <c r="H203" s="227">
        <f>IF(G203="","",G203-G203*COMPASS!$U$29)</f>
        <v>498.75</v>
      </c>
    </row>
    <row r="204" spans="1:8" ht="20.399999999999999">
      <c r="A204" s="1372" t="s">
        <v>15440</v>
      </c>
      <c r="B204" s="1373" t="s">
        <v>467</v>
      </c>
      <c r="C204" s="1374" t="s">
        <v>15441</v>
      </c>
      <c r="D204" s="1375" t="s">
        <v>16261</v>
      </c>
      <c r="E204" s="1234">
        <v>1</v>
      </c>
      <c r="F204" s="1207"/>
      <c r="G204" s="1258">
        <v>798</v>
      </c>
      <c r="H204" s="227">
        <f>IF(G204="","",G204-G204*COMPASS!$U$29)</f>
        <v>798</v>
      </c>
    </row>
    <row r="205" spans="1:8" ht="20.399999999999999">
      <c r="A205" s="1372" t="s">
        <v>16167</v>
      </c>
      <c r="B205" s="1373" t="s">
        <v>467</v>
      </c>
      <c r="C205" s="1374" t="s">
        <v>16168</v>
      </c>
      <c r="D205" s="1375" t="s">
        <v>16261</v>
      </c>
      <c r="E205" s="1234">
        <v>1</v>
      </c>
      <c r="F205" s="1207"/>
      <c r="G205" s="1258">
        <v>49.88</v>
      </c>
      <c r="H205" s="227">
        <f>IF(G205="","",G205-G205*COMPASS!$U$29)</f>
        <v>49.88</v>
      </c>
    </row>
    <row r="206" spans="1:8" ht="20.399999999999999">
      <c r="A206" s="1372" t="s">
        <v>16135</v>
      </c>
      <c r="B206" s="1373" t="s">
        <v>467</v>
      </c>
      <c r="C206" s="1374" t="s">
        <v>16136</v>
      </c>
      <c r="D206" s="1375" t="s">
        <v>16137</v>
      </c>
      <c r="E206" s="1206">
        <v>1</v>
      </c>
      <c r="F206" s="1207"/>
      <c r="G206" s="1258">
        <v>1941.16</v>
      </c>
      <c r="H206" s="227">
        <f>IF(G206="","",G206-G206*COMPASS!$U$29)</f>
        <v>1941.16</v>
      </c>
    </row>
    <row r="207" spans="1:8" ht="20.399999999999999">
      <c r="A207" s="1372" t="s">
        <v>15792</v>
      </c>
      <c r="B207" s="1373" t="s">
        <v>467</v>
      </c>
      <c r="C207" s="1374" t="s">
        <v>15793</v>
      </c>
      <c r="D207" s="1375" t="s">
        <v>15794</v>
      </c>
      <c r="E207" s="1234">
        <v>1</v>
      </c>
      <c r="F207" s="1207"/>
      <c r="G207" s="1258">
        <v>853.41</v>
      </c>
      <c r="H207" s="227">
        <f>IF(G207="","",G207-G207*COMPASS!$U$29)</f>
        <v>853.41</v>
      </c>
    </row>
    <row r="208" spans="1:8" ht="20.399999999999999">
      <c r="A208" s="1372" t="s">
        <v>16326</v>
      </c>
      <c r="B208" s="1373" t="s">
        <v>467</v>
      </c>
      <c r="C208" s="1374" t="s">
        <v>16327</v>
      </c>
      <c r="D208" s="1375" t="s">
        <v>16328</v>
      </c>
      <c r="E208" s="1234">
        <v>1</v>
      </c>
      <c r="F208" s="1207"/>
      <c r="G208" s="1258">
        <v>1365.64</v>
      </c>
      <c r="H208" s="227">
        <f>IF(G208="","",G208-G208*COMPASS!$U$29)</f>
        <v>1365.64</v>
      </c>
    </row>
    <row r="209" spans="1:8" ht="20.399999999999999">
      <c r="A209" s="1372" t="s">
        <v>16329</v>
      </c>
      <c r="B209" s="1373" t="s">
        <v>467</v>
      </c>
      <c r="C209" s="1374" t="s">
        <v>16330</v>
      </c>
      <c r="D209" s="1375" t="s">
        <v>16331</v>
      </c>
      <c r="E209" s="1234">
        <v>1</v>
      </c>
      <c r="F209" s="1207"/>
      <c r="G209" s="1258">
        <v>85.34</v>
      </c>
      <c r="H209" s="227">
        <f>IF(G209="","",G209-G209*COMPASS!$U$29)</f>
        <v>85.34</v>
      </c>
    </row>
    <row r="210" spans="1:8">
      <c r="A210" s="1219" t="s">
        <v>14345</v>
      </c>
      <c r="B210" s="1220"/>
      <c r="C210" s="1221"/>
      <c r="D210" s="1222"/>
      <c r="E210" s="1223"/>
      <c r="F210" s="1224"/>
      <c r="G210" s="1260"/>
      <c r="H210" s="227" t="str">
        <f>IF(G210="","",G210-G210*COMPASS!$U$29)</f>
        <v/>
      </c>
    </row>
    <row r="211" spans="1:8" ht="20.399999999999999">
      <c r="A211" s="1120" t="s">
        <v>14348</v>
      </c>
      <c r="B211" s="820" t="s">
        <v>571</v>
      </c>
      <c r="C211" s="1204" t="s">
        <v>14349</v>
      </c>
      <c r="D211" s="1217" t="s">
        <v>14350</v>
      </c>
      <c r="E211" s="1210">
        <v>1</v>
      </c>
      <c r="F211" s="1235"/>
      <c r="G211" s="1258">
        <v>706.07</v>
      </c>
      <c r="H211" s="227">
        <f>IF(G211="","",G211-G211*COMPASS!$U$29)</f>
        <v>706.07</v>
      </c>
    </row>
    <row r="212" spans="1:8">
      <c r="A212" s="1219" t="s">
        <v>14362</v>
      </c>
      <c r="B212" s="1220"/>
      <c r="C212" s="1221"/>
      <c r="D212" s="1222"/>
      <c r="E212" s="1223"/>
      <c r="F212" s="1224"/>
      <c r="G212" s="1260"/>
      <c r="H212" s="227" t="str">
        <f>IF(G212="","",G212-G212*COMPASS!$U$29)</f>
        <v/>
      </c>
    </row>
    <row r="213" spans="1:8">
      <c r="A213" s="1199" t="s">
        <v>14363</v>
      </c>
      <c r="B213" s="1213"/>
      <c r="C213" s="1214"/>
      <c r="D213" s="1215"/>
      <c r="E213" s="1199"/>
      <c r="F213" s="1216"/>
      <c r="G213" s="1267"/>
      <c r="H213" s="227" t="str">
        <f>IF(G213="","",G213-G213*COMPASS!$U$29)</f>
        <v/>
      </c>
    </row>
    <row r="214" spans="1:8" ht="20.399999999999999">
      <c r="A214" s="1120" t="s">
        <v>14364</v>
      </c>
      <c r="B214" s="820" t="s">
        <v>4437</v>
      </c>
      <c r="C214" s="1204" t="s">
        <v>14365</v>
      </c>
      <c r="D214" s="1217" t="s">
        <v>14366</v>
      </c>
      <c r="E214" s="1206">
        <v>1</v>
      </c>
      <c r="F214" s="1218"/>
      <c r="G214" s="1258">
        <v>211.73</v>
      </c>
      <c r="H214" s="227">
        <f>IF(G214="","",G214-G214*COMPASS!$U$29)</f>
        <v>211.73</v>
      </c>
    </row>
    <row r="215" spans="1:8" ht="20.399999999999999">
      <c r="A215" s="1120" t="s">
        <v>14367</v>
      </c>
      <c r="B215" s="820" t="s">
        <v>4437</v>
      </c>
      <c r="C215" s="1204" t="s">
        <v>14368</v>
      </c>
      <c r="D215" s="1217" t="s">
        <v>14369</v>
      </c>
      <c r="E215" s="1206">
        <v>1</v>
      </c>
      <c r="F215" s="1329"/>
      <c r="G215" s="1258">
        <v>786.59</v>
      </c>
      <c r="H215" s="227">
        <f>IF(G215="","",G215-G215*COMPASS!$U$29)</f>
        <v>786.59</v>
      </c>
    </row>
    <row r="216" spans="1:8" ht="13.8">
      <c r="A216" s="1193" t="s">
        <v>14374</v>
      </c>
      <c r="B216" s="1194"/>
      <c r="C216" s="1195"/>
      <c r="D216" s="1196"/>
      <c r="E216" s="1195"/>
      <c r="F216" s="1197"/>
      <c r="G216" s="1261"/>
      <c r="H216" s="227" t="str">
        <f>IF(G216="","",G216-G216*COMPASS!$U$29)</f>
        <v/>
      </c>
    </row>
    <row r="217" spans="1:8">
      <c r="A217" s="1199" t="s">
        <v>14741</v>
      </c>
      <c r="B217" s="1236"/>
      <c r="C217" s="1236"/>
      <c r="D217" s="1237"/>
      <c r="E217" s="1236"/>
      <c r="F217" s="1238"/>
      <c r="G217" s="1267"/>
      <c r="H217" s="227" t="str">
        <f>IF(G217="","",G217-G217*COMPASS!$U$29)</f>
        <v/>
      </c>
    </row>
    <row r="218" spans="1:8" ht="19.8">
      <c r="A218" s="1372" t="s">
        <v>14133</v>
      </c>
      <c r="B218" s="1373" t="s">
        <v>216</v>
      </c>
      <c r="C218" s="1374" t="s">
        <v>14134</v>
      </c>
      <c r="D218" s="1380" t="s">
        <v>14135</v>
      </c>
      <c r="E218" s="1381">
        <v>1</v>
      </c>
      <c r="F218" s="1382"/>
      <c r="G218" s="1383">
        <v>296.32</v>
      </c>
      <c r="H218" s="227">
        <f>IF(G218="","",G218-G218*COMPASS!$U$29)</f>
        <v>296.32</v>
      </c>
    </row>
    <row r="219" spans="1:8" ht="19.8">
      <c r="A219" s="1372" t="s">
        <v>14136</v>
      </c>
      <c r="B219" s="1373" t="s">
        <v>216</v>
      </c>
      <c r="C219" s="1374" t="s">
        <v>14137</v>
      </c>
      <c r="D219" s="1380" t="s">
        <v>14138</v>
      </c>
      <c r="E219" s="1381">
        <v>1</v>
      </c>
      <c r="F219" s="1382"/>
      <c r="G219" s="1383">
        <v>352.16</v>
      </c>
      <c r="H219" s="227">
        <f>IF(G219="","",G219-G219*COMPASS!$U$29)</f>
        <v>352.16</v>
      </c>
    </row>
    <row r="220" spans="1:8" ht="19.8">
      <c r="A220" s="1372" t="s">
        <v>14139</v>
      </c>
      <c r="B220" s="1373" t="s">
        <v>216</v>
      </c>
      <c r="C220" s="1374" t="s">
        <v>14140</v>
      </c>
      <c r="D220" s="1380" t="s">
        <v>14141</v>
      </c>
      <c r="E220" s="1381">
        <v>1</v>
      </c>
      <c r="F220" s="1382"/>
      <c r="G220" s="1383">
        <v>525.58000000000004</v>
      </c>
      <c r="H220" s="227">
        <f>IF(G220="","",G220-G220*COMPASS!$U$29)</f>
        <v>525.58000000000004</v>
      </c>
    </row>
    <row r="221" spans="1:8" ht="19.8">
      <c r="A221" s="1372" t="s">
        <v>15427</v>
      </c>
      <c r="B221" s="1373" t="s">
        <v>216</v>
      </c>
      <c r="C221" s="1374" t="s">
        <v>15428</v>
      </c>
      <c r="D221" s="1380" t="s">
        <v>15429</v>
      </c>
      <c r="E221" s="1381">
        <v>1</v>
      </c>
      <c r="F221" s="1382"/>
      <c r="G221" s="1383">
        <v>21.64</v>
      </c>
      <c r="H221" s="227">
        <f>IF(G221="","",G221-G221*COMPASS!$U$29)</f>
        <v>21.64</v>
      </c>
    </row>
    <row r="222" spans="1:8" ht="20.399999999999999">
      <c r="A222" s="1372" t="s">
        <v>14743</v>
      </c>
      <c r="B222" s="1373" t="s">
        <v>216</v>
      </c>
      <c r="C222" s="1374" t="s">
        <v>14744</v>
      </c>
      <c r="D222" s="1380" t="s">
        <v>14745</v>
      </c>
      <c r="E222" s="1381">
        <v>1</v>
      </c>
      <c r="F222" s="1382"/>
      <c r="G222" s="1383">
        <v>28.54</v>
      </c>
      <c r="H222" s="227">
        <f>IF(G222="","",G222-G222*COMPASS!$U$29)</f>
        <v>28.54</v>
      </c>
    </row>
    <row r="223" spans="1:8" ht="20.399999999999999">
      <c r="A223" s="1372" t="s">
        <v>14748</v>
      </c>
      <c r="B223" s="1373" t="s">
        <v>216</v>
      </c>
      <c r="C223" s="1374" t="s">
        <v>14749</v>
      </c>
      <c r="D223" s="1380" t="s">
        <v>14750</v>
      </c>
      <c r="E223" s="1381">
        <v>1</v>
      </c>
      <c r="F223" s="1382"/>
      <c r="G223" s="1383">
        <v>54.2</v>
      </c>
      <c r="H223" s="227">
        <f>IF(G223="","",G223-G223*COMPASS!$U$29)</f>
        <v>54.2</v>
      </c>
    </row>
    <row r="224" spans="1:8" ht="20.399999999999999">
      <c r="A224" s="1372" t="s">
        <v>15430</v>
      </c>
      <c r="B224" s="1373" t="s">
        <v>216</v>
      </c>
      <c r="C224" s="1374" t="s">
        <v>15431</v>
      </c>
      <c r="D224" s="1380" t="s">
        <v>15432</v>
      </c>
      <c r="E224" s="1381">
        <v>1</v>
      </c>
      <c r="F224" s="1382"/>
      <c r="G224" s="1383">
        <v>99.94</v>
      </c>
      <c r="H224" s="227">
        <f>IF(G224="","",G224-G224*COMPASS!$U$29)</f>
        <v>99.94</v>
      </c>
    </row>
    <row r="225" spans="1:8" ht="20.399999999999999">
      <c r="A225" s="1372" t="s">
        <v>16724</v>
      </c>
      <c r="B225" s="1373" t="s">
        <v>216</v>
      </c>
      <c r="C225" s="1374" t="s">
        <v>16725</v>
      </c>
      <c r="D225" s="1380" t="s">
        <v>16726</v>
      </c>
      <c r="E225" s="1381">
        <v>1</v>
      </c>
      <c r="F225" s="1382"/>
      <c r="G225" s="1383">
        <v>160.55000000000001</v>
      </c>
      <c r="H225" s="227">
        <f>IF(G225="","",G225-G225*COMPASS!$U$29)</f>
        <v>160.55000000000001</v>
      </c>
    </row>
    <row r="226" spans="1:8" ht="19.8">
      <c r="A226" s="1372" t="s">
        <v>17736</v>
      </c>
      <c r="B226" s="1373" t="s">
        <v>216</v>
      </c>
      <c r="C226" s="1374" t="s">
        <v>17737</v>
      </c>
      <c r="D226" s="1380" t="s">
        <v>17738</v>
      </c>
      <c r="E226" s="1381">
        <v>1</v>
      </c>
      <c r="F226" s="1382"/>
      <c r="G226" s="1383">
        <v>132.71</v>
      </c>
      <c r="H226" s="227">
        <f>IF(G226="","",G226-G226*COMPASS!$U$29)</f>
        <v>132.71</v>
      </c>
    </row>
    <row r="227" spans="1:8">
      <c r="A227" s="1219" t="s">
        <v>15410</v>
      </c>
      <c r="B227" s="1220"/>
      <c r="C227" s="1221"/>
      <c r="D227" s="1222"/>
      <c r="E227" s="1223"/>
      <c r="F227" s="1224"/>
      <c r="G227" s="1268"/>
      <c r="H227" s="227" t="str">
        <f>IF(G227="","",G227-G227*COMPASS!$U$29)</f>
        <v/>
      </c>
    </row>
    <row r="228" spans="1:8" ht="20.399999999999999">
      <c r="A228" s="1372" t="s">
        <v>15433</v>
      </c>
      <c r="B228" s="1373" t="s">
        <v>216</v>
      </c>
      <c r="C228" s="1374" t="s">
        <v>15434</v>
      </c>
      <c r="D228" s="1384" t="s">
        <v>15435</v>
      </c>
      <c r="E228" s="1381">
        <v>1</v>
      </c>
      <c r="F228" s="1382"/>
      <c r="G228" s="1258">
        <v>114.14</v>
      </c>
      <c r="H228" s="227">
        <f>IF(G228="","",G228-G228*COMPASS!$U$29)</f>
        <v>114.14</v>
      </c>
    </row>
    <row r="229" spans="1:8">
      <c r="A229" s="1219" t="s">
        <v>16332</v>
      </c>
      <c r="B229" s="1220"/>
      <c r="C229" s="1221"/>
      <c r="D229" s="1222"/>
      <c r="E229" s="1223"/>
      <c r="F229" s="1224"/>
      <c r="G229" s="1268"/>
      <c r="H229" s="227" t="str">
        <f>IF(G229="","",G229-G229*COMPASS!$U$29)</f>
        <v/>
      </c>
    </row>
    <row r="230" spans="1:8" ht="20.399999999999999">
      <c r="A230" s="1374" t="s">
        <v>15442</v>
      </c>
      <c r="B230" s="1373" t="s">
        <v>216</v>
      </c>
      <c r="C230" s="1374" t="s">
        <v>14346</v>
      </c>
      <c r="D230" s="1384" t="s">
        <v>15795</v>
      </c>
      <c r="E230" s="1381">
        <v>1</v>
      </c>
      <c r="F230" s="1207"/>
      <c r="G230" s="1258">
        <v>270.75</v>
      </c>
      <c r="H230" s="227">
        <f>IF(G230="","",G230-G230*COMPASS!$U$29)</f>
        <v>270.75</v>
      </c>
    </row>
    <row r="231" spans="1:8" ht="20.399999999999999">
      <c r="A231" s="1372" t="s">
        <v>14761</v>
      </c>
      <c r="B231" s="1373" t="s">
        <v>216</v>
      </c>
      <c r="C231" s="1374" t="s">
        <v>14347</v>
      </c>
      <c r="D231" s="1384" t="s">
        <v>15796</v>
      </c>
      <c r="E231" s="1381">
        <v>1</v>
      </c>
      <c r="F231" s="1207"/>
      <c r="G231" s="1258">
        <v>487.27</v>
      </c>
      <c r="H231" s="227">
        <f>IF(G231="","",G231-G231*COMPASS!$U$29)</f>
        <v>487.27</v>
      </c>
    </row>
    <row r="232" spans="1:8" ht="20.399999999999999">
      <c r="A232" s="1374" t="s">
        <v>15998</v>
      </c>
      <c r="B232" s="1373" t="s">
        <v>216</v>
      </c>
      <c r="C232" s="1374" t="s">
        <v>14351</v>
      </c>
      <c r="D232" s="1384" t="s">
        <v>15443</v>
      </c>
      <c r="E232" s="1381">
        <v>1</v>
      </c>
      <c r="F232" s="1207"/>
      <c r="G232" s="1258">
        <v>353.08</v>
      </c>
      <c r="H232" s="227">
        <f>IF(G232="","",G232-G232*COMPASS!$U$29)</f>
        <v>353.08</v>
      </c>
    </row>
    <row r="233" spans="1:8" ht="20.399999999999999">
      <c r="A233" s="1374" t="s">
        <v>14352</v>
      </c>
      <c r="B233" s="1373" t="s">
        <v>216</v>
      </c>
      <c r="C233" s="1374" t="s">
        <v>14353</v>
      </c>
      <c r="D233" s="1384" t="s">
        <v>15797</v>
      </c>
      <c r="E233" s="1381">
        <v>1</v>
      </c>
      <c r="F233" s="1207"/>
      <c r="G233" s="1258">
        <v>600.08000000000004</v>
      </c>
      <c r="H233" s="227">
        <f>IF(G233="","",G233-G233*COMPASS!$U$29)</f>
        <v>600.08000000000004</v>
      </c>
    </row>
    <row r="234" spans="1:8" ht="20.399999999999999">
      <c r="A234" s="1374" t="s">
        <v>14354</v>
      </c>
      <c r="B234" s="1373" t="s">
        <v>216</v>
      </c>
      <c r="C234" s="1374" t="s">
        <v>14355</v>
      </c>
      <c r="D234" s="1384" t="s">
        <v>15798</v>
      </c>
      <c r="E234" s="1381">
        <v>1</v>
      </c>
      <c r="F234" s="1207"/>
      <c r="G234" s="1258">
        <v>475</v>
      </c>
      <c r="H234" s="227">
        <f>IF(G234="","",G234-G234*COMPASS!$U$29)</f>
        <v>475</v>
      </c>
    </row>
    <row r="235" spans="1:8" ht="20.399999999999999">
      <c r="A235" s="1374" t="s">
        <v>14356</v>
      </c>
      <c r="B235" s="1373" t="s">
        <v>216</v>
      </c>
      <c r="C235" s="1374" t="s">
        <v>14357</v>
      </c>
      <c r="D235" s="1384" t="s">
        <v>15799</v>
      </c>
      <c r="E235" s="1381">
        <v>1</v>
      </c>
      <c r="F235" s="1207"/>
      <c r="G235" s="1258">
        <v>760</v>
      </c>
      <c r="H235" s="227">
        <f>IF(G235="","",G235-G235*COMPASS!$U$29)</f>
        <v>760</v>
      </c>
    </row>
    <row r="236" spans="1:8" ht="20.399999999999999">
      <c r="A236" s="1374" t="s">
        <v>14358</v>
      </c>
      <c r="B236" s="1373" t="s">
        <v>216</v>
      </c>
      <c r="C236" s="1374" t="s">
        <v>14359</v>
      </c>
      <c r="D236" s="1384" t="s">
        <v>15444</v>
      </c>
      <c r="E236" s="1381">
        <v>1</v>
      </c>
      <c r="F236" s="1207"/>
      <c r="G236" s="1258">
        <v>812.65</v>
      </c>
      <c r="H236" s="227">
        <f>IF(G236="","",G236-G236*COMPASS!$U$29)</f>
        <v>812.65</v>
      </c>
    </row>
    <row r="237" spans="1:8" ht="20.399999999999999">
      <c r="A237" s="1374" t="s">
        <v>14360</v>
      </c>
      <c r="B237" s="1373" t="s">
        <v>216</v>
      </c>
      <c r="C237" s="1374" t="s">
        <v>14361</v>
      </c>
      <c r="D237" s="1384" t="s">
        <v>16169</v>
      </c>
      <c r="E237" s="1381">
        <v>1</v>
      </c>
      <c r="F237" s="1207"/>
      <c r="G237" s="1258">
        <v>1300.32</v>
      </c>
      <c r="H237" s="227">
        <f>IF(G237="","",G237-G237*COMPASS!$U$29)</f>
        <v>1300.32</v>
      </c>
    </row>
    <row r="238" spans="1:8" ht="20.399999999999999">
      <c r="A238" s="1374" t="s">
        <v>15445</v>
      </c>
      <c r="B238" s="1373" t="s">
        <v>216</v>
      </c>
      <c r="C238" s="1374" t="s">
        <v>15446</v>
      </c>
      <c r="D238" s="1384" t="s">
        <v>15800</v>
      </c>
      <c r="E238" s="1381">
        <v>1</v>
      </c>
      <c r="F238" s="1207"/>
      <c r="G238" s="1258">
        <v>1299.92</v>
      </c>
      <c r="H238" s="227">
        <f>IF(G238="","",G238-G238*COMPASS!$U$29)</f>
        <v>1299.92</v>
      </c>
    </row>
    <row r="239" spans="1:8">
      <c r="A239" s="1219" t="s">
        <v>14362</v>
      </c>
      <c r="B239" s="1220"/>
      <c r="C239" s="1221"/>
      <c r="D239" s="1222"/>
      <c r="E239" s="1223"/>
      <c r="F239" s="1224"/>
      <c r="G239" s="1268"/>
      <c r="H239" s="227" t="str">
        <f>IF(G239="","",G239-G239*COMPASS!$U$29)</f>
        <v/>
      </c>
    </row>
    <row r="240" spans="1:8" ht="20.399999999999999">
      <c r="A240" s="1374" t="s">
        <v>15447</v>
      </c>
      <c r="B240" s="1373" t="s">
        <v>216</v>
      </c>
      <c r="C240" s="1374" t="s">
        <v>15448</v>
      </c>
      <c r="D240" s="1384" t="s">
        <v>15801</v>
      </c>
      <c r="E240" s="1381">
        <v>1</v>
      </c>
      <c r="F240" s="1382"/>
      <c r="G240" s="1258">
        <v>53.98</v>
      </c>
      <c r="H240" s="227">
        <f>IF(G240="","",G240-G240*COMPASS!$U$29)</f>
        <v>53.98</v>
      </c>
    </row>
    <row r="241" spans="1:8" ht="20.399999999999999">
      <c r="A241" s="1374" t="s">
        <v>15449</v>
      </c>
      <c r="B241" s="1373" t="s">
        <v>216</v>
      </c>
      <c r="C241" s="1374" t="s">
        <v>15450</v>
      </c>
      <c r="D241" s="1384" t="s">
        <v>15802</v>
      </c>
      <c r="E241" s="1381">
        <v>1</v>
      </c>
      <c r="F241" s="1382"/>
      <c r="G241" s="1258">
        <v>101.75</v>
      </c>
      <c r="H241" s="227">
        <f>IF(G241="","",G241-G241*COMPASS!$U$29)</f>
        <v>101.75</v>
      </c>
    </row>
    <row r="242" spans="1:8" ht="20.399999999999999">
      <c r="A242" s="1372" t="s">
        <v>14746</v>
      </c>
      <c r="B242" s="1373" t="s">
        <v>216</v>
      </c>
      <c r="C242" s="1374" t="s">
        <v>14747</v>
      </c>
      <c r="D242" s="1384" t="s">
        <v>15803</v>
      </c>
      <c r="E242" s="1381">
        <v>1</v>
      </c>
      <c r="F242" s="1382"/>
      <c r="G242" s="1258">
        <v>186.69</v>
      </c>
      <c r="H242" s="227">
        <f>IF(G242="","",G242-G242*COMPASS!$U$29)</f>
        <v>186.69</v>
      </c>
    </row>
    <row r="243" spans="1:8" ht="20.399999999999999">
      <c r="A243" s="1372" t="s">
        <v>15451</v>
      </c>
      <c r="B243" s="1373" t="s">
        <v>216</v>
      </c>
      <c r="C243" s="1374" t="s">
        <v>15452</v>
      </c>
      <c r="D243" s="1384" t="s">
        <v>15804</v>
      </c>
      <c r="E243" s="1381">
        <v>1</v>
      </c>
      <c r="F243" s="1382"/>
      <c r="G243" s="1258">
        <v>352.68</v>
      </c>
      <c r="H243" s="227">
        <f>IF(G243="","",G243-G243*COMPASS!$U$29)</f>
        <v>352.68</v>
      </c>
    </row>
    <row r="244" spans="1:8" ht="20.399999999999999">
      <c r="A244" s="1372" t="s">
        <v>15453</v>
      </c>
      <c r="B244" s="1373" t="s">
        <v>216</v>
      </c>
      <c r="C244" s="1374" t="s">
        <v>15454</v>
      </c>
      <c r="D244" s="1384" t="s">
        <v>15805</v>
      </c>
      <c r="E244" s="1381">
        <v>1</v>
      </c>
      <c r="F244" s="1382"/>
      <c r="G244" s="1258">
        <v>270.75</v>
      </c>
      <c r="H244" s="227">
        <f>IF(G244="","",G244-G244*COMPASS!$U$29)</f>
        <v>270.75</v>
      </c>
    </row>
    <row r="245" spans="1:8" ht="20.399999999999999">
      <c r="A245" s="1372" t="s">
        <v>14757</v>
      </c>
      <c r="B245" s="1373" t="s">
        <v>216</v>
      </c>
      <c r="C245" s="1374" t="s">
        <v>14758</v>
      </c>
      <c r="D245" s="1384" t="s">
        <v>14753</v>
      </c>
      <c r="E245" s="1381">
        <v>1</v>
      </c>
      <c r="F245" s="1382"/>
      <c r="G245" s="1258">
        <v>487.27</v>
      </c>
      <c r="H245" s="227">
        <f>IF(G245="","",G245-G245*COMPASS!$U$29)</f>
        <v>487.27</v>
      </c>
    </row>
    <row r="246" spans="1:8" ht="20.399999999999999">
      <c r="A246" s="1372" t="s">
        <v>15455</v>
      </c>
      <c r="B246" s="1373" t="s">
        <v>216</v>
      </c>
      <c r="C246" s="1374" t="s">
        <v>15456</v>
      </c>
      <c r="D246" s="1384" t="s">
        <v>15806</v>
      </c>
      <c r="E246" s="1381">
        <v>1</v>
      </c>
      <c r="F246" s="1382"/>
      <c r="G246" s="1258">
        <v>300.83999999999997</v>
      </c>
      <c r="H246" s="227">
        <f>IF(G246="","",G246-G246*COMPASS!$U$29)</f>
        <v>300.83999999999997</v>
      </c>
    </row>
    <row r="247" spans="1:8" ht="20.399999999999999">
      <c r="A247" s="1372" t="s">
        <v>15457</v>
      </c>
      <c r="B247" s="1373" t="s">
        <v>216</v>
      </c>
      <c r="C247" s="1374" t="s">
        <v>15458</v>
      </c>
      <c r="D247" s="1384" t="s">
        <v>15807</v>
      </c>
      <c r="E247" s="1381">
        <v>1</v>
      </c>
      <c r="F247" s="1382"/>
      <c r="G247" s="1258">
        <v>511.41</v>
      </c>
      <c r="H247" s="227">
        <f>IF(G247="","",G247-G247*COMPASS!$U$29)</f>
        <v>511.41</v>
      </c>
    </row>
    <row r="248" spans="1:8" ht="20.399999999999999">
      <c r="A248" s="1372" t="s">
        <v>15459</v>
      </c>
      <c r="B248" s="1373" t="s">
        <v>216</v>
      </c>
      <c r="C248" s="1374" t="s">
        <v>15460</v>
      </c>
      <c r="D248" s="1384" t="s">
        <v>15808</v>
      </c>
      <c r="E248" s="1381">
        <v>1</v>
      </c>
      <c r="F248" s="1382"/>
      <c r="G248" s="1258">
        <v>353.08</v>
      </c>
      <c r="H248" s="227">
        <f>IF(G248="","",G248-G248*COMPASS!$U$29)</f>
        <v>353.08</v>
      </c>
    </row>
    <row r="249" spans="1:8" ht="20.399999999999999">
      <c r="A249" s="1372" t="s">
        <v>14751</v>
      </c>
      <c r="B249" s="1373" t="s">
        <v>216</v>
      </c>
      <c r="C249" s="1374" t="s">
        <v>14752</v>
      </c>
      <c r="D249" s="1384" t="s">
        <v>15809</v>
      </c>
      <c r="E249" s="1381">
        <v>1</v>
      </c>
      <c r="F249" s="1382"/>
      <c r="G249" s="1258">
        <v>600.08000000000004</v>
      </c>
      <c r="H249" s="227">
        <f>IF(G249="","",G249-G249*COMPASS!$U$29)</f>
        <v>600.08000000000004</v>
      </c>
    </row>
    <row r="250" spans="1:8" ht="20.399999999999999">
      <c r="A250" s="1372" t="s">
        <v>16170</v>
      </c>
      <c r="B250" s="1373" t="s">
        <v>216</v>
      </c>
      <c r="C250" s="1374" t="s">
        <v>16171</v>
      </c>
      <c r="D250" s="1384" t="s">
        <v>16172</v>
      </c>
      <c r="E250" s="1381">
        <v>1</v>
      </c>
      <c r="F250" s="1382"/>
      <c r="G250" s="1258">
        <v>383.56</v>
      </c>
      <c r="H250" s="227">
        <f>IF(G250="","",G250-G250*COMPASS!$U$29)</f>
        <v>383.56</v>
      </c>
    </row>
    <row r="251" spans="1:8" ht="20.399999999999999">
      <c r="A251" s="1372" t="s">
        <v>16173</v>
      </c>
      <c r="B251" s="1373" t="s">
        <v>216</v>
      </c>
      <c r="C251" s="1374" t="s">
        <v>16174</v>
      </c>
      <c r="D251" s="1384" t="s">
        <v>16175</v>
      </c>
      <c r="E251" s="1381">
        <v>1</v>
      </c>
      <c r="F251" s="1382"/>
      <c r="G251" s="1258">
        <v>475</v>
      </c>
      <c r="H251" s="227">
        <f>IF(G251="","",G251-G251*COMPASS!$U$29)</f>
        <v>475</v>
      </c>
    </row>
    <row r="252" spans="1:8" ht="20.399999999999999">
      <c r="A252" s="1372" t="s">
        <v>16176</v>
      </c>
      <c r="B252" s="1373" t="s">
        <v>216</v>
      </c>
      <c r="C252" s="1374" t="s">
        <v>16177</v>
      </c>
      <c r="D252" s="1384" t="s">
        <v>16178</v>
      </c>
      <c r="E252" s="1381">
        <v>1</v>
      </c>
      <c r="F252" s="1382"/>
      <c r="G252" s="1258">
        <v>760</v>
      </c>
      <c r="H252" s="227">
        <f>IF(G252="","",G252-G252*COMPASS!$U$29)</f>
        <v>760</v>
      </c>
    </row>
    <row r="253" spans="1:8" ht="20.399999999999999">
      <c r="A253" s="1372" t="s">
        <v>16179</v>
      </c>
      <c r="B253" s="1373" t="s">
        <v>216</v>
      </c>
      <c r="C253" s="1374" t="s">
        <v>16180</v>
      </c>
      <c r="D253" s="1384" t="s">
        <v>16181</v>
      </c>
      <c r="E253" s="1381">
        <v>1</v>
      </c>
      <c r="F253" s="1382"/>
      <c r="G253" s="1258">
        <v>140.13</v>
      </c>
      <c r="H253" s="227">
        <f>IF(G253="","",G253-G253*COMPASS!$U$29)</f>
        <v>140.13</v>
      </c>
    </row>
    <row r="254" spans="1:8" ht="20.399999999999999">
      <c r="A254" s="1372" t="s">
        <v>16182</v>
      </c>
      <c r="B254" s="1373" t="s">
        <v>216</v>
      </c>
      <c r="C254" s="1374" t="s">
        <v>16183</v>
      </c>
      <c r="D254" s="1384" t="s">
        <v>16184</v>
      </c>
      <c r="E254" s="1381">
        <v>1</v>
      </c>
      <c r="F254" s="1382"/>
      <c r="G254" s="1258">
        <v>273.13</v>
      </c>
      <c r="H254" s="227">
        <f>IF(G254="","",G254-G254*COMPASS!$U$29)</f>
        <v>273.13</v>
      </c>
    </row>
    <row r="255" spans="1:8" ht="20.399999999999999">
      <c r="A255" s="1372" t="s">
        <v>16185</v>
      </c>
      <c r="B255" s="1373" t="s">
        <v>216</v>
      </c>
      <c r="C255" s="1374" t="s">
        <v>16186</v>
      </c>
      <c r="D255" s="1384" t="s">
        <v>16187</v>
      </c>
      <c r="E255" s="1381">
        <v>1</v>
      </c>
      <c r="F255" s="1382"/>
      <c r="G255" s="1258">
        <v>675.29</v>
      </c>
      <c r="H255" s="227">
        <f>IF(G255="","",G255-G255*COMPASS!$U$29)</f>
        <v>675.29</v>
      </c>
    </row>
    <row r="256" spans="1:8" ht="20.399999999999999">
      <c r="A256" s="1372" t="s">
        <v>16188</v>
      </c>
      <c r="B256" s="1373" t="s">
        <v>216</v>
      </c>
      <c r="C256" s="1374" t="s">
        <v>16189</v>
      </c>
      <c r="D256" s="1384" t="s">
        <v>16190</v>
      </c>
      <c r="E256" s="1381">
        <v>1</v>
      </c>
      <c r="F256" s="1382"/>
      <c r="G256" s="1258">
        <v>812.65</v>
      </c>
      <c r="H256" s="227">
        <f>IF(G256="","",G256-G256*COMPASS!$U$29)</f>
        <v>812.65</v>
      </c>
    </row>
    <row r="257" spans="1:8" ht="20.399999999999999">
      <c r="A257" s="1372" t="s">
        <v>16191</v>
      </c>
      <c r="B257" s="1373" t="s">
        <v>216</v>
      </c>
      <c r="C257" s="1374" t="s">
        <v>16192</v>
      </c>
      <c r="D257" s="1384" t="s">
        <v>16193</v>
      </c>
      <c r="E257" s="1381">
        <v>1</v>
      </c>
      <c r="F257" s="1382"/>
      <c r="G257" s="1258">
        <v>1300.32</v>
      </c>
      <c r="H257" s="227">
        <f>IF(G257="","",G257-G257*COMPASS!$U$29)</f>
        <v>1300.32</v>
      </c>
    </row>
    <row r="258" spans="1:8" ht="13.8">
      <c r="A258" s="1193" t="s">
        <v>15462</v>
      </c>
      <c r="B258" s="1194"/>
      <c r="C258" s="1195"/>
      <c r="D258" s="1239"/>
      <c r="E258" s="1195"/>
      <c r="F258" s="1197"/>
      <c r="G258" s="1261"/>
      <c r="H258" s="227" t="str">
        <f>IF(G258="","",G258-G258*COMPASS!$U$29)</f>
        <v/>
      </c>
    </row>
    <row r="259" spans="1:8">
      <c r="A259" s="1199" t="s">
        <v>15463</v>
      </c>
      <c r="B259" s="1236"/>
      <c r="C259" s="1236"/>
      <c r="D259" s="1237"/>
      <c r="E259" s="1236"/>
      <c r="F259" s="1238"/>
      <c r="G259" s="1267"/>
      <c r="H259" s="227" t="str">
        <f>IF(G259="","",G259-G259*COMPASS!$U$29)</f>
        <v/>
      </c>
    </row>
    <row r="260" spans="1:8" ht="20.399999999999999">
      <c r="A260" s="1374" t="s">
        <v>15464</v>
      </c>
      <c r="B260" s="1373" t="s">
        <v>216</v>
      </c>
      <c r="C260" s="1374" t="s">
        <v>15465</v>
      </c>
      <c r="D260" s="1384" t="s">
        <v>15466</v>
      </c>
      <c r="E260" s="1381">
        <v>1</v>
      </c>
      <c r="F260" s="1382"/>
      <c r="G260" s="1258">
        <v>72.540000000000006</v>
      </c>
      <c r="H260" s="227">
        <f>IF(G260="","",G260-G260*COMPASS!$U$29)</f>
        <v>72.540000000000006</v>
      </c>
    </row>
    <row r="261" spans="1:8" ht="20.399999999999999">
      <c r="A261" s="1374" t="s">
        <v>15467</v>
      </c>
      <c r="B261" s="1373" t="s">
        <v>216</v>
      </c>
      <c r="C261" s="1374" t="s">
        <v>15468</v>
      </c>
      <c r="D261" s="1384" t="s">
        <v>15469</v>
      </c>
      <c r="E261" s="1381">
        <v>1</v>
      </c>
      <c r="F261" s="1382"/>
      <c r="G261" s="1258">
        <v>308.8</v>
      </c>
      <c r="H261" s="227">
        <f>IF(G261="","",G261-G261*COMPASS!$U$29)</f>
        <v>308.8</v>
      </c>
    </row>
    <row r="262" spans="1:8" ht="20.399999999999999">
      <c r="A262" s="1374" t="s">
        <v>16194</v>
      </c>
      <c r="B262" s="1373" t="s">
        <v>216</v>
      </c>
      <c r="C262" s="1374" t="s">
        <v>16195</v>
      </c>
      <c r="D262" s="1384" t="s">
        <v>16196</v>
      </c>
      <c r="E262" s="1381">
        <v>1</v>
      </c>
      <c r="F262" s="1382"/>
      <c r="G262" s="1258">
        <v>580.41999999999996</v>
      </c>
      <c r="H262" s="227">
        <f>IF(G262="","",G262-G262*COMPASS!$U$29)</f>
        <v>580.41999999999996</v>
      </c>
    </row>
    <row r="263" spans="1:8">
      <c r="A263" s="1199" t="s">
        <v>15470</v>
      </c>
      <c r="B263" s="1236"/>
      <c r="C263" s="1236"/>
      <c r="D263" s="1237"/>
      <c r="E263" s="1236"/>
      <c r="F263" s="1238"/>
      <c r="G263" s="1269"/>
      <c r="H263" s="227" t="str">
        <f>IF(G263="","",G263-G263*COMPASS!$U$29)</f>
        <v/>
      </c>
    </row>
    <row r="264" spans="1:8" ht="20.399999999999999">
      <c r="A264" s="1372" t="s">
        <v>14370</v>
      </c>
      <c r="B264" s="1373" t="s">
        <v>216</v>
      </c>
      <c r="C264" s="1374" t="s">
        <v>14371</v>
      </c>
      <c r="D264" s="1384" t="s">
        <v>15471</v>
      </c>
      <c r="E264" s="1381">
        <v>1</v>
      </c>
      <c r="F264" s="1207"/>
      <c r="G264" s="1258">
        <v>129.19</v>
      </c>
      <c r="H264" s="227">
        <f>IF(G264="","",G264-G264*COMPASS!$U$29)</f>
        <v>129.19</v>
      </c>
    </row>
    <row r="265" spans="1:8" ht="20.399999999999999">
      <c r="A265" s="1372" t="s">
        <v>14372</v>
      </c>
      <c r="B265" s="1373" t="s">
        <v>216</v>
      </c>
      <c r="C265" s="1374" t="s">
        <v>14373</v>
      </c>
      <c r="D265" s="1384" t="s">
        <v>15472</v>
      </c>
      <c r="E265" s="1381">
        <v>1</v>
      </c>
      <c r="F265" s="1207"/>
      <c r="G265" s="1258">
        <v>230.06</v>
      </c>
      <c r="H265" s="227">
        <f>IF(G265="","",G265-G265*COMPASS!$U$29)</f>
        <v>230.06</v>
      </c>
    </row>
    <row r="266" spans="1:8" ht="13.8">
      <c r="A266" s="1193" t="s">
        <v>15810</v>
      </c>
      <c r="B266" s="1194"/>
      <c r="C266" s="1195"/>
      <c r="D266" s="1196"/>
      <c r="E266" s="1195"/>
      <c r="F266" s="1197"/>
      <c r="G266" s="1261"/>
      <c r="H266" s="227" t="str">
        <f>IF(G266="","",G266-G266*COMPASS!$U$29)</f>
        <v/>
      </c>
    </row>
    <row r="267" spans="1:8">
      <c r="A267" s="1199" t="s">
        <v>15811</v>
      </c>
      <c r="B267" s="1213"/>
      <c r="C267" s="1214"/>
      <c r="D267" s="1215"/>
      <c r="E267" s="1199"/>
      <c r="F267" s="1216"/>
      <c r="G267" s="1267"/>
      <c r="H267" s="227" t="str">
        <f>IF(G267="","",G267-G267*COMPASS!$U$29)</f>
        <v/>
      </c>
    </row>
    <row r="268" spans="1:8" ht="20.399999999999999">
      <c r="A268" s="1120" t="s">
        <v>15812</v>
      </c>
      <c r="B268" s="820" t="s">
        <v>571</v>
      </c>
      <c r="C268" s="1204" t="s">
        <v>15813</v>
      </c>
      <c r="D268" s="1217" t="s">
        <v>15814</v>
      </c>
      <c r="E268" s="1210">
        <v>1</v>
      </c>
      <c r="F268" s="1218"/>
      <c r="G268" s="1258">
        <v>15.85</v>
      </c>
      <c r="H268" s="227">
        <f>IF(G268="","",G268-G268*COMPASS!$U$29)</f>
        <v>15.85</v>
      </c>
    </row>
    <row r="269" spans="1:8" ht="13.8">
      <c r="A269" s="1193" t="s">
        <v>14375</v>
      </c>
      <c r="B269" s="1194"/>
      <c r="C269" s="1195"/>
      <c r="D269" s="1196"/>
      <c r="E269" s="1195"/>
      <c r="F269" s="1197"/>
      <c r="G269" s="1261"/>
      <c r="H269" s="227" t="str">
        <f>IF(G269="","",G269-G269*COMPASS!$U$29)</f>
        <v/>
      </c>
    </row>
    <row r="270" spans="1:8">
      <c r="A270" s="1199" t="s">
        <v>14376</v>
      </c>
      <c r="B270" s="1213"/>
      <c r="C270" s="1214"/>
      <c r="D270" s="1215"/>
      <c r="E270" s="1199"/>
      <c r="F270" s="1216"/>
      <c r="G270" s="1267"/>
      <c r="H270" s="227" t="str">
        <f>IF(G270="","",G270-G270*COMPASS!$U$29)</f>
        <v/>
      </c>
    </row>
    <row r="271" spans="1:8">
      <c r="A271" s="1121" t="s">
        <v>14377</v>
      </c>
      <c r="B271" s="1122" t="s">
        <v>216</v>
      </c>
      <c r="C271" s="1204" t="s">
        <v>14378</v>
      </c>
      <c r="D271" s="1212" t="s">
        <v>14379</v>
      </c>
      <c r="E271" s="1206">
        <v>1</v>
      </c>
      <c r="F271" s="1240"/>
      <c r="G271" s="1258">
        <v>286.88</v>
      </c>
      <c r="H271" s="227">
        <f>IF(G271="","",G271-G271*COMPASS!$U$29)</f>
        <v>286.88</v>
      </c>
    </row>
    <row r="272" spans="1:8" ht="30.6">
      <c r="A272" s="1121" t="s">
        <v>16133</v>
      </c>
      <c r="B272" s="1122" t="s">
        <v>467</v>
      </c>
      <c r="C272" s="1204" t="s">
        <v>14126</v>
      </c>
      <c r="D272" s="1212" t="s">
        <v>16134</v>
      </c>
      <c r="E272" s="1206">
        <v>1</v>
      </c>
      <c r="F272" s="1207"/>
      <c r="G272" s="1258">
        <v>48.15</v>
      </c>
      <c r="H272" s="227">
        <f>IF(G272="","",G272-G272*COMPASS!$U$29)</f>
        <v>48.15</v>
      </c>
    </row>
    <row r="273" spans="1:8" ht="13.8">
      <c r="A273" s="1193" t="s">
        <v>16727</v>
      </c>
      <c r="B273" s="1194"/>
      <c r="C273" s="1195"/>
      <c r="D273" s="1196"/>
      <c r="E273" s="1195"/>
      <c r="F273" s="1197"/>
      <c r="G273" s="1261"/>
      <c r="H273" s="227" t="str">
        <f>IF(G273="","",G273-G273*COMPASS!$U$29)</f>
        <v/>
      </c>
    </row>
    <row r="274" spans="1:8" ht="20.399999999999999">
      <c r="A274" s="1121" t="s">
        <v>16728</v>
      </c>
      <c r="B274" s="1122" t="s">
        <v>216</v>
      </c>
      <c r="C274" s="1204" t="s">
        <v>16729</v>
      </c>
      <c r="D274" s="1212" t="s">
        <v>16730</v>
      </c>
      <c r="E274" s="1206">
        <v>1</v>
      </c>
      <c r="F274" s="1207"/>
      <c r="G274" s="1258">
        <v>42.81</v>
      </c>
      <c r="H274" s="227">
        <f>IF(G274="","",G274-G274*COMPASS!$U$29)</f>
        <v>42.81</v>
      </c>
    </row>
    <row r="275" spans="1:8" ht="20.399999999999999">
      <c r="A275" s="1121" t="s">
        <v>16731</v>
      </c>
      <c r="B275" s="1122" t="s">
        <v>216</v>
      </c>
      <c r="C275" s="1204" t="s">
        <v>16732</v>
      </c>
      <c r="D275" s="1212" t="s">
        <v>16733</v>
      </c>
      <c r="E275" s="1206">
        <v>1</v>
      </c>
      <c r="F275" s="1207"/>
      <c r="G275" s="1258">
        <v>34.25</v>
      </c>
      <c r="H275" s="227">
        <f>IF(G275="","",G275-G275*COMPASS!$U$29)</f>
        <v>34.25</v>
      </c>
    </row>
    <row r="276" spans="1:8" ht="13.8">
      <c r="A276" s="1193" t="s">
        <v>16734</v>
      </c>
      <c r="B276" s="1194"/>
      <c r="C276" s="1195"/>
      <c r="D276" s="1196"/>
      <c r="E276" s="1195"/>
      <c r="F276" s="1197"/>
      <c r="G276" s="1261"/>
      <c r="H276" s="227" t="str">
        <f>IF(G276="","",G276-G276*COMPASS!$U$29)</f>
        <v/>
      </c>
    </row>
    <row r="277" spans="1:8" ht="20.399999999999999">
      <c r="A277" s="1121" t="s">
        <v>16735</v>
      </c>
      <c r="B277" s="1122" t="s">
        <v>216</v>
      </c>
      <c r="C277" s="1204" t="s">
        <v>16736</v>
      </c>
      <c r="D277" s="1212" t="s">
        <v>16737</v>
      </c>
      <c r="E277" s="1206">
        <v>1</v>
      </c>
      <c r="F277" s="1207"/>
      <c r="G277" s="1258">
        <v>68.42</v>
      </c>
      <c r="H277" s="227">
        <f>IF(G277="","",G277-G277*COMPASS!$U$29)</f>
        <v>68.42</v>
      </c>
    </row>
    <row r="278" spans="1:8" ht="20.399999999999999">
      <c r="A278" s="1121" t="s">
        <v>16738</v>
      </c>
      <c r="B278" s="1122" t="s">
        <v>216</v>
      </c>
      <c r="C278" s="1204" t="s">
        <v>16739</v>
      </c>
      <c r="D278" s="1212" t="s">
        <v>16740</v>
      </c>
      <c r="E278" s="1206">
        <v>1</v>
      </c>
      <c r="F278" s="1207"/>
      <c r="G278" s="1258">
        <v>117.89</v>
      </c>
      <c r="H278" s="227">
        <f>IF(G278="","",G278-G278*COMPASS!$U$29)</f>
        <v>117.89</v>
      </c>
    </row>
    <row r="279" spans="1:8" ht="20.399999999999999">
      <c r="A279" s="1121" t="s">
        <v>16738</v>
      </c>
      <c r="B279" s="1122" t="s">
        <v>216</v>
      </c>
      <c r="C279" s="1204" t="s">
        <v>16741</v>
      </c>
      <c r="D279" s="1212" t="s">
        <v>16742</v>
      </c>
      <c r="E279" s="1206">
        <v>1</v>
      </c>
      <c r="F279" s="1207"/>
      <c r="G279" s="1258">
        <v>185.26</v>
      </c>
      <c r="H279" s="227">
        <f>IF(G279="","",G279-G279*COMPASS!$U$29)</f>
        <v>185.26</v>
      </c>
    </row>
    <row r="280" spans="1:8" ht="20.399999999999999">
      <c r="A280" s="1121" t="s">
        <v>16743</v>
      </c>
      <c r="B280" s="1122" t="s">
        <v>216</v>
      </c>
      <c r="C280" s="1204" t="s">
        <v>16744</v>
      </c>
      <c r="D280" s="1212" t="s">
        <v>16745</v>
      </c>
      <c r="E280" s="1206">
        <v>1</v>
      </c>
      <c r="F280" s="1207"/>
      <c r="G280" s="1258">
        <v>172.63</v>
      </c>
      <c r="H280" s="227">
        <f>IF(G280="","",G280-G280*COMPASS!$U$29)</f>
        <v>172.63</v>
      </c>
    </row>
    <row r="281" spans="1:8" ht="20.399999999999999">
      <c r="A281" s="1121" t="s">
        <v>16746</v>
      </c>
      <c r="B281" s="1122" t="s">
        <v>216</v>
      </c>
      <c r="C281" s="1204" t="s">
        <v>16747</v>
      </c>
      <c r="D281" s="1212" t="s">
        <v>16748</v>
      </c>
      <c r="E281" s="1206">
        <v>1</v>
      </c>
      <c r="F281" s="1207"/>
      <c r="G281" s="1258">
        <v>352.63</v>
      </c>
      <c r="H281" s="227">
        <f>IF(G281="","",G281-G281*COMPASS!$U$29)</f>
        <v>352.63</v>
      </c>
    </row>
  </sheetData>
  <mergeCells count="1">
    <mergeCell ref="D1:G1"/>
  </mergeCells>
  <conditionalFormatting sqref="C161">
    <cfRule type="duplicateValues" dxfId="6" priority="3"/>
  </conditionalFormatting>
  <conditionalFormatting sqref="C163">
    <cfRule type="duplicateValues" dxfId="5" priority="4"/>
  </conditionalFormatting>
  <conditionalFormatting sqref="C164">
    <cfRule type="duplicateValues" dxfId="4" priority="5"/>
  </conditionalFormatting>
  <conditionalFormatting sqref="C165">
    <cfRule type="duplicateValues" dxfId="3" priority="1"/>
  </conditionalFormatting>
  <conditionalFormatting sqref="C166">
    <cfRule type="duplicateValues" dxfId="2" priority="2"/>
  </conditionalFormatting>
  <conditionalFormatting sqref="C168">
    <cfRule type="duplicateValues" dxfId="1" priority="7"/>
  </conditionalFormatting>
  <conditionalFormatting sqref="C178">
    <cfRule type="duplicateValues" dxfId="0" priority="6"/>
  </conditionalFormatting>
  <hyperlinks>
    <hyperlink ref="H2" location="Indice" display="Indice" xr:uid="{D20CB278-EC06-4D31-90DE-588513547925}"/>
    <hyperlink ref="D1" r:id="rId1" xr:uid="{DFC9906F-09D3-47E4-8E00-DD74BC135EF3}"/>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1281"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1281" r:id="rId5"/>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6">
    <tabColor theme="2" tint="-0.249977111117893"/>
  </sheetPr>
  <dimension ref="A1:J433"/>
  <sheetViews>
    <sheetView tabSelected="1" workbookViewId="0">
      <pane ySplit="4" topLeftCell="A5" activePane="bottomLeft" state="frozen"/>
      <selection activeCell="X55" sqref="X55"/>
      <selection pane="bottomLeft" activeCell="J9" sqref="J8:J9"/>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36" customWidth="1"/>
    <col min="7" max="7" width="10" style="513" bestFit="1" customWidth="1"/>
    <col min="8" max="8" width="12.44140625" style="180" bestFit="1" customWidth="1"/>
    <col min="9" max="9" width="9.44140625" style="49"/>
    <col min="10" max="10" width="10" style="49" bestFit="1" customWidth="1"/>
    <col min="11" max="16384" width="9.44140625" style="49"/>
  </cols>
  <sheetData>
    <row r="1" spans="1:10">
      <c r="A1" s="76" t="str">
        <f>'LS CABLE'!A1</f>
        <v>Listino Giugno26</v>
      </c>
      <c r="B1" s="134"/>
      <c r="C1" s="54"/>
      <c r="D1" s="1385" t="s">
        <v>11780</v>
      </c>
      <c r="E1" s="1386"/>
      <c r="F1" s="1386"/>
      <c r="G1" s="1386"/>
      <c r="H1" s="175"/>
    </row>
    <row r="2" spans="1:10" ht="13.8" thickBot="1">
      <c r="A2" s="64"/>
      <c r="B2" s="135"/>
      <c r="C2" s="56"/>
      <c r="D2" s="160"/>
      <c r="E2" s="85"/>
      <c r="F2" s="433"/>
      <c r="G2" s="511"/>
      <c r="H2" s="176" t="s">
        <v>190</v>
      </c>
    </row>
    <row r="3" spans="1:10" ht="25.2">
      <c r="A3" s="77" t="s">
        <v>6228</v>
      </c>
      <c r="B3" s="33"/>
      <c r="C3" s="648"/>
      <c r="D3" s="161"/>
      <c r="E3" s="16"/>
      <c r="F3" s="434"/>
      <c r="G3" s="512"/>
      <c r="H3" s="177"/>
    </row>
    <row r="4" spans="1:10" s="62" customFormat="1">
      <c r="A4" s="787" t="s">
        <v>1586</v>
      </c>
      <c r="B4" s="430"/>
      <c r="C4" s="649" t="s">
        <v>217</v>
      </c>
      <c r="D4" s="650" t="s">
        <v>219</v>
      </c>
      <c r="E4" s="431" t="s">
        <v>490</v>
      </c>
      <c r="F4" s="435"/>
      <c r="G4" s="548" t="s">
        <v>189</v>
      </c>
      <c r="H4" s="226" t="s">
        <v>491</v>
      </c>
    </row>
    <row r="5" spans="1:10" ht="24" customHeight="1">
      <c r="A5" s="1338" t="s">
        <v>16197</v>
      </c>
      <c r="B5" s="1339"/>
      <c r="C5" s="1340"/>
      <c r="D5" s="1338"/>
      <c r="E5" s="1339"/>
      <c r="F5" s="1341"/>
      <c r="G5" s="1342"/>
      <c r="H5" s="432" t="str">
        <f>IF(G5="","",G5-G5*[3]AGENCAVI!#REF!)</f>
        <v/>
      </c>
    </row>
    <row r="6" spans="1:10">
      <c r="A6" s="1343" t="s">
        <v>16198</v>
      </c>
      <c r="B6" s="1339"/>
      <c r="C6" s="1340"/>
      <c r="D6" s="1338"/>
      <c r="E6" s="1339"/>
      <c r="F6" s="1341"/>
      <c r="G6" s="1342"/>
      <c r="H6" s="227" t="str">
        <f>IF(G6="","",G6-G6*COMPASS!$U$44)</f>
        <v/>
      </c>
    </row>
    <row r="7" spans="1:10" ht="20.399999999999999">
      <c r="A7" s="1344" t="s">
        <v>6586</v>
      </c>
      <c r="B7" s="820" t="s">
        <v>216</v>
      </c>
      <c r="C7" s="1345" t="s">
        <v>16199</v>
      </c>
      <c r="D7" s="1346" t="s">
        <v>6229</v>
      </c>
      <c r="E7" s="1347">
        <v>1</v>
      </c>
      <c r="F7" s="1181"/>
      <c r="G7" s="1348">
        <v>109.75999999999999</v>
      </c>
      <c r="H7" s="227">
        <f>IF(G7="","",G7-G7*COMPASS!$U$44)</f>
        <v>109.75999999999999</v>
      </c>
      <c r="J7" s="52"/>
    </row>
    <row r="8" spans="1:10">
      <c r="A8" s="1344" t="s">
        <v>6594</v>
      </c>
      <c r="B8" s="820" t="s">
        <v>216</v>
      </c>
      <c r="C8" s="1345" t="s">
        <v>16127</v>
      </c>
      <c r="D8" s="1349" t="s">
        <v>6245</v>
      </c>
      <c r="E8" s="1350">
        <v>1</v>
      </c>
      <c r="F8" s="1181"/>
      <c r="G8" s="1348">
        <v>54.879999999999995</v>
      </c>
      <c r="H8" s="227">
        <f>IF(G8="","",G8-G8*COMPASS!$U$44)</f>
        <v>54.879999999999995</v>
      </c>
      <c r="J8" s="52"/>
    </row>
    <row r="9" spans="1:10">
      <c r="A9" s="1344" t="s">
        <v>6595</v>
      </c>
      <c r="B9" s="820" t="s">
        <v>216</v>
      </c>
      <c r="C9" s="1345" t="s">
        <v>6246</v>
      </c>
      <c r="D9" s="1349" t="s">
        <v>6247</v>
      </c>
      <c r="E9" s="1350">
        <v>1</v>
      </c>
      <c r="F9" s="1181"/>
      <c r="G9" s="1348">
        <v>71.539999999999992</v>
      </c>
      <c r="H9" s="227">
        <f>IF(G9="","",G9-G9*COMPASS!$U$44)</f>
        <v>71.539999999999992</v>
      </c>
    </row>
    <row r="10" spans="1:10">
      <c r="A10" s="1343" t="s">
        <v>6230</v>
      </c>
      <c r="B10" s="1339"/>
      <c r="C10" s="1340"/>
      <c r="D10" s="1338"/>
      <c r="E10" s="1339"/>
      <c r="F10" s="1341"/>
      <c r="G10" s="1351"/>
      <c r="H10" s="227" t="str">
        <f>IF(G10="","",G10-G10*COMPASS!$U$44)</f>
        <v/>
      </c>
    </row>
    <row r="11" spans="1:10" ht="20.399999999999999">
      <c r="A11" s="1344" t="s">
        <v>10411</v>
      </c>
      <c r="B11" s="820" t="s">
        <v>216</v>
      </c>
      <c r="C11" s="1352" t="s">
        <v>10412</v>
      </c>
      <c r="D11" s="1346" t="s">
        <v>10488</v>
      </c>
      <c r="E11" s="1347">
        <v>1</v>
      </c>
      <c r="F11" s="1181"/>
      <c r="G11" s="1348">
        <v>1899.828</v>
      </c>
      <c r="H11" s="227">
        <f>IF(G11="","",G11-G11*COMPASS!$U$44)</f>
        <v>1899.828</v>
      </c>
    </row>
    <row r="12" spans="1:10" ht="20.399999999999999">
      <c r="A12" s="1344" t="s">
        <v>17739</v>
      </c>
      <c r="B12" s="820" t="s">
        <v>216</v>
      </c>
      <c r="C12" s="1352" t="s">
        <v>17740</v>
      </c>
      <c r="D12" s="1346" t="s">
        <v>17741</v>
      </c>
      <c r="E12" s="1347">
        <v>1</v>
      </c>
      <c r="F12" s="1181"/>
      <c r="G12" s="1348">
        <v>1761.2560000000001</v>
      </c>
      <c r="H12" s="227">
        <f>IF(G12="","",G12-G12*COMPASS!$U$44)</f>
        <v>1761.2560000000001</v>
      </c>
    </row>
    <row r="13" spans="1:10" ht="20.399999999999999">
      <c r="A13" s="1344" t="s">
        <v>6231</v>
      </c>
      <c r="B13" s="820" t="s">
        <v>216</v>
      </c>
      <c r="C13" s="1352" t="s">
        <v>6232</v>
      </c>
      <c r="D13" s="1346" t="s">
        <v>10931</v>
      </c>
      <c r="E13" s="1347"/>
      <c r="F13" s="1181"/>
      <c r="G13" s="1348">
        <v>1279.2920000000001</v>
      </c>
      <c r="H13" s="227">
        <f>IF(G13="","",G13-G13*COMPASS!$U$44)</f>
        <v>1279.2920000000001</v>
      </c>
    </row>
    <row r="14" spans="1:10" ht="20.399999999999999">
      <c r="A14" s="1344" t="s">
        <v>17686</v>
      </c>
      <c r="B14" s="820" t="s">
        <v>216</v>
      </c>
      <c r="C14" s="1352" t="s">
        <v>17687</v>
      </c>
      <c r="D14" s="1346" t="s">
        <v>17688</v>
      </c>
      <c r="E14" s="1347">
        <v>1</v>
      </c>
      <c r="F14" s="1181"/>
      <c r="G14" s="1348">
        <v>491.56800000000004</v>
      </c>
      <c r="H14" s="227">
        <f>IF(G14="","",G14-G14*COMPASS!$U$44)</f>
        <v>491.56800000000004</v>
      </c>
    </row>
    <row r="15" spans="1:10" ht="20.399999999999999">
      <c r="A15" s="1344" t="s">
        <v>16907</v>
      </c>
      <c r="B15" s="820" t="s">
        <v>216</v>
      </c>
      <c r="C15" s="1352" t="s">
        <v>16908</v>
      </c>
      <c r="D15" s="1346" t="s">
        <v>16909</v>
      </c>
      <c r="E15" s="1347">
        <v>1</v>
      </c>
      <c r="F15" s="1181"/>
      <c r="G15" s="1348">
        <v>1809.08</v>
      </c>
      <c r="H15" s="227">
        <f>IF(G15="","",G15-G15*COMPASS!$U$44)</f>
        <v>1809.08</v>
      </c>
    </row>
    <row r="16" spans="1:10" ht="20.399999999999999">
      <c r="A16" s="1344" t="s">
        <v>6587</v>
      </c>
      <c r="B16" s="820" t="s">
        <v>216</v>
      </c>
      <c r="C16" s="1352" t="s">
        <v>6233</v>
      </c>
      <c r="D16" s="1346" t="s">
        <v>10932</v>
      </c>
      <c r="E16" s="1347">
        <v>1</v>
      </c>
      <c r="F16" s="1181"/>
      <c r="G16" s="1348">
        <v>649.15199999999993</v>
      </c>
      <c r="H16" s="227">
        <f>IF(G16="","",G16-G16*COMPASS!$U$44)</f>
        <v>649.15199999999993</v>
      </c>
    </row>
    <row r="17" spans="1:8" ht="20.399999999999999">
      <c r="A17" s="1344" t="s">
        <v>6234</v>
      </c>
      <c r="B17" s="820" t="s">
        <v>216</v>
      </c>
      <c r="C17" s="1352" t="s">
        <v>6235</v>
      </c>
      <c r="D17" s="1346" t="s">
        <v>11999</v>
      </c>
      <c r="E17" s="1347">
        <v>1</v>
      </c>
      <c r="F17" s="1181"/>
      <c r="G17" s="1348">
        <v>1183.8399999999999</v>
      </c>
      <c r="H17" s="227">
        <f>IF(G17="","",G17-G17*COMPASS!$U$44)</f>
        <v>1183.8399999999999</v>
      </c>
    </row>
    <row r="18" spans="1:8" ht="20.399999999999999">
      <c r="A18" s="1344" t="s">
        <v>6588</v>
      </c>
      <c r="B18" s="1122" t="s">
        <v>467</v>
      </c>
      <c r="C18" s="1345" t="s">
        <v>6236</v>
      </c>
      <c r="D18" s="1349" t="s">
        <v>10933</v>
      </c>
      <c r="E18" s="1350">
        <v>1</v>
      </c>
      <c r="F18" s="1181"/>
      <c r="G18" s="1348">
        <v>1097.796</v>
      </c>
      <c r="H18" s="227">
        <f>IF(G18="","",G18-G18*COMPASS!$U$44)</f>
        <v>1097.796</v>
      </c>
    </row>
    <row r="19" spans="1:8" ht="20.399999999999999">
      <c r="A19" s="1344" t="s">
        <v>6589</v>
      </c>
      <c r="B19" s="820" t="s">
        <v>216</v>
      </c>
      <c r="C19" s="1352" t="s">
        <v>6237</v>
      </c>
      <c r="D19" s="1346" t="s">
        <v>10934</v>
      </c>
      <c r="E19" s="1347">
        <v>1</v>
      </c>
      <c r="F19" s="1181"/>
      <c r="G19" s="1348">
        <v>1009.596</v>
      </c>
      <c r="H19" s="227">
        <f>IF(G19="","",G19-G19*COMPASS!$U$44)</f>
        <v>1009.596</v>
      </c>
    </row>
    <row r="20" spans="1:8" ht="20.399999999999999">
      <c r="A20" s="1344" t="s">
        <v>16910</v>
      </c>
      <c r="B20" s="820" t="s">
        <v>216</v>
      </c>
      <c r="C20" s="1352" t="s">
        <v>16911</v>
      </c>
      <c r="D20" s="1346" t="s">
        <v>16912</v>
      </c>
      <c r="E20" s="1347">
        <v>1</v>
      </c>
      <c r="F20" s="1181"/>
      <c r="G20" s="1348">
        <v>949.81600000000003</v>
      </c>
      <c r="H20" s="227">
        <f>IF(G20="","",G20-G20*COMPASS!$U$44)</f>
        <v>949.81600000000003</v>
      </c>
    </row>
    <row r="21" spans="1:8" ht="20.399999999999999">
      <c r="A21" s="1344" t="s">
        <v>16913</v>
      </c>
      <c r="B21" s="820" t="s">
        <v>216</v>
      </c>
      <c r="C21" s="1352" t="s">
        <v>16914</v>
      </c>
      <c r="D21" s="1346" t="s">
        <v>16915</v>
      </c>
      <c r="E21" s="1347">
        <v>1</v>
      </c>
      <c r="F21" s="1181"/>
      <c r="G21" s="1348">
        <v>833</v>
      </c>
      <c r="H21" s="227">
        <f>IF(G21="","",G21-G21*COMPASS!$U$44)</f>
        <v>833</v>
      </c>
    </row>
    <row r="22" spans="1:8" ht="20.399999999999999">
      <c r="A22" s="1344" t="s">
        <v>16916</v>
      </c>
      <c r="B22" s="820" t="s">
        <v>216</v>
      </c>
      <c r="C22" s="1352" t="s">
        <v>16917</v>
      </c>
      <c r="D22" s="1346" t="s">
        <v>16918</v>
      </c>
      <c r="E22" s="1347">
        <v>1</v>
      </c>
      <c r="F22" s="1181"/>
      <c r="G22" s="1348">
        <v>448.64400000000001</v>
      </c>
      <c r="H22" s="227">
        <f>IF(G22="","",G22-G22*COMPASS!$U$44)</f>
        <v>448.64400000000001</v>
      </c>
    </row>
    <row r="23" spans="1:8" ht="20.399999999999999">
      <c r="A23" s="1344" t="s">
        <v>16919</v>
      </c>
      <c r="B23" s="820" t="s">
        <v>216</v>
      </c>
      <c r="C23" s="1352" t="s">
        <v>16920</v>
      </c>
      <c r="D23" s="1346" t="s">
        <v>16921</v>
      </c>
      <c r="E23" s="1347">
        <v>1</v>
      </c>
      <c r="F23" s="1181"/>
      <c r="G23" s="1348">
        <v>1427.2720000000002</v>
      </c>
      <c r="H23" s="227">
        <f>IF(G23="","",G23-G23*COMPASS!$U$44)</f>
        <v>1427.2720000000002</v>
      </c>
    </row>
    <row r="24" spans="1:8" ht="20.399999999999999">
      <c r="A24" s="1344" t="s">
        <v>16922</v>
      </c>
      <c r="B24" s="820" t="s">
        <v>216</v>
      </c>
      <c r="C24" s="1352" t="s">
        <v>16923</v>
      </c>
      <c r="D24" s="1346" t="s">
        <v>16924</v>
      </c>
      <c r="E24" s="1347">
        <v>1</v>
      </c>
      <c r="F24" s="1181"/>
      <c r="G24" s="1348">
        <v>849.66</v>
      </c>
      <c r="H24" s="227">
        <f>IF(G24="","",G24-G24*COMPASS!$U$44)</f>
        <v>849.66</v>
      </c>
    </row>
    <row r="25" spans="1:8">
      <c r="A25" s="1343" t="s">
        <v>6238</v>
      </c>
      <c r="B25" s="1339"/>
      <c r="C25" s="1340"/>
      <c r="D25" s="1338"/>
      <c r="E25" s="1339"/>
      <c r="F25" s="1341"/>
      <c r="G25" s="1575"/>
      <c r="H25" s="227" t="str">
        <f>IF(G25="","",G25-G25*COMPASS!$U$44)</f>
        <v/>
      </c>
    </row>
    <row r="26" spans="1:8" ht="20.399999999999999">
      <c r="A26" s="1344" t="s">
        <v>6590</v>
      </c>
      <c r="B26" s="820" t="s">
        <v>216</v>
      </c>
      <c r="C26" s="1352" t="s">
        <v>6239</v>
      </c>
      <c r="D26" s="1346" t="s">
        <v>10935</v>
      </c>
      <c r="E26" s="1347">
        <v>1</v>
      </c>
      <c r="F26" s="1181"/>
      <c r="G26" s="1348">
        <v>711.28399999999999</v>
      </c>
      <c r="H26" s="227">
        <f>IF(G26="","",G26-G26*COMPASS!$U$44)</f>
        <v>711.28399999999999</v>
      </c>
    </row>
    <row r="27" spans="1:8">
      <c r="A27" s="1343" t="s">
        <v>6240</v>
      </c>
      <c r="B27" s="1339"/>
      <c r="C27" s="1340"/>
      <c r="D27" s="1338"/>
      <c r="E27" s="1339"/>
      <c r="F27" s="1341"/>
      <c r="G27" s="1575"/>
      <c r="H27" s="227" t="str">
        <f>IF(G27="","",G27-G27*COMPASS!$U$44)</f>
        <v/>
      </c>
    </row>
    <row r="28" spans="1:8" ht="20.399999999999999">
      <c r="A28" s="1344" t="s">
        <v>6591</v>
      </c>
      <c r="B28" s="820" t="s">
        <v>216</v>
      </c>
      <c r="C28" s="1352" t="s">
        <v>6241</v>
      </c>
      <c r="D28" s="1346" t="s">
        <v>10936</v>
      </c>
      <c r="E28" s="1347">
        <v>1</v>
      </c>
      <c r="F28" s="1181"/>
      <c r="G28" s="1348">
        <v>484.51199999999994</v>
      </c>
      <c r="H28" s="227">
        <f>IF(G28="","",G28-G28*COMPASS!$U$44)</f>
        <v>484.51199999999994</v>
      </c>
    </row>
    <row r="29" spans="1:8" ht="20.399999999999999">
      <c r="A29" s="1344" t="s">
        <v>6592</v>
      </c>
      <c r="B29" s="820" t="s">
        <v>216</v>
      </c>
      <c r="C29" s="1352" t="s">
        <v>6242</v>
      </c>
      <c r="D29" s="1346" t="s">
        <v>10937</v>
      </c>
      <c r="E29" s="1347">
        <v>1</v>
      </c>
      <c r="F29" s="1181"/>
      <c r="G29" s="1348">
        <v>801.83600000000001</v>
      </c>
      <c r="H29" s="227">
        <f>IF(G29="","",G29-G29*COMPASS!$U$44)</f>
        <v>801.83600000000001</v>
      </c>
    </row>
    <row r="30" spans="1:8" ht="20.399999999999999">
      <c r="A30" s="1344" t="s">
        <v>6593</v>
      </c>
      <c r="B30" s="820" t="s">
        <v>216</v>
      </c>
      <c r="C30" s="1352" t="s">
        <v>6243</v>
      </c>
      <c r="D30" s="1346" t="s">
        <v>10938</v>
      </c>
      <c r="E30" s="1347">
        <v>1</v>
      </c>
      <c r="F30" s="1181"/>
      <c r="G30" s="1348">
        <v>1045.2679999999998</v>
      </c>
      <c r="H30" s="227">
        <f>IF(G30="","",G30-G30*COMPASS!$U$44)</f>
        <v>1045.2679999999998</v>
      </c>
    </row>
    <row r="31" spans="1:8">
      <c r="A31" s="1343" t="s">
        <v>6244</v>
      </c>
      <c r="B31" s="1353"/>
      <c r="C31" s="1340"/>
      <c r="D31" s="1338"/>
      <c r="E31" s="1339"/>
      <c r="F31" s="1341"/>
      <c r="G31" s="1575"/>
      <c r="H31" s="227" t="str">
        <f>IF(G31="","",G31-G31*COMPASS!$U$44)</f>
        <v/>
      </c>
    </row>
    <row r="32" spans="1:8">
      <c r="A32" s="1343" t="s">
        <v>6248</v>
      </c>
      <c r="B32" s="1339"/>
      <c r="C32" s="1340"/>
      <c r="D32" s="1338"/>
      <c r="E32" s="1339"/>
      <c r="F32" s="1341"/>
      <c r="G32" s="1575"/>
      <c r="H32" s="227" t="str">
        <f>IF(G32="","",G32-G32*COMPASS!$U$44)</f>
        <v/>
      </c>
    </row>
    <row r="33" spans="1:8" ht="20.399999999999999">
      <c r="A33" s="1344" t="s">
        <v>6596</v>
      </c>
      <c r="B33" s="820" t="s">
        <v>216</v>
      </c>
      <c r="C33" s="1352" t="s">
        <v>6249</v>
      </c>
      <c r="D33" s="1346" t="s">
        <v>12000</v>
      </c>
      <c r="E33" s="1347">
        <v>1</v>
      </c>
      <c r="F33" s="1181"/>
      <c r="G33" s="1348">
        <v>171.892</v>
      </c>
      <c r="H33" s="227">
        <f>IF(G33="","",G33-G33*COMPASS!$U$44)</f>
        <v>171.892</v>
      </c>
    </row>
    <row r="34" spans="1:8" ht="20.399999999999999">
      <c r="A34" s="1344" t="s">
        <v>6597</v>
      </c>
      <c r="B34" s="820" t="s">
        <v>216</v>
      </c>
      <c r="C34" s="1352" t="s">
        <v>6250</v>
      </c>
      <c r="D34" s="1346" t="s">
        <v>12001</v>
      </c>
      <c r="E34" s="1347">
        <v>1</v>
      </c>
      <c r="F34" s="1181"/>
      <c r="G34" s="1348">
        <v>221.87200000000001</v>
      </c>
      <c r="H34" s="227">
        <f>IF(G34="","",G34-G34*COMPASS!$U$44)</f>
        <v>221.87200000000001</v>
      </c>
    </row>
    <row r="35" spans="1:8" ht="20.399999999999999">
      <c r="A35" s="1344" t="s">
        <v>6598</v>
      </c>
      <c r="B35" s="820" t="s">
        <v>216</v>
      </c>
      <c r="C35" s="1352" t="s">
        <v>6251</v>
      </c>
      <c r="D35" s="1346" t="s">
        <v>12002</v>
      </c>
      <c r="E35" s="1347">
        <v>1</v>
      </c>
      <c r="F35" s="1181"/>
      <c r="G35" s="1348">
        <v>267.34399999999999</v>
      </c>
      <c r="H35" s="227">
        <f>IF(G35="","",G35-G35*COMPASS!$U$44)</f>
        <v>267.34399999999999</v>
      </c>
    </row>
    <row r="36" spans="1:8">
      <c r="A36" s="1343" t="s">
        <v>8184</v>
      </c>
      <c r="B36" s="1339"/>
      <c r="C36" s="1340"/>
      <c r="D36" s="1343"/>
      <c r="E36" s="1339"/>
      <c r="F36" s="1341"/>
      <c r="G36" s="1575"/>
      <c r="H36" s="227" t="str">
        <f>IF(G36="","",G36-G36*COMPASS!$U$44)</f>
        <v/>
      </c>
    </row>
    <row r="37" spans="1:8">
      <c r="A37" s="1344" t="s">
        <v>6599</v>
      </c>
      <c r="B37" s="820" t="s">
        <v>216</v>
      </c>
      <c r="C37" s="1352" t="s">
        <v>6252</v>
      </c>
      <c r="D37" s="1346" t="s">
        <v>10939</v>
      </c>
      <c r="E37" s="1347">
        <v>1</v>
      </c>
      <c r="F37" s="1181"/>
      <c r="G37" s="1348">
        <v>100.15600000000001</v>
      </c>
      <c r="H37" s="227">
        <f>IF(G37="","",G37-G37*COMPASS!$U$44)</f>
        <v>100.15600000000001</v>
      </c>
    </row>
    <row r="38" spans="1:8">
      <c r="A38" s="1344" t="s">
        <v>6600</v>
      </c>
      <c r="B38" s="820" t="s">
        <v>216</v>
      </c>
      <c r="C38" s="1352" t="s">
        <v>6253</v>
      </c>
      <c r="D38" s="1346" t="s">
        <v>10940</v>
      </c>
      <c r="E38" s="1347">
        <v>1</v>
      </c>
      <c r="F38" s="1181"/>
      <c r="G38" s="1348">
        <v>117.012</v>
      </c>
      <c r="H38" s="227">
        <f>IF(G38="","",G38-G38*COMPASS!$U$44)</f>
        <v>117.012</v>
      </c>
    </row>
    <row r="39" spans="1:8" ht="20.399999999999999">
      <c r="A39" s="1344" t="s">
        <v>11814</v>
      </c>
      <c r="B39" s="820" t="s">
        <v>216</v>
      </c>
      <c r="C39" s="1352" t="s">
        <v>17742</v>
      </c>
      <c r="D39" s="1346" t="s">
        <v>11815</v>
      </c>
      <c r="E39" s="1347">
        <v>1</v>
      </c>
      <c r="F39" s="1181"/>
      <c r="G39" s="1348">
        <v>133.672</v>
      </c>
      <c r="H39" s="227">
        <f>IF(G39="","",G39-G39*COMPASS!$U$44)</f>
        <v>133.672</v>
      </c>
    </row>
    <row r="40" spans="1:8">
      <c r="A40" s="1343" t="s">
        <v>6254</v>
      </c>
      <c r="B40" s="1339"/>
      <c r="C40" s="1340"/>
      <c r="D40" s="1343"/>
      <c r="E40" s="1339"/>
      <c r="F40" s="1341"/>
      <c r="G40" s="1575"/>
      <c r="H40" s="227" t="str">
        <f>IF(G40="","",G40-G40*COMPASS!$U$44)</f>
        <v/>
      </c>
    </row>
    <row r="41" spans="1:8">
      <c r="A41" s="1354" t="s">
        <v>16226</v>
      </c>
      <c r="B41" s="1355" t="s">
        <v>571</v>
      </c>
      <c r="C41" s="1352" t="s">
        <v>16227</v>
      </c>
      <c r="D41" s="1346" t="s">
        <v>16228</v>
      </c>
      <c r="E41" s="1347">
        <v>1</v>
      </c>
      <c r="F41" s="1181"/>
      <c r="G41" s="1348">
        <v>16.268000000000001</v>
      </c>
      <c r="H41" s="227">
        <f>IF(G41="","",G41-G41*COMPASS!$U$44)</f>
        <v>16.268000000000001</v>
      </c>
    </row>
    <row r="42" spans="1:8">
      <c r="A42" s="1344" t="s">
        <v>6601</v>
      </c>
      <c r="B42" s="820" t="s">
        <v>216</v>
      </c>
      <c r="C42" s="1352" t="s">
        <v>6255</v>
      </c>
      <c r="D42" s="1346" t="s">
        <v>10941</v>
      </c>
      <c r="E42" s="1347">
        <v>1</v>
      </c>
      <c r="F42" s="1181"/>
      <c r="G42" s="1348">
        <v>21.951999999999998</v>
      </c>
      <c r="H42" s="227">
        <f>IF(G42="","",G42-G42*COMPASS!$U$44)</f>
        <v>21.951999999999998</v>
      </c>
    </row>
    <row r="43" spans="1:8">
      <c r="A43" s="1344" t="s">
        <v>6602</v>
      </c>
      <c r="B43" s="820" t="s">
        <v>216</v>
      </c>
      <c r="C43" s="1352" t="s">
        <v>6256</v>
      </c>
      <c r="D43" s="1346" t="s">
        <v>10942</v>
      </c>
      <c r="E43" s="1347">
        <v>1</v>
      </c>
      <c r="F43" s="1181"/>
      <c r="G43" s="1348">
        <v>25.872</v>
      </c>
      <c r="H43" s="227">
        <f>IF(G43="","",G43-G43*COMPASS!$U$44)</f>
        <v>25.872</v>
      </c>
    </row>
    <row r="44" spans="1:8" ht="20.399999999999999">
      <c r="A44" s="1344" t="s">
        <v>6603</v>
      </c>
      <c r="B44" s="1122" t="s">
        <v>467</v>
      </c>
      <c r="C44" s="1352" t="s">
        <v>6257</v>
      </c>
      <c r="D44" s="1346" t="s">
        <v>10943</v>
      </c>
      <c r="E44" s="1347">
        <v>1</v>
      </c>
      <c r="F44" s="1181"/>
      <c r="G44" s="1348">
        <v>26.655999999999999</v>
      </c>
      <c r="H44" s="227">
        <f>IF(G44="","",G44-G44*COMPASS!$U$44)</f>
        <v>26.655999999999999</v>
      </c>
    </row>
    <row r="45" spans="1:8" ht="20.399999999999999">
      <c r="A45" s="1344" t="s">
        <v>6604</v>
      </c>
      <c r="B45" s="820" t="s">
        <v>216</v>
      </c>
      <c r="C45" s="1352" t="s">
        <v>6258</v>
      </c>
      <c r="D45" s="1346" t="s">
        <v>10944</v>
      </c>
      <c r="E45" s="1347">
        <v>1</v>
      </c>
      <c r="F45" s="1181"/>
      <c r="G45" s="1348">
        <v>35.28</v>
      </c>
      <c r="H45" s="227">
        <f>IF(G45="","",G45-G45*COMPASS!$U$44)</f>
        <v>35.28</v>
      </c>
    </row>
    <row r="46" spans="1:8">
      <c r="A46" s="1344" t="s">
        <v>6605</v>
      </c>
      <c r="B46" s="820" t="s">
        <v>216</v>
      </c>
      <c r="C46" s="1352" t="s">
        <v>6259</v>
      </c>
      <c r="D46" s="1346" t="s">
        <v>10945</v>
      </c>
      <c r="E46" s="1347">
        <v>1</v>
      </c>
      <c r="F46" s="1181"/>
      <c r="G46" s="1348">
        <v>63.896000000000001</v>
      </c>
      <c r="H46" s="227">
        <f>IF(G46="","",G46-G46*COMPASS!$U$44)</f>
        <v>63.896000000000001</v>
      </c>
    </row>
    <row r="47" spans="1:8">
      <c r="A47" s="1343" t="s">
        <v>6260</v>
      </c>
      <c r="B47" s="1339"/>
      <c r="C47" s="1340"/>
      <c r="D47" s="1343"/>
      <c r="E47" s="1339"/>
      <c r="F47" s="1341"/>
      <c r="G47" s="1575"/>
      <c r="H47" s="227" t="str">
        <f>IF(G47="","",G47-G47*COMPASS!$U$44)</f>
        <v/>
      </c>
    </row>
    <row r="48" spans="1:8">
      <c r="A48" s="1344" t="s">
        <v>6606</v>
      </c>
      <c r="B48" s="820" t="s">
        <v>216</v>
      </c>
      <c r="C48" s="1352" t="s">
        <v>6261</v>
      </c>
      <c r="D48" s="1346" t="s">
        <v>8185</v>
      </c>
      <c r="E48" s="1347">
        <v>1</v>
      </c>
      <c r="F48" s="1181"/>
      <c r="G48" s="1348">
        <v>7.2519999999999998</v>
      </c>
      <c r="H48" s="227">
        <f>IF(G48="","",G48-G48*COMPASS!$U$44)</f>
        <v>7.2519999999999998</v>
      </c>
    </row>
    <row r="49" spans="1:8">
      <c r="A49" s="1344" t="s">
        <v>6607</v>
      </c>
      <c r="B49" s="820" t="s">
        <v>216</v>
      </c>
      <c r="C49" s="1352" t="s">
        <v>6262</v>
      </c>
      <c r="D49" s="1346" t="s">
        <v>8186</v>
      </c>
      <c r="E49" s="1347">
        <v>1</v>
      </c>
      <c r="F49" s="1181"/>
      <c r="G49" s="1348">
        <v>11.956</v>
      </c>
      <c r="H49" s="227">
        <f>IF(G49="","",G49-G49*COMPASS!$U$44)</f>
        <v>11.956</v>
      </c>
    </row>
    <row r="50" spans="1:8">
      <c r="A50" s="1356" t="s">
        <v>6220</v>
      </c>
      <c r="B50" s="1339"/>
      <c r="C50" s="1357"/>
      <c r="D50" s="1356"/>
      <c r="E50" s="1339"/>
      <c r="F50" s="1341"/>
      <c r="G50" s="1575"/>
      <c r="H50" s="227" t="str">
        <f>IF(G50="","",G50-G50*COMPASS!$U$44)</f>
        <v/>
      </c>
    </row>
    <row r="51" spans="1:8">
      <c r="A51" s="1343" t="s">
        <v>6263</v>
      </c>
      <c r="B51" s="1339"/>
      <c r="C51" s="1357"/>
      <c r="D51" s="1343"/>
      <c r="E51" s="1339"/>
      <c r="F51" s="1341"/>
      <c r="G51" s="1575"/>
      <c r="H51" s="227" t="str">
        <f>IF(G51="","",G51-G51*COMPASS!$U$44)</f>
        <v/>
      </c>
    </row>
    <row r="52" spans="1:8" ht="20.399999999999999">
      <c r="A52" s="1344" t="s">
        <v>16128</v>
      </c>
      <c r="B52" s="820" t="s">
        <v>216</v>
      </c>
      <c r="C52" s="1352" t="s">
        <v>16129</v>
      </c>
      <c r="D52" s="1346" t="s">
        <v>16130</v>
      </c>
      <c r="E52" s="1347">
        <v>1</v>
      </c>
      <c r="F52" s="1181"/>
      <c r="G52" s="1348">
        <v>849.66</v>
      </c>
      <c r="H52" s="227">
        <f>IF(G52="","",G52-G52*COMPASS!$U$44)</f>
        <v>849.66</v>
      </c>
    </row>
    <row r="53" spans="1:8">
      <c r="A53" s="1343" t="s">
        <v>6264</v>
      </c>
      <c r="B53" s="1339"/>
      <c r="C53" s="1340"/>
      <c r="D53" s="1338"/>
      <c r="E53" s="1339"/>
      <c r="F53" s="1341"/>
      <c r="G53" s="1575"/>
      <c r="H53" s="227" t="str">
        <f>IF(G53="","",G53-G53*COMPASS!$U$44)</f>
        <v/>
      </c>
    </row>
    <row r="54" spans="1:8" ht="20.399999999999999">
      <c r="A54" s="1344" t="s">
        <v>16925</v>
      </c>
      <c r="B54" s="820" t="s">
        <v>216</v>
      </c>
      <c r="C54" s="1352" t="s">
        <v>16926</v>
      </c>
      <c r="D54" s="1346" t="s">
        <v>16927</v>
      </c>
      <c r="E54" s="1347">
        <v>1</v>
      </c>
      <c r="F54" s="1181"/>
      <c r="G54" s="1348">
        <v>2042.9079999999999</v>
      </c>
      <c r="H54" s="227">
        <f>IF(G54="","",G54-G54*COMPASS!$U$44)</f>
        <v>2042.9079999999999</v>
      </c>
    </row>
    <row r="55" spans="1:8" ht="30.6">
      <c r="A55" s="1344" t="s">
        <v>12003</v>
      </c>
      <c r="B55" s="820" t="s">
        <v>216</v>
      </c>
      <c r="C55" s="1352" t="s">
        <v>12004</v>
      </c>
      <c r="D55" s="1346" t="s">
        <v>12005</v>
      </c>
      <c r="E55" s="1347">
        <v>1</v>
      </c>
      <c r="F55" s="1181"/>
      <c r="G55" s="1348">
        <v>1809.08</v>
      </c>
      <c r="H55" s="227">
        <f>IF(G55="","",G55-G55*COMPASS!$U$44)</f>
        <v>1809.08</v>
      </c>
    </row>
    <row r="56" spans="1:8" ht="20.399999999999999">
      <c r="A56" s="1344" t="s">
        <v>17689</v>
      </c>
      <c r="B56" s="820" t="s">
        <v>216</v>
      </c>
      <c r="C56" s="1352" t="s">
        <v>17690</v>
      </c>
      <c r="D56" s="1346" t="s">
        <v>17691</v>
      </c>
      <c r="E56" s="1347">
        <v>1</v>
      </c>
      <c r="F56" s="1181"/>
      <c r="G56" s="1348">
        <v>754.20799999999997</v>
      </c>
      <c r="H56" s="227">
        <f>IF(G56="","",G56-G56*COMPASS!$U$44)</f>
        <v>754.20799999999997</v>
      </c>
    </row>
    <row r="57" spans="1:8" ht="20.399999999999999">
      <c r="A57" s="1344" t="s">
        <v>17692</v>
      </c>
      <c r="B57" s="820" t="s">
        <v>216</v>
      </c>
      <c r="C57" s="1352" t="s">
        <v>17693</v>
      </c>
      <c r="D57" s="1346" t="s">
        <v>17694</v>
      </c>
      <c r="E57" s="1347">
        <v>1</v>
      </c>
      <c r="F57" s="1181"/>
      <c r="G57" s="1348">
        <v>854.36399999999992</v>
      </c>
      <c r="H57" s="227">
        <f>IF(G57="","",G57-G57*COMPASS!$U$44)</f>
        <v>854.36399999999992</v>
      </c>
    </row>
    <row r="58" spans="1:8" ht="20.399999999999999">
      <c r="A58" s="1344" t="s">
        <v>12006</v>
      </c>
      <c r="B58" s="820" t="s">
        <v>216</v>
      </c>
      <c r="C58" s="1352" t="s">
        <v>12007</v>
      </c>
      <c r="D58" s="1346" t="s">
        <v>12008</v>
      </c>
      <c r="E58" s="1347">
        <v>1</v>
      </c>
      <c r="F58" s="1181"/>
      <c r="G58" s="1348">
        <v>711.28399999999999</v>
      </c>
      <c r="H58" s="227">
        <f>IF(G58="","",G58-G58*COMPASS!$U$44)</f>
        <v>711.28399999999999</v>
      </c>
    </row>
    <row r="59" spans="1:8">
      <c r="A59" s="1343" t="s">
        <v>6265</v>
      </c>
      <c r="B59" s="1339"/>
      <c r="C59" s="1340"/>
      <c r="D59" s="1338"/>
      <c r="E59" s="1339"/>
      <c r="F59" s="1341"/>
      <c r="G59" s="1575"/>
      <c r="H59" s="227" t="str">
        <f>IF(G59="","",G59-G59*COMPASS!$U$44)</f>
        <v/>
      </c>
    </row>
    <row r="60" spans="1:8" ht="20.399999999999999">
      <c r="A60" s="1344" t="s">
        <v>17509</v>
      </c>
      <c r="B60" s="820" t="s">
        <v>216</v>
      </c>
      <c r="C60" s="1352" t="s">
        <v>17510</v>
      </c>
      <c r="D60" s="1346" t="s">
        <v>17511</v>
      </c>
      <c r="E60" s="1347">
        <v>1</v>
      </c>
      <c r="F60" s="1181"/>
      <c r="G60" s="1348">
        <v>434.33599999999996</v>
      </c>
      <c r="H60" s="227">
        <f>IF(G60="","",G60-G60*COMPASS!$U$44)</f>
        <v>434.33599999999996</v>
      </c>
    </row>
    <row r="61" spans="1:8" ht="20.399999999999999">
      <c r="A61" s="1344" t="s">
        <v>6616</v>
      </c>
      <c r="B61" s="1122" t="s">
        <v>12179</v>
      </c>
      <c r="C61" s="1352" t="s">
        <v>6274</v>
      </c>
      <c r="D61" s="1346" t="s">
        <v>10953</v>
      </c>
      <c r="E61" s="1347">
        <v>1</v>
      </c>
      <c r="F61" s="1181"/>
      <c r="G61" s="1348">
        <v>372.4</v>
      </c>
      <c r="H61" s="227">
        <f>IF(G61="","",G61-G61*COMPASS!$U$44)</f>
        <v>372.4</v>
      </c>
    </row>
    <row r="62" spans="1:8" ht="20.399999999999999">
      <c r="A62" s="1344" t="s">
        <v>6615</v>
      </c>
      <c r="B62" s="1122" t="s">
        <v>467</v>
      </c>
      <c r="C62" s="1352" t="s">
        <v>6273</v>
      </c>
      <c r="D62" s="1346" t="s">
        <v>12009</v>
      </c>
      <c r="E62" s="1347">
        <v>1</v>
      </c>
      <c r="F62" s="1181"/>
      <c r="G62" s="1348">
        <v>448.64400000000001</v>
      </c>
      <c r="H62" s="227">
        <f>IF(G62="","",G62-G62*COMPASS!$U$44)</f>
        <v>448.64400000000001</v>
      </c>
    </row>
    <row r="63" spans="1:8" ht="20.399999999999999">
      <c r="A63" s="1344" t="s">
        <v>6613</v>
      </c>
      <c r="B63" s="820" t="s">
        <v>216</v>
      </c>
      <c r="C63" s="1352" t="s">
        <v>6271</v>
      </c>
      <c r="D63" s="1346" t="s">
        <v>10951</v>
      </c>
      <c r="E63" s="1347">
        <v>1</v>
      </c>
      <c r="F63" s="1181"/>
      <c r="G63" s="1348">
        <v>472.55599999999998</v>
      </c>
      <c r="H63" s="227">
        <f>IF(G63="","",G63-G63*COMPASS!$U$44)</f>
        <v>472.55599999999998</v>
      </c>
    </row>
    <row r="64" spans="1:8" ht="20.399999999999999">
      <c r="A64" s="1344" t="s">
        <v>6612</v>
      </c>
      <c r="B64" s="820" t="s">
        <v>216</v>
      </c>
      <c r="C64" s="1352" t="s">
        <v>6270</v>
      </c>
      <c r="D64" s="1346" t="s">
        <v>10950</v>
      </c>
      <c r="E64" s="1347">
        <v>1</v>
      </c>
      <c r="F64" s="1181"/>
      <c r="G64" s="1348">
        <v>522.73199999999997</v>
      </c>
      <c r="H64" s="227">
        <f>IF(G64="","",G64-G64*COMPASS!$U$44)</f>
        <v>522.73199999999997</v>
      </c>
    </row>
    <row r="65" spans="1:8" ht="20.399999999999999">
      <c r="A65" s="1344" t="s">
        <v>6610</v>
      </c>
      <c r="B65" s="820" t="s">
        <v>216</v>
      </c>
      <c r="C65" s="1352" t="s">
        <v>6268</v>
      </c>
      <c r="D65" s="1346" t="s">
        <v>10948</v>
      </c>
      <c r="E65" s="1347">
        <v>1</v>
      </c>
      <c r="F65" s="1181"/>
      <c r="G65" s="1348">
        <v>563.30399999999997</v>
      </c>
      <c r="H65" s="227">
        <f>IF(G65="","",G65-G65*COMPASS!$U$44)</f>
        <v>563.30399999999997</v>
      </c>
    </row>
    <row r="66" spans="1:8" ht="20.399999999999999">
      <c r="A66" s="1344" t="s">
        <v>6611</v>
      </c>
      <c r="B66" s="820" t="s">
        <v>216</v>
      </c>
      <c r="C66" s="1352" t="s">
        <v>6269</v>
      </c>
      <c r="D66" s="1346" t="s">
        <v>10949</v>
      </c>
      <c r="E66" s="1347">
        <v>1</v>
      </c>
      <c r="F66" s="1181"/>
      <c r="G66" s="1348">
        <v>658.75600000000009</v>
      </c>
      <c r="H66" s="227">
        <f>IF(G66="","",G66-G66*COMPASS!$U$44)</f>
        <v>658.75600000000009</v>
      </c>
    </row>
    <row r="67" spans="1:8" ht="20.399999999999999">
      <c r="A67" s="1344" t="s">
        <v>17512</v>
      </c>
      <c r="B67" s="820" t="s">
        <v>216</v>
      </c>
      <c r="C67" s="1352" t="s">
        <v>17513</v>
      </c>
      <c r="D67" s="1346" t="s">
        <v>17514</v>
      </c>
      <c r="E67" s="1347">
        <v>1</v>
      </c>
      <c r="F67" s="1181"/>
      <c r="G67" s="1348">
        <v>281.65199999999999</v>
      </c>
      <c r="H67" s="227">
        <f>IF(G67="","",G67-G67*COMPASS!$U$44)</f>
        <v>281.65199999999999</v>
      </c>
    </row>
    <row r="68" spans="1:8" ht="20.399999999999999">
      <c r="A68" s="1344" t="s">
        <v>17515</v>
      </c>
      <c r="B68" s="820" t="s">
        <v>216</v>
      </c>
      <c r="C68" s="1352" t="s">
        <v>17516</v>
      </c>
      <c r="D68" s="1346" t="s">
        <v>17517</v>
      </c>
      <c r="E68" s="1347">
        <v>1</v>
      </c>
      <c r="F68" s="1181"/>
      <c r="G68" s="1348">
        <v>295.95999999999998</v>
      </c>
      <c r="H68" s="227">
        <f>IF(G68="","",G68-G68*COMPASS!$U$44)</f>
        <v>295.95999999999998</v>
      </c>
    </row>
    <row r="69" spans="1:8" ht="20.399999999999999">
      <c r="A69" s="1344" t="s">
        <v>17518</v>
      </c>
      <c r="B69" s="820" t="s">
        <v>216</v>
      </c>
      <c r="C69" s="1352" t="s">
        <v>17519</v>
      </c>
      <c r="D69" s="1346" t="s">
        <v>17520</v>
      </c>
      <c r="E69" s="1347">
        <v>1</v>
      </c>
      <c r="F69" s="1181"/>
      <c r="G69" s="1348">
        <v>1088.3879999999999</v>
      </c>
      <c r="H69" s="227">
        <f>IF(G69="","",G69-G69*COMPASS!$U$44)</f>
        <v>1088.3879999999999</v>
      </c>
    </row>
    <row r="70" spans="1:8" ht="20.399999999999999">
      <c r="A70" s="1344" t="s">
        <v>6609</v>
      </c>
      <c r="B70" s="820" t="s">
        <v>216</v>
      </c>
      <c r="C70" s="1352" t="s">
        <v>6267</v>
      </c>
      <c r="D70" s="1346" t="s">
        <v>10947</v>
      </c>
      <c r="E70" s="1347">
        <v>1</v>
      </c>
      <c r="F70" s="1181"/>
      <c r="G70" s="1348">
        <v>992.93600000000004</v>
      </c>
      <c r="H70" s="227">
        <f>IF(G70="","",G70-G70*COMPASS!$U$44)</f>
        <v>992.93600000000004</v>
      </c>
    </row>
    <row r="71" spans="1:8" ht="20.399999999999999">
      <c r="A71" s="1344" t="s">
        <v>17521</v>
      </c>
      <c r="B71" s="820" t="s">
        <v>216</v>
      </c>
      <c r="C71" s="1352" t="s">
        <v>17522</v>
      </c>
      <c r="D71" s="1346" t="s">
        <v>17523</v>
      </c>
      <c r="E71" s="1347">
        <v>1</v>
      </c>
      <c r="F71" s="1181"/>
      <c r="G71" s="1348">
        <v>262.44400000000002</v>
      </c>
      <c r="H71" s="227">
        <f>IF(G71="","",G71-G71*COMPASS!$U$44)</f>
        <v>262.44400000000002</v>
      </c>
    </row>
    <row r="72" spans="1:8" ht="20.399999999999999">
      <c r="A72" s="1344" t="s">
        <v>6614</v>
      </c>
      <c r="B72" s="1122" t="s">
        <v>12179</v>
      </c>
      <c r="C72" s="1352" t="s">
        <v>6272</v>
      </c>
      <c r="D72" s="1346" t="s">
        <v>10952</v>
      </c>
      <c r="E72" s="1347">
        <v>1</v>
      </c>
      <c r="F72" s="1181"/>
      <c r="G72" s="1348">
        <v>233.828</v>
      </c>
      <c r="H72" s="227">
        <f>IF(G72="","",G72-G72*COMPASS!$U$44)</f>
        <v>233.828</v>
      </c>
    </row>
    <row r="73" spans="1:8" ht="20.399999999999999">
      <c r="A73" s="1344" t="s">
        <v>6608</v>
      </c>
      <c r="B73" s="820" t="s">
        <v>216</v>
      </c>
      <c r="C73" s="1352" t="s">
        <v>6266</v>
      </c>
      <c r="D73" s="1346" t="s">
        <v>10946</v>
      </c>
      <c r="E73" s="1347">
        <v>1</v>
      </c>
      <c r="F73" s="1181"/>
      <c r="G73" s="1348">
        <v>539.39199999999994</v>
      </c>
      <c r="H73" s="227">
        <f>IF(G73="","",G73-G73*COMPASS!$U$44)</f>
        <v>539.39199999999994</v>
      </c>
    </row>
    <row r="74" spans="1:8">
      <c r="A74" s="1343" t="s">
        <v>6275</v>
      </c>
      <c r="B74" s="1339"/>
      <c r="C74" s="1340"/>
      <c r="D74" s="1343"/>
      <c r="E74" s="1339"/>
      <c r="F74" s="1341"/>
      <c r="G74" s="1575"/>
      <c r="H74" s="227" t="str">
        <f>IF(G74="","",G74-G74*COMPASS!$U$44)</f>
        <v/>
      </c>
    </row>
    <row r="75" spans="1:8">
      <c r="A75" s="1343" t="s">
        <v>6276</v>
      </c>
      <c r="B75" s="1339"/>
      <c r="C75" s="1340"/>
      <c r="D75" s="1343"/>
      <c r="E75" s="1339"/>
      <c r="F75" s="1341"/>
      <c r="G75" s="1575"/>
      <c r="H75" s="227" t="str">
        <f>IF(G75="","",G75-G75*COMPASS!$U$44)</f>
        <v/>
      </c>
    </row>
    <row r="76" spans="1:8" ht="30.6">
      <c r="A76" s="1344" t="s">
        <v>6626</v>
      </c>
      <c r="B76" s="1122" t="s">
        <v>467</v>
      </c>
      <c r="C76" s="1352" t="s">
        <v>6286</v>
      </c>
      <c r="D76" s="1346" t="s">
        <v>10963</v>
      </c>
      <c r="E76" s="1347">
        <v>1</v>
      </c>
      <c r="F76" s="1181"/>
      <c r="G76" s="1348">
        <v>117.012</v>
      </c>
      <c r="H76" s="227">
        <f>IF(G76="","",G76-G76*COMPASS!$U$44)</f>
        <v>117.012</v>
      </c>
    </row>
    <row r="77" spans="1:8" ht="20.399999999999999">
      <c r="A77" s="1344" t="s">
        <v>16928</v>
      </c>
      <c r="B77" s="820" t="s">
        <v>216</v>
      </c>
      <c r="C77" s="1352" t="s">
        <v>16929</v>
      </c>
      <c r="D77" s="1346" t="s">
        <v>16930</v>
      </c>
      <c r="E77" s="1347">
        <v>1</v>
      </c>
      <c r="F77" s="1181"/>
      <c r="G77" s="1348">
        <v>214.13</v>
      </c>
      <c r="H77" s="227">
        <f>IF(G77="","",G77-G77*COMPASS!$U$44)</f>
        <v>214.13</v>
      </c>
    </row>
    <row r="78" spans="1:8" ht="20.399999999999999">
      <c r="A78" s="1344" t="s">
        <v>16931</v>
      </c>
      <c r="B78" s="820" t="s">
        <v>216</v>
      </c>
      <c r="C78" s="1352" t="s">
        <v>16932</v>
      </c>
      <c r="D78" s="1346" t="s">
        <v>16933</v>
      </c>
      <c r="E78" s="1347">
        <v>1</v>
      </c>
      <c r="F78" s="1181"/>
      <c r="G78" s="1348">
        <v>329.28</v>
      </c>
      <c r="H78" s="227">
        <f>IF(G78="","",G78-G78*COMPASS!$U$44)</f>
        <v>329.28</v>
      </c>
    </row>
    <row r="79" spans="1:8" ht="20.399999999999999">
      <c r="A79" s="1344" t="s">
        <v>6617</v>
      </c>
      <c r="B79" s="820" t="s">
        <v>216</v>
      </c>
      <c r="C79" s="1352" t="s">
        <v>6277</v>
      </c>
      <c r="D79" s="1346" t="s">
        <v>10954</v>
      </c>
      <c r="E79" s="1347">
        <v>1</v>
      </c>
      <c r="F79" s="1181"/>
      <c r="G79" s="1348">
        <v>411.59999999999997</v>
      </c>
      <c r="H79" s="227">
        <f>IF(G79="","",G79-G79*COMPASS!$U$44)</f>
        <v>411.59999999999997</v>
      </c>
    </row>
    <row r="80" spans="1:8" ht="20.399999999999999">
      <c r="A80" s="1344" t="s">
        <v>6625</v>
      </c>
      <c r="B80" s="1122" t="s">
        <v>467</v>
      </c>
      <c r="C80" s="1352" t="s">
        <v>6285</v>
      </c>
      <c r="D80" s="1346" t="s">
        <v>10962</v>
      </c>
      <c r="E80" s="1347">
        <v>1</v>
      </c>
      <c r="F80" s="1181"/>
      <c r="G80" s="1348">
        <v>90.74799999999999</v>
      </c>
      <c r="H80" s="227">
        <f>IF(G80="","",G80-G80*COMPASS!$U$44)</f>
        <v>90.74799999999999</v>
      </c>
    </row>
    <row r="81" spans="1:8" ht="20.399999999999999">
      <c r="A81" s="1344" t="s">
        <v>6627</v>
      </c>
      <c r="B81" s="820" t="s">
        <v>216</v>
      </c>
      <c r="C81" s="1352" t="s">
        <v>6287</v>
      </c>
      <c r="D81" s="1346" t="s">
        <v>10964</v>
      </c>
      <c r="E81" s="1347">
        <v>1</v>
      </c>
      <c r="F81" s="1181"/>
      <c r="G81" s="1348">
        <v>47.236000000000004</v>
      </c>
      <c r="H81" s="227">
        <f>IF(G81="","",G81-G81*COMPASS!$U$44)</f>
        <v>47.236000000000004</v>
      </c>
    </row>
    <row r="82" spans="1:8" ht="20.399999999999999">
      <c r="A82" s="1344" t="s">
        <v>6622</v>
      </c>
      <c r="B82" s="820" t="s">
        <v>216</v>
      </c>
      <c r="C82" s="1352" t="s">
        <v>6282</v>
      </c>
      <c r="D82" s="1346" t="s">
        <v>10959</v>
      </c>
      <c r="E82" s="1347">
        <v>1</v>
      </c>
      <c r="F82" s="1181"/>
      <c r="G82" s="1348">
        <v>133.672</v>
      </c>
      <c r="H82" s="227">
        <f>IF(G82="","",G82-G82*COMPASS!$U$44)</f>
        <v>133.672</v>
      </c>
    </row>
    <row r="83" spans="1:8" ht="30.6">
      <c r="A83" s="1344" t="s">
        <v>6618</v>
      </c>
      <c r="B83" s="820" t="s">
        <v>216</v>
      </c>
      <c r="C83" s="1352" t="s">
        <v>6278</v>
      </c>
      <c r="D83" s="1346" t="s">
        <v>10955</v>
      </c>
      <c r="E83" s="1347">
        <v>1</v>
      </c>
      <c r="F83" s="1181"/>
      <c r="G83" s="1348">
        <v>190.904</v>
      </c>
      <c r="H83" s="227">
        <f>IF(G83="","",G83-G83*COMPASS!$U$44)</f>
        <v>190.904</v>
      </c>
    </row>
    <row r="84" spans="1:8" ht="20.399999999999999">
      <c r="A84" s="1344" t="s">
        <v>6624</v>
      </c>
      <c r="B84" s="820" t="s">
        <v>216</v>
      </c>
      <c r="C84" s="1352" t="s">
        <v>6284</v>
      </c>
      <c r="D84" s="1346" t="s">
        <v>10961</v>
      </c>
      <c r="E84" s="1347">
        <v>1</v>
      </c>
      <c r="F84" s="1181"/>
      <c r="G84" s="1348">
        <v>85.847999999999999</v>
      </c>
      <c r="H84" s="227">
        <f>IF(G84="","",G84-G84*COMPASS!$U$44)</f>
        <v>85.847999999999999</v>
      </c>
    </row>
    <row r="85" spans="1:8" ht="20.399999999999999">
      <c r="A85" s="1344" t="s">
        <v>6623</v>
      </c>
      <c r="B85" s="820" t="s">
        <v>216</v>
      </c>
      <c r="C85" s="1352" t="s">
        <v>6283</v>
      </c>
      <c r="D85" s="1346" t="s">
        <v>10960</v>
      </c>
      <c r="E85" s="1347">
        <v>1</v>
      </c>
      <c r="F85" s="1181"/>
      <c r="G85" s="1348">
        <v>140.72799999999998</v>
      </c>
      <c r="H85" s="227">
        <f>IF(G85="","",G85-G85*COMPASS!$U$44)</f>
        <v>140.72799999999998</v>
      </c>
    </row>
    <row r="86" spans="1:8" ht="20.399999999999999">
      <c r="A86" s="1344" t="s">
        <v>6619</v>
      </c>
      <c r="B86" s="820" t="s">
        <v>216</v>
      </c>
      <c r="C86" s="1352" t="s">
        <v>6279</v>
      </c>
      <c r="D86" s="1346" t="s">
        <v>10956</v>
      </c>
      <c r="E86" s="1347">
        <v>1</v>
      </c>
      <c r="F86" s="1181"/>
      <c r="G86" s="1348">
        <v>358.09199999999998</v>
      </c>
      <c r="H86" s="227">
        <f>IF(G86="","",G86-G86*COMPASS!$U$44)</f>
        <v>358.09199999999998</v>
      </c>
    </row>
    <row r="87" spans="1:8" ht="20.399999999999999">
      <c r="A87" s="1344" t="s">
        <v>16934</v>
      </c>
      <c r="B87" s="820" t="s">
        <v>216</v>
      </c>
      <c r="C87" s="1352" t="s">
        <v>16935</v>
      </c>
      <c r="D87" s="1346" t="s">
        <v>16936</v>
      </c>
      <c r="E87" s="1347">
        <v>1</v>
      </c>
      <c r="F87" s="1181"/>
      <c r="G87" s="1348">
        <v>219.51999999999998</v>
      </c>
      <c r="H87" s="227">
        <f>IF(G87="","",G87-G87*COMPASS!$U$44)</f>
        <v>219.51999999999998</v>
      </c>
    </row>
    <row r="88" spans="1:8" ht="20.399999999999999">
      <c r="A88" s="1344" t="s">
        <v>6621</v>
      </c>
      <c r="B88" s="820" t="s">
        <v>216</v>
      </c>
      <c r="C88" s="1352" t="s">
        <v>6281</v>
      </c>
      <c r="D88" s="1346" t="s">
        <v>10958</v>
      </c>
      <c r="E88" s="1347">
        <v>1</v>
      </c>
      <c r="F88" s="1181"/>
      <c r="G88" s="1348">
        <v>310.26800000000003</v>
      </c>
      <c r="H88" s="227">
        <f>IF(G88="","",G88-G88*COMPASS!$U$44)</f>
        <v>310.26800000000003</v>
      </c>
    </row>
    <row r="89" spans="1:8" ht="20.399999999999999">
      <c r="A89" s="1344" t="s">
        <v>6620</v>
      </c>
      <c r="B89" s="820" t="s">
        <v>216</v>
      </c>
      <c r="C89" s="1352" t="s">
        <v>6280</v>
      </c>
      <c r="D89" s="1346" t="s">
        <v>10957</v>
      </c>
      <c r="E89" s="1347">
        <v>1</v>
      </c>
      <c r="F89" s="1181"/>
      <c r="G89" s="1348">
        <v>427.28</v>
      </c>
      <c r="H89" s="227">
        <f>IF(G89="","",G89-G89*COMPASS!$U$44)</f>
        <v>427.28</v>
      </c>
    </row>
    <row r="90" spans="1:8" ht="20.399999999999999">
      <c r="A90" s="1344" t="s">
        <v>11816</v>
      </c>
      <c r="B90" s="820" t="s">
        <v>216</v>
      </c>
      <c r="C90" s="1352" t="s">
        <v>11817</v>
      </c>
      <c r="D90" s="1346" t="s">
        <v>17524</v>
      </c>
      <c r="E90" s="1347">
        <v>1</v>
      </c>
      <c r="F90" s="1181"/>
      <c r="G90" s="1348">
        <v>186.2</v>
      </c>
      <c r="H90" s="227">
        <f>IF(G90="","",G90-G90*COMPASS!$U$44)</f>
        <v>186.2</v>
      </c>
    </row>
    <row r="91" spans="1:8">
      <c r="A91" s="1343" t="s">
        <v>6288</v>
      </c>
      <c r="B91" s="1339"/>
      <c r="C91" s="1340"/>
      <c r="D91" s="1343"/>
      <c r="E91" s="1339"/>
      <c r="F91" s="1341"/>
      <c r="G91" s="1575"/>
      <c r="H91" s="227" t="str">
        <f>IF(G91="","",G91-G91*COMPASS!$U$44)</f>
        <v/>
      </c>
    </row>
    <row r="92" spans="1:8">
      <c r="A92" s="1344" t="s">
        <v>6628</v>
      </c>
      <c r="B92" s="820" t="s">
        <v>216</v>
      </c>
      <c r="C92" s="1352" t="s">
        <v>6289</v>
      </c>
      <c r="D92" s="1346" t="s">
        <v>10965</v>
      </c>
      <c r="E92" s="1347">
        <v>1</v>
      </c>
      <c r="F92" s="1181"/>
      <c r="G92" s="1348">
        <v>754.20799999999997</v>
      </c>
      <c r="H92" s="227">
        <f>IF(G92="","",G92-G92*COMPASS!$U$44)</f>
        <v>754.20799999999997</v>
      </c>
    </row>
    <row r="93" spans="1:8">
      <c r="A93" s="1344" t="s">
        <v>6629</v>
      </c>
      <c r="B93" s="820" t="s">
        <v>216</v>
      </c>
      <c r="C93" s="1352" t="s">
        <v>6290</v>
      </c>
      <c r="D93" s="1346" t="s">
        <v>10966</v>
      </c>
      <c r="E93" s="1347">
        <v>1</v>
      </c>
      <c r="F93" s="1181"/>
      <c r="G93" s="1348">
        <v>522.73199999999997</v>
      </c>
      <c r="H93" s="227">
        <f>IF(G93="","",G93-G93*COMPASS!$U$44)</f>
        <v>522.73199999999997</v>
      </c>
    </row>
    <row r="94" spans="1:8" ht="20.399999999999999">
      <c r="A94" s="1344" t="s">
        <v>6630</v>
      </c>
      <c r="B94" s="820" t="s">
        <v>216</v>
      </c>
      <c r="C94" s="1352" t="s">
        <v>6291</v>
      </c>
      <c r="D94" s="1346" t="s">
        <v>10967</v>
      </c>
      <c r="E94" s="1347">
        <v>1</v>
      </c>
      <c r="F94" s="1181"/>
      <c r="G94" s="1348">
        <v>155.03599999999997</v>
      </c>
      <c r="H94" s="227">
        <f>IF(G94="","",G94-G94*COMPASS!$U$44)</f>
        <v>155.03599999999997</v>
      </c>
    </row>
    <row r="95" spans="1:8">
      <c r="A95" s="1344" t="s">
        <v>6631</v>
      </c>
      <c r="B95" s="820" t="s">
        <v>216</v>
      </c>
      <c r="C95" s="1352" t="s">
        <v>6292</v>
      </c>
      <c r="D95" s="1346" t="s">
        <v>10968</v>
      </c>
      <c r="E95" s="1347">
        <v>1</v>
      </c>
      <c r="F95" s="1181"/>
      <c r="G95" s="1348">
        <v>649.15199999999993</v>
      </c>
      <c r="H95" s="227">
        <f>IF(G95="","",G95-G95*COMPASS!$U$44)</f>
        <v>649.15199999999993</v>
      </c>
    </row>
    <row r="96" spans="1:8">
      <c r="A96" s="1344" t="s">
        <v>6632</v>
      </c>
      <c r="B96" s="820" t="s">
        <v>216</v>
      </c>
      <c r="C96" s="1352" t="s">
        <v>6293</v>
      </c>
      <c r="D96" s="1346" t="s">
        <v>10969</v>
      </c>
      <c r="E96" s="1347">
        <v>1</v>
      </c>
      <c r="F96" s="1181"/>
      <c r="G96" s="1348">
        <v>467.85199999999998</v>
      </c>
      <c r="H96" s="227">
        <f>IF(G96="","",G96-G96*COMPASS!$U$44)</f>
        <v>467.85199999999998</v>
      </c>
    </row>
    <row r="97" spans="1:8">
      <c r="A97" s="1343" t="s">
        <v>6294</v>
      </c>
      <c r="B97" s="1339"/>
      <c r="C97" s="1340"/>
      <c r="D97" s="1343"/>
      <c r="E97" s="1339"/>
      <c r="F97" s="1341"/>
      <c r="G97" s="1575"/>
      <c r="H97" s="227" t="str">
        <f>IF(G97="","",G97-G97*COMPASS!$U$44)</f>
        <v/>
      </c>
    </row>
    <row r="98" spans="1:8">
      <c r="A98" s="1344" t="s">
        <v>6633</v>
      </c>
      <c r="B98" s="820" t="s">
        <v>216</v>
      </c>
      <c r="C98" s="1352" t="s">
        <v>6295</v>
      </c>
      <c r="D98" s="1346" t="s">
        <v>10970</v>
      </c>
      <c r="E98" s="1347">
        <v>1</v>
      </c>
      <c r="F98" s="1181"/>
      <c r="G98" s="1348">
        <v>744.60399999999993</v>
      </c>
      <c r="H98" s="227">
        <f>IF(G98="","",G98-G98*COMPASS!$U$44)</f>
        <v>744.60399999999993</v>
      </c>
    </row>
    <row r="99" spans="1:8">
      <c r="A99" s="1344" t="s">
        <v>6634</v>
      </c>
      <c r="B99" s="820" t="s">
        <v>216</v>
      </c>
      <c r="C99" s="1352" t="s">
        <v>6296</v>
      </c>
      <c r="D99" s="1346" t="s">
        <v>10971</v>
      </c>
      <c r="E99" s="1347">
        <v>1</v>
      </c>
      <c r="F99" s="1181"/>
      <c r="G99" s="1348">
        <v>1014.3</v>
      </c>
      <c r="H99" s="227">
        <f>IF(G99="","",G99-G99*COMPASS!$U$44)</f>
        <v>1014.3</v>
      </c>
    </row>
    <row r="100" spans="1:8">
      <c r="A100" s="1344" t="s">
        <v>6635</v>
      </c>
      <c r="B100" s="820" t="s">
        <v>216</v>
      </c>
      <c r="C100" s="1352" t="s">
        <v>6297</v>
      </c>
      <c r="D100" s="1346" t="s">
        <v>10972</v>
      </c>
      <c r="E100" s="1347">
        <v>1</v>
      </c>
      <c r="F100" s="1181"/>
      <c r="G100" s="1348">
        <v>1446.2839999999999</v>
      </c>
      <c r="H100" s="227">
        <f>IF(G100="","",G100-G100*COMPASS!$U$44)</f>
        <v>1446.2839999999999</v>
      </c>
    </row>
    <row r="101" spans="1:8" ht="20.399999999999999">
      <c r="A101" s="1344" t="s">
        <v>6636</v>
      </c>
      <c r="B101" s="1122" t="s">
        <v>467</v>
      </c>
      <c r="C101" s="1352" t="s">
        <v>6298</v>
      </c>
      <c r="D101" s="1346" t="s">
        <v>10973</v>
      </c>
      <c r="E101" s="1347">
        <v>1</v>
      </c>
      <c r="F101" s="1181"/>
      <c r="G101" s="1348">
        <v>76.44</v>
      </c>
      <c r="H101" s="227">
        <f>IF(G101="","",G101-G101*COMPASS!$U$44)</f>
        <v>76.44</v>
      </c>
    </row>
    <row r="102" spans="1:8" ht="20.399999999999999">
      <c r="A102" s="1344" t="s">
        <v>6637</v>
      </c>
      <c r="B102" s="820" t="s">
        <v>216</v>
      </c>
      <c r="C102" s="1352" t="s">
        <v>6299</v>
      </c>
      <c r="D102" s="1346" t="s">
        <v>10974</v>
      </c>
      <c r="E102" s="1347">
        <v>1</v>
      </c>
      <c r="F102" s="1181"/>
      <c r="G102" s="1348">
        <v>78.792000000000002</v>
      </c>
      <c r="H102" s="227">
        <f>IF(G102="","",G102-G102*COMPASS!$U$44)</f>
        <v>78.792000000000002</v>
      </c>
    </row>
    <row r="103" spans="1:8" ht="20.399999999999999">
      <c r="A103" s="1344" t="s">
        <v>6638</v>
      </c>
      <c r="B103" s="820" t="s">
        <v>216</v>
      </c>
      <c r="C103" s="1352" t="s">
        <v>6300</v>
      </c>
      <c r="D103" s="1346" t="s">
        <v>12010</v>
      </c>
      <c r="E103" s="1347">
        <v>1</v>
      </c>
      <c r="F103" s="1181"/>
      <c r="G103" s="1348">
        <v>138.37599999999998</v>
      </c>
      <c r="H103" s="227">
        <f>IF(G103="","",G103-G103*COMPASS!$U$44)</f>
        <v>138.37599999999998</v>
      </c>
    </row>
    <row r="104" spans="1:8" ht="20.399999999999999">
      <c r="A104" s="1344" t="s">
        <v>6639</v>
      </c>
      <c r="B104" s="820" t="s">
        <v>216</v>
      </c>
      <c r="C104" s="1352" t="s">
        <v>6301</v>
      </c>
      <c r="D104" s="1346" t="s">
        <v>12011</v>
      </c>
      <c r="E104" s="1347">
        <v>1</v>
      </c>
      <c r="F104" s="1181"/>
      <c r="G104" s="1348">
        <v>186.2</v>
      </c>
      <c r="H104" s="227">
        <f>IF(G104="","",G104-G104*COMPASS!$U$44)</f>
        <v>186.2</v>
      </c>
    </row>
    <row r="105" spans="1:8">
      <c r="A105" s="1344" t="s">
        <v>6640</v>
      </c>
      <c r="B105" s="820" t="s">
        <v>216</v>
      </c>
      <c r="C105" s="1352" t="s">
        <v>6302</v>
      </c>
      <c r="D105" s="1346" t="s">
        <v>10975</v>
      </c>
      <c r="E105" s="1347">
        <v>1</v>
      </c>
      <c r="F105" s="1181"/>
      <c r="G105" s="1348">
        <v>109.75999999999999</v>
      </c>
      <c r="H105" s="227">
        <f>IF(G105="","",G105-G105*COMPASS!$U$44)</f>
        <v>109.75999999999999</v>
      </c>
    </row>
    <row r="106" spans="1:8">
      <c r="A106" s="1344" t="s">
        <v>6641</v>
      </c>
      <c r="B106" s="820" t="s">
        <v>216</v>
      </c>
      <c r="C106" s="1352" t="s">
        <v>6303</v>
      </c>
      <c r="D106" s="1346" t="s">
        <v>10976</v>
      </c>
      <c r="E106" s="1347">
        <v>1</v>
      </c>
      <c r="F106" s="1181"/>
      <c r="G106" s="1348">
        <v>105.056</v>
      </c>
      <c r="H106" s="227">
        <f>IF(G106="","",G106-G106*COMPASS!$U$44)</f>
        <v>105.056</v>
      </c>
    </row>
    <row r="107" spans="1:8">
      <c r="A107" s="1344" t="s">
        <v>6642</v>
      </c>
      <c r="B107" s="820" t="s">
        <v>216</v>
      </c>
      <c r="C107" s="1352" t="s">
        <v>6304</v>
      </c>
      <c r="D107" s="1346" t="s">
        <v>12012</v>
      </c>
      <c r="E107" s="1347">
        <v>1</v>
      </c>
      <c r="F107" s="1181"/>
      <c r="G107" s="1348">
        <v>95.451999999999998</v>
      </c>
      <c r="H107" s="227">
        <f>IF(G107="","",G107-G107*COMPASS!$U$44)</f>
        <v>95.451999999999998</v>
      </c>
    </row>
    <row r="108" spans="1:8">
      <c r="A108" s="1343" t="s">
        <v>6305</v>
      </c>
      <c r="B108" s="1339"/>
      <c r="C108" s="1340"/>
      <c r="D108" s="1343"/>
      <c r="E108" s="1339"/>
      <c r="F108" s="1341"/>
      <c r="G108" s="1575"/>
      <c r="H108" s="227" t="str">
        <f>IF(G108="","",G108-G108*COMPASS!$U$44)</f>
        <v/>
      </c>
    </row>
    <row r="109" spans="1:8" ht="20.399999999999999">
      <c r="A109" s="1344" t="s">
        <v>6643</v>
      </c>
      <c r="B109" s="1122" t="s">
        <v>467</v>
      </c>
      <c r="C109" s="1352" t="s">
        <v>6306</v>
      </c>
      <c r="D109" s="1346" t="s">
        <v>6307</v>
      </c>
      <c r="E109" s="1347">
        <v>1</v>
      </c>
      <c r="F109" s="1181"/>
      <c r="G109" s="1348">
        <v>45.276000000000003</v>
      </c>
      <c r="H109" s="227">
        <f>IF(G109="","",G109-G109*COMPASS!$U$44)</f>
        <v>45.276000000000003</v>
      </c>
    </row>
    <row r="110" spans="1:8">
      <c r="A110" s="1344" t="s">
        <v>6644</v>
      </c>
      <c r="B110" s="820" t="s">
        <v>216</v>
      </c>
      <c r="C110" s="1352" t="s">
        <v>6308</v>
      </c>
      <c r="D110" s="1346" t="s">
        <v>6309</v>
      </c>
      <c r="E110" s="1347">
        <v>1</v>
      </c>
      <c r="F110" s="1181"/>
      <c r="G110" s="1348">
        <v>54.879999999999995</v>
      </c>
      <c r="H110" s="227">
        <f>IF(G110="","",G110-G110*COMPASS!$U$44)</f>
        <v>54.879999999999995</v>
      </c>
    </row>
    <row r="111" spans="1:8">
      <c r="A111" s="1344" t="s">
        <v>6645</v>
      </c>
      <c r="B111" s="820" t="s">
        <v>216</v>
      </c>
      <c r="C111" s="1352" t="s">
        <v>6310</v>
      </c>
      <c r="D111" s="1346" t="s">
        <v>6311</v>
      </c>
      <c r="E111" s="1347">
        <v>1</v>
      </c>
      <c r="F111" s="1181"/>
      <c r="G111" s="1348">
        <v>54.879999999999995</v>
      </c>
      <c r="H111" s="227">
        <f>IF(G111="","",G111-G111*COMPASS!$U$44)</f>
        <v>54.879999999999995</v>
      </c>
    </row>
    <row r="112" spans="1:8">
      <c r="A112" s="1344" t="s">
        <v>6646</v>
      </c>
      <c r="B112" s="820" t="s">
        <v>216</v>
      </c>
      <c r="C112" s="1352" t="s">
        <v>6312</v>
      </c>
      <c r="D112" s="1346" t="s">
        <v>6313</v>
      </c>
      <c r="E112" s="1347">
        <v>1</v>
      </c>
      <c r="F112" s="1181"/>
      <c r="G112" s="1348">
        <v>88.396000000000001</v>
      </c>
      <c r="H112" s="227">
        <f>IF(G112="","",G112-G112*COMPASS!$U$44)</f>
        <v>88.396000000000001</v>
      </c>
    </row>
    <row r="113" spans="1:8">
      <c r="A113" s="1344" t="s">
        <v>6647</v>
      </c>
      <c r="B113" s="820" t="s">
        <v>216</v>
      </c>
      <c r="C113" s="1352" t="s">
        <v>6314</v>
      </c>
      <c r="D113" s="1346" t="s">
        <v>12013</v>
      </c>
      <c r="E113" s="1347">
        <v>1</v>
      </c>
      <c r="F113" s="1181"/>
      <c r="G113" s="1348">
        <v>88.396000000000001</v>
      </c>
      <c r="H113" s="227">
        <f>IF(G113="","",G113-G113*COMPASS!$U$44)</f>
        <v>88.396000000000001</v>
      </c>
    </row>
    <row r="114" spans="1:8">
      <c r="A114" s="1343" t="s">
        <v>6315</v>
      </c>
      <c r="B114" s="1339"/>
      <c r="C114" s="1340"/>
      <c r="D114" s="1343"/>
      <c r="E114" s="1339"/>
      <c r="F114" s="1341"/>
      <c r="G114" s="1575"/>
      <c r="H114" s="227" t="str">
        <f>IF(G114="","",G114-G114*COMPASS!$U$44)</f>
        <v/>
      </c>
    </row>
    <row r="115" spans="1:8">
      <c r="A115" s="1356" t="s">
        <v>6221</v>
      </c>
      <c r="B115" s="1339"/>
      <c r="C115" s="1357"/>
      <c r="D115" s="1356"/>
      <c r="E115" s="1339"/>
      <c r="F115" s="1341"/>
      <c r="G115" s="1575"/>
      <c r="H115" s="227" t="str">
        <f>IF(G115="","",G115-G115*COMPASS!$U$44)</f>
        <v/>
      </c>
    </row>
    <row r="116" spans="1:8">
      <c r="A116" s="1343" t="s">
        <v>6316</v>
      </c>
      <c r="B116" s="1339"/>
      <c r="C116" s="1340"/>
      <c r="D116" s="1343"/>
      <c r="E116" s="1339"/>
      <c r="F116" s="1341"/>
      <c r="G116" s="1575"/>
      <c r="H116" s="227" t="str">
        <f>IF(G116="","",G116-G116*COMPASS!$U$44)</f>
        <v/>
      </c>
    </row>
    <row r="117" spans="1:8" ht="20.399999999999999">
      <c r="A117" s="1344" t="s">
        <v>6648</v>
      </c>
      <c r="B117" s="820" t="s">
        <v>216</v>
      </c>
      <c r="C117" s="1352" t="s">
        <v>6317</v>
      </c>
      <c r="D117" s="1346" t="s">
        <v>12014</v>
      </c>
      <c r="E117" s="1347">
        <v>1</v>
      </c>
      <c r="F117" s="1181"/>
      <c r="G117" s="1348">
        <v>356.23</v>
      </c>
      <c r="H117" s="227">
        <f>IF(G117="","",G117-G117*COMPASS!$U$44)</f>
        <v>356.23</v>
      </c>
    </row>
    <row r="118" spans="1:8">
      <c r="A118" s="1344" t="s">
        <v>6649</v>
      </c>
      <c r="B118" s="820" t="s">
        <v>216</v>
      </c>
      <c r="C118" s="1352" t="s">
        <v>6318</v>
      </c>
      <c r="D118" s="1346" t="s">
        <v>12015</v>
      </c>
      <c r="E118" s="1347">
        <v>1</v>
      </c>
      <c r="F118" s="1181"/>
      <c r="G118" s="1348">
        <v>196.49</v>
      </c>
      <c r="H118" s="227">
        <f>IF(G118="","",G118-G118*COMPASS!$U$44)</f>
        <v>196.49</v>
      </c>
    </row>
    <row r="119" spans="1:8" ht="20.399999999999999">
      <c r="A119" s="1344" t="s">
        <v>6650</v>
      </c>
      <c r="B119" s="820" t="s">
        <v>216</v>
      </c>
      <c r="C119" s="1352" t="s">
        <v>6319</v>
      </c>
      <c r="D119" s="1346" t="s">
        <v>12016</v>
      </c>
      <c r="E119" s="1347">
        <v>1</v>
      </c>
      <c r="F119" s="1181"/>
      <c r="G119" s="1348">
        <v>354.83839999999998</v>
      </c>
      <c r="H119" s="227">
        <f>IF(G119="","",G119-G119*COMPASS!$U$44)</f>
        <v>354.83839999999998</v>
      </c>
    </row>
    <row r="120" spans="1:8" ht="20.399999999999999">
      <c r="A120" s="1344" t="s">
        <v>6651</v>
      </c>
      <c r="B120" s="820" t="s">
        <v>216</v>
      </c>
      <c r="C120" s="1352" t="s">
        <v>6320</v>
      </c>
      <c r="D120" s="1346" t="s">
        <v>12017</v>
      </c>
      <c r="E120" s="1347">
        <v>1</v>
      </c>
      <c r="F120" s="1181"/>
      <c r="G120" s="1348">
        <v>205.09440000000001</v>
      </c>
      <c r="H120" s="227">
        <f>IF(G120="","",G120-G120*COMPASS!$U$44)</f>
        <v>205.09440000000001</v>
      </c>
    </row>
    <row r="121" spans="1:8">
      <c r="A121" s="1344" t="s">
        <v>6652</v>
      </c>
      <c r="B121" s="820" t="s">
        <v>216</v>
      </c>
      <c r="C121" s="1352" t="s">
        <v>6321</v>
      </c>
      <c r="D121" s="1346" t="s">
        <v>12018</v>
      </c>
      <c r="E121" s="1347">
        <v>1</v>
      </c>
      <c r="F121" s="1181"/>
      <c r="G121" s="1348">
        <v>197.96</v>
      </c>
      <c r="H121" s="227">
        <f>IF(G121="","",G121-G121*COMPASS!$U$44)</f>
        <v>197.96</v>
      </c>
    </row>
    <row r="122" spans="1:8" ht="20.399999999999999">
      <c r="A122" s="1344" t="s">
        <v>6653</v>
      </c>
      <c r="B122" s="820" t="s">
        <v>216</v>
      </c>
      <c r="C122" s="1352" t="s">
        <v>6322</v>
      </c>
      <c r="D122" s="1346" t="s">
        <v>6323</v>
      </c>
      <c r="E122" s="1347">
        <v>1</v>
      </c>
      <c r="F122" s="1181"/>
      <c r="G122" s="1348">
        <v>29.89</v>
      </c>
      <c r="H122" s="227">
        <f>IF(G122="","",G122-G122*COMPASS!$U$44)</f>
        <v>29.89</v>
      </c>
    </row>
    <row r="123" spans="1:8">
      <c r="A123" s="1356" t="s">
        <v>6222</v>
      </c>
      <c r="B123" s="1339"/>
      <c r="C123" s="1357"/>
      <c r="D123" s="1356"/>
      <c r="E123" s="1339"/>
      <c r="F123" s="1341"/>
      <c r="G123" s="1575"/>
      <c r="H123" s="227" t="str">
        <f>IF(G123="","",G123-G123*COMPASS!$U$44)</f>
        <v/>
      </c>
    </row>
    <row r="124" spans="1:8">
      <c r="A124" s="1343" t="s">
        <v>11818</v>
      </c>
      <c r="B124" s="1339"/>
      <c r="C124" s="1340"/>
      <c r="D124" s="1338"/>
      <c r="E124" s="1339"/>
      <c r="F124" s="1341"/>
      <c r="G124" s="1575"/>
      <c r="H124" s="227" t="str">
        <f>IF(G124="","",G124-G124*COMPASS!$U$44)</f>
        <v/>
      </c>
    </row>
    <row r="125" spans="1:8" ht="40.799999999999997">
      <c r="A125" s="1344" t="s">
        <v>6324</v>
      </c>
      <c r="B125" s="820" t="s">
        <v>216</v>
      </c>
      <c r="C125" s="1352" t="s">
        <v>6325</v>
      </c>
      <c r="D125" s="1346" t="s">
        <v>10489</v>
      </c>
      <c r="E125" s="1347">
        <v>1</v>
      </c>
      <c r="F125" s="1181"/>
      <c r="G125" s="1348">
        <v>1331.82</v>
      </c>
      <c r="H125" s="227">
        <f>IF(G125="","",G125-G125*COMPASS!$U$44)</f>
        <v>1331.82</v>
      </c>
    </row>
    <row r="126" spans="1:8" ht="20.399999999999999">
      <c r="A126" s="1344" t="s">
        <v>6654</v>
      </c>
      <c r="B126" s="820" t="s">
        <v>216</v>
      </c>
      <c r="C126" s="1352" t="s">
        <v>6326</v>
      </c>
      <c r="D126" s="1346" t="s">
        <v>12019</v>
      </c>
      <c r="E126" s="1347">
        <v>1</v>
      </c>
      <c r="F126" s="1181"/>
      <c r="G126" s="1348">
        <v>1045.2679999999998</v>
      </c>
      <c r="H126" s="227">
        <f>IF(G126="","",G126-G126*COMPASS!$U$44)</f>
        <v>1045.2679999999998</v>
      </c>
    </row>
    <row r="127" spans="1:8" ht="30.6">
      <c r="A127" s="1344" t="s">
        <v>6655</v>
      </c>
      <c r="B127" s="820" t="s">
        <v>216</v>
      </c>
      <c r="C127" s="1352" t="s">
        <v>6327</v>
      </c>
      <c r="D127" s="1346" t="s">
        <v>12020</v>
      </c>
      <c r="E127" s="1347">
        <v>1</v>
      </c>
      <c r="F127" s="1181"/>
      <c r="G127" s="1348">
        <v>902.18799999999999</v>
      </c>
      <c r="H127" s="227">
        <f>IF(G127="","",G127-G127*COMPASS!$U$44)</f>
        <v>902.18799999999999</v>
      </c>
    </row>
    <row r="128" spans="1:8" ht="30.6">
      <c r="A128" s="1344" t="s">
        <v>6656</v>
      </c>
      <c r="B128" s="820" t="s">
        <v>216</v>
      </c>
      <c r="C128" s="1352" t="s">
        <v>6328</v>
      </c>
      <c r="D128" s="1346" t="s">
        <v>12021</v>
      </c>
      <c r="E128" s="1347">
        <v>1</v>
      </c>
      <c r="F128" s="1181"/>
      <c r="G128" s="1348">
        <v>897.28800000000001</v>
      </c>
      <c r="H128" s="227">
        <f>IF(G128="","",G128-G128*COMPASS!$U$44)</f>
        <v>897.28800000000001</v>
      </c>
    </row>
    <row r="129" spans="1:8" ht="20.399999999999999">
      <c r="A129" s="1344" t="s">
        <v>6657</v>
      </c>
      <c r="B129" s="820" t="s">
        <v>216</v>
      </c>
      <c r="C129" s="1352" t="s">
        <v>6329</v>
      </c>
      <c r="D129" s="1346" t="s">
        <v>10854</v>
      </c>
      <c r="E129" s="1347">
        <v>1</v>
      </c>
      <c r="F129" s="1181"/>
      <c r="G129" s="1348">
        <v>496.46800000000002</v>
      </c>
      <c r="H129" s="227">
        <f>IF(G129="","",G129-G129*COMPASS!$U$44)</f>
        <v>496.46800000000002</v>
      </c>
    </row>
    <row r="130" spans="1:8" ht="30.6">
      <c r="A130" s="1344" t="s">
        <v>6658</v>
      </c>
      <c r="B130" s="820" t="s">
        <v>216</v>
      </c>
      <c r="C130" s="1352" t="s">
        <v>6330</v>
      </c>
      <c r="D130" s="1346" t="s">
        <v>12022</v>
      </c>
      <c r="E130" s="1347">
        <v>1</v>
      </c>
      <c r="F130" s="1181"/>
      <c r="G130" s="1348">
        <v>618.18399999999997</v>
      </c>
      <c r="H130" s="227">
        <f>IF(G130="","",G130-G130*COMPASS!$U$44)</f>
        <v>618.18399999999997</v>
      </c>
    </row>
    <row r="131" spans="1:8" ht="20.399999999999999">
      <c r="A131" s="1344" t="s">
        <v>6659</v>
      </c>
      <c r="B131" s="820" t="s">
        <v>216</v>
      </c>
      <c r="C131" s="1352" t="s">
        <v>6331</v>
      </c>
      <c r="D131" s="1346" t="s">
        <v>10855</v>
      </c>
      <c r="E131" s="1347">
        <v>1</v>
      </c>
      <c r="F131" s="1181"/>
      <c r="G131" s="1348">
        <v>401.01599999999996</v>
      </c>
      <c r="H131" s="227">
        <f>IF(G131="","",G131-G131*COMPASS!$U$44)</f>
        <v>401.01599999999996</v>
      </c>
    </row>
    <row r="132" spans="1:8" ht="20.399999999999999">
      <c r="A132" s="1344" t="s">
        <v>6332</v>
      </c>
      <c r="B132" s="1122" t="s">
        <v>467</v>
      </c>
      <c r="C132" s="1352" t="s">
        <v>6333</v>
      </c>
      <c r="D132" s="1346" t="s">
        <v>10856</v>
      </c>
      <c r="E132" s="1347">
        <v>1</v>
      </c>
      <c r="F132" s="1181"/>
      <c r="G132" s="1348">
        <v>871.22</v>
      </c>
      <c r="H132" s="227">
        <f>IF(G132="","",G132-G132*COMPASS!$U$44)</f>
        <v>871.22</v>
      </c>
    </row>
    <row r="133" spans="1:8" ht="20.399999999999999">
      <c r="A133" s="1344" t="s">
        <v>6660</v>
      </c>
      <c r="B133" s="820" t="s">
        <v>216</v>
      </c>
      <c r="C133" s="1352" t="s">
        <v>6334</v>
      </c>
      <c r="D133" s="1346" t="s">
        <v>10857</v>
      </c>
      <c r="E133" s="1347">
        <v>1</v>
      </c>
      <c r="F133" s="1181"/>
      <c r="G133" s="1348">
        <v>276.94800000000004</v>
      </c>
      <c r="H133" s="227">
        <f>IF(G133="","",G133-G133*COMPASS!$U$44)</f>
        <v>276.94800000000004</v>
      </c>
    </row>
    <row r="134" spans="1:8">
      <c r="A134" s="1356" t="s">
        <v>6223</v>
      </c>
      <c r="B134" s="1339"/>
      <c r="C134" s="1357"/>
      <c r="D134" s="1356"/>
      <c r="E134" s="1339"/>
      <c r="F134" s="1341"/>
      <c r="G134" s="1575"/>
      <c r="H134" s="227" t="str">
        <f>IF(G134="","",G134-G134*COMPASS!$U$44)</f>
        <v/>
      </c>
    </row>
    <row r="135" spans="1:8">
      <c r="A135" s="1343" t="s">
        <v>6335</v>
      </c>
      <c r="B135" s="1339"/>
      <c r="C135" s="1340"/>
      <c r="D135" s="1343"/>
      <c r="E135" s="1339"/>
      <c r="F135" s="1341"/>
      <c r="G135" s="1575"/>
      <c r="H135" s="227" t="str">
        <f>IF(G135="","",G135-G135*COMPASS!$U$44)</f>
        <v/>
      </c>
    </row>
    <row r="136" spans="1:8" ht="20.399999999999999">
      <c r="A136" s="1344" t="s">
        <v>12023</v>
      </c>
      <c r="B136" s="820" t="s">
        <v>216</v>
      </c>
      <c r="C136" s="1352" t="s">
        <v>12024</v>
      </c>
      <c r="D136" s="1346" t="s">
        <v>12025</v>
      </c>
      <c r="E136" s="1347">
        <v>1</v>
      </c>
      <c r="F136" s="1181"/>
      <c r="G136" s="1348">
        <v>689.72399999999993</v>
      </c>
      <c r="H136" s="227">
        <f>IF(G136="","",G136-G136*COMPASS!$U$44)</f>
        <v>689.72399999999993</v>
      </c>
    </row>
    <row r="137" spans="1:8" ht="20.399999999999999">
      <c r="A137" s="1344" t="s">
        <v>12026</v>
      </c>
      <c r="B137" s="820" t="s">
        <v>216</v>
      </c>
      <c r="C137" s="1352" t="s">
        <v>12027</v>
      </c>
      <c r="D137" s="1346" t="s">
        <v>12028</v>
      </c>
      <c r="E137" s="1347">
        <v>1</v>
      </c>
      <c r="F137" s="1181"/>
      <c r="G137" s="1348">
        <v>596.62399999999991</v>
      </c>
      <c r="H137" s="227">
        <f>IF(G137="","",G137-G137*COMPASS!$U$44)</f>
        <v>596.62399999999991</v>
      </c>
    </row>
    <row r="138" spans="1:8" ht="20.399999999999999">
      <c r="A138" s="1344" t="s">
        <v>12029</v>
      </c>
      <c r="B138" s="820" t="s">
        <v>216</v>
      </c>
      <c r="C138" s="1352" t="s">
        <v>16200</v>
      </c>
      <c r="D138" s="1346" t="s">
        <v>12030</v>
      </c>
      <c r="E138" s="1347">
        <v>1</v>
      </c>
      <c r="F138" s="1181"/>
      <c r="G138" s="1348">
        <v>424.73199999999997</v>
      </c>
      <c r="H138" s="227">
        <f>IF(G138="","",G138-G138*COMPASS!$U$44)</f>
        <v>424.73199999999997</v>
      </c>
    </row>
    <row r="139" spans="1:8" ht="20.399999999999999">
      <c r="A139" s="1344" t="s">
        <v>16937</v>
      </c>
      <c r="B139" s="820" t="s">
        <v>216</v>
      </c>
      <c r="C139" s="1352" t="s">
        <v>16938</v>
      </c>
      <c r="D139" s="1346" t="s">
        <v>16939</v>
      </c>
      <c r="E139" s="1347">
        <v>1</v>
      </c>
      <c r="F139" s="1181"/>
      <c r="G139" s="1348">
        <v>381.80799999999999</v>
      </c>
      <c r="H139" s="227">
        <f>IF(G139="","",G139-G139*COMPASS!$U$44)</f>
        <v>381.80799999999999</v>
      </c>
    </row>
    <row r="140" spans="1:8" ht="20.399999999999999">
      <c r="A140" s="1344" t="s">
        <v>16940</v>
      </c>
      <c r="B140" s="820" t="s">
        <v>216</v>
      </c>
      <c r="C140" s="1352" t="s">
        <v>16941</v>
      </c>
      <c r="D140" s="1346" t="s">
        <v>16942</v>
      </c>
      <c r="E140" s="1347">
        <v>1</v>
      </c>
      <c r="F140" s="1181"/>
      <c r="G140" s="1348">
        <v>401.01599999999996</v>
      </c>
      <c r="H140" s="227">
        <f>IF(G140="","",G140-G140*COMPASS!$U$44)</f>
        <v>401.01599999999996</v>
      </c>
    </row>
    <row r="141" spans="1:8" ht="20.399999999999999">
      <c r="A141" s="1344" t="s">
        <v>6661</v>
      </c>
      <c r="B141" s="820" t="s">
        <v>216</v>
      </c>
      <c r="C141" s="1352" t="s">
        <v>6336</v>
      </c>
      <c r="D141" s="1346" t="s">
        <v>12031</v>
      </c>
      <c r="E141" s="1347">
        <v>1</v>
      </c>
      <c r="F141" s="1181"/>
      <c r="G141" s="1348">
        <v>255.38800000000001</v>
      </c>
      <c r="H141" s="227">
        <f>IF(G141="","",G141-G141*COMPASS!$U$44)</f>
        <v>255.38800000000001</v>
      </c>
    </row>
    <row r="142" spans="1:8" ht="20.399999999999999">
      <c r="A142" s="1344" t="s">
        <v>6662</v>
      </c>
      <c r="B142" s="820" t="s">
        <v>216</v>
      </c>
      <c r="C142" s="1352" t="s">
        <v>6337</v>
      </c>
      <c r="D142" s="1346" t="s">
        <v>12032</v>
      </c>
      <c r="E142" s="1347">
        <v>1</v>
      </c>
      <c r="F142" s="1181"/>
      <c r="G142" s="1348">
        <v>236.18</v>
      </c>
      <c r="H142" s="227">
        <f>IF(G142="","",G142-G142*COMPASS!$U$44)</f>
        <v>236.18</v>
      </c>
    </row>
    <row r="143" spans="1:8" ht="20.399999999999999">
      <c r="A143" s="1344" t="s">
        <v>6663</v>
      </c>
      <c r="B143" s="820" t="s">
        <v>216</v>
      </c>
      <c r="C143" s="1352" t="s">
        <v>6338</v>
      </c>
      <c r="D143" s="1346" t="s">
        <v>12033</v>
      </c>
      <c r="E143" s="1347">
        <v>1</v>
      </c>
      <c r="F143" s="1181"/>
      <c r="G143" s="1348">
        <v>198.15599999999998</v>
      </c>
      <c r="H143" s="227">
        <f>IF(G143="","",G143-G143*COMPASS!$U$44)</f>
        <v>198.15599999999998</v>
      </c>
    </row>
    <row r="144" spans="1:8" ht="20.399999999999999">
      <c r="A144" s="1344" t="s">
        <v>6664</v>
      </c>
      <c r="B144" s="820" t="s">
        <v>216</v>
      </c>
      <c r="C144" s="1352" t="s">
        <v>6339</v>
      </c>
      <c r="D144" s="1346" t="s">
        <v>12034</v>
      </c>
      <c r="E144" s="1347">
        <v>1</v>
      </c>
      <c r="F144" s="1181"/>
      <c r="G144" s="1348">
        <v>125.244</v>
      </c>
      <c r="H144" s="227">
        <f>IF(G144="","",G144-G144*COMPASS!$U$44)</f>
        <v>125.244</v>
      </c>
    </row>
    <row r="145" spans="1:8" ht="20.399999999999999">
      <c r="A145" s="1344" t="s">
        <v>16943</v>
      </c>
      <c r="B145" s="820" t="s">
        <v>216</v>
      </c>
      <c r="C145" s="1352" t="s">
        <v>16944</v>
      </c>
      <c r="D145" s="1346" t="s">
        <v>16945</v>
      </c>
      <c r="E145" s="1347">
        <v>1</v>
      </c>
      <c r="F145" s="1181"/>
      <c r="G145" s="1348">
        <v>171.892</v>
      </c>
      <c r="H145" s="227">
        <f>IF(G145="","",G145-G145*COMPASS!$U$44)</f>
        <v>171.892</v>
      </c>
    </row>
    <row r="146" spans="1:8" ht="20.399999999999999">
      <c r="A146" s="1344" t="s">
        <v>6665</v>
      </c>
      <c r="B146" s="820" t="s">
        <v>216</v>
      </c>
      <c r="C146" s="1352" t="s">
        <v>6340</v>
      </c>
      <c r="D146" s="1346" t="s">
        <v>12035</v>
      </c>
      <c r="E146" s="1347">
        <v>1</v>
      </c>
      <c r="F146" s="1181"/>
      <c r="G146" s="1348">
        <v>119.36399999999999</v>
      </c>
      <c r="H146" s="227">
        <f>IF(G146="","",G146-G146*COMPASS!$U$44)</f>
        <v>119.36399999999999</v>
      </c>
    </row>
    <row r="147" spans="1:8">
      <c r="A147" s="1343" t="s">
        <v>6341</v>
      </c>
      <c r="B147" s="1339"/>
      <c r="C147" s="1340"/>
      <c r="D147" s="1343"/>
      <c r="E147" s="1339"/>
      <c r="F147" s="1341"/>
      <c r="G147" s="1575"/>
      <c r="H147" s="227" t="str">
        <f>IF(G147="","",G147-G147*COMPASS!$U$44)</f>
        <v/>
      </c>
    </row>
    <row r="148" spans="1:8">
      <c r="A148" s="1344" t="s">
        <v>6666</v>
      </c>
      <c r="B148" s="820" t="s">
        <v>216</v>
      </c>
      <c r="C148" s="1352" t="s">
        <v>6342</v>
      </c>
      <c r="D148" s="1346" t="s">
        <v>12036</v>
      </c>
      <c r="E148" s="1347">
        <v>1</v>
      </c>
      <c r="F148" s="1181"/>
      <c r="G148" s="1348">
        <v>95.451999999999998</v>
      </c>
      <c r="H148" s="227">
        <f>IF(G148="","",G148-G148*COMPASS!$U$44)</f>
        <v>95.451999999999998</v>
      </c>
    </row>
    <row r="149" spans="1:8" ht="20.399999999999999">
      <c r="A149" s="1344" t="s">
        <v>6667</v>
      </c>
      <c r="B149" s="820" t="s">
        <v>216</v>
      </c>
      <c r="C149" s="1352" t="s">
        <v>6343</v>
      </c>
      <c r="D149" s="1346" t="s">
        <v>12037</v>
      </c>
      <c r="E149" s="1347">
        <v>1</v>
      </c>
      <c r="F149" s="1181"/>
      <c r="G149" s="1348">
        <v>95.451999999999998</v>
      </c>
      <c r="H149" s="227">
        <f>IF(G149="","",G149-G149*COMPASS!$U$44)</f>
        <v>95.451999999999998</v>
      </c>
    </row>
    <row r="150" spans="1:8" ht="20.399999999999999">
      <c r="A150" s="1344" t="s">
        <v>6668</v>
      </c>
      <c r="B150" s="820" t="s">
        <v>216</v>
      </c>
      <c r="C150" s="1352" t="s">
        <v>6344</v>
      </c>
      <c r="D150" s="1346" t="s">
        <v>12038</v>
      </c>
      <c r="E150" s="1347">
        <v>1</v>
      </c>
      <c r="F150" s="1181"/>
      <c r="G150" s="1348">
        <v>107.40799999999999</v>
      </c>
      <c r="H150" s="227">
        <f>IF(G150="","",G150-G150*COMPASS!$U$44)</f>
        <v>107.40799999999999</v>
      </c>
    </row>
    <row r="151" spans="1:8" ht="20.399999999999999">
      <c r="A151" s="1344" t="s">
        <v>6669</v>
      </c>
      <c r="B151" s="820" t="s">
        <v>216</v>
      </c>
      <c r="C151" s="1352" t="s">
        <v>6345</v>
      </c>
      <c r="D151" s="1346" t="s">
        <v>12039</v>
      </c>
      <c r="E151" s="1347">
        <v>1</v>
      </c>
      <c r="F151" s="1181"/>
      <c r="G151" s="1348">
        <v>107.40799999999999</v>
      </c>
      <c r="H151" s="227">
        <f>IF(G151="","",G151-G151*COMPASS!$U$44)</f>
        <v>107.40799999999999</v>
      </c>
    </row>
    <row r="152" spans="1:8" ht="20.399999999999999">
      <c r="A152" s="1344" t="s">
        <v>16946</v>
      </c>
      <c r="B152" s="820" t="s">
        <v>216</v>
      </c>
      <c r="C152" s="1352" t="s">
        <v>16947</v>
      </c>
      <c r="D152" s="1346" t="s">
        <v>16948</v>
      </c>
      <c r="E152" s="1347">
        <v>1</v>
      </c>
      <c r="F152" s="1181"/>
      <c r="G152" s="1348">
        <v>233.828</v>
      </c>
      <c r="H152" s="227">
        <f>IF(G152="","",G152-G152*COMPASS!$U$44)</f>
        <v>233.828</v>
      </c>
    </row>
    <row r="153" spans="1:8" ht="20.399999999999999">
      <c r="A153" s="1344" t="s">
        <v>6670</v>
      </c>
      <c r="B153" s="820" t="s">
        <v>216</v>
      </c>
      <c r="C153" s="1352" t="s">
        <v>6346</v>
      </c>
      <c r="D153" s="1346" t="s">
        <v>12040</v>
      </c>
      <c r="E153" s="1347">
        <v>1</v>
      </c>
      <c r="F153" s="1181"/>
      <c r="G153" s="1348">
        <v>143.27599999999998</v>
      </c>
      <c r="H153" s="227">
        <f>IF(G153="","",G153-G153*COMPASS!$U$44)</f>
        <v>143.27599999999998</v>
      </c>
    </row>
    <row r="154" spans="1:8" ht="20.399999999999999">
      <c r="A154" s="1344" t="s">
        <v>6671</v>
      </c>
      <c r="B154" s="820" t="s">
        <v>216</v>
      </c>
      <c r="C154" s="1352" t="s">
        <v>6347</v>
      </c>
      <c r="D154" s="1346" t="s">
        <v>12041</v>
      </c>
      <c r="E154" s="1347">
        <v>1</v>
      </c>
      <c r="F154" s="1181"/>
      <c r="G154" s="1348">
        <v>162.28799999999998</v>
      </c>
      <c r="H154" s="227">
        <f>IF(G154="","",G154-G154*COMPASS!$U$44)</f>
        <v>162.28799999999998</v>
      </c>
    </row>
    <row r="155" spans="1:8" ht="20.399999999999999">
      <c r="A155" s="1344" t="s">
        <v>6672</v>
      </c>
      <c r="B155" s="820" t="s">
        <v>216</v>
      </c>
      <c r="C155" s="1352" t="s">
        <v>6348</v>
      </c>
      <c r="D155" s="1346" t="s">
        <v>12042</v>
      </c>
      <c r="E155" s="1347">
        <v>1</v>
      </c>
      <c r="F155" s="1181"/>
      <c r="G155" s="1348">
        <v>119.36399999999999</v>
      </c>
      <c r="H155" s="227">
        <f>IF(G155="","",G155-G155*COMPASS!$U$44)</f>
        <v>119.36399999999999</v>
      </c>
    </row>
    <row r="156" spans="1:8" ht="20.399999999999999">
      <c r="A156" s="1344" t="s">
        <v>6673</v>
      </c>
      <c r="B156" s="820" t="s">
        <v>216</v>
      </c>
      <c r="C156" s="1352" t="s">
        <v>6349</v>
      </c>
      <c r="D156" s="1346" t="s">
        <v>12043</v>
      </c>
      <c r="E156" s="1347">
        <v>1</v>
      </c>
      <c r="F156" s="1181"/>
      <c r="G156" s="1348">
        <v>114.464</v>
      </c>
      <c r="H156" s="227">
        <f>IF(G156="","",G156-G156*COMPASS!$U$44)</f>
        <v>114.464</v>
      </c>
    </row>
    <row r="157" spans="1:8" ht="20.399999999999999">
      <c r="A157" s="1344" t="s">
        <v>6674</v>
      </c>
      <c r="B157" s="820" t="s">
        <v>216</v>
      </c>
      <c r="C157" s="1352" t="s">
        <v>6350</v>
      </c>
      <c r="D157" s="1346" t="s">
        <v>12044</v>
      </c>
      <c r="E157" s="1347">
        <v>1</v>
      </c>
      <c r="F157" s="1181"/>
      <c r="G157" s="1348">
        <v>119.36399999999999</v>
      </c>
      <c r="H157" s="227">
        <f>IF(G157="","",G157-G157*COMPASS!$U$44)</f>
        <v>119.36399999999999</v>
      </c>
    </row>
    <row r="158" spans="1:8" ht="20.399999999999999">
      <c r="A158" s="1344" t="s">
        <v>6675</v>
      </c>
      <c r="B158" s="820" t="s">
        <v>216</v>
      </c>
      <c r="C158" s="1352" t="s">
        <v>6351</v>
      </c>
      <c r="D158" s="1346" t="s">
        <v>12045</v>
      </c>
      <c r="E158" s="1347">
        <v>1</v>
      </c>
      <c r="F158" s="1181"/>
      <c r="G158" s="1348">
        <v>126.42</v>
      </c>
      <c r="H158" s="227">
        <f>IF(G158="","",G158-G158*COMPASS!$U$44)</f>
        <v>126.42</v>
      </c>
    </row>
    <row r="159" spans="1:8">
      <c r="A159" s="1356" t="s">
        <v>6224</v>
      </c>
      <c r="B159" s="1339"/>
      <c r="C159" s="1357"/>
      <c r="D159" s="1356"/>
      <c r="E159" s="1339"/>
      <c r="F159" s="1341"/>
      <c r="G159" s="1575"/>
      <c r="H159" s="227" t="str">
        <f>IF(G159="","",G159-G159*COMPASS!$U$44)</f>
        <v/>
      </c>
    </row>
    <row r="160" spans="1:8">
      <c r="A160" s="1343" t="s">
        <v>8187</v>
      </c>
      <c r="B160" s="1339"/>
      <c r="C160" s="1340"/>
      <c r="D160" s="1343"/>
      <c r="E160" s="1339"/>
      <c r="F160" s="1341"/>
      <c r="G160" s="1575"/>
      <c r="H160" s="227" t="str">
        <f>IF(G160="","",G160-G160*COMPASS!$U$44)</f>
        <v/>
      </c>
    </row>
    <row r="161" spans="1:8">
      <c r="A161" s="1343" t="s">
        <v>6352</v>
      </c>
      <c r="B161" s="1339"/>
      <c r="C161" s="1340"/>
      <c r="D161" s="1343"/>
      <c r="E161" s="1339"/>
      <c r="F161" s="1341"/>
      <c r="G161" s="1575"/>
      <c r="H161" s="227" t="str">
        <f>IF(G161="","",G161-G161*COMPASS!$U$44)</f>
        <v/>
      </c>
    </row>
    <row r="162" spans="1:8" ht="40.799999999999997">
      <c r="A162" s="1344" t="s">
        <v>6676</v>
      </c>
      <c r="B162" s="820" t="s">
        <v>216</v>
      </c>
      <c r="C162" s="1352" t="s">
        <v>6353</v>
      </c>
      <c r="D162" s="1346" t="s">
        <v>10490</v>
      </c>
      <c r="E162" s="1347">
        <v>1</v>
      </c>
      <c r="F162" s="1181"/>
      <c r="G162" s="1348">
        <v>1214.808</v>
      </c>
      <c r="H162" s="227">
        <f>IF(G162="","",G162-G162*COMPASS!$U$44)</f>
        <v>1214.808</v>
      </c>
    </row>
    <row r="163" spans="1:8" ht="30.6">
      <c r="A163" s="1344" t="s">
        <v>6677</v>
      </c>
      <c r="B163" s="1122" t="s">
        <v>467</v>
      </c>
      <c r="C163" s="1352" t="s">
        <v>6354</v>
      </c>
      <c r="D163" s="1346" t="s">
        <v>10491</v>
      </c>
      <c r="E163" s="1347">
        <v>1</v>
      </c>
      <c r="F163" s="1181"/>
      <c r="G163" s="1348">
        <v>744.60399999999993</v>
      </c>
      <c r="H163" s="227">
        <f>IF(G163="","",G163-G163*COMPASS!$U$44)</f>
        <v>744.60399999999993</v>
      </c>
    </row>
    <row r="164" spans="1:8" ht="20.399999999999999">
      <c r="A164" s="1344" t="s">
        <v>6678</v>
      </c>
      <c r="B164" s="1122" t="s">
        <v>467</v>
      </c>
      <c r="C164" s="1352" t="s">
        <v>6355</v>
      </c>
      <c r="D164" s="1346" t="s">
        <v>10492</v>
      </c>
      <c r="E164" s="1347">
        <v>1</v>
      </c>
      <c r="F164" s="1181"/>
      <c r="G164" s="1348">
        <v>699.32799999999997</v>
      </c>
      <c r="H164" s="227">
        <f>IF(G164="","",G164-G164*COMPASS!$U$44)</f>
        <v>699.32799999999997</v>
      </c>
    </row>
    <row r="165" spans="1:8" ht="20.399999999999999">
      <c r="A165" s="1344" t="s">
        <v>12047</v>
      </c>
      <c r="B165" s="820" t="s">
        <v>216</v>
      </c>
      <c r="C165" s="1352" t="s">
        <v>12048</v>
      </c>
      <c r="D165" s="1346" t="s">
        <v>12049</v>
      </c>
      <c r="E165" s="1347">
        <v>1</v>
      </c>
      <c r="F165" s="1181"/>
      <c r="G165" s="1348">
        <v>849.66</v>
      </c>
      <c r="H165" s="227">
        <f>IF(G165="","",G165-G165*COMPASS!$U$44)</f>
        <v>849.66</v>
      </c>
    </row>
    <row r="166" spans="1:8" ht="20.399999999999999">
      <c r="A166" s="1344" t="s">
        <v>16480</v>
      </c>
      <c r="B166" s="820" t="s">
        <v>216</v>
      </c>
      <c r="C166" s="1358" t="s">
        <v>16481</v>
      </c>
      <c r="D166" s="1359" t="s">
        <v>16482</v>
      </c>
      <c r="E166" s="1347">
        <v>1</v>
      </c>
      <c r="F166" s="1181"/>
      <c r="G166" s="1348">
        <v>520.38</v>
      </c>
      <c r="H166" s="227">
        <f>IF(G166="","",G166-G166*COMPASS!$U$44)</f>
        <v>520.38</v>
      </c>
    </row>
    <row r="167" spans="1:8" ht="40.799999999999997">
      <c r="A167" s="1344" t="s">
        <v>6679</v>
      </c>
      <c r="B167" s="820" t="s">
        <v>216</v>
      </c>
      <c r="C167" s="1352" t="s">
        <v>6356</v>
      </c>
      <c r="D167" s="1346" t="s">
        <v>10493</v>
      </c>
      <c r="E167" s="1347">
        <v>1</v>
      </c>
      <c r="F167" s="1181"/>
      <c r="G167" s="1348">
        <v>496.46800000000002</v>
      </c>
      <c r="H167" s="227">
        <f>IF(G167="","",G167-G167*COMPASS!$U$44)</f>
        <v>496.46800000000002</v>
      </c>
    </row>
    <row r="168" spans="1:8" ht="40.799999999999997">
      <c r="A168" s="1344" t="s">
        <v>6357</v>
      </c>
      <c r="B168" s="820" t="s">
        <v>216</v>
      </c>
      <c r="C168" s="1352" t="s">
        <v>6358</v>
      </c>
      <c r="D168" s="1346" t="s">
        <v>10494</v>
      </c>
      <c r="E168" s="1347">
        <v>1</v>
      </c>
      <c r="F168" s="1181"/>
      <c r="G168" s="1348">
        <v>532.14</v>
      </c>
      <c r="H168" s="227">
        <f>IF(G168="","",G168-G168*COMPASS!$U$44)</f>
        <v>532.14</v>
      </c>
    </row>
    <row r="169" spans="1:8">
      <c r="A169" s="1344" t="s">
        <v>14087</v>
      </c>
      <c r="B169" s="820" t="s">
        <v>216</v>
      </c>
      <c r="C169" s="1360" t="s">
        <v>14088</v>
      </c>
      <c r="D169" s="1360" t="s">
        <v>14089</v>
      </c>
      <c r="E169" s="1347">
        <v>1</v>
      </c>
      <c r="F169" s="1181"/>
      <c r="G169" s="1348">
        <v>257.74</v>
      </c>
      <c r="H169" s="227">
        <f>IF(G169="","",G169-G169*COMPASS!$U$44)</f>
        <v>257.74</v>
      </c>
    </row>
    <row r="170" spans="1:8" ht="20.399999999999999">
      <c r="A170" s="1344" t="s">
        <v>6359</v>
      </c>
      <c r="B170" s="1122" t="s">
        <v>467</v>
      </c>
      <c r="C170" s="1352" t="s">
        <v>6360</v>
      </c>
      <c r="D170" s="1346" t="s">
        <v>12046</v>
      </c>
      <c r="E170" s="1347">
        <v>1</v>
      </c>
      <c r="F170" s="1181"/>
      <c r="G170" s="1348">
        <v>556.05200000000002</v>
      </c>
      <c r="H170" s="227">
        <f>IF(G170="","",G170-G170*COMPASS!$U$44)</f>
        <v>556.05200000000002</v>
      </c>
    </row>
    <row r="171" spans="1:8" ht="20.399999999999999">
      <c r="A171" s="1344" t="s">
        <v>16474</v>
      </c>
      <c r="B171" s="820" t="s">
        <v>216</v>
      </c>
      <c r="C171" s="1352" t="s">
        <v>16475</v>
      </c>
      <c r="D171" s="1346" t="s">
        <v>16476</v>
      </c>
      <c r="E171" s="1347">
        <v>1</v>
      </c>
      <c r="F171" s="1181"/>
      <c r="G171" s="1348">
        <v>331.82800000000003</v>
      </c>
      <c r="H171" s="227">
        <f>IF(G171="","",G171-G171*COMPASS!$U$44)</f>
        <v>331.82800000000003</v>
      </c>
    </row>
    <row r="172" spans="1:8" ht="20.399999999999999">
      <c r="A172" s="1344" t="s">
        <v>16477</v>
      </c>
      <c r="B172" s="820" t="s">
        <v>216</v>
      </c>
      <c r="C172" s="1352" t="s">
        <v>16478</v>
      </c>
      <c r="D172" s="1346" t="s">
        <v>16479</v>
      </c>
      <c r="E172" s="1347">
        <v>1</v>
      </c>
      <c r="F172" s="1181"/>
      <c r="G172" s="1348">
        <v>618.18399999999997</v>
      </c>
      <c r="H172" s="227">
        <f>IF(G172="","",G172-G172*COMPASS!$U$44)</f>
        <v>618.18399999999997</v>
      </c>
    </row>
    <row r="173" spans="1:8" ht="20.399999999999999">
      <c r="A173" s="1361" t="s">
        <v>8864</v>
      </c>
      <c r="B173" s="1122" t="s">
        <v>467</v>
      </c>
      <c r="C173" s="1352" t="s">
        <v>8865</v>
      </c>
      <c r="D173" s="1346" t="s">
        <v>12050</v>
      </c>
      <c r="E173" s="1347">
        <v>1</v>
      </c>
      <c r="F173" s="1181"/>
      <c r="G173" s="1348">
        <v>458.24799999999999</v>
      </c>
      <c r="H173" s="227">
        <f>IF(G173="","",G173-G173*COMPASS!$U$44)</f>
        <v>458.24799999999999</v>
      </c>
    </row>
    <row r="174" spans="1:8" ht="20.399999999999999">
      <c r="A174" s="1344" t="s">
        <v>6361</v>
      </c>
      <c r="B174" s="820" t="s">
        <v>216</v>
      </c>
      <c r="C174" s="1352" t="s">
        <v>6362</v>
      </c>
      <c r="D174" s="1346" t="s">
        <v>16949</v>
      </c>
      <c r="E174" s="1347">
        <v>1</v>
      </c>
      <c r="F174" s="1181"/>
      <c r="G174" s="1348">
        <v>668.16399999999999</v>
      </c>
      <c r="H174" s="227">
        <f>IF(G174="","",G174-G174*COMPASS!$U$44)</f>
        <v>668.16399999999999</v>
      </c>
    </row>
    <row r="175" spans="1:8" ht="40.799999999999997">
      <c r="A175" s="1344" t="s">
        <v>6365</v>
      </c>
      <c r="B175" s="820" t="s">
        <v>216</v>
      </c>
      <c r="C175" s="1352" t="s">
        <v>6366</v>
      </c>
      <c r="D175" s="1346" t="s">
        <v>10495</v>
      </c>
      <c r="E175" s="1347">
        <v>1</v>
      </c>
      <c r="F175" s="1181"/>
      <c r="G175" s="1348">
        <v>904.54</v>
      </c>
      <c r="H175" s="227">
        <f>IF(G175="","",G175-G175*COMPASS!$U$44)</f>
        <v>904.54</v>
      </c>
    </row>
    <row r="176" spans="1:8" ht="20.399999999999999">
      <c r="A176" s="1344" t="s">
        <v>16950</v>
      </c>
      <c r="B176" s="820" t="s">
        <v>216</v>
      </c>
      <c r="C176" s="1352" t="s">
        <v>16951</v>
      </c>
      <c r="D176" s="1346" t="s">
        <v>16952</v>
      </c>
      <c r="E176" s="1347"/>
      <c r="F176" s="1181"/>
      <c r="G176" s="1348">
        <v>761.2639999999999</v>
      </c>
      <c r="H176" s="227">
        <f>IF(G176="","",G176-G176*COMPASS!$U$44)</f>
        <v>761.2639999999999</v>
      </c>
    </row>
    <row r="177" spans="1:8" ht="20.399999999999999">
      <c r="A177" s="1344" t="s">
        <v>16201</v>
      </c>
      <c r="B177" s="820" t="s">
        <v>216</v>
      </c>
      <c r="C177" s="1352" t="s">
        <v>16202</v>
      </c>
      <c r="D177" s="1346" t="s">
        <v>16203</v>
      </c>
      <c r="E177" s="1347">
        <v>1</v>
      </c>
      <c r="F177" s="1181"/>
      <c r="G177" s="1348">
        <v>792.428</v>
      </c>
      <c r="H177" s="227">
        <f>IF(G177="","",G177-G177*COMPASS!$U$44)</f>
        <v>792.428</v>
      </c>
    </row>
    <row r="178" spans="1:8" ht="40.799999999999997">
      <c r="A178" s="1344" t="s">
        <v>6680</v>
      </c>
      <c r="B178" s="820" t="s">
        <v>216</v>
      </c>
      <c r="C178" s="1352" t="s">
        <v>6363</v>
      </c>
      <c r="D178" s="1346" t="s">
        <v>6364</v>
      </c>
      <c r="E178" s="1347">
        <v>1</v>
      </c>
      <c r="F178" s="1181"/>
      <c r="G178" s="1348">
        <v>785.17600000000004</v>
      </c>
      <c r="H178" s="227">
        <f>IF(G178="","",G178-G178*COMPASS!$U$44)</f>
        <v>785.17600000000004</v>
      </c>
    </row>
    <row r="179" spans="1:8" ht="20.399999999999999">
      <c r="A179" s="1344" t="s">
        <v>12051</v>
      </c>
      <c r="B179" s="1122" t="s">
        <v>467</v>
      </c>
      <c r="C179" s="1352" t="s">
        <v>12052</v>
      </c>
      <c r="D179" s="1346" t="s">
        <v>12053</v>
      </c>
      <c r="E179" s="1347">
        <v>1</v>
      </c>
      <c r="F179" s="1181"/>
      <c r="G179" s="1348">
        <v>1236.3679999999999</v>
      </c>
      <c r="H179" s="227">
        <f>IF(G179="","",G179-G179*COMPASS!$U$44)</f>
        <v>1236.3679999999999</v>
      </c>
    </row>
    <row r="180" spans="1:8" ht="20.399999999999999">
      <c r="A180" s="1344" t="s">
        <v>16953</v>
      </c>
      <c r="B180" s="1122" t="s">
        <v>216</v>
      </c>
      <c r="C180" s="1352" t="s">
        <v>16954</v>
      </c>
      <c r="D180" s="1346" t="s">
        <v>16955</v>
      </c>
      <c r="E180" s="1347">
        <v>1</v>
      </c>
      <c r="F180" s="1181"/>
      <c r="G180" s="1348">
        <v>1422.3720000000001</v>
      </c>
      <c r="H180" s="227">
        <f>IF(G180="","",G180-G180*COMPASS!$U$44)</f>
        <v>1422.3720000000001</v>
      </c>
    </row>
    <row r="181" spans="1:8" ht="20.399999999999999">
      <c r="A181" s="1344" t="s">
        <v>16956</v>
      </c>
      <c r="B181" s="1122" t="s">
        <v>216</v>
      </c>
      <c r="C181" s="1352" t="s">
        <v>16957</v>
      </c>
      <c r="D181" s="1346" t="s">
        <v>16958</v>
      </c>
      <c r="E181" s="1347">
        <v>1</v>
      </c>
      <c r="F181" s="1181"/>
      <c r="G181" s="1348">
        <v>1429.624</v>
      </c>
      <c r="H181" s="227">
        <f>IF(G181="","",G181-G181*COMPASS!$U$44)</f>
        <v>1429.624</v>
      </c>
    </row>
    <row r="182" spans="1:8" ht="20.399999999999999">
      <c r="A182" s="1344" t="s">
        <v>16959</v>
      </c>
      <c r="B182" s="1122" t="s">
        <v>216</v>
      </c>
      <c r="C182" s="1352" t="s">
        <v>16960</v>
      </c>
      <c r="D182" s="1346" t="s">
        <v>16961</v>
      </c>
      <c r="E182" s="1347">
        <v>1</v>
      </c>
      <c r="F182" s="1181"/>
      <c r="G182" s="1348">
        <v>1532.1320000000001</v>
      </c>
      <c r="H182" s="227">
        <f>IF(G182="","",G182-G182*COMPASS!$U$44)</f>
        <v>1532.1320000000001</v>
      </c>
    </row>
    <row r="183" spans="1:8" ht="20.399999999999999">
      <c r="A183" s="1344" t="s">
        <v>16962</v>
      </c>
      <c r="B183" s="1122" t="s">
        <v>216</v>
      </c>
      <c r="C183" s="1352" t="s">
        <v>16963</v>
      </c>
      <c r="D183" s="1346" t="s">
        <v>16964</v>
      </c>
      <c r="E183" s="1347">
        <v>1</v>
      </c>
      <c r="F183" s="1181"/>
      <c r="G183" s="1348">
        <v>782.82399999999996</v>
      </c>
      <c r="H183" s="227">
        <f>IF(G183="","",G183-G183*COMPASS!$U$44)</f>
        <v>782.82399999999996</v>
      </c>
    </row>
    <row r="184" spans="1:8" ht="20.399999999999999">
      <c r="A184" s="1344" t="s">
        <v>16965</v>
      </c>
      <c r="B184" s="1122" t="s">
        <v>216</v>
      </c>
      <c r="C184" s="1352" t="s">
        <v>16966</v>
      </c>
      <c r="D184" s="1346" t="s">
        <v>16967</v>
      </c>
      <c r="E184" s="1347">
        <v>1</v>
      </c>
      <c r="F184" s="1181"/>
      <c r="G184" s="1348">
        <v>945.11199999999997</v>
      </c>
      <c r="H184" s="227">
        <f>IF(G184="","",G184-G184*COMPASS!$U$44)</f>
        <v>945.11199999999997</v>
      </c>
    </row>
    <row r="185" spans="1:8" ht="20.399999999999999">
      <c r="A185" s="1344" t="s">
        <v>11971</v>
      </c>
      <c r="B185" s="1122" t="s">
        <v>467</v>
      </c>
      <c r="C185" s="1352" t="s">
        <v>11972</v>
      </c>
      <c r="D185" s="1346" t="s">
        <v>11973</v>
      </c>
      <c r="E185" s="1347">
        <v>1</v>
      </c>
      <c r="F185" s="1181"/>
      <c r="G185" s="1348">
        <v>873.572</v>
      </c>
      <c r="H185" s="227">
        <f>IF(G185="","",G185-G185*COMPASS!$U$44)</f>
        <v>873.572</v>
      </c>
    </row>
    <row r="186" spans="1:8" ht="20.399999999999999">
      <c r="A186" s="1344" t="s">
        <v>16968</v>
      </c>
      <c r="B186" s="1122" t="s">
        <v>467</v>
      </c>
      <c r="C186" s="1352" t="s">
        <v>16969</v>
      </c>
      <c r="D186" s="1346" t="s">
        <v>16970</v>
      </c>
      <c r="E186" s="1347">
        <v>1</v>
      </c>
      <c r="F186" s="1181"/>
      <c r="G186" s="1348">
        <v>945.11199999999997</v>
      </c>
      <c r="H186" s="227">
        <f>IF(G186="","",G186-G186*COMPASS!$U$44)</f>
        <v>945.11199999999997</v>
      </c>
    </row>
    <row r="187" spans="1:8">
      <c r="A187" s="1344" t="s">
        <v>16971</v>
      </c>
      <c r="B187" s="820" t="s">
        <v>216</v>
      </c>
      <c r="C187" s="1362" t="s">
        <v>16972</v>
      </c>
      <c r="D187" s="1362" t="s">
        <v>16973</v>
      </c>
      <c r="E187" s="1347">
        <v>1</v>
      </c>
      <c r="F187" s="1181"/>
      <c r="G187" s="1348">
        <v>1255.3799999999999</v>
      </c>
      <c r="H187" s="227">
        <f>IF(G187="","",G187-G187*COMPASS!$U$44)</f>
        <v>1255.3799999999999</v>
      </c>
    </row>
    <row r="188" spans="1:8">
      <c r="A188" s="1344" t="s">
        <v>14084</v>
      </c>
      <c r="B188" s="820" t="s">
        <v>216</v>
      </c>
      <c r="C188" s="1362" t="s">
        <v>14085</v>
      </c>
      <c r="D188" s="1362" t="s">
        <v>14086</v>
      </c>
      <c r="E188" s="1347">
        <v>1</v>
      </c>
      <c r="F188" s="1181"/>
      <c r="G188" s="1348">
        <v>1188.5439999999999</v>
      </c>
      <c r="H188" s="227">
        <f>IF(G188="","",G188-G188*COMPASS!$U$44)</f>
        <v>1188.5439999999999</v>
      </c>
    </row>
    <row r="189" spans="1:8" ht="20.399999999999999">
      <c r="A189" s="1344" t="s">
        <v>16974</v>
      </c>
      <c r="B189" s="1122" t="s">
        <v>467</v>
      </c>
      <c r="C189" s="1352" t="s">
        <v>16975</v>
      </c>
      <c r="D189" s="1346" t="s">
        <v>16976</v>
      </c>
      <c r="E189" s="1347">
        <v>1</v>
      </c>
      <c r="F189" s="1181"/>
      <c r="G189" s="1348">
        <v>1260.0839999999998</v>
      </c>
      <c r="H189" s="227">
        <f>IF(G189="","",G189-G189*COMPASS!$U$44)</f>
        <v>1260.0839999999998</v>
      </c>
    </row>
    <row r="190" spans="1:8" ht="20.399999999999999">
      <c r="A190" s="1344" t="s">
        <v>6682</v>
      </c>
      <c r="B190" s="820" t="s">
        <v>216</v>
      </c>
      <c r="C190" s="1352" t="s">
        <v>6368</v>
      </c>
      <c r="D190" s="1346" t="s">
        <v>10497</v>
      </c>
      <c r="E190" s="1347">
        <v>1</v>
      </c>
      <c r="F190" s="1181"/>
      <c r="G190" s="1348">
        <v>286.35599999999999</v>
      </c>
      <c r="H190" s="227">
        <f>IF(G190="","",G190-G190*COMPASS!$U$44)</f>
        <v>286.35599999999999</v>
      </c>
    </row>
    <row r="191" spans="1:8" ht="20.399999999999999">
      <c r="A191" s="1344" t="s">
        <v>17695</v>
      </c>
      <c r="B191" s="820" t="s">
        <v>216</v>
      </c>
      <c r="C191" s="1352" t="s">
        <v>17696</v>
      </c>
      <c r="D191" s="1346" t="s">
        <v>17697</v>
      </c>
      <c r="E191" s="1347">
        <v>1</v>
      </c>
      <c r="F191" s="1181"/>
      <c r="G191" s="1348">
        <v>210.11199999999999</v>
      </c>
      <c r="H191" s="227">
        <f>IF(G191="","",G191-G191*COMPASS!$U$44)</f>
        <v>210.11199999999999</v>
      </c>
    </row>
    <row r="192" spans="1:8" ht="20.399999999999999">
      <c r="A192" s="1344" t="s">
        <v>16977</v>
      </c>
      <c r="B192" s="820" t="s">
        <v>216</v>
      </c>
      <c r="C192" s="1352" t="s">
        <v>16978</v>
      </c>
      <c r="D192" s="1346" t="s">
        <v>16979</v>
      </c>
      <c r="E192" s="1347">
        <v>1</v>
      </c>
      <c r="F192" s="1181"/>
      <c r="G192" s="1348">
        <v>205.21199999999999</v>
      </c>
      <c r="H192" s="227">
        <f>IF(G192="","",G192-G192*COMPASS!$U$44)</f>
        <v>205.21199999999999</v>
      </c>
    </row>
    <row r="193" spans="1:8" ht="20.399999999999999">
      <c r="A193" s="1344" t="s">
        <v>16980</v>
      </c>
      <c r="B193" s="820" t="s">
        <v>216</v>
      </c>
      <c r="C193" s="1352" t="s">
        <v>16981</v>
      </c>
      <c r="D193" s="1346" t="s">
        <v>16982</v>
      </c>
      <c r="E193" s="1347">
        <v>1</v>
      </c>
      <c r="F193" s="1181"/>
      <c r="G193" s="1348">
        <v>358.09199999999998</v>
      </c>
      <c r="H193" s="227">
        <f>IF(G193="","",G193-G193*COMPASS!$U$44)</f>
        <v>358.09199999999998</v>
      </c>
    </row>
    <row r="194" spans="1:8" ht="20.399999999999999">
      <c r="A194" s="1344" t="s">
        <v>6681</v>
      </c>
      <c r="B194" s="820" t="s">
        <v>216</v>
      </c>
      <c r="C194" s="1352" t="s">
        <v>6367</v>
      </c>
      <c r="D194" s="1346" t="s">
        <v>10496</v>
      </c>
      <c r="E194" s="1347">
        <v>1</v>
      </c>
      <c r="F194" s="1181"/>
      <c r="G194" s="1348">
        <v>401.01599999999996</v>
      </c>
      <c r="H194" s="227">
        <f>IF(G194="","",G194-G194*COMPASS!$U$44)</f>
        <v>401.01599999999996</v>
      </c>
    </row>
    <row r="195" spans="1:8">
      <c r="A195" s="1343" t="s">
        <v>6369</v>
      </c>
      <c r="B195" s="1339"/>
      <c r="C195" s="1340"/>
      <c r="D195" s="1343"/>
      <c r="E195" s="1339"/>
      <c r="F195" s="1341"/>
      <c r="G195" s="1575"/>
      <c r="H195" s="227" t="str">
        <f>IF(G195="","",G195-G195*COMPASS!$U$44)</f>
        <v/>
      </c>
    </row>
    <row r="196" spans="1:8" ht="20.399999999999999">
      <c r="A196" s="1344" t="s">
        <v>6683</v>
      </c>
      <c r="B196" s="820" t="s">
        <v>216</v>
      </c>
      <c r="C196" s="1352" t="s">
        <v>6370</v>
      </c>
      <c r="D196" s="1346" t="s">
        <v>12054</v>
      </c>
      <c r="E196" s="1347">
        <v>1</v>
      </c>
      <c r="F196" s="1181"/>
      <c r="G196" s="1348">
        <v>238.72799999999998</v>
      </c>
      <c r="H196" s="227">
        <f>IF(G196="","",G196-G196*COMPASS!$U$44)</f>
        <v>238.72799999999998</v>
      </c>
    </row>
    <row r="197" spans="1:8" ht="30.6">
      <c r="A197" s="1344" t="s">
        <v>6684</v>
      </c>
      <c r="B197" s="820" t="s">
        <v>216</v>
      </c>
      <c r="C197" s="1352" t="s">
        <v>6371</v>
      </c>
      <c r="D197" s="1346" t="s">
        <v>12055</v>
      </c>
      <c r="E197" s="1347">
        <v>1</v>
      </c>
      <c r="F197" s="1181"/>
      <c r="G197" s="1348">
        <v>262.44400000000002</v>
      </c>
      <c r="H197" s="227">
        <f>IF(G197="","",G197-G197*COMPASS!$U$44)</f>
        <v>262.44400000000002</v>
      </c>
    </row>
    <row r="198" spans="1:8" ht="20.399999999999999">
      <c r="A198" s="1344" t="s">
        <v>16983</v>
      </c>
      <c r="B198" s="820" t="s">
        <v>216</v>
      </c>
      <c r="C198" s="1352" t="s">
        <v>16984</v>
      </c>
      <c r="D198" s="1346" t="s">
        <v>16985</v>
      </c>
      <c r="E198" s="1347">
        <v>1</v>
      </c>
      <c r="F198" s="1181"/>
      <c r="G198" s="1348">
        <v>300.66399999999999</v>
      </c>
      <c r="H198" s="227">
        <f>IF(G198="","",G198-G198*COMPASS!$U$44)</f>
        <v>300.66399999999999</v>
      </c>
    </row>
    <row r="199" spans="1:8" ht="30.6">
      <c r="A199" s="1344" t="s">
        <v>6685</v>
      </c>
      <c r="B199" s="820" t="s">
        <v>216</v>
      </c>
      <c r="C199" s="1352" t="s">
        <v>6372</v>
      </c>
      <c r="D199" s="1346" t="s">
        <v>12056</v>
      </c>
      <c r="E199" s="1347">
        <v>1</v>
      </c>
      <c r="F199" s="1181"/>
      <c r="G199" s="1348">
        <v>389.06</v>
      </c>
      <c r="H199" s="227">
        <f>IF(G199="","",G199-G199*COMPASS!$U$44)</f>
        <v>389.06</v>
      </c>
    </row>
    <row r="200" spans="1:8">
      <c r="A200" s="1343" t="s">
        <v>6373</v>
      </c>
      <c r="B200" s="1339"/>
      <c r="C200" s="1340"/>
      <c r="D200" s="1343"/>
      <c r="E200" s="1339"/>
      <c r="F200" s="1341"/>
      <c r="G200" s="1575"/>
      <c r="H200" s="227" t="str">
        <f>IF(G200="","",G200-G200*COMPASS!$U$44)</f>
        <v/>
      </c>
    </row>
    <row r="201" spans="1:8" ht="30.6">
      <c r="A201" s="1344" t="s">
        <v>6686</v>
      </c>
      <c r="B201" s="820" t="s">
        <v>216</v>
      </c>
      <c r="C201" s="1352" t="s">
        <v>6374</v>
      </c>
      <c r="D201" s="1346" t="s">
        <v>12057</v>
      </c>
      <c r="E201" s="1347">
        <v>1</v>
      </c>
      <c r="F201" s="1181"/>
      <c r="G201" s="1348">
        <v>751.66</v>
      </c>
      <c r="H201" s="227">
        <f>IF(G201="","",G201-G201*COMPASS!$U$44)</f>
        <v>751.66</v>
      </c>
    </row>
    <row r="202" spans="1:8">
      <c r="A202" s="1343" t="s">
        <v>6375</v>
      </c>
      <c r="B202" s="1339"/>
      <c r="C202" s="1340"/>
      <c r="D202" s="1343"/>
      <c r="E202" s="1339"/>
      <c r="F202" s="1341"/>
      <c r="G202" s="1575"/>
      <c r="H202" s="227" t="str">
        <f>IF(G202="","",G202-G202*COMPASS!$U$44)</f>
        <v/>
      </c>
    </row>
    <row r="203" spans="1:8">
      <c r="A203" s="1344" t="s">
        <v>17525</v>
      </c>
      <c r="B203" s="820" t="s">
        <v>216</v>
      </c>
      <c r="C203" s="1352" t="s">
        <v>17526</v>
      </c>
      <c r="D203" s="1346" t="s">
        <v>17527</v>
      </c>
      <c r="E203" s="1347">
        <v>1</v>
      </c>
      <c r="F203" s="1181"/>
      <c r="G203" s="1348">
        <v>124.068</v>
      </c>
      <c r="H203" s="227">
        <f>IF(G203="","",G203-G203*COMPASS!$U$44)</f>
        <v>124.068</v>
      </c>
    </row>
    <row r="204" spans="1:8" ht="20.399999999999999">
      <c r="A204" s="1344" t="s">
        <v>6687</v>
      </c>
      <c r="B204" s="820" t="s">
        <v>216</v>
      </c>
      <c r="C204" s="1352" t="s">
        <v>6376</v>
      </c>
      <c r="D204" s="1346" t="s">
        <v>12058</v>
      </c>
      <c r="E204" s="1347">
        <v>1</v>
      </c>
      <c r="F204" s="1181"/>
      <c r="G204" s="1348">
        <v>114.464</v>
      </c>
      <c r="H204" s="227">
        <f>IF(G204="","",G204-G204*COMPASS!$U$44)</f>
        <v>114.464</v>
      </c>
    </row>
    <row r="205" spans="1:8" ht="20.399999999999999">
      <c r="A205" s="1344" t="s">
        <v>16986</v>
      </c>
      <c r="B205" s="820" t="s">
        <v>216</v>
      </c>
      <c r="C205" s="1352" t="s">
        <v>16987</v>
      </c>
      <c r="D205" s="1346" t="s">
        <v>16988</v>
      </c>
      <c r="E205" s="1347">
        <v>1</v>
      </c>
      <c r="F205" s="1181"/>
      <c r="G205" s="1348">
        <v>205.21199999999999</v>
      </c>
      <c r="H205" s="227">
        <f>IF(G205="","",G205-G205*COMPASS!$U$44)</f>
        <v>205.21199999999999</v>
      </c>
    </row>
    <row r="206" spans="1:8" ht="20.399999999999999">
      <c r="A206" s="1344" t="s">
        <v>16989</v>
      </c>
      <c r="B206" s="820" t="s">
        <v>216</v>
      </c>
      <c r="C206" s="1352" t="s">
        <v>16990</v>
      </c>
      <c r="D206" s="1346" t="s">
        <v>16991</v>
      </c>
      <c r="E206" s="1347">
        <v>1</v>
      </c>
      <c r="F206" s="1181"/>
      <c r="G206" s="1348">
        <v>164.64</v>
      </c>
      <c r="H206" s="227">
        <f>IF(G206="","",G206-G206*COMPASS!$U$44)</f>
        <v>164.64</v>
      </c>
    </row>
    <row r="207" spans="1:8" ht="20.399999999999999">
      <c r="A207" s="1344" t="s">
        <v>16992</v>
      </c>
      <c r="B207" s="820" t="s">
        <v>216</v>
      </c>
      <c r="C207" s="1352" t="s">
        <v>16993</v>
      </c>
      <c r="D207" s="1346" t="s">
        <v>16994</v>
      </c>
      <c r="E207" s="1347">
        <v>1</v>
      </c>
      <c r="F207" s="1181"/>
      <c r="G207" s="1348">
        <v>329.28</v>
      </c>
      <c r="H207" s="227">
        <f>IF(G207="","",G207-G207*COMPASS!$U$44)</f>
        <v>329.28</v>
      </c>
    </row>
    <row r="208" spans="1:8" ht="20.399999999999999">
      <c r="A208" s="1344" t="s">
        <v>16995</v>
      </c>
      <c r="B208" s="820" t="s">
        <v>216</v>
      </c>
      <c r="C208" s="1352" t="s">
        <v>16996</v>
      </c>
      <c r="D208" s="1346" t="s">
        <v>16997</v>
      </c>
      <c r="E208" s="1347">
        <v>1</v>
      </c>
      <c r="F208" s="1181"/>
      <c r="G208" s="1348">
        <v>181.29999999999998</v>
      </c>
      <c r="H208" s="227">
        <f>IF(G208="","",G208-G208*COMPASS!$U$44)</f>
        <v>181.29999999999998</v>
      </c>
    </row>
    <row r="209" spans="1:8" ht="20.399999999999999">
      <c r="A209" s="1344" t="s">
        <v>16998</v>
      </c>
      <c r="B209" s="820" t="s">
        <v>216</v>
      </c>
      <c r="C209" s="1352" t="s">
        <v>16999</v>
      </c>
      <c r="D209" s="1346" t="s">
        <v>17000</v>
      </c>
      <c r="E209" s="1347">
        <v>1</v>
      </c>
      <c r="F209" s="1181"/>
      <c r="G209" s="1348">
        <v>291.25599999999997</v>
      </c>
      <c r="H209" s="227">
        <f>IF(G209="","",G209-G209*COMPASS!$U$44)</f>
        <v>291.25599999999997</v>
      </c>
    </row>
    <row r="210" spans="1:8" ht="20.399999999999999">
      <c r="A210" s="1344" t="s">
        <v>6688</v>
      </c>
      <c r="B210" s="820" t="s">
        <v>216</v>
      </c>
      <c r="C210" s="1352" t="s">
        <v>6377</v>
      </c>
      <c r="D210" s="1346" t="s">
        <v>12059</v>
      </c>
      <c r="E210" s="1347">
        <v>1</v>
      </c>
      <c r="F210" s="1181"/>
      <c r="G210" s="1348">
        <v>190.904</v>
      </c>
      <c r="H210" s="227">
        <f>IF(G210="","",G210-G210*COMPASS!$U$44)</f>
        <v>190.904</v>
      </c>
    </row>
    <row r="211" spans="1:8" ht="20.399999999999999">
      <c r="A211" s="1344" t="s">
        <v>6689</v>
      </c>
      <c r="B211" s="820" t="s">
        <v>216</v>
      </c>
      <c r="C211" s="1352" t="s">
        <v>6378</v>
      </c>
      <c r="D211" s="1346" t="s">
        <v>12060</v>
      </c>
      <c r="E211" s="1347">
        <v>1</v>
      </c>
      <c r="F211" s="1181"/>
      <c r="G211" s="1348">
        <v>310.26800000000003</v>
      </c>
      <c r="H211" s="227">
        <f>IF(G211="","",G211-G211*COMPASS!$U$44)</f>
        <v>310.26800000000003</v>
      </c>
    </row>
    <row r="212" spans="1:8" ht="20.399999999999999">
      <c r="A212" s="1344" t="s">
        <v>6690</v>
      </c>
      <c r="B212" s="820" t="s">
        <v>216</v>
      </c>
      <c r="C212" s="1352" t="s">
        <v>6379</v>
      </c>
      <c r="D212" s="1346" t="s">
        <v>12061</v>
      </c>
      <c r="E212" s="1347">
        <v>1</v>
      </c>
      <c r="F212" s="1181"/>
      <c r="G212" s="1348">
        <v>229.124</v>
      </c>
      <c r="H212" s="227">
        <f>IF(G212="","",G212-G212*COMPASS!$U$44)</f>
        <v>229.124</v>
      </c>
    </row>
    <row r="213" spans="1:8">
      <c r="A213" s="1343" t="s">
        <v>9764</v>
      </c>
      <c r="B213" s="1339"/>
      <c r="C213" s="1340"/>
      <c r="D213" s="1343"/>
      <c r="E213" s="1339"/>
      <c r="F213" s="1341"/>
      <c r="G213" s="1575"/>
      <c r="H213" s="227" t="str">
        <f>IF(G213="","",G213-G213*COMPASS!$U$44)</f>
        <v/>
      </c>
    </row>
    <row r="214" spans="1:8">
      <c r="A214" s="1343" t="s">
        <v>6380</v>
      </c>
      <c r="B214" s="1339"/>
      <c r="C214" s="1340"/>
      <c r="D214" s="1343"/>
      <c r="E214" s="1339"/>
      <c r="F214" s="1341"/>
      <c r="G214" s="1575"/>
      <c r="H214" s="227" t="str">
        <f>IF(G214="","",G214-G214*COMPASS!$U$44)</f>
        <v/>
      </c>
    </row>
    <row r="215" spans="1:8" ht="20.399999999999999">
      <c r="A215" s="1344" t="s">
        <v>6691</v>
      </c>
      <c r="B215" s="820" t="s">
        <v>216</v>
      </c>
      <c r="C215" s="1352" t="s">
        <v>6381</v>
      </c>
      <c r="D215" s="1346" t="s">
        <v>12062</v>
      </c>
      <c r="E215" s="1347">
        <v>1</v>
      </c>
      <c r="F215" s="1181"/>
      <c r="G215" s="1348">
        <v>155.03599999999997</v>
      </c>
      <c r="H215" s="227">
        <f>IF(G215="","",G215-G215*COMPASS!$U$44)</f>
        <v>155.03599999999997</v>
      </c>
    </row>
    <row r="216" spans="1:8" ht="20.399999999999999">
      <c r="A216" s="1344" t="s">
        <v>17001</v>
      </c>
      <c r="B216" s="820" t="s">
        <v>216</v>
      </c>
      <c r="C216" s="1352" t="s">
        <v>17002</v>
      </c>
      <c r="D216" s="1346" t="s">
        <v>17003</v>
      </c>
      <c r="E216" s="1347">
        <v>1</v>
      </c>
      <c r="F216" s="1181"/>
      <c r="G216" s="1348">
        <v>267.34399999999999</v>
      </c>
      <c r="H216" s="227">
        <f>IF(G216="","",G216-G216*COMPASS!$U$44)</f>
        <v>267.34399999999999</v>
      </c>
    </row>
    <row r="217" spans="1:8" ht="20.399999999999999">
      <c r="A217" s="1344" t="s">
        <v>6692</v>
      </c>
      <c r="B217" s="820" t="s">
        <v>216</v>
      </c>
      <c r="C217" s="1352" t="s">
        <v>6382</v>
      </c>
      <c r="D217" s="1346" t="s">
        <v>12063</v>
      </c>
      <c r="E217" s="1347">
        <v>1</v>
      </c>
      <c r="F217" s="1181"/>
      <c r="G217" s="1348">
        <v>212.464</v>
      </c>
      <c r="H217" s="227">
        <f>IF(G217="","",G217-G217*COMPASS!$U$44)</f>
        <v>212.464</v>
      </c>
    </row>
    <row r="218" spans="1:8">
      <c r="A218" s="1343" t="s">
        <v>16204</v>
      </c>
      <c r="B218" s="1339"/>
      <c r="C218" s="1340"/>
      <c r="D218" s="1343"/>
      <c r="E218" s="1339"/>
      <c r="F218" s="1341"/>
      <c r="G218" s="1575"/>
      <c r="H218" s="227" t="str">
        <f>IF(G218="","",G218-G218*COMPASS!$U$44)</f>
        <v/>
      </c>
    </row>
    <row r="219" spans="1:8" ht="20.399999999999999">
      <c r="A219" s="1344" t="s">
        <v>6693</v>
      </c>
      <c r="B219" s="820" t="s">
        <v>216</v>
      </c>
      <c r="C219" s="1352" t="s">
        <v>6383</v>
      </c>
      <c r="D219" s="1346" t="s">
        <v>12064</v>
      </c>
      <c r="E219" s="1347">
        <v>1</v>
      </c>
      <c r="F219" s="1181"/>
      <c r="G219" s="1348">
        <v>267.34399999999999</v>
      </c>
      <c r="H219" s="227">
        <f>IF(G219="","",G219-G219*COMPASS!$U$44)</f>
        <v>267.34399999999999</v>
      </c>
    </row>
    <row r="220" spans="1:8" ht="20.399999999999999">
      <c r="A220" s="1344" t="s">
        <v>6694</v>
      </c>
      <c r="B220" s="820" t="s">
        <v>216</v>
      </c>
      <c r="C220" s="1352" t="s">
        <v>6384</v>
      </c>
      <c r="D220" s="1346" t="s">
        <v>12065</v>
      </c>
      <c r="E220" s="1347">
        <v>1</v>
      </c>
      <c r="F220" s="1181"/>
      <c r="G220" s="1348">
        <v>238.72799999999998</v>
      </c>
      <c r="H220" s="227">
        <f>IF(G220="","",G220-G220*COMPASS!$U$44)</f>
        <v>238.72799999999998</v>
      </c>
    </row>
    <row r="221" spans="1:8">
      <c r="A221" s="1344" t="s">
        <v>14090</v>
      </c>
      <c r="B221" s="820" t="s">
        <v>216</v>
      </c>
      <c r="C221" s="1362" t="s">
        <v>14091</v>
      </c>
      <c r="D221" s="1362" t="s">
        <v>14092</v>
      </c>
      <c r="E221" s="1347">
        <v>1</v>
      </c>
      <c r="F221" s="1181"/>
      <c r="G221" s="1348">
        <v>520.38</v>
      </c>
      <c r="H221" s="227">
        <f>IF(G221="","",G221-G221*COMPASS!$U$44)</f>
        <v>520.38</v>
      </c>
    </row>
    <row r="222" spans="1:8" ht="20.399999999999999">
      <c r="A222" s="1344" t="s">
        <v>17004</v>
      </c>
      <c r="B222" s="820" t="s">
        <v>216</v>
      </c>
      <c r="C222" s="1352" t="s">
        <v>17005</v>
      </c>
      <c r="D222" s="1346" t="s">
        <v>17006</v>
      </c>
      <c r="E222" s="1347">
        <v>1</v>
      </c>
      <c r="F222" s="1181"/>
      <c r="G222" s="1348">
        <v>429.63199999999995</v>
      </c>
      <c r="H222" s="227">
        <f>IF(G222="","",G222-G222*COMPASS!$U$44)</f>
        <v>429.63199999999995</v>
      </c>
    </row>
    <row r="223" spans="1:8" ht="20.399999999999999">
      <c r="A223" s="1344" t="s">
        <v>6695</v>
      </c>
      <c r="B223" s="820" t="s">
        <v>216</v>
      </c>
      <c r="C223" s="1352" t="s">
        <v>6385</v>
      </c>
      <c r="D223" s="1346" t="s">
        <v>12066</v>
      </c>
      <c r="E223" s="1347">
        <v>1</v>
      </c>
      <c r="F223" s="1181"/>
      <c r="G223" s="1348">
        <v>260.09199999999998</v>
      </c>
      <c r="H223" s="372">
        <f>IF(G223="","",G223-G223*COMPASS!$U$44)</f>
        <v>260.09199999999998</v>
      </c>
    </row>
    <row r="224" spans="1:8" ht="20.399999999999999">
      <c r="A224" s="1344" t="s">
        <v>6696</v>
      </c>
      <c r="B224" s="820" t="s">
        <v>216</v>
      </c>
      <c r="C224" s="1352" t="s">
        <v>6386</v>
      </c>
      <c r="D224" s="1346" t="s">
        <v>12067</v>
      </c>
      <c r="E224" s="1347">
        <v>1</v>
      </c>
      <c r="F224" s="1181"/>
      <c r="G224" s="1348">
        <v>436.68799999999999</v>
      </c>
      <c r="H224" s="372">
        <f>IF(G224="","",G224-G224*COMPASS!$U$44)</f>
        <v>436.68799999999999</v>
      </c>
    </row>
    <row r="225" spans="1:8" ht="20.399999999999999">
      <c r="A225" s="1344" t="s">
        <v>6697</v>
      </c>
      <c r="B225" s="1122" t="s">
        <v>467</v>
      </c>
      <c r="C225" s="1352" t="s">
        <v>6387</v>
      </c>
      <c r="D225" s="1346" t="s">
        <v>12068</v>
      </c>
      <c r="E225" s="1347">
        <v>1</v>
      </c>
      <c r="F225" s="1181"/>
      <c r="G225" s="1348">
        <v>381.80799999999999</v>
      </c>
      <c r="H225" s="372">
        <f>IF(G225="","",G225-G225*COMPASS!$U$44)</f>
        <v>381.80799999999999</v>
      </c>
    </row>
    <row r="226" spans="1:8" ht="20.399999999999999">
      <c r="A226" s="1344" t="s">
        <v>6698</v>
      </c>
      <c r="B226" s="820" t="s">
        <v>216</v>
      </c>
      <c r="C226" s="1352" t="s">
        <v>6388</v>
      </c>
      <c r="D226" s="1346" t="s">
        <v>12069</v>
      </c>
      <c r="E226" s="1347">
        <v>1</v>
      </c>
      <c r="F226" s="1181"/>
      <c r="G226" s="1348">
        <v>491.56800000000004</v>
      </c>
      <c r="H226" s="372">
        <f>IF(G226="","",G226-G226*COMPASS!$U$44)</f>
        <v>491.56800000000004</v>
      </c>
    </row>
    <row r="227" spans="1:8" ht="20.399999999999999">
      <c r="A227" s="1344" t="s">
        <v>6699</v>
      </c>
      <c r="B227" s="820" t="s">
        <v>216</v>
      </c>
      <c r="C227" s="1352" t="s">
        <v>6389</v>
      </c>
      <c r="D227" s="1346" t="s">
        <v>12070</v>
      </c>
      <c r="E227" s="1347">
        <v>1</v>
      </c>
      <c r="F227" s="1181"/>
      <c r="G227" s="1348">
        <v>584.66800000000001</v>
      </c>
      <c r="H227" s="372">
        <f>IF(G227="","",G227-G227*COMPASS!$U$44)</f>
        <v>584.66800000000001</v>
      </c>
    </row>
    <row r="228" spans="1:8">
      <c r="A228" s="1356" t="s">
        <v>6225</v>
      </c>
      <c r="B228" s="1339"/>
      <c r="C228" s="1357"/>
      <c r="D228" s="1356"/>
      <c r="E228" s="1339"/>
      <c r="F228" s="1341"/>
      <c r="G228" s="1575"/>
      <c r="H228" s="372" t="str">
        <f>IF(G228="","",G228-G228*COMPASS!$U$44)</f>
        <v/>
      </c>
    </row>
    <row r="229" spans="1:8" ht="20.399999999999999">
      <c r="A229" s="1344" t="s">
        <v>17698</v>
      </c>
      <c r="B229" s="1122" t="s">
        <v>216</v>
      </c>
      <c r="C229" s="1363" t="s">
        <v>16960</v>
      </c>
      <c r="D229" s="1346" t="s">
        <v>17699</v>
      </c>
      <c r="E229" s="1347">
        <v>1</v>
      </c>
      <c r="F229" s="1181" t="s">
        <v>445</v>
      </c>
      <c r="G229" s="1348">
        <v>1532.1320000000001</v>
      </c>
      <c r="H229" s="372">
        <f>IF(G229="","",G229-G229*COMPASS!$U$44)</f>
        <v>1532.1320000000001</v>
      </c>
    </row>
    <row r="230" spans="1:8">
      <c r="A230" s="1343" t="s">
        <v>6390</v>
      </c>
      <c r="B230" s="1339"/>
      <c r="C230" s="1340"/>
      <c r="D230" s="1343"/>
      <c r="E230" s="1339"/>
      <c r="F230" s="1341"/>
      <c r="G230" s="1575"/>
      <c r="H230" s="372" t="str">
        <f>IF(G230="","",G230-G230*COMPASS!$U$44)</f>
        <v/>
      </c>
    </row>
    <row r="231" spans="1:8" ht="30.6">
      <c r="A231" s="1344" t="s">
        <v>6700</v>
      </c>
      <c r="B231" s="820" t="s">
        <v>216</v>
      </c>
      <c r="C231" s="1352" t="s">
        <v>6391</v>
      </c>
      <c r="D231" s="1346" t="s">
        <v>12071</v>
      </c>
      <c r="E231" s="1347">
        <v>1</v>
      </c>
      <c r="F231" s="1181"/>
      <c r="G231" s="1348">
        <v>353.19199999999995</v>
      </c>
      <c r="H231" s="372">
        <f>IF(G231="","",G231-G231*COMPASS!$U$44)</f>
        <v>353.19199999999995</v>
      </c>
    </row>
    <row r="232" spans="1:8" ht="20.399999999999999">
      <c r="A232" s="1344" t="s">
        <v>12072</v>
      </c>
      <c r="B232" s="820" t="s">
        <v>216</v>
      </c>
      <c r="C232" s="1352" t="s">
        <v>12073</v>
      </c>
      <c r="D232" s="1346" t="s">
        <v>12074</v>
      </c>
      <c r="E232" s="1347">
        <v>1</v>
      </c>
      <c r="F232" s="1181"/>
      <c r="G232" s="1348">
        <v>424.73199999999997</v>
      </c>
      <c r="H232" s="372">
        <f>IF(G232="","",G232-G232*COMPASS!$U$44)</f>
        <v>424.73199999999997</v>
      </c>
    </row>
    <row r="233" spans="1:8" ht="20.399999999999999">
      <c r="A233" s="1344" t="s">
        <v>12075</v>
      </c>
      <c r="B233" s="820" t="s">
        <v>216</v>
      </c>
      <c r="C233" s="1352" t="s">
        <v>12076</v>
      </c>
      <c r="D233" s="1346" t="s">
        <v>12077</v>
      </c>
      <c r="E233" s="1347">
        <v>1</v>
      </c>
      <c r="F233" s="1181"/>
      <c r="G233" s="1348">
        <v>377.10399999999998</v>
      </c>
      <c r="H233" s="372">
        <f>IF(G233="","",G233-G233*COMPASS!$U$44)</f>
        <v>377.10399999999998</v>
      </c>
    </row>
    <row r="234" spans="1:8" ht="20.399999999999999">
      <c r="A234" s="1344" t="s">
        <v>12078</v>
      </c>
      <c r="B234" s="820" t="s">
        <v>216</v>
      </c>
      <c r="C234" s="1352" t="s">
        <v>12079</v>
      </c>
      <c r="D234" s="1346" t="s">
        <v>12080</v>
      </c>
      <c r="E234" s="1347">
        <v>1</v>
      </c>
      <c r="F234" s="1181"/>
      <c r="G234" s="1348">
        <v>472.55599999999998</v>
      </c>
      <c r="H234" s="372">
        <f>IF(G234="","",G234-G234*COMPASS!$U$44)</f>
        <v>472.55599999999998</v>
      </c>
    </row>
    <row r="235" spans="1:8" ht="20.399999999999999">
      <c r="A235" s="1344" t="s">
        <v>12081</v>
      </c>
      <c r="B235" s="820" t="s">
        <v>216</v>
      </c>
      <c r="C235" s="1352" t="s">
        <v>12082</v>
      </c>
      <c r="D235" s="1346" t="s">
        <v>12083</v>
      </c>
      <c r="E235" s="1347">
        <v>1</v>
      </c>
      <c r="F235" s="1181"/>
      <c r="G235" s="1348">
        <v>496.46800000000002</v>
      </c>
      <c r="H235" s="227">
        <f>IF(G235="","",G235-G235*COMPASS!$U$44)</f>
        <v>496.46800000000002</v>
      </c>
    </row>
    <row r="236" spans="1:8">
      <c r="A236" s="1343" t="s">
        <v>6392</v>
      </c>
      <c r="B236" s="1339"/>
      <c r="C236" s="1340"/>
      <c r="D236" s="1343"/>
      <c r="E236" s="1339"/>
      <c r="F236" s="1341"/>
      <c r="G236" s="1575"/>
      <c r="H236" s="227" t="str">
        <f>IF(G236="","",G236-G236*COMPASS!$U$44)</f>
        <v/>
      </c>
    </row>
    <row r="237" spans="1:8" ht="20.399999999999999">
      <c r="A237" s="1344" t="s">
        <v>6701</v>
      </c>
      <c r="B237" s="820" t="s">
        <v>216</v>
      </c>
      <c r="C237" s="1352" t="s">
        <v>6393</v>
      </c>
      <c r="D237" s="1346" t="s">
        <v>12084</v>
      </c>
      <c r="E237" s="1347">
        <v>1</v>
      </c>
      <c r="F237" s="1181"/>
      <c r="G237" s="1348">
        <v>219.51999999999998</v>
      </c>
      <c r="H237" s="227">
        <f>IF(G237="","",G237-G237*COMPASS!$U$44)</f>
        <v>219.51999999999998</v>
      </c>
    </row>
    <row r="238" spans="1:8" ht="20.399999999999999">
      <c r="A238" s="1344" t="s">
        <v>16483</v>
      </c>
      <c r="B238" s="820" t="s">
        <v>216</v>
      </c>
      <c r="C238" s="1352" t="s">
        <v>16484</v>
      </c>
      <c r="D238" s="1346" t="s">
        <v>16485</v>
      </c>
      <c r="E238" s="1347">
        <v>1</v>
      </c>
      <c r="F238" s="1181"/>
      <c r="G238" s="1348">
        <v>229.124</v>
      </c>
      <c r="H238" s="227">
        <f>IF(G238="","",G238-G238*COMPASS!$U$44)</f>
        <v>229.124</v>
      </c>
    </row>
    <row r="239" spans="1:8" ht="20.399999999999999">
      <c r="A239" s="1344" t="s">
        <v>10416</v>
      </c>
      <c r="B239" s="820" t="s">
        <v>216</v>
      </c>
      <c r="C239" s="1352" t="s">
        <v>10413</v>
      </c>
      <c r="D239" s="1346" t="s">
        <v>12085</v>
      </c>
      <c r="E239" s="1347">
        <v>1</v>
      </c>
      <c r="F239" s="1181"/>
      <c r="G239" s="1348">
        <v>250.684</v>
      </c>
      <c r="H239" s="227">
        <f>IF(G239="","",G239-G239*COMPASS!$U$44)</f>
        <v>250.684</v>
      </c>
    </row>
    <row r="240" spans="1:8" ht="20.399999999999999">
      <c r="A240" s="1344" t="s">
        <v>16486</v>
      </c>
      <c r="B240" s="820" t="s">
        <v>216</v>
      </c>
      <c r="C240" s="1352" t="s">
        <v>16487</v>
      </c>
      <c r="D240" s="1346" t="s">
        <v>16488</v>
      </c>
      <c r="E240" s="1347">
        <v>1</v>
      </c>
      <c r="F240" s="1181"/>
      <c r="G240" s="1348">
        <v>281.65199999999999</v>
      </c>
      <c r="H240" s="372">
        <f>IF(G240="","",G240-G240*COMPASS!$U$44)</f>
        <v>281.65199999999999</v>
      </c>
    </row>
    <row r="241" spans="1:8" ht="20.399999999999999">
      <c r="A241" s="1344" t="s">
        <v>6702</v>
      </c>
      <c r="B241" s="1122" t="s">
        <v>467</v>
      </c>
      <c r="C241" s="1352" t="s">
        <v>6394</v>
      </c>
      <c r="D241" s="1346" t="s">
        <v>12086</v>
      </c>
      <c r="E241" s="1347">
        <v>1</v>
      </c>
      <c r="F241" s="1181"/>
      <c r="G241" s="1348">
        <v>124.068</v>
      </c>
      <c r="H241" s="372">
        <f>IF(G241="","",G241-G241*COMPASS!$U$44)</f>
        <v>124.068</v>
      </c>
    </row>
    <row r="242" spans="1:8" ht="20.399999999999999">
      <c r="A242" s="1344" t="s">
        <v>16489</v>
      </c>
      <c r="B242" s="820" t="s">
        <v>216</v>
      </c>
      <c r="C242" s="1352" t="s">
        <v>16490</v>
      </c>
      <c r="D242" s="1346" t="s">
        <v>16491</v>
      </c>
      <c r="E242" s="1347">
        <v>1</v>
      </c>
      <c r="F242" s="1181"/>
      <c r="G242" s="1348">
        <v>114.464</v>
      </c>
      <c r="H242" s="372">
        <f>IF(G242="","",G242-G242*COMPASS!$U$44)</f>
        <v>114.464</v>
      </c>
    </row>
    <row r="243" spans="1:8" ht="30.6">
      <c r="A243" s="1344" t="s">
        <v>6703</v>
      </c>
      <c r="B243" s="820" t="s">
        <v>216</v>
      </c>
      <c r="C243" s="1352" t="s">
        <v>6395</v>
      </c>
      <c r="D243" s="1346" t="s">
        <v>12087</v>
      </c>
      <c r="E243" s="1347">
        <v>1</v>
      </c>
      <c r="F243" s="1181"/>
      <c r="G243" s="1348">
        <v>205.21199999999999</v>
      </c>
      <c r="H243" s="372">
        <f>IF(G243="","",G243-G243*COMPASS!$U$44)</f>
        <v>205.21199999999999</v>
      </c>
    </row>
    <row r="244" spans="1:8" ht="30.6">
      <c r="A244" s="1344" t="s">
        <v>6704</v>
      </c>
      <c r="B244" s="820" t="s">
        <v>216</v>
      </c>
      <c r="C244" s="1352" t="s">
        <v>6396</v>
      </c>
      <c r="D244" s="1346" t="s">
        <v>6397</v>
      </c>
      <c r="E244" s="1347">
        <v>1</v>
      </c>
      <c r="F244" s="1181"/>
      <c r="G244" s="1348">
        <v>210.11199999999999</v>
      </c>
      <c r="H244" s="372">
        <f>IF(G244="","",G244-G244*COMPASS!$U$44)</f>
        <v>210.11199999999999</v>
      </c>
    </row>
    <row r="245" spans="1:8" ht="20.399999999999999">
      <c r="A245" s="1344" t="s">
        <v>6705</v>
      </c>
      <c r="B245" s="820" t="s">
        <v>216</v>
      </c>
      <c r="C245" s="1352" t="s">
        <v>6398</v>
      </c>
      <c r="D245" s="1346" t="s">
        <v>6399</v>
      </c>
      <c r="E245" s="1347">
        <v>1</v>
      </c>
      <c r="F245" s="1181"/>
      <c r="G245" s="1348">
        <v>186.2</v>
      </c>
      <c r="H245" s="372">
        <f>IF(G245="","",G245-G245*COMPASS!$U$44)</f>
        <v>186.2</v>
      </c>
    </row>
    <row r="246" spans="1:8" ht="20.399999999999999">
      <c r="A246" s="1344" t="s">
        <v>17007</v>
      </c>
      <c r="B246" s="820" t="s">
        <v>216</v>
      </c>
      <c r="C246" s="1352" t="s">
        <v>17008</v>
      </c>
      <c r="D246" s="1346" t="s">
        <v>17009</v>
      </c>
      <c r="E246" s="1347">
        <v>1</v>
      </c>
      <c r="F246" s="1181"/>
      <c r="G246" s="1348">
        <v>171.892</v>
      </c>
      <c r="H246" s="372">
        <f>IF(G246="","",G246-G246*COMPASS!$U$44)</f>
        <v>171.892</v>
      </c>
    </row>
    <row r="247" spans="1:8" ht="20.399999999999999">
      <c r="A247" s="1344" t="s">
        <v>16492</v>
      </c>
      <c r="B247" s="820" t="s">
        <v>216</v>
      </c>
      <c r="C247" s="1352" t="s">
        <v>16493</v>
      </c>
      <c r="D247" s="1346" t="s">
        <v>16494</v>
      </c>
      <c r="E247" s="1347">
        <v>1</v>
      </c>
      <c r="F247" s="1181"/>
      <c r="G247" s="1348">
        <v>353.19199999999995</v>
      </c>
      <c r="H247" s="372">
        <f>IF(G247="","",G247-G247*COMPASS!$U$44)</f>
        <v>353.19199999999995</v>
      </c>
    </row>
    <row r="248" spans="1:8" ht="20.399999999999999">
      <c r="A248" s="1344" t="s">
        <v>16495</v>
      </c>
      <c r="B248" s="820" t="s">
        <v>216</v>
      </c>
      <c r="C248" s="1352" t="s">
        <v>16496</v>
      </c>
      <c r="D248" s="1346" t="s">
        <v>16497</v>
      </c>
      <c r="E248" s="1347">
        <v>1</v>
      </c>
      <c r="F248" s="1181"/>
      <c r="G248" s="1348">
        <v>377.10399999999998</v>
      </c>
      <c r="H248" s="372">
        <f>IF(G248="","",G248-G248*COMPASS!$U$44)</f>
        <v>377.10399999999998</v>
      </c>
    </row>
    <row r="249" spans="1:8" ht="20.399999999999999">
      <c r="A249" s="1344" t="s">
        <v>16498</v>
      </c>
      <c r="B249" s="820" t="s">
        <v>216</v>
      </c>
      <c r="C249" s="1352" t="s">
        <v>16499</v>
      </c>
      <c r="D249" s="1346" t="s">
        <v>16500</v>
      </c>
      <c r="E249" s="1347">
        <v>1</v>
      </c>
      <c r="F249" s="1181"/>
      <c r="G249" s="1348">
        <v>300.66399999999999</v>
      </c>
      <c r="H249" s="372">
        <f>IF(G249="","",G249-G249*COMPASS!$U$44)</f>
        <v>300.66399999999999</v>
      </c>
    </row>
    <row r="250" spans="1:8" ht="20.399999999999999">
      <c r="A250" s="1344" t="s">
        <v>6706</v>
      </c>
      <c r="B250" s="820" t="s">
        <v>216</v>
      </c>
      <c r="C250" s="1352" t="s">
        <v>6400</v>
      </c>
      <c r="D250" s="1346" t="s">
        <v>6401</v>
      </c>
      <c r="E250" s="1347">
        <v>1</v>
      </c>
      <c r="F250" s="1181"/>
      <c r="G250" s="1348">
        <v>124.068</v>
      </c>
      <c r="H250" s="227">
        <f>IF(G250="","",G250-G250*COMPASS!$U$44)</f>
        <v>124.068</v>
      </c>
    </row>
    <row r="251" spans="1:8" ht="20.399999999999999">
      <c r="A251" s="1344" t="s">
        <v>6707</v>
      </c>
      <c r="B251" s="820" t="s">
        <v>216</v>
      </c>
      <c r="C251" s="1352" t="s">
        <v>6402</v>
      </c>
      <c r="D251" s="1346" t="s">
        <v>6403</v>
      </c>
      <c r="E251" s="1347">
        <v>1</v>
      </c>
      <c r="F251" s="1181"/>
      <c r="G251" s="1348">
        <v>138.37599999999998</v>
      </c>
      <c r="H251" s="227">
        <f>IF(G251="","",G251-G251*COMPASS!$U$44)</f>
        <v>138.37599999999998</v>
      </c>
    </row>
    <row r="252" spans="1:8" ht="20.399999999999999">
      <c r="A252" s="1344" t="s">
        <v>6708</v>
      </c>
      <c r="B252" s="820" t="s">
        <v>216</v>
      </c>
      <c r="C252" s="1352" t="s">
        <v>6404</v>
      </c>
      <c r="D252" s="1346" t="s">
        <v>6405</v>
      </c>
      <c r="E252" s="1347">
        <v>1</v>
      </c>
      <c r="F252" s="1181"/>
      <c r="G252" s="1348">
        <v>114.464</v>
      </c>
      <c r="H252" s="227">
        <f>IF(G252="","",G252-G252*COMPASS!$U$44)</f>
        <v>114.464</v>
      </c>
    </row>
    <row r="253" spans="1:8" ht="20.399999999999999">
      <c r="A253" s="1344" t="s">
        <v>6709</v>
      </c>
      <c r="B253" s="820" t="s">
        <v>216</v>
      </c>
      <c r="C253" s="1352" t="s">
        <v>6406</v>
      </c>
      <c r="D253" s="1346" t="s">
        <v>6407</v>
      </c>
      <c r="E253" s="1347">
        <v>1</v>
      </c>
      <c r="F253" s="1181"/>
      <c r="G253" s="1348">
        <v>267.34399999999999</v>
      </c>
      <c r="H253" s="227">
        <f>IF(G253="","",G253-G253*COMPASS!$U$44)</f>
        <v>267.34399999999999</v>
      </c>
    </row>
    <row r="254" spans="1:8">
      <c r="A254" s="1356" t="s">
        <v>16229</v>
      </c>
      <c r="B254" s="1339"/>
      <c r="C254" s="1357"/>
      <c r="D254" s="1356"/>
      <c r="E254" s="1339"/>
      <c r="F254" s="1341"/>
      <c r="G254" s="1575"/>
      <c r="H254" s="227" t="str">
        <f>IF(G254="","",G254-G254*COMPASS!$U$44)</f>
        <v/>
      </c>
    </row>
    <row r="255" spans="1:8">
      <c r="A255" s="1344" t="s">
        <v>6795</v>
      </c>
      <c r="B255" s="820" t="s">
        <v>216</v>
      </c>
      <c r="C255" s="1352" t="s">
        <v>6577</v>
      </c>
      <c r="D255" s="1346" t="s">
        <v>6578</v>
      </c>
      <c r="E255" s="1347">
        <v>1</v>
      </c>
      <c r="F255" s="1181"/>
      <c r="G255" s="1348">
        <v>66.835999999999999</v>
      </c>
      <c r="H255" s="227">
        <f>IF(G255="","",G255-G255*COMPASS!$U$44)</f>
        <v>66.835999999999999</v>
      </c>
    </row>
    <row r="256" spans="1:8">
      <c r="A256" s="1344" t="s">
        <v>6792</v>
      </c>
      <c r="B256" s="820" t="s">
        <v>216</v>
      </c>
      <c r="C256" s="1352" t="s">
        <v>6571</v>
      </c>
      <c r="D256" s="1346" t="s">
        <v>6572</v>
      </c>
      <c r="E256" s="1347">
        <v>1</v>
      </c>
      <c r="F256" s="1181"/>
      <c r="G256" s="1348">
        <v>25.872</v>
      </c>
      <c r="H256" s="227">
        <f>IF(G256="","",G256-G256*COMPASS!$U$44)</f>
        <v>25.872</v>
      </c>
    </row>
    <row r="257" spans="1:8">
      <c r="A257" s="1344" t="s">
        <v>6793</v>
      </c>
      <c r="B257" s="820" t="s">
        <v>216</v>
      </c>
      <c r="C257" s="1352" t="s">
        <v>6573</v>
      </c>
      <c r="D257" s="1346" t="s">
        <v>6574</v>
      </c>
      <c r="E257" s="1347">
        <v>1</v>
      </c>
      <c r="F257" s="1181"/>
      <c r="G257" s="1348">
        <v>32.536000000000001</v>
      </c>
      <c r="H257" s="227">
        <f>IF(G257="","",G257-G257*COMPASS!$U$44)</f>
        <v>32.536000000000001</v>
      </c>
    </row>
    <row r="258" spans="1:8">
      <c r="A258" s="1344" t="s">
        <v>6794</v>
      </c>
      <c r="B258" s="820" t="s">
        <v>216</v>
      </c>
      <c r="C258" s="1352" t="s">
        <v>6575</v>
      </c>
      <c r="D258" s="1346" t="s">
        <v>6576</v>
      </c>
      <c r="E258" s="1347">
        <v>1</v>
      </c>
      <c r="F258" s="1181"/>
      <c r="G258" s="1348">
        <v>42.531999999999996</v>
      </c>
      <c r="H258" s="227">
        <f>IF(G258="","",G258-G258*COMPASS!$U$44)</f>
        <v>42.531999999999996</v>
      </c>
    </row>
    <row r="259" spans="1:8" ht="20.399999999999999">
      <c r="A259" s="1344" t="s">
        <v>6796</v>
      </c>
      <c r="B259" s="820" t="s">
        <v>216</v>
      </c>
      <c r="C259" s="1352" t="s">
        <v>6579</v>
      </c>
      <c r="D259" s="1346" t="s">
        <v>6580</v>
      </c>
      <c r="E259" s="1347">
        <v>1</v>
      </c>
      <c r="F259" s="1181"/>
      <c r="G259" s="1348">
        <v>25.872</v>
      </c>
      <c r="H259" s="227">
        <f>IF(G259="","",G259-G259*COMPASS!$U$44)</f>
        <v>25.872</v>
      </c>
    </row>
    <row r="260" spans="1:8" ht="20.399999999999999">
      <c r="A260" s="1344" t="s">
        <v>6797</v>
      </c>
      <c r="B260" s="820" t="s">
        <v>216</v>
      </c>
      <c r="C260" s="1352" t="s">
        <v>6581</v>
      </c>
      <c r="D260" s="1346" t="s">
        <v>6582</v>
      </c>
      <c r="E260" s="1347">
        <v>1</v>
      </c>
      <c r="F260" s="1181"/>
      <c r="G260" s="1348">
        <v>27.635999999999999</v>
      </c>
      <c r="H260" s="227">
        <f>IF(G260="","",G260-G260*COMPASS!$U$44)</f>
        <v>27.635999999999999</v>
      </c>
    </row>
    <row r="261" spans="1:8">
      <c r="A261" s="1344" t="s">
        <v>6791</v>
      </c>
      <c r="B261" s="820" t="s">
        <v>216</v>
      </c>
      <c r="C261" s="1352" t="s">
        <v>6569</v>
      </c>
      <c r="D261" s="1346" t="s">
        <v>6570</v>
      </c>
      <c r="E261" s="1347">
        <v>1</v>
      </c>
      <c r="F261" s="1181"/>
      <c r="G261" s="1348">
        <v>22.931999999999999</v>
      </c>
      <c r="H261" s="227">
        <f>IF(G261="","",G261-G261*COMPASS!$U$44)</f>
        <v>22.931999999999999</v>
      </c>
    </row>
    <row r="262" spans="1:8">
      <c r="A262" s="1344" t="s">
        <v>6722</v>
      </c>
      <c r="B262" s="820" t="s">
        <v>216</v>
      </c>
      <c r="C262" s="1352" t="s">
        <v>6429</v>
      </c>
      <c r="D262" s="1346" t="s">
        <v>6430</v>
      </c>
      <c r="E262" s="1347">
        <v>1</v>
      </c>
      <c r="F262" s="1181"/>
      <c r="G262" s="1348">
        <v>35.475999999999999</v>
      </c>
      <c r="H262" s="227">
        <f>IF(G262="","",G262-G262*COMPASS!$U$44)</f>
        <v>35.475999999999999</v>
      </c>
    </row>
    <row r="263" spans="1:8" ht="20.399999999999999">
      <c r="A263" s="1344" t="s">
        <v>6723</v>
      </c>
      <c r="B263" s="820" t="s">
        <v>216</v>
      </c>
      <c r="C263" s="1352" t="s">
        <v>6431</v>
      </c>
      <c r="D263" s="1346" t="s">
        <v>6432</v>
      </c>
      <c r="E263" s="1347">
        <v>1</v>
      </c>
      <c r="F263" s="1181"/>
      <c r="G263" s="1348">
        <v>35.475999999999999</v>
      </c>
      <c r="H263" s="227">
        <f>IF(G263="","",G263-G263*COMPASS!$U$44)</f>
        <v>35.475999999999999</v>
      </c>
    </row>
    <row r="264" spans="1:8" ht="20.399999999999999">
      <c r="A264" s="1344" t="s">
        <v>6725</v>
      </c>
      <c r="B264" s="820" t="s">
        <v>216</v>
      </c>
      <c r="C264" s="1352" t="s">
        <v>6435</v>
      </c>
      <c r="D264" s="1346" t="s">
        <v>6436</v>
      </c>
      <c r="E264" s="1347">
        <v>1</v>
      </c>
      <c r="F264" s="1181"/>
      <c r="G264" s="1348">
        <v>42.923999999999999</v>
      </c>
      <c r="H264" s="227">
        <f>IF(G264="","",G264-G264*COMPASS!$U$44)</f>
        <v>42.923999999999999</v>
      </c>
    </row>
    <row r="265" spans="1:8" ht="20.399999999999999">
      <c r="A265" s="1344" t="s">
        <v>6724</v>
      </c>
      <c r="B265" s="820" t="s">
        <v>216</v>
      </c>
      <c r="C265" s="1352" t="s">
        <v>6433</v>
      </c>
      <c r="D265" s="1346" t="s">
        <v>6434</v>
      </c>
      <c r="E265" s="1347">
        <v>1</v>
      </c>
      <c r="F265" s="1181"/>
      <c r="G265" s="1348">
        <v>38.22</v>
      </c>
      <c r="H265" s="227">
        <f>IF(G265="","",G265-G265*COMPASS!$U$44)</f>
        <v>38.22</v>
      </c>
    </row>
    <row r="266" spans="1:8" ht="20.399999999999999">
      <c r="A266" s="1344" t="s">
        <v>6726</v>
      </c>
      <c r="B266" s="820" t="s">
        <v>216</v>
      </c>
      <c r="C266" s="1352" t="s">
        <v>6437</v>
      </c>
      <c r="D266" s="1346" t="s">
        <v>6438</v>
      </c>
      <c r="E266" s="1347">
        <v>1</v>
      </c>
      <c r="F266" s="1181"/>
      <c r="G266" s="1348">
        <v>47.823999999999998</v>
      </c>
      <c r="H266" s="227">
        <f>IF(G266="","",G266-G266*COMPASS!$U$44)</f>
        <v>47.823999999999998</v>
      </c>
    </row>
    <row r="267" spans="1:8">
      <c r="A267" s="1344" t="s">
        <v>6721</v>
      </c>
      <c r="B267" s="1122" t="s">
        <v>467</v>
      </c>
      <c r="C267" s="1352" t="s">
        <v>6427</v>
      </c>
      <c r="D267" s="1346" t="s">
        <v>6428</v>
      </c>
      <c r="E267" s="1347">
        <v>1</v>
      </c>
      <c r="F267" s="1181"/>
      <c r="G267" s="1348">
        <v>30.576000000000001</v>
      </c>
      <c r="H267" s="227">
        <f>IF(G267="","",G267-G267*COMPASS!$U$44)</f>
        <v>30.576000000000001</v>
      </c>
    </row>
    <row r="268" spans="1:8" ht="20.399999999999999">
      <c r="A268" s="1344" t="s">
        <v>6727</v>
      </c>
      <c r="B268" s="820" t="s">
        <v>216</v>
      </c>
      <c r="C268" s="1352" t="s">
        <v>6439</v>
      </c>
      <c r="D268" s="1346" t="s">
        <v>6440</v>
      </c>
      <c r="E268" s="1347">
        <v>1</v>
      </c>
      <c r="F268" s="1181"/>
      <c r="G268" s="1348">
        <v>52.527999999999999</v>
      </c>
      <c r="H268" s="227">
        <f>IF(G268="","",G268-G268*COMPASS!$U$44)</f>
        <v>52.527999999999999</v>
      </c>
    </row>
    <row r="269" spans="1:8" ht="20.399999999999999">
      <c r="A269" s="1344" t="s">
        <v>6728</v>
      </c>
      <c r="B269" s="820" t="s">
        <v>216</v>
      </c>
      <c r="C269" s="1352" t="s">
        <v>6441</v>
      </c>
      <c r="D269" s="1346" t="s">
        <v>6442</v>
      </c>
      <c r="E269" s="1347">
        <v>1</v>
      </c>
      <c r="F269" s="1181"/>
      <c r="G269" s="1348">
        <v>54.879999999999995</v>
      </c>
      <c r="H269" s="227">
        <f>IF(G269="","",G269-G269*COMPASS!$U$44)</f>
        <v>54.879999999999995</v>
      </c>
    </row>
    <row r="270" spans="1:8">
      <c r="A270" s="1344" t="s">
        <v>16230</v>
      </c>
      <c r="B270" s="820" t="s">
        <v>216</v>
      </c>
      <c r="C270" s="1352" t="s">
        <v>16231</v>
      </c>
      <c r="D270" s="1346" t="s">
        <v>16232</v>
      </c>
      <c r="E270" s="1347">
        <v>1</v>
      </c>
      <c r="F270" s="1181"/>
      <c r="G270" s="1348">
        <v>46.843999999999994</v>
      </c>
      <c r="H270" s="227">
        <f>IF(G270="","",G270-G270*COMPASS!$U$44)</f>
        <v>46.843999999999994</v>
      </c>
    </row>
    <row r="271" spans="1:8" ht="20.399999999999999">
      <c r="A271" s="1344" t="s">
        <v>16233</v>
      </c>
      <c r="B271" s="820" t="s">
        <v>216</v>
      </c>
      <c r="C271" s="1352" t="s">
        <v>16234</v>
      </c>
      <c r="D271" s="1346" t="s">
        <v>16235</v>
      </c>
      <c r="E271" s="1347">
        <v>1</v>
      </c>
      <c r="F271" s="1181"/>
      <c r="G271" s="1348">
        <v>42.531999999999996</v>
      </c>
      <c r="H271" s="227">
        <f>IF(G271="","",G271-G271*COMPASS!$U$44)</f>
        <v>42.531999999999996</v>
      </c>
    </row>
    <row r="272" spans="1:8" ht="20.399999999999999">
      <c r="A272" s="1344" t="s">
        <v>12088</v>
      </c>
      <c r="B272" s="820" t="s">
        <v>216</v>
      </c>
      <c r="C272" s="1352" t="s">
        <v>12089</v>
      </c>
      <c r="D272" s="1346" t="s">
        <v>12090</v>
      </c>
      <c r="E272" s="1347">
        <v>1</v>
      </c>
      <c r="F272" s="1181"/>
      <c r="G272" s="1348">
        <v>61.543999999999997</v>
      </c>
      <c r="H272" s="227">
        <f>IF(G272="","",G272-G272*COMPASS!$U$44)</f>
        <v>61.543999999999997</v>
      </c>
    </row>
    <row r="273" spans="1:8">
      <c r="A273" s="1344" t="s">
        <v>17010</v>
      </c>
      <c r="B273" s="820" t="s">
        <v>216</v>
      </c>
      <c r="C273" s="1352" t="s">
        <v>17011</v>
      </c>
      <c r="D273" s="1346" t="s">
        <v>17012</v>
      </c>
      <c r="E273" s="1347">
        <v>1</v>
      </c>
      <c r="F273" s="1181"/>
      <c r="G273" s="1348">
        <v>40.376000000000005</v>
      </c>
      <c r="H273" s="227">
        <f>IF(G273="","",G273-G273*COMPASS!$U$44)</f>
        <v>40.376000000000005</v>
      </c>
    </row>
    <row r="274" spans="1:8" ht="20.399999999999999">
      <c r="A274" s="1344" t="s">
        <v>17013</v>
      </c>
      <c r="B274" s="820" t="s">
        <v>216</v>
      </c>
      <c r="C274" s="1352" t="s">
        <v>17014</v>
      </c>
      <c r="D274" s="1346" t="s">
        <v>17015</v>
      </c>
      <c r="E274" s="1347">
        <v>1</v>
      </c>
      <c r="F274" s="1181"/>
      <c r="G274" s="1348">
        <v>49.196000000000005</v>
      </c>
      <c r="H274" s="227">
        <f>IF(G274="","",G274-G274*COMPASS!$U$44)</f>
        <v>49.196000000000005</v>
      </c>
    </row>
    <row r="275" spans="1:8">
      <c r="A275" s="1344" t="s">
        <v>14078</v>
      </c>
      <c r="B275" s="820" t="s">
        <v>216</v>
      </c>
      <c r="C275" s="1362" t="s">
        <v>14079</v>
      </c>
      <c r="D275" s="1362" t="s">
        <v>14080</v>
      </c>
      <c r="E275" s="1347">
        <v>1</v>
      </c>
      <c r="F275" s="1181"/>
      <c r="G275" s="1348">
        <v>50.176000000000002</v>
      </c>
      <c r="H275" s="227">
        <f>IF(G275="","",G275-G275*COMPASS!$U$44)</f>
        <v>50.176000000000002</v>
      </c>
    </row>
    <row r="276" spans="1:8">
      <c r="A276" s="1361" t="s">
        <v>6780</v>
      </c>
      <c r="B276" s="820" t="s">
        <v>216</v>
      </c>
      <c r="C276" s="1352" t="s">
        <v>6548</v>
      </c>
      <c r="D276" s="1346" t="s">
        <v>6549</v>
      </c>
      <c r="E276" s="1347">
        <v>1</v>
      </c>
      <c r="F276" s="1181"/>
      <c r="G276" s="1348">
        <v>37.24</v>
      </c>
      <c r="H276" s="227">
        <f>IF(G276="","",G276-G276*COMPASS!$U$44)</f>
        <v>37.24</v>
      </c>
    </row>
    <row r="277" spans="1:8">
      <c r="A277" s="1361" t="s">
        <v>6784</v>
      </c>
      <c r="B277" s="820" t="s">
        <v>216</v>
      </c>
      <c r="C277" s="1352" t="s">
        <v>6555</v>
      </c>
      <c r="D277" s="1346" t="s">
        <v>6556</v>
      </c>
      <c r="E277" s="1347">
        <v>1</v>
      </c>
      <c r="F277" s="1181"/>
      <c r="G277" s="1348">
        <v>133.672</v>
      </c>
      <c r="H277" s="227">
        <f>IF(G277="","",G277-G277*COMPASS!$U$44)</f>
        <v>133.672</v>
      </c>
    </row>
    <row r="278" spans="1:8">
      <c r="A278" s="1361" t="s">
        <v>16236</v>
      </c>
      <c r="B278" s="820" t="s">
        <v>216</v>
      </c>
      <c r="C278" s="1352" t="s">
        <v>16237</v>
      </c>
      <c r="D278" s="1346" t="s">
        <v>16238</v>
      </c>
      <c r="E278" s="1347">
        <v>1</v>
      </c>
      <c r="F278" s="1181"/>
      <c r="G278" s="1348">
        <v>39.591999999999999</v>
      </c>
      <c r="H278" s="227">
        <f>IF(G278="","",G278-G278*COMPASS!$U$44)</f>
        <v>39.591999999999999</v>
      </c>
    </row>
    <row r="279" spans="1:8">
      <c r="A279" s="1361" t="s">
        <v>6785</v>
      </c>
      <c r="B279" s="820" t="s">
        <v>216</v>
      </c>
      <c r="C279" s="1352" t="s">
        <v>6557</v>
      </c>
      <c r="D279" s="1346" t="s">
        <v>6558</v>
      </c>
      <c r="E279" s="1347">
        <v>1</v>
      </c>
      <c r="F279" s="1181"/>
      <c r="G279" s="1348">
        <v>28.224</v>
      </c>
      <c r="H279" s="227">
        <f>IF(G279="","",G279-G279*COMPASS!$U$44)</f>
        <v>28.224</v>
      </c>
    </row>
    <row r="280" spans="1:8">
      <c r="A280" s="1344" t="s">
        <v>6787</v>
      </c>
      <c r="B280" s="820" t="s">
        <v>216</v>
      </c>
      <c r="C280" s="1352" t="s">
        <v>6561</v>
      </c>
      <c r="D280" s="1346" t="s">
        <v>6562</v>
      </c>
      <c r="E280" s="1347">
        <v>1</v>
      </c>
      <c r="F280" s="1181"/>
      <c r="G280" s="1348">
        <v>29.4</v>
      </c>
      <c r="H280" s="227">
        <f>IF(G280="","",G280-G280*COMPASS!$U$44)</f>
        <v>29.4</v>
      </c>
    </row>
    <row r="281" spans="1:8">
      <c r="A281" s="1344" t="s">
        <v>6789</v>
      </c>
      <c r="B281" s="820" t="s">
        <v>216</v>
      </c>
      <c r="C281" s="1352" t="s">
        <v>6565</v>
      </c>
      <c r="D281" s="1346" t="s">
        <v>6566</v>
      </c>
      <c r="E281" s="1347">
        <v>1</v>
      </c>
      <c r="F281" s="1181"/>
      <c r="G281" s="1348">
        <v>47.823999999999998</v>
      </c>
      <c r="H281" s="227">
        <f>IF(G281="","",G281-G281*COMPASS!$U$44)</f>
        <v>47.823999999999998</v>
      </c>
    </row>
    <row r="282" spans="1:8">
      <c r="A282" s="1344" t="s">
        <v>6786</v>
      </c>
      <c r="B282" s="820" t="s">
        <v>216</v>
      </c>
      <c r="C282" s="1352" t="s">
        <v>6559</v>
      </c>
      <c r="D282" s="1346" t="s">
        <v>6560</v>
      </c>
      <c r="E282" s="1347">
        <v>1</v>
      </c>
      <c r="F282" s="1181"/>
      <c r="G282" s="1348">
        <v>29.988</v>
      </c>
      <c r="H282" s="227">
        <f>IF(G282="","",G282-G282*COMPASS!$U$44)</f>
        <v>29.988</v>
      </c>
    </row>
    <row r="283" spans="1:8">
      <c r="A283" s="1344" t="s">
        <v>6788</v>
      </c>
      <c r="B283" s="820" t="s">
        <v>216</v>
      </c>
      <c r="C283" s="1352" t="s">
        <v>6563</v>
      </c>
      <c r="D283" s="1346" t="s">
        <v>6564</v>
      </c>
      <c r="E283" s="1347">
        <v>1</v>
      </c>
      <c r="F283" s="1181"/>
      <c r="G283" s="1348">
        <v>32.927999999999997</v>
      </c>
      <c r="H283" s="227">
        <f>IF(G283="","",G283-G283*COMPASS!$U$44)</f>
        <v>32.927999999999997</v>
      </c>
    </row>
    <row r="284" spans="1:8">
      <c r="A284" s="1344" t="s">
        <v>6790</v>
      </c>
      <c r="B284" s="820" t="s">
        <v>216</v>
      </c>
      <c r="C284" s="1352" t="s">
        <v>6567</v>
      </c>
      <c r="D284" s="1346" t="s">
        <v>6568</v>
      </c>
      <c r="E284" s="1347">
        <v>1</v>
      </c>
      <c r="F284" s="1181"/>
      <c r="G284" s="1348">
        <v>50.176000000000002</v>
      </c>
      <c r="H284" s="227">
        <f>IF(G284="","",G284-G284*COMPASS!$U$44)</f>
        <v>50.176000000000002</v>
      </c>
    </row>
    <row r="285" spans="1:8">
      <c r="A285" s="1361" t="s">
        <v>6783</v>
      </c>
      <c r="B285" s="1122" t="s">
        <v>467</v>
      </c>
      <c r="C285" s="1352" t="s">
        <v>6554</v>
      </c>
      <c r="D285" s="1346" t="s">
        <v>9521</v>
      </c>
      <c r="E285" s="1347">
        <v>1</v>
      </c>
      <c r="F285" s="1181"/>
      <c r="G285" s="1348">
        <v>24.5</v>
      </c>
      <c r="H285" s="227">
        <f>IF(G285="","",G285-G285*COMPASS!$U$44)</f>
        <v>24.5</v>
      </c>
    </row>
    <row r="286" spans="1:8">
      <c r="A286" s="1361" t="s">
        <v>6781</v>
      </c>
      <c r="B286" s="1122" t="s">
        <v>467</v>
      </c>
      <c r="C286" s="1352" t="s">
        <v>6550</v>
      </c>
      <c r="D286" s="1346" t="s">
        <v>6551</v>
      </c>
      <c r="E286" s="1347">
        <v>1</v>
      </c>
      <c r="F286" s="1181"/>
      <c r="G286" s="1348">
        <v>21.951999999999998</v>
      </c>
      <c r="H286" s="227">
        <f>IF(G286="","",G286-G286*COMPASS!$U$44)</f>
        <v>21.951999999999998</v>
      </c>
    </row>
    <row r="287" spans="1:8">
      <c r="A287" s="1361" t="s">
        <v>6782</v>
      </c>
      <c r="B287" s="1122" t="s">
        <v>467</v>
      </c>
      <c r="C287" s="1352" t="s">
        <v>6552</v>
      </c>
      <c r="D287" s="1346" t="s">
        <v>6553</v>
      </c>
      <c r="E287" s="1347">
        <v>1</v>
      </c>
      <c r="F287" s="1181"/>
      <c r="G287" s="1348">
        <v>23.911999999999999</v>
      </c>
      <c r="H287" s="227">
        <f>IF(G287="","",G287-G287*COMPASS!$U$44)</f>
        <v>23.911999999999999</v>
      </c>
    </row>
    <row r="288" spans="1:8">
      <c r="A288" s="1361" t="s">
        <v>16239</v>
      </c>
      <c r="B288" s="1122" t="s">
        <v>216</v>
      </c>
      <c r="C288" s="1352" t="s">
        <v>16240</v>
      </c>
      <c r="D288" s="1346" t="s">
        <v>16241</v>
      </c>
      <c r="E288" s="1347">
        <v>1</v>
      </c>
      <c r="F288" s="1181"/>
      <c r="G288" s="1348">
        <v>42.923999999999999</v>
      </c>
      <c r="H288" s="227">
        <f>IF(G288="","",G288-G288*COMPASS!$U$44)</f>
        <v>42.923999999999999</v>
      </c>
    </row>
    <row r="289" spans="1:8" ht="20.399999999999999">
      <c r="A289" s="1344" t="s">
        <v>7043</v>
      </c>
      <c r="B289" s="820" t="s">
        <v>216</v>
      </c>
      <c r="C289" s="1352" t="s">
        <v>7044</v>
      </c>
      <c r="D289" s="1346" t="s">
        <v>7045</v>
      </c>
      <c r="E289" s="1347">
        <v>1</v>
      </c>
      <c r="F289" s="1181"/>
      <c r="G289" s="1348">
        <v>42.923999999999999</v>
      </c>
      <c r="H289" s="227">
        <f>IF(G289="","",G289-G289*COMPASS!$U$44)</f>
        <v>42.923999999999999</v>
      </c>
    </row>
    <row r="290" spans="1:8" ht="20.399999999999999">
      <c r="A290" s="1344" t="s">
        <v>6715</v>
      </c>
      <c r="B290" s="820" t="s">
        <v>216</v>
      </c>
      <c r="C290" s="1352" t="s">
        <v>6415</v>
      </c>
      <c r="D290" s="1346" t="s">
        <v>6416</v>
      </c>
      <c r="E290" s="1347">
        <v>1</v>
      </c>
      <c r="F290" s="1181"/>
      <c r="G290" s="1348">
        <v>38.22</v>
      </c>
      <c r="H290" s="227">
        <f>IF(G290="","",G290-G290*COMPASS!$U$44)</f>
        <v>38.22</v>
      </c>
    </row>
    <row r="291" spans="1:8" ht="20.399999999999999">
      <c r="A291" s="1344" t="s">
        <v>6717</v>
      </c>
      <c r="B291" s="820" t="s">
        <v>216</v>
      </c>
      <c r="C291" s="1352" t="s">
        <v>6419</v>
      </c>
      <c r="D291" s="1346" t="s">
        <v>6420</v>
      </c>
      <c r="E291" s="1347">
        <v>1</v>
      </c>
      <c r="F291" s="1181"/>
      <c r="G291" s="1348">
        <v>41.747999999999998</v>
      </c>
      <c r="H291" s="227">
        <f>IF(G291="","",G291-G291*COMPASS!$U$44)</f>
        <v>41.747999999999998</v>
      </c>
    </row>
    <row r="292" spans="1:8" ht="20.399999999999999">
      <c r="A292" s="1344" t="s">
        <v>6719</v>
      </c>
      <c r="B292" s="820" t="s">
        <v>216</v>
      </c>
      <c r="C292" s="1352" t="s">
        <v>6423</v>
      </c>
      <c r="D292" s="1346" t="s">
        <v>6424</v>
      </c>
      <c r="E292" s="1347">
        <v>1</v>
      </c>
      <c r="F292" s="1181"/>
      <c r="G292" s="1348">
        <v>59.583999999999996</v>
      </c>
      <c r="H292" s="227">
        <f>IF(G292="","",G292-G292*COMPASS!$U$44)</f>
        <v>59.583999999999996</v>
      </c>
    </row>
    <row r="293" spans="1:8" ht="20.399999999999999">
      <c r="A293" s="1344" t="s">
        <v>6716</v>
      </c>
      <c r="B293" s="820" t="s">
        <v>216</v>
      </c>
      <c r="C293" s="1352" t="s">
        <v>6417</v>
      </c>
      <c r="D293" s="1346" t="s">
        <v>6418</v>
      </c>
      <c r="E293" s="1347">
        <v>1</v>
      </c>
      <c r="F293" s="1181"/>
      <c r="G293" s="1348">
        <v>40.571999999999996</v>
      </c>
      <c r="H293" s="227">
        <f>IF(G293="","",G293-G293*COMPASS!$U$44)</f>
        <v>40.571999999999996</v>
      </c>
    </row>
    <row r="294" spans="1:8" ht="20.399999999999999">
      <c r="A294" s="1344" t="s">
        <v>6718</v>
      </c>
      <c r="B294" s="820" t="s">
        <v>216</v>
      </c>
      <c r="C294" s="1352" t="s">
        <v>6421</v>
      </c>
      <c r="D294" s="1346" t="s">
        <v>6422</v>
      </c>
      <c r="E294" s="1347">
        <v>1</v>
      </c>
      <c r="F294" s="1181"/>
      <c r="G294" s="1348">
        <v>42.923999999999999</v>
      </c>
      <c r="H294" s="227">
        <f>IF(G294="","",G294-G294*COMPASS!$U$44)</f>
        <v>42.923999999999999</v>
      </c>
    </row>
    <row r="295" spans="1:8" ht="20.399999999999999">
      <c r="A295" s="1344" t="s">
        <v>6720</v>
      </c>
      <c r="B295" s="820" t="s">
        <v>216</v>
      </c>
      <c r="C295" s="1352" t="s">
        <v>6425</v>
      </c>
      <c r="D295" s="1346" t="s">
        <v>6426</v>
      </c>
      <c r="E295" s="1347">
        <v>1</v>
      </c>
      <c r="F295" s="1181"/>
      <c r="G295" s="1348">
        <v>59.583999999999996</v>
      </c>
      <c r="H295" s="227">
        <f>IF(G295="","",G295-G295*COMPASS!$U$44)</f>
        <v>59.583999999999996</v>
      </c>
    </row>
    <row r="296" spans="1:8" ht="20.399999999999999">
      <c r="A296" s="1344" t="s">
        <v>6714</v>
      </c>
      <c r="B296" s="1122" t="s">
        <v>467</v>
      </c>
      <c r="C296" s="1352" t="s">
        <v>6414</v>
      </c>
      <c r="D296" s="1346" t="s">
        <v>7870</v>
      </c>
      <c r="E296" s="1347">
        <v>1</v>
      </c>
      <c r="F296" s="1181"/>
      <c r="G296" s="1348">
        <v>26.263999999999999</v>
      </c>
      <c r="H296" s="227">
        <f>IF(G296="","",G296-G296*COMPASS!$U$44)</f>
        <v>26.263999999999999</v>
      </c>
    </row>
    <row r="297" spans="1:8" ht="20.399999999999999">
      <c r="A297" s="1344" t="s">
        <v>16242</v>
      </c>
      <c r="B297" s="1122" t="s">
        <v>216</v>
      </c>
      <c r="C297" s="1352" t="s">
        <v>16243</v>
      </c>
      <c r="D297" s="1346" t="s">
        <v>16244</v>
      </c>
      <c r="E297" s="1347">
        <v>1</v>
      </c>
      <c r="F297" s="1181"/>
      <c r="G297" s="1348">
        <v>35.868000000000002</v>
      </c>
      <c r="H297" s="227">
        <f>IF(G297="","",G297-G297*COMPASS!$U$44)</f>
        <v>35.868000000000002</v>
      </c>
    </row>
    <row r="298" spans="1:8" ht="20.399999999999999">
      <c r="A298" s="1344" t="s">
        <v>16245</v>
      </c>
      <c r="B298" s="1122" t="s">
        <v>216</v>
      </c>
      <c r="C298" s="1352" t="s">
        <v>16246</v>
      </c>
      <c r="D298" s="1346" t="s">
        <v>16247</v>
      </c>
      <c r="E298" s="1347">
        <v>1</v>
      </c>
      <c r="F298" s="1181"/>
      <c r="G298" s="1348">
        <v>37.631999999999998</v>
      </c>
      <c r="H298" s="227">
        <f>IF(G298="","",G298-G298*COMPASS!$U$44)</f>
        <v>37.631999999999998</v>
      </c>
    </row>
    <row r="299" spans="1:8" ht="20.399999999999999">
      <c r="A299" s="1361" t="s">
        <v>6712</v>
      </c>
      <c r="B299" s="1122" t="s">
        <v>467</v>
      </c>
      <c r="C299" s="1352" t="s">
        <v>6412</v>
      </c>
      <c r="D299" s="1346" t="s">
        <v>10858</v>
      </c>
      <c r="E299" s="1347">
        <v>1</v>
      </c>
      <c r="F299" s="1181"/>
      <c r="G299" s="1348">
        <v>24.303999999999998</v>
      </c>
      <c r="H299" s="227">
        <f>IF(G299="","",G299-G299*COMPASS!$U$44)</f>
        <v>24.303999999999998</v>
      </c>
    </row>
    <row r="300" spans="1:8" ht="20.399999999999999">
      <c r="A300" s="1344" t="s">
        <v>6713</v>
      </c>
      <c r="B300" s="1122" t="s">
        <v>467</v>
      </c>
      <c r="C300" s="1352" t="s">
        <v>6413</v>
      </c>
      <c r="D300" s="1346" t="s">
        <v>10859</v>
      </c>
      <c r="E300" s="1347">
        <v>1</v>
      </c>
      <c r="F300" s="1181"/>
      <c r="G300" s="1348">
        <v>26.263999999999999</v>
      </c>
      <c r="H300" s="227">
        <f>IF(G300="","",G300-G300*COMPASS!$U$44)</f>
        <v>26.263999999999999</v>
      </c>
    </row>
    <row r="301" spans="1:8" ht="20.399999999999999">
      <c r="A301" s="1344" t="s">
        <v>6774</v>
      </c>
      <c r="B301" s="820" t="s">
        <v>216</v>
      </c>
      <c r="C301" s="1352" t="s">
        <v>6536</v>
      </c>
      <c r="D301" s="1346" t="s">
        <v>6537</v>
      </c>
      <c r="E301" s="1347">
        <v>1</v>
      </c>
      <c r="F301" s="1181"/>
      <c r="G301" s="1348">
        <v>69.187999999999988</v>
      </c>
      <c r="H301" s="227">
        <f>IF(G301="","",G301-G301*COMPASS!$U$44)</f>
        <v>69.187999999999988</v>
      </c>
    </row>
    <row r="302" spans="1:8" ht="20.399999999999999">
      <c r="A302" s="1344" t="s">
        <v>6776</v>
      </c>
      <c r="B302" s="820" t="s">
        <v>216</v>
      </c>
      <c r="C302" s="1352" t="s">
        <v>6540</v>
      </c>
      <c r="D302" s="1346" t="s">
        <v>6541</v>
      </c>
      <c r="E302" s="1347">
        <v>1</v>
      </c>
      <c r="F302" s="1181"/>
      <c r="G302" s="1348">
        <v>85.847999999999999</v>
      </c>
      <c r="H302" s="227">
        <f>IF(G302="","",G302-G302*COMPASS!$U$44)</f>
        <v>85.847999999999999</v>
      </c>
    </row>
    <row r="303" spans="1:8" ht="20.399999999999999">
      <c r="A303" s="1344" t="s">
        <v>6778</v>
      </c>
      <c r="B303" s="820" t="s">
        <v>216</v>
      </c>
      <c r="C303" s="1352" t="s">
        <v>6544</v>
      </c>
      <c r="D303" s="1346" t="s">
        <v>6545</v>
      </c>
      <c r="E303" s="1347">
        <v>1</v>
      </c>
      <c r="F303" s="1181"/>
      <c r="G303" s="1348">
        <v>133.672</v>
      </c>
      <c r="H303" s="227">
        <f>IF(G303="","",G303-G303*COMPASS!$U$44)</f>
        <v>133.672</v>
      </c>
    </row>
    <row r="304" spans="1:8" ht="20.399999999999999">
      <c r="A304" s="1344" t="s">
        <v>17016</v>
      </c>
      <c r="B304" s="820" t="s">
        <v>216</v>
      </c>
      <c r="C304" s="1352" t="s">
        <v>17017</v>
      </c>
      <c r="D304" s="1346" t="s">
        <v>17018</v>
      </c>
      <c r="E304" s="1347">
        <v>1</v>
      </c>
      <c r="F304" s="1181"/>
      <c r="G304" s="1348">
        <v>62.131999999999998</v>
      </c>
      <c r="H304" s="227">
        <f>IF(G304="","",G304-G304*COMPASS!$U$44)</f>
        <v>62.131999999999998</v>
      </c>
    </row>
    <row r="305" spans="1:8" ht="20.399999999999999">
      <c r="A305" s="1344" t="s">
        <v>6775</v>
      </c>
      <c r="B305" s="820" t="s">
        <v>216</v>
      </c>
      <c r="C305" s="1352" t="s">
        <v>6538</v>
      </c>
      <c r="D305" s="1346" t="s">
        <v>6539</v>
      </c>
      <c r="E305" s="1347">
        <v>1</v>
      </c>
      <c r="F305" s="1181"/>
      <c r="G305" s="1348">
        <v>69.187999999999988</v>
      </c>
      <c r="H305" s="227">
        <f>IF(G305="","",G305-G305*COMPASS!$U$44)</f>
        <v>69.187999999999988</v>
      </c>
    </row>
    <row r="306" spans="1:8" ht="20.399999999999999">
      <c r="A306" s="1344" t="s">
        <v>6777</v>
      </c>
      <c r="B306" s="820" t="s">
        <v>216</v>
      </c>
      <c r="C306" s="1352" t="s">
        <v>6542</v>
      </c>
      <c r="D306" s="1346" t="s">
        <v>6543</v>
      </c>
      <c r="E306" s="1347">
        <v>1</v>
      </c>
      <c r="F306" s="1181"/>
      <c r="G306" s="1348">
        <v>85.847999999999999</v>
      </c>
      <c r="H306" s="227">
        <f>IF(G306="","",G306-G306*COMPASS!$U$44)</f>
        <v>85.847999999999999</v>
      </c>
    </row>
    <row r="307" spans="1:8" ht="20.399999999999999">
      <c r="A307" s="1344" t="s">
        <v>6779</v>
      </c>
      <c r="B307" s="820" t="s">
        <v>216</v>
      </c>
      <c r="C307" s="1352" t="s">
        <v>6546</v>
      </c>
      <c r="D307" s="1346" t="s">
        <v>6547</v>
      </c>
      <c r="E307" s="1347">
        <v>1</v>
      </c>
      <c r="F307" s="1181"/>
      <c r="G307" s="1348">
        <v>133.672</v>
      </c>
      <c r="H307" s="227">
        <f>IF(G307="","",G307-G307*COMPASS!$U$44)</f>
        <v>133.672</v>
      </c>
    </row>
    <row r="308" spans="1:8">
      <c r="A308" s="1344" t="s">
        <v>6773</v>
      </c>
      <c r="B308" s="820" t="s">
        <v>216</v>
      </c>
      <c r="C308" s="1352" t="s">
        <v>6535</v>
      </c>
      <c r="D308" s="1346" t="s">
        <v>10861</v>
      </c>
      <c r="E308" s="1347">
        <v>1</v>
      </c>
      <c r="F308" s="1181"/>
      <c r="G308" s="1348">
        <v>40.376000000000005</v>
      </c>
      <c r="H308" s="227">
        <f>IF(G308="","",G308-G308*COMPASS!$U$44)</f>
        <v>40.376000000000005</v>
      </c>
    </row>
    <row r="309" spans="1:8" ht="20.399999999999999">
      <c r="A309" s="1344" t="s">
        <v>14093</v>
      </c>
      <c r="B309" s="820" t="s">
        <v>216</v>
      </c>
      <c r="C309" s="1352" t="s">
        <v>14094</v>
      </c>
      <c r="D309" s="1346" t="s">
        <v>14095</v>
      </c>
      <c r="E309" s="1347">
        <v>1</v>
      </c>
      <c r="F309" s="1181"/>
      <c r="G309" s="1348">
        <v>52.527999999999999</v>
      </c>
      <c r="H309" s="227">
        <f>IF(G309="","",G309-G309*COMPASS!$U$44)</f>
        <v>52.527999999999999</v>
      </c>
    </row>
    <row r="310" spans="1:8">
      <c r="A310" s="1344" t="s">
        <v>6771</v>
      </c>
      <c r="B310" s="820" t="s">
        <v>216</v>
      </c>
      <c r="C310" s="1352" t="s">
        <v>6532</v>
      </c>
      <c r="D310" s="1346" t="s">
        <v>6533</v>
      </c>
      <c r="E310" s="1347">
        <v>1</v>
      </c>
      <c r="F310" s="1181"/>
      <c r="G310" s="1348">
        <v>114.464</v>
      </c>
      <c r="H310" s="227">
        <f>IF(G310="","",G310-G310*COMPASS!$U$44)</f>
        <v>114.464</v>
      </c>
    </row>
    <row r="311" spans="1:8">
      <c r="A311" s="1344" t="s">
        <v>6772</v>
      </c>
      <c r="B311" s="820" t="s">
        <v>216</v>
      </c>
      <c r="C311" s="1352" t="s">
        <v>6534</v>
      </c>
      <c r="D311" s="1346" t="s">
        <v>10860</v>
      </c>
      <c r="E311" s="1347">
        <v>1</v>
      </c>
      <c r="F311" s="1181"/>
      <c r="G311" s="1348">
        <v>28.224</v>
      </c>
      <c r="H311" s="227">
        <f>IF(G311="","",G311-G311*COMPASS!$U$44)</f>
        <v>28.224</v>
      </c>
    </row>
    <row r="312" spans="1:8" ht="20.399999999999999">
      <c r="A312" s="1344" t="s">
        <v>16248</v>
      </c>
      <c r="B312" s="820" t="s">
        <v>216</v>
      </c>
      <c r="C312" s="1352" t="s">
        <v>16249</v>
      </c>
      <c r="D312" s="1346" t="s">
        <v>16250</v>
      </c>
      <c r="E312" s="1347">
        <v>1</v>
      </c>
      <c r="F312" s="1181"/>
      <c r="G312" s="1348">
        <v>32.927999999999997</v>
      </c>
      <c r="H312" s="227">
        <f>IF(G312="","",G312-G312*COMPASS!$U$44)</f>
        <v>32.927999999999997</v>
      </c>
    </row>
    <row r="313" spans="1:8" ht="20.399999999999999">
      <c r="A313" s="1344" t="s">
        <v>6711</v>
      </c>
      <c r="B313" s="820" t="s">
        <v>216</v>
      </c>
      <c r="C313" s="1352" t="s">
        <v>6410</v>
      </c>
      <c r="D313" s="1346" t="s">
        <v>6411</v>
      </c>
      <c r="E313" s="1347">
        <v>1</v>
      </c>
      <c r="F313" s="1181"/>
      <c r="G313" s="1348">
        <v>52.527999999999999</v>
      </c>
      <c r="H313" s="227">
        <f>IF(G313="","",G313-G313*COMPASS!$U$44)</f>
        <v>52.527999999999999</v>
      </c>
    </row>
    <row r="314" spans="1:8" ht="20.399999999999999">
      <c r="A314" s="1344" t="s">
        <v>16251</v>
      </c>
      <c r="B314" s="820" t="s">
        <v>216</v>
      </c>
      <c r="C314" s="1352" t="s">
        <v>16252</v>
      </c>
      <c r="D314" s="1346" t="s">
        <v>16253</v>
      </c>
      <c r="E314" s="1347">
        <v>1</v>
      </c>
      <c r="F314" s="1181"/>
      <c r="G314" s="1348">
        <v>78.792000000000002</v>
      </c>
      <c r="H314" s="227">
        <f>IF(G314="","",G314-G314*COMPASS!$U$44)</f>
        <v>78.792000000000002</v>
      </c>
    </row>
    <row r="315" spans="1:8" ht="20.399999999999999">
      <c r="A315" s="1344" t="s">
        <v>6710</v>
      </c>
      <c r="B315" s="820" t="s">
        <v>216</v>
      </c>
      <c r="C315" s="1352" t="s">
        <v>6408</v>
      </c>
      <c r="D315" s="1346" t="s">
        <v>6409</v>
      </c>
      <c r="E315" s="1347">
        <v>1</v>
      </c>
      <c r="F315" s="1181"/>
      <c r="G315" s="1348">
        <v>37.24</v>
      </c>
      <c r="H315" s="227">
        <f>IF(G315="","",G315-G315*COMPASS!$U$44)</f>
        <v>37.24</v>
      </c>
    </row>
    <row r="316" spans="1:8" ht="20.399999999999999">
      <c r="A316" s="1344" t="s">
        <v>16254</v>
      </c>
      <c r="B316" s="820" t="s">
        <v>216</v>
      </c>
      <c r="C316" s="1352" t="s">
        <v>16255</v>
      </c>
      <c r="D316" s="1346" t="s">
        <v>16256</v>
      </c>
      <c r="E316" s="1347">
        <v>1</v>
      </c>
      <c r="F316" s="1181"/>
      <c r="G316" s="1348">
        <v>44.295999999999999</v>
      </c>
      <c r="H316" s="227">
        <f>IF(G316="","",G316-G316*COMPASS!$U$44)</f>
        <v>44.295999999999999</v>
      </c>
    </row>
    <row r="317" spans="1:8">
      <c r="A317" s="1356" t="s">
        <v>11825</v>
      </c>
      <c r="B317" s="1339"/>
      <c r="C317" s="1357"/>
      <c r="D317" s="1356"/>
      <c r="E317" s="1339"/>
      <c r="F317" s="1341"/>
      <c r="G317" s="1575"/>
      <c r="H317" s="227" t="str">
        <f>IF(G317="","",G317-G317*COMPASS!$U$44)</f>
        <v/>
      </c>
    </row>
    <row r="318" spans="1:8">
      <c r="A318" s="1343" t="s">
        <v>6443</v>
      </c>
      <c r="B318" s="1339"/>
      <c r="C318" s="1340"/>
      <c r="D318" s="1343"/>
      <c r="E318" s="1339"/>
      <c r="F318" s="1341"/>
      <c r="G318" s="1575"/>
      <c r="H318" s="227" t="str">
        <f>IF(G318="","",G318-G318*COMPASS!$U$44)</f>
        <v/>
      </c>
    </row>
    <row r="319" spans="1:8">
      <c r="A319" s="1344" t="s">
        <v>6729</v>
      </c>
      <c r="B319" s="820" t="s">
        <v>216</v>
      </c>
      <c r="C319" s="1352" t="s">
        <v>6444</v>
      </c>
      <c r="D319" s="1346" t="s">
        <v>8188</v>
      </c>
      <c r="E319" s="1347">
        <v>1</v>
      </c>
      <c r="F319" s="1181"/>
      <c r="G319" s="1348">
        <v>281.65199999999999</v>
      </c>
      <c r="H319" s="227">
        <f>IF(G319="","",G319-G319*COMPASS!$U$44)</f>
        <v>281.65199999999999</v>
      </c>
    </row>
    <row r="320" spans="1:8">
      <c r="A320" s="1344" t="s">
        <v>6730</v>
      </c>
      <c r="B320" s="820" t="s">
        <v>216</v>
      </c>
      <c r="C320" s="1352" t="s">
        <v>6445</v>
      </c>
      <c r="D320" s="1346" t="s">
        <v>8189</v>
      </c>
      <c r="E320" s="1347">
        <v>1</v>
      </c>
      <c r="F320" s="1181"/>
      <c r="G320" s="1348">
        <v>548.99599999999998</v>
      </c>
      <c r="H320" s="227">
        <f>IF(G320="","",G320-G320*COMPASS!$U$44)</f>
        <v>548.99599999999998</v>
      </c>
    </row>
    <row r="321" spans="1:8" ht="20.399999999999999">
      <c r="A321" s="1344" t="s">
        <v>6731</v>
      </c>
      <c r="B321" s="820" t="s">
        <v>216</v>
      </c>
      <c r="C321" s="1352" t="s">
        <v>6446</v>
      </c>
      <c r="D321" s="1346" t="s">
        <v>8190</v>
      </c>
      <c r="E321" s="1347">
        <v>1</v>
      </c>
      <c r="F321" s="1181"/>
      <c r="G321" s="1348">
        <v>687.37199999999996</v>
      </c>
      <c r="H321" s="227">
        <f>IF(G321="","",G321-G321*COMPASS!$U$44)</f>
        <v>687.37199999999996</v>
      </c>
    </row>
    <row r="322" spans="1:8" ht="20.399999999999999">
      <c r="A322" s="1344" t="s">
        <v>6732</v>
      </c>
      <c r="B322" s="820" t="s">
        <v>216</v>
      </c>
      <c r="C322" s="1352" t="s">
        <v>6447</v>
      </c>
      <c r="D322" s="1346" t="s">
        <v>8190</v>
      </c>
      <c r="E322" s="1347">
        <v>1</v>
      </c>
      <c r="F322" s="1181"/>
      <c r="G322" s="1348">
        <v>615.83199999999999</v>
      </c>
      <c r="H322" s="227">
        <f>IF(G322="","",G322-G322*COMPASS!$U$44)</f>
        <v>615.83199999999999</v>
      </c>
    </row>
    <row r="323" spans="1:8">
      <c r="A323" s="1343" t="s">
        <v>6448</v>
      </c>
      <c r="B323" s="1339"/>
      <c r="C323" s="1340"/>
      <c r="D323" s="1343"/>
      <c r="E323" s="1339"/>
      <c r="F323" s="1341"/>
      <c r="G323" s="1575"/>
      <c r="H323" s="227" t="str">
        <f>IF(G323="","",G323-G323*COMPASS!$U$44)</f>
        <v/>
      </c>
    </row>
    <row r="324" spans="1:8" ht="20.399999999999999">
      <c r="A324" s="1344" t="s">
        <v>6733</v>
      </c>
      <c r="B324" s="820" t="s">
        <v>216</v>
      </c>
      <c r="C324" s="1352" t="s">
        <v>6449</v>
      </c>
      <c r="D324" s="1346" t="s">
        <v>6450</v>
      </c>
      <c r="E324" s="1347">
        <v>1</v>
      </c>
      <c r="F324" s="1181"/>
      <c r="G324" s="1348">
        <v>229.124</v>
      </c>
      <c r="H324" s="227">
        <f>IF(G324="","",G324-G324*COMPASS!$U$44)</f>
        <v>229.124</v>
      </c>
    </row>
    <row r="325" spans="1:8" ht="20.399999999999999">
      <c r="A325" s="1344" t="s">
        <v>17019</v>
      </c>
      <c r="B325" s="820" t="s">
        <v>216</v>
      </c>
      <c r="C325" s="1352" t="s">
        <v>17020</v>
      </c>
      <c r="D325" s="1346" t="s">
        <v>17021</v>
      </c>
      <c r="E325" s="1347">
        <v>1</v>
      </c>
      <c r="F325" s="1181"/>
      <c r="G325" s="1348">
        <v>253.03599999999997</v>
      </c>
      <c r="H325" s="227">
        <f>IF(G325="","",G325-G325*COMPASS!$U$44)</f>
        <v>253.03599999999997</v>
      </c>
    </row>
    <row r="326" spans="1:8" ht="20.399999999999999">
      <c r="A326" s="1344" t="s">
        <v>17022</v>
      </c>
      <c r="B326" s="820" t="s">
        <v>216</v>
      </c>
      <c r="C326" s="1352" t="s">
        <v>17023</v>
      </c>
      <c r="D326" s="1346" t="s">
        <v>17024</v>
      </c>
      <c r="E326" s="1347">
        <v>1</v>
      </c>
      <c r="F326" s="1181"/>
      <c r="G326" s="1348">
        <v>157.584</v>
      </c>
      <c r="H326" s="227">
        <f>IF(G326="","",G326-G326*COMPASS!$U$44)</f>
        <v>157.584</v>
      </c>
    </row>
    <row r="327" spans="1:8">
      <c r="A327" s="1343" t="s">
        <v>6451</v>
      </c>
      <c r="B327" s="1339"/>
      <c r="C327" s="1340"/>
      <c r="D327" s="1343"/>
      <c r="E327" s="1339"/>
      <c r="F327" s="1341"/>
      <c r="G327" s="1575"/>
      <c r="H327" s="227" t="str">
        <f>IF(G327="","",G327-G327*COMPASS!$U$44)</f>
        <v/>
      </c>
    </row>
    <row r="328" spans="1:8">
      <c r="A328" s="1344" t="s">
        <v>6734</v>
      </c>
      <c r="B328" s="1122" t="s">
        <v>467</v>
      </c>
      <c r="C328" s="1352" t="s">
        <v>6452</v>
      </c>
      <c r="D328" s="1346" t="s">
        <v>6453</v>
      </c>
      <c r="E328" s="1347">
        <v>1</v>
      </c>
      <c r="F328" s="1181"/>
      <c r="G328" s="1348">
        <v>83.495999999999995</v>
      </c>
      <c r="H328" s="227">
        <f>IF(G328="","",G328-G328*COMPASS!$U$44)</f>
        <v>83.495999999999995</v>
      </c>
    </row>
    <row r="329" spans="1:8" ht="20.399999999999999">
      <c r="A329" s="1344" t="s">
        <v>6735</v>
      </c>
      <c r="B329" s="820" t="s">
        <v>216</v>
      </c>
      <c r="C329" s="1352" t="s">
        <v>6454</v>
      </c>
      <c r="D329" s="1346" t="s">
        <v>6455</v>
      </c>
      <c r="E329" s="1347">
        <v>1</v>
      </c>
      <c r="F329" s="1181"/>
      <c r="G329" s="1348">
        <v>85.847999999999999</v>
      </c>
      <c r="H329" s="227">
        <f>IF(G329="","",G329-G329*COMPASS!$U$44)</f>
        <v>85.847999999999999</v>
      </c>
    </row>
    <row r="330" spans="1:8" ht="20.399999999999999">
      <c r="A330" s="1344" t="s">
        <v>17025</v>
      </c>
      <c r="B330" s="820" t="s">
        <v>216</v>
      </c>
      <c r="C330" s="1352" t="s">
        <v>17026</v>
      </c>
      <c r="D330" s="1346" t="s">
        <v>17027</v>
      </c>
      <c r="E330" s="1347">
        <v>1</v>
      </c>
      <c r="F330" s="1181"/>
      <c r="G330" s="1348">
        <v>90.74799999999999</v>
      </c>
      <c r="H330" s="227">
        <f>IF(G330="","",G330-G330*COMPASS!$U$44)</f>
        <v>90.74799999999999</v>
      </c>
    </row>
    <row r="331" spans="1:8" ht="20.399999999999999">
      <c r="A331" s="1344" t="s">
        <v>17028</v>
      </c>
      <c r="B331" s="820" t="s">
        <v>216</v>
      </c>
      <c r="C331" s="1352" t="s">
        <v>17029</v>
      </c>
      <c r="D331" s="1346" t="s">
        <v>17030</v>
      </c>
      <c r="E331" s="1347">
        <v>1</v>
      </c>
      <c r="F331" s="1181"/>
      <c r="G331" s="1348">
        <v>162.28799999999998</v>
      </c>
      <c r="H331" s="227">
        <f>IF(G331="","",G331-G331*COMPASS!$U$44)</f>
        <v>162.28799999999998</v>
      </c>
    </row>
    <row r="332" spans="1:8" ht="20.399999999999999">
      <c r="A332" s="1344" t="s">
        <v>6736</v>
      </c>
      <c r="B332" s="820" t="s">
        <v>216</v>
      </c>
      <c r="C332" s="1352" t="s">
        <v>6456</v>
      </c>
      <c r="D332" s="1346" t="s">
        <v>6457</v>
      </c>
      <c r="E332" s="1347">
        <v>1</v>
      </c>
      <c r="F332" s="1181"/>
      <c r="G332" s="1348">
        <v>100.15600000000001</v>
      </c>
      <c r="H332" s="227">
        <f>IF(G332="","",G332-G332*COMPASS!$U$44)</f>
        <v>100.15600000000001</v>
      </c>
    </row>
    <row r="333" spans="1:8" ht="20.399999999999999">
      <c r="A333" s="1344" t="s">
        <v>6737</v>
      </c>
      <c r="B333" s="820" t="s">
        <v>216</v>
      </c>
      <c r="C333" s="1352" t="s">
        <v>6458</v>
      </c>
      <c r="D333" s="1346" t="s">
        <v>6459</v>
      </c>
      <c r="E333" s="1347">
        <v>1</v>
      </c>
      <c r="F333" s="1181"/>
      <c r="G333" s="1348">
        <v>102.70399999999999</v>
      </c>
      <c r="H333" s="227">
        <f>IF(G333="","",G333-G333*COMPASS!$U$44)</f>
        <v>102.70399999999999</v>
      </c>
    </row>
    <row r="334" spans="1:8" ht="20.399999999999999">
      <c r="A334" s="1344" t="s">
        <v>6738</v>
      </c>
      <c r="B334" s="820" t="s">
        <v>216</v>
      </c>
      <c r="C334" s="1352" t="s">
        <v>6460</v>
      </c>
      <c r="D334" s="1346" t="s">
        <v>6461</v>
      </c>
      <c r="E334" s="1347">
        <v>1</v>
      </c>
      <c r="F334" s="1181"/>
      <c r="G334" s="1348">
        <v>124.068</v>
      </c>
      <c r="H334" s="227">
        <f>IF(G334="","",G334-G334*COMPASS!$U$44)</f>
        <v>124.068</v>
      </c>
    </row>
    <row r="335" spans="1:8" ht="20.399999999999999">
      <c r="A335" s="1344" t="s">
        <v>6739</v>
      </c>
      <c r="B335" s="820" t="s">
        <v>216</v>
      </c>
      <c r="C335" s="1352" t="s">
        <v>6462</v>
      </c>
      <c r="D335" s="1346" t="s">
        <v>6463</v>
      </c>
      <c r="E335" s="1347">
        <v>1</v>
      </c>
      <c r="F335" s="1181"/>
      <c r="G335" s="1348">
        <v>128.96799999999999</v>
      </c>
      <c r="H335" s="227">
        <f>IF(G335="","",G335-G335*COMPASS!$U$44)</f>
        <v>128.96799999999999</v>
      </c>
    </row>
    <row r="336" spans="1:8">
      <c r="A336" s="1344" t="s">
        <v>6740</v>
      </c>
      <c r="B336" s="820" t="s">
        <v>216</v>
      </c>
      <c r="C336" s="1352" t="s">
        <v>6464</v>
      </c>
      <c r="D336" s="1346" t="s">
        <v>6465</v>
      </c>
      <c r="E336" s="1347">
        <v>1</v>
      </c>
      <c r="F336" s="1181"/>
      <c r="G336" s="1348">
        <v>64.483999999999995</v>
      </c>
      <c r="H336" s="227">
        <f>IF(G336="","",G336-G336*COMPASS!$U$44)</f>
        <v>64.483999999999995</v>
      </c>
    </row>
    <row r="337" spans="1:8" ht="20.399999999999999">
      <c r="A337" s="1344" t="s">
        <v>6741</v>
      </c>
      <c r="B337" s="820" t="s">
        <v>216</v>
      </c>
      <c r="C337" s="1352" t="s">
        <v>6466</v>
      </c>
      <c r="D337" s="1346" t="s">
        <v>6467</v>
      </c>
      <c r="E337" s="1347">
        <v>1</v>
      </c>
      <c r="F337" s="1181"/>
      <c r="G337" s="1348">
        <v>147.97999999999999</v>
      </c>
      <c r="H337" s="227">
        <f>IF(G337="","",G337-G337*COMPASS!$U$44)</f>
        <v>147.97999999999999</v>
      </c>
    </row>
    <row r="338" spans="1:8">
      <c r="A338" s="1343" t="s">
        <v>6468</v>
      </c>
      <c r="B338" s="1339"/>
      <c r="C338" s="1340"/>
      <c r="D338" s="1343"/>
      <c r="E338" s="1339"/>
      <c r="F338" s="1341"/>
      <c r="G338" s="1575"/>
      <c r="H338" s="227" t="str">
        <f>IF(G338="","",G338-G338*COMPASS!$U$44)</f>
        <v/>
      </c>
    </row>
    <row r="339" spans="1:8" ht="20.399999999999999">
      <c r="A339" s="1344" t="s">
        <v>6742</v>
      </c>
      <c r="B339" s="820" t="s">
        <v>216</v>
      </c>
      <c r="C339" s="1352" t="s">
        <v>6469</v>
      </c>
      <c r="D339" s="1346" t="s">
        <v>6470</v>
      </c>
      <c r="E339" s="1347">
        <v>1</v>
      </c>
      <c r="F339" s="1181"/>
      <c r="G339" s="1348">
        <v>64.483999999999995</v>
      </c>
      <c r="H339" s="227">
        <f>IF(G339="","",G339-G339*COMPASS!$U$44)</f>
        <v>64.483999999999995</v>
      </c>
    </row>
    <row r="340" spans="1:8" ht="20.399999999999999">
      <c r="A340" s="1344" t="s">
        <v>6743</v>
      </c>
      <c r="B340" s="820" t="s">
        <v>216</v>
      </c>
      <c r="C340" s="1352" t="s">
        <v>6471</v>
      </c>
      <c r="D340" s="1346" t="s">
        <v>6472</v>
      </c>
      <c r="E340" s="1347">
        <v>1</v>
      </c>
      <c r="F340" s="1181"/>
      <c r="G340" s="1348">
        <v>64.483999999999995</v>
      </c>
      <c r="H340" s="227">
        <f>IF(G340="","",G340-G340*COMPASS!$U$44)</f>
        <v>64.483999999999995</v>
      </c>
    </row>
    <row r="341" spans="1:8" ht="20.399999999999999">
      <c r="A341" s="1344" t="s">
        <v>6744</v>
      </c>
      <c r="B341" s="820" t="s">
        <v>216</v>
      </c>
      <c r="C341" s="1352" t="s">
        <v>6473</v>
      </c>
      <c r="D341" s="1346" t="s">
        <v>6474</v>
      </c>
      <c r="E341" s="1347">
        <v>1</v>
      </c>
      <c r="F341" s="1181"/>
      <c r="G341" s="1348">
        <v>71.539999999999992</v>
      </c>
      <c r="H341" s="227">
        <f>IF(G341="","",G341-G341*COMPASS!$U$44)</f>
        <v>71.539999999999992</v>
      </c>
    </row>
    <row r="342" spans="1:8" ht="20.399999999999999">
      <c r="A342" s="1344" t="s">
        <v>6745</v>
      </c>
      <c r="B342" s="820" t="s">
        <v>216</v>
      </c>
      <c r="C342" s="1352" t="s">
        <v>6475</v>
      </c>
      <c r="D342" s="1346" t="s">
        <v>6476</v>
      </c>
      <c r="E342" s="1347">
        <v>1</v>
      </c>
      <c r="F342" s="1181"/>
      <c r="G342" s="1348">
        <v>76.44</v>
      </c>
      <c r="H342" s="227">
        <f>IF(G342="","",G342-G342*COMPASS!$U$44)</f>
        <v>76.44</v>
      </c>
    </row>
    <row r="343" spans="1:8" ht="20.399999999999999">
      <c r="A343" s="1344" t="s">
        <v>6746</v>
      </c>
      <c r="B343" s="820" t="s">
        <v>216</v>
      </c>
      <c r="C343" s="1352" t="s">
        <v>6477</v>
      </c>
      <c r="D343" s="1346" t="s">
        <v>6478</v>
      </c>
      <c r="E343" s="1347">
        <v>1</v>
      </c>
      <c r="F343" s="1181"/>
      <c r="G343" s="1348">
        <v>83.495999999999995</v>
      </c>
      <c r="H343" s="227">
        <f>IF(G343="","",G343-G343*COMPASS!$U$44)</f>
        <v>83.495999999999995</v>
      </c>
    </row>
    <row r="344" spans="1:8" ht="20.399999999999999">
      <c r="A344" s="1344" t="s">
        <v>6747</v>
      </c>
      <c r="B344" s="820" t="s">
        <v>216</v>
      </c>
      <c r="C344" s="1352" t="s">
        <v>6479</v>
      </c>
      <c r="D344" s="1346" t="s">
        <v>6480</v>
      </c>
      <c r="E344" s="1347">
        <v>1</v>
      </c>
      <c r="F344" s="1181"/>
      <c r="G344" s="1348">
        <v>81.143999999999991</v>
      </c>
      <c r="H344" s="227">
        <f>IF(G344="","",G344-G344*COMPASS!$U$44)</f>
        <v>81.143999999999991</v>
      </c>
    </row>
    <row r="345" spans="1:8" ht="20.399999999999999">
      <c r="A345" s="1344" t="s">
        <v>6748</v>
      </c>
      <c r="B345" s="820" t="s">
        <v>216</v>
      </c>
      <c r="C345" s="1352" t="s">
        <v>6481</v>
      </c>
      <c r="D345" s="1346" t="s">
        <v>6482</v>
      </c>
      <c r="E345" s="1347">
        <v>1</v>
      </c>
      <c r="F345" s="1181"/>
      <c r="G345" s="1348">
        <v>81.143999999999991</v>
      </c>
      <c r="H345" s="227">
        <f>IF(G345="","",G345-G345*COMPASS!$U$44)</f>
        <v>81.143999999999991</v>
      </c>
    </row>
    <row r="346" spans="1:8">
      <c r="A346" s="1343" t="s">
        <v>6483</v>
      </c>
      <c r="B346" s="1339"/>
      <c r="C346" s="1340"/>
      <c r="D346" s="1343"/>
      <c r="E346" s="1339"/>
      <c r="F346" s="1341"/>
      <c r="G346" s="1575"/>
      <c r="H346" s="227" t="str">
        <f>IF(G346="","",G346-G346*COMPASS!$U$44)</f>
        <v/>
      </c>
    </row>
    <row r="347" spans="1:8" ht="20.399999999999999">
      <c r="A347" s="1344" t="s">
        <v>6749</v>
      </c>
      <c r="B347" s="820" t="s">
        <v>216</v>
      </c>
      <c r="C347" s="1352" t="s">
        <v>6484</v>
      </c>
      <c r="D347" s="1346" t="s">
        <v>6485</v>
      </c>
      <c r="E347" s="1347">
        <v>1</v>
      </c>
      <c r="F347" s="1181"/>
      <c r="G347" s="1348">
        <v>338.88400000000001</v>
      </c>
      <c r="H347" s="227">
        <f>IF(G347="","",G347-G347*COMPASS!$U$44)</f>
        <v>338.88400000000001</v>
      </c>
    </row>
    <row r="348" spans="1:8" ht="20.399999999999999">
      <c r="A348" s="1344" t="s">
        <v>6750</v>
      </c>
      <c r="B348" s="820" t="s">
        <v>216</v>
      </c>
      <c r="C348" s="1352" t="s">
        <v>6486</v>
      </c>
      <c r="D348" s="1346" t="s">
        <v>6487</v>
      </c>
      <c r="E348" s="1347">
        <v>1</v>
      </c>
      <c r="F348" s="1181"/>
      <c r="G348" s="1348">
        <v>348.488</v>
      </c>
      <c r="H348" s="227">
        <f>IF(G348="","",G348-G348*COMPASS!$U$44)</f>
        <v>348.488</v>
      </c>
    </row>
    <row r="349" spans="1:8" ht="20.399999999999999">
      <c r="A349" s="1344" t="s">
        <v>6751</v>
      </c>
      <c r="B349" s="820" t="s">
        <v>216</v>
      </c>
      <c r="C349" s="1352" t="s">
        <v>6488</v>
      </c>
      <c r="D349" s="1346" t="s">
        <v>6489</v>
      </c>
      <c r="E349" s="1347">
        <v>1</v>
      </c>
      <c r="F349" s="1181"/>
      <c r="G349" s="1348">
        <v>358.09199999999998</v>
      </c>
      <c r="H349" s="227">
        <f>IF(G349="","",G349-G349*COMPASS!$U$44)</f>
        <v>358.09199999999998</v>
      </c>
    </row>
    <row r="350" spans="1:8" ht="20.399999999999999">
      <c r="A350" s="1344" t="s">
        <v>6752</v>
      </c>
      <c r="B350" s="820" t="s">
        <v>216</v>
      </c>
      <c r="C350" s="1352" t="s">
        <v>6490</v>
      </c>
      <c r="D350" s="1346" t="s">
        <v>6491</v>
      </c>
      <c r="E350" s="1347">
        <v>1</v>
      </c>
      <c r="F350" s="1181"/>
      <c r="G350" s="1348">
        <v>591.91999999999996</v>
      </c>
      <c r="H350" s="227">
        <f>IF(G350="","",G350-G350*COMPASS!$U$44)</f>
        <v>591.91999999999996</v>
      </c>
    </row>
    <row r="351" spans="1:8">
      <c r="A351" s="1343" t="s">
        <v>9592</v>
      </c>
      <c r="B351" s="1339"/>
      <c r="C351" s="1340"/>
      <c r="D351" s="1343"/>
      <c r="E351" s="1339"/>
      <c r="F351" s="1341"/>
      <c r="G351" s="1575"/>
      <c r="H351" s="227" t="str">
        <f>IF(G351="","",G351-G351*COMPASS!$U$44)</f>
        <v/>
      </c>
    </row>
    <row r="352" spans="1:8">
      <c r="A352" s="1343" t="s">
        <v>6492</v>
      </c>
      <c r="B352" s="1339"/>
      <c r="C352" s="1340"/>
      <c r="D352" s="1343"/>
      <c r="E352" s="1339"/>
      <c r="F352" s="1341"/>
      <c r="G352" s="1575"/>
      <c r="H352" s="227" t="str">
        <f>IF(G352="","",G352-G352*COMPASS!$U$44)</f>
        <v/>
      </c>
    </row>
    <row r="353" spans="1:8" ht="20.399999999999999">
      <c r="A353" s="1344" t="s">
        <v>10417</v>
      </c>
      <c r="B353" s="820" t="s">
        <v>216</v>
      </c>
      <c r="C353" s="1352" t="s">
        <v>10414</v>
      </c>
      <c r="D353" s="1346" t="s">
        <v>10415</v>
      </c>
      <c r="E353" s="1347">
        <v>1</v>
      </c>
      <c r="F353" s="1181"/>
      <c r="G353" s="1348">
        <v>138.37599999999998</v>
      </c>
      <c r="H353" s="227">
        <f>IF(G353="","",G353-G353*COMPASS!$U$44)</f>
        <v>138.37599999999998</v>
      </c>
    </row>
    <row r="354" spans="1:8">
      <c r="A354" s="1343" t="s">
        <v>6493</v>
      </c>
      <c r="B354" s="1339"/>
      <c r="C354" s="1340"/>
      <c r="D354" s="1343"/>
      <c r="E354" s="1339"/>
      <c r="F354" s="1341"/>
      <c r="G354" s="1575"/>
      <c r="H354" s="227" t="str">
        <f>IF(G354="","",G354-G354*COMPASS!$U$44)</f>
        <v/>
      </c>
    </row>
    <row r="355" spans="1:8" ht="20.399999999999999">
      <c r="A355" s="1344" t="s">
        <v>6753</v>
      </c>
      <c r="B355" s="820" t="s">
        <v>216</v>
      </c>
      <c r="C355" s="1352" t="s">
        <v>6494</v>
      </c>
      <c r="D355" s="1346" t="s">
        <v>8191</v>
      </c>
      <c r="E355" s="1347">
        <v>1</v>
      </c>
      <c r="F355" s="1181"/>
      <c r="G355" s="1348">
        <v>754.20799999999997</v>
      </c>
      <c r="H355" s="227">
        <f>IF(G355="","",G355-G355*COMPASS!$U$44)</f>
        <v>754.20799999999997</v>
      </c>
    </row>
    <row r="356" spans="1:8" ht="20.399999999999999">
      <c r="A356" s="1344" t="s">
        <v>6754</v>
      </c>
      <c r="B356" s="820" t="s">
        <v>216</v>
      </c>
      <c r="C356" s="1352" t="s">
        <v>6495</v>
      </c>
      <c r="D356" s="1346" t="s">
        <v>8192</v>
      </c>
      <c r="E356" s="1347">
        <v>1</v>
      </c>
      <c r="F356" s="1181"/>
      <c r="G356" s="1348">
        <v>706.3839999999999</v>
      </c>
      <c r="H356" s="227">
        <f>IF(G356="","",G356-G356*COMPASS!$U$44)</f>
        <v>706.3839999999999</v>
      </c>
    </row>
    <row r="357" spans="1:8" ht="20.399999999999999">
      <c r="A357" s="1344" t="s">
        <v>17528</v>
      </c>
      <c r="B357" s="820" t="s">
        <v>216</v>
      </c>
      <c r="C357" s="1352" t="s">
        <v>17529</v>
      </c>
      <c r="D357" s="1346" t="s">
        <v>17530</v>
      </c>
      <c r="E357" s="1347">
        <v>1</v>
      </c>
      <c r="F357" s="1181"/>
      <c r="G357" s="1348">
        <v>233.828</v>
      </c>
      <c r="H357" s="227">
        <f>IF(G357="","",G357-G357*COMPASS!$U$44)</f>
        <v>233.828</v>
      </c>
    </row>
    <row r="358" spans="1:8">
      <c r="A358" s="1344" t="s">
        <v>6755</v>
      </c>
      <c r="B358" s="820" t="s">
        <v>216</v>
      </c>
      <c r="C358" s="1352" t="s">
        <v>6496</v>
      </c>
      <c r="D358" s="1346" t="s">
        <v>6497</v>
      </c>
      <c r="E358" s="1347">
        <v>1</v>
      </c>
      <c r="F358" s="1181"/>
      <c r="G358" s="1348">
        <v>131.32</v>
      </c>
      <c r="H358" s="227">
        <f>IF(G358="","",G358-G358*COMPASS!$U$44)</f>
        <v>131.32</v>
      </c>
    </row>
    <row r="359" spans="1:8">
      <c r="A359" s="1343" t="s">
        <v>6498</v>
      </c>
      <c r="B359" s="1339"/>
      <c r="C359" s="1340"/>
      <c r="D359" s="1343"/>
      <c r="E359" s="1339"/>
      <c r="F359" s="1341"/>
      <c r="G359" s="1575"/>
      <c r="H359" s="227" t="str">
        <f>IF(G359="","",G359-G359*COMPASS!$U$44)</f>
        <v/>
      </c>
    </row>
    <row r="360" spans="1:8">
      <c r="A360" s="1344" t="s">
        <v>6756</v>
      </c>
      <c r="B360" s="820" t="s">
        <v>216</v>
      </c>
      <c r="C360" s="1352" t="s">
        <v>6499</v>
      </c>
      <c r="D360" s="1346" t="s">
        <v>6500</v>
      </c>
      <c r="E360" s="1347">
        <v>1</v>
      </c>
      <c r="F360" s="1181"/>
      <c r="G360" s="1348">
        <v>133.672</v>
      </c>
      <c r="H360" s="227">
        <f>IF(G360="","",G360-G360*COMPASS!$U$44)</f>
        <v>133.672</v>
      </c>
    </row>
    <row r="361" spans="1:8" ht="20.399999999999999">
      <c r="A361" s="1344" t="s">
        <v>6757</v>
      </c>
      <c r="B361" s="820" t="s">
        <v>216</v>
      </c>
      <c r="C361" s="1352" t="s">
        <v>6501</v>
      </c>
      <c r="D361" s="1346" t="s">
        <v>6502</v>
      </c>
      <c r="E361" s="1347">
        <v>1</v>
      </c>
      <c r="F361" s="1181"/>
      <c r="G361" s="1348">
        <v>138.37599999999998</v>
      </c>
      <c r="H361" s="227">
        <f>IF(G361="","",G361-G361*COMPASS!$U$44)</f>
        <v>138.37599999999998</v>
      </c>
    </row>
    <row r="362" spans="1:8">
      <c r="A362" s="1344" t="s">
        <v>6758</v>
      </c>
      <c r="B362" s="820" t="s">
        <v>216</v>
      </c>
      <c r="C362" s="1352" t="s">
        <v>6503</v>
      </c>
      <c r="D362" s="1346" t="s">
        <v>6504</v>
      </c>
      <c r="E362" s="1347">
        <v>1</v>
      </c>
      <c r="F362" s="1181"/>
      <c r="G362" s="1348">
        <v>93.1</v>
      </c>
      <c r="H362" s="227">
        <f>IF(G362="","",G362-G362*COMPASS!$U$44)</f>
        <v>93.1</v>
      </c>
    </row>
    <row r="363" spans="1:8" ht="20.399999999999999">
      <c r="A363" s="1344" t="s">
        <v>6759</v>
      </c>
      <c r="B363" s="820" t="s">
        <v>216</v>
      </c>
      <c r="C363" s="1352" t="s">
        <v>6505</v>
      </c>
      <c r="D363" s="1346" t="s">
        <v>6506</v>
      </c>
      <c r="E363" s="1347">
        <v>1</v>
      </c>
      <c r="F363" s="1181"/>
      <c r="G363" s="1348">
        <v>133.672</v>
      </c>
      <c r="H363" s="227">
        <f>IF(G363="","",G363-G363*COMPASS!$U$44)</f>
        <v>133.672</v>
      </c>
    </row>
    <row r="364" spans="1:8" ht="20.399999999999999">
      <c r="A364" s="1344" t="s">
        <v>6760</v>
      </c>
      <c r="B364" s="820" t="s">
        <v>216</v>
      </c>
      <c r="C364" s="1352" t="s">
        <v>6507</v>
      </c>
      <c r="D364" s="1346" t="s">
        <v>6508</v>
      </c>
      <c r="E364" s="1347">
        <v>1</v>
      </c>
      <c r="F364" s="1181"/>
      <c r="G364" s="1348">
        <v>143.27599999999998</v>
      </c>
      <c r="H364" s="227">
        <f>IF(G364="","",G364-G364*COMPASS!$U$44)</f>
        <v>143.27599999999998</v>
      </c>
    </row>
    <row r="365" spans="1:8" ht="20.399999999999999">
      <c r="A365" s="1344" t="s">
        <v>6761</v>
      </c>
      <c r="B365" s="820" t="s">
        <v>216</v>
      </c>
      <c r="C365" s="1352" t="s">
        <v>6509</v>
      </c>
      <c r="D365" s="1346" t="s">
        <v>6510</v>
      </c>
      <c r="E365" s="1347">
        <v>1</v>
      </c>
      <c r="F365" s="1181"/>
      <c r="G365" s="1348">
        <v>210.11199999999999</v>
      </c>
      <c r="H365" s="227">
        <f>IF(G365="","",G365-G365*COMPASS!$U$44)</f>
        <v>210.11199999999999</v>
      </c>
    </row>
    <row r="366" spans="1:8" ht="20.399999999999999">
      <c r="A366" s="1344" t="s">
        <v>6762</v>
      </c>
      <c r="B366" s="820" t="s">
        <v>216</v>
      </c>
      <c r="C366" s="1352" t="s">
        <v>6511</v>
      </c>
      <c r="D366" s="1346" t="s">
        <v>6512</v>
      </c>
      <c r="E366" s="1347">
        <v>1</v>
      </c>
      <c r="F366" s="1181"/>
      <c r="G366" s="1348">
        <v>219.51999999999998</v>
      </c>
      <c r="H366" s="227">
        <f>IF(G366="","",G366-G366*COMPASS!$U$44)</f>
        <v>219.51999999999998</v>
      </c>
    </row>
    <row r="367" spans="1:8">
      <c r="A367" s="1343" t="s">
        <v>6513</v>
      </c>
      <c r="B367" s="1339"/>
      <c r="C367" s="1340"/>
      <c r="D367" s="1343"/>
      <c r="E367" s="1339"/>
      <c r="F367" s="1341"/>
      <c r="G367" s="1575"/>
      <c r="H367" s="227" t="str">
        <f>IF(G367="","",G367-G367*COMPASS!$U$44)</f>
        <v/>
      </c>
    </row>
    <row r="368" spans="1:8">
      <c r="A368" s="1344" t="s">
        <v>6763</v>
      </c>
      <c r="B368" s="820" t="s">
        <v>216</v>
      </c>
      <c r="C368" s="1352" t="s">
        <v>6514</v>
      </c>
      <c r="D368" s="1346" t="s">
        <v>6515</v>
      </c>
      <c r="E368" s="1347">
        <v>1</v>
      </c>
      <c r="F368" s="1181"/>
      <c r="G368" s="1348">
        <v>93.1</v>
      </c>
      <c r="H368" s="227">
        <f>IF(G368="","",G368-G368*COMPASS!$U$44)</f>
        <v>93.1</v>
      </c>
    </row>
    <row r="369" spans="1:8">
      <c r="A369" s="1344" t="s">
        <v>6764</v>
      </c>
      <c r="B369" s="820" t="s">
        <v>216</v>
      </c>
      <c r="C369" s="1352" t="s">
        <v>6516</v>
      </c>
      <c r="D369" s="1346" t="s">
        <v>6517</v>
      </c>
      <c r="E369" s="1347">
        <v>1</v>
      </c>
      <c r="F369" s="1181"/>
      <c r="G369" s="1348">
        <v>90.74799999999999</v>
      </c>
      <c r="H369" s="227">
        <f>IF(G369="","",G369-G369*COMPASS!$U$44)</f>
        <v>90.74799999999999</v>
      </c>
    </row>
    <row r="370" spans="1:8" ht="20.399999999999999">
      <c r="A370" s="1344" t="s">
        <v>6765</v>
      </c>
      <c r="B370" s="820" t="s">
        <v>216</v>
      </c>
      <c r="C370" s="1352" t="s">
        <v>6518</v>
      </c>
      <c r="D370" s="1346" t="s">
        <v>6519</v>
      </c>
      <c r="E370" s="1347">
        <v>1</v>
      </c>
      <c r="F370" s="1181"/>
      <c r="G370" s="1348">
        <v>102.70399999999999</v>
      </c>
      <c r="H370" s="227">
        <f>IF(G370="","",G370-G370*COMPASS!$U$44)</f>
        <v>102.70399999999999</v>
      </c>
    </row>
    <row r="371" spans="1:8" ht="20.399999999999999">
      <c r="A371" s="1344" t="s">
        <v>6766</v>
      </c>
      <c r="B371" s="820" t="s">
        <v>216</v>
      </c>
      <c r="C371" s="1352" t="s">
        <v>6520</v>
      </c>
      <c r="D371" s="1346" t="s">
        <v>6521</v>
      </c>
      <c r="E371" s="1347">
        <v>1</v>
      </c>
      <c r="F371" s="1181"/>
      <c r="G371" s="1348">
        <v>109.75999999999999</v>
      </c>
      <c r="H371" s="227">
        <f>IF(G371="","",G371-G371*COMPASS!$U$44)</f>
        <v>109.75999999999999</v>
      </c>
    </row>
    <row r="372" spans="1:8" ht="20.399999999999999">
      <c r="A372" s="1344" t="s">
        <v>6767</v>
      </c>
      <c r="B372" s="820" t="s">
        <v>216</v>
      </c>
      <c r="C372" s="1352" t="s">
        <v>6522</v>
      </c>
      <c r="D372" s="1346" t="s">
        <v>6523</v>
      </c>
      <c r="E372" s="1347">
        <v>1</v>
      </c>
      <c r="F372" s="1181"/>
      <c r="G372" s="1348">
        <v>140.72799999999998</v>
      </c>
      <c r="H372" s="227">
        <f>IF(G372="","",G372-G372*COMPASS!$U$44)</f>
        <v>140.72799999999998</v>
      </c>
    </row>
    <row r="373" spans="1:8">
      <c r="A373" s="1343" t="s">
        <v>6524</v>
      </c>
      <c r="B373" s="1339"/>
      <c r="C373" s="1340"/>
      <c r="D373" s="1343"/>
      <c r="E373" s="1339"/>
      <c r="F373" s="1341"/>
      <c r="G373" s="1575"/>
      <c r="H373" s="227" t="str">
        <f>IF(G373="","",G373-G373*COMPASS!$U$44)</f>
        <v/>
      </c>
    </row>
    <row r="374" spans="1:8" ht="20.399999999999999">
      <c r="A374" s="1344" t="s">
        <v>6768</v>
      </c>
      <c r="B374" s="820" t="s">
        <v>216</v>
      </c>
      <c r="C374" s="1352" t="s">
        <v>6525</v>
      </c>
      <c r="D374" s="1346" t="s">
        <v>6526</v>
      </c>
      <c r="E374" s="1347">
        <v>1</v>
      </c>
      <c r="F374" s="1181"/>
      <c r="G374" s="1348">
        <v>124.068</v>
      </c>
      <c r="H374" s="227">
        <f>IF(G374="","",G374-G374*COMPASS!$U$44)</f>
        <v>124.068</v>
      </c>
    </row>
    <row r="375" spans="1:8" ht="20.399999999999999">
      <c r="A375" s="1344" t="s">
        <v>6769</v>
      </c>
      <c r="B375" s="820" t="s">
        <v>216</v>
      </c>
      <c r="C375" s="1352" t="s">
        <v>6527</v>
      </c>
      <c r="D375" s="1346" t="s">
        <v>6528</v>
      </c>
      <c r="E375" s="1347">
        <v>1</v>
      </c>
      <c r="F375" s="1181"/>
      <c r="G375" s="1348">
        <v>107.40799999999999</v>
      </c>
      <c r="H375" s="227">
        <f>IF(G375="","",G375-G375*COMPASS!$U$44)</f>
        <v>107.40799999999999</v>
      </c>
    </row>
    <row r="376" spans="1:8" ht="20.399999999999999">
      <c r="A376" s="1344" t="s">
        <v>6770</v>
      </c>
      <c r="B376" s="820" t="s">
        <v>216</v>
      </c>
      <c r="C376" s="1352" t="s">
        <v>6529</v>
      </c>
      <c r="D376" s="1346" t="s">
        <v>6530</v>
      </c>
      <c r="E376" s="1347">
        <v>1</v>
      </c>
      <c r="F376" s="1181"/>
      <c r="G376" s="1348">
        <v>112.11200000000001</v>
      </c>
      <c r="H376" s="227">
        <f>IF(G376="","",G376-G376*COMPASS!$U$44)</f>
        <v>112.11200000000001</v>
      </c>
    </row>
    <row r="377" spans="1:8">
      <c r="A377" s="1343" t="s">
        <v>6531</v>
      </c>
      <c r="B377" s="1339"/>
      <c r="C377" s="1340"/>
      <c r="D377" s="1343"/>
      <c r="E377" s="1339"/>
      <c r="F377" s="1341"/>
      <c r="G377" s="1575"/>
      <c r="H377" s="227" t="str">
        <f>IF(G377="","",G377-G377*COMPASS!$U$44)</f>
        <v/>
      </c>
    </row>
    <row r="378" spans="1:8">
      <c r="A378" s="1356" t="s">
        <v>6226</v>
      </c>
      <c r="B378" s="1339"/>
      <c r="C378" s="1357"/>
      <c r="D378" s="1356"/>
      <c r="E378" s="1339"/>
      <c r="F378" s="1341"/>
      <c r="G378" s="1575"/>
      <c r="H378" s="227" t="str">
        <f>IF(G378="","",G378-G378*COMPASS!$U$44)</f>
        <v/>
      </c>
    </row>
    <row r="379" spans="1:8">
      <c r="A379" s="1343" t="s">
        <v>6583</v>
      </c>
      <c r="B379" s="1339"/>
      <c r="C379" s="1340"/>
      <c r="D379" s="1343"/>
      <c r="E379" s="1339"/>
      <c r="F379" s="1341"/>
      <c r="G379" s="1575"/>
      <c r="H379" s="227" t="str">
        <f>IF(G379="","",G379-G379*COMPASS!$U$44)</f>
        <v/>
      </c>
    </row>
    <row r="380" spans="1:8">
      <c r="A380" s="1343" t="s">
        <v>6584</v>
      </c>
      <c r="B380" s="1339"/>
      <c r="C380" s="1340"/>
      <c r="D380" s="1343"/>
      <c r="E380" s="1339"/>
      <c r="F380" s="1341"/>
      <c r="G380" s="1575"/>
      <c r="H380" s="227" t="str">
        <f>IF(G380="","",G380-G380*COMPASS!$U$44)</f>
        <v/>
      </c>
    </row>
    <row r="381" spans="1:8">
      <c r="A381" s="1343" t="s">
        <v>6585</v>
      </c>
      <c r="B381" s="1339"/>
      <c r="C381" s="1340"/>
      <c r="D381" s="1343"/>
      <c r="E381" s="1339"/>
      <c r="F381" s="1341"/>
      <c r="G381" s="1575"/>
      <c r="H381" s="227" t="str">
        <f>IF(G381="","",G381-G381*COMPASS!$U$44)</f>
        <v/>
      </c>
    </row>
    <row r="382" spans="1:8" ht="20.399999999999999">
      <c r="A382" s="1344" t="s">
        <v>14081</v>
      </c>
      <c r="B382" s="820" t="s">
        <v>216</v>
      </c>
      <c r="C382" s="1352" t="s">
        <v>14082</v>
      </c>
      <c r="D382" s="1346" t="s">
        <v>14083</v>
      </c>
      <c r="E382" s="1347">
        <v>1</v>
      </c>
      <c r="F382" s="1181"/>
      <c r="G382" s="1348">
        <v>114.464</v>
      </c>
      <c r="H382" s="227">
        <f>IF(G382="","",G382-G382*COMPASS!$U$44)</f>
        <v>114.464</v>
      </c>
    </row>
    <row r="383" spans="1:8" ht="20.399999999999999">
      <c r="A383" s="1344" t="s">
        <v>14096</v>
      </c>
      <c r="B383" s="820" t="s">
        <v>216</v>
      </c>
      <c r="C383" s="1352" t="s">
        <v>14097</v>
      </c>
      <c r="D383" s="1346" t="s">
        <v>14098</v>
      </c>
      <c r="E383" s="1347">
        <v>1</v>
      </c>
      <c r="F383" s="1181"/>
      <c r="G383" s="1348">
        <v>424.73199999999997</v>
      </c>
      <c r="H383" s="227">
        <f>IF(G383="","",G383-G383*COMPASS!$U$44)</f>
        <v>424.73199999999997</v>
      </c>
    </row>
    <row r="384" spans="1:8">
      <c r="A384" s="1356" t="s">
        <v>17031</v>
      </c>
      <c r="B384" s="1339"/>
      <c r="C384" s="1357"/>
      <c r="D384" s="1356"/>
      <c r="E384" s="1339"/>
      <c r="F384" s="1341"/>
      <c r="G384" s="1341"/>
      <c r="H384" s="227" t="str">
        <f>IF(G384="","",G384-G384*COMPASS!$U$44)</f>
        <v/>
      </c>
    </row>
    <row r="385" spans="1:8" ht="20.399999999999999">
      <c r="A385" s="1344" t="s">
        <v>17032</v>
      </c>
      <c r="B385" s="820" t="s">
        <v>216</v>
      </c>
      <c r="C385" s="1352" t="s">
        <v>17033</v>
      </c>
      <c r="D385" s="1346" t="s">
        <v>17034</v>
      </c>
      <c r="E385" s="1347">
        <v>1</v>
      </c>
      <c r="F385" s="1181"/>
      <c r="G385" s="1348">
        <v>101.8</v>
      </c>
      <c r="H385" s="227">
        <f>IF(G385="","",G385-G385*COMPASS!$U$44)</f>
        <v>101.8</v>
      </c>
    </row>
    <row r="386" spans="1:8">
      <c r="A386" s="1344" t="s">
        <v>17035</v>
      </c>
      <c r="B386" s="820" t="s">
        <v>216</v>
      </c>
      <c r="C386" s="1352" t="s">
        <v>17036</v>
      </c>
      <c r="D386" s="1346" t="s">
        <v>17037</v>
      </c>
      <c r="E386" s="1347">
        <v>1</v>
      </c>
      <c r="F386" s="1181"/>
      <c r="G386" s="1348">
        <v>35.1</v>
      </c>
      <c r="H386" s="227">
        <f>IF(G386="","",G386-G386*COMPASS!$U$44)</f>
        <v>35.1</v>
      </c>
    </row>
    <row r="387" spans="1:8">
      <c r="A387" s="1344" t="s">
        <v>17038</v>
      </c>
      <c r="B387" s="820" t="s">
        <v>216</v>
      </c>
      <c r="C387" s="1352" t="s">
        <v>17039</v>
      </c>
      <c r="D387" s="1346" t="s">
        <v>17040</v>
      </c>
      <c r="E387" s="1347">
        <v>1</v>
      </c>
      <c r="F387" s="1181"/>
      <c r="G387" s="1348">
        <v>44.7</v>
      </c>
      <c r="H387" s="227">
        <f>IF(G387="","",G387-G387*COMPASS!$U$44)</f>
        <v>44.7</v>
      </c>
    </row>
    <row r="388" spans="1:8">
      <c r="A388" s="1344" t="s">
        <v>17041</v>
      </c>
      <c r="B388" s="820" t="s">
        <v>216</v>
      </c>
      <c r="C388" s="1352" t="s">
        <v>17042</v>
      </c>
      <c r="D388" s="1346" t="s">
        <v>17043</v>
      </c>
      <c r="E388" s="1347">
        <v>1</v>
      </c>
      <c r="F388" s="1181"/>
      <c r="G388" s="1348">
        <v>225.1</v>
      </c>
      <c r="H388" s="227">
        <f>IF(G388="","",G388-G388*COMPASS!$U$44)</f>
        <v>225.1</v>
      </c>
    </row>
    <row r="389" spans="1:8" ht="20.399999999999999">
      <c r="A389" s="1344" t="s">
        <v>17044</v>
      </c>
      <c r="B389" s="820" t="s">
        <v>216</v>
      </c>
      <c r="C389" s="1352" t="s">
        <v>17045</v>
      </c>
      <c r="D389" s="1346" t="s">
        <v>17046</v>
      </c>
      <c r="E389" s="1347">
        <v>1</v>
      </c>
      <c r="F389" s="1181"/>
      <c r="G389" s="1348">
        <v>35.5</v>
      </c>
      <c r="H389" s="227">
        <f>IF(G389="","",G389-G389*COMPASS!$U$44)</f>
        <v>35.5</v>
      </c>
    </row>
    <row r="390" spans="1:8" ht="20.399999999999999">
      <c r="A390" s="1344" t="s">
        <v>17047</v>
      </c>
      <c r="B390" s="820" t="s">
        <v>216</v>
      </c>
      <c r="C390" s="1352" t="s">
        <v>17048</v>
      </c>
      <c r="D390" s="1346" t="s">
        <v>17049</v>
      </c>
      <c r="E390" s="1347">
        <v>1</v>
      </c>
      <c r="F390" s="1181"/>
      <c r="G390" s="1348">
        <v>39.6</v>
      </c>
      <c r="H390" s="227">
        <f>IF(G390="","",G390-G390*COMPASS!$U$44)</f>
        <v>39.6</v>
      </c>
    </row>
    <row r="391" spans="1:8" ht="20.399999999999999">
      <c r="A391" s="1344" t="s">
        <v>17050</v>
      </c>
      <c r="B391" s="820" t="s">
        <v>216</v>
      </c>
      <c r="C391" s="1352" t="s">
        <v>17051</v>
      </c>
      <c r="D391" s="1346" t="s">
        <v>17052</v>
      </c>
      <c r="E391" s="1347">
        <v>1</v>
      </c>
      <c r="F391" s="1181"/>
      <c r="G391" s="1348">
        <v>35.5</v>
      </c>
      <c r="H391" s="227">
        <f>IF(G391="","",G391-G391*COMPASS!$U$44)</f>
        <v>35.5</v>
      </c>
    </row>
    <row r="392" spans="1:8" ht="20.399999999999999">
      <c r="A392" s="1344" t="s">
        <v>17053</v>
      </c>
      <c r="B392" s="820" t="s">
        <v>216</v>
      </c>
      <c r="C392" s="1352" t="s">
        <v>17054</v>
      </c>
      <c r="D392" s="1346" t="s">
        <v>17055</v>
      </c>
      <c r="E392" s="1347">
        <v>1</v>
      </c>
      <c r="F392" s="1181"/>
      <c r="G392" s="1348">
        <v>37.1</v>
      </c>
      <c r="H392" s="227">
        <f>IF(G392="","",G392-G392*COMPASS!$U$44)</f>
        <v>37.1</v>
      </c>
    </row>
    <row r="393" spans="1:8" ht="20.399999999999999">
      <c r="A393" s="1344" t="s">
        <v>17056</v>
      </c>
      <c r="B393" s="820" t="s">
        <v>216</v>
      </c>
      <c r="C393" s="1352" t="s">
        <v>17057</v>
      </c>
      <c r="D393" s="1346" t="s">
        <v>17058</v>
      </c>
      <c r="E393" s="1347">
        <v>1</v>
      </c>
      <c r="F393" s="1181"/>
      <c r="G393" s="1348">
        <v>47.1</v>
      </c>
      <c r="H393" s="227">
        <f>IF(G393="","",G393-G393*COMPASS!$U$44)</f>
        <v>47.1</v>
      </c>
    </row>
    <row r="394" spans="1:8" ht="20.399999999999999">
      <c r="A394" s="1344" t="s">
        <v>17059</v>
      </c>
      <c r="B394" s="820" t="s">
        <v>216</v>
      </c>
      <c r="C394" s="1352" t="s">
        <v>17060</v>
      </c>
      <c r="D394" s="1346" t="s">
        <v>17061</v>
      </c>
      <c r="E394" s="1347">
        <v>1</v>
      </c>
      <c r="F394" s="1181"/>
      <c r="G394" s="1348">
        <v>14.9</v>
      </c>
      <c r="H394" s="227">
        <f>IF(G394="","",G394-G394*COMPASS!$U$44)</f>
        <v>14.9</v>
      </c>
    </row>
    <row r="395" spans="1:8" ht="20.399999999999999">
      <c r="A395" s="1344" t="s">
        <v>17062</v>
      </c>
      <c r="B395" s="820" t="s">
        <v>216</v>
      </c>
      <c r="C395" s="1352" t="s">
        <v>17063</v>
      </c>
      <c r="D395" s="1346" t="s">
        <v>17064</v>
      </c>
      <c r="E395" s="1347">
        <v>1</v>
      </c>
      <c r="F395" s="1181"/>
      <c r="G395" s="1348">
        <v>14.9</v>
      </c>
      <c r="H395" s="227">
        <f>IF(G395="","",G395-G395*COMPASS!$U$44)</f>
        <v>14.9</v>
      </c>
    </row>
    <row r="396" spans="1:8" ht="20.399999999999999">
      <c r="A396" s="1344" t="s">
        <v>17065</v>
      </c>
      <c r="B396" s="820" t="s">
        <v>216</v>
      </c>
      <c r="C396" s="1352" t="s">
        <v>17066</v>
      </c>
      <c r="D396" s="1346" t="s">
        <v>17067</v>
      </c>
      <c r="E396" s="1347">
        <v>1</v>
      </c>
      <c r="F396" s="1181"/>
      <c r="G396" s="1348">
        <v>18.399999999999999</v>
      </c>
      <c r="H396" s="227">
        <f>IF(G396="","",G396-G396*COMPASS!$U$44)</f>
        <v>18.399999999999999</v>
      </c>
    </row>
    <row r="397" spans="1:8" ht="20.399999999999999">
      <c r="A397" s="1344" t="s">
        <v>17068</v>
      </c>
      <c r="B397" s="820" t="s">
        <v>216</v>
      </c>
      <c r="C397" s="1352" t="s">
        <v>17069</v>
      </c>
      <c r="D397" s="1346" t="s">
        <v>17070</v>
      </c>
      <c r="E397" s="1347">
        <v>1</v>
      </c>
      <c r="F397" s="1181"/>
      <c r="G397" s="1348">
        <v>24.7</v>
      </c>
      <c r="H397" s="227">
        <f>IF(G397="","",G397-G397*COMPASS!$U$44)</f>
        <v>24.7</v>
      </c>
    </row>
    <row r="398" spans="1:8">
      <c r="A398" s="1344" t="s">
        <v>17071</v>
      </c>
      <c r="B398" s="820" t="s">
        <v>216</v>
      </c>
      <c r="C398" s="1352" t="s">
        <v>17072</v>
      </c>
      <c r="D398" s="1346" t="s">
        <v>17073</v>
      </c>
      <c r="E398" s="1347">
        <v>1</v>
      </c>
      <c r="F398" s="1181"/>
      <c r="G398" s="1348">
        <v>24.2</v>
      </c>
      <c r="H398" s="227">
        <f>IF(G398="","",G398-G398*COMPASS!$U$44)</f>
        <v>24.2</v>
      </c>
    </row>
    <row r="399" spans="1:8">
      <c r="A399" s="1344" t="s">
        <v>17074</v>
      </c>
      <c r="B399" s="820" t="s">
        <v>216</v>
      </c>
      <c r="C399" s="1352" t="s">
        <v>17075</v>
      </c>
      <c r="D399" s="1346" t="s">
        <v>17076</v>
      </c>
      <c r="E399" s="1347">
        <v>1</v>
      </c>
      <c r="F399" s="1181"/>
      <c r="G399" s="1348">
        <v>21.5</v>
      </c>
      <c r="H399" s="227">
        <f>IF(G399="","",G399-G399*COMPASS!$U$44)</f>
        <v>21.5</v>
      </c>
    </row>
    <row r="400" spans="1:8">
      <c r="A400" s="1344" t="s">
        <v>17077</v>
      </c>
      <c r="B400" s="820" t="s">
        <v>216</v>
      </c>
      <c r="C400" s="1352" t="s">
        <v>17078</v>
      </c>
      <c r="D400" s="1346" t="s">
        <v>17079</v>
      </c>
      <c r="E400" s="1347">
        <v>1</v>
      </c>
      <c r="F400" s="1181"/>
      <c r="G400" s="1348">
        <v>26.5</v>
      </c>
      <c r="H400" s="227">
        <f>IF(G400="","",G400-G400*COMPASS!$U$44)</f>
        <v>26.5</v>
      </c>
    </row>
    <row r="401" spans="1:8" ht="20.399999999999999">
      <c r="A401" s="1344" t="s">
        <v>17080</v>
      </c>
      <c r="B401" s="820" t="s">
        <v>216</v>
      </c>
      <c r="C401" s="1352" t="s">
        <v>17081</v>
      </c>
      <c r="D401" s="1346" t="s">
        <v>17082</v>
      </c>
      <c r="E401" s="1347">
        <v>1</v>
      </c>
      <c r="F401" s="1181"/>
      <c r="G401" s="1348">
        <v>26.9</v>
      </c>
      <c r="H401" s="227">
        <f>IF(G401="","",G401-G401*COMPASS!$U$44)</f>
        <v>26.9</v>
      </c>
    </row>
    <row r="402" spans="1:8" ht="20.399999999999999">
      <c r="A402" s="1344" t="s">
        <v>17083</v>
      </c>
      <c r="B402" s="820" t="s">
        <v>216</v>
      </c>
      <c r="C402" s="1352" t="s">
        <v>17084</v>
      </c>
      <c r="D402" s="1346" t="s">
        <v>17085</v>
      </c>
      <c r="E402" s="1347">
        <v>1</v>
      </c>
      <c r="F402" s="1181"/>
      <c r="G402" s="1348">
        <v>14.7</v>
      </c>
      <c r="H402" s="227">
        <f>IF(G402="","",G402-G402*COMPASS!$U$44)</f>
        <v>14.7</v>
      </c>
    </row>
    <row r="403" spans="1:8" ht="20.399999999999999">
      <c r="A403" s="1344" t="s">
        <v>17086</v>
      </c>
      <c r="B403" s="820" t="s">
        <v>216</v>
      </c>
      <c r="C403" s="1352" t="s">
        <v>17087</v>
      </c>
      <c r="D403" s="1346" t="s">
        <v>17088</v>
      </c>
      <c r="E403" s="1347">
        <v>1</v>
      </c>
      <c r="F403" s="1181"/>
      <c r="G403" s="1348">
        <v>15.5</v>
      </c>
      <c r="H403" s="227">
        <f>IF(G403="","",G403-G403*COMPASS!$U$44)</f>
        <v>15.5</v>
      </c>
    </row>
    <row r="404" spans="1:8" ht="20.399999999999999">
      <c r="A404" s="1344" t="s">
        <v>17089</v>
      </c>
      <c r="B404" s="820" t="s">
        <v>216</v>
      </c>
      <c r="C404" s="1352" t="s">
        <v>17090</v>
      </c>
      <c r="D404" s="1346" t="s">
        <v>17091</v>
      </c>
      <c r="E404" s="1347">
        <v>1</v>
      </c>
      <c r="F404" s="1181"/>
      <c r="G404" s="1348">
        <v>14.2</v>
      </c>
      <c r="H404" s="227">
        <f>IF(G404="","",G404-G404*COMPASS!$U$44)</f>
        <v>14.2</v>
      </c>
    </row>
    <row r="405" spans="1:8">
      <c r="A405" s="1344" t="s">
        <v>17092</v>
      </c>
      <c r="B405" s="820" t="s">
        <v>216</v>
      </c>
      <c r="C405" s="1352" t="s">
        <v>17093</v>
      </c>
      <c r="D405" s="1346" t="s">
        <v>17094</v>
      </c>
      <c r="E405" s="1347">
        <v>1</v>
      </c>
      <c r="F405" s="1181"/>
      <c r="G405" s="1348">
        <v>17.696629213483146</v>
      </c>
      <c r="H405" s="227">
        <f>IF(G405="","",G405-G405*COMPASS!$U$44)</f>
        <v>17.696629213483146</v>
      </c>
    </row>
    <row r="406" spans="1:8" ht="20.399999999999999">
      <c r="A406" s="1344" t="s">
        <v>17095</v>
      </c>
      <c r="B406" s="820" t="s">
        <v>216</v>
      </c>
      <c r="C406" s="1352" t="s">
        <v>17096</v>
      </c>
      <c r="D406" s="1346" t="s">
        <v>17097</v>
      </c>
      <c r="E406" s="1347">
        <v>1</v>
      </c>
      <c r="F406" s="1181"/>
      <c r="G406" s="1348">
        <v>17.5</v>
      </c>
      <c r="H406" s="227">
        <f>IF(G406="","",G406-G406*COMPASS!$U$44)</f>
        <v>17.5</v>
      </c>
    </row>
    <row r="407" spans="1:8">
      <c r="A407" s="1344" t="s">
        <v>17098</v>
      </c>
      <c r="B407" s="820" t="s">
        <v>216</v>
      </c>
      <c r="C407" s="1352" t="s">
        <v>17099</v>
      </c>
      <c r="D407" s="1346" t="s">
        <v>17100</v>
      </c>
      <c r="E407" s="1347">
        <v>1</v>
      </c>
      <c r="F407" s="1181"/>
      <c r="G407" s="1348">
        <v>22</v>
      </c>
      <c r="H407" s="227">
        <f>IF(G407="","",G407-G407*COMPASS!$U$44)</f>
        <v>22</v>
      </c>
    </row>
    <row r="408" spans="1:8">
      <c r="A408" s="1344" t="s">
        <v>17101</v>
      </c>
      <c r="B408" s="820" t="s">
        <v>216</v>
      </c>
      <c r="C408" s="1352" t="s">
        <v>17102</v>
      </c>
      <c r="D408" s="1346" t="s">
        <v>17103</v>
      </c>
      <c r="E408" s="1347">
        <v>1</v>
      </c>
      <c r="F408" s="1181"/>
      <c r="G408" s="1348">
        <v>20</v>
      </c>
      <c r="H408" s="227">
        <f>IF(G408="","",G408-G408*COMPASS!$U$44)</f>
        <v>20</v>
      </c>
    </row>
    <row r="409" spans="1:8" ht="20.399999999999999">
      <c r="A409" s="1344" t="s">
        <v>17104</v>
      </c>
      <c r="B409" s="820" t="s">
        <v>216</v>
      </c>
      <c r="C409" s="1352" t="s">
        <v>17105</v>
      </c>
      <c r="D409" s="1346" t="s">
        <v>17106</v>
      </c>
      <c r="E409" s="1347">
        <v>1</v>
      </c>
      <c r="F409" s="1181"/>
      <c r="G409" s="1348">
        <v>24.5</v>
      </c>
      <c r="H409" s="227">
        <f>IF(G409="","",G409-G409*COMPASS!$U$44)</f>
        <v>24.5</v>
      </c>
    </row>
    <row r="410" spans="1:8" ht="20.399999999999999">
      <c r="A410" s="1344" t="s">
        <v>17107</v>
      </c>
      <c r="B410" s="820" t="s">
        <v>216</v>
      </c>
      <c r="C410" s="1352" t="s">
        <v>17108</v>
      </c>
      <c r="D410" s="1346" t="s">
        <v>17109</v>
      </c>
      <c r="E410" s="1347">
        <v>1</v>
      </c>
      <c r="F410" s="1181"/>
      <c r="G410" s="1348">
        <v>26.1</v>
      </c>
      <c r="H410" s="227">
        <f>IF(G410="","",G410-G410*COMPASS!$U$44)</f>
        <v>26.1</v>
      </c>
    </row>
    <row r="411" spans="1:8" ht="20.399999999999999">
      <c r="A411" s="1344" t="s">
        <v>17110</v>
      </c>
      <c r="B411" s="820" t="s">
        <v>216</v>
      </c>
      <c r="C411" s="1352" t="s">
        <v>17111</v>
      </c>
      <c r="D411" s="1346" t="s">
        <v>17112</v>
      </c>
      <c r="E411" s="1347">
        <v>1</v>
      </c>
      <c r="F411" s="1181"/>
      <c r="G411" s="1348">
        <v>26.1</v>
      </c>
      <c r="H411" s="227">
        <f>IF(G411="","",G411-G411*COMPASS!$U$44)</f>
        <v>26.1</v>
      </c>
    </row>
    <row r="412" spans="1:8" ht="20.399999999999999">
      <c r="A412" s="1344" t="s">
        <v>17113</v>
      </c>
      <c r="B412" s="820" t="s">
        <v>216</v>
      </c>
      <c r="C412" s="1352" t="s">
        <v>17114</v>
      </c>
      <c r="D412" s="1346" t="s">
        <v>17115</v>
      </c>
      <c r="E412" s="1347">
        <v>1</v>
      </c>
      <c r="F412" s="1181"/>
      <c r="G412" s="1348">
        <v>44.1</v>
      </c>
      <c r="H412" s="227">
        <f>IF(G412="","",G412-G412*COMPASS!$U$44)</f>
        <v>44.1</v>
      </c>
    </row>
    <row r="413" spans="1:8" ht="20.399999999999999">
      <c r="A413" s="1344" t="s">
        <v>17116</v>
      </c>
      <c r="B413" s="820" t="s">
        <v>216</v>
      </c>
      <c r="C413" s="1352" t="s">
        <v>17117</v>
      </c>
      <c r="D413" s="1346" t="s">
        <v>17118</v>
      </c>
      <c r="E413" s="1347">
        <v>1</v>
      </c>
      <c r="F413" s="1181"/>
      <c r="G413" s="1348">
        <v>43.1</v>
      </c>
      <c r="H413" s="227">
        <f>IF(G413="","",G413-G413*COMPASS!$U$44)</f>
        <v>43.1</v>
      </c>
    </row>
    <row r="414" spans="1:8" ht="20.399999999999999">
      <c r="A414" s="1344" t="s">
        <v>17119</v>
      </c>
      <c r="B414" s="820" t="s">
        <v>216</v>
      </c>
      <c r="C414" s="1352" t="s">
        <v>17120</v>
      </c>
      <c r="D414" s="1346" t="s">
        <v>17121</v>
      </c>
      <c r="E414" s="1347">
        <v>1</v>
      </c>
      <c r="F414" s="1181"/>
      <c r="G414" s="1348">
        <v>38.200000000000003</v>
      </c>
      <c r="H414" s="227">
        <f>IF(G414="","",G414-G414*COMPASS!$U$44)</f>
        <v>38.200000000000003</v>
      </c>
    </row>
    <row r="415" spans="1:8" ht="20.399999999999999">
      <c r="A415" s="1344" t="s">
        <v>17122</v>
      </c>
      <c r="B415" s="820" t="s">
        <v>216</v>
      </c>
      <c r="C415" s="1352" t="s">
        <v>17123</v>
      </c>
      <c r="D415" s="1346" t="s">
        <v>17124</v>
      </c>
      <c r="E415" s="1347">
        <v>1</v>
      </c>
      <c r="F415" s="1181"/>
      <c r="G415" s="1348">
        <v>63.7</v>
      </c>
      <c r="H415" s="227">
        <f>IF(G415="","",G415-G415*COMPASS!$U$44)</f>
        <v>63.7</v>
      </c>
    </row>
    <row r="416" spans="1:8" ht="20.399999999999999">
      <c r="A416" s="1344" t="s">
        <v>17125</v>
      </c>
      <c r="B416" s="820" t="s">
        <v>216</v>
      </c>
      <c r="C416" s="1352" t="s">
        <v>17126</v>
      </c>
      <c r="D416" s="1346" t="s">
        <v>17127</v>
      </c>
      <c r="E416" s="1347">
        <v>1</v>
      </c>
      <c r="F416" s="1181"/>
      <c r="G416" s="1348">
        <v>63.7</v>
      </c>
      <c r="H416" s="227">
        <f>IF(G416="","",G416-G416*COMPASS!$U$44)</f>
        <v>63.7</v>
      </c>
    </row>
    <row r="417" spans="1:8" ht="20.399999999999999">
      <c r="A417" s="1344" t="s">
        <v>17128</v>
      </c>
      <c r="B417" s="820" t="s">
        <v>216</v>
      </c>
      <c r="C417" s="1352" t="s">
        <v>17129</v>
      </c>
      <c r="D417" s="1346" t="s">
        <v>17130</v>
      </c>
      <c r="E417" s="1347">
        <v>1</v>
      </c>
      <c r="F417" s="1181"/>
      <c r="G417" s="1348">
        <v>142.69999999999999</v>
      </c>
      <c r="H417" s="227">
        <f>IF(G417="","",G417-G417*COMPASS!$U$44)</f>
        <v>142.69999999999999</v>
      </c>
    </row>
    <row r="418" spans="1:8">
      <c r="A418" s="1344" t="s">
        <v>17131</v>
      </c>
      <c r="B418" s="820" t="s">
        <v>216</v>
      </c>
      <c r="C418" s="1352" t="s">
        <v>17132</v>
      </c>
      <c r="D418" s="1346" t="s">
        <v>17133</v>
      </c>
      <c r="E418" s="1347">
        <v>1</v>
      </c>
      <c r="F418" s="1181"/>
      <c r="G418" s="1348">
        <v>142.69999999999999</v>
      </c>
      <c r="H418" s="227">
        <f>IF(G418="","",G418-G418*COMPASS!$U$44)</f>
        <v>142.69999999999999</v>
      </c>
    </row>
    <row r="419" spans="1:8" ht="20.399999999999999">
      <c r="A419" s="1344" t="s">
        <v>17134</v>
      </c>
      <c r="B419" s="820" t="s">
        <v>216</v>
      </c>
      <c r="C419" s="1352" t="s">
        <v>17135</v>
      </c>
      <c r="D419" s="1346" t="s">
        <v>17136</v>
      </c>
      <c r="E419" s="1347">
        <v>1</v>
      </c>
      <c r="F419" s="1181"/>
      <c r="G419" s="1348">
        <v>32.5</v>
      </c>
      <c r="H419" s="227">
        <f>IF(G419="","",G419-G419*COMPASS!$U$44)</f>
        <v>32.5</v>
      </c>
    </row>
    <row r="420" spans="1:8" ht="20.399999999999999">
      <c r="A420" s="1344" t="s">
        <v>17137</v>
      </c>
      <c r="B420" s="820" t="s">
        <v>216</v>
      </c>
      <c r="C420" s="1352" t="s">
        <v>17138</v>
      </c>
      <c r="D420" s="1346" t="s">
        <v>17139</v>
      </c>
      <c r="E420" s="1347">
        <v>1</v>
      </c>
      <c r="F420" s="1181"/>
      <c r="G420" s="1348">
        <v>35.5</v>
      </c>
      <c r="H420" s="227">
        <f>IF(G420="","",G420-G420*COMPASS!$U$44)</f>
        <v>35.5</v>
      </c>
    </row>
    <row r="421" spans="1:8">
      <c r="A421" s="1344" t="s">
        <v>17140</v>
      </c>
      <c r="B421" s="820" t="s">
        <v>216</v>
      </c>
      <c r="C421" s="1352" t="s">
        <v>17141</v>
      </c>
      <c r="D421" s="1346" t="s">
        <v>17142</v>
      </c>
      <c r="E421" s="1347">
        <v>1</v>
      </c>
      <c r="F421" s="1181"/>
      <c r="G421" s="1348">
        <v>10.8</v>
      </c>
      <c r="H421" s="227">
        <f>IF(G421="","",G421-G421*COMPASS!$U$44)</f>
        <v>10.8</v>
      </c>
    </row>
    <row r="422" spans="1:8" ht="20.399999999999999">
      <c r="A422" s="1344" t="s">
        <v>17143</v>
      </c>
      <c r="B422" s="820" t="s">
        <v>216</v>
      </c>
      <c r="C422" s="1352" t="s">
        <v>17144</v>
      </c>
      <c r="D422" s="1346" t="s">
        <v>17145</v>
      </c>
      <c r="E422" s="1347">
        <v>1</v>
      </c>
      <c r="F422" s="1181"/>
      <c r="G422" s="1348">
        <v>32.200000000000003</v>
      </c>
      <c r="H422" s="227">
        <f>IF(G422="","",G422-G422*COMPASS!$U$44)</f>
        <v>32.200000000000003</v>
      </c>
    </row>
    <row r="423" spans="1:8" ht="20.399999999999999">
      <c r="A423" s="1344" t="s">
        <v>17700</v>
      </c>
      <c r="B423" s="820" t="s">
        <v>216</v>
      </c>
      <c r="C423" s="1352" t="s">
        <v>17701</v>
      </c>
      <c r="D423" s="1346" t="s">
        <v>17702</v>
      </c>
      <c r="E423" s="1347">
        <v>1</v>
      </c>
      <c r="F423" s="1181"/>
      <c r="G423" s="1348">
        <v>71.343999999999994</v>
      </c>
      <c r="H423" s="227">
        <f>IF(G423="","",G423-G423*COMPASS!$U$44)</f>
        <v>71.343999999999994</v>
      </c>
    </row>
    <row r="424" spans="1:8" ht="20.399999999999999">
      <c r="A424" s="1344" t="s">
        <v>17146</v>
      </c>
      <c r="B424" s="820" t="s">
        <v>216</v>
      </c>
      <c r="C424" s="1352" t="s">
        <v>17147</v>
      </c>
      <c r="D424" s="1346" t="s">
        <v>17148</v>
      </c>
      <c r="E424" s="1347">
        <v>1</v>
      </c>
      <c r="F424" s="1181"/>
      <c r="G424" s="1348">
        <v>71.599999999999994</v>
      </c>
      <c r="H424" s="227">
        <f>IF(G424="","",G424-G424*COMPASS!$U$44)</f>
        <v>71.599999999999994</v>
      </c>
    </row>
    <row r="425" spans="1:8" ht="20.399999999999999">
      <c r="A425" s="1344" t="s">
        <v>17149</v>
      </c>
      <c r="B425" s="820" t="s">
        <v>216</v>
      </c>
      <c r="C425" s="1352" t="s">
        <v>17150</v>
      </c>
      <c r="D425" s="1346" t="s">
        <v>17151</v>
      </c>
      <c r="E425" s="1347">
        <v>1</v>
      </c>
      <c r="F425" s="1181"/>
      <c r="G425" s="1348">
        <v>130</v>
      </c>
      <c r="H425" s="227">
        <f>IF(G425="","",G425-G425*COMPASS!$U$44)</f>
        <v>130</v>
      </c>
    </row>
    <row r="426" spans="1:8" ht="20.399999999999999">
      <c r="A426" s="1344" t="s">
        <v>17152</v>
      </c>
      <c r="B426" s="820" t="s">
        <v>216</v>
      </c>
      <c r="C426" s="1352" t="s">
        <v>17153</v>
      </c>
      <c r="D426" s="1346" t="s">
        <v>17154</v>
      </c>
      <c r="E426" s="1347">
        <v>1</v>
      </c>
      <c r="F426" s="1181"/>
      <c r="G426" s="1348">
        <v>195</v>
      </c>
      <c r="H426" s="227">
        <f>IF(G426="","",G426-G426*COMPASS!$U$44)</f>
        <v>195</v>
      </c>
    </row>
    <row r="427" spans="1:8" ht="20.399999999999999">
      <c r="A427" s="1344" t="s">
        <v>17155</v>
      </c>
      <c r="B427" s="820" t="s">
        <v>216</v>
      </c>
      <c r="C427" s="1352" t="s">
        <v>17156</v>
      </c>
      <c r="D427" s="1346" t="s">
        <v>17157</v>
      </c>
      <c r="E427" s="1347">
        <v>1</v>
      </c>
      <c r="F427" s="1181"/>
      <c r="G427" s="1348">
        <v>48.6</v>
      </c>
      <c r="H427" s="227">
        <f>IF(G427="","",G427-G427*COMPASS!$U$44)</f>
        <v>48.6</v>
      </c>
    </row>
    <row r="428" spans="1:8" ht="20.399999999999999">
      <c r="A428" s="1344" t="s">
        <v>17158</v>
      </c>
      <c r="B428" s="820" t="s">
        <v>216</v>
      </c>
      <c r="C428" s="1352" t="s">
        <v>17159</v>
      </c>
      <c r="D428" s="1346" t="s">
        <v>17160</v>
      </c>
      <c r="E428" s="1347">
        <v>1</v>
      </c>
      <c r="F428" s="1181"/>
      <c r="G428" s="1348">
        <v>174.1</v>
      </c>
      <c r="H428" s="227">
        <f>IF(G428="","",G428-G428*COMPASS!$U$44)</f>
        <v>174.1</v>
      </c>
    </row>
    <row r="429" spans="1:8" ht="20.399999999999999">
      <c r="A429" s="1344" t="s">
        <v>17161</v>
      </c>
      <c r="B429" s="820" t="s">
        <v>216</v>
      </c>
      <c r="C429" s="1352" t="s">
        <v>17162</v>
      </c>
      <c r="D429" s="1346" t="s">
        <v>17163</v>
      </c>
      <c r="E429" s="1347">
        <v>1</v>
      </c>
      <c r="F429" s="1181"/>
      <c r="G429" s="1348">
        <v>174.1</v>
      </c>
      <c r="H429" s="227">
        <f>IF(G429="","",G429-G429*COMPASS!$U$44)</f>
        <v>174.1</v>
      </c>
    </row>
    <row r="430" spans="1:8" ht="20.399999999999999">
      <c r="A430" s="1344" t="s">
        <v>17161</v>
      </c>
      <c r="B430" s="820" t="s">
        <v>216</v>
      </c>
      <c r="C430" s="1352" t="s">
        <v>17164</v>
      </c>
      <c r="D430" s="1346" t="s">
        <v>17163</v>
      </c>
      <c r="E430" s="1347">
        <v>1</v>
      </c>
      <c r="F430" s="1181"/>
      <c r="G430" s="1348">
        <v>252.7</v>
      </c>
      <c r="H430" s="227">
        <f>IF(G430="","",G430-G430*COMPASS!$U$44)</f>
        <v>252.7</v>
      </c>
    </row>
    <row r="431" spans="1:8">
      <c r="A431" s="1356" t="s">
        <v>17531</v>
      </c>
      <c r="B431" s="1339"/>
      <c r="C431" s="1357"/>
      <c r="D431" s="1356"/>
      <c r="E431" s="1339"/>
      <c r="F431" s="1341"/>
      <c r="G431" s="1341"/>
      <c r="H431" s="227" t="str">
        <f>IF(G431="","",G431-G431*COMPASS!$U$44)</f>
        <v/>
      </c>
    </row>
    <row r="432" spans="1:8" ht="20.399999999999999">
      <c r="A432" s="1344" t="s">
        <v>17532</v>
      </c>
      <c r="B432" s="820" t="s">
        <v>216</v>
      </c>
      <c r="C432" s="1352" t="s">
        <v>17533</v>
      </c>
      <c r="D432" s="1346" t="s">
        <v>17534</v>
      </c>
      <c r="E432" s="1347">
        <v>1</v>
      </c>
      <c r="F432" s="1181"/>
      <c r="G432" s="1348">
        <v>178.94799999999998</v>
      </c>
      <c r="H432" s="227">
        <f>IF(G432="","",G432-G432*COMPASS!$U$44)</f>
        <v>178.94799999999998</v>
      </c>
    </row>
    <row r="433" spans="1:8" ht="20.399999999999999">
      <c r="A433" s="1344" t="s">
        <v>17703</v>
      </c>
      <c r="B433" s="820" t="s">
        <v>216</v>
      </c>
      <c r="C433" s="1352" t="s">
        <v>17704</v>
      </c>
      <c r="D433" s="1346" t="s">
        <v>17705</v>
      </c>
      <c r="E433" s="1347">
        <v>1</v>
      </c>
      <c r="F433" s="1181"/>
      <c r="G433" s="1348">
        <v>442.78</v>
      </c>
      <c r="H433" s="227">
        <f>IF(G433="","",G433-G433*COMPASS!$U$44)</f>
        <v>442.78</v>
      </c>
    </row>
  </sheetData>
  <sheetProtection algorithmName="SHA-512" hashValue="QprUGVrXBq0Hih593SnSnbKPzgBEmBa7hV5AJMOfHUKRhKcDEAUinButPRximTxpyIy15/No3arZQUtjwpsyEQ==" saltValue="+ZZRMWGMQ1ZcO4wrYH5NUg==" spinCount="100000" sheet="1" objects="1" scenarios="1"/>
  <mergeCells count="1">
    <mergeCell ref="D1:G1"/>
  </mergeCells>
  <hyperlinks>
    <hyperlink ref="H2" location="Indice" display="Indice" xr:uid="{00000000-0004-0000-1B00-000000000000}"/>
    <hyperlink ref="D1" r:id="rId1" xr:uid="{00000000-0004-0000-1B00-000001000000}"/>
    <hyperlink ref="C397" r:id="rId2" xr:uid="{C9166D19-487B-4E6D-9539-4B3023E38C77}"/>
  </hyperlinks>
  <pageMargins left="0.15748031496062992" right="0.15748031496062992" top="0.31496062992125984" bottom="0.43307086614173229" header="0.31496062992125984" footer="0.19685039370078741"/>
  <pageSetup paperSize="9" orientation="portrait" r:id="rId3"/>
  <headerFooter>
    <oddFooter>&amp;C&amp;"Wingdings,Normale"&amp;8J&amp;"Arial,Normale" Prodotto gestito sempre a stock &amp;"Wingdings,Normale")&amp;"Arial,Normale" Prodotto gestito di cui verificare la disponibilità L Prodotto in obsolescenza&amp;R&amp;8&amp;P/&amp;N</oddFooter>
  </headerFooter>
  <drawing r:id="rId4"/>
  <legacyDrawing r:id="rId5"/>
  <oleObjects>
    <mc:AlternateContent xmlns:mc="http://schemas.openxmlformats.org/markup-compatibility/2006">
      <mc:Choice Requires="x14">
        <oleObject progId="PI3.Image" shapeId="408577" r:id="rId6">
          <objectPr defaultSize="0" autoPict="0" r:id="rId7">
            <anchor moveWithCells="1">
              <from>
                <xdr:col>5</xdr:col>
                <xdr:colOff>30480</xdr:colOff>
                <xdr:row>4</xdr:row>
                <xdr:rowOff>30480</xdr:rowOff>
              </from>
              <to>
                <xdr:col>5</xdr:col>
                <xdr:colOff>297180</xdr:colOff>
                <xdr:row>4</xdr:row>
                <xdr:rowOff>297180</xdr:rowOff>
              </to>
            </anchor>
          </objectPr>
        </oleObject>
      </mc:Choice>
      <mc:Fallback>
        <oleObject progId="PI3.Image" shapeId="408577"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tabColor indexed="10"/>
  </sheetPr>
  <dimension ref="A1:I169"/>
  <sheetViews>
    <sheetView zoomScaleNormal="100" workbookViewId="0">
      <pane ySplit="4" topLeftCell="A5" activePane="bottomLeft" state="frozen"/>
      <selection activeCell="V11" sqref="V11"/>
      <selection pane="bottomLeft" activeCell="C10" sqref="C10"/>
    </sheetView>
  </sheetViews>
  <sheetFormatPr defaultColWidth="9.44140625" defaultRowHeight="17.25" customHeight="1"/>
  <cols>
    <col min="1" max="1" width="21.44140625" style="49" customWidth="1"/>
    <col min="2" max="2" width="3.5546875" style="94" bestFit="1" customWidth="1"/>
    <col min="3" max="3" width="18.44140625" style="48" customWidth="1"/>
    <col min="4" max="4" width="41" style="48" customWidth="1"/>
    <col min="5" max="5" width="4.5546875" style="146" bestFit="1" customWidth="1"/>
    <col min="6" max="6" width="5.5546875" style="51" customWidth="1"/>
    <col min="7" max="7" width="7.5546875" style="63" bestFit="1" customWidth="1"/>
    <col min="8" max="8" width="10.44140625" style="180" bestFit="1" customWidth="1"/>
    <col min="9" max="9" width="17" style="146" customWidth="1"/>
    <col min="10" max="16384" width="9.44140625" style="49"/>
  </cols>
  <sheetData>
    <row r="1" spans="1:9" ht="16.5" customHeight="1">
      <c r="A1" s="53" t="s">
        <v>17717</v>
      </c>
      <c r="B1" s="134"/>
      <c r="C1" s="159"/>
      <c r="D1" s="1385" t="s">
        <v>11780</v>
      </c>
      <c r="E1" s="1386"/>
      <c r="F1" s="1386"/>
      <c r="G1" s="1386"/>
      <c r="H1" s="175"/>
    </row>
    <row r="2" spans="1:9" ht="16.5" customHeight="1" thickBot="1">
      <c r="A2" s="55"/>
      <c r="B2" s="135"/>
      <c r="C2" s="160"/>
      <c r="D2" s="46"/>
      <c r="E2" s="85"/>
      <c r="F2" s="58"/>
      <c r="G2" s="57"/>
      <c r="H2" s="176" t="s">
        <v>190</v>
      </c>
    </row>
    <row r="3" spans="1:9" ht="25.2">
      <c r="A3" s="44" t="s">
        <v>1667</v>
      </c>
      <c r="B3" s="33"/>
      <c r="C3" s="161"/>
      <c r="D3" s="45"/>
      <c r="E3" s="16"/>
      <c r="F3" s="32"/>
      <c r="G3" s="59"/>
      <c r="H3" s="177"/>
    </row>
    <row r="4" spans="1:9" s="67" customFormat="1" ht="17.25" customHeight="1">
      <c r="A4" s="66" t="s">
        <v>1586</v>
      </c>
      <c r="B4" s="131"/>
      <c r="C4" s="47" t="s">
        <v>217</v>
      </c>
      <c r="D4" s="47" t="s">
        <v>219</v>
      </c>
      <c r="E4" s="60" t="s">
        <v>490</v>
      </c>
      <c r="F4" s="61"/>
      <c r="G4" s="162" t="s">
        <v>189</v>
      </c>
      <c r="H4" s="320" t="s">
        <v>491</v>
      </c>
      <c r="I4" s="62"/>
    </row>
    <row r="5" spans="1:9" ht="23.85" customHeight="1">
      <c r="A5" s="350" t="s">
        <v>8146</v>
      </c>
      <c r="B5" s="376"/>
      <c r="C5" s="351"/>
      <c r="D5" s="391"/>
      <c r="E5" s="386"/>
      <c r="F5" s="388"/>
      <c r="G5" s="390"/>
      <c r="H5" s="178" t="str">
        <f>IF(G5="","",G5-G5*[3]AGENCAVI!#REF!)</f>
        <v/>
      </c>
    </row>
    <row r="6" spans="1:9" ht="14.85" customHeight="1">
      <c r="A6" s="337" t="s">
        <v>7049</v>
      </c>
      <c r="B6" s="371" t="s">
        <v>571</v>
      </c>
      <c r="C6" s="338" t="s">
        <v>7050</v>
      </c>
      <c r="D6" s="311" t="s">
        <v>7051</v>
      </c>
      <c r="E6" s="387">
        <v>1</v>
      </c>
      <c r="F6" s="379" t="s">
        <v>7835</v>
      </c>
      <c r="G6" s="454">
        <v>69.691500000000005</v>
      </c>
      <c r="H6" s="178">
        <f>IF(G6="","",G6-G6*COMPASS!$U$17)</f>
        <v>69.691500000000005</v>
      </c>
    </row>
    <row r="7" spans="1:9" ht="14.85" customHeight="1">
      <c r="A7" s="337" t="s">
        <v>7052</v>
      </c>
      <c r="B7" s="371" t="s">
        <v>571</v>
      </c>
      <c r="C7" s="338" t="s">
        <v>7053</v>
      </c>
      <c r="D7" s="311" t="s">
        <v>7054</v>
      </c>
      <c r="E7" s="387">
        <v>1</v>
      </c>
      <c r="F7" s="379" t="s">
        <v>7835</v>
      </c>
      <c r="G7" s="454">
        <v>168.13</v>
      </c>
      <c r="H7" s="178">
        <f>IF(G7="","",G7-G7*COMPASS!$U$17)</f>
        <v>168.13</v>
      </c>
    </row>
    <row r="8" spans="1:9" ht="14.85" customHeight="1">
      <c r="A8" s="337" t="s">
        <v>7055</v>
      </c>
      <c r="B8" s="371" t="s">
        <v>571</v>
      </c>
      <c r="C8" s="338" t="s">
        <v>7056</v>
      </c>
      <c r="D8" s="311" t="s">
        <v>7057</v>
      </c>
      <c r="E8" s="387">
        <v>1</v>
      </c>
      <c r="F8" s="379" t="s">
        <v>7835</v>
      </c>
      <c r="G8" s="454">
        <v>2.88</v>
      </c>
      <c r="H8" s="178">
        <f>IF(G8="","",G8-G8*COMPASS!$U$17)</f>
        <v>2.88</v>
      </c>
    </row>
    <row r="9" spans="1:9" ht="14.85" customHeight="1">
      <c r="A9" s="337" t="s">
        <v>7058</v>
      </c>
      <c r="B9" s="371" t="s">
        <v>571</v>
      </c>
      <c r="C9" s="338" t="s">
        <v>7059</v>
      </c>
      <c r="D9" s="311" t="s">
        <v>7060</v>
      </c>
      <c r="E9" s="387">
        <v>1</v>
      </c>
      <c r="F9" s="379" t="s">
        <v>7835</v>
      </c>
      <c r="G9" s="454">
        <v>2.8695149999999998</v>
      </c>
      <c r="H9" s="178">
        <f>IF(G9="","",G9-G9*COMPASS!$U$17)</f>
        <v>2.8695149999999998</v>
      </c>
    </row>
    <row r="10" spans="1:9" ht="14.85" customHeight="1">
      <c r="A10" s="337" t="s">
        <v>7061</v>
      </c>
      <c r="B10" s="371" t="s">
        <v>571</v>
      </c>
      <c r="C10" s="338" t="s">
        <v>7062</v>
      </c>
      <c r="D10" s="311" t="s">
        <v>7063</v>
      </c>
      <c r="E10" s="387">
        <v>1</v>
      </c>
      <c r="F10" s="379" t="s">
        <v>7835</v>
      </c>
      <c r="G10" s="454">
        <v>2.88</v>
      </c>
      <c r="H10" s="178">
        <f>IF(G10="","",G10-G10*COMPASS!$U$17)</f>
        <v>2.88</v>
      </c>
    </row>
    <row r="11" spans="1:9" ht="14.85" customHeight="1">
      <c r="A11" s="350" t="s">
        <v>7064</v>
      </c>
      <c r="B11" s="376"/>
      <c r="C11" s="351"/>
      <c r="D11" s="391"/>
      <c r="E11" s="386"/>
      <c r="F11" s="386"/>
      <c r="G11" s="389"/>
      <c r="H11" s="178" t="str">
        <f>IF(G11="","",G11-G11*COMPASS!$U$17)</f>
        <v/>
      </c>
    </row>
    <row r="12" spans="1:9" ht="14.85" customHeight="1">
      <c r="A12" s="337" t="s">
        <v>7065</v>
      </c>
      <c r="B12" s="371" t="s">
        <v>571</v>
      </c>
      <c r="C12" s="338" t="s">
        <v>7066</v>
      </c>
      <c r="D12" s="349" t="s">
        <v>7067</v>
      </c>
      <c r="E12" s="387">
        <v>1</v>
      </c>
      <c r="F12" s="379" t="s">
        <v>7835</v>
      </c>
      <c r="G12" s="454">
        <v>1.3588949999999997</v>
      </c>
      <c r="H12" s="178">
        <f>IF(G12="","",G12-G12*COMPASS!$U$17)</f>
        <v>1.3588949999999997</v>
      </c>
    </row>
    <row r="13" spans="1:9" ht="14.85" customHeight="1">
      <c r="A13" s="337" t="s">
        <v>7068</v>
      </c>
      <c r="B13" s="371" t="s">
        <v>571</v>
      </c>
      <c r="C13" s="338" t="s">
        <v>7069</v>
      </c>
      <c r="D13" s="349" t="s">
        <v>7070</v>
      </c>
      <c r="E13" s="387">
        <v>1</v>
      </c>
      <c r="F13" s="379" t="s">
        <v>7835</v>
      </c>
      <c r="G13" s="454">
        <v>2.9835000000000003</v>
      </c>
      <c r="H13" s="178">
        <f>IF(G13="","",G13-G13*COMPASS!$U$17)</f>
        <v>2.9835000000000003</v>
      </c>
    </row>
    <row r="14" spans="1:9" ht="14.85" customHeight="1">
      <c r="A14" s="337" t="s">
        <v>7071</v>
      </c>
      <c r="B14" s="371" t="s">
        <v>571</v>
      </c>
      <c r="C14" s="338" t="s">
        <v>7072</v>
      </c>
      <c r="D14" s="349" t="s">
        <v>7073</v>
      </c>
      <c r="E14" s="387">
        <v>1</v>
      </c>
      <c r="F14" s="379" t="s">
        <v>7835</v>
      </c>
      <c r="G14" s="454">
        <v>4.1054999999999993</v>
      </c>
      <c r="H14" s="178">
        <f>IF(G14="","",G14-G14*COMPASS!$U$17)</f>
        <v>4.1054999999999993</v>
      </c>
    </row>
    <row r="15" spans="1:9" ht="14.85" customHeight="1">
      <c r="A15" s="337" t="s">
        <v>7074</v>
      </c>
      <c r="B15" s="371" t="s">
        <v>571</v>
      </c>
      <c r="C15" s="338" t="s">
        <v>7075</v>
      </c>
      <c r="D15" s="349" t="s">
        <v>7076</v>
      </c>
      <c r="E15" s="387">
        <v>1</v>
      </c>
      <c r="F15" s="379" t="s">
        <v>7835</v>
      </c>
      <c r="G15" s="454">
        <v>6.3494999999999999</v>
      </c>
      <c r="H15" s="178">
        <f>IF(G15="","",G15-G15*COMPASS!$U$17)</f>
        <v>6.3494999999999999</v>
      </c>
    </row>
    <row r="16" spans="1:9" ht="14.85" customHeight="1">
      <c r="A16" s="337" t="s">
        <v>7077</v>
      </c>
      <c r="B16" s="371" t="s">
        <v>571</v>
      </c>
      <c r="C16" s="338" t="s">
        <v>7078</v>
      </c>
      <c r="D16" s="349" t="s">
        <v>7079</v>
      </c>
      <c r="E16" s="387">
        <v>1</v>
      </c>
      <c r="F16" s="379" t="s">
        <v>7835</v>
      </c>
      <c r="G16" s="454">
        <v>11.959499999999998</v>
      </c>
      <c r="H16" s="178">
        <f>IF(G16="","",G16-G16*COMPASS!$U$17)</f>
        <v>11.959499999999998</v>
      </c>
    </row>
    <row r="17" spans="1:8" ht="14.85" customHeight="1">
      <c r="A17" s="350" t="s">
        <v>7080</v>
      </c>
      <c r="B17" s="376"/>
      <c r="C17" s="351"/>
      <c r="D17" s="391"/>
      <c r="E17" s="386"/>
      <c r="F17" s="386"/>
      <c r="G17" s="389"/>
      <c r="H17" s="178" t="str">
        <f>IF(G17="","",G17-G17*COMPASS!$U$17)</f>
        <v/>
      </c>
    </row>
    <row r="18" spans="1:8" ht="14.85" customHeight="1">
      <c r="A18" s="337" t="s">
        <v>7081</v>
      </c>
      <c r="B18" s="371" t="s">
        <v>571</v>
      </c>
      <c r="C18" s="338" t="s">
        <v>7082</v>
      </c>
      <c r="D18" s="311" t="s">
        <v>7083</v>
      </c>
      <c r="E18" s="387">
        <v>1</v>
      </c>
      <c r="F18" s="379" t="s">
        <v>7835</v>
      </c>
      <c r="G18" s="454">
        <v>1.3588949999999997</v>
      </c>
      <c r="H18" s="178">
        <f>IF(G18="","",G18-G18*COMPASS!$U$17)</f>
        <v>1.3588949999999997</v>
      </c>
    </row>
    <row r="19" spans="1:8" ht="14.85" customHeight="1">
      <c r="A19" s="337" t="s">
        <v>7084</v>
      </c>
      <c r="B19" s="371" t="s">
        <v>571</v>
      </c>
      <c r="C19" s="338" t="s">
        <v>7085</v>
      </c>
      <c r="D19" s="311" t="s">
        <v>7086</v>
      </c>
      <c r="E19" s="387">
        <v>1</v>
      </c>
      <c r="F19" s="379" t="s">
        <v>7835</v>
      </c>
      <c r="G19" s="454">
        <v>1.8614999999999999</v>
      </c>
      <c r="H19" s="178">
        <f>IF(G19="","",G19-G19*COMPASS!$U$17)</f>
        <v>1.8614999999999999</v>
      </c>
    </row>
    <row r="20" spans="1:8" ht="14.85" customHeight="1">
      <c r="A20" s="337" t="s">
        <v>7087</v>
      </c>
      <c r="B20" s="371" t="s">
        <v>571</v>
      </c>
      <c r="C20" s="338" t="s">
        <v>7088</v>
      </c>
      <c r="D20" s="311" t="s">
        <v>7089</v>
      </c>
      <c r="E20" s="387">
        <v>1</v>
      </c>
      <c r="F20" s="379" t="s">
        <v>7835</v>
      </c>
      <c r="G20" s="454">
        <v>2.9835000000000003</v>
      </c>
      <c r="H20" s="178">
        <f>IF(G20="","",G20-G20*COMPASS!$U$17)</f>
        <v>2.9835000000000003</v>
      </c>
    </row>
    <row r="21" spans="1:8" ht="14.85" customHeight="1">
      <c r="A21" s="337" t="s">
        <v>7090</v>
      </c>
      <c r="B21" s="371" t="s">
        <v>571</v>
      </c>
      <c r="C21" s="338" t="s">
        <v>7091</v>
      </c>
      <c r="D21" s="311" t="s">
        <v>7092</v>
      </c>
      <c r="E21" s="387">
        <v>1</v>
      </c>
      <c r="F21" s="379" t="s">
        <v>7835</v>
      </c>
      <c r="G21" s="454">
        <v>4.1054999999999993</v>
      </c>
      <c r="H21" s="178">
        <f>IF(G21="","",G21-G21*COMPASS!$U$17)</f>
        <v>4.1054999999999993</v>
      </c>
    </row>
    <row r="22" spans="1:8" ht="14.85" customHeight="1">
      <c r="A22" s="337" t="s">
        <v>7093</v>
      </c>
      <c r="B22" s="371" t="s">
        <v>571</v>
      </c>
      <c r="C22" s="338" t="s">
        <v>7094</v>
      </c>
      <c r="D22" s="311" t="s">
        <v>7095</v>
      </c>
      <c r="E22" s="387">
        <v>1</v>
      </c>
      <c r="F22" s="379" t="s">
        <v>7835</v>
      </c>
      <c r="G22" s="454">
        <v>6.3494999999999999</v>
      </c>
      <c r="H22" s="178">
        <f>IF(G22="","",G22-G22*COMPASS!$U$17)</f>
        <v>6.3494999999999999</v>
      </c>
    </row>
    <row r="23" spans="1:8" ht="14.85" customHeight="1">
      <c r="A23" s="337" t="s">
        <v>7096</v>
      </c>
      <c r="B23" s="371" t="s">
        <v>571</v>
      </c>
      <c r="C23" s="338" t="s">
        <v>7097</v>
      </c>
      <c r="D23" s="311" t="s">
        <v>7098</v>
      </c>
      <c r="E23" s="387">
        <v>1</v>
      </c>
      <c r="F23" s="379" t="s">
        <v>7835</v>
      </c>
      <c r="G23" s="454">
        <v>1.3588949999999997</v>
      </c>
      <c r="H23" s="178">
        <f>IF(G23="","",G23-G23*COMPASS!$U$17)</f>
        <v>1.3588949999999997</v>
      </c>
    </row>
    <row r="24" spans="1:8" ht="14.85" customHeight="1">
      <c r="A24" s="337" t="s">
        <v>7099</v>
      </c>
      <c r="B24" s="371" t="s">
        <v>571</v>
      </c>
      <c r="C24" s="338" t="s">
        <v>7100</v>
      </c>
      <c r="D24" s="311" t="s">
        <v>7101</v>
      </c>
      <c r="E24" s="387">
        <v>1</v>
      </c>
      <c r="F24" s="379" t="s">
        <v>7835</v>
      </c>
      <c r="G24" s="454">
        <v>1.8614999999999999</v>
      </c>
      <c r="H24" s="178">
        <f>IF(G24="","",G24-G24*COMPASS!$U$17)</f>
        <v>1.8614999999999999</v>
      </c>
    </row>
    <row r="25" spans="1:8" ht="14.85" customHeight="1">
      <c r="A25" s="337" t="s">
        <v>7102</v>
      </c>
      <c r="B25" s="371" t="s">
        <v>571</v>
      </c>
      <c r="C25" s="338" t="s">
        <v>7103</v>
      </c>
      <c r="D25" s="311" t="s">
        <v>7104</v>
      </c>
      <c r="E25" s="387">
        <v>1</v>
      </c>
      <c r="F25" s="379" t="s">
        <v>7835</v>
      </c>
      <c r="G25" s="454">
        <v>2.9835000000000003</v>
      </c>
      <c r="H25" s="178">
        <f>IF(G25="","",G25-G25*COMPASS!$U$17)</f>
        <v>2.9835000000000003</v>
      </c>
    </row>
    <row r="26" spans="1:8" ht="14.85" customHeight="1">
      <c r="A26" s="337" t="s">
        <v>7105</v>
      </c>
      <c r="B26" s="371" t="s">
        <v>571</v>
      </c>
      <c r="C26" s="338" t="s">
        <v>7106</v>
      </c>
      <c r="D26" s="311" t="s">
        <v>7107</v>
      </c>
      <c r="E26" s="387">
        <v>1</v>
      </c>
      <c r="F26" s="379" t="s">
        <v>7835</v>
      </c>
      <c r="G26" s="454">
        <v>4.1054999999999993</v>
      </c>
      <c r="H26" s="178">
        <f>IF(G26="","",G26-G26*COMPASS!$U$17)</f>
        <v>4.1054999999999993</v>
      </c>
    </row>
    <row r="27" spans="1:8" ht="14.85" customHeight="1">
      <c r="A27" s="337" t="s">
        <v>7108</v>
      </c>
      <c r="B27" s="371" t="s">
        <v>571</v>
      </c>
      <c r="C27" s="338" t="s">
        <v>7109</v>
      </c>
      <c r="D27" s="311" t="s">
        <v>7110</v>
      </c>
      <c r="E27" s="387">
        <v>1</v>
      </c>
      <c r="F27" s="379" t="s">
        <v>7835</v>
      </c>
      <c r="G27" s="454">
        <v>6.3494999999999999</v>
      </c>
      <c r="H27" s="178">
        <f>IF(G27="","",G27-G27*COMPASS!$U$17)</f>
        <v>6.3494999999999999</v>
      </c>
    </row>
    <row r="28" spans="1:8" ht="14.85" customHeight="1">
      <c r="A28" s="337" t="s">
        <v>7111</v>
      </c>
      <c r="B28" s="371" t="s">
        <v>571</v>
      </c>
      <c r="C28" s="338" t="s">
        <v>7112</v>
      </c>
      <c r="D28" s="311" t="s">
        <v>7113</v>
      </c>
      <c r="E28" s="387">
        <v>1</v>
      </c>
      <c r="F28" s="379" t="s">
        <v>7835</v>
      </c>
      <c r="G28" s="454">
        <v>1.3588949999999997</v>
      </c>
      <c r="H28" s="178">
        <f>IF(G28="","",G28-G28*COMPASS!$U$17)</f>
        <v>1.3588949999999997</v>
      </c>
    </row>
    <row r="29" spans="1:8" ht="14.85" customHeight="1">
      <c r="A29" s="337" t="s">
        <v>7114</v>
      </c>
      <c r="B29" s="371" t="s">
        <v>571</v>
      </c>
      <c r="C29" s="338" t="s">
        <v>7115</v>
      </c>
      <c r="D29" s="311" t="s">
        <v>7116</v>
      </c>
      <c r="E29" s="387">
        <v>1</v>
      </c>
      <c r="F29" s="379" t="s">
        <v>7835</v>
      </c>
      <c r="G29" s="454">
        <v>1.8614999999999999</v>
      </c>
      <c r="H29" s="178">
        <f>IF(G29="","",G29-G29*COMPASS!$U$17)</f>
        <v>1.8614999999999999</v>
      </c>
    </row>
    <row r="30" spans="1:8" ht="14.85" customHeight="1">
      <c r="A30" s="337" t="s">
        <v>7117</v>
      </c>
      <c r="B30" s="371" t="s">
        <v>571</v>
      </c>
      <c r="C30" s="338" t="s">
        <v>7118</v>
      </c>
      <c r="D30" s="311" t="s">
        <v>7119</v>
      </c>
      <c r="E30" s="387">
        <v>1</v>
      </c>
      <c r="F30" s="379" t="s">
        <v>7835</v>
      </c>
      <c r="G30" s="454">
        <v>2.9835000000000003</v>
      </c>
      <c r="H30" s="178">
        <f>IF(G30="","",G30-G30*COMPASS!$U$17)</f>
        <v>2.9835000000000003</v>
      </c>
    </row>
    <row r="31" spans="1:8" ht="14.85" customHeight="1">
      <c r="A31" s="337" t="s">
        <v>7120</v>
      </c>
      <c r="B31" s="371" t="s">
        <v>571</v>
      </c>
      <c r="C31" s="338" t="s">
        <v>7121</v>
      </c>
      <c r="D31" s="311" t="s">
        <v>7122</v>
      </c>
      <c r="E31" s="387">
        <v>1</v>
      </c>
      <c r="F31" s="379" t="s">
        <v>7835</v>
      </c>
      <c r="G31" s="454">
        <v>4.1054999999999993</v>
      </c>
      <c r="H31" s="178">
        <f>IF(G31="","",G31-G31*COMPASS!$U$17)</f>
        <v>4.1054999999999993</v>
      </c>
    </row>
    <row r="32" spans="1:8" ht="14.85" customHeight="1">
      <c r="A32" s="337" t="s">
        <v>7123</v>
      </c>
      <c r="B32" s="371" t="s">
        <v>571</v>
      </c>
      <c r="C32" s="338" t="s">
        <v>7124</v>
      </c>
      <c r="D32" s="311" t="s">
        <v>7125</v>
      </c>
      <c r="E32" s="387">
        <v>1</v>
      </c>
      <c r="F32" s="379" t="s">
        <v>7835</v>
      </c>
      <c r="G32" s="454">
        <v>6.3494999999999999</v>
      </c>
      <c r="H32" s="178">
        <f>IF(G32="","",G32-G32*COMPASS!$U$17)</f>
        <v>6.3494999999999999</v>
      </c>
    </row>
    <row r="33" spans="1:8" ht="14.85" customHeight="1">
      <c r="A33" s="337" t="s">
        <v>7126</v>
      </c>
      <c r="B33" s="371" t="s">
        <v>571</v>
      </c>
      <c r="C33" s="338" t="s">
        <v>7127</v>
      </c>
      <c r="D33" s="311" t="s">
        <v>7128</v>
      </c>
      <c r="E33" s="387">
        <v>1</v>
      </c>
      <c r="F33" s="379" t="s">
        <v>7835</v>
      </c>
      <c r="G33" s="454">
        <v>1.3588949999999997</v>
      </c>
      <c r="H33" s="178">
        <f>IF(G33="","",G33-G33*COMPASS!$U$17)</f>
        <v>1.3588949999999997</v>
      </c>
    </row>
    <row r="34" spans="1:8" ht="14.85" customHeight="1">
      <c r="A34" s="337" t="s">
        <v>7129</v>
      </c>
      <c r="B34" s="371" t="s">
        <v>571</v>
      </c>
      <c r="C34" s="338" t="s">
        <v>7130</v>
      </c>
      <c r="D34" s="311" t="s">
        <v>7131</v>
      </c>
      <c r="E34" s="387">
        <v>1</v>
      </c>
      <c r="F34" s="379" t="s">
        <v>7835</v>
      </c>
      <c r="G34" s="454">
        <v>1.8614999999999999</v>
      </c>
      <c r="H34" s="178">
        <f>IF(G34="","",G34-G34*COMPASS!$U$17)</f>
        <v>1.8614999999999999</v>
      </c>
    </row>
    <row r="35" spans="1:8" ht="14.85" customHeight="1">
      <c r="A35" s="337" t="s">
        <v>7132</v>
      </c>
      <c r="B35" s="371" t="s">
        <v>571</v>
      </c>
      <c r="C35" s="338" t="s">
        <v>7133</v>
      </c>
      <c r="D35" s="311" t="s">
        <v>7134</v>
      </c>
      <c r="E35" s="387">
        <v>1</v>
      </c>
      <c r="F35" s="379" t="s">
        <v>7835</v>
      </c>
      <c r="G35" s="454">
        <v>2.9835000000000003</v>
      </c>
      <c r="H35" s="178">
        <f>IF(G35="","",G35-G35*COMPASS!$U$17)</f>
        <v>2.9835000000000003</v>
      </c>
    </row>
    <row r="36" spans="1:8" ht="14.85" customHeight="1">
      <c r="A36" s="337" t="s">
        <v>7135</v>
      </c>
      <c r="B36" s="371" t="s">
        <v>571</v>
      </c>
      <c r="C36" s="338" t="s">
        <v>7136</v>
      </c>
      <c r="D36" s="311" t="s">
        <v>7137</v>
      </c>
      <c r="E36" s="387">
        <v>1</v>
      </c>
      <c r="F36" s="379" t="s">
        <v>7835</v>
      </c>
      <c r="G36" s="454">
        <v>4.1054999999999993</v>
      </c>
      <c r="H36" s="178">
        <f>IF(G36="","",G36-G36*COMPASS!$U$17)</f>
        <v>4.1054999999999993</v>
      </c>
    </row>
    <row r="37" spans="1:8" ht="14.85" customHeight="1">
      <c r="A37" s="337" t="s">
        <v>7138</v>
      </c>
      <c r="B37" s="371" t="s">
        <v>571</v>
      </c>
      <c r="C37" s="338" t="s">
        <v>7139</v>
      </c>
      <c r="D37" s="311" t="s">
        <v>7140</v>
      </c>
      <c r="E37" s="387">
        <v>1</v>
      </c>
      <c r="F37" s="379" t="s">
        <v>7835</v>
      </c>
      <c r="G37" s="454">
        <v>6.3494999999999999</v>
      </c>
      <c r="H37" s="178">
        <f>IF(G37="","",G37-G37*COMPASS!$U$17)</f>
        <v>6.3494999999999999</v>
      </c>
    </row>
    <row r="38" spans="1:8" ht="14.85" customHeight="1">
      <c r="A38" s="350" t="s">
        <v>7141</v>
      </c>
      <c r="B38" s="376"/>
      <c r="C38" s="351"/>
      <c r="D38" s="391"/>
      <c r="E38" s="386"/>
      <c r="F38" s="386"/>
      <c r="G38" s="389"/>
      <c r="H38" s="178" t="str">
        <f>IF(G38="","",G38-G38*COMPASS!$U$17)</f>
        <v/>
      </c>
    </row>
    <row r="39" spans="1:8" ht="14.85" customHeight="1">
      <c r="A39" s="337" t="s">
        <v>7142</v>
      </c>
      <c r="B39" s="371" t="s">
        <v>571</v>
      </c>
      <c r="C39" s="338" t="s">
        <v>7143</v>
      </c>
      <c r="D39" s="311" t="s">
        <v>7144</v>
      </c>
      <c r="E39" s="387">
        <v>1</v>
      </c>
      <c r="F39" s="379" t="s">
        <v>7835</v>
      </c>
      <c r="G39" s="454">
        <v>176.76599999999996</v>
      </c>
      <c r="H39" s="178">
        <f>IF(G39="","",G39-G39*COMPASS!$U$17)</f>
        <v>176.76599999999996</v>
      </c>
    </row>
    <row r="40" spans="1:8" ht="14.85" customHeight="1">
      <c r="A40" s="337" t="s">
        <v>7145</v>
      </c>
      <c r="B40" s="371" t="s">
        <v>571</v>
      </c>
      <c r="C40" s="338" t="s">
        <v>7146</v>
      </c>
      <c r="D40" s="311" t="s">
        <v>7147</v>
      </c>
      <c r="E40" s="387">
        <v>1</v>
      </c>
      <c r="F40" s="379" t="s">
        <v>7835</v>
      </c>
      <c r="G40" s="454">
        <v>5.425991999999999</v>
      </c>
      <c r="H40" s="178">
        <f>IF(G40="","",G40-G40*COMPASS!$U$17)</f>
        <v>5.425991999999999</v>
      </c>
    </row>
    <row r="41" spans="1:8" ht="14.85" customHeight="1">
      <c r="A41" s="337" t="s">
        <v>7605</v>
      </c>
      <c r="B41" s="371" t="s">
        <v>571</v>
      </c>
      <c r="C41" s="338"/>
      <c r="D41" s="311" t="s">
        <v>7606</v>
      </c>
      <c r="E41" s="387">
        <v>1</v>
      </c>
      <c r="F41" s="379" t="s">
        <v>7835</v>
      </c>
      <c r="G41" s="454" t="s">
        <v>3313</v>
      </c>
      <c r="H41" s="178" t="e">
        <f>IF(G41="","",G41-G41*COMPASS!$U$17)</f>
        <v>#VALUE!</v>
      </c>
    </row>
    <row r="42" spans="1:8" ht="14.85" customHeight="1">
      <c r="A42" s="350" t="s">
        <v>7148</v>
      </c>
      <c r="B42" s="376"/>
      <c r="C42" s="351"/>
      <c r="D42" s="392"/>
      <c r="E42" s="386"/>
      <c r="F42" s="386"/>
      <c r="G42" s="389"/>
      <c r="H42" s="178" t="str">
        <f>IF(G42="","",G42-G42*COMPASS!$U$17)</f>
        <v/>
      </c>
    </row>
    <row r="43" spans="1:8" ht="14.85" customHeight="1">
      <c r="A43" s="337" t="s">
        <v>7149</v>
      </c>
      <c r="B43" s="371" t="s">
        <v>571</v>
      </c>
      <c r="C43" s="338" t="s">
        <v>7150</v>
      </c>
      <c r="D43" s="311" t="s">
        <v>7151</v>
      </c>
      <c r="E43" s="387">
        <v>1</v>
      </c>
      <c r="F43" s="379" t="s">
        <v>7835</v>
      </c>
      <c r="G43" s="454">
        <v>2.4031199999999999</v>
      </c>
      <c r="H43" s="178">
        <f>IF(G43="","",G43-G43*COMPASS!$U$17)</f>
        <v>2.4031199999999999</v>
      </c>
    </row>
    <row r="44" spans="1:8" ht="14.85" customHeight="1">
      <c r="A44" s="337" t="s">
        <v>7152</v>
      </c>
      <c r="B44" s="371" t="s">
        <v>571</v>
      </c>
      <c r="C44" s="338" t="s">
        <v>7153</v>
      </c>
      <c r="D44" s="311" t="s">
        <v>7154</v>
      </c>
      <c r="E44" s="387">
        <v>1</v>
      </c>
      <c r="F44" s="379" t="s">
        <v>7835</v>
      </c>
      <c r="G44" s="454">
        <v>3.1619999999999999</v>
      </c>
      <c r="H44" s="178">
        <f>IF(G44="","",G44-G44*COMPASS!$U$17)</f>
        <v>3.1619999999999999</v>
      </c>
    </row>
    <row r="45" spans="1:8" ht="14.85" customHeight="1">
      <c r="A45" s="337" t="s">
        <v>7155</v>
      </c>
      <c r="B45" s="371" t="s">
        <v>571</v>
      </c>
      <c r="C45" s="338" t="s">
        <v>7156</v>
      </c>
      <c r="D45" s="311" t="s">
        <v>7157</v>
      </c>
      <c r="E45" s="387">
        <v>1</v>
      </c>
      <c r="F45" s="379" t="s">
        <v>7835</v>
      </c>
      <c r="G45" s="454">
        <v>4.5135000000000005</v>
      </c>
      <c r="H45" s="178">
        <f>IF(G45="","",G45-G45*COMPASS!$U$17)</f>
        <v>4.5135000000000005</v>
      </c>
    </row>
    <row r="46" spans="1:8" ht="14.85" customHeight="1">
      <c r="A46" s="337" t="s">
        <v>7158</v>
      </c>
      <c r="B46" s="371" t="s">
        <v>571</v>
      </c>
      <c r="C46" s="338" t="s">
        <v>7159</v>
      </c>
      <c r="D46" s="311" t="s">
        <v>7160</v>
      </c>
      <c r="E46" s="387">
        <v>1</v>
      </c>
      <c r="F46" s="379" t="s">
        <v>7835</v>
      </c>
      <c r="G46" s="454">
        <v>5.8649999999999993</v>
      </c>
      <c r="H46" s="178">
        <f>IF(G46="","",G46-G46*COMPASS!$U$17)</f>
        <v>5.8649999999999993</v>
      </c>
    </row>
    <row r="47" spans="1:8" ht="14.85" customHeight="1">
      <c r="A47" s="337" t="s">
        <v>7161</v>
      </c>
      <c r="B47" s="371" t="s">
        <v>571</v>
      </c>
      <c r="C47" s="338" t="s">
        <v>7162</v>
      </c>
      <c r="D47" s="311" t="s">
        <v>7163</v>
      </c>
      <c r="E47" s="387">
        <v>1</v>
      </c>
      <c r="F47" s="379" t="s">
        <v>7835</v>
      </c>
      <c r="G47" s="454">
        <v>8.5680000000000014</v>
      </c>
      <c r="H47" s="178">
        <f>IF(G47="","",G47-G47*COMPASS!$U$17)</f>
        <v>8.5680000000000014</v>
      </c>
    </row>
    <row r="48" spans="1:8" ht="14.85" customHeight="1">
      <c r="A48" s="337" t="s">
        <v>7164</v>
      </c>
      <c r="B48" s="371" t="s">
        <v>571</v>
      </c>
      <c r="C48" s="338" t="s">
        <v>7165</v>
      </c>
      <c r="D48" s="311" t="s">
        <v>7166</v>
      </c>
      <c r="E48" s="387">
        <v>1</v>
      </c>
      <c r="F48" s="379" t="s">
        <v>7835</v>
      </c>
      <c r="G48" s="454">
        <v>15.325500000000002</v>
      </c>
      <c r="H48" s="178">
        <f>IF(G48="","",G48-G48*COMPASS!$U$17)</f>
        <v>15.325500000000002</v>
      </c>
    </row>
    <row r="49" spans="1:8" ht="14.85" customHeight="1">
      <c r="A49" s="350" t="s">
        <v>7167</v>
      </c>
      <c r="B49" s="376"/>
      <c r="C49" s="351"/>
      <c r="D49" s="392"/>
      <c r="E49" s="386"/>
      <c r="F49" s="386"/>
      <c r="G49" s="389"/>
      <c r="H49" s="178" t="str">
        <f>IF(G49="","",G49-G49*COMPASS!$U$17)</f>
        <v/>
      </c>
    </row>
    <row r="50" spans="1:8" ht="14.85" customHeight="1">
      <c r="A50" s="337" t="s">
        <v>7168</v>
      </c>
      <c r="B50" s="371" t="s">
        <v>467</v>
      </c>
      <c r="C50" s="338" t="s">
        <v>7169</v>
      </c>
      <c r="D50" s="311" t="s">
        <v>7170</v>
      </c>
      <c r="E50" s="387">
        <v>1</v>
      </c>
      <c r="F50" s="379"/>
      <c r="G50" s="455">
        <v>149.35095000000001</v>
      </c>
      <c r="H50" s="178">
        <f>IF(G50="","",G50-G50*COMPASS!$U$17)</f>
        <v>149.35095000000001</v>
      </c>
    </row>
    <row r="51" spans="1:8" ht="14.85" customHeight="1">
      <c r="A51" s="337" t="s">
        <v>7171</v>
      </c>
      <c r="B51" s="371" t="s">
        <v>571</v>
      </c>
      <c r="C51" s="338" t="s">
        <v>7172</v>
      </c>
      <c r="D51" s="311" t="s">
        <v>7173</v>
      </c>
      <c r="E51" s="387">
        <v>1</v>
      </c>
      <c r="F51" s="379"/>
      <c r="G51" s="455">
        <v>4.57</v>
      </c>
      <c r="H51" s="178">
        <f>IF(G51="","",G51-G51*COMPASS!$U$17)</f>
        <v>4.57</v>
      </c>
    </row>
    <row r="52" spans="1:8" ht="14.85" customHeight="1">
      <c r="A52" s="453" t="s">
        <v>7174</v>
      </c>
      <c r="B52" s="371" t="s">
        <v>571</v>
      </c>
      <c r="C52" s="377" t="s">
        <v>7175</v>
      </c>
      <c r="D52" s="311" t="s">
        <v>7176</v>
      </c>
      <c r="E52" s="387">
        <v>1</v>
      </c>
      <c r="F52" s="379"/>
      <c r="G52" s="455">
        <v>4.4607915</v>
      </c>
      <c r="H52" s="178">
        <f>IF(G52="","",G52-G52*COMPASS!$U$17)</f>
        <v>4.4607915</v>
      </c>
    </row>
    <row r="53" spans="1:8" ht="14.85" customHeight="1">
      <c r="A53" s="453" t="s">
        <v>7177</v>
      </c>
      <c r="B53" s="371" t="s">
        <v>467</v>
      </c>
      <c r="C53" s="377" t="s">
        <v>7178</v>
      </c>
      <c r="D53" s="311" t="s">
        <v>7179</v>
      </c>
      <c r="E53" s="387">
        <v>1</v>
      </c>
      <c r="F53" s="380"/>
      <c r="G53" s="455">
        <v>4.4607915</v>
      </c>
      <c r="H53" s="178">
        <f>IF(G53="","",G53-G53*COMPASS!$U$17)</f>
        <v>4.4607915</v>
      </c>
    </row>
    <row r="54" spans="1:8" ht="14.85" customHeight="1">
      <c r="A54" s="350" t="s">
        <v>7180</v>
      </c>
      <c r="B54" s="376"/>
      <c r="C54" s="351"/>
      <c r="D54" s="392"/>
      <c r="E54" s="386"/>
      <c r="F54" s="386"/>
      <c r="G54" s="389"/>
      <c r="H54" s="178" t="str">
        <f>IF(G54="","",G54-G54*COMPASS!$U$17)</f>
        <v/>
      </c>
    </row>
    <row r="55" spans="1:8" ht="14.85" customHeight="1">
      <c r="A55" s="337" t="s">
        <v>7181</v>
      </c>
      <c r="B55" s="371" t="s">
        <v>467</v>
      </c>
      <c r="C55" s="338" t="s">
        <v>7182</v>
      </c>
      <c r="D55" s="311" t="s">
        <v>7183</v>
      </c>
      <c r="E55" s="387">
        <v>1</v>
      </c>
      <c r="F55" s="379"/>
      <c r="G55" s="455">
        <v>3.4302599999999996</v>
      </c>
      <c r="H55" s="178">
        <f>IF(G55="","",G55-G55*COMPASS!$U$17)</f>
        <v>3.4302599999999996</v>
      </c>
    </row>
    <row r="56" spans="1:8" ht="14.85" customHeight="1">
      <c r="A56" s="337" t="s">
        <v>7184</v>
      </c>
      <c r="B56" s="371" t="s">
        <v>467</v>
      </c>
      <c r="C56" s="338" t="s">
        <v>7185</v>
      </c>
      <c r="D56" s="311" t="s">
        <v>7186</v>
      </c>
      <c r="E56" s="387">
        <v>1</v>
      </c>
      <c r="F56" s="379"/>
      <c r="G56" s="455">
        <v>6.7100699999999991</v>
      </c>
      <c r="H56" s="178">
        <f>IF(G56="","",G56-G56*COMPASS!$U$17)</f>
        <v>6.7100699999999991</v>
      </c>
    </row>
    <row r="57" spans="1:8" ht="14.85" customHeight="1">
      <c r="A57" s="337" t="s">
        <v>7187</v>
      </c>
      <c r="B57" s="371" t="s">
        <v>467</v>
      </c>
      <c r="C57" s="338" t="s">
        <v>7188</v>
      </c>
      <c r="D57" s="311" t="s">
        <v>7189</v>
      </c>
      <c r="E57" s="387">
        <v>1</v>
      </c>
      <c r="F57" s="379"/>
      <c r="G57" s="455">
        <v>9.3880800000000004</v>
      </c>
      <c r="H57" s="178">
        <f>IF(G57="","",G57-G57*COMPASS!$U$17)</f>
        <v>9.3880800000000004</v>
      </c>
    </row>
    <row r="58" spans="1:8" ht="14.85" customHeight="1">
      <c r="A58" s="350" t="s">
        <v>7190</v>
      </c>
      <c r="B58" s="376"/>
      <c r="C58" s="351"/>
      <c r="D58" s="392"/>
      <c r="E58" s="386"/>
      <c r="F58" s="386"/>
      <c r="G58" s="389"/>
      <c r="H58" s="178" t="str">
        <f>IF(G58="","",G58-G58*COMPASS!$U$17)</f>
        <v/>
      </c>
    </row>
    <row r="59" spans="1:8" ht="14.85" customHeight="1">
      <c r="A59" s="337" t="s">
        <v>7191</v>
      </c>
      <c r="B59" s="371" t="s">
        <v>467</v>
      </c>
      <c r="C59" s="338" t="s">
        <v>7192</v>
      </c>
      <c r="D59" s="311" t="s">
        <v>7193</v>
      </c>
      <c r="E59" s="387">
        <v>1</v>
      </c>
      <c r="F59" s="379"/>
      <c r="G59" s="455">
        <v>3.4302599999999996</v>
      </c>
      <c r="H59" s="178">
        <f>IF(G59="","",G59-G59*COMPASS!$U$17)</f>
        <v>3.4302599999999996</v>
      </c>
    </row>
    <row r="60" spans="1:8" ht="14.85" customHeight="1">
      <c r="A60" s="337" t="s">
        <v>7194</v>
      </c>
      <c r="B60" s="371" t="s">
        <v>467</v>
      </c>
      <c r="C60" s="338" t="s">
        <v>7195</v>
      </c>
      <c r="D60" s="311" t="s">
        <v>7196</v>
      </c>
      <c r="E60" s="387">
        <v>1</v>
      </c>
      <c r="F60" s="379"/>
      <c r="G60" s="455">
        <v>6.7100699999999991</v>
      </c>
      <c r="H60" s="178">
        <f>IF(G60="","",G60-G60*COMPASS!$U$17)</f>
        <v>6.7100699999999991</v>
      </c>
    </row>
    <row r="61" spans="1:8" ht="14.85" customHeight="1">
      <c r="A61" s="337" t="s">
        <v>7197</v>
      </c>
      <c r="B61" s="371" t="s">
        <v>467</v>
      </c>
      <c r="C61" s="338" t="s">
        <v>7198</v>
      </c>
      <c r="D61" s="311" t="s">
        <v>7199</v>
      </c>
      <c r="E61" s="387">
        <v>1</v>
      </c>
      <c r="F61" s="379"/>
      <c r="G61" s="455">
        <v>9.3880800000000004</v>
      </c>
      <c r="H61" s="178">
        <f>IF(G61="","",G61-G61*COMPASS!$U$17)</f>
        <v>9.3880800000000004</v>
      </c>
    </row>
    <row r="62" spans="1:8" ht="14.85" customHeight="1">
      <c r="A62" s="337" t="s">
        <v>7200</v>
      </c>
      <c r="B62" s="371" t="s">
        <v>467</v>
      </c>
      <c r="C62" s="338" t="s">
        <v>7201</v>
      </c>
      <c r="D62" s="311" t="s">
        <v>7202</v>
      </c>
      <c r="E62" s="387">
        <v>1</v>
      </c>
      <c r="F62" s="379"/>
      <c r="G62" s="455">
        <v>3.4302599999999996</v>
      </c>
      <c r="H62" s="178">
        <f>IF(G62="","",G62-G62*COMPASS!$U$17)</f>
        <v>3.4302599999999996</v>
      </c>
    </row>
    <row r="63" spans="1:8" ht="14.85" customHeight="1">
      <c r="A63" s="337" t="s">
        <v>7203</v>
      </c>
      <c r="B63" s="371" t="s">
        <v>467</v>
      </c>
      <c r="C63" s="338" t="s">
        <v>7204</v>
      </c>
      <c r="D63" s="311" t="s">
        <v>7205</v>
      </c>
      <c r="E63" s="387">
        <v>1</v>
      </c>
      <c r="F63" s="379"/>
      <c r="G63" s="454">
        <v>4.24</v>
      </c>
      <c r="H63" s="178">
        <f>IF(G63="","",G63-G63*COMPASS!$U$17)</f>
        <v>4.24</v>
      </c>
    </row>
    <row r="64" spans="1:8" ht="14.85" customHeight="1">
      <c r="A64" s="337" t="s">
        <v>7206</v>
      </c>
      <c r="B64" s="371" t="s">
        <v>467</v>
      </c>
      <c r="C64" s="338" t="s">
        <v>7207</v>
      </c>
      <c r="D64" s="311" t="s">
        <v>7208</v>
      </c>
      <c r="E64" s="387">
        <v>1</v>
      </c>
      <c r="F64" s="379"/>
      <c r="G64" s="454">
        <v>6.03</v>
      </c>
      <c r="H64" s="178">
        <f>IF(G64="","",G64-G64*COMPASS!$U$17)</f>
        <v>6.03</v>
      </c>
    </row>
    <row r="65" spans="1:8" ht="14.85" customHeight="1">
      <c r="A65" s="337" t="s">
        <v>7209</v>
      </c>
      <c r="B65" s="371" t="s">
        <v>467</v>
      </c>
      <c r="C65" s="338" t="s">
        <v>7210</v>
      </c>
      <c r="D65" s="311" t="s">
        <v>7211</v>
      </c>
      <c r="E65" s="387">
        <v>1</v>
      </c>
      <c r="F65" s="379"/>
      <c r="G65" s="454">
        <v>6.7100699999999991</v>
      </c>
      <c r="H65" s="178">
        <f>IF(G65="","",G65-G65*COMPASS!$U$17)</f>
        <v>6.7100699999999991</v>
      </c>
    </row>
    <row r="66" spans="1:8" ht="14.85" customHeight="1">
      <c r="A66" s="337" t="s">
        <v>7212</v>
      </c>
      <c r="B66" s="371" t="s">
        <v>467</v>
      </c>
      <c r="C66" s="338" t="s">
        <v>7213</v>
      </c>
      <c r="D66" s="311" t="s">
        <v>7214</v>
      </c>
      <c r="E66" s="387">
        <v>1</v>
      </c>
      <c r="F66" s="379"/>
      <c r="G66" s="454">
        <v>9.3880800000000004</v>
      </c>
      <c r="H66" s="178">
        <f>IF(G66="","",G66-G66*COMPASS!$U$17)</f>
        <v>9.3880800000000004</v>
      </c>
    </row>
    <row r="67" spans="1:8" ht="14.85" customHeight="1">
      <c r="A67" s="337" t="s">
        <v>7215</v>
      </c>
      <c r="B67" s="371" t="s">
        <v>467</v>
      </c>
      <c r="C67" s="338" t="s">
        <v>7216</v>
      </c>
      <c r="D67" s="311" t="s">
        <v>7217</v>
      </c>
      <c r="E67" s="387">
        <v>1</v>
      </c>
      <c r="F67" s="379"/>
      <c r="G67" s="454">
        <v>3.4302599999999996</v>
      </c>
      <c r="H67" s="178">
        <f>IF(G67="","",G67-G67*COMPASS!$U$17)</f>
        <v>3.4302599999999996</v>
      </c>
    </row>
    <row r="68" spans="1:8" ht="14.85" customHeight="1">
      <c r="A68" s="337" t="s">
        <v>7218</v>
      </c>
      <c r="B68" s="371" t="s">
        <v>467</v>
      </c>
      <c r="C68" s="338" t="s">
        <v>7219</v>
      </c>
      <c r="D68" s="311" t="s">
        <v>7220</v>
      </c>
      <c r="E68" s="387">
        <v>1</v>
      </c>
      <c r="F68" s="379"/>
      <c r="G68" s="454">
        <v>6.7100699999999991</v>
      </c>
      <c r="H68" s="178">
        <f>IF(G68="","",G68-G68*COMPASS!$U$17)</f>
        <v>6.7100699999999991</v>
      </c>
    </row>
    <row r="69" spans="1:8" ht="14.85" customHeight="1">
      <c r="A69" s="337" t="s">
        <v>7221</v>
      </c>
      <c r="B69" s="371" t="s">
        <v>467</v>
      </c>
      <c r="C69" s="338" t="s">
        <v>7222</v>
      </c>
      <c r="D69" s="311" t="s">
        <v>7223</v>
      </c>
      <c r="E69" s="387">
        <v>1</v>
      </c>
      <c r="F69" s="379"/>
      <c r="G69" s="454">
        <v>9.3880800000000004</v>
      </c>
      <c r="H69" s="178">
        <f>IF(G69="","",G69-G69*COMPASS!$U$17)</f>
        <v>9.3880800000000004</v>
      </c>
    </row>
    <row r="70" spans="1:8" ht="14.85" customHeight="1">
      <c r="A70" s="337" t="s">
        <v>7224</v>
      </c>
      <c r="B70" s="371" t="s">
        <v>467</v>
      </c>
      <c r="C70" s="338" t="s">
        <v>7225</v>
      </c>
      <c r="D70" s="311" t="s">
        <v>7226</v>
      </c>
      <c r="E70" s="387">
        <v>1</v>
      </c>
      <c r="F70" s="379"/>
      <c r="G70" s="454">
        <v>3.4302599999999996</v>
      </c>
      <c r="H70" s="178">
        <f>IF(G70="","",G70-G70*COMPASS!$U$17)</f>
        <v>3.4302599999999996</v>
      </c>
    </row>
    <row r="71" spans="1:8" ht="14.85" customHeight="1">
      <c r="A71" s="337" t="s">
        <v>7227</v>
      </c>
      <c r="B71" s="371" t="s">
        <v>467</v>
      </c>
      <c r="C71" s="338" t="s">
        <v>7228</v>
      </c>
      <c r="D71" s="311" t="s">
        <v>7229</v>
      </c>
      <c r="E71" s="387">
        <v>1</v>
      </c>
      <c r="F71" s="379"/>
      <c r="G71" s="454">
        <v>4.24</v>
      </c>
      <c r="H71" s="178">
        <f>IF(G71="","",G71-G71*COMPASS!$U$17)</f>
        <v>4.24</v>
      </c>
    </row>
    <row r="72" spans="1:8" ht="14.85" customHeight="1">
      <c r="A72" s="337" t="s">
        <v>7230</v>
      </c>
      <c r="B72" s="371" t="s">
        <v>467</v>
      </c>
      <c r="C72" s="338" t="s">
        <v>7231</v>
      </c>
      <c r="D72" s="311" t="s">
        <v>7232</v>
      </c>
      <c r="E72" s="387">
        <v>1</v>
      </c>
      <c r="F72" s="379"/>
      <c r="G72" s="454">
        <v>6.03</v>
      </c>
      <c r="H72" s="178">
        <f>IF(G72="","",G72-G72*COMPASS!$U$17)</f>
        <v>6.03</v>
      </c>
    </row>
    <row r="73" spans="1:8" ht="14.85" customHeight="1">
      <c r="A73" s="337" t="s">
        <v>7233</v>
      </c>
      <c r="B73" s="371" t="s">
        <v>467</v>
      </c>
      <c r="C73" s="338" t="s">
        <v>7234</v>
      </c>
      <c r="D73" s="311" t="s">
        <v>7235</v>
      </c>
      <c r="E73" s="387">
        <v>1</v>
      </c>
      <c r="F73" s="379"/>
      <c r="G73" s="455">
        <v>6.7100699999999991</v>
      </c>
      <c r="H73" s="178">
        <f>IF(G73="","",G73-G73*COMPASS!$U$17)</f>
        <v>6.7100699999999991</v>
      </c>
    </row>
    <row r="74" spans="1:8" ht="14.85" customHeight="1">
      <c r="A74" s="337" t="s">
        <v>7236</v>
      </c>
      <c r="B74" s="371" t="s">
        <v>467</v>
      </c>
      <c r="C74" s="338" t="s">
        <v>7237</v>
      </c>
      <c r="D74" s="311" t="s">
        <v>7238</v>
      </c>
      <c r="E74" s="387">
        <v>1</v>
      </c>
      <c r="F74" s="379"/>
      <c r="G74" s="455">
        <v>9.3880800000000004</v>
      </c>
      <c r="H74" s="178">
        <f>IF(G74="","",G74-G74*COMPASS!$U$17)</f>
        <v>9.3880800000000004</v>
      </c>
    </row>
    <row r="75" spans="1:8" ht="14.85" customHeight="1">
      <c r="A75" s="350" t="s">
        <v>7239</v>
      </c>
      <c r="B75" s="376"/>
      <c r="C75" s="351"/>
      <c r="D75" s="392"/>
      <c r="E75" s="386"/>
      <c r="F75" s="386"/>
      <c r="G75" s="389"/>
      <c r="H75" s="178" t="str">
        <f>IF(G75="","",G75-G75*COMPASS!$U$17)</f>
        <v/>
      </c>
    </row>
    <row r="76" spans="1:8" ht="14.85" customHeight="1">
      <c r="A76" s="337" t="s">
        <v>7240</v>
      </c>
      <c r="B76" s="371" t="s">
        <v>467</v>
      </c>
      <c r="C76" s="338" t="s">
        <v>7241</v>
      </c>
      <c r="D76" s="311" t="s">
        <v>7242</v>
      </c>
      <c r="E76" s="387">
        <v>1</v>
      </c>
      <c r="F76" s="379"/>
      <c r="G76" s="455">
        <v>207.90660000000003</v>
      </c>
      <c r="H76" s="178">
        <f>IF(G76="","",G76-G76*COMPASS!$U$17)</f>
        <v>207.90660000000003</v>
      </c>
    </row>
    <row r="77" spans="1:8" ht="14.85" customHeight="1">
      <c r="A77" s="337" t="s">
        <v>7243</v>
      </c>
      <c r="B77" s="371" t="s">
        <v>467</v>
      </c>
      <c r="C77" s="338" t="s">
        <v>7244</v>
      </c>
      <c r="D77" s="311" t="s">
        <v>7245</v>
      </c>
      <c r="E77" s="387">
        <v>1</v>
      </c>
      <c r="F77" s="379"/>
      <c r="G77" s="455">
        <v>7.5650849999999981</v>
      </c>
      <c r="H77" s="178">
        <f>IF(G77="","",G77-G77*COMPASS!$U$17)</f>
        <v>7.5650849999999981</v>
      </c>
    </row>
    <row r="78" spans="1:8" ht="14.85" customHeight="1">
      <c r="A78" s="350" t="s">
        <v>7246</v>
      </c>
      <c r="B78" s="376"/>
      <c r="C78" s="351"/>
      <c r="D78" s="392"/>
      <c r="E78" s="386"/>
      <c r="F78" s="386"/>
      <c r="G78" s="389"/>
      <c r="H78" s="178" t="str">
        <f>IF(G78="","",G78-G78*COMPASS!$U$17)</f>
        <v/>
      </c>
    </row>
    <row r="79" spans="1:8" ht="14.85" customHeight="1">
      <c r="A79" s="337" t="s">
        <v>7247</v>
      </c>
      <c r="B79" s="371" t="s">
        <v>467</v>
      </c>
      <c r="C79" s="338" t="s">
        <v>7248</v>
      </c>
      <c r="D79" s="311" t="s">
        <v>7249</v>
      </c>
      <c r="E79" s="387">
        <v>1</v>
      </c>
      <c r="F79" s="379"/>
      <c r="G79" s="455">
        <v>7.9738499999999988</v>
      </c>
      <c r="H79" s="178">
        <f>IF(G79="","",G79-G79*COMPASS!$U$17)</f>
        <v>7.9738499999999988</v>
      </c>
    </row>
    <row r="80" spans="1:8" ht="14.85" customHeight="1">
      <c r="A80" s="337" t="s">
        <v>7250</v>
      </c>
      <c r="B80" s="371" t="s">
        <v>467</v>
      </c>
      <c r="C80" s="338" t="s">
        <v>7251</v>
      </c>
      <c r="D80" s="311" t="s">
        <v>7252</v>
      </c>
      <c r="E80" s="387">
        <v>1</v>
      </c>
      <c r="F80" s="379"/>
      <c r="G80" s="455">
        <v>9.568620000000001</v>
      </c>
      <c r="H80" s="178">
        <f>IF(G80="","",G80-G80*COMPASS!$U$17)</f>
        <v>9.568620000000001</v>
      </c>
    </row>
    <row r="81" spans="1:8" ht="14.85" customHeight="1">
      <c r="A81" s="337" t="s">
        <v>7253</v>
      </c>
      <c r="B81" s="371" t="s">
        <v>467</v>
      </c>
      <c r="C81" s="338" t="s">
        <v>7254</v>
      </c>
      <c r="D81" s="311" t="s">
        <v>7255</v>
      </c>
      <c r="E81" s="387">
        <v>1</v>
      </c>
      <c r="F81" s="379"/>
      <c r="G81" s="455">
        <v>14.7441</v>
      </c>
      <c r="H81" s="178">
        <f>IF(G81="","",G81-G81*COMPASS!$U$17)</f>
        <v>14.7441</v>
      </c>
    </row>
    <row r="82" spans="1:8" ht="14.85" customHeight="1">
      <c r="A82" s="337" t="s">
        <v>7256</v>
      </c>
      <c r="B82" s="371" t="s">
        <v>216</v>
      </c>
      <c r="C82" s="338" t="s">
        <v>7257</v>
      </c>
      <c r="D82" s="311" t="s">
        <v>7258</v>
      </c>
      <c r="E82" s="387">
        <v>1</v>
      </c>
      <c r="F82" s="379"/>
      <c r="G82" s="455">
        <v>26.93</v>
      </c>
      <c r="H82" s="178">
        <f>IF(G82="","",G82-G82*COMPASS!$U$17)</f>
        <v>26.93</v>
      </c>
    </row>
    <row r="83" spans="1:8" ht="14.85" customHeight="1">
      <c r="A83" s="350" t="s">
        <v>7259</v>
      </c>
      <c r="B83" s="376"/>
      <c r="C83" s="351"/>
      <c r="D83" s="392"/>
      <c r="E83" s="386"/>
      <c r="F83" s="386"/>
      <c r="G83" s="389"/>
      <c r="H83" s="178" t="str">
        <f>IF(G83="","",G83-G83*COMPASS!$U$17)</f>
        <v/>
      </c>
    </row>
    <row r="84" spans="1:8" ht="14.85" customHeight="1">
      <c r="A84" s="337" t="s">
        <v>7260</v>
      </c>
      <c r="B84" s="371" t="s">
        <v>571</v>
      </c>
      <c r="C84" s="338"/>
      <c r="D84" s="311" t="s">
        <v>7261</v>
      </c>
      <c r="E84" s="387">
        <v>500</v>
      </c>
      <c r="F84" s="380"/>
      <c r="G84" s="455" t="s">
        <v>3313</v>
      </c>
      <c r="H84" s="178" t="e">
        <f>IF(G84="","",G84-G84*COMPASS!$U$17)</f>
        <v>#VALUE!</v>
      </c>
    </row>
    <row r="85" spans="1:8" ht="14.85" customHeight="1">
      <c r="A85" s="337" t="s">
        <v>7262</v>
      </c>
      <c r="B85" s="371" t="s">
        <v>467</v>
      </c>
      <c r="C85" s="338" t="s">
        <v>7263</v>
      </c>
      <c r="D85" s="311" t="s">
        <v>7264</v>
      </c>
      <c r="E85" s="387">
        <v>1</v>
      </c>
      <c r="F85" s="379"/>
      <c r="G85" s="455">
        <v>9.678091499999999</v>
      </c>
      <c r="H85" s="178">
        <f>IF(G85="","",G85-G85*COMPASS!$U$17)</f>
        <v>9.678091499999999</v>
      </c>
    </row>
    <row r="86" spans="1:8" ht="14.85" customHeight="1">
      <c r="A86" s="350" t="s">
        <v>7265</v>
      </c>
      <c r="B86" s="376"/>
      <c r="C86" s="351"/>
      <c r="D86" s="392"/>
      <c r="E86" s="386"/>
      <c r="F86" s="386"/>
      <c r="G86" s="389"/>
      <c r="H86" s="178" t="str">
        <f>IF(G86="","",G86-G86*COMPASS!$U$17)</f>
        <v/>
      </c>
    </row>
    <row r="87" spans="1:8" ht="14.85" customHeight="1">
      <c r="A87" s="337" t="s">
        <v>7266</v>
      </c>
      <c r="B87" s="371" t="s">
        <v>467</v>
      </c>
      <c r="C87" s="338" t="s">
        <v>7267</v>
      </c>
      <c r="D87" s="311" t="s">
        <v>7268</v>
      </c>
      <c r="E87" s="387">
        <v>1</v>
      </c>
      <c r="F87" s="380"/>
      <c r="G87" s="455">
        <v>9.5599499999999988</v>
      </c>
      <c r="H87" s="178">
        <f>IF(G87="","",G87-G87*COMPASS!$U$17)</f>
        <v>9.5599499999999988</v>
      </c>
    </row>
    <row r="88" spans="1:8" ht="14.85" customHeight="1">
      <c r="A88" s="337" t="s">
        <v>7269</v>
      </c>
      <c r="B88" s="371" t="s">
        <v>467</v>
      </c>
      <c r="C88" s="338" t="s">
        <v>7270</v>
      </c>
      <c r="D88" s="311" t="s">
        <v>7271</v>
      </c>
      <c r="E88" s="387">
        <v>1</v>
      </c>
      <c r="F88" s="380"/>
      <c r="G88" s="455">
        <v>13.90005</v>
      </c>
      <c r="H88" s="178">
        <f>IF(G88="","",G88-G88*COMPASS!$U$17)</f>
        <v>13.90005</v>
      </c>
    </row>
    <row r="89" spans="1:8" ht="14.85" customHeight="1">
      <c r="A89" s="337" t="s">
        <v>7272</v>
      </c>
      <c r="B89" s="371" t="s">
        <v>467</v>
      </c>
      <c r="C89" s="338" t="s">
        <v>7273</v>
      </c>
      <c r="D89" s="311" t="s">
        <v>7274</v>
      </c>
      <c r="E89" s="387">
        <v>1</v>
      </c>
      <c r="F89" s="380"/>
      <c r="G89" s="455">
        <v>17.360399999999998</v>
      </c>
      <c r="H89" s="178">
        <f>IF(G89="","",G89-G89*COMPASS!$U$17)</f>
        <v>17.360399999999998</v>
      </c>
    </row>
    <row r="90" spans="1:8" ht="14.85" customHeight="1">
      <c r="A90" s="337" t="s">
        <v>7275</v>
      </c>
      <c r="B90" s="371" t="s">
        <v>467</v>
      </c>
      <c r="C90" s="338" t="s">
        <v>7276</v>
      </c>
      <c r="D90" s="311" t="s">
        <v>7277</v>
      </c>
      <c r="E90" s="387">
        <v>1</v>
      </c>
      <c r="F90" s="380"/>
      <c r="G90" s="455">
        <v>25.51275</v>
      </c>
      <c r="H90" s="178">
        <f>IF(G90="","",G90-G90*COMPASS!$U$17)</f>
        <v>25.51275</v>
      </c>
    </row>
    <row r="91" spans="1:8" ht="14.85" customHeight="1">
      <c r="A91" s="337" t="s">
        <v>7278</v>
      </c>
      <c r="B91" s="371" t="s">
        <v>4437</v>
      </c>
      <c r="C91" s="338" t="s">
        <v>7279</v>
      </c>
      <c r="D91" s="311" t="s">
        <v>7280</v>
      </c>
      <c r="E91" s="387">
        <v>1</v>
      </c>
      <c r="F91" s="380"/>
      <c r="G91" s="455">
        <v>38.79</v>
      </c>
      <c r="H91" s="178">
        <f>IF(G91="","",G91-G91*COMPASS!$U$17)</f>
        <v>38.79</v>
      </c>
    </row>
    <row r="92" spans="1:8" ht="14.85" customHeight="1">
      <c r="A92" s="350" t="s">
        <v>7281</v>
      </c>
      <c r="B92" s="376"/>
      <c r="C92" s="351"/>
      <c r="D92" s="392"/>
      <c r="E92" s="386"/>
      <c r="F92" s="386"/>
      <c r="G92" s="389"/>
      <c r="H92" s="178" t="str">
        <f>IF(G92="","",G92-G92*COMPASS!$U$17)</f>
        <v/>
      </c>
    </row>
    <row r="93" spans="1:8" ht="14.85" customHeight="1">
      <c r="A93" s="337" t="s">
        <v>7282</v>
      </c>
      <c r="B93" s="371" t="s">
        <v>4437</v>
      </c>
      <c r="C93" s="338" t="s">
        <v>7283</v>
      </c>
      <c r="D93" s="311" t="s">
        <v>7284</v>
      </c>
      <c r="E93" s="387">
        <v>1</v>
      </c>
      <c r="F93" s="397"/>
      <c r="G93" s="455">
        <v>9.9600000000000009</v>
      </c>
      <c r="H93" s="178">
        <f>IF(G93="","",G93-G93*COMPASS!$U$17)</f>
        <v>9.9600000000000009</v>
      </c>
    </row>
    <row r="94" spans="1:8" ht="14.85" customHeight="1">
      <c r="A94" s="337" t="s">
        <v>7285</v>
      </c>
      <c r="B94" s="371" t="s">
        <v>467</v>
      </c>
      <c r="C94" s="339" t="s">
        <v>7286</v>
      </c>
      <c r="D94" s="311" t="s">
        <v>7287</v>
      </c>
      <c r="E94" s="387">
        <v>1</v>
      </c>
      <c r="F94" s="397"/>
      <c r="G94" s="455">
        <v>14.112796499999998</v>
      </c>
      <c r="H94" s="178">
        <f>IF(G94="","",G94-G94*COMPASS!$U$17)</f>
        <v>14.112796499999998</v>
      </c>
    </row>
    <row r="95" spans="1:8" ht="14.85" customHeight="1">
      <c r="A95" s="350" t="s">
        <v>7288</v>
      </c>
      <c r="B95" s="376"/>
      <c r="C95" s="351"/>
      <c r="D95" s="392"/>
      <c r="E95" s="386"/>
      <c r="F95" s="386"/>
      <c r="G95" s="389"/>
      <c r="H95" s="178" t="str">
        <f>IF(G95="","",G95-G95*COMPASS!$U$17)</f>
        <v/>
      </c>
    </row>
    <row r="96" spans="1:8" ht="14.85" customHeight="1">
      <c r="A96" s="337" t="s">
        <v>7289</v>
      </c>
      <c r="B96" s="371" t="s">
        <v>467</v>
      </c>
      <c r="C96" s="338" t="s">
        <v>7290</v>
      </c>
      <c r="D96" s="311" t="s">
        <v>7291</v>
      </c>
      <c r="E96" s="387">
        <v>1</v>
      </c>
      <c r="F96" s="379"/>
      <c r="G96" s="455">
        <v>10.381049999999998</v>
      </c>
      <c r="H96" s="178">
        <f>IF(G96="","",G96-G96*COMPASS!$U$17)</f>
        <v>10.381049999999998</v>
      </c>
    </row>
    <row r="97" spans="1:8" ht="14.85" customHeight="1">
      <c r="A97" s="337" t="s">
        <v>7292</v>
      </c>
      <c r="B97" s="371" t="s">
        <v>467</v>
      </c>
      <c r="C97" s="338" t="s">
        <v>7293</v>
      </c>
      <c r="D97" s="311" t="s">
        <v>7294</v>
      </c>
      <c r="E97" s="387">
        <v>1</v>
      </c>
      <c r="F97" s="379"/>
      <c r="G97" s="455">
        <v>14.83437</v>
      </c>
      <c r="H97" s="178">
        <f>IF(G97="","",G97-G97*COMPASS!$U$17)</f>
        <v>14.83437</v>
      </c>
    </row>
    <row r="98" spans="1:8" ht="14.85" customHeight="1">
      <c r="A98" s="337" t="s">
        <v>7295</v>
      </c>
      <c r="B98" s="371" t="s">
        <v>467</v>
      </c>
      <c r="C98" s="338" t="s">
        <v>7296</v>
      </c>
      <c r="D98" s="311" t="s">
        <v>7297</v>
      </c>
      <c r="E98" s="387">
        <v>1</v>
      </c>
      <c r="F98" s="379"/>
      <c r="G98" s="455">
        <v>18.655799999999999</v>
      </c>
      <c r="H98" s="178">
        <f>IF(G98="","",G98-G98*COMPASS!$U$17)</f>
        <v>18.655799999999999</v>
      </c>
    </row>
    <row r="99" spans="1:8" ht="14.85" customHeight="1">
      <c r="A99" s="337" t="s">
        <v>7298</v>
      </c>
      <c r="B99" s="371" t="s">
        <v>467</v>
      </c>
      <c r="C99" s="338" t="s">
        <v>7299</v>
      </c>
      <c r="D99" s="311" t="s">
        <v>7300</v>
      </c>
      <c r="E99" s="387">
        <v>1</v>
      </c>
      <c r="F99" s="379"/>
      <c r="G99" s="455">
        <v>28.134149999999998</v>
      </c>
      <c r="H99" s="178">
        <f>IF(G99="","",G99-G99*COMPASS!$U$17)</f>
        <v>28.134149999999998</v>
      </c>
    </row>
    <row r="100" spans="1:8" ht="14.85" customHeight="1">
      <c r="A100" s="350" t="s">
        <v>7301</v>
      </c>
      <c r="B100" s="376"/>
      <c r="C100" s="351"/>
      <c r="D100" s="392"/>
      <c r="E100" s="386"/>
      <c r="F100" s="386"/>
      <c r="G100" s="389"/>
      <c r="H100" s="178" t="str">
        <f>IF(G100="","",G100-G100*COMPASS!$U$17)</f>
        <v/>
      </c>
    </row>
    <row r="101" spans="1:8" ht="14.85" customHeight="1">
      <c r="A101" s="337" t="s">
        <v>7302</v>
      </c>
      <c r="B101" s="378" t="s">
        <v>467</v>
      </c>
      <c r="C101" s="37" t="s">
        <v>7303</v>
      </c>
      <c r="D101" s="349" t="s">
        <v>7304</v>
      </c>
      <c r="E101" s="387">
        <v>1</v>
      </c>
      <c r="F101" s="379"/>
      <c r="G101" s="455">
        <v>101.06415</v>
      </c>
      <c r="H101" s="178">
        <f>IF(G101="","",G101-G101*COMPASS!$U$17)</f>
        <v>101.06415</v>
      </c>
    </row>
    <row r="102" spans="1:8" ht="14.85" customHeight="1">
      <c r="A102" s="337" t="s">
        <v>7305</v>
      </c>
      <c r="B102" s="378" t="s">
        <v>467</v>
      </c>
      <c r="C102" s="37" t="s">
        <v>7306</v>
      </c>
      <c r="D102" s="349" t="s">
        <v>7307</v>
      </c>
      <c r="E102" s="387">
        <v>1</v>
      </c>
      <c r="F102" s="379"/>
      <c r="G102" s="455">
        <v>145.66365000000002</v>
      </c>
      <c r="H102" s="178">
        <f>IF(G102="","",G102-G102*COMPASS!$U$17)</f>
        <v>145.66365000000002</v>
      </c>
    </row>
    <row r="103" spans="1:8" ht="14.85" customHeight="1">
      <c r="A103" s="350" t="s">
        <v>7308</v>
      </c>
      <c r="B103" s="376"/>
      <c r="C103" s="351"/>
      <c r="D103" s="392"/>
      <c r="E103" s="386"/>
      <c r="F103" s="386"/>
      <c r="G103" s="389"/>
      <c r="H103" s="178" t="str">
        <f>IF(G103="","",G103-G103*COMPASS!$U$17)</f>
        <v/>
      </c>
    </row>
    <row r="104" spans="1:8" ht="14.85" customHeight="1">
      <c r="A104" s="337" t="s">
        <v>7309</v>
      </c>
      <c r="B104" s="371" t="s">
        <v>467</v>
      </c>
      <c r="C104" s="338" t="s">
        <v>7309</v>
      </c>
      <c r="D104" s="349" t="s">
        <v>8306</v>
      </c>
      <c r="E104" s="387">
        <v>1</v>
      </c>
      <c r="F104" s="379"/>
      <c r="G104" s="455">
        <v>68.66640000000001</v>
      </c>
      <c r="H104" s="178">
        <f>IF(G104="","",G104-G104*COMPASS!$U$17)</f>
        <v>68.66640000000001</v>
      </c>
    </row>
    <row r="105" spans="1:8" ht="14.85" customHeight="1">
      <c r="A105" s="350" t="s">
        <v>277</v>
      </c>
      <c r="B105" s="376"/>
      <c r="C105" s="351"/>
      <c r="D105" s="392"/>
      <c r="E105" s="386"/>
      <c r="F105" s="386"/>
      <c r="G105" s="389"/>
      <c r="H105" s="178" t="str">
        <f>IF(G105="","",G105-G105*COMPASS!$U$17)</f>
        <v/>
      </c>
    </row>
    <row r="106" spans="1:8" ht="14.85" customHeight="1">
      <c r="A106" s="337" t="s">
        <v>7310</v>
      </c>
      <c r="B106" s="371" t="s">
        <v>571</v>
      </c>
      <c r="C106" s="311" t="s">
        <v>7310</v>
      </c>
      <c r="D106" s="311" t="s">
        <v>7311</v>
      </c>
      <c r="E106" s="387">
        <v>1</v>
      </c>
      <c r="F106" s="379"/>
      <c r="G106" s="455">
        <v>11.668295100000002</v>
      </c>
      <c r="H106" s="178">
        <f>IF(G106="","",G106-G106*COMPASS!$U$17)</f>
        <v>11.668295100000002</v>
      </c>
    </row>
    <row r="107" spans="1:8" ht="14.85" customHeight="1">
      <c r="A107" s="337" t="s">
        <v>7312</v>
      </c>
      <c r="B107" s="371" t="s">
        <v>571</v>
      </c>
      <c r="C107" s="311" t="s">
        <v>7312</v>
      </c>
      <c r="D107" s="311" t="s">
        <v>7313</v>
      </c>
      <c r="E107" s="387">
        <v>1</v>
      </c>
      <c r="F107" s="380"/>
      <c r="G107" s="455">
        <v>11.54</v>
      </c>
      <c r="H107" s="178">
        <f>IF(G107="","",G107-G107*COMPASS!$U$17)</f>
        <v>11.54</v>
      </c>
    </row>
    <row r="108" spans="1:8" ht="14.85" customHeight="1">
      <c r="A108" s="337" t="s">
        <v>7314</v>
      </c>
      <c r="B108" s="371" t="s">
        <v>467</v>
      </c>
      <c r="C108" s="311" t="s">
        <v>7314</v>
      </c>
      <c r="D108" s="311" t="s">
        <v>7315</v>
      </c>
      <c r="E108" s="387">
        <v>5</v>
      </c>
      <c r="F108" s="380"/>
      <c r="G108" s="455">
        <v>2</v>
      </c>
      <c r="H108" s="178">
        <f>IF(G108="","",G108-G108*COMPASS!$U$17)</f>
        <v>2</v>
      </c>
    </row>
    <row r="109" spans="1:8" ht="14.85" customHeight="1">
      <c r="A109" s="337" t="s">
        <v>7316</v>
      </c>
      <c r="B109" s="371" t="s">
        <v>467</v>
      </c>
      <c r="C109" s="311" t="s">
        <v>7316</v>
      </c>
      <c r="D109" s="311" t="s">
        <v>7317</v>
      </c>
      <c r="E109" s="387">
        <v>5</v>
      </c>
      <c r="F109" s="380"/>
      <c r="G109" s="455">
        <v>2</v>
      </c>
      <c r="H109" s="178">
        <f>IF(G109="","",G109-G109*COMPASS!$U$17)</f>
        <v>2</v>
      </c>
    </row>
    <row r="110" spans="1:8" ht="14.85" customHeight="1">
      <c r="A110" s="337" t="s">
        <v>7318</v>
      </c>
      <c r="B110" s="371" t="s">
        <v>467</v>
      </c>
      <c r="C110" s="311" t="s">
        <v>7318</v>
      </c>
      <c r="D110" s="311" t="s">
        <v>7319</v>
      </c>
      <c r="E110" s="387">
        <v>5</v>
      </c>
      <c r="F110" s="380"/>
      <c r="G110" s="455">
        <v>2</v>
      </c>
      <c r="H110" s="178">
        <f>IF(G110="","",G110-G110*COMPASS!$U$17)</f>
        <v>2</v>
      </c>
    </row>
    <row r="111" spans="1:8" ht="14.85" customHeight="1">
      <c r="A111" s="337" t="s">
        <v>7320</v>
      </c>
      <c r="B111" s="371" t="s">
        <v>467</v>
      </c>
      <c r="C111" s="311" t="s">
        <v>7320</v>
      </c>
      <c r="D111" s="311" t="s">
        <v>7321</v>
      </c>
      <c r="E111" s="387">
        <v>5</v>
      </c>
      <c r="F111" s="380"/>
      <c r="G111" s="455">
        <v>2</v>
      </c>
      <c r="H111" s="178">
        <f>IF(G111="","",G111-G111*COMPASS!$U$17)</f>
        <v>2</v>
      </c>
    </row>
    <row r="112" spans="1:8" ht="14.85" customHeight="1">
      <c r="A112" s="337" t="s">
        <v>7322</v>
      </c>
      <c r="B112" s="371" t="s">
        <v>467</v>
      </c>
      <c r="C112" s="311" t="s">
        <v>7322</v>
      </c>
      <c r="D112" s="311" t="s">
        <v>7323</v>
      </c>
      <c r="E112" s="387">
        <v>20</v>
      </c>
      <c r="F112" s="380"/>
      <c r="G112" s="455">
        <v>0.6</v>
      </c>
      <c r="H112" s="178">
        <f>IF(G112="","",G112-G112*COMPASS!$U$17)</f>
        <v>0.6</v>
      </c>
    </row>
    <row r="113" spans="1:8" ht="14.85" customHeight="1">
      <c r="A113" s="337" t="s">
        <v>7324</v>
      </c>
      <c r="B113" s="371" t="s">
        <v>467</v>
      </c>
      <c r="C113" s="311" t="s">
        <v>7324</v>
      </c>
      <c r="D113" s="311" t="s">
        <v>7325</v>
      </c>
      <c r="E113" s="387">
        <v>1</v>
      </c>
      <c r="F113" s="380"/>
      <c r="G113" s="455">
        <v>1.63</v>
      </c>
      <c r="H113" s="178">
        <f>IF(G113="","",G113-G113*COMPASS!$U$17)</f>
        <v>1.63</v>
      </c>
    </row>
    <row r="114" spans="1:8" ht="14.85" customHeight="1">
      <c r="A114" s="337" t="s">
        <v>7326</v>
      </c>
      <c r="B114" s="371" t="s">
        <v>467</v>
      </c>
      <c r="C114" s="311" t="s">
        <v>7326</v>
      </c>
      <c r="D114" s="311" t="s">
        <v>7327</v>
      </c>
      <c r="E114" s="387">
        <v>1</v>
      </c>
      <c r="F114" s="380"/>
      <c r="G114" s="455">
        <v>1.63</v>
      </c>
      <c r="H114" s="178">
        <f>IF(G114="","",G114-G114*COMPASS!$U$17)</f>
        <v>1.63</v>
      </c>
    </row>
    <row r="115" spans="1:8" ht="14.85" customHeight="1">
      <c r="A115" s="337" t="s">
        <v>7328</v>
      </c>
      <c r="B115" s="371" t="s">
        <v>467</v>
      </c>
      <c r="C115" s="311" t="s">
        <v>7328</v>
      </c>
      <c r="D115" s="311" t="s">
        <v>7329</v>
      </c>
      <c r="E115" s="387">
        <v>1</v>
      </c>
      <c r="F115" s="380"/>
      <c r="G115" s="455">
        <v>1.63</v>
      </c>
      <c r="H115" s="178">
        <f>IF(G115="","",G115-G115*COMPASS!$U$17)</f>
        <v>1.63</v>
      </c>
    </row>
    <row r="116" spans="1:8" ht="14.85" customHeight="1">
      <c r="A116" s="337" t="s">
        <v>7330</v>
      </c>
      <c r="B116" s="371" t="s">
        <v>467</v>
      </c>
      <c r="C116" s="311" t="s">
        <v>7330</v>
      </c>
      <c r="D116" s="311" t="s">
        <v>7331</v>
      </c>
      <c r="E116" s="387">
        <v>1</v>
      </c>
      <c r="F116" s="380"/>
      <c r="G116" s="455">
        <v>1.63</v>
      </c>
      <c r="H116" s="178">
        <f>IF(G116="","",G116-G116*COMPASS!$U$17)</f>
        <v>1.63</v>
      </c>
    </row>
    <row r="117" spans="1:8" ht="14.85" customHeight="1">
      <c r="A117" s="337" t="s">
        <v>7332</v>
      </c>
      <c r="B117" s="371" t="s">
        <v>4437</v>
      </c>
      <c r="C117" s="311" t="s">
        <v>7332</v>
      </c>
      <c r="D117" s="311" t="s">
        <v>7333</v>
      </c>
      <c r="E117" s="387">
        <v>1</v>
      </c>
      <c r="F117" s="380"/>
      <c r="G117" s="455">
        <v>90.33</v>
      </c>
      <c r="H117" s="178">
        <f>IF(G117="","",G117-G117*COMPASS!$U$17)</f>
        <v>90.33</v>
      </c>
    </row>
    <row r="118" spans="1:8" ht="14.85" customHeight="1">
      <c r="A118" s="337" t="s">
        <v>7334</v>
      </c>
      <c r="B118" s="371" t="s">
        <v>467</v>
      </c>
      <c r="C118" s="311" t="s">
        <v>7334</v>
      </c>
      <c r="D118" s="311" t="s">
        <v>7335</v>
      </c>
      <c r="E118" s="387">
        <v>1</v>
      </c>
      <c r="F118" s="379"/>
      <c r="G118" s="455">
        <v>116.96849999999999</v>
      </c>
      <c r="H118" s="178">
        <f>IF(G118="","",G118-G118*COMPASS!$U$17)</f>
        <v>116.96849999999999</v>
      </c>
    </row>
    <row r="119" spans="1:8" ht="14.85" customHeight="1">
      <c r="A119" s="350" t="s">
        <v>7336</v>
      </c>
      <c r="B119" s="376"/>
      <c r="C119" s="351"/>
      <c r="D119" s="392"/>
      <c r="E119" s="386"/>
      <c r="F119" s="386"/>
      <c r="G119" s="389"/>
      <c r="H119" s="178" t="str">
        <f>IF(G119="","",G119-G119*COMPASS!$U$17)</f>
        <v/>
      </c>
    </row>
    <row r="120" spans="1:8" ht="14.85" customHeight="1">
      <c r="A120" s="337" t="s">
        <v>7337</v>
      </c>
      <c r="B120" s="371" t="s">
        <v>467</v>
      </c>
      <c r="C120" s="338" t="s">
        <v>7338</v>
      </c>
      <c r="D120" s="311" t="s">
        <v>7339</v>
      </c>
      <c r="E120" s="387">
        <v>10</v>
      </c>
      <c r="F120" s="379"/>
      <c r="G120" s="455">
        <v>8.7883455000000019</v>
      </c>
      <c r="H120" s="178">
        <f>IF(G120="","",G120-G120*COMPASS!$U$17)</f>
        <v>8.7883455000000019</v>
      </c>
    </row>
    <row r="121" spans="1:8" ht="14.85" customHeight="1">
      <c r="A121" s="350" t="s">
        <v>7340</v>
      </c>
      <c r="B121" s="376"/>
      <c r="C121" s="351"/>
      <c r="D121" s="392"/>
      <c r="E121" s="386"/>
      <c r="F121" s="386"/>
      <c r="G121" s="389"/>
      <c r="H121" s="178" t="str">
        <f>IF(G121="","",G121-G121*COMPASS!$U$17)</f>
        <v/>
      </c>
    </row>
    <row r="122" spans="1:8" ht="14.85" customHeight="1">
      <c r="A122" s="337" t="s">
        <v>7341</v>
      </c>
      <c r="B122" s="371" t="s">
        <v>467</v>
      </c>
      <c r="C122" s="338" t="s">
        <v>7342</v>
      </c>
      <c r="D122" s="311" t="s">
        <v>7343</v>
      </c>
      <c r="E122" s="387">
        <v>10</v>
      </c>
      <c r="F122" s="379"/>
      <c r="G122" s="455">
        <v>3.1561860000000004</v>
      </c>
      <c r="H122" s="178">
        <f>IF(G122="","",G122-G122*COMPASS!$U$17)</f>
        <v>3.1561860000000004</v>
      </c>
    </row>
    <row r="123" spans="1:8" ht="14.85" customHeight="1">
      <c r="A123" s="337" t="s">
        <v>7344</v>
      </c>
      <c r="B123" s="371" t="s">
        <v>467</v>
      </c>
      <c r="C123" s="338" t="s">
        <v>7345</v>
      </c>
      <c r="D123" s="311" t="s">
        <v>7346</v>
      </c>
      <c r="E123" s="387">
        <v>10</v>
      </c>
      <c r="F123" s="379"/>
      <c r="G123" s="455">
        <v>9.196473000000001</v>
      </c>
      <c r="H123" s="178">
        <f>IF(G123="","",G123-G123*COMPASS!$U$17)</f>
        <v>9.196473000000001</v>
      </c>
    </row>
    <row r="124" spans="1:8" ht="14.85" customHeight="1">
      <c r="A124" s="350" t="s">
        <v>7347</v>
      </c>
      <c r="B124" s="376"/>
      <c r="C124" s="351"/>
      <c r="D124" s="392"/>
      <c r="E124" s="386"/>
      <c r="F124" s="386"/>
      <c r="G124" s="389"/>
      <c r="H124" s="178" t="str">
        <f>IF(G124="","",G124-G124*COMPASS!$U$17)</f>
        <v/>
      </c>
    </row>
    <row r="125" spans="1:8" ht="14.85" customHeight="1">
      <c r="A125" s="337" t="s">
        <v>7348</v>
      </c>
      <c r="B125" s="371" t="s">
        <v>467</v>
      </c>
      <c r="C125" s="338" t="s">
        <v>7349</v>
      </c>
      <c r="D125" s="311" t="s">
        <v>7350</v>
      </c>
      <c r="E125" s="387">
        <v>10</v>
      </c>
      <c r="F125" s="379"/>
      <c r="G125" s="455">
        <v>4.0040220000000009</v>
      </c>
      <c r="H125" s="178">
        <f>IF(G125="","",G125-G125*COMPASS!$U$17)</f>
        <v>4.0040220000000009</v>
      </c>
    </row>
    <row r="126" spans="1:8" ht="14.85" customHeight="1">
      <c r="A126" s="337" t="s">
        <v>7351</v>
      </c>
      <c r="B126" s="371" t="s">
        <v>467</v>
      </c>
      <c r="C126" s="338" t="s">
        <v>7352</v>
      </c>
      <c r="D126" s="311" t="s">
        <v>7353</v>
      </c>
      <c r="E126" s="387">
        <v>10</v>
      </c>
      <c r="F126" s="379"/>
      <c r="G126" s="455">
        <v>7.4021722500000013</v>
      </c>
      <c r="H126" s="178">
        <f>IF(G126="","",G126-G126*COMPASS!$U$17)</f>
        <v>7.4021722500000013</v>
      </c>
    </row>
    <row r="127" spans="1:8" ht="14.85" customHeight="1">
      <c r="A127" s="350" t="s">
        <v>7354</v>
      </c>
      <c r="B127" s="376"/>
      <c r="C127" s="351"/>
      <c r="D127" s="392"/>
      <c r="E127" s="386"/>
      <c r="F127" s="386"/>
      <c r="G127" s="389"/>
      <c r="H127" s="178" t="str">
        <f>IF(G127="","",G127-G127*COMPASS!$U$17)</f>
        <v/>
      </c>
    </row>
    <row r="128" spans="1:8" ht="14.85" customHeight="1">
      <c r="A128" s="337" t="s">
        <v>7355</v>
      </c>
      <c r="B128" s="371" t="s">
        <v>467</v>
      </c>
      <c r="C128" s="338" t="s">
        <v>7356</v>
      </c>
      <c r="D128" s="311" t="s">
        <v>7357</v>
      </c>
      <c r="E128" s="387">
        <v>1</v>
      </c>
      <c r="F128" s="379"/>
      <c r="G128" s="455">
        <v>116.47958850000002</v>
      </c>
      <c r="H128" s="178">
        <f>IF(G128="","",G128-G128*COMPASS!$U$17)</f>
        <v>116.47958850000002</v>
      </c>
    </row>
    <row r="129" spans="1:8" ht="14.85" customHeight="1">
      <c r="A129" s="350" t="s">
        <v>7358</v>
      </c>
      <c r="B129" s="376"/>
      <c r="C129" s="351"/>
      <c r="D129" s="392"/>
      <c r="E129" s="386"/>
      <c r="F129" s="386"/>
      <c r="G129" s="456"/>
      <c r="H129" s="178" t="str">
        <f>IF(G129="","",G129-G129*COMPASS!$U$17)</f>
        <v/>
      </c>
    </row>
    <row r="130" spans="1:8" ht="14.85" customHeight="1">
      <c r="A130" s="337" t="s">
        <v>7359</v>
      </c>
      <c r="B130" s="371" t="s">
        <v>467</v>
      </c>
      <c r="C130" s="338" t="s">
        <v>7360</v>
      </c>
      <c r="D130" s="311" t="s">
        <v>7361</v>
      </c>
      <c r="E130" s="387">
        <v>1</v>
      </c>
      <c r="F130" s="379"/>
      <c r="G130" s="455">
        <v>10.885714285714286</v>
      </c>
      <c r="H130" s="178">
        <f>IF(G130="","",G130-G130*COMPASS!$U$17)</f>
        <v>10.885714285714286</v>
      </c>
    </row>
    <row r="131" spans="1:8" ht="14.85" customHeight="1">
      <c r="A131" s="337" t="s">
        <v>7362</v>
      </c>
      <c r="B131" s="371" t="s">
        <v>467</v>
      </c>
      <c r="C131" s="338" t="s">
        <v>7363</v>
      </c>
      <c r="D131" s="311" t="s">
        <v>7364</v>
      </c>
      <c r="E131" s="387">
        <v>1</v>
      </c>
      <c r="F131" s="379"/>
      <c r="G131" s="455">
        <v>11.771428571428572</v>
      </c>
      <c r="H131" s="178">
        <f>IF(G131="","",G131-G131*COMPASS!$U$17)</f>
        <v>11.771428571428572</v>
      </c>
    </row>
    <row r="132" spans="1:8" ht="14.85" customHeight="1">
      <c r="A132" s="337" t="s">
        <v>7365</v>
      </c>
      <c r="B132" s="371" t="s">
        <v>467</v>
      </c>
      <c r="C132" s="338" t="s">
        <v>7366</v>
      </c>
      <c r="D132" s="311" t="s">
        <v>7367</v>
      </c>
      <c r="E132" s="387">
        <v>1</v>
      </c>
      <c r="F132" s="380"/>
      <c r="G132" s="455">
        <v>11.542857142857144</v>
      </c>
      <c r="H132" s="178">
        <f>IF(G132="","",G132-G132*COMPASS!$U$17)</f>
        <v>11.542857142857144</v>
      </c>
    </row>
    <row r="133" spans="1:8" ht="14.85" customHeight="1">
      <c r="A133" s="337" t="s">
        <v>7368</v>
      </c>
      <c r="B133" s="371" t="s">
        <v>467</v>
      </c>
      <c r="C133" s="338" t="s">
        <v>7369</v>
      </c>
      <c r="D133" s="311" t="s">
        <v>7370</v>
      </c>
      <c r="E133" s="387">
        <v>1</v>
      </c>
      <c r="F133" s="380"/>
      <c r="G133" s="455">
        <v>13.257142857142856</v>
      </c>
      <c r="H133" s="178">
        <f>IF(G133="","",G133-G133*COMPASS!$U$17)</f>
        <v>13.257142857142856</v>
      </c>
    </row>
    <row r="134" spans="1:8" ht="14.85" customHeight="1">
      <c r="A134" s="337" t="s">
        <v>7371</v>
      </c>
      <c r="B134" s="371" t="s">
        <v>467</v>
      </c>
      <c r="C134" s="338" t="s">
        <v>7372</v>
      </c>
      <c r="D134" s="311" t="s">
        <v>7373</v>
      </c>
      <c r="E134" s="387">
        <v>1</v>
      </c>
      <c r="F134" s="380"/>
      <c r="G134" s="455">
        <v>14.885714285714286</v>
      </c>
      <c r="H134" s="178">
        <f>IF(G134="","",G134-G134*COMPASS!$U$17)</f>
        <v>14.885714285714286</v>
      </c>
    </row>
    <row r="135" spans="1:8" ht="14.85" customHeight="1">
      <c r="A135" s="337" t="s">
        <v>7374</v>
      </c>
      <c r="B135" s="371" t="s">
        <v>467</v>
      </c>
      <c r="C135" s="338" t="s">
        <v>7375</v>
      </c>
      <c r="D135" s="311" t="s">
        <v>7376</v>
      </c>
      <c r="E135" s="387">
        <v>1</v>
      </c>
      <c r="F135" s="380"/>
      <c r="G135" s="455">
        <v>18.285714285714288</v>
      </c>
      <c r="H135" s="178">
        <f>IF(G135="","",G135-G135*COMPASS!$U$17)</f>
        <v>18.285714285714288</v>
      </c>
    </row>
    <row r="136" spans="1:8" ht="14.85" customHeight="1">
      <c r="A136" s="337" t="s">
        <v>7377</v>
      </c>
      <c r="B136" s="371" t="s">
        <v>467</v>
      </c>
      <c r="C136" s="338" t="s">
        <v>7378</v>
      </c>
      <c r="D136" s="311" t="s">
        <v>7379</v>
      </c>
      <c r="E136" s="387">
        <v>1</v>
      </c>
      <c r="F136" s="380"/>
      <c r="G136" s="455">
        <v>11.200000000000001</v>
      </c>
      <c r="H136" s="178">
        <f>IF(G136="","",G136-G136*COMPASS!$U$17)</f>
        <v>11.200000000000001</v>
      </c>
    </row>
    <row r="137" spans="1:8" ht="14.85" customHeight="1">
      <c r="A137" s="337" t="s">
        <v>7380</v>
      </c>
      <c r="B137" s="371" t="s">
        <v>467</v>
      </c>
      <c r="C137" s="338" t="s">
        <v>7381</v>
      </c>
      <c r="D137" s="311" t="s">
        <v>7382</v>
      </c>
      <c r="E137" s="387">
        <v>1</v>
      </c>
      <c r="F137" s="380"/>
      <c r="G137" s="455">
        <v>11.828571428571429</v>
      </c>
      <c r="H137" s="178">
        <f>IF(G137="","",G137-G137*COMPASS!$U$17)</f>
        <v>11.828571428571429</v>
      </c>
    </row>
    <row r="138" spans="1:8" ht="14.85" customHeight="1">
      <c r="A138" s="337" t="s">
        <v>7383</v>
      </c>
      <c r="B138" s="371" t="s">
        <v>467</v>
      </c>
      <c r="C138" s="338" t="s">
        <v>7384</v>
      </c>
      <c r="D138" s="311" t="s">
        <v>7385</v>
      </c>
      <c r="E138" s="387">
        <v>1</v>
      </c>
      <c r="F138" s="380"/>
      <c r="G138" s="455">
        <v>12.428571428571429</v>
      </c>
      <c r="H138" s="178">
        <f>IF(G138="","",G138-G138*COMPASS!$U$17)</f>
        <v>12.428571428571429</v>
      </c>
    </row>
    <row r="139" spans="1:8" ht="14.85" customHeight="1">
      <c r="A139" s="337" t="s">
        <v>7386</v>
      </c>
      <c r="B139" s="371" t="s">
        <v>467</v>
      </c>
      <c r="C139" s="338" t="s">
        <v>7387</v>
      </c>
      <c r="D139" s="311" t="s">
        <v>7388</v>
      </c>
      <c r="E139" s="387">
        <v>1</v>
      </c>
      <c r="F139" s="380"/>
      <c r="G139" s="455">
        <v>13.685714285714287</v>
      </c>
      <c r="H139" s="178">
        <f>IF(G139="","",G139-G139*COMPASS!$U$17)</f>
        <v>13.685714285714287</v>
      </c>
    </row>
    <row r="140" spans="1:8" ht="14.85" customHeight="1">
      <c r="A140" s="350" t="s">
        <v>7389</v>
      </c>
      <c r="B140" s="376"/>
      <c r="C140" s="351"/>
      <c r="D140" s="392"/>
      <c r="E140" s="386"/>
      <c r="F140" s="386"/>
      <c r="G140" s="456"/>
      <c r="H140" s="178" t="str">
        <f>IF(G140="","",G140-G140*COMPASS!$U$17)</f>
        <v/>
      </c>
    </row>
    <row r="141" spans="1:8" ht="14.85" customHeight="1">
      <c r="A141" s="337" t="s">
        <v>7390</v>
      </c>
      <c r="B141" s="371" t="s">
        <v>467</v>
      </c>
      <c r="C141" s="338" t="s">
        <v>7391</v>
      </c>
      <c r="D141" s="311" t="s">
        <v>7392</v>
      </c>
      <c r="E141" s="387">
        <v>1</v>
      </c>
      <c r="F141" s="379"/>
      <c r="G141" s="455">
        <v>12.485714285714288</v>
      </c>
      <c r="H141" s="178">
        <f>IF(G141="","",G141-G141*COMPASS!$U$17)</f>
        <v>12.485714285714288</v>
      </c>
    </row>
    <row r="142" spans="1:8" ht="14.85" customHeight="1">
      <c r="A142" s="337" t="s">
        <v>7393</v>
      </c>
      <c r="B142" s="371" t="s">
        <v>467</v>
      </c>
      <c r="C142" s="338" t="s">
        <v>7394</v>
      </c>
      <c r="D142" s="311" t="s">
        <v>7395</v>
      </c>
      <c r="E142" s="387">
        <v>1</v>
      </c>
      <c r="F142" s="379"/>
      <c r="G142" s="455">
        <v>13.428571428571431</v>
      </c>
      <c r="H142" s="178">
        <f>IF(G142="","",G142-G142*COMPASS!$U$17)</f>
        <v>13.428571428571431</v>
      </c>
    </row>
    <row r="143" spans="1:8" ht="14.85" customHeight="1">
      <c r="A143" s="337" t="s">
        <v>7396</v>
      </c>
      <c r="B143" s="371" t="s">
        <v>467</v>
      </c>
      <c r="C143" s="338" t="s">
        <v>7397</v>
      </c>
      <c r="D143" s="311" t="s">
        <v>7398</v>
      </c>
      <c r="E143" s="387">
        <v>1</v>
      </c>
      <c r="F143" s="379"/>
      <c r="G143" s="455">
        <v>14.314285714285715</v>
      </c>
      <c r="H143" s="178">
        <f>IF(G143="","",G143-G143*COMPASS!$U$17)</f>
        <v>14.314285714285715</v>
      </c>
    </row>
    <row r="144" spans="1:8" ht="14.85" customHeight="1">
      <c r="A144" s="337" t="s">
        <v>7399</v>
      </c>
      <c r="B144" s="371" t="s">
        <v>467</v>
      </c>
      <c r="C144" s="338" t="s">
        <v>7400</v>
      </c>
      <c r="D144" s="311" t="s">
        <v>7401</v>
      </c>
      <c r="E144" s="387">
        <v>1</v>
      </c>
      <c r="F144" s="379"/>
      <c r="G144" s="455">
        <v>16.114285714285714</v>
      </c>
      <c r="H144" s="178">
        <f>IF(G144="","",G144-G144*COMPASS!$U$17)</f>
        <v>16.114285714285714</v>
      </c>
    </row>
    <row r="145" spans="1:8" ht="14.85" customHeight="1">
      <c r="A145" s="337" t="s">
        <v>7402</v>
      </c>
      <c r="B145" s="371" t="s">
        <v>467</v>
      </c>
      <c r="C145" s="338" t="s">
        <v>7403</v>
      </c>
      <c r="D145" s="311" t="s">
        <v>7404</v>
      </c>
      <c r="E145" s="387">
        <v>1</v>
      </c>
      <c r="F145" s="379"/>
      <c r="G145" s="455">
        <v>13.057142857142859</v>
      </c>
      <c r="H145" s="178">
        <f>IF(G145="","",G145-G145*COMPASS!$U$17)</f>
        <v>13.057142857142859</v>
      </c>
    </row>
    <row r="146" spans="1:8" ht="14.85" customHeight="1">
      <c r="A146" s="337" t="s">
        <v>7405</v>
      </c>
      <c r="B146" s="371" t="s">
        <v>467</v>
      </c>
      <c r="C146" s="338" t="s">
        <v>7406</v>
      </c>
      <c r="D146" s="311" t="s">
        <v>7407</v>
      </c>
      <c r="E146" s="387">
        <v>1</v>
      </c>
      <c r="F146" s="379"/>
      <c r="G146" s="455">
        <v>14.428571428571429</v>
      </c>
      <c r="H146" s="178">
        <f>IF(G146="","",G146-G146*COMPASS!$U$17)</f>
        <v>14.428571428571429</v>
      </c>
    </row>
    <row r="147" spans="1:8" ht="14.85" customHeight="1">
      <c r="A147" s="337" t="s">
        <v>7408</v>
      </c>
      <c r="B147" s="371" t="s">
        <v>467</v>
      </c>
      <c r="C147" s="338" t="s">
        <v>7409</v>
      </c>
      <c r="D147" s="311" t="s">
        <v>7410</v>
      </c>
      <c r="E147" s="387">
        <v>1</v>
      </c>
      <c r="F147" s="379"/>
      <c r="G147" s="455">
        <v>15.828571428571429</v>
      </c>
      <c r="H147" s="178">
        <f>IF(G147="","",G147-G147*COMPASS!$U$17)</f>
        <v>15.828571428571429</v>
      </c>
    </row>
    <row r="148" spans="1:8" ht="14.85" customHeight="1">
      <c r="A148" s="337" t="s">
        <v>7411</v>
      </c>
      <c r="B148" s="371" t="s">
        <v>467</v>
      </c>
      <c r="C148" s="338" t="s">
        <v>7412</v>
      </c>
      <c r="D148" s="311" t="s">
        <v>7413</v>
      </c>
      <c r="E148" s="387">
        <v>1</v>
      </c>
      <c r="F148" s="380"/>
      <c r="G148" s="455">
        <v>13.371428571428572</v>
      </c>
      <c r="H148" s="178">
        <f>IF(G148="","",G148-G148*COMPASS!$U$17)</f>
        <v>13.371428571428572</v>
      </c>
    </row>
    <row r="149" spans="1:8" ht="14.85" customHeight="1">
      <c r="A149" s="337" t="s">
        <v>7414</v>
      </c>
      <c r="B149" s="371" t="s">
        <v>467</v>
      </c>
      <c r="C149" s="338" t="s">
        <v>7415</v>
      </c>
      <c r="D149" s="311" t="s">
        <v>7416</v>
      </c>
      <c r="E149" s="387">
        <v>1</v>
      </c>
      <c r="F149" s="380"/>
      <c r="G149" s="455">
        <v>13.971428571428572</v>
      </c>
      <c r="H149" s="178">
        <f>IF(G149="","",G149-G149*COMPASS!$U$17)</f>
        <v>13.971428571428572</v>
      </c>
    </row>
    <row r="150" spans="1:8" ht="14.85" customHeight="1">
      <c r="A150" s="337" t="s">
        <v>7417</v>
      </c>
      <c r="B150" s="371" t="s">
        <v>467</v>
      </c>
      <c r="C150" s="338" t="s">
        <v>7418</v>
      </c>
      <c r="D150" s="311" t="s">
        <v>7419</v>
      </c>
      <c r="E150" s="387">
        <v>1</v>
      </c>
      <c r="F150" s="380"/>
      <c r="G150" s="455">
        <v>14.600000000000001</v>
      </c>
      <c r="H150" s="178">
        <f>IF(G150="","",G150-G150*COMPASS!$U$17)</f>
        <v>14.600000000000001</v>
      </c>
    </row>
    <row r="151" spans="1:8" ht="14.85" customHeight="1">
      <c r="A151" s="337" t="s">
        <v>7420</v>
      </c>
      <c r="B151" s="371" t="s">
        <v>467</v>
      </c>
      <c r="C151" s="338" t="s">
        <v>7421</v>
      </c>
      <c r="D151" s="311" t="s">
        <v>7422</v>
      </c>
      <c r="E151" s="387">
        <v>1</v>
      </c>
      <c r="F151" s="380"/>
      <c r="G151" s="455">
        <v>15.828571428571429</v>
      </c>
      <c r="H151" s="178">
        <f>IF(G151="","",G151-G151*COMPASS!$U$17)</f>
        <v>15.828571428571429</v>
      </c>
    </row>
    <row r="152" spans="1:8" ht="14.85" customHeight="1">
      <c r="A152" s="350" t="s">
        <v>7423</v>
      </c>
      <c r="B152" s="376"/>
      <c r="C152" s="351"/>
      <c r="D152" s="392"/>
      <c r="E152" s="386"/>
      <c r="F152" s="386"/>
      <c r="G152" s="456"/>
      <c r="H152" s="178" t="str">
        <f>IF(G152="","",G152-G152*COMPASS!$U$17)</f>
        <v/>
      </c>
    </row>
    <row r="153" spans="1:8" ht="14.85" customHeight="1">
      <c r="A153" s="337" t="s">
        <v>7424</v>
      </c>
      <c r="B153" s="371" t="s">
        <v>467</v>
      </c>
      <c r="C153" s="338" t="s">
        <v>7425</v>
      </c>
      <c r="D153" s="311" t="s">
        <v>7426</v>
      </c>
      <c r="E153" s="387">
        <v>1</v>
      </c>
      <c r="F153" s="379"/>
      <c r="G153" s="455">
        <v>11.340659340659341</v>
      </c>
      <c r="H153" s="178">
        <f>IF(G153="","",G153-G153*COMPASS!$U$17)</f>
        <v>11.340659340659341</v>
      </c>
    </row>
    <row r="154" spans="1:8" ht="14.85" customHeight="1">
      <c r="A154" s="337" t="s">
        <v>7427</v>
      </c>
      <c r="B154" s="371" t="s">
        <v>467</v>
      </c>
      <c r="C154" s="338" t="s">
        <v>7428</v>
      </c>
      <c r="D154" s="311" t="s">
        <v>7429</v>
      </c>
      <c r="E154" s="387">
        <v>1</v>
      </c>
      <c r="F154" s="379"/>
      <c r="G154" s="455">
        <v>12.263736263736265</v>
      </c>
      <c r="H154" s="178">
        <f>IF(G154="","",G154-G154*COMPASS!$U$17)</f>
        <v>12.263736263736265</v>
      </c>
    </row>
    <row r="155" spans="1:8" ht="14.85" customHeight="1">
      <c r="A155" s="337" t="s">
        <v>7430</v>
      </c>
      <c r="B155" s="371" t="s">
        <v>467</v>
      </c>
      <c r="C155" s="338" t="s">
        <v>7431</v>
      </c>
      <c r="D155" s="311" t="s">
        <v>7432</v>
      </c>
      <c r="E155" s="387">
        <v>1</v>
      </c>
      <c r="F155" s="379"/>
      <c r="G155" s="455">
        <v>13.186813186813186</v>
      </c>
      <c r="H155" s="178">
        <f>IF(G155="","",G155-G155*COMPASS!$U$17)</f>
        <v>13.186813186813186</v>
      </c>
    </row>
    <row r="156" spans="1:8" ht="14.85" customHeight="1">
      <c r="A156" s="337" t="s">
        <v>7433</v>
      </c>
      <c r="B156" s="371" t="s">
        <v>467</v>
      </c>
      <c r="C156" s="338" t="s">
        <v>7434</v>
      </c>
      <c r="D156" s="311" t="s">
        <v>7435</v>
      </c>
      <c r="E156" s="387">
        <v>1</v>
      </c>
      <c r="F156" s="379"/>
      <c r="G156" s="455">
        <v>14.999999999999998</v>
      </c>
      <c r="H156" s="178">
        <f>IF(G156="","",G156-G156*COMPASS!$U$17)</f>
        <v>14.999999999999998</v>
      </c>
    </row>
    <row r="157" spans="1:8" ht="14.85" customHeight="1">
      <c r="A157" s="337" t="s">
        <v>7436</v>
      </c>
      <c r="B157" s="371" t="s">
        <v>467</v>
      </c>
      <c r="C157" s="338" t="s">
        <v>7437</v>
      </c>
      <c r="D157" s="311" t="s">
        <v>7438</v>
      </c>
      <c r="E157" s="387">
        <v>1</v>
      </c>
      <c r="F157" s="379"/>
      <c r="G157" s="455">
        <v>12.021088435374148</v>
      </c>
      <c r="H157" s="178">
        <f>IF(G157="","",G157-G157*COMPASS!$U$17)</f>
        <v>12.021088435374148</v>
      </c>
    </row>
    <row r="158" spans="1:8" ht="14.85" customHeight="1">
      <c r="A158" s="337" t="s">
        <v>7439</v>
      </c>
      <c r="B158" s="371" t="s">
        <v>467</v>
      </c>
      <c r="C158" s="338" t="s">
        <v>7440</v>
      </c>
      <c r="D158" s="311" t="s">
        <v>7441</v>
      </c>
      <c r="E158" s="387">
        <v>1</v>
      </c>
      <c r="F158" s="380"/>
      <c r="G158" s="455">
        <v>15.395918367346939</v>
      </c>
      <c r="H158" s="178">
        <f>IF(G158="","",G158-G158*COMPASS!$U$17)</f>
        <v>15.395918367346939</v>
      </c>
    </row>
    <row r="159" spans="1:8" ht="14.85" customHeight="1">
      <c r="A159" s="337" t="s">
        <v>7442</v>
      </c>
      <c r="B159" s="371" t="s">
        <v>467</v>
      </c>
      <c r="C159" s="338" t="s">
        <v>7443</v>
      </c>
      <c r="D159" s="311" t="s">
        <v>7444</v>
      </c>
      <c r="E159" s="387">
        <v>1</v>
      </c>
      <c r="F159" s="380"/>
      <c r="G159" s="455">
        <v>18.742857142857144</v>
      </c>
      <c r="H159" s="178">
        <f>IF(G159="","",G159-G159*COMPASS!$U$17)</f>
        <v>18.742857142857144</v>
      </c>
    </row>
    <row r="160" spans="1:8" ht="14.85" customHeight="1">
      <c r="A160" s="146"/>
      <c r="B160" s="146"/>
      <c r="C160" s="146"/>
      <c r="D160" s="393"/>
      <c r="F160" s="146"/>
      <c r="G160" s="231"/>
      <c r="H160" s="146"/>
    </row>
    <row r="161" spans="1:8" ht="14.85" customHeight="1">
      <c r="A161" s="146"/>
      <c r="B161" s="146"/>
      <c r="C161" s="146"/>
      <c r="D161" s="393"/>
      <c r="F161" s="146"/>
      <c r="G161" s="231"/>
      <c r="H161" s="146"/>
    </row>
    <row r="162" spans="1:8" ht="14.85" customHeight="1">
      <c r="A162" s="146"/>
      <c r="B162" s="146"/>
      <c r="C162" s="146"/>
      <c r="D162" s="393"/>
      <c r="F162" s="146"/>
      <c r="G162" s="231"/>
      <c r="H162" s="146"/>
    </row>
    <row r="163" spans="1:8" ht="14.85" customHeight="1">
      <c r="A163" s="146"/>
      <c r="B163" s="146"/>
      <c r="C163" s="146"/>
      <c r="D163" s="393"/>
      <c r="F163" s="146"/>
      <c r="G163" s="231"/>
      <c r="H163" s="146"/>
    </row>
    <row r="164" spans="1:8" ht="14.85" customHeight="1">
      <c r="A164" s="146"/>
      <c r="B164" s="146"/>
      <c r="C164" s="146"/>
      <c r="D164" s="393"/>
      <c r="F164" s="146"/>
      <c r="G164" s="231"/>
      <c r="H164" s="146"/>
    </row>
    <row r="165" spans="1:8" ht="14.85" customHeight="1">
      <c r="A165" s="146"/>
      <c r="B165" s="146"/>
      <c r="C165" s="146"/>
      <c r="D165" s="393"/>
      <c r="F165" s="146"/>
      <c r="G165" s="231"/>
      <c r="H165" s="146"/>
    </row>
    <row r="166" spans="1:8" ht="14.85" customHeight="1">
      <c r="A166" s="146"/>
      <c r="B166" s="146"/>
      <c r="C166" s="146"/>
      <c r="D166" s="393"/>
      <c r="F166" s="146"/>
      <c r="G166" s="231"/>
      <c r="H166" s="146"/>
    </row>
    <row r="167" spans="1:8" ht="14.85" customHeight="1">
      <c r="A167" s="146"/>
      <c r="B167" s="146"/>
      <c r="C167" s="146"/>
      <c r="D167" s="393"/>
      <c r="F167" s="146"/>
      <c r="G167" s="231"/>
      <c r="H167" s="146"/>
    </row>
    <row r="168" spans="1:8" ht="14.85" customHeight="1">
      <c r="A168" s="146"/>
      <c r="B168" s="146"/>
      <c r="C168" s="146"/>
      <c r="D168" s="393"/>
      <c r="F168" s="146"/>
      <c r="G168" s="231"/>
      <c r="H168" s="146"/>
    </row>
    <row r="169" spans="1:8" ht="14.85" customHeight="1">
      <c r="A169" s="146"/>
      <c r="B169" s="146"/>
      <c r="C169" s="146"/>
      <c r="D169" s="393"/>
      <c r="F169" s="146"/>
      <c r="G169" s="231"/>
      <c r="H169" s="146"/>
    </row>
  </sheetData>
  <sheetProtection algorithmName="SHA-512" hashValue="lIFfmfsIWsyyFS0+4EuxWNKyg5m8ay/lxDlJoNKtzSh8sz/9VsmT5G6ZBnQgvy2ePsY2mOMUd9L9KtzWHn4nJg==" saltValue="0bBJ5cHOgaX5bZo5IiEkZg==" spinCount="100000" sheet="1" objects="1" scenarios="1"/>
  <mergeCells count="1">
    <mergeCell ref="D1:G1"/>
  </mergeCells>
  <phoneticPr fontId="20" type="noConversion"/>
  <hyperlinks>
    <hyperlink ref="D1" r:id="rId1" xr:uid="{00000000-0004-0000-0200-000000000000}"/>
    <hyperlink ref="H2" location="Indice" display="Indice" xr:uid="{00000000-0004-0000-0200-000001000000}"/>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4612"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24612" r:id="rId5"/>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27">
    <tabColor rgb="FFFFFF00"/>
  </sheetPr>
  <dimension ref="A1:P29"/>
  <sheetViews>
    <sheetView workbookViewId="0">
      <selection activeCell="Q10" sqref="Q10"/>
    </sheetView>
  </sheetViews>
  <sheetFormatPr defaultColWidth="9.44140625" defaultRowHeight="14.4"/>
  <cols>
    <col min="1" max="1" width="9.44140625" style="96"/>
    <col min="2" max="2" width="9.44140625" style="96" customWidth="1"/>
    <col min="3" max="6" width="9.44140625" style="96"/>
    <col min="7" max="8" width="10.5546875" style="96" customWidth="1"/>
    <col min="9" max="10" width="9.44140625" style="96"/>
    <col min="11" max="11" width="10.5546875" style="96" customWidth="1"/>
    <col min="12" max="16384" width="9.44140625" style="96"/>
  </cols>
  <sheetData>
    <row r="1" spans="1:15">
      <c r="A1" s="1420" t="s">
        <v>11780</v>
      </c>
      <c r="B1" s="1421"/>
      <c r="C1" s="1421"/>
      <c r="D1" s="1421"/>
      <c r="E1" s="1421"/>
      <c r="F1" s="1421"/>
      <c r="G1" s="1421"/>
      <c r="H1" s="1421"/>
      <c r="I1" s="1421"/>
      <c r="J1" s="1421"/>
      <c r="K1" s="1421"/>
      <c r="L1" s="1421"/>
      <c r="M1" s="1421"/>
      <c r="N1" s="1421"/>
      <c r="O1" s="1422"/>
    </row>
    <row r="2" spans="1:15" ht="15" customHeight="1">
      <c r="A2" s="1414" t="s">
        <v>2026</v>
      </c>
      <c r="B2" s="1415"/>
      <c r="C2" s="1415"/>
      <c r="D2" s="1415"/>
      <c r="E2" s="1415"/>
      <c r="F2" s="1415"/>
      <c r="G2" s="1415"/>
      <c r="H2" s="1415"/>
      <c r="I2" s="1415"/>
      <c r="J2" s="1415"/>
      <c r="K2" s="1415"/>
      <c r="L2" s="1415"/>
      <c r="M2" s="1415"/>
      <c r="N2" s="1415"/>
      <c r="O2" s="1416"/>
    </row>
    <row r="3" spans="1:15" ht="15" customHeight="1">
      <c r="A3" s="1414"/>
      <c r="B3" s="1415"/>
      <c r="C3" s="1415"/>
      <c r="D3" s="1415"/>
      <c r="E3" s="1415"/>
      <c r="F3" s="1415"/>
      <c r="G3" s="1415"/>
      <c r="H3" s="1415"/>
      <c r="I3" s="1415"/>
      <c r="J3" s="1415"/>
      <c r="K3" s="1415"/>
      <c r="L3" s="1415"/>
      <c r="M3" s="1415"/>
      <c r="N3" s="1415"/>
      <c r="O3" s="1416"/>
    </row>
    <row r="4" spans="1:15" ht="16.350000000000001" customHeight="1" thickBot="1">
      <c r="A4" s="1417"/>
      <c r="B4" s="1418"/>
      <c r="C4" s="1418"/>
      <c r="D4" s="1418"/>
      <c r="E4" s="1418"/>
      <c r="F4" s="1418"/>
      <c r="G4" s="1418"/>
      <c r="H4" s="1418"/>
      <c r="I4" s="1418"/>
      <c r="J4" s="1418"/>
      <c r="K4" s="1418"/>
      <c r="L4" s="1418"/>
      <c r="M4" s="1418"/>
      <c r="N4" s="1418"/>
      <c r="O4" s="1419"/>
    </row>
    <row r="5" spans="1:15">
      <c r="A5" s="1435" t="s">
        <v>1165</v>
      </c>
      <c r="B5" s="1436"/>
      <c r="C5" s="1437"/>
      <c r="D5" s="1441"/>
      <c r="E5" s="1442"/>
      <c r="F5" s="1442"/>
      <c r="G5" s="1442"/>
      <c r="H5" s="1442"/>
      <c r="I5" s="1443"/>
      <c r="J5" s="97"/>
      <c r="K5" s="98"/>
      <c r="L5" s="98"/>
      <c r="M5" s="98"/>
      <c r="N5" s="98"/>
      <c r="O5" s="99"/>
    </row>
    <row r="6" spans="1:15" ht="15" thickBot="1">
      <c r="A6" s="1438"/>
      <c r="B6" s="1439"/>
      <c r="C6" s="1440"/>
      <c r="D6" s="1444"/>
      <c r="E6" s="1445"/>
      <c r="F6" s="1445"/>
      <c r="G6" s="1445"/>
      <c r="H6" s="1445"/>
      <c r="I6" s="1446"/>
      <c r="J6" s="100"/>
      <c r="K6" s="101"/>
      <c r="L6" s="101"/>
      <c r="M6" s="101"/>
      <c r="N6" s="102"/>
      <c r="O6" s="103"/>
    </row>
    <row r="7" spans="1:15" ht="16.350000000000001" customHeight="1" thickBot="1">
      <c r="A7" s="1423" t="s">
        <v>1166</v>
      </c>
      <c r="B7" s="1424"/>
      <c r="C7" s="1425"/>
      <c r="D7" s="1426"/>
      <c r="E7" s="1427"/>
      <c r="F7" s="1427"/>
      <c r="G7" s="1427"/>
      <c r="H7" s="1427"/>
      <c r="I7" s="1428"/>
      <c r="J7" s="100"/>
      <c r="K7" s="101"/>
      <c r="L7" s="101"/>
      <c r="M7" s="1447" t="s">
        <v>2027</v>
      </c>
      <c r="N7" s="1448"/>
      <c r="O7" s="1449"/>
    </row>
    <row r="8" spans="1:15" ht="16.350000000000001" customHeight="1" thickBot="1">
      <c r="A8" s="1423" t="s">
        <v>1167</v>
      </c>
      <c r="B8" s="1424"/>
      <c r="C8" s="1425"/>
      <c r="D8" s="1426"/>
      <c r="E8" s="1427"/>
      <c r="F8" s="1427"/>
      <c r="G8" s="1427"/>
      <c r="H8" s="1427"/>
      <c r="I8" s="1428"/>
      <c r="J8" s="104"/>
      <c r="K8" s="102"/>
      <c r="L8" s="102"/>
      <c r="M8" s="105"/>
      <c r="N8" s="106"/>
      <c r="O8" s="107"/>
    </row>
    <row r="9" spans="1:15" ht="15" thickBot="1">
      <c r="A9" s="1429" t="s">
        <v>1168</v>
      </c>
      <c r="B9" s="1430"/>
      <c r="C9" s="1431"/>
      <c r="D9" s="108"/>
      <c r="E9" s="1427"/>
      <c r="F9" s="1427"/>
      <c r="G9" s="1427"/>
      <c r="H9" s="1427"/>
      <c r="I9" s="1428"/>
      <c r="J9" s="109"/>
      <c r="K9" s="110"/>
      <c r="L9" s="110"/>
      <c r="M9" s="1432"/>
      <c r="N9" s="1433"/>
      <c r="O9" s="1434"/>
    </row>
    <row r="10" spans="1:15" ht="20.25" customHeight="1" thickBot="1">
      <c r="A10" s="1450" t="s">
        <v>1170</v>
      </c>
      <c r="B10" s="1451"/>
      <c r="C10" s="1452" t="s">
        <v>2028</v>
      </c>
      <c r="D10" s="1453"/>
      <c r="E10" s="1453"/>
      <c r="F10" s="1454"/>
      <c r="G10" s="721" t="s">
        <v>2050</v>
      </c>
      <c r="H10" s="722" t="s">
        <v>2029</v>
      </c>
      <c r="I10" s="1455" t="s">
        <v>2030</v>
      </c>
      <c r="J10" s="1456"/>
      <c r="K10" s="722" t="s">
        <v>2031</v>
      </c>
      <c r="L10" s="1457" t="s">
        <v>2032</v>
      </c>
      <c r="M10" s="1458"/>
      <c r="N10" s="1458"/>
      <c r="O10" s="1459"/>
    </row>
    <row r="11" spans="1:15">
      <c r="A11" s="1466"/>
      <c r="B11" s="1467"/>
      <c r="C11" s="1466"/>
      <c r="D11" s="1470"/>
      <c r="E11" s="1470"/>
      <c r="F11" s="1467"/>
      <c r="G11" s="1472"/>
      <c r="H11" s="1472"/>
      <c r="I11" s="1460"/>
      <c r="J11" s="1462"/>
      <c r="K11" s="1472"/>
      <c r="L11" s="1460"/>
      <c r="M11" s="1461"/>
      <c r="N11" s="1461"/>
      <c r="O11" s="1462"/>
    </row>
    <row r="12" spans="1:15" ht="15" thickBot="1">
      <c r="A12" s="1468"/>
      <c r="B12" s="1469"/>
      <c r="C12" s="1468"/>
      <c r="D12" s="1471"/>
      <c r="E12" s="1471"/>
      <c r="F12" s="1469"/>
      <c r="G12" s="1473"/>
      <c r="H12" s="1473"/>
      <c r="I12" s="1463"/>
      <c r="J12" s="1465"/>
      <c r="K12" s="1463"/>
      <c r="L12" s="1463"/>
      <c r="M12" s="1464"/>
      <c r="N12" s="1464"/>
      <c r="O12" s="1465"/>
    </row>
    <row r="13" spans="1:15">
      <c r="A13" s="1466"/>
      <c r="B13" s="1467"/>
      <c r="C13" s="1466"/>
      <c r="D13" s="1470"/>
      <c r="E13" s="1470"/>
      <c r="F13" s="1467"/>
      <c r="G13" s="1472"/>
      <c r="H13" s="1472"/>
      <c r="I13" s="1460"/>
      <c r="J13" s="1462"/>
      <c r="K13" s="1472"/>
      <c r="L13" s="1460"/>
      <c r="M13" s="1461"/>
      <c r="N13" s="1461"/>
      <c r="O13" s="1462"/>
    </row>
    <row r="14" spans="1:15" ht="15" thickBot="1">
      <c r="A14" s="1468"/>
      <c r="B14" s="1469"/>
      <c r="C14" s="1468"/>
      <c r="D14" s="1471"/>
      <c r="E14" s="1471"/>
      <c r="F14" s="1469"/>
      <c r="G14" s="1473"/>
      <c r="H14" s="1473"/>
      <c r="I14" s="1463"/>
      <c r="J14" s="1465"/>
      <c r="K14" s="1463"/>
      <c r="L14" s="1463"/>
      <c r="M14" s="1464"/>
      <c r="N14" s="1464"/>
      <c r="O14" s="1465"/>
    </row>
    <row r="15" spans="1:15">
      <c r="A15" s="1466"/>
      <c r="B15" s="1467"/>
      <c r="C15" s="1466"/>
      <c r="D15" s="1470"/>
      <c r="E15" s="1470"/>
      <c r="F15" s="1467"/>
      <c r="G15" s="1472"/>
      <c r="H15" s="1472"/>
      <c r="I15" s="1460"/>
      <c r="J15" s="1462"/>
      <c r="K15" s="1472"/>
      <c r="L15" s="1460"/>
      <c r="M15" s="1461"/>
      <c r="N15" s="1461"/>
      <c r="O15" s="1462"/>
    </row>
    <row r="16" spans="1:15" ht="15" thickBot="1">
      <c r="A16" s="1468"/>
      <c r="B16" s="1469"/>
      <c r="C16" s="1468"/>
      <c r="D16" s="1471"/>
      <c r="E16" s="1471"/>
      <c r="F16" s="1469"/>
      <c r="G16" s="1473"/>
      <c r="H16" s="1473"/>
      <c r="I16" s="1463"/>
      <c r="J16" s="1465"/>
      <c r="K16" s="1473"/>
      <c r="L16" s="1463"/>
      <c r="M16" s="1464"/>
      <c r="N16" s="1464"/>
      <c r="O16" s="1465"/>
    </row>
    <row r="17" spans="1:16" ht="16.350000000000001" customHeight="1" thickBot="1">
      <c r="A17" s="1474" t="s">
        <v>2033</v>
      </c>
      <c r="B17" s="1475"/>
      <c r="C17" s="1475"/>
      <c r="D17" s="1475"/>
      <c r="E17" s="1475"/>
      <c r="F17" s="1476"/>
      <c r="G17" s="1477" t="s">
        <v>2034</v>
      </c>
      <c r="H17" s="1478"/>
      <c r="I17" s="1478"/>
      <c r="J17" s="1478"/>
      <c r="K17" s="1478"/>
      <c r="L17" s="1478"/>
      <c r="M17" s="1478"/>
      <c r="N17" s="1478"/>
      <c r="O17" s="1479"/>
    </row>
    <row r="18" spans="1:16" ht="15" customHeight="1">
      <c r="A18" s="1480" t="s">
        <v>2035</v>
      </c>
      <c r="B18" s="1481"/>
      <c r="C18" s="1482" t="s">
        <v>2036</v>
      </c>
      <c r="D18" s="1482"/>
      <c r="E18" s="1482"/>
      <c r="F18" s="1483"/>
      <c r="G18" s="1484" t="s">
        <v>2037</v>
      </c>
      <c r="H18" s="1484"/>
      <c r="I18" s="1484"/>
      <c r="J18" s="1484"/>
      <c r="K18" s="1485" t="s">
        <v>2038</v>
      </c>
      <c r="L18" s="1485"/>
      <c r="M18" s="1485"/>
      <c r="N18" s="1485"/>
      <c r="O18" s="1486"/>
    </row>
    <row r="19" spans="1:16" ht="15" customHeight="1" thickBot="1">
      <c r="A19" s="1489" t="s">
        <v>2039</v>
      </c>
      <c r="B19" s="1490"/>
      <c r="C19" s="1491" t="s">
        <v>2040</v>
      </c>
      <c r="D19" s="1491"/>
      <c r="E19" s="1491"/>
      <c r="F19" s="1492"/>
      <c r="G19" s="1493" t="s">
        <v>2041</v>
      </c>
      <c r="H19" s="1493"/>
      <c r="I19" s="1493"/>
      <c r="J19" s="1493"/>
      <c r="K19" s="1471" t="s">
        <v>2042</v>
      </c>
      <c r="L19" s="1471"/>
      <c r="M19" s="1471"/>
      <c r="N19" s="1471"/>
      <c r="O19" s="1469"/>
      <c r="P19" s="111"/>
    </row>
    <row r="20" spans="1:16" ht="15" customHeight="1" thickBot="1">
      <c r="A20" s="1450" t="s">
        <v>2043</v>
      </c>
      <c r="B20" s="1494"/>
      <c r="C20" s="1494"/>
      <c r="D20" s="1494"/>
      <c r="E20" s="1494"/>
      <c r="F20" s="1494"/>
      <c r="G20" s="1494"/>
      <c r="H20" s="1494"/>
      <c r="I20" s="1494"/>
      <c r="J20" s="1494"/>
      <c r="K20" s="1495"/>
      <c r="L20" s="1495"/>
      <c r="M20" s="1495"/>
      <c r="N20" s="1495"/>
      <c r="O20" s="1451"/>
    </row>
    <row r="21" spans="1:16" ht="15" thickBot="1">
      <c r="A21" s="1496" t="s">
        <v>1229</v>
      </c>
      <c r="B21" s="1424"/>
      <c r="C21" s="1425"/>
      <c r="D21" s="112"/>
      <c r="E21" s="112"/>
      <c r="F21" s="112"/>
      <c r="G21" s="102"/>
      <c r="H21" s="102"/>
      <c r="I21" s="102"/>
      <c r="J21" s="102"/>
      <c r="K21" s="113" t="s">
        <v>1230</v>
      </c>
      <c r="L21" s="1496" t="s">
        <v>2025</v>
      </c>
      <c r="M21" s="1427"/>
      <c r="N21" s="1427"/>
      <c r="O21" s="1428"/>
    </row>
    <row r="22" spans="1:16" ht="15" customHeight="1" thickBot="1">
      <c r="A22" s="1497" t="s">
        <v>2044</v>
      </c>
      <c r="B22" s="1498"/>
      <c r="C22" s="1498"/>
      <c r="D22" s="1498"/>
      <c r="E22" s="1498"/>
      <c r="F22" s="1498"/>
      <c r="G22" s="1498"/>
      <c r="H22" s="1498"/>
      <c r="I22" s="1498"/>
      <c r="J22" s="1499"/>
      <c r="K22" s="1504"/>
      <c r="L22" s="1505"/>
      <c r="M22" s="1505"/>
      <c r="N22" s="1505"/>
      <c r="O22" s="1506"/>
    </row>
    <row r="23" spans="1:16" ht="15" customHeight="1">
      <c r="A23" s="1500"/>
      <c r="B23" s="1498"/>
      <c r="C23" s="1498"/>
      <c r="D23" s="1498"/>
      <c r="E23" s="1498"/>
      <c r="F23" s="1498"/>
      <c r="G23" s="1498"/>
      <c r="H23" s="1498"/>
      <c r="I23" s="1498"/>
      <c r="J23" s="1499"/>
      <c r="K23" s="1507" t="s">
        <v>2045</v>
      </c>
      <c r="L23" s="1508"/>
      <c r="M23" s="1508"/>
      <c r="N23" s="1508"/>
      <c r="O23" s="1509"/>
    </row>
    <row r="24" spans="1:16" ht="16.350000000000001" customHeight="1" thickBot="1">
      <c r="A24" s="1501"/>
      <c r="B24" s="1502"/>
      <c r="C24" s="1502"/>
      <c r="D24" s="1502"/>
      <c r="E24" s="1502"/>
      <c r="F24" s="1502"/>
      <c r="G24" s="1502"/>
      <c r="H24" s="1502"/>
      <c r="I24" s="1502"/>
      <c r="J24" s="1503"/>
      <c r="K24" s="1510" t="s">
        <v>1169</v>
      </c>
      <c r="L24" s="1511"/>
      <c r="M24" s="1511"/>
      <c r="N24" s="1511"/>
      <c r="O24" s="1512"/>
    </row>
    <row r="25" spans="1:16" ht="15" customHeight="1" thickBot="1">
      <c r="A25" s="1513" t="s">
        <v>2046</v>
      </c>
      <c r="B25" s="1514"/>
      <c r="C25" s="1514"/>
      <c r="D25" s="1514"/>
      <c r="E25" s="1514"/>
      <c r="F25" s="1514"/>
      <c r="G25" s="1514"/>
      <c r="H25" s="1514"/>
      <c r="I25" s="1514"/>
      <c r="J25" s="1514"/>
      <c r="K25" s="1515"/>
      <c r="L25" s="1515"/>
      <c r="M25" s="1515"/>
      <c r="N25" s="1515"/>
      <c r="O25" s="1516"/>
    </row>
    <row r="26" spans="1:16" ht="16.350000000000001" customHeight="1" thickBot="1">
      <c r="A26" s="1452" t="s">
        <v>2047</v>
      </c>
      <c r="B26" s="1453"/>
      <c r="C26" s="1453"/>
      <c r="D26" s="1453"/>
      <c r="E26" s="1453"/>
      <c r="F26" s="1453"/>
      <c r="G26" s="1453"/>
      <c r="H26" s="1487"/>
      <c r="I26" s="1487"/>
      <c r="J26" s="1487"/>
      <c r="K26" s="1487"/>
      <c r="L26" s="1487"/>
      <c r="M26" s="1487"/>
      <c r="N26" s="1487"/>
      <c r="O26" s="1488"/>
    </row>
    <row r="27" spans="1:16">
      <c r="A27" s="1466" t="s">
        <v>1231</v>
      </c>
      <c r="B27" s="1517"/>
      <c r="C27" s="1518"/>
      <c r="D27" s="1519"/>
      <c r="E27" s="1519"/>
      <c r="F27" s="1520"/>
      <c r="G27" s="114" t="s">
        <v>2051</v>
      </c>
      <c r="H27" s="115"/>
      <c r="I27" s="1519"/>
      <c r="J27" s="1519"/>
      <c r="K27" s="1519"/>
      <c r="L27" s="1519"/>
      <c r="M27" s="1519"/>
      <c r="N27" s="1519"/>
      <c r="O27" s="1520"/>
    </row>
    <row r="28" spans="1:16">
      <c r="A28" s="1521" t="s">
        <v>2048</v>
      </c>
      <c r="B28" s="1521"/>
      <c r="C28" s="1521"/>
      <c r="D28" s="1521"/>
      <c r="E28" s="1521"/>
      <c r="F28" s="1521"/>
      <c r="G28" s="1521"/>
      <c r="H28" s="1521"/>
      <c r="I28" s="1521"/>
      <c r="J28" s="1521"/>
      <c r="K28" s="1521"/>
      <c r="L28" s="1521"/>
      <c r="M28" s="1521"/>
      <c r="N28" s="1521"/>
      <c r="O28" s="1521"/>
    </row>
    <row r="29" spans="1:16" ht="20.25" customHeight="1">
      <c r="A29" s="1522" t="s">
        <v>2049</v>
      </c>
      <c r="B29" s="1522"/>
      <c r="C29" s="1522"/>
      <c r="D29" s="1522"/>
      <c r="E29" s="1522"/>
      <c r="F29" s="1522"/>
      <c r="G29" s="1522"/>
      <c r="H29" s="1522"/>
      <c r="I29" s="1522"/>
      <c r="J29" s="1522"/>
      <c r="K29" s="1522"/>
      <c r="L29" s="1522"/>
      <c r="M29" s="1522"/>
      <c r="N29" s="1522"/>
      <c r="O29" s="1522"/>
    </row>
  </sheetData>
  <sheetProtection algorithmName="SHA-512" hashValue="ms5zPoMnSUhCYQWgyqbYsWfC+ZBGhJlWIZyyM00+rbZDPYFTDgVOx/BfMI/rXQ0QCQSQg+u2j/yaIuidZ2qQvQ==" saltValue="bAB/9rLL1jclP6CI4SF5ug==" spinCount="100000" sheet="1"/>
  <mergeCells count="61">
    <mergeCell ref="A27:B27"/>
    <mergeCell ref="C27:F27"/>
    <mergeCell ref="I27:O27"/>
    <mergeCell ref="A28:O28"/>
    <mergeCell ref="A29:O29"/>
    <mergeCell ref="A26:O26"/>
    <mergeCell ref="A19:B19"/>
    <mergeCell ref="C19:F19"/>
    <mergeCell ref="G19:J19"/>
    <mergeCell ref="K19:O19"/>
    <mergeCell ref="A20:O20"/>
    <mergeCell ref="A21:C21"/>
    <mergeCell ref="L21:O21"/>
    <mergeCell ref="A22:J24"/>
    <mergeCell ref="K22:O22"/>
    <mergeCell ref="K23:O23"/>
    <mergeCell ref="K24:O24"/>
    <mergeCell ref="A25:O25"/>
    <mergeCell ref="A17:F17"/>
    <mergeCell ref="G17:O17"/>
    <mergeCell ref="A18:B18"/>
    <mergeCell ref="C18:F18"/>
    <mergeCell ref="G18:J18"/>
    <mergeCell ref="K18:O18"/>
    <mergeCell ref="H15:H16"/>
    <mergeCell ref="I15:J16"/>
    <mergeCell ref="K15:K16"/>
    <mergeCell ref="L11:O12"/>
    <mergeCell ref="A13:B14"/>
    <mergeCell ref="C13:F14"/>
    <mergeCell ref="G13:G14"/>
    <mergeCell ref="H13:H14"/>
    <mergeCell ref="I13:J14"/>
    <mergeCell ref="K13:K14"/>
    <mergeCell ref="L15:O16"/>
    <mergeCell ref="A15:B16"/>
    <mergeCell ref="C15:F16"/>
    <mergeCell ref="G15:G16"/>
    <mergeCell ref="A10:B10"/>
    <mergeCell ref="C10:F10"/>
    <mergeCell ref="I10:J10"/>
    <mergeCell ref="L10:O10"/>
    <mergeCell ref="L13:O14"/>
    <mergeCell ref="A11:B12"/>
    <mergeCell ref="C11:F12"/>
    <mergeCell ref="G11:G12"/>
    <mergeCell ref="H11:H12"/>
    <mergeCell ref="I11:J12"/>
    <mergeCell ref="K11:K12"/>
    <mergeCell ref="A2:O4"/>
    <mergeCell ref="A1:O1"/>
    <mergeCell ref="A8:C8"/>
    <mergeCell ref="D8:I8"/>
    <mergeCell ref="A9:C9"/>
    <mergeCell ref="E9:I9"/>
    <mergeCell ref="M9:O9"/>
    <mergeCell ref="A5:C6"/>
    <mergeCell ref="D5:I6"/>
    <mergeCell ref="A7:C7"/>
    <mergeCell ref="D7:I7"/>
    <mergeCell ref="M7:O7"/>
  </mergeCells>
  <hyperlinks>
    <hyperlink ref="A1" r:id="rId1" xr:uid="{00000000-0004-0000-1D00-000000000000}"/>
    <hyperlink ref="A29:O29" r:id="rId2" display="Visualizza Condizioni di Reso" xr:uid="{00000000-0004-0000-1D00-000001000000}"/>
  </hyperlinks>
  <pageMargins left="0.23622047244094491" right="0.23622047244094491" top="0.15748031496062992" bottom="0.15748031496062992" header="0.11811023622047245" footer="0.31496062992125984"/>
  <pageSetup paperSize="9" orientation="landscape"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A51E-2572-4289-B63B-116F29057D1D}">
  <sheetPr codeName="Foglio7">
    <tabColor rgb="FF7030A0"/>
  </sheetPr>
  <dimension ref="A1:N51"/>
  <sheetViews>
    <sheetView topLeftCell="D1" zoomScale="70" zoomScaleNormal="70" workbookViewId="0">
      <selection activeCell="N42" sqref="N42"/>
    </sheetView>
  </sheetViews>
  <sheetFormatPr defaultColWidth="9.109375" defaultRowHeight="13.2"/>
  <cols>
    <col min="1" max="1" width="1.5546875" style="735" customWidth="1"/>
    <col min="2" max="2" width="2.109375" style="735" customWidth="1"/>
    <col min="3" max="3" width="12.6640625" style="735" customWidth="1"/>
    <col min="4" max="4" width="22.109375" style="735" customWidth="1"/>
    <col min="5" max="5" width="5.88671875" style="735" customWidth="1"/>
    <col min="6" max="7" width="12.6640625" style="735" customWidth="1"/>
    <col min="8" max="8" width="13.33203125" style="735" customWidth="1"/>
    <col min="9" max="9" width="12.6640625" style="735" customWidth="1"/>
    <col min="10" max="10" width="12.44140625" style="735" customWidth="1"/>
    <col min="11" max="11" width="17.109375" style="735" customWidth="1"/>
    <col min="12" max="12" width="1.5546875" style="735" customWidth="1"/>
    <col min="13" max="256" width="9.109375" style="735"/>
    <col min="257" max="257" width="1.5546875" style="735" customWidth="1"/>
    <col min="258" max="258" width="2.109375" style="735" customWidth="1"/>
    <col min="259" max="259" width="12.6640625" style="735" customWidth="1"/>
    <col min="260" max="260" width="22.109375" style="735" customWidth="1"/>
    <col min="261" max="261" width="5.88671875" style="735" customWidth="1"/>
    <col min="262" max="263" width="12.6640625" style="735" customWidth="1"/>
    <col min="264" max="264" width="13.33203125" style="735" customWidth="1"/>
    <col min="265" max="265" width="12.6640625" style="735" customWidth="1"/>
    <col min="266" max="266" width="12.44140625" style="735" customWidth="1"/>
    <col min="267" max="267" width="17.109375" style="735" customWidth="1"/>
    <col min="268" max="268" width="1.5546875" style="735" customWidth="1"/>
    <col min="269" max="512" width="9.109375" style="735"/>
    <col min="513" max="513" width="1.5546875" style="735" customWidth="1"/>
    <col min="514" max="514" width="2.109375" style="735" customWidth="1"/>
    <col min="515" max="515" width="12.6640625" style="735" customWidth="1"/>
    <col min="516" max="516" width="22.109375" style="735" customWidth="1"/>
    <col min="517" max="517" width="5.88671875" style="735" customWidth="1"/>
    <col min="518" max="519" width="12.6640625" style="735" customWidth="1"/>
    <col min="520" max="520" width="13.33203125" style="735" customWidth="1"/>
    <col min="521" max="521" width="12.6640625" style="735" customWidth="1"/>
    <col min="522" max="522" width="12.44140625" style="735" customWidth="1"/>
    <col min="523" max="523" width="17.109375" style="735" customWidth="1"/>
    <col min="524" max="524" width="1.5546875" style="735" customWidth="1"/>
    <col min="525" max="768" width="9.109375" style="735"/>
    <col min="769" max="769" width="1.5546875" style="735" customWidth="1"/>
    <col min="770" max="770" width="2.109375" style="735" customWidth="1"/>
    <col min="771" max="771" width="12.6640625" style="735" customWidth="1"/>
    <col min="772" max="772" width="22.109375" style="735" customWidth="1"/>
    <col min="773" max="773" width="5.88671875" style="735" customWidth="1"/>
    <col min="774" max="775" width="12.6640625" style="735" customWidth="1"/>
    <col min="776" max="776" width="13.33203125" style="735" customWidth="1"/>
    <col min="777" max="777" width="12.6640625" style="735" customWidth="1"/>
    <col min="778" max="778" width="12.44140625" style="735" customWidth="1"/>
    <col min="779" max="779" width="17.109375" style="735" customWidth="1"/>
    <col min="780" max="780" width="1.5546875" style="735" customWidth="1"/>
    <col min="781" max="1024" width="9.109375" style="735"/>
    <col min="1025" max="1025" width="1.5546875" style="735" customWidth="1"/>
    <col min="1026" max="1026" width="2.109375" style="735" customWidth="1"/>
    <col min="1027" max="1027" width="12.6640625" style="735" customWidth="1"/>
    <col min="1028" max="1028" width="22.109375" style="735" customWidth="1"/>
    <col min="1029" max="1029" width="5.88671875" style="735" customWidth="1"/>
    <col min="1030" max="1031" width="12.6640625" style="735" customWidth="1"/>
    <col min="1032" max="1032" width="13.33203125" style="735" customWidth="1"/>
    <col min="1033" max="1033" width="12.6640625" style="735" customWidth="1"/>
    <col min="1034" max="1034" width="12.44140625" style="735" customWidth="1"/>
    <col min="1035" max="1035" width="17.109375" style="735" customWidth="1"/>
    <col min="1036" max="1036" width="1.5546875" style="735" customWidth="1"/>
    <col min="1037" max="1280" width="9.109375" style="735"/>
    <col min="1281" max="1281" width="1.5546875" style="735" customWidth="1"/>
    <col min="1282" max="1282" width="2.109375" style="735" customWidth="1"/>
    <col min="1283" max="1283" width="12.6640625" style="735" customWidth="1"/>
    <col min="1284" max="1284" width="22.109375" style="735" customWidth="1"/>
    <col min="1285" max="1285" width="5.88671875" style="735" customWidth="1"/>
    <col min="1286" max="1287" width="12.6640625" style="735" customWidth="1"/>
    <col min="1288" max="1288" width="13.33203125" style="735" customWidth="1"/>
    <col min="1289" max="1289" width="12.6640625" style="735" customWidth="1"/>
    <col min="1290" max="1290" width="12.44140625" style="735" customWidth="1"/>
    <col min="1291" max="1291" width="17.109375" style="735" customWidth="1"/>
    <col min="1292" max="1292" width="1.5546875" style="735" customWidth="1"/>
    <col min="1293" max="1536" width="9.109375" style="735"/>
    <col min="1537" max="1537" width="1.5546875" style="735" customWidth="1"/>
    <col min="1538" max="1538" width="2.109375" style="735" customWidth="1"/>
    <col min="1539" max="1539" width="12.6640625" style="735" customWidth="1"/>
    <col min="1540" max="1540" width="22.109375" style="735" customWidth="1"/>
    <col min="1541" max="1541" width="5.88671875" style="735" customWidth="1"/>
    <col min="1542" max="1543" width="12.6640625" style="735" customWidth="1"/>
    <col min="1544" max="1544" width="13.33203125" style="735" customWidth="1"/>
    <col min="1545" max="1545" width="12.6640625" style="735" customWidth="1"/>
    <col min="1546" max="1546" width="12.44140625" style="735" customWidth="1"/>
    <col min="1547" max="1547" width="17.109375" style="735" customWidth="1"/>
    <col min="1548" max="1548" width="1.5546875" style="735" customWidth="1"/>
    <col min="1549" max="1792" width="9.109375" style="735"/>
    <col min="1793" max="1793" width="1.5546875" style="735" customWidth="1"/>
    <col min="1794" max="1794" width="2.109375" style="735" customWidth="1"/>
    <col min="1795" max="1795" width="12.6640625" style="735" customWidth="1"/>
    <col min="1796" max="1796" width="22.109375" style="735" customWidth="1"/>
    <col min="1797" max="1797" width="5.88671875" style="735" customWidth="1"/>
    <col min="1798" max="1799" width="12.6640625" style="735" customWidth="1"/>
    <col min="1800" max="1800" width="13.33203125" style="735" customWidth="1"/>
    <col min="1801" max="1801" width="12.6640625" style="735" customWidth="1"/>
    <col min="1802" max="1802" width="12.44140625" style="735" customWidth="1"/>
    <col min="1803" max="1803" width="17.109375" style="735" customWidth="1"/>
    <col min="1804" max="1804" width="1.5546875" style="735" customWidth="1"/>
    <col min="1805" max="2048" width="9.109375" style="735"/>
    <col min="2049" max="2049" width="1.5546875" style="735" customWidth="1"/>
    <col min="2050" max="2050" width="2.109375" style="735" customWidth="1"/>
    <col min="2051" max="2051" width="12.6640625" style="735" customWidth="1"/>
    <col min="2052" max="2052" width="22.109375" style="735" customWidth="1"/>
    <col min="2053" max="2053" width="5.88671875" style="735" customWidth="1"/>
    <col min="2054" max="2055" width="12.6640625" style="735" customWidth="1"/>
    <col min="2056" max="2056" width="13.33203125" style="735" customWidth="1"/>
    <col min="2057" max="2057" width="12.6640625" style="735" customWidth="1"/>
    <col min="2058" max="2058" width="12.44140625" style="735" customWidth="1"/>
    <col min="2059" max="2059" width="17.109375" style="735" customWidth="1"/>
    <col min="2060" max="2060" width="1.5546875" style="735" customWidth="1"/>
    <col min="2061" max="2304" width="9.109375" style="735"/>
    <col min="2305" max="2305" width="1.5546875" style="735" customWidth="1"/>
    <col min="2306" max="2306" width="2.109375" style="735" customWidth="1"/>
    <col min="2307" max="2307" width="12.6640625" style="735" customWidth="1"/>
    <col min="2308" max="2308" width="22.109375" style="735" customWidth="1"/>
    <col min="2309" max="2309" width="5.88671875" style="735" customWidth="1"/>
    <col min="2310" max="2311" width="12.6640625" style="735" customWidth="1"/>
    <col min="2312" max="2312" width="13.33203125" style="735" customWidth="1"/>
    <col min="2313" max="2313" width="12.6640625" style="735" customWidth="1"/>
    <col min="2314" max="2314" width="12.44140625" style="735" customWidth="1"/>
    <col min="2315" max="2315" width="17.109375" style="735" customWidth="1"/>
    <col min="2316" max="2316" width="1.5546875" style="735" customWidth="1"/>
    <col min="2317" max="2560" width="9.109375" style="735"/>
    <col min="2561" max="2561" width="1.5546875" style="735" customWidth="1"/>
    <col min="2562" max="2562" width="2.109375" style="735" customWidth="1"/>
    <col min="2563" max="2563" width="12.6640625" style="735" customWidth="1"/>
    <col min="2564" max="2564" width="22.109375" style="735" customWidth="1"/>
    <col min="2565" max="2565" width="5.88671875" style="735" customWidth="1"/>
    <col min="2566" max="2567" width="12.6640625" style="735" customWidth="1"/>
    <col min="2568" max="2568" width="13.33203125" style="735" customWidth="1"/>
    <col min="2569" max="2569" width="12.6640625" style="735" customWidth="1"/>
    <col min="2570" max="2570" width="12.44140625" style="735" customWidth="1"/>
    <col min="2571" max="2571" width="17.109375" style="735" customWidth="1"/>
    <col min="2572" max="2572" width="1.5546875" style="735" customWidth="1"/>
    <col min="2573" max="2816" width="9.109375" style="735"/>
    <col min="2817" max="2817" width="1.5546875" style="735" customWidth="1"/>
    <col min="2818" max="2818" width="2.109375" style="735" customWidth="1"/>
    <col min="2819" max="2819" width="12.6640625" style="735" customWidth="1"/>
    <col min="2820" max="2820" width="22.109375" style="735" customWidth="1"/>
    <col min="2821" max="2821" width="5.88671875" style="735" customWidth="1"/>
    <col min="2822" max="2823" width="12.6640625" style="735" customWidth="1"/>
    <col min="2824" max="2824" width="13.33203125" style="735" customWidth="1"/>
    <col min="2825" max="2825" width="12.6640625" style="735" customWidth="1"/>
    <col min="2826" max="2826" width="12.44140625" style="735" customWidth="1"/>
    <col min="2827" max="2827" width="17.109375" style="735" customWidth="1"/>
    <col min="2828" max="2828" width="1.5546875" style="735" customWidth="1"/>
    <col min="2829" max="3072" width="9.109375" style="735"/>
    <col min="3073" max="3073" width="1.5546875" style="735" customWidth="1"/>
    <col min="3074" max="3074" width="2.109375" style="735" customWidth="1"/>
    <col min="3075" max="3075" width="12.6640625" style="735" customWidth="1"/>
    <col min="3076" max="3076" width="22.109375" style="735" customWidth="1"/>
    <col min="3077" max="3077" width="5.88671875" style="735" customWidth="1"/>
    <col min="3078" max="3079" width="12.6640625" style="735" customWidth="1"/>
    <col min="3080" max="3080" width="13.33203125" style="735" customWidth="1"/>
    <col min="3081" max="3081" width="12.6640625" style="735" customWidth="1"/>
    <col min="3082" max="3082" width="12.44140625" style="735" customWidth="1"/>
    <col min="3083" max="3083" width="17.109375" style="735" customWidth="1"/>
    <col min="3084" max="3084" width="1.5546875" style="735" customWidth="1"/>
    <col min="3085" max="3328" width="9.109375" style="735"/>
    <col min="3329" max="3329" width="1.5546875" style="735" customWidth="1"/>
    <col min="3330" max="3330" width="2.109375" style="735" customWidth="1"/>
    <col min="3331" max="3331" width="12.6640625" style="735" customWidth="1"/>
    <col min="3332" max="3332" width="22.109375" style="735" customWidth="1"/>
    <col min="3333" max="3333" width="5.88671875" style="735" customWidth="1"/>
    <col min="3334" max="3335" width="12.6640625" style="735" customWidth="1"/>
    <col min="3336" max="3336" width="13.33203125" style="735" customWidth="1"/>
    <col min="3337" max="3337" width="12.6640625" style="735" customWidth="1"/>
    <col min="3338" max="3338" width="12.44140625" style="735" customWidth="1"/>
    <col min="3339" max="3339" width="17.109375" style="735" customWidth="1"/>
    <col min="3340" max="3340" width="1.5546875" style="735" customWidth="1"/>
    <col min="3341" max="3584" width="9.109375" style="735"/>
    <col min="3585" max="3585" width="1.5546875" style="735" customWidth="1"/>
    <col min="3586" max="3586" width="2.109375" style="735" customWidth="1"/>
    <col min="3587" max="3587" width="12.6640625" style="735" customWidth="1"/>
    <col min="3588" max="3588" width="22.109375" style="735" customWidth="1"/>
    <col min="3589" max="3589" width="5.88671875" style="735" customWidth="1"/>
    <col min="3590" max="3591" width="12.6640625" style="735" customWidth="1"/>
    <col min="3592" max="3592" width="13.33203125" style="735" customWidth="1"/>
    <col min="3593" max="3593" width="12.6640625" style="735" customWidth="1"/>
    <col min="3594" max="3594" width="12.44140625" style="735" customWidth="1"/>
    <col min="3595" max="3595" width="17.109375" style="735" customWidth="1"/>
    <col min="3596" max="3596" width="1.5546875" style="735" customWidth="1"/>
    <col min="3597" max="3840" width="9.109375" style="735"/>
    <col min="3841" max="3841" width="1.5546875" style="735" customWidth="1"/>
    <col min="3842" max="3842" width="2.109375" style="735" customWidth="1"/>
    <col min="3843" max="3843" width="12.6640625" style="735" customWidth="1"/>
    <col min="3844" max="3844" width="22.109375" style="735" customWidth="1"/>
    <col min="3845" max="3845" width="5.88671875" style="735" customWidth="1"/>
    <col min="3846" max="3847" width="12.6640625" style="735" customWidth="1"/>
    <col min="3848" max="3848" width="13.33203125" style="735" customWidth="1"/>
    <col min="3849" max="3849" width="12.6640625" style="735" customWidth="1"/>
    <col min="3850" max="3850" width="12.44140625" style="735" customWidth="1"/>
    <col min="3851" max="3851" width="17.109375" style="735" customWidth="1"/>
    <col min="3852" max="3852" width="1.5546875" style="735" customWidth="1"/>
    <col min="3853" max="4096" width="9.109375" style="735"/>
    <col min="4097" max="4097" width="1.5546875" style="735" customWidth="1"/>
    <col min="4098" max="4098" width="2.109375" style="735" customWidth="1"/>
    <col min="4099" max="4099" width="12.6640625" style="735" customWidth="1"/>
    <col min="4100" max="4100" width="22.109375" style="735" customWidth="1"/>
    <col min="4101" max="4101" width="5.88671875" style="735" customWidth="1"/>
    <col min="4102" max="4103" width="12.6640625" style="735" customWidth="1"/>
    <col min="4104" max="4104" width="13.33203125" style="735" customWidth="1"/>
    <col min="4105" max="4105" width="12.6640625" style="735" customWidth="1"/>
    <col min="4106" max="4106" width="12.44140625" style="735" customWidth="1"/>
    <col min="4107" max="4107" width="17.109375" style="735" customWidth="1"/>
    <col min="4108" max="4108" width="1.5546875" style="735" customWidth="1"/>
    <col min="4109" max="4352" width="9.109375" style="735"/>
    <col min="4353" max="4353" width="1.5546875" style="735" customWidth="1"/>
    <col min="4354" max="4354" width="2.109375" style="735" customWidth="1"/>
    <col min="4355" max="4355" width="12.6640625" style="735" customWidth="1"/>
    <col min="4356" max="4356" width="22.109375" style="735" customWidth="1"/>
    <col min="4357" max="4357" width="5.88671875" style="735" customWidth="1"/>
    <col min="4358" max="4359" width="12.6640625" style="735" customWidth="1"/>
    <col min="4360" max="4360" width="13.33203125" style="735" customWidth="1"/>
    <col min="4361" max="4361" width="12.6640625" style="735" customWidth="1"/>
    <col min="4362" max="4362" width="12.44140625" style="735" customWidth="1"/>
    <col min="4363" max="4363" width="17.109375" style="735" customWidth="1"/>
    <col min="4364" max="4364" width="1.5546875" style="735" customWidth="1"/>
    <col min="4365" max="4608" width="9.109375" style="735"/>
    <col min="4609" max="4609" width="1.5546875" style="735" customWidth="1"/>
    <col min="4610" max="4610" width="2.109375" style="735" customWidth="1"/>
    <col min="4611" max="4611" width="12.6640625" style="735" customWidth="1"/>
    <col min="4612" max="4612" width="22.109375" style="735" customWidth="1"/>
    <col min="4613" max="4613" width="5.88671875" style="735" customWidth="1"/>
    <col min="4614" max="4615" width="12.6640625" style="735" customWidth="1"/>
    <col min="4616" max="4616" width="13.33203125" style="735" customWidth="1"/>
    <col min="4617" max="4617" width="12.6640625" style="735" customWidth="1"/>
    <col min="4618" max="4618" width="12.44140625" style="735" customWidth="1"/>
    <col min="4619" max="4619" width="17.109375" style="735" customWidth="1"/>
    <col min="4620" max="4620" width="1.5546875" style="735" customWidth="1"/>
    <col min="4621" max="4864" width="9.109375" style="735"/>
    <col min="4865" max="4865" width="1.5546875" style="735" customWidth="1"/>
    <col min="4866" max="4866" width="2.109375" style="735" customWidth="1"/>
    <col min="4867" max="4867" width="12.6640625" style="735" customWidth="1"/>
    <col min="4868" max="4868" width="22.109375" style="735" customWidth="1"/>
    <col min="4869" max="4869" width="5.88671875" style="735" customWidth="1"/>
    <col min="4870" max="4871" width="12.6640625" style="735" customWidth="1"/>
    <col min="4872" max="4872" width="13.33203125" style="735" customWidth="1"/>
    <col min="4873" max="4873" width="12.6640625" style="735" customWidth="1"/>
    <col min="4874" max="4874" width="12.44140625" style="735" customWidth="1"/>
    <col min="4875" max="4875" width="17.109375" style="735" customWidth="1"/>
    <col min="4876" max="4876" width="1.5546875" style="735" customWidth="1"/>
    <col min="4877" max="5120" width="9.109375" style="735"/>
    <col min="5121" max="5121" width="1.5546875" style="735" customWidth="1"/>
    <col min="5122" max="5122" width="2.109375" style="735" customWidth="1"/>
    <col min="5123" max="5123" width="12.6640625" style="735" customWidth="1"/>
    <col min="5124" max="5124" width="22.109375" style="735" customWidth="1"/>
    <col min="5125" max="5125" width="5.88671875" style="735" customWidth="1"/>
    <col min="5126" max="5127" width="12.6640625" style="735" customWidth="1"/>
    <col min="5128" max="5128" width="13.33203125" style="735" customWidth="1"/>
    <col min="5129" max="5129" width="12.6640625" style="735" customWidth="1"/>
    <col min="5130" max="5130" width="12.44140625" style="735" customWidth="1"/>
    <col min="5131" max="5131" width="17.109375" style="735" customWidth="1"/>
    <col min="5132" max="5132" width="1.5546875" style="735" customWidth="1"/>
    <col min="5133" max="5376" width="9.109375" style="735"/>
    <col min="5377" max="5377" width="1.5546875" style="735" customWidth="1"/>
    <col min="5378" max="5378" width="2.109375" style="735" customWidth="1"/>
    <col min="5379" max="5379" width="12.6640625" style="735" customWidth="1"/>
    <col min="5380" max="5380" width="22.109375" style="735" customWidth="1"/>
    <col min="5381" max="5381" width="5.88671875" style="735" customWidth="1"/>
    <col min="5382" max="5383" width="12.6640625" style="735" customWidth="1"/>
    <col min="5384" max="5384" width="13.33203125" style="735" customWidth="1"/>
    <col min="5385" max="5385" width="12.6640625" style="735" customWidth="1"/>
    <col min="5386" max="5386" width="12.44140625" style="735" customWidth="1"/>
    <col min="5387" max="5387" width="17.109375" style="735" customWidth="1"/>
    <col min="5388" max="5388" width="1.5546875" style="735" customWidth="1"/>
    <col min="5389" max="5632" width="9.109375" style="735"/>
    <col min="5633" max="5633" width="1.5546875" style="735" customWidth="1"/>
    <col min="5634" max="5634" width="2.109375" style="735" customWidth="1"/>
    <col min="5635" max="5635" width="12.6640625" style="735" customWidth="1"/>
    <col min="5636" max="5636" width="22.109375" style="735" customWidth="1"/>
    <col min="5637" max="5637" width="5.88671875" style="735" customWidth="1"/>
    <col min="5638" max="5639" width="12.6640625" style="735" customWidth="1"/>
    <col min="5640" max="5640" width="13.33203125" style="735" customWidth="1"/>
    <col min="5641" max="5641" width="12.6640625" style="735" customWidth="1"/>
    <col min="5642" max="5642" width="12.44140625" style="735" customWidth="1"/>
    <col min="5643" max="5643" width="17.109375" style="735" customWidth="1"/>
    <col min="5644" max="5644" width="1.5546875" style="735" customWidth="1"/>
    <col min="5645" max="5888" width="9.109375" style="735"/>
    <col min="5889" max="5889" width="1.5546875" style="735" customWidth="1"/>
    <col min="5890" max="5890" width="2.109375" style="735" customWidth="1"/>
    <col min="5891" max="5891" width="12.6640625" style="735" customWidth="1"/>
    <col min="5892" max="5892" width="22.109375" style="735" customWidth="1"/>
    <col min="5893" max="5893" width="5.88671875" style="735" customWidth="1"/>
    <col min="5894" max="5895" width="12.6640625" style="735" customWidth="1"/>
    <col min="5896" max="5896" width="13.33203125" style="735" customWidth="1"/>
    <col min="5897" max="5897" width="12.6640625" style="735" customWidth="1"/>
    <col min="5898" max="5898" width="12.44140625" style="735" customWidth="1"/>
    <col min="5899" max="5899" width="17.109375" style="735" customWidth="1"/>
    <col min="5900" max="5900" width="1.5546875" style="735" customWidth="1"/>
    <col min="5901" max="6144" width="9.109375" style="735"/>
    <col min="6145" max="6145" width="1.5546875" style="735" customWidth="1"/>
    <col min="6146" max="6146" width="2.109375" style="735" customWidth="1"/>
    <col min="6147" max="6147" width="12.6640625" style="735" customWidth="1"/>
    <col min="6148" max="6148" width="22.109375" style="735" customWidth="1"/>
    <col min="6149" max="6149" width="5.88671875" style="735" customWidth="1"/>
    <col min="6150" max="6151" width="12.6640625" style="735" customWidth="1"/>
    <col min="6152" max="6152" width="13.33203125" style="735" customWidth="1"/>
    <col min="6153" max="6153" width="12.6640625" style="735" customWidth="1"/>
    <col min="6154" max="6154" width="12.44140625" style="735" customWidth="1"/>
    <col min="6155" max="6155" width="17.109375" style="735" customWidth="1"/>
    <col min="6156" max="6156" width="1.5546875" style="735" customWidth="1"/>
    <col min="6157" max="6400" width="9.109375" style="735"/>
    <col min="6401" max="6401" width="1.5546875" style="735" customWidth="1"/>
    <col min="6402" max="6402" width="2.109375" style="735" customWidth="1"/>
    <col min="6403" max="6403" width="12.6640625" style="735" customWidth="1"/>
    <col min="6404" max="6404" width="22.109375" style="735" customWidth="1"/>
    <col min="6405" max="6405" width="5.88671875" style="735" customWidth="1"/>
    <col min="6406" max="6407" width="12.6640625" style="735" customWidth="1"/>
    <col min="6408" max="6408" width="13.33203125" style="735" customWidth="1"/>
    <col min="6409" max="6409" width="12.6640625" style="735" customWidth="1"/>
    <col min="6410" max="6410" width="12.44140625" style="735" customWidth="1"/>
    <col min="6411" max="6411" width="17.109375" style="735" customWidth="1"/>
    <col min="6412" max="6412" width="1.5546875" style="735" customWidth="1"/>
    <col min="6413" max="6656" width="9.109375" style="735"/>
    <col min="6657" max="6657" width="1.5546875" style="735" customWidth="1"/>
    <col min="6658" max="6658" width="2.109375" style="735" customWidth="1"/>
    <col min="6659" max="6659" width="12.6640625" style="735" customWidth="1"/>
    <col min="6660" max="6660" width="22.109375" style="735" customWidth="1"/>
    <col min="6661" max="6661" width="5.88671875" style="735" customWidth="1"/>
    <col min="6662" max="6663" width="12.6640625" style="735" customWidth="1"/>
    <col min="6664" max="6664" width="13.33203125" style="735" customWidth="1"/>
    <col min="6665" max="6665" width="12.6640625" style="735" customWidth="1"/>
    <col min="6666" max="6666" width="12.44140625" style="735" customWidth="1"/>
    <col min="6667" max="6667" width="17.109375" style="735" customWidth="1"/>
    <col min="6668" max="6668" width="1.5546875" style="735" customWidth="1"/>
    <col min="6669" max="6912" width="9.109375" style="735"/>
    <col min="6913" max="6913" width="1.5546875" style="735" customWidth="1"/>
    <col min="6914" max="6914" width="2.109375" style="735" customWidth="1"/>
    <col min="6915" max="6915" width="12.6640625" style="735" customWidth="1"/>
    <col min="6916" max="6916" width="22.109375" style="735" customWidth="1"/>
    <col min="6917" max="6917" width="5.88671875" style="735" customWidth="1"/>
    <col min="6918" max="6919" width="12.6640625" style="735" customWidth="1"/>
    <col min="6920" max="6920" width="13.33203125" style="735" customWidth="1"/>
    <col min="6921" max="6921" width="12.6640625" style="735" customWidth="1"/>
    <col min="6922" max="6922" width="12.44140625" style="735" customWidth="1"/>
    <col min="6923" max="6923" width="17.109375" style="735" customWidth="1"/>
    <col min="6924" max="6924" width="1.5546875" style="735" customWidth="1"/>
    <col min="6925" max="7168" width="9.109375" style="735"/>
    <col min="7169" max="7169" width="1.5546875" style="735" customWidth="1"/>
    <col min="7170" max="7170" width="2.109375" style="735" customWidth="1"/>
    <col min="7171" max="7171" width="12.6640625" style="735" customWidth="1"/>
    <col min="7172" max="7172" width="22.109375" style="735" customWidth="1"/>
    <col min="7173" max="7173" width="5.88671875" style="735" customWidth="1"/>
    <col min="7174" max="7175" width="12.6640625" style="735" customWidth="1"/>
    <col min="7176" max="7176" width="13.33203125" style="735" customWidth="1"/>
    <col min="7177" max="7177" width="12.6640625" style="735" customWidth="1"/>
    <col min="7178" max="7178" width="12.44140625" style="735" customWidth="1"/>
    <col min="7179" max="7179" width="17.109375" style="735" customWidth="1"/>
    <col min="7180" max="7180" width="1.5546875" style="735" customWidth="1"/>
    <col min="7181" max="7424" width="9.109375" style="735"/>
    <col min="7425" max="7425" width="1.5546875" style="735" customWidth="1"/>
    <col min="7426" max="7426" width="2.109375" style="735" customWidth="1"/>
    <col min="7427" max="7427" width="12.6640625" style="735" customWidth="1"/>
    <col min="7428" max="7428" width="22.109375" style="735" customWidth="1"/>
    <col min="7429" max="7429" width="5.88671875" style="735" customWidth="1"/>
    <col min="7430" max="7431" width="12.6640625" style="735" customWidth="1"/>
    <col min="7432" max="7432" width="13.33203125" style="735" customWidth="1"/>
    <col min="7433" max="7433" width="12.6640625" style="735" customWidth="1"/>
    <col min="7434" max="7434" width="12.44140625" style="735" customWidth="1"/>
    <col min="7435" max="7435" width="17.109375" style="735" customWidth="1"/>
    <col min="7436" max="7436" width="1.5546875" style="735" customWidth="1"/>
    <col min="7437" max="7680" width="9.109375" style="735"/>
    <col min="7681" max="7681" width="1.5546875" style="735" customWidth="1"/>
    <col min="7682" max="7682" width="2.109375" style="735" customWidth="1"/>
    <col min="7683" max="7683" width="12.6640625" style="735" customWidth="1"/>
    <col min="7684" max="7684" width="22.109375" style="735" customWidth="1"/>
    <col min="7685" max="7685" width="5.88671875" style="735" customWidth="1"/>
    <col min="7686" max="7687" width="12.6640625" style="735" customWidth="1"/>
    <col min="7688" max="7688" width="13.33203125" style="735" customWidth="1"/>
    <col min="7689" max="7689" width="12.6640625" style="735" customWidth="1"/>
    <col min="7690" max="7690" width="12.44140625" style="735" customWidth="1"/>
    <col min="7691" max="7691" width="17.109375" style="735" customWidth="1"/>
    <col min="7692" max="7692" width="1.5546875" style="735" customWidth="1"/>
    <col min="7693" max="7936" width="9.109375" style="735"/>
    <col min="7937" max="7937" width="1.5546875" style="735" customWidth="1"/>
    <col min="7938" max="7938" width="2.109375" style="735" customWidth="1"/>
    <col min="7939" max="7939" width="12.6640625" style="735" customWidth="1"/>
    <col min="7940" max="7940" width="22.109375" style="735" customWidth="1"/>
    <col min="7941" max="7941" width="5.88671875" style="735" customWidth="1"/>
    <col min="7942" max="7943" width="12.6640625" style="735" customWidth="1"/>
    <col min="7944" max="7944" width="13.33203125" style="735" customWidth="1"/>
    <col min="7945" max="7945" width="12.6640625" style="735" customWidth="1"/>
    <col min="7946" max="7946" width="12.44140625" style="735" customWidth="1"/>
    <col min="7947" max="7947" width="17.109375" style="735" customWidth="1"/>
    <col min="7948" max="7948" width="1.5546875" style="735" customWidth="1"/>
    <col min="7949" max="8192" width="9.109375" style="735"/>
    <col min="8193" max="8193" width="1.5546875" style="735" customWidth="1"/>
    <col min="8194" max="8194" width="2.109375" style="735" customWidth="1"/>
    <col min="8195" max="8195" width="12.6640625" style="735" customWidth="1"/>
    <col min="8196" max="8196" width="22.109375" style="735" customWidth="1"/>
    <col min="8197" max="8197" width="5.88671875" style="735" customWidth="1"/>
    <col min="8198" max="8199" width="12.6640625" style="735" customWidth="1"/>
    <col min="8200" max="8200" width="13.33203125" style="735" customWidth="1"/>
    <col min="8201" max="8201" width="12.6640625" style="735" customWidth="1"/>
    <col min="8202" max="8202" width="12.44140625" style="735" customWidth="1"/>
    <col min="8203" max="8203" width="17.109375" style="735" customWidth="1"/>
    <col min="8204" max="8204" width="1.5546875" style="735" customWidth="1"/>
    <col min="8205" max="8448" width="9.109375" style="735"/>
    <col min="8449" max="8449" width="1.5546875" style="735" customWidth="1"/>
    <col min="8450" max="8450" width="2.109375" style="735" customWidth="1"/>
    <col min="8451" max="8451" width="12.6640625" style="735" customWidth="1"/>
    <col min="8452" max="8452" width="22.109375" style="735" customWidth="1"/>
    <col min="8453" max="8453" width="5.88671875" style="735" customWidth="1"/>
    <col min="8454" max="8455" width="12.6640625" style="735" customWidth="1"/>
    <col min="8456" max="8456" width="13.33203125" style="735" customWidth="1"/>
    <col min="8457" max="8457" width="12.6640625" style="735" customWidth="1"/>
    <col min="8458" max="8458" width="12.44140625" style="735" customWidth="1"/>
    <col min="8459" max="8459" width="17.109375" style="735" customWidth="1"/>
    <col min="8460" max="8460" width="1.5546875" style="735" customWidth="1"/>
    <col min="8461" max="8704" width="9.109375" style="735"/>
    <col min="8705" max="8705" width="1.5546875" style="735" customWidth="1"/>
    <col min="8706" max="8706" width="2.109375" style="735" customWidth="1"/>
    <col min="8707" max="8707" width="12.6640625" style="735" customWidth="1"/>
    <col min="8708" max="8708" width="22.109375" style="735" customWidth="1"/>
    <col min="8709" max="8709" width="5.88671875" style="735" customWidth="1"/>
    <col min="8710" max="8711" width="12.6640625" style="735" customWidth="1"/>
    <col min="8712" max="8712" width="13.33203125" style="735" customWidth="1"/>
    <col min="8713" max="8713" width="12.6640625" style="735" customWidth="1"/>
    <col min="8714" max="8714" width="12.44140625" style="735" customWidth="1"/>
    <col min="8715" max="8715" width="17.109375" style="735" customWidth="1"/>
    <col min="8716" max="8716" width="1.5546875" style="735" customWidth="1"/>
    <col min="8717" max="8960" width="9.109375" style="735"/>
    <col min="8961" max="8961" width="1.5546875" style="735" customWidth="1"/>
    <col min="8962" max="8962" width="2.109375" style="735" customWidth="1"/>
    <col min="8963" max="8963" width="12.6640625" style="735" customWidth="1"/>
    <col min="8964" max="8964" width="22.109375" style="735" customWidth="1"/>
    <col min="8965" max="8965" width="5.88671875" style="735" customWidth="1"/>
    <col min="8966" max="8967" width="12.6640625" style="735" customWidth="1"/>
    <col min="8968" max="8968" width="13.33203125" style="735" customWidth="1"/>
    <col min="8969" max="8969" width="12.6640625" style="735" customWidth="1"/>
    <col min="8970" max="8970" width="12.44140625" style="735" customWidth="1"/>
    <col min="8971" max="8971" width="17.109375" style="735" customWidth="1"/>
    <col min="8972" max="8972" width="1.5546875" style="735" customWidth="1"/>
    <col min="8973" max="9216" width="9.109375" style="735"/>
    <col min="9217" max="9217" width="1.5546875" style="735" customWidth="1"/>
    <col min="9218" max="9218" width="2.109375" style="735" customWidth="1"/>
    <col min="9219" max="9219" width="12.6640625" style="735" customWidth="1"/>
    <col min="9220" max="9220" width="22.109375" style="735" customWidth="1"/>
    <col min="9221" max="9221" width="5.88671875" style="735" customWidth="1"/>
    <col min="9222" max="9223" width="12.6640625" style="735" customWidth="1"/>
    <col min="9224" max="9224" width="13.33203125" style="735" customWidth="1"/>
    <col min="9225" max="9225" width="12.6640625" style="735" customWidth="1"/>
    <col min="9226" max="9226" width="12.44140625" style="735" customWidth="1"/>
    <col min="9227" max="9227" width="17.109375" style="735" customWidth="1"/>
    <col min="9228" max="9228" width="1.5546875" style="735" customWidth="1"/>
    <col min="9229" max="9472" width="9.109375" style="735"/>
    <col min="9473" max="9473" width="1.5546875" style="735" customWidth="1"/>
    <col min="9474" max="9474" width="2.109375" style="735" customWidth="1"/>
    <col min="9475" max="9475" width="12.6640625" style="735" customWidth="1"/>
    <col min="9476" max="9476" width="22.109375" style="735" customWidth="1"/>
    <col min="9477" max="9477" width="5.88671875" style="735" customWidth="1"/>
    <col min="9478" max="9479" width="12.6640625" style="735" customWidth="1"/>
    <col min="9480" max="9480" width="13.33203125" style="735" customWidth="1"/>
    <col min="9481" max="9481" width="12.6640625" style="735" customWidth="1"/>
    <col min="9482" max="9482" width="12.44140625" style="735" customWidth="1"/>
    <col min="9483" max="9483" width="17.109375" style="735" customWidth="1"/>
    <col min="9484" max="9484" width="1.5546875" style="735" customWidth="1"/>
    <col min="9485" max="9728" width="9.109375" style="735"/>
    <col min="9729" max="9729" width="1.5546875" style="735" customWidth="1"/>
    <col min="9730" max="9730" width="2.109375" style="735" customWidth="1"/>
    <col min="9731" max="9731" width="12.6640625" style="735" customWidth="1"/>
    <col min="9732" max="9732" width="22.109375" style="735" customWidth="1"/>
    <col min="9733" max="9733" width="5.88671875" style="735" customWidth="1"/>
    <col min="9734" max="9735" width="12.6640625" style="735" customWidth="1"/>
    <col min="9736" max="9736" width="13.33203125" style="735" customWidth="1"/>
    <col min="9737" max="9737" width="12.6640625" style="735" customWidth="1"/>
    <col min="9738" max="9738" width="12.44140625" style="735" customWidth="1"/>
    <col min="9739" max="9739" width="17.109375" style="735" customWidth="1"/>
    <col min="9740" max="9740" width="1.5546875" style="735" customWidth="1"/>
    <col min="9741" max="9984" width="9.109375" style="735"/>
    <col min="9985" max="9985" width="1.5546875" style="735" customWidth="1"/>
    <col min="9986" max="9986" width="2.109375" style="735" customWidth="1"/>
    <col min="9987" max="9987" width="12.6640625" style="735" customWidth="1"/>
    <col min="9988" max="9988" width="22.109375" style="735" customWidth="1"/>
    <col min="9989" max="9989" width="5.88671875" style="735" customWidth="1"/>
    <col min="9990" max="9991" width="12.6640625" style="735" customWidth="1"/>
    <col min="9992" max="9992" width="13.33203125" style="735" customWidth="1"/>
    <col min="9993" max="9993" width="12.6640625" style="735" customWidth="1"/>
    <col min="9994" max="9994" width="12.44140625" style="735" customWidth="1"/>
    <col min="9995" max="9995" width="17.109375" style="735" customWidth="1"/>
    <col min="9996" max="9996" width="1.5546875" style="735" customWidth="1"/>
    <col min="9997" max="10240" width="9.109375" style="735"/>
    <col min="10241" max="10241" width="1.5546875" style="735" customWidth="1"/>
    <col min="10242" max="10242" width="2.109375" style="735" customWidth="1"/>
    <col min="10243" max="10243" width="12.6640625" style="735" customWidth="1"/>
    <col min="10244" max="10244" width="22.109375" style="735" customWidth="1"/>
    <col min="10245" max="10245" width="5.88671875" style="735" customWidth="1"/>
    <col min="10246" max="10247" width="12.6640625" style="735" customWidth="1"/>
    <col min="10248" max="10248" width="13.33203125" style="735" customWidth="1"/>
    <col min="10249" max="10249" width="12.6640625" style="735" customWidth="1"/>
    <col min="10250" max="10250" width="12.44140625" style="735" customWidth="1"/>
    <col min="10251" max="10251" width="17.109375" style="735" customWidth="1"/>
    <col min="10252" max="10252" width="1.5546875" style="735" customWidth="1"/>
    <col min="10253" max="10496" width="9.109375" style="735"/>
    <col min="10497" max="10497" width="1.5546875" style="735" customWidth="1"/>
    <col min="10498" max="10498" width="2.109375" style="735" customWidth="1"/>
    <col min="10499" max="10499" width="12.6640625" style="735" customWidth="1"/>
    <col min="10500" max="10500" width="22.109375" style="735" customWidth="1"/>
    <col min="10501" max="10501" width="5.88671875" style="735" customWidth="1"/>
    <col min="10502" max="10503" width="12.6640625" style="735" customWidth="1"/>
    <col min="10504" max="10504" width="13.33203125" style="735" customWidth="1"/>
    <col min="10505" max="10505" width="12.6640625" style="735" customWidth="1"/>
    <col min="10506" max="10506" width="12.44140625" style="735" customWidth="1"/>
    <col min="10507" max="10507" width="17.109375" style="735" customWidth="1"/>
    <col min="10508" max="10508" width="1.5546875" style="735" customWidth="1"/>
    <col min="10509" max="10752" width="9.109375" style="735"/>
    <col min="10753" max="10753" width="1.5546875" style="735" customWidth="1"/>
    <col min="10754" max="10754" width="2.109375" style="735" customWidth="1"/>
    <col min="10755" max="10755" width="12.6640625" style="735" customWidth="1"/>
    <col min="10756" max="10756" width="22.109375" style="735" customWidth="1"/>
    <col min="10757" max="10757" width="5.88671875" style="735" customWidth="1"/>
    <col min="10758" max="10759" width="12.6640625" style="735" customWidth="1"/>
    <col min="10760" max="10760" width="13.33203125" style="735" customWidth="1"/>
    <col min="10761" max="10761" width="12.6640625" style="735" customWidth="1"/>
    <col min="10762" max="10762" width="12.44140625" style="735" customWidth="1"/>
    <col min="10763" max="10763" width="17.109375" style="735" customWidth="1"/>
    <col min="10764" max="10764" width="1.5546875" style="735" customWidth="1"/>
    <col min="10765" max="11008" width="9.109375" style="735"/>
    <col min="11009" max="11009" width="1.5546875" style="735" customWidth="1"/>
    <col min="11010" max="11010" width="2.109375" style="735" customWidth="1"/>
    <col min="11011" max="11011" width="12.6640625" style="735" customWidth="1"/>
    <col min="11012" max="11012" width="22.109375" style="735" customWidth="1"/>
    <col min="11013" max="11013" width="5.88671875" style="735" customWidth="1"/>
    <col min="11014" max="11015" width="12.6640625" style="735" customWidth="1"/>
    <col min="11016" max="11016" width="13.33203125" style="735" customWidth="1"/>
    <col min="11017" max="11017" width="12.6640625" style="735" customWidth="1"/>
    <col min="11018" max="11018" width="12.44140625" style="735" customWidth="1"/>
    <col min="11019" max="11019" width="17.109375" style="735" customWidth="1"/>
    <col min="11020" max="11020" width="1.5546875" style="735" customWidth="1"/>
    <col min="11021" max="11264" width="9.109375" style="735"/>
    <col min="11265" max="11265" width="1.5546875" style="735" customWidth="1"/>
    <col min="11266" max="11266" width="2.109375" style="735" customWidth="1"/>
    <col min="11267" max="11267" width="12.6640625" style="735" customWidth="1"/>
    <col min="11268" max="11268" width="22.109375" style="735" customWidth="1"/>
    <col min="11269" max="11269" width="5.88671875" style="735" customWidth="1"/>
    <col min="11270" max="11271" width="12.6640625" style="735" customWidth="1"/>
    <col min="11272" max="11272" width="13.33203125" style="735" customWidth="1"/>
    <col min="11273" max="11273" width="12.6640625" style="735" customWidth="1"/>
    <col min="11274" max="11274" width="12.44140625" style="735" customWidth="1"/>
    <col min="11275" max="11275" width="17.109375" style="735" customWidth="1"/>
    <col min="11276" max="11276" width="1.5546875" style="735" customWidth="1"/>
    <col min="11277" max="11520" width="9.109375" style="735"/>
    <col min="11521" max="11521" width="1.5546875" style="735" customWidth="1"/>
    <col min="11522" max="11522" width="2.109375" style="735" customWidth="1"/>
    <col min="11523" max="11523" width="12.6640625" style="735" customWidth="1"/>
    <col min="11524" max="11524" width="22.109375" style="735" customWidth="1"/>
    <col min="11525" max="11525" width="5.88671875" style="735" customWidth="1"/>
    <col min="11526" max="11527" width="12.6640625" style="735" customWidth="1"/>
    <col min="11528" max="11528" width="13.33203125" style="735" customWidth="1"/>
    <col min="11529" max="11529" width="12.6640625" style="735" customWidth="1"/>
    <col min="11530" max="11530" width="12.44140625" style="735" customWidth="1"/>
    <col min="11531" max="11531" width="17.109375" style="735" customWidth="1"/>
    <col min="11532" max="11532" width="1.5546875" style="735" customWidth="1"/>
    <col min="11533" max="11776" width="9.109375" style="735"/>
    <col min="11777" max="11777" width="1.5546875" style="735" customWidth="1"/>
    <col min="11778" max="11778" width="2.109375" style="735" customWidth="1"/>
    <col min="11779" max="11779" width="12.6640625" style="735" customWidth="1"/>
    <col min="11780" max="11780" width="22.109375" style="735" customWidth="1"/>
    <col min="11781" max="11781" width="5.88671875" style="735" customWidth="1"/>
    <col min="11782" max="11783" width="12.6640625" style="735" customWidth="1"/>
    <col min="11784" max="11784" width="13.33203125" style="735" customWidth="1"/>
    <col min="11785" max="11785" width="12.6640625" style="735" customWidth="1"/>
    <col min="11786" max="11786" width="12.44140625" style="735" customWidth="1"/>
    <col min="11787" max="11787" width="17.109375" style="735" customWidth="1"/>
    <col min="11788" max="11788" width="1.5546875" style="735" customWidth="1"/>
    <col min="11789" max="12032" width="9.109375" style="735"/>
    <col min="12033" max="12033" width="1.5546875" style="735" customWidth="1"/>
    <col min="12034" max="12034" width="2.109375" style="735" customWidth="1"/>
    <col min="12035" max="12035" width="12.6640625" style="735" customWidth="1"/>
    <col min="12036" max="12036" width="22.109375" style="735" customWidth="1"/>
    <col min="12037" max="12037" width="5.88671875" style="735" customWidth="1"/>
    <col min="12038" max="12039" width="12.6640625" style="735" customWidth="1"/>
    <col min="12040" max="12040" width="13.33203125" style="735" customWidth="1"/>
    <col min="12041" max="12041" width="12.6640625" style="735" customWidth="1"/>
    <col min="12042" max="12042" width="12.44140625" style="735" customWidth="1"/>
    <col min="12043" max="12043" width="17.109375" style="735" customWidth="1"/>
    <col min="12044" max="12044" width="1.5546875" style="735" customWidth="1"/>
    <col min="12045" max="12288" width="9.109375" style="735"/>
    <col min="12289" max="12289" width="1.5546875" style="735" customWidth="1"/>
    <col min="12290" max="12290" width="2.109375" style="735" customWidth="1"/>
    <col min="12291" max="12291" width="12.6640625" style="735" customWidth="1"/>
    <col min="12292" max="12292" width="22.109375" style="735" customWidth="1"/>
    <col min="12293" max="12293" width="5.88671875" style="735" customWidth="1"/>
    <col min="12294" max="12295" width="12.6640625" style="735" customWidth="1"/>
    <col min="12296" max="12296" width="13.33203125" style="735" customWidth="1"/>
    <col min="12297" max="12297" width="12.6640625" style="735" customWidth="1"/>
    <col min="12298" max="12298" width="12.44140625" style="735" customWidth="1"/>
    <col min="12299" max="12299" width="17.109375" style="735" customWidth="1"/>
    <col min="12300" max="12300" width="1.5546875" style="735" customWidth="1"/>
    <col min="12301" max="12544" width="9.109375" style="735"/>
    <col min="12545" max="12545" width="1.5546875" style="735" customWidth="1"/>
    <col min="12546" max="12546" width="2.109375" style="735" customWidth="1"/>
    <col min="12547" max="12547" width="12.6640625" style="735" customWidth="1"/>
    <col min="12548" max="12548" width="22.109375" style="735" customWidth="1"/>
    <col min="12549" max="12549" width="5.88671875" style="735" customWidth="1"/>
    <col min="12550" max="12551" width="12.6640625" style="735" customWidth="1"/>
    <col min="12552" max="12552" width="13.33203125" style="735" customWidth="1"/>
    <col min="12553" max="12553" width="12.6640625" style="735" customWidth="1"/>
    <col min="12554" max="12554" width="12.44140625" style="735" customWidth="1"/>
    <col min="12555" max="12555" width="17.109375" style="735" customWidth="1"/>
    <col min="12556" max="12556" width="1.5546875" style="735" customWidth="1"/>
    <col min="12557" max="12800" width="9.109375" style="735"/>
    <col min="12801" max="12801" width="1.5546875" style="735" customWidth="1"/>
    <col min="12802" max="12802" width="2.109375" style="735" customWidth="1"/>
    <col min="12803" max="12803" width="12.6640625" style="735" customWidth="1"/>
    <col min="12804" max="12804" width="22.109375" style="735" customWidth="1"/>
    <col min="12805" max="12805" width="5.88671875" style="735" customWidth="1"/>
    <col min="12806" max="12807" width="12.6640625" style="735" customWidth="1"/>
    <col min="12808" max="12808" width="13.33203125" style="735" customWidth="1"/>
    <col min="12809" max="12809" width="12.6640625" style="735" customWidth="1"/>
    <col min="12810" max="12810" width="12.44140625" style="735" customWidth="1"/>
    <col min="12811" max="12811" width="17.109375" style="735" customWidth="1"/>
    <col min="12812" max="12812" width="1.5546875" style="735" customWidth="1"/>
    <col min="12813" max="13056" width="9.109375" style="735"/>
    <col min="13057" max="13057" width="1.5546875" style="735" customWidth="1"/>
    <col min="13058" max="13058" width="2.109375" style="735" customWidth="1"/>
    <col min="13059" max="13059" width="12.6640625" style="735" customWidth="1"/>
    <col min="13060" max="13060" width="22.109375" style="735" customWidth="1"/>
    <col min="13061" max="13061" width="5.88671875" style="735" customWidth="1"/>
    <col min="13062" max="13063" width="12.6640625" style="735" customWidth="1"/>
    <col min="13064" max="13064" width="13.33203125" style="735" customWidth="1"/>
    <col min="13065" max="13065" width="12.6640625" style="735" customWidth="1"/>
    <col min="13066" max="13066" width="12.44140625" style="735" customWidth="1"/>
    <col min="13067" max="13067" width="17.109375" style="735" customWidth="1"/>
    <col min="13068" max="13068" width="1.5546875" style="735" customWidth="1"/>
    <col min="13069" max="13312" width="9.109375" style="735"/>
    <col min="13313" max="13313" width="1.5546875" style="735" customWidth="1"/>
    <col min="13314" max="13314" width="2.109375" style="735" customWidth="1"/>
    <col min="13315" max="13315" width="12.6640625" style="735" customWidth="1"/>
    <col min="13316" max="13316" width="22.109375" style="735" customWidth="1"/>
    <col min="13317" max="13317" width="5.88671875" style="735" customWidth="1"/>
    <col min="13318" max="13319" width="12.6640625" style="735" customWidth="1"/>
    <col min="13320" max="13320" width="13.33203125" style="735" customWidth="1"/>
    <col min="13321" max="13321" width="12.6640625" style="735" customWidth="1"/>
    <col min="13322" max="13322" width="12.44140625" style="735" customWidth="1"/>
    <col min="13323" max="13323" width="17.109375" style="735" customWidth="1"/>
    <col min="13324" max="13324" width="1.5546875" style="735" customWidth="1"/>
    <col min="13325" max="13568" width="9.109375" style="735"/>
    <col min="13569" max="13569" width="1.5546875" style="735" customWidth="1"/>
    <col min="13570" max="13570" width="2.109375" style="735" customWidth="1"/>
    <col min="13571" max="13571" width="12.6640625" style="735" customWidth="1"/>
    <col min="13572" max="13572" width="22.109375" style="735" customWidth="1"/>
    <col min="13573" max="13573" width="5.88671875" style="735" customWidth="1"/>
    <col min="13574" max="13575" width="12.6640625" style="735" customWidth="1"/>
    <col min="13576" max="13576" width="13.33203125" style="735" customWidth="1"/>
    <col min="13577" max="13577" width="12.6640625" style="735" customWidth="1"/>
    <col min="13578" max="13578" width="12.44140625" style="735" customWidth="1"/>
    <col min="13579" max="13579" width="17.109375" style="735" customWidth="1"/>
    <col min="13580" max="13580" width="1.5546875" style="735" customWidth="1"/>
    <col min="13581" max="13824" width="9.109375" style="735"/>
    <col min="13825" max="13825" width="1.5546875" style="735" customWidth="1"/>
    <col min="13826" max="13826" width="2.109375" style="735" customWidth="1"/>
    <col min="13827" max="13827" width="12.6640625" style="735" customWidth="1"/>
    <col min="13828" max="13828" width="22.109375" style="735" customWidth="1"/>
    <col min="13829" max="13829" width="5.88671875" style="735" customWidth="1"/>
    <col min="13830" max="13831" width="12.6640625" style="735" customWidth="1"/>
    <col min="13832" max="13832" width="13.33203125" style="735" customWidth="1"/>
    <col min="13833" max="13833" width="12.6640625" style="735" customWidth="1"/>
    <col min="13834" max="13834" width="12.44140625" style="735" customWidth="1"/>
    <col min="13835" max="13835" width="17.109375" style="735" customWidth="1"/>
    <col min="13836" max="13836" width="1.5546875" style="735" customWidth="1"/>
    <col min="13837" max="14080" width="9.109375" style="735"/>
    <col min="14081" max="14081" width="1.5546875" style="735" customWidth="1"/>
    <col min="14082" max="14082" width="2.109375" style="735" customWidth="1"/>
    <col min="14083" max="14083" width="12.6640625" style="735" customWidth="1"/>
    <col min="14084" max="14084" width="22.109375" style="735" customWidth="1"/>
    <col min="14085" max="14085" width="5.88671875" style="735" customWidth="1"/>
    <col min="14086" max="14087" width="12.6640625" style="735" customWidth="1"/>
    <col min="14088" max="14088" width="13.33203125" style="735" customWidth="1"/>
    <col min="14089" max="14089" width="12.6640625" style="735" customWidth="1"/>
    <col min="14090" max="14090" width="12.44140625" style="735" customWidth="1"/>
    <col min="14091" max="14091" width="17.109375" style="735" customWidth="1"/>
    <col min="14092" max="14092" width="1.5546875" style="735" customWidth="1"/>
    <col min="14093" max="14336" width="9.109375" style="735"/>
    <col min="14337" max="14337" width="1.5546875" style="735" customWidth="1"/>
    <col min="14338" max="14338" width="2.109375" style="735" customWidth="1"/>
    <col min="14339" max="14339" width="12.6640625" style="735" customWidth="1"/>
    <col min="14340" max="14340" width="22.109375" style="735" customWidth="1"/>
    <col min="14341" max="14341" width="5.88671875" style="735" customWidth="1"/>
    <col min="14342" max="14343" width="12.6640625" style="735" customWidth="1"/>
    <col min="14344" max="14344" width="13.33203125" style="735" customWidth="1"/>
    <col min="14345" max="14345" width="12.6640625" style="735" customWidth="1"/>
    <col min="14346" max="14346" width="12.44140625" style="735" customWidth="1"/>
    <col min="14347" max="14347" width="17.109375" style="735" customWidth="1"/>
    <col min="14348" max="14348" width="1.5546875" style="735" customWidth="1"/>
    <col min="14349" max="14592" width="9.109375" style="735"/>
    <col min="14593" max="14593" width="1.5546875" style="735" customWidth="1"/>
    <col min="14594" max="14594" width="2.109375" style="735" customWidth="1"/>
    <col min="14595" max="14595" width="12.6640625" style="735" customWidth="1"/>
    <col min="14596" max="14596" width="22.109375" style="735" customWidth="1"/>
    <col min="14597" max="14597" width="5.88671875" style="735" customWidth="1"/>
    <col min="14598" max="14599" width="12.6640625" style="735" customWidth="1"/>
    <col min="14600" max="14600" width="13.33203125" style="735" customWidth="1"/>
    <col min="14601" max="14601" width="12.6640625" style="735" customWidth="1"/>
    <col min="14602" max="14602" width="12.44140625" style="735" customWidth="1"/>
    <col min="14603" max="14603" width="17.109375" style="735" customWidth="1"/>
    <col min="14604" max="14604" width="1.5546875" style="735" customWidth="1"/>
    <col min="14605" max="14848" width="9.109375" style="735"/>
    <col min="14849" max="14849" width="1.5546875" style="735" customWidth="1"/>
    <col min="14850" max="14850" width="2.109375" style="735" customWidth="1"/>
    <col min="14851" max="14851" width="12.6640625" style="735" customWidth="1"/>
    <col min="14852" max="14852" width="22.109375" style="735" customWidth="1"/>
    <col min="14853" max="14853" width="5.88671875" style="735" customWidth="1"/>
    <col min="14854" max="14855" width="12.6640625" style="735" customWidth="1"/>
    <col min="14856" max="14856" width="13.33203125" style="735" customWidth="1"/>
    <col min="14857" max="14857" width="12.6640625" style="735" customWidth="1"/>
    <col min="14858" max="14858" width="12.44140625" style="735" customWidth="1"/>
    <col min="14859" max="14859" width="17.109375" style="735" customWidth="1"/>
    <col min="14860" max="14860" width="1.5546875" style="735" customWidth="1"/>
    <col min="14861" max="15104" width="9.109375" style="735"/>
    <col min="15105" max="15105" width="1.5546875" style="735" customWidth="1"/>
    <col min="15106" max="15106" width="2.109375" style="735" customWidth="1"/>
    <col min="15107" max="15107" width="12.6640625" style="735" customWidth="1"/>
    <col min="15108" max="15108" width="22.109375" style="735" customWidth="1"/>
    <col min="15109" max="15109" width="5.88671875" style="735" customWidth="1"/>
    <col min="15110" max="15111" width="12.6640625" style="735" customWidth="1"/>
    <col min="15112" max="15112" width="13.33203125" style="735" customWidth="1"/>
    <col min="15113" max="15113" width="12.6640625" style="735" customWidth="1"/>
    <col min="15114" max="15114" width="12.44140625" style="735" customWidth="1"/>
    <col min="15115" max="15115" width="17.109375" style="735" customWidth="1"/>
    <col min="15116" max="15116" width="1.5546875" style="735" customWidth="1"/>
    <col min="15117" max="15360" width="9.109375" style="735"/>
    <col min="15361" max="15361" width="1.5546875" style="735" customWidth="1"/>
    <col min="15362" max="15362" width="2.109375" style="735" customWidth="1"/>
    <col min="15363" max="15363" width="12.6640625" style="735" customWidth="1"/>
    <col min="15364" max="15364" width="22.109375" style="735" customWidth="1"/>
    <col min="15365" max="15365" width="5.88671875" style="735" customWidth="1"/>
    <col min="15366" max="15367" width="12.6640625" style="735" customWidth="1"/>
    <col min="15368" max="15368" width="13.33203125" style="735" customWidth="1"/>
    <col min="15369" max="15369" width="12.6640625" style="735" customWidth="1"/>
    <col min="15370" max="15370" width="12.44140625" style="735" customWidth="1"/>
    <col min="15371" max="15371" width="17.109375" style="735" customWidth="1"/>
    <col min="15372" max="15372" width="1.5546875" style="735" customWidth="1"/>
    <col min="15373" max="15616" width="9.109375" style="735"/>
    <col min="15617" max="15617" width="1.5546875" style="735" customWidth="1"/>
    <col min="15618" max="15618" width="2.109375" style="735" customWidth="1"/>
    <col min="15619" max="15619" width="12.6640625" style="735" customWidth="1"/>
    <col min="15620" max="15620" width="22.109375" style="735" customWidth="1"/>
    <col min="15621" max="15621" width="5.88671875" style="735" customWidth="1"/>
    <col min="15622" max="15623" width="12.6640625" style="735" customWidth="1"/>
    <col min="15624" max="15624" width="13.33203125" style="735" customWidth="1"/>
    <col min="15625" max="15625" width="12.6640625" style="735" customWidth="1"/>
    <col min="15626" max="15626" width="12.44140625" style="735" customWidth="1"/>
    <col min="15627" max="15627" width="17.109375" style="735" customWidth="1"/>
    <col min="15628" max="15628" width="1.5546875" style="735" customWidth="1"/>
    <col min="15629" max="15872" width="9.109375" style="735"/>
    <col min="15873" max="15873" width="1.5546875" style="735" customWidth="1"/>
    <col min="15874" max="15874" width="2.109375" style="735" customWidth="1"/>
    <col min="15875" max="15875" width="12.6640625" style="735" customWidth="1"/>
    <col min="15876" max="15876" width="22.109375" style="735" customWidth="1"/>
    <col min="15877" max="15877" width="5.88671875" style="735" customWidth="1"/>
    <col min="15878" max="15879" width="12.6640625" style="735" customWidth="1"/>
    <col min="15880" max="15880" width="13.33203125" style="735" customWidth="1"/>
    <col min="15881" max="15881" width="12.6640625" style="735" customWidth="1"/>
    <col min="15882" max="15882" width="12.44140625" style="735" customWidth="1"/>
    <col min="15883" max="15883" width="17.109375" style="735" customWidth="1"/>
    <col min="15884" max="15884" width="1.5546875" style="735" customWidth="1"/>
    <col min="15885" max="16128" width="9.109375" style="735"/>
    <col min="16129" max="16129" width="1.5546875" style="735" customWidth="1"/>
    <col min="16130" max="16130" width="2.109375" style="735" customWidth="1"/>
    <col min="16131" max="16131" width="12.6640625" style="735" customWidth="1"/>
    <col min="16132" max="16132" width="22.109375" style="735" customWidth="1"/>
    <col min="16133" max="16133" width="5.88671875" style="735" customWidth="1"/>
    <col min="16134" max="16135" width="12.6640625" style="735" customWidth="1"/>
    <col min="16136" max="16136" width="13.33203125" style="735" customWidth="1"/>
    <col min="16137" max="16137" width="12.6640625" style="735" customWidth="1"/>
    <col min="16138" max="16138" width="12.44140625" style="735" customWidth="1"/>
    <col min="16139" max="16139" width="17.109375" style="735" customWidth="1"/>
    <col min="16140" max="16140" width="1.5546875" style="735" customWidth="1"/>
    <col min="16141" max="16384" width="9.109375" style="735"/>
  </cols>
  <sheetData>
    <row r="1" spans="1:12" ht="15.6">
      <c r="A1" s="730"/>
      <c r="B1" s="731"/>
      <c r="C1" s="732"/>
      <c r="D1" s="732"/>
      <c r="E1" s="732"/>
      <c r="F1" s="732"/>
      <c r="G1" s="732"/>
      <c r="H1" s="732"/>
      <c r="I1" s="732"/>
      <c r="J1" s="732"/>
      <c r="K1" s="733"/>
      <c r="L1" s="734"/>
    </row>
    <row r="2" spans="1:12">
      <c r="A2" s="736"/>
      <c r="B2" s="734"/>
      <c r="C2" s="1558"/>
      <c r="D2" s="1558"/>
      <c r="E2" s="1558"/>
      <c r="F2" s="1558"/>
      <c r="G2" s="734"/>
      <c r="H2" s="734"/>
      <c r="I2" s="734"/>
      <c r="J2" s="734"/>
      <c r="K2" s="737"/>
      <c r="L2" s="734"/>
    </row>
    <row r="3" spans="1:12">
      <c r="A3" s="736"/>
      <c r="B3" s="734"/>
      <c r="C3" s="1558"/>
      <c r="D3" s="1558"/>
      <c r="E3" s="1558"/>
      <c r="F3" s="1558"/>
      <c r="G3" s="11"/>
      <c r="H3" s="734"/>
      <c r="I3" s="734"/>
      <c r="J3" s="734"/>
      <c r="K3" s="737"/>
      <c r="L3" s="734"/>
    </row>
    <row r="4" spans="1:12">
      <c r="A4" s="736"/>
      <c r="B4" s="734"/>
      <c r="C4" s="734"/>
      <c r="D4" s="734"/>
      <c r="E4" s="734"/>
      <c r="F4" s="734"/>
      <c r="G4" s="734"/>
      <c r="H4" s="734"/>
      <c r="I4" s="734"/>
      <c r="J4" s="734"/>
      <c r="K4" s="737"/>
      <c r="L4" s="734"/>
    </row>
    <row r="5" spans="1:12" ht="16.5" customHeight="1">
      <c r="A5" s="736"/>
      <c r="B5" s="734"/>
      <c r="C5" s="9"/>
      <c r="D5" s="738"/>
      <c r="E5" s="739"/>
      <c r="F5" s="10"/>
      <c r="G5" s="10"/>
      <c r="H5" s="10"/>
      <c r="I5" s="10"/>
      <c r="J5" s="10"/>
      <c r="K5" s="740"/>
      <c r="L5" s="734"/>
    </row>
    <row r="6" spans="1:12" ht="15" customHeight="1">
      <c r="A6" s="736"/>
      <c r="B6" s="734"/>
      <c r="C6" s="741"/>
      <c r="D6" s="741"/>
      <c r="E6" s="742"/>
      <c r="F6" s="742"/>
      <c r="G6" s="734"/>
      <c r="H6" s="734"/>
      <c r="I6" s="734"/>
      <c r="J6" s="734"/>
      <c r="K6" s="737"/>
      <c r="L6" s="734"/>
    </row>
    <row r="7" spans="1:12" ht="15" customHeight="1">
      <c r="A7" s="736"/>
      <c r="B7" s="734"/>
      <c r="C7" s="741"/>
      <c r="D7" s="741"/>
      <c r="E7" s="742"/>
      <c r="F7" s="742"/>
      <c r="G7" s="734"/>
      <c r="H7" s="734"/>
      <c r="I7" s="734"/>
      <c r="J7" s="734"/>
      <c r="K7" s="737"/>
      <c r="L7" s="734"/>
    </row>
    <row r="8" spans="1:12" ht="15" customHeight="1">
      <c r="A8" s="736"/>
      <c r="B8" s="734"/>
      <c r="C8" s="741"/>
      <c r="D8" s="741"/>
      <c r="E8" s="742"/>
      <c r="F8" s="742"/>
      <c r="G8" s="734"/>
      <c r="H8" s="734"/>
      <c r="I8" s="734"/>
      <c r="J8" s="734"/>
      <c r="K8" s="737"/>
      <c r="L8" s="734"/>
    </row>
    <row r="9" spans="1:12" ht="15" customHeight="1">
      <c r="A9" s="736"/>
      <c r="B9" s="734"/>
      <c r="C9" s="741"/>
      <c r="D9" s="741"/>
      <c r="E9" s="742"/>
      <c r="F9" s="742"/>
      <c r="G9" s="734"/>
      <c r="H9" s="734"/>
      <c r="I9" s="734"/>
      <c r="J9" s="734"/>
      <c r="K9" s="737"/>
      <c r="L9" s="734"/>
    </row>
    <row r="10" spans="1:12" ht="15" customHeight="1">
      <c r="A10" s="736"/>
      <c r="B10" s="734"/>
      <c r="C10" s="741"/>
      <c r="D10" s="741"/>
      <c r="E10" s="742"/>
      <c r="F10" s="742"/>
      <c r="G10" s="734"/>
      <c r="H10" s="734"/>
      <c r="I10" s="734"/>
      <c r="J10" s="734"/>
      <c r="K10" s="737"/>
      <c r="L10" s="734"/>
    </row>
    <row r="11" spans="1:12" ht="15" customHeight="1">
      <c r="A11" s="736"/>
      <c r="B11" s="734"/>
      <c r="C11" s="741"/>
      <c r="D11" s="741"/>
      <c r="E11" s="742"/>
      <c r="F11" s="742"/>
      <c r="G11" s="734"/>
      <c r="H11" s="734"/>
      <c r="I11" s="734"/>
      <c r="J11" s="734"/>
      <c r="K11" s="737"/>
      <c r="L11" s="734"/>
    </row>
    <row r="12" spans="1:12">
      <c r="A12" s="736"/>
      <c r="B12" s="734"/>
      <c r="C12" s="741"/>
      <c r="D12" s="741"/>
      <c r="E12" s="742"/>
      <c r="F12" s="742"/>
      <c r="G12" s="734"/>
      <c r="H12" s="734"/>
      <c r="I12" s="734"/>
      <c r="J12" s="734"/>
      <c r="K12" s="737"/>
      <c r="L12" s="734"/>
    </row>
    <row r="13" spans="1:12" ht="25.8">
      <c r="A13" s="736"/>
      <c r="B13" s="1559" t="s">
        <v>1587</v>
      </c>
      <c r="C13" s="1559"/>
      <c r="D13" s="1559"/>
      <c r="E13" s="1559"/>
      <c r="F13" s="1559"/>
      <c r="G13" s="1559"/>
      <c r="H13" s="1559"/>
      <c r="I13" s="1559"/>
      <c r="J13" s="1559"/>
      <c r="K13" s="1560"/>
      <c r="L13" s="734"/>
    </row>
    <row r="14" spans="1:12" ht="18">
      <c r="A14" s="736"/>
      <c r="B14" s="1561" t="s">
        <v>11829</v>
      </c>
      <c r="C14" s="1562"/>
      <c r="D14" s="1562"/>
      <c r="E14" s="1562"/>
      <c r="F14" s="1562"/>
      <c r="G14" s="1562"/>
      <c r="H14" s="1562"/>
      <c r="I14" s="1562"/>
      <c r="J14" s="1562"/>
      <c r="K14" s="1563"/>
      <c r="L14" s="734"/>
    </row>
    <row r="15" spans="1:12" ht="23.7" customHeight="1">
      <c r="A15" s="736"/>
      <c r="B15" s="661"/>
      <c r="C15" s="661"/>
      <c r="D15" s="661"/>
      <c r="E15" s="661"/>
      <c r="F15" s="661"/>
      <c r="G15" s="661"/>
      <c r="H15" s="661"/>
      <c r="I15" s="661"/>
      <c r="J15" s="661"/>
      <c r="K15" s="743"/>
      <c r="L15" s="734"/>
    </row>
    <row r="16" spans="1:12" ht="23.7" customHeight="1">
      <c r="A16" s="736"/>
      <c r="B16" s="734"/>
      <c r="C16" s="744"/>
      <c r="D16" s="744"/>
      <c r="E16" s="745"/>
      <c r="F16" s="745"/>
      <c r="G16" s="734"/>
      <c r="H16" s="734"/>
      <c r="I16" s="734"/>
      <c r="J16" s="734"/>
      <c r="K16" s="737"/>
      <c r="L16" s="734"/>
    </row>
    <row r="17" spans="1:14" ht="18.75" customHeight="1">
      <c r="A17" s="746"/>
      <c r="B17" s="1523" t="s">
        <v>682</v>
      </c>
      <c r="C17" s="1524"/>
      <c r="D17" s="1524"/>
      <c r="E17" s="1526" t="s">
        <v>11830</v>
      </c>
      <c r="F17" s="1527"/>
      <c r="G17" s="1527"/>
      <c r="H17" s="1527"/>
      <c r="I17" s="1527"/>
      <c r="J17" s="1527"/>
      <c r="K17" s="1528"/>
      <c r="L17" s="13"/>
      <c r="M17" s="5"/>
      <c r="N17" s="5"/>
    </row>
    <row r="18" spans="1:14" ht="18.75" customHeight="1">
      <c r="A18" s="736"/>
      <c r="B18" s="1545" t="s">
        <v>259</v>
      </c>
      <c r="C18" s="1546"/>
      <c r="D18" s="1546"/>
      <c r="E18" s="1529"/>
      <c r="F18" s="1544"/>
      <c r="G18" s="1544"/>
      <c r="H18" s="1544"/>
      <c r="I18" s="1544"/>
      <c r="J18" s="1544"/>
      <c r="K18" s="1531"/>
      <c r="L18" s="734"/>
    </row>
    <row r="19" spans="1:14" ht="18.75" customHeight="1">
      <c r="A19" s="736"/>
      <c r="B19" s="1547"/>
      <c r="C19" s="1548"/>
      <c r="D19" s="1548"/>
      <c r="E19" s="1529"/>
      <c r="F19" s="1544"/>
      <c r="G19" s="1544"/>
      <c r="H19" s="1544"/>
      <c r="I19" s="1544"/>
      <c r="J19" s="1544"/>
      <c r="K19" s="1531"/>
      <c r="L19" s="734"/>
    </row>
    <row r="20" spans="1:14" ht="18.75" customHeight="1">
      <c r="A20" s="736"/>
      <c r="B20" s="1549"/>
      <c r="C20" s="1550"/>
      <c r="D20" s="1550"/>
      <c r="E20" s="1532"/>
      <c r="F20" s="1533"/>
      <c r="G20" s="1533"/>
      <c r="H20" s="1533"/>
      <c r="I20" s="1533"/>
      <c r="J20" s="1533"/>
      <c r="K20" s="1534"/>
      <c r="L20" s="734"/>
    </row>
    <row r="21" spans="1:14" ht="25.5" customHeight="1">
      <c r="A21" s="736"/>
      <c r="B21" s="734"/>
      <c r="C21" s="3"/>
      <c r="D21" s="3"/>
      <c r="E21" s="747"/>
      <c r="F21" s="6"/>
      <c r="G21" s="734"/>
      <c r="H21" s="734"/>
      <c r="I21" s="734"/>
      <c r="J21" s="734"/>
      <c r="K21" s="737"/>
      <c r="L21" s="734"/>
    </row>
    <row r="22" spans="1:14" ht="25.5" customHeight="1">
      <c r="A22" s="736"/>
      <c r="B22" s="734"/>
      <c r="C22" s="3"/>
      <c r="D22" s="3"/>
      <c r="E22" s="747"/>
      <c r="F22" s="6"/>
      <c r="G22" s="734"/>
      <c r="H22" s="734"/>
      <c r="I22" s="734"/>
      <c r="J22" s="734"/>
      <c r="K22" s="737"/>
      <c r="L22" s="734"/>
    </row>
    <row r="23" spans="1:14" ht="19.95" customHeight="1">
      <c r="A23" s="736"/>
      <c r="B23" s="1523" t="s">
        <v>685</v>
      </c>
      <c r="C23" s="1524"/>
      <c r="D23" s="1524"/>
      <c r="E23" s="1526" t="s">
        <v>11831</v>
      </c>
      <c r="F23" s="1527"/>
      <c r="G23" s="1527"/>
      <c r="H23" s="1527"/>
      <c r="I23" s="1527"/>
      <c r="J23" s="1527"/>
      <c r="K23" s="1528"/>
      <c r="L23" s="734"/>
    </row>
    <row r="24" spans="1:14" ht="19.95" customHeight="1">
      <c r="A24" s="736"/>
      <c r="B24" s="1545" t="s">
        <v>259</v>
      </c>
      <c r="C24" s="1546"/>
      <c r="D24" s="1546"/>
      <c r="E24" s="1529"/>
      <c r="F24" s="1544"/>
      <c r="G24" s="1544"/>
      <c r="H24" s="1544"/>
      <c r="I24" s="1544"/>
      <c r="J24" s="1544"/>
      <c r="K24" s="1531"/>
      <c r="L24" s="734"/>
    </row>
    <row r="25" spans="1:14" ht="19.95" customHeight="1">
      <c r="A25" s="736"/>
      <c r="B25" s="1547"/>
      <c r="C25" s="1548"/>
      <c r="D25" s="1548"/>
      <c r="E25" s="1529"/>
      <c r="F25" s="1544"/>
      <c r="G25" s="1544"/>
      <c r="H25" s="1544"/>
      <c r="I25" s="1544"/>
      <c r="J25" s="1544"/>
      <c r="K25" s="1531"/>
      <c r="L25" s="734"/>
    </row>
    <row r="26" spans="1:14" ht="19.95" customHeight="1">
      <c r="A26" s="736"/>
      <c r="B26" s="1549"/>
      <c r="C26" s="1550"/>
      <c r="D26" s="1550"/>
      <c r="E26" s="1532"/>
      <c r="F26" s="1533"/>
      <c r="G26" s="1533"/>
      <c r="H26" s="1533"/>
      <c r="I26" s="1533"/>
      <c r="J26" s="1533"/>
      <c r="K26" s="1534"/>
      <c r="L26" s="734"/>
    </row>
    <row r="27" spans="1:14" ht="25.5" customHeight="1">
      <c r="A27" s="736"/>
      <c r="B27" s="734"/>
      <c r="C27" s="3"/>
      <c r="D27" s="3"/>
      <c r="E27" s="747"/>
      <c r="F27" s="6"/>
      <c r="G27" s="734"/>
      <c r="H27" s="734"/>
      <c r="I27" s="734"/>
      <c r="J27" s="734"/>
      <c r="K27" s="737"/>
      <c r="L27" s="734"/>
    </row>
    <row r="28" spans="1:14" ht="25.5" customHeight="1">
      <c r="A28" s="736"/>
      <c r="B28" s="734"/>
      <c r="C28" s="7"/>
      <c r="D28" s="3"/>
      <c r="E28" s="748"/>
      <c r="F28" s="6"/>
      <c r="G28" s="734"/>
      <c r="H28" s="734"/>
      <c r="I28" s="734"/>
      <c r="J28" s="734"/>
      <c r="K28" s="737"/>
      <c r="L28" s="734"/>
    </row>
    <row r="29" spans="1:14" ht="21.75" customHeight="1">
      <c r="A29" s="736"/>
      <c r="B29" s="1551" t="s">
        <v>244</v>
      </c>
      <c r="C29" s="1552"/>
      <c r="D29" s="1552"/>
      <c r="E29" s="1526" t="s">
        <v>11832</v>
      </c>
      <c r="F29" s="1527"/>
      <c r="G29" s="1527"/>
      <c r="H29" s="1527"/>
      <c r="I29" s="1527"/>
      <c r="J29" s="1527"/>
      <c r="K29" s="1528"/>
      <c r="L29" s="734"/>
    </row>
    <row r="30" spans="1:14" ht="10.5" customHeight="1">
      <c r="A30" s="736"/>
      <c r="B30" s="1535" t="s">
        <v>615</v>
      </c>
      <c r="C30" s="1553"/>
      <c r="D30" s="1553"/>
      <c r="E30" s="1544"/>
      <c r="F30" s="1544"/>
      <c r="G30" s="1544"/>
      <c r="H30" s="1544"/>
      <c r="I30" s="1544"/>
      <c r="J30" s="1544"/>
      <c r="K30" s="1531"/>
      <c r="L30" s="734"/>
    </row>
    <row r="31" spans="1:14">
      <c r="A31" s="736"/>
      <c r="B31" s="1554"/>
      <c r="C31" s="1555"/>
      <c r="D31" s="1555"/>
      <c r="E31" s="1544"/>
      <c r="F31" s="1544"/>
      <c r="G31" s="1544"/>
      <c r="H31" s="1544"/>
      <c r="I31" s="1544"/>
      <c r="J31" s="1544"/>
      <c r="K31" s="1531"/>
      <c r="L31" s="734"/>
    </row>
    <row r="32" spans="1:14">
      <c r="A32" s="736"/>
      <c r="B32" s="1554"/>
      <c r="C32" s="1555"/>
      <c r="D32" s="1555"/>
      <c r="E32" s="1544"/>
      <c r="F32" s="1544"/>
      <c r="G32" s="1544"/>
      <c r="H32" s="1544"/>
      <c r="I32" s="1544"/>
      <c r="J32" s="1544"/>
      <c r="K32" s="1531"/>
      <c r="L32" s="734"/>
    </row>
    <row r="33" spans="1:13">
      <c r="A33" s="736"/>
      <c r="B33" s="1556"/>
      <c r="C33" s="1557"/>
      <c r="D33" s="1557"/>
      <c r="E33" s="1533"/>
      <c r="F33" s="1533"/>
      <c r="G33" s="1533"/>
      <c r="H33" s="1533"/>
      <c r="I33" s="1533"/>
      <c r="J33" s="1533"/>
      <c r="K33" s="1534"/>
      <c r="L33" s="734"/>
    </row>
    <row r="34" spans="1:13" ht="25.5" customHeight="1">
      <c r="A34" s="736"/>
      <c r="B34" s="734"/>
      <c r="C34" s="7"/>
      <c r="D34" s="3"/>
      <c r="E34" s="748"/>
      <c r="F34" s="6"/>
      <c r="G34" s="734"/>
      <c r="H34" s="734"/>
      <c r="I34" s="734"/>
      <c r="J34" s="734"/>
      <c r="K34" s="737"/>
      <c r="L34" s="734"/>
    </row>
    <row r="35" spans="1:13" ht="25.5" customHeight="1">
      <c r="A35" s="736"/>
      <c r="B35" s="734"/>
      <c r="C35" s="7"/>
      <c r="D35" s="3"/>
      <c r="E35" s="748"/>
      <c r="F35" s="6"/>
      <c r="G35" s="734"/>
      <c r="H35" s="734"/>
      <c r="I35" s="734"/>
      <c r="J35" s="734"/>
      <c r="K35" s="737"/>
      <c r="L35" s="734"/>
    </row>
    <row r="36" spans="1:13" ht="15.6">
      <c r="A36" s="736"/>
      <c r="B36" s="1523" t="s">
        <v>258</v>
      </c>
      <c r="C36" s="1524"/>
      <c r="D36" s="1525"/>
      <c r="E36" s="1526" t="s">
        <v>675</v>
      </c>
      <c r="F36" s="1527"/>
      <c r="G36" s="1527"/>
      <c r="H36" s="1527"/>
      <c r="I36" s="1527"/>
      <c r="J36" s="1527"/>
      <c r="K36" s="1528"/>
      <c r="L36" s="734"/>
    </row>
    <row r="37" spans="1:13" ht="18.75" customHeight="1">
      <c r="A37" s="749"/>
      <c r="B37" s="1535" t="s">
        <v>615</v>
      </c>
      <c r="C37" s="1536"/>
      <c r="D37" s="1537"/>
      <c r="E37" s="1529"/>
      <c r="F37" s="1530"/>
      <c r="G37" s="1530"/>
      <c r="H37" s="1530"/>
      <c r="I37" s="1530"/>
      <c r="J37" s="1530"/>
      <c r="K37" s="1531"/>
      <c r="L37" s="750"/>
    </row>
    <row r="38" spans="1:13" ht="18.75" customHeight="1">
      <c r="A38" s="751"/>
      <c r="B38" s="1538"/>
      <c r="C38" s="1539"/>
      <c r="D38" s="1540"/>
      <c r="E38" s="1529"/>
      <c r="F38" s="1530"/>
      <c r="G38" s="1530"/>
      <c r="H38" s="1530"/>
      <c r="I38" s="1530"/>
      <c r="J38" s="1530"/>
      <c r="K38" s="1531"/>
      <c r="L38" s="752"/>
    </row>
    <row r="39" spans="1:13" ht="18.75" customHeight="1">
      <c r="A39" s="753"/>
      <c r="B39" s="1541"/>
      <c r="C39" s="1542"/>
      <c r="D39" s="1543"/>
      <c r="E39" s="1532"/>
      <c r="F39" s="1533"/>
      <c r="G39" s="1533"/>
      <c r="H39" s="1533"/>
      <c r="I39" s="1533"/>
      <c r="J39" s="1533"/>
      <c r="K39" s="1534"/>
      <c r="L39" s="15"/>
    </row>
    <row r="40" spans="1:13" ht="25.5" customHeight="1">
      <c r="A40" s="736"/>
      <c r="B40" s="734"/>
      <c r="C40" s="2"/>
      <c r="D40" s="3"/>
      <c r="E40" s="748"/>
      <c r="F40" s="6"/>
      <c r="G40" s="14"/>
      <c r="H40" s="754"/>
      <c r="I40" s="754"/>
      <c r="J40" s="14"/>
      <c r="K40" s="755"/>
      <c r="L40" s="734"/>
    </row>
    <row r="41" spans="1:13" ht="25.5" customHeight="1">
      <c r="A41" s="756"/>
      <c r="B41" s="734"/>
      <c r="C41" s="734"/>
      <c r="D41" s="3"/>
      <c r="E41" s="748"/>
      <c r="F41" s="6"/>
      <c r="G41" s="14"/>
      <c r="H41" s="14"/>
      <c r="I41" s="14"/>
      <c r="J41" s="14"/>
      <c r="K41" s="757"/>
      <c r="L41" s="748"/>
    </row>
    <row r="42" spans="1:13" ht="18" customHeight="1">
      <c r="A42" s="758"/>
      <c r="B42" s="1523" t="s">
        <v>260</v>
      </c>
      <c r="C42" s="1524"/>
      <c r="D42" s="1524"/>
      <c r="E42" s="1526" t="s">
        <v>11833</v>
      </c>
      <c r="F42" s="1527"/>
      <c r="G42" s="1527"/>
      <c r="H42" s="1527"/>
      <c r="I42" s="1527"/>
      <c r="J42" s="1527"/>
      <c r="K42" s="1528"/>
      <c r="L42" s="759"/>
      <c r="M42" s="760"/>
    </row>
    <row r="43" spans="1:13" ht="18" customHeight="1">
      <c r="A43" s="758"/>
      <c r="B43" s="1545" t="s">
        <v>259</v>
      </c>
      <c r="C43" s="1546"/>
      <c r="D43" s="1546"/>
      <c r="E43" s="1529"/>
      <c r="F43" s="1544"/>
      <c r="G43" s="1544"/>
      <c r="H43" s="1544"/>
      <c r="I43" s="1544"/>
      <c r="J43" s="1544"/>
      <c r="K43" s="1531"/>
      <c r="L43" s="759"/>
      <c r="M43" s="760"/>
    </row>
    <row r="44" spans="1:13" ht="18" customHeight="1">
      <c r="A44" s="736"/>
      <c r="B44" s="1547"/>
      <c r="C44" s="1548"/>
      <c r="D44" s="1548"/>
      <c r="E44" s="1529"/>
      <c r="F44" s="1544"/>
      <c r="G44" s="1544"/>
      <c r="H44" s="1544"/>
      <c r="I44" s="1544"/>
      <c r="J44" s="1544"/>
      <c r="K44" s="1531"/>
      <c r="L44" s="734"/>
    </row>
    <row r="45" spans="1:13" ht="18" customHeight="1">
      <c r="A45" s="736"/>
      <c r="B45" s="1549"/>
      <c r="C45" s="1550"/>
      <c r="D45" s="1550"/>
      <c r="E45" s="1532"/>
      <c r="F45" s="1533"/>
      <c r="G45" s="1533"/>
      <c r="H45" s="1533"/>
      <c r="I45" s="1533"/>
      <c r="J45" s="1533"/>
      <c r="K45" s="1534"/>
      <c r="L45" s="734"/>
    </row>
    <row r="46" spans="1:13" ht="25.5" customHeight="1">
      <c r="A46" s="736"/>
      <c r="B46" s="734"/>
      <c r="C46" s="3"/>
      <c r="D46" s="3"/>
      <c r="E46" s="734"/>
      <c r="F46" s="6"/>
      <c r="G46" s="734"/>
      <c r="H46" s="3"/>
      <c r="I46" s="3"/>
      <c r="J46" s="734"/>
      <c r="K46" s="761"/>
      <c r="L46" s="734"/>
    </row>
    <row r="47" spans="1:13" ht="25.5" customHeight="1">
      <c r="A47" s="736"/>
      <c r="B47" s="734"/>
      <c r="C47" s="3"/>
      <c r="D47" s="762"/>
      <c r="E47" s="734"/>
      <c r="F47" s="6"/>
      <c r="G47" s="734"/>
      <c r="H47" s="3"/>
      <c r="I47" s="3"/>
      <c r="J47" s="734"/>
      <c r="K47" s="761"/>
      <c r="L47" s="734"/>
    </row>
    <row r="49" spans="8:9">
      <c r="H49" s="763"/>
      <c r="I49" s="763"/>
    </row>
    <row r="50" spans="8:9">
      <c r="H50" s="763"/>
      <c r="I50" s="763"/>
    </row>
    <row r="51" spans="8:9">
      <c r="H51" s="763"/>
      <c r="I51" s="763"/>
    </row>
  </sheetData>
  <sheetProtection algorithmName="SHA-512" hashValue="3DTJ3e1UO9IctCK4LPM6lrOvuB8QgABJCwtOt0Nq72RVcb5sJe3P/9m5/oCXXLghYVlC4mVKCK8slEPN5eeoHQ==" saltValue="fRRolS8722juxsun2tBf1Q==" spinCount="100000" sheet="1" objects="1" scenarios="1"/>
  <mergeCells count="18">
    <mergeCell ref="C2:F3"/>
    <mergeCell ref="B13:K13"/>
    <mergeCell ref="B14:K14"/>
    <mergeCell ref="B17:D17"/>
    <mergeCell ref="E17:K20"/>
    <mergeCell ref="B18:D20"/>
    <mergeCell ref="B23:D23"/>
    <mergeCell ref="E23:K26"/>
    <mergeCell ref="B24:D26"/>
    <mergeCell ref="B29:D29"/>
    <mergeCell ref="E29:K33"/>
    <mergeCell ref="B30:D33"/>
    <mergeCell ref="B36:D36"/>
    <mergeCell ref="E36:K39"/>
    <mergeCell ref="B37:D39"/>
    <mergeCell ref="B42:D42"/>
    <mergeCell ref="E42:K45"/>
    <mergeCell ref="B43:D45"/>
  </mergeCells>
  <hyperlinks>
    <hyperlink ref="B14" r:id="rId1" xr:uid="{57575165-2F16-44CC-807B-626D3B1FB946}"/>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0">
    <tabColor rgb="FFFFC000"/>
  </sheetPr>
  <dimension ref="A1:U26"/>
  <sheetViews>
    <sheetView zoomScaleNormal="100" workbookViewId="0">
      <selection activeCell="B18" sqref="B18"/>
    </sheetView>
  </sheetViews>
  <sheetFormatPr defaultColWidth="9.44140625" defaultRowHeight="14.4"/>
  <cols>
    <col min="1" max="1" width="88.44140625" style="96" customWidth="1"/>
    <col min="2" max="16384" width="9.44140625" style="96"/>
  </cols>
  <sheetData>
    <row r="1" spans="1:21" ht="28.2" thickBot="1">
      <c r="A1" s="729" t="s">
        <v>2078</v>
      </c>
      <c r="B1" s="116"/>
      <c r="C1" s="116"/>
      <c r="D1" s="116"/>
      <c r="E1" s="116"/>
      <c r="F1" s="116"/>
      <c r="G1" s="116"/>
      <c r="H1" s="116"/>
      <c r="I1" s="116"/>
      <c r="J1" s="116"/>
      <c r="K1" s="116"/>
      <c r="L1" s="116"/>
      <c r="M1" s="116"/>
      <c r="N1" s="116"/>
      <c r="O1" s="116"/>
      <c r="P1" s="116"/>
      <c r="Q1" s="116"/>
      <c r="R1" s="116"/>
      <c r="S1" s="116"/>
      <c r="T1" s="116"/>
      <c r="U1" s="116"/>
    </row>
    <row r="2" spans="1:21" ht="69">
      <c r="A2" s="117" t="s">
        <v>2052</v>
      </c>
      <c r="B2" s="116"/>
      <c r="C2" s="116"/>
      <c r="D2" s="116"/>
      <c r="E2" s="116"/>
      <c r="F2" s="116"/>
      <c r="G2" s="116"/>
      <c r="H2" s="116"/>
      <c r="I2" s="116"/>
      <c r="J2" s="116"/>
      <c r="K2" s="116"/>
      <c r="L2" s="116"/>
      <c r="M2" s="116"/>
      <c r="N2" s="116"/>
      <c r="O2" s="116"/>
      <c r="P2" s="116"/>
      <c r="Q2" s="116"/>
      <c r="R2" s="116"/>
      <c r="S2" s="116"/>
      <c r="T2" s="116"/>
      <c r="U2" s="116"/>
    </row>
    <row r="3" spans="1:21" ht="15" thickBot="1">
      <c r="A3" s="729" t="s">
        <v>2053</v>
      </c>
      <c r="B3" s="116"/>
      <c r="C3" s="116"/>
      <c r="D3" s="116"/>
      <c r="E3" s="116"/>
      <c r="F3" s="116"/>
      <c r="G3" s="116"/>
      <c r="H3" s="116"/>
      <c r="I3" s="116"/>
      <c r="J3" s="116"/>
      <c r="K3" s="116"/>
      <c r="L3" s="116"/>
      <c r="M3" s="116"/>
      <c r="N3" s="116"/>
      <c r="O3" s="116"/>
      <c r="P3" s="116"/>
      <c r="Q3" s="116"/>
      <c r="R3" s="116"/>
      <c r="S3" s="116"/>
      <c r="T3" s="116"/>
      <c r="U3" s="116"/>
    </row>
    <row r="4" spans="1:21" ht="41.4">
      <c r="A4" s="117" t="s">
        <v>2054</v>
      </c>
      <c r="B4" s="116"/>
      <c r="C4" s="116"/>
      <c r="D4" s="116"/>
      <c r="E4" s="116"/>
      <c r="F4" s="116"/>
      <c r="G4" s="116"/>
      <c r="H4" s="116"/>
      <c r="I4" s="116"/>
      <c r="J4" s="116"/>
      <c r="K4" s="116"/>
      <c r="L4" s="116"/>
      <c r="M4" s="116"/>
      <c r="N4" s="116"/>
      <c r="O4" s="116"/>
      <c r="P4" s="116"/>
      <c r="Q4" s="116"/>
      <c r="R4" s="116"/>
      <c r="S4" s="116"/>
      <c r="T4" s="116"/>
      <c r="U4" s="116"/>
    </row>
    <row r="5" spans="1:21" ht="41.4">
      <c r="A5" s="117" t="s">
        <v>2055</v>
      </c>
      <c r="B5" s="116"/>
      <c r="C5" s="116"/>
      <c r="D5" s="116"/>
      <c r="E5" s="116"/>
      <c r="F5" s="116"/>
      <c r="G5" s="116"/>
      <c r="H5" s="116"/>
      <c r="I5" s="116"/>
      <c r="J5" s="116"/>
      <c r="K5" s="116"/>
      <c r="L5" s="116"/>
      <c r="M5" s="116"/>
      <c r="N5" s="116"/>
      <c r="O5" s="116"/>
      <c r="P5" s="116"/>
      <c r="Q5" s="116"/>
      <c r="R5" s="116"/>
      <c r="S5" s="116"/>
      <c r="T5" s="116"/>
      <c r="U5" s="116"/>
    </row>
    <row r="6" spans="1:21" ht="41.4">
      <c r="A6" s="117" t="s">
        <v>2056</v>
      </c>
      <c r="B6" s="116"/>
      <c r="C6" s="116"/>
      <c r="D6" s="116"/>
      <c r="E6" s="116"/>
      <c r="F6" s="116"/>
      <c r="G6" s="116"/>
      <c r="H6" s="116"/>
      <c r="I6" s="116"/>
      <c r="J6" s="116"/>
      <c r="K6" s="116"/>
      <c r="L6" s="116"/>
      <c r="M6" s="116"/>
      <c r="N6" s="116"/>
      <c r="O6" s="116"/>
      <c r="P6" s="116"/>
      <c r="Q6" s="116"/>
      <c r="R6" s="116"/>
      <c r="S6" s="116"/>
      <c r="T6" s="116"/>
      <c r="U6" s="116"/>
    </row>
    <row r="7" spans="1:21" ht="15" thickBot="1">
      <c r="A7" s="729" t="s">
        <v>2057</v>
      </c>
      <c r="B7" s="116"/>
      <c r="C7" s="116"/>
      <c r="D7" s="116"/>
      <c r="E7" s="116"/>
      <c r="F7" s="116"/>
      <c r="G7" s="116"/>
      <c r="H7" s="116"/>
      <c r="I7" s="116"/>
      <c r="J7" s="116"/>
      <c r="K7" s="116"/>
      <c r="L7" s="116"/>
      <c r="M7" s="116"/>
      <c r="N7" s="116"/>
      <c r="O7" s="116"/>
      <c r="P7" s="116"/>
      <c r="Q7" s="116"/>
      <c r="R7" s="116"/>
      <c r="S7" s="116"/>
      <c r="T7" s="116"/>
      <c r="U7" s="116"/>
    </row>
    <row r="8" spans="1:21" ht="55.2">
      <c r="A8" s="117" t="s">
        <v>2058</v>
      </c>
      <c r="B8" s="116"/>
      <c r="C8" s="116"/>
      <c r="D8" s="116"/>
      <c r="E8" s="116"/>
      <c r="F8" s="116"/>
      <c r="G8" s="116"/>
      <c r="H8" s="116"/>
      <c r="I8" s="116"/>
      <c r="J8" s="116"/>
      <c r="K8" s="116"/>
      <c r="L8" s="116"/>
      <c r="M8" s="116"/>
      <c r="N8" s="116"/>
      <c r="O8" s="116"/>
      <c r="P8" s="116"/>
      <c r="Q8" s="116"/>
      <c r="R8" s="116"/>
      <c r="S8" s="116"/>
      <c r="T8" s="116"/>
      <c r="U8" s="116"/>
    </row>
    <row r="9" spans="1:21" ht="27.6">
      <c r="A9" s="117" t="s">
        <v>2059</v>
      </c>
      <c r="B9" s="116"/>
      <c r="C9" s="116"/>
      <c r="D9" s="116"/>
      <c r="E9" s="116"/>
      <c r="F9" s="116"/>
      <c r="G9" s="116"/>
      <c r="H9" s="116"/>
      <c r="I9" s="116"/>
      <c r="J9" s="116"/>
      <c r="K9" s="116"/>
      <c r="L9" s="116"/>
      <c r="M9" s="116"/>
      <c r="N9" s="116"/>
      <c r="O9" s="116"/>
      <c r="P9" s="116"/>
      <c r="Q9" s="116"/>
      <c r="R9" s="116"/>
      <c r="S9" s="116"/>
      <c r="T9" s="116"/>
      <c r="U9" s="116"/>
    </row>
    <row r="10" spans="1:21" ht="55.2">
      <c r="A10" s="117" t="s">
        <v>2060</v>
      </c>
      <c r="B10" s="116"/>
      <c r="C10" s="116"/>
      <c r="D10" s="116"/>
      <c r="E10" s="116"/>
      <c r="F10" s="116"/>
      <c r="G10" s="116"/>
      <c r="H10" s="116"/>
      <c r="I10" s="116"/>
      <c r="J10" s="116"/>
      <c r="K10" s="116"/>
      <c r="L10" s="116"/>
      <c r="M10" s="116"/>
      <c r="N10" s="116"/>
      <c r="O10" s="116"/>
      <c r="P10" s="116"/>
      <c r="Q10" s="116"/>
      <c r="R10" s="116"/>
      <c r="S10" s="116"/>
      <c r="T10" s="116"/>
      <c r="U10" s="116"/>
    </row>
    <row r="11" spans="1:21">
      <c r="A11" s="117" t="s">
        <v>2061</v>
      </c>
      <c r="B11" s="116"/>
      <c r="C11" s="116"/>
      <c r="D11" s="116"/>
      <c r="E11" s="116"/>
      <c r="F11" s="116"/>
      <c r="G11" s="116"/>
      <c r="H11" s="116"/>
      <c r="I11" s="116"/>
      <c r="J11" s="116"/>
      <c r="K11" s="116"/>
      <c r="L11" s="116"/>
      <c r="M11" s="116"/>
      <c r="N11" s="116"/>
      <c r="O11" s="116"/>
      <c r="P11" s="116"/>
      <c r="Q11" s="116"/>
      <c r="R11" s="116"/>
      <c r="S11" s="116"/>
      <c r="T11" s="116"/>
      <c r="U11" s="116"/>
    </row>
    <row r="12" spans="1:21" ht="55.2">
      <c r="A12" s="117" t="s">
        <v>2062</v>
      </c>
      <c r="B12" s="116"/>
      <c r="C12" s="116"/>
      <c r="D12" s="116"/>
      <c r="E12" s="116"/>
      <c r="F12" s="116"/>
      <c r="G12" s="116"/>
      <c r="H12" s="116"/>
      <c r="I12" s="116"/>
      <c r="J12" s="116"/>
      <c r="K12" s="116"/>
      <c r="L12" s="116"/>
      <c r="M12" s="116"/>
      <c r="N12" s="116"/>
      <c r="O12" s="116"/>
      <c r="P12" s="116"/>
      <c r="Q12" s="116"/>
      <c r="R12" s="116"/>
      <c r="S12" s="116"/>
      <c r="T12" s="116"/>
      <c r="U12" s="116"/>
    </row>
    <row r="13" spans="1:21" ht="15" thickBot="1">
      <c r="A13" s="729" t="s">
        <v>2063</v>
      </c>
      <c r="B13" s="116"/>
      <c r="C13" s="116"/>
      <c r="D13" s="116"/>
      <c r="E13" s="116"/>
      <c r="F13" s="116"/>
      <c r="G13" s="116"/>
      <c r="H13" s="116"/>
      <c r="I13" s="116"/>
      <c r="J13" s="116"/>
      <c r="K13" s="116"/>
      <c r="L13" s="116"/>
      <c r="M13" s="116"/>
      <c r="N13" s="116"/>
      <c r="O13" s="116"/>
      <c r="P13" s="116"/>
      <c r="Q13" s="116"/>
      <c r="R13" s="116"/>
      <c r="S13" s="116"/>
      <c r="T13" s="116"/>
      <c r="U13" s="116"/>
    </row>
    <row r="14" spans="1:21" ht="55.2">
      <c r="A14" s="117" t="s">
        <v>2064</v>
      </c>
      <c r="B14" s="116"/>
      <c r="C14" s="116"/>
      <c r="D14" s="116"/>
      <c r="E14" s="116"/>
      <c r="F14" s="116"/>
      <c r="G14" s="116"/>
      <c r="H14" s="116"/>
      <c r="I14" s="116"/>
      <c r="J14" s="116"/>
      <c r="K14" s="116"/>
      <c r="L14" s="116"/>
      <c r="M14" s="116"/>
      <c r="N14" s="116"/>
      <c r="O14" s="116"/>
      <c r="P14" s="116"/>
      <c r="Q14" s="116"/>
      <c r="R14" s="116"/>
      <c r="S14" s="116"/>
      <c r="T14" s="116"/>
      <c r="U14" s="116"/>
    </row>
    <row r="15" spans="1:21" ht="15" thickBot="1">
      <c r="A15" s="729" t="s">
        <v>2065</v>
      </c>
      <c r="B15" s="116"/>
      <c r="C15" s="116"/>
      <c r="D15" s="116"/>
      <c r="E15" s="116"/>
      <c r="F15" s="116"/>
      <c r="G15" s="116"/>
      <c r="H15" s="116"/>
      <c r="I15" s="116"/>
      <c r="J15" s="116"/>
      <c r="K15" s="116"/>
      <c r="L15" s="116"/>
      <c r="M15" s="116"/>
      <c r="N15" s="116"/>
      <c r="O15" s="116"/>
      <c r="P15" s="116"/>
      <c r="Q15" s="116"/>
      <c r="R15" s="116"/>
      <c r="S15" s="116"/>
      <c r="T15" s="116"/>
      <c r="U15" s="116"/>
    </row>
    <row r="16" spans="1:21" ht="234.6">
      <c r="A16" s="117" t="s">
        <v>2066</v>
      </c>
      <c r="B16" s="116"/>
      <c r="C16" s="116"/>
      <c r="D16" s="116"/>
      <c r="E16" s="116"/>
      <c r="F16" s="116"/>
      <c r="G16" s="116"/>
      <c r="H16" s="116"/>
      <c r="I16" s="116"/>
      <c r="J16" s="116"/>
      <c r="K16" s="116"/>
      <c r="L16" s="116"/>
      <c r="M16" s="116"/>
      <c r="N16" s="116"/>
      <c r="O16" s="116"/>
      <c r="P16" s="116"/>
      <c r="Q16" s="116"/>
      <c r="R16" s="116"/>
      <c r="S16" s="116"/>
      <c r="T16" s="116"/>
      <c r="U16" s="116"/>
    </row>
    <row r="17" spans="1:21" ht="15" thickBot="1">
      <c r="A17" s="729" t="s">
        <v>2067</v>
      </c>
      <c r="B17" s="116"/>
      <c r="C17" s="116"/>
      <c r="D17" s="116"/>
      <c r="E17" s="116"/>
      <c r="F17" s="116"/>
      <c r="G17" s="116"/>
      <c r="H17" s="116"/>
      <c r="I17" s="116"/>
      <c r="J17" s="116"/>
      <c r="K17" s="116"/>
      <c r="L17" s="116"/>
      <c r="M17" s="116"/>
      <c r="N17" s="116"/>
      <c r="O17" s="116"/>
      <c r="P17" s="116"/>
      <c r="Q17" s="116"/>
      <c r="R17" s="116"/>
      <c r="S17" s="116"/>
      <c r="T17" s="116"/>
      <c r="U17" s="116"/>
    </row>
    <row r="18" spans="1:21" ht="96.6">
      <c r="A18" s="117" t="s">
        <v>2068</v>
      </c>
      <c r="B18" s="116"/>
      <c r="C18" s="116"/>
      <c r="D18" s="116"/>
      <c r="E18" s="116"/>
      <c r="F18" s="116"/>
      <c r="G18" s="116"/>
      <c r="H18" s="116"/>
      <c r="I18" s="116"/>
      <c r="J18" s="116"/>
      <c r="K18" s="116"/>
      <c r="L18" s="116"/>
      <c r="M18" s="116"/>
      <c r="N18" s="116"/>
      <c r="O18" s="116"/>
      <c r="P18" s="116"/>
      <c r="Q18" s="116"/>
      <c r="R18" s="116"/>
      <c r="S18" s="116"/>
      <c r="T18" s="116"/>
      <c r="U18" s="116"/>
    </row>
    <row r="19" spans="1:21" ht="15" thickBot="1">
      <c r="A19" s="729" t="s">
        <v>2069</v>
      </c>
      <c r="B19" s="116"/>
      <c r="C19" s="116"/>
      <c r="D19" s="116"/>
      <c r="E19" s="116"/>
      <c r="F19" s="116"/>
      <c r="G19" s="116"/>
      <c r="H19" s="116"/>
      <c r="I19" s="116"/>
      <c r="J19" s="116"/>
      <c r="K19" s="116"/>
      <c r="L19" s="116"/>
      <c r="M19" s="116"/>
      <c r="N19" s="116"/>
      <c r="O19" s="116"/>
      <c r="P19" s="116"/>
      <c r="Q19" s="116"/>
      <c r="R19" s="116"/>
      <c r="S19" s="116"/>
      <c r="T19" s="116"/>
      <c r="U19" s="116"/>
    </row>
    <row r="20" spans="1:21">
      <c r="A20" s="117" t="s">
        <v>2070</v>
      </c>
      <c r="B20" s="116"/>
      <c r="C20" s="116"/>
      <c r="D20" s="116"/>
      <c r="E20" s="116"/>
      <c r="F20" s="116"/>
      <c r="G20" s="116"/>
      <c r="H20" s="116"/>
      <c r="I20" s="116"/>
      <c r="J20" s="116"/>
      <c r="K20" s="116"/>
      <c r="L20" s="116"/>
      <c r="M20" s="116"/>
      <c r="N20" s="116"/>
      <c r="O20" s="116"/>
      <c r="P20" s="116"/>
      <c r="Q20" s="116"/>
      <c r="R20" s="116"/>
      <c r="S20" s="116"/>
      <c r="T20" s="116"/>
      <c r="U20" s="116"/>
    </row>
    <row r="21" spans="1:21" ht="15" thickBot="1">
      <c r="A21" s="729" t="s">
        <v>2071</v>
      </c>
      <c r="B21" s="116"/>
      <c r="C21" s="116"/>
      <c r="D21" s="116"/>
      <c r="E21" s="116"/>
      <c r="F21" s="116"/>
      <c r="G21" s="116"/>
      <c r="H21" s="116"/>
      <c r="I21" s="116"/>
      <c r="J21" s="116"/>
      <c r="K21" s="116"/>
      <c r="L21" s="116"/>
      <c r="M21" s="116"/>
      <c r="N21" s="116"/>
      <c r="O21" s="116"/>
      <c r="P21" s="116"/>
      <c r="Q21" s="116"/>
      <c r="R21" s="116"/>
      <c r="S21" s="116"/>
      <c r="T21" s="116"/>
      <c r="U21" s="116"/>
    </row>
    <row r="22" spans="1:21" ht="41.4">
      <c r="A22" s="117" t="s">
        <v>2072</v>
      </c>
      <c r="B22" s="116"/>
      <c r="C22" s="116"/>
      <c r="D22" s="116"/>
      <c r="E22" s="116"/>
      <c r="F22" s="116"/>
      <c r="G22" s="116"/>
      <c r="H22" s="116"/>
      <c r="I22" s="116"/>
      <c r="J22" s="116"/>
      <c r="K22" s="116"/>
      <c r="L22" s="116"/>
      <c r="M22" s="116"/>
      <c r="N22" s="116"/>
      <c r="O22" s="116"/>
      <c r="P22" s="116"/>
      <c r="Q22" s="116"/>
      <c r="R22" s="116"/>
      <c r="S22" s="116"/>
      <c r="T22" s="116"/>
      <c r="U22" s="116"/>
    </row>
    <row r="23" spans="1:21" ht="27.6">
      <c r="A23" s="117" t="s">
        <v>2073</v>
      </c>
      <c r="B23" s="116"/>
      <c r="C23" s="116"/>
      <c r="D23" s="116"/>
      <c r="E23" s="116"/>
      <c r="F23" s="116"/>
      <c r="G23" s="116"/>
      <c r="H23" s="116"/>
      <c r="I23" s="116"/>
      <c r="J23" s="116"/>
      <c r="K23" s="116"/>
      <c r="L23" s="116"/>
      <c r="M23" s="116"/>
      <c r="N23" s="116"/>
      <c r="O23" s="116"/>
      <c r="P23" s="116"/>
      <c r="Q23" s="116"/>
      <c r="R23" s="116"/>
      <c r="S23" s="116"/>
      <c r="T23" s="116"/>
      <c r="U23" s="116"/>
    </row>
    <row r="24" spans="1:21" ht="27.6">
      <c r="A24" s="117" t="s">
        <v>2074</v>
      </c>
      <c r="B24" s="116"/>
      <c r="C24" s="116"/>
      <c r="D24" s="116"/>
      <c r="E24" s="116"/>
      <c r="F24" s="116"/>
      <c r="G24" s="116"/>
      <c r="H24" s="116"/>
      <c r="I24" s="116"/>
      <c r="J24" s="116"/>
      <c r="K24" s="116"/>
      <c r="L24" s="116"/>
      <c r="M24" s="116"/>
      <c r="N24" s="116"/>
      <c r="O24" s="116"/>
      <c r="P24" s="116"/>
      <c r="Q24" s="116"/>
      <c r="R24" s="116"/>
      <c r="S24" s="116"/>
      <c r="T24" s="116"/>
      <c r="U24" s="116"/>
    </row>
    <row r="25" spans="1:21" ht="15" thickBot="1">
      <c r="A25" s="729" t="s">
        <v>2075</v>
      </c>
      <c r="B25" s="116"/>
      <c r="C25" s="116"/>
      <c r="D25" s="116"/>
      <c r="E25" s="116"/>
      <c r="F25" s="116"/>
      <c r="G25" s="116"/>
      <c r="H25" s="116"/>
      <c r="I25" s="116"/>
      <c r="J25" s="116"/>
      <c r="K25" s="116"/>
      <c r="L25" s="116"/>
      <c r="M25" s="116"/>
      <c r="N25" s="116"/>
      <c r="O25" s="116"/>
      <c r="P25" s="116"/>
      <c r="Q25" s="116"/>
      <c r="R25" s="116"/>
      <c r="S25" s="116"/>
      <c r="T25" s="116"/>
      <c r="U25" s="116"/>
    </row>
    <row r="26" spans="1:21" ht="124.2">
      <c r="A26" s="118" t="s">
        <v>2076</v>
      </c>
    </row>
  </sheetData>
  <sheetProtection algorithmName="SHA-512" hashValue="qkZ4H5aHbBG0u8hHxOkjOR0e78vL6wgwJvLPXTAXzgqwcyTG60v2ZYM/rdMLWZ3kKAH3zKa0/5D8eXrbVtsT+w==" saltValue="KK26A7jrx64DqfqhCPulwg==" spinCount="100000" sheet="1"/>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4">
    <tabColor indexed="14"/>
  </sheetPr>
  <dimension ref="A1:K139"/>
  <sheetViews>
    <sheetView zoomScaleNormal="75" workbookViewId="0">
      <selection activeCell="H10" sqref="H10"/>
    </sheetView>
  </sheetViews>
  <sheetFormatPr defaultRowHeight="13.2"/>
  <cols>
    <col min="1" max="9" width="15.5546875" customWidth="1"/>
    <col min="10" max="10" width="13.5546875" customWidth="1"/>
    <col min="11" max="11" width="23.5546875" customWidth="1"/>
  </cols>
  <sheetData>
    <row r="1" spans="1:11">
      <c r="A1" s="1564"/>
      <c r="B1" s="1565"/>
      <c r="C1" s="1565"/>
      <c r="D1" s="1565"/>
      <c r="E1" s="1565"/>
      <c r="F1" s="1566"/>
      <c r="G1" s="119"/>
      <c r="H1" s="119"/>
      <c r="I1" s="119"/>
      <c r="J1" s="119"/>
      <c r="K1" s="119"/>
    </row>
    <row r="2" spans="1:11">
      <c r="A2" s="1567"/>
      <c r="B2" s="1568"/>
      <c r="C2" s="1568"/>
      <c r="D2" s="1568"/>
      <c r="E2" s="1568"/>
      <c r="F2" s="1569"/>
      <c r="G2" s="120"/>
      <c r="H2" s="120"/>
      <c r="I2" s="120"/>
      <c r="J2" s="121"/>
      <c r="K2" s="121"/>
    </row>
    <row r="3" spans="1:11">
      <c r="A3" s="1567"/>
      <c r="B3" s="1568"/>
      <c r="C3" s="1568"/>
      <c r="D3" s="1568"/>
      <c r="E3" s="1568"/>
      <c r="F3" s="1569"/>
      <c r="G3" s="120"/>
      <c r="H3" s="120"/>
      <c r="I3" s="120"/>
      <c r="J3" s="121"/>
      <c r="K3" s="121"/>
    </row>
    <row r="4" spans="1:11" ht="13.8" thickBot="1">
      <c r="A4" s="1570"/>
      <c r="B4" s="1571"/>
      <c r="C4" s="1571"/>
      <c r="D4" s="1571"/>
      <c r="E4" s="1571"/>
      <c r="F4" s="1572"/>
    </row>
    <row r="5" spans="1:11" ht="15" customHeight="1">
      <c r="A5" s="1573" t="s">
        <v>2077</v>
      </c>
      <c r="B5" s="1573"/>
      <c r="C5" s="1573"/>
      <c r="D5" s="1573"/>
      <c r="E5" s="1573"/>
      <c r="F5" s="1573"/>
    </row>
    <row r="6" spans="1:11" ht="13.8" thickBot="1">
      <c r="A6" s="1574"/>
      <c r="B6" s="1574"/>
      <c r="C6" s="1574"/>
      <c r="D6" s="1574"/>
      <c r="E6" s="1574"/>
      <c r="F6" s="1574"/>
    </row>
    <row r="7" spans="1:11" ht="15" customHeight="1">
      <c r="A7" s="122"/>
      <c r="B7" s="122"/>
      <c r="C7" s="122"/>
      <c r="D7" s="122"/>
      <c r="E7" s="122"/>
      <c r="F7" s="123"/>
    </row>
    <row r="8" spans="1:11">
      <c r="A8" s="122"/>
      <c r="B8" s="122"/>
      <c r="C8" s="122"/>
      <c r="D8" s="122"/>
      <c r="E8" s="122"/>
      <c r="F8" s="123"/>
      <c r="G8" s="124"/>
    </row>
    <row r="9" spans="1:11">
      <c r="A9" s="122"/>
      <c r="B9" s="122"/>
      <c r="C9" s="122"/>
      <c r="D9" s="122"/>
      <c r="E9" s="122"/>
      <c r="F9" s="123"/>
    </row>
    <row r="10" spans="1:11">
      <c r="A10" s="122"/>
      <c r="B10" s="122"/>
      <c r="C10" s="122"/>
      <c r="D10" s="122"/>
      <c r="E10" s="122"/>
      <c r="F10" s="123"/>
    </row>
    <row r="11" spans="1:11">
      <c r="A11" s="122"/>
      <c r="B11" s="122"/>
      <c r="C11" s="122"/>
      <c r="D11" s="122"/>
      <c r="E11" s="122"/>
      <c r="F11" s="123"/>
    </row>
    <row r="12" spans="1:11">
      <c r="A12" s="122"/>
      <c r="B12" s="122"/>
      <c r="C12" s="122"/>
      <c r="D12" s="122"/>
      <c r="E12" s="122"/>
      <c r="F12" s="123"/>
    </row>
    <row r="13" spans="1:11">
      <c r="A13" s="122"/>
      <c r="B13" s="122"/>
      <c r="C13" s="122"/>
      <c r="D13" s="122"/>
      <c r="E13" s="122"/>
      <c r="F13" s="123"/>
    </row>
    <row r="14" spans="1:11">
      <c r="A14" s="122"/>
      <c r="B14" s="122"/>
      <c r="C14" s="122"/>
      <c r="D14" s="122"/>
      <c r="E14" s="122"/>
      <c r="F14" s="123"/>
    </row>
    <row r="15" spans="1:11">
      <c r="A15" s="122"/>
      <c r="B15" s="122"/>
      <c r="C15" s="122"/>
      <c r="D15" s="122"/>
      <c r="E15" s="122"/>
      <c r="F15" s="123"/>
    </row>
    <row r="16" spans="1:11">
      <c r="A16" s="122"/>
      <c r="B16" s="122"/>
      <c r="C16" s="122"/>
      <c r="D16" s="122"/>
      <c r="E16" s="122"/>
      <c r="F16" s="123"/>
    </row>
    <row r="17" spans="1:6">
      <c r="A17" s="122"/>
      <c r="B17" s="122"/>
      <c r="C17" s="122"/>
      <c r="D17" s="122"/>
      <c r="E17" s="122"/>
      <c r="F17" s="123"/>
    </row>
    <row r="18" spans="1:6">
      <c r="A18" s="122"/>
      <c r="B18" s="122"/>
      <c r="C18" s="122"/>
      <c r="D18" s="122"/>
      <c r="E18" s="122"/>
      <c r="F18" s="123"/>
    </row>
    <row r="19" spans="1:6">
      <c r="A19" s="122"/>
      <c r="B19" s="122"/>
      <c r="C19" s="122"/>
      <c r="D19" s="122"/>
      <c r="E19" s="122"/>
      <c r="F19" s="123"/>
    </row>
    <row r="20" spans="1:6">
      <c r="A20" s="122"/>
      <c r="B20" s="122"/>
      <c r="C20" s="122"/>
      <c r="D20" s="122"/>
      <c r="E20" s="122"/>
      <c r="F20" s="123"/>
    </row>
    <row r="21" spans="1:6">
      <c r="A21" s="122"/>
      <c r="B21" s="122"/>
      <c r="C21" s="122"/>
      <c r="D21" s="122"/>
      <c r="E21" s="122"/>
      <c r="F21" s="123"/>
    </row>
    <row r="22" spans="1:6">
      <c r="A22" s="122"/>
      <c r="B22" s="122"/>
      <c r="C22" s="122"/>
      <c r="D22" s="122"/>
      <c r="E22" s="122"/>
      <c r="F22" s="123"/>
    </row>
    <row r="23" spans="1:6">
      <c r="A23" s="122"/>
      <c r="B23" s="122"/>
      <c r="C23" s="122"/>
      <c r="D23" s="122"/>
      <c r="E23" s="122"/>
      <c r="F23" s="123"/>
    </row>
    <row r="24" spans="1:6">
      <c r="A24" s="122"/>
      <c r="B24" s="122"/>
      <c r="C24" s="122"/>
      <c r="D24" s="122"/>
      <c r="E24" s="122"/>
      <c r="F24" s="123"/>
    </row>
    <row r="25" spans="1:6">
      <c r="A25" s="122"/>
      <c r="B25" s="122"/>
      <c r="C25" s="122"/>
      <c r="D25" s="122"/>
      <c r="E25" s="122"/>
      <c r="F25" s="123"/>
    </row>
    <row r="26" spans="1:6">
      <c r="A26" s="122"/>
      <c r="B26" s="122"/>
      <c r="C26" s="122"/>
      <c r="D26" s="122"/>
      <c r="E26" s="122"/>
      <c r="F26" s="123"/>
    </row>
    <row r="27" spans="1:6">
      <c r="A27" s="122"/>
      <c r="B27" s="122"/>
      <c r="C27" s="122"/>
      <c r="D27" s="122"/>
      <c r="E27" s="122"/>
      <c r="F27" s="123"/>
    </row>
    <row r="28" spans="1:6">
      <c r="A28" s="122"/>
      <c r="B28" s="122"/>
      <c r="C28" s="122"/>
      <c r="D28" s="122"/>
      <c r="E28" s="122"/>
      <c r="F28" s="123"/>
    </row>
    <row r="29" spans="1:6">
      <c r="A29" s="122"/>
      <c r="B29" s="122"/>
      <c r="C29" s="122"/>
      <c r="D29" s="122"/>
      <c r="E29" s="122"/>
      <c r="F29" s="123"/>
    </row>
    <row r="30" spans="1:6">
      <c r="A30" s="122"/>
      <c r="B30" s="122"/>
      <c r="C30" s="122"/>
      <c r="D30" s="122"/>
      <c r="E30" s="122"/>
      <c r="F30" s="123"/>
    </row>
    <row r="31" spans="1:6">
      <c r="A31" s="122"/>
      <c r="B31" s="122"/>
      <c r="C31" s="122"/>
      <c r="D31" s="122"/>
      <c r="E31" s="122"/>
      <c r="F31" s="123"/>
    </row>
    <row r="32" spans="1:6">
      <c r="A32" s="125"/>
      <c r="B32" s="126"/>
      <c r="C32" s="126"/>
      <c r="D32" s="126"/>
      <c r="E32" s="126"/>
      <c r="F32" s="123"/>
    </row>
    <row r="33" spans="1:6">
      <c r="A33" s="125"/>
      <c r="B33" s="126"/>
      <c r="C33" s="126"/>
      <c r="D33" s="126"/>
      <c r="E33" s="126"/>
      <c r="F33" s="123"/>
    </row>
    <row r="34" spans="1:6">
      <c r="A34" s="125"/>
      <c r="B34" s="126"/>
      <c r="C34" s="126"/>
      <c r="D34" s="126"/>
      <c r="E34" s="126"/>
      <c r="F34" s="123"/>
    </row>
    <row r="35" spans="1:6">
      <c r="A35" s="125"/>
      <c r="B35" s="126"/>
      <c r="C35" s="126"/>
      <c r="D35" s="126"/>
      <c r="E35" s="126"/>
      <c r="F35" s="123"/>
    </row>
    <row r="36" spans="1:6">
      <c r="A36" s="125"/>
      <c r="B36" s="126"/>
      <c r="C36" s="126"/>
      <c r="D36" s="126"/>
      <c r="E36" s="126"/>
      <c r="F36" s="123"/>
    </row>
    <row r="37" spans="1:6">
      <c r="A37" s="125"/>
      <c r="B37" s="126"/>
      <c r="C37" s="126"/>
      <c r="D37" s="126"/>
      <c r="E37" s="126"/>
      <c r="F37" s="123"/>
    </row>
    <row r="38" spans="1:6">
      <c r="A38" s="125"/>
      <c r="B38" s="126"/>
      <c r="C38" s="126"/>
      <c r="D38" s="126"/>
      <c r="E38" s="126"/>
      <c r="F38" s="123"/>
    </row>
    <row r="39" spans="1:6">
      <c r="A39" s="125"/>
      <c r="B39" s="126"/>
      <c r="C39" s="126"/>
      <c r="D39" s="126"/>
      <c r="E39" s="126"/>
      <c r="F39" s="123"/>
    </row>
    <row r="40" spans="1:6">
      <c r="A40" s="126"/>
      <c r="B40" s="126"/>
      <c r="C40" s="126"/>
      <c r="D40" s="126"/>
      <c r="E40" s="126"/>
      <c r="F40" s="123"/>
    </row>
    <row r="41" spans="1:6">
      <c r="A41" s="126"/>
      <c r="B41" s="126"/>
      <c r="C41" s="126"/>
      <c r="D41" s="126"/>
      <c r="E41" s="126"/>
      <c r="F41" s="123"/>
    </row>
    <row r="42" spans="1:6">
      <c r="A42" s="126"/>
      <c r="B42" s="126"/>
      <c r="C42" s="126"/>
      <c r="D42" s="126"/>
      <c r="E42" s="126"/>
      <c r="F42" s="123"/>
    </row>
    <row r="43" spans="1:6">
      <c r="A43" s="123"/>
      <c r="B43" s="123"/>
      <c r="C43" s="123"/>
      <c r="D43" s="123"/>
      <c r="E43" s="123"/>
      <c r="F43" s="123"/>
    </row>
    <row r="44" spans="1:6">
      <c r="A44" s="123"/>
      <c r="B44" s="123"/>
      <c r="C44" s="123"/>
      <c r="D44" s="123"/>
      <c r="E44" s="123"/>
      <c r="F44" s="123"/>
    </row>
    <row r="45" spans="1:6">
      <c r="A45" s="123"/>
      <c r="B45" s="123"/>
      <c r="C45" s="123"/>
      <c r="D45" s="123"/>
      <c r="E45" s="123"/>
      <c r="F45" s="123"/>
    </row>
    <row r="46" spans="1:6">
      <c r="A46" s="123"/>
      <c r="B46" s="123"/>
      <c r="C46" s="123"/>
      <c r="D46" s="123"/>
      <c r="E46" s="123"/>
      <c r="F46" s="123"/>
    </row>
    <row r="47" spans="1:6">
      <c r="A47" s="123"/>
      <c r="B47" s="123"/>
      <c r="C47" s="123"/>
      <c r="D47" s="123"/>
      <c r="E47" s="123"/>
      <c r="F47" s="123"/>
    </row>
    <row r="48" spans="1:6">
      <c r="A48" s="123"/>
      <c r="B48" s="123"/>
      <c r="C48" s="123"/>
      <c r="D48" s="123"/>
      <c r="E48" s="123"/>
      <c r="F48" s="123"/>
    </row>
    <row r="49" spans="1:6">
      <c r="A49" s="123"/>
      <c r="B49" s="123"/>
      <c r="C49" s="123"/>
      <c r="D49" s="123"/>
      <c r="E49" s="123"/>
      <c r="F49" s="123"/>
    </row>
    <row r="50" spans="1:6">
      <c r="A50" s="123"/>
      <c r="B50" s="123"/>
      <c r="C50" s="123"/>
      <c r="D50" s="123"/>
      <c r="E50" s="123"/>
      <c r="F50" s="123"/>
    </row>
    <row r="51" spans="1:6">
      <c r="A51" s="123"/>
      <c r="B51" s="123"/>
      <c r="C51" s="123"/>
      <c r="D51" s="123"/>
      <c r="E51" s="123"/>
      <c r="F51" s="123"/>
    </row>
    <row r="52" spans="1:6">
      <c r="A52" s="123"/>
      <c r="B52" s="123"/>
      <c r="C52" s="123"/>
      <c r="D52" s="123"/>
      <c r="E52" s="123"/>
      <c r="F52" s="123"/>
    </row>
    <row r="53" spans="1:6">
      <c r="A53" s="123"/>
      <c r="B53" s="123"/>
      <c r="C53" s="123"/>
      <c r="D53" s="123"/>
      <c r="E53" s="123"/>
      <c r="F53" s="123"/>
    </row>
    <row r="54" spans="1:6">
      <c r="A54" s="123"/>
      <c r="B54" s="123"/>
      <c r="C54" s="123"/>
      <c r="D54" s="123"/>
      <c r="E54" s="123"/>
      <c r="F54" s="123"/>
    </row>
    <row r="55" spans="1:6">
      <c r="A55" s="123"/>
      <c r="B55" s="123"/>
      <c r="C55" s="123"/>
      <c r="D55" s="123"/>
      <c r="E55" s="123"/>
      <c r="F55" s="123"/>
    </row>
    <row r="56" spans="1:6">
      <c r="A56" s="123"/>
      <c r="B56" s="123"/>
      <c r="C56" s="123"/>
      <c r="D56" s="123"/>
      <c r="E56" s="123"/>
      <c r="F56" s="123"/>
    </row>
    <row r="57" spans="1:6">
      <c r="A57" s="123"/>
      <c r="B57" s="123"/>
      <c r="C57" s="123"/>
      <c r="D57" s="123"/>
      <c r="E57" s="123"/>
      <c r="F57" s="123"/>
    </row>
    <row r="58" spans="1:6">
      <c r="A58" s="123"/>
      <c r="B58" s="123"/>
      <c r="C58" s="123"/>
      <c r="D58" s="123"/>
      <c r="E58" s="123"/>
      <c r="F58" s="123"/>
    </row>
    <row r="59" spans="1:6">
      <c r="A59" s="123"/>
      <c r="B59" s="123"/>
      <c r="C59" s="123"/>
      <c r="D59" s="123"/>
      <c r="E59" s="123"/>
      <c r="F59" s="123"/>
    </row>
    <row r="60" spans="1:6">
      <c r="A60" s="123"/>
      <c r="B60" s="123"/>
      <c r="C60" s="123"/>
      <c r="D60" s="123"/>
      <c r="E60" s="123"/>
      <c r="F60" s="123"/>
    </row>
    <row r="61" spans="1:6">
      <c r="A61" s="123"/>
      <c r="B61" s="123"/>
      <c r="C61" s="123"/>
      <c r="D61" s="123"/>
      <c r="E61" s="123"/>
      <c r="F61" s="123"/>
    </row>
    <row r="62" spans="1:6">
      <c r="A62" s="123"/>
      <c r="B62" s="123"/>
      <c r="C62" s="123"/>
      <c r="D62" s="123"/>
      <c r="E62" s="123"/>
      <c r="F62" s="123"/>
    </row>
    <row r="63" spans="1:6">
      <c r="A63" s="123"/>
      <c r="B63" s="123"/>
      <c r="C63" s="123"/>
      <c r="D63" s="123"/>
      <c r="E63" s="123"/>
      <c r="F63" s="123"/>
    </row>
    <row r="64" spans="1:6">
      <c r="A64" s="123"/>
      <c r="B64" s="123"/>
      <c r="C64" s="123"/>
      <c r="D64" s="123"/>
      <c r="E64" s="123"/>
      <c r="F64" s="123"/>
    </row>
    <row r="65" spans="1:6">
      <c r="A65" s="123"/>
      <c r="B65" s="123"/>
      <c r="C65" s="123"/>
      <c r="D65" s="123"/>
      <c r="E65" s="123"/>
      <c r="F65" s="123"/>
    </row>
    <row r="66" spans="1:6">
      <c r="A66" s="123"/>
      <c r="B66" s="123"/>
      <c r="C66" s="123"/>
      <c r="D66" s="123"/>
      <c r="E66" s="123"/>
      <c r="F66" s="123"/>
    </row>
    <row r="67" spans="1:6">
      <c r="A67" s="123"/>
      <c r="B67" s="123"/>
      <c r="C67" s="123"/>
      <c r="D67" s="123"/>
      <c r="E67" s="123"/>
      <c r="F67" s="123"/>
    </row>
    <row r="68" spans="1:6">
      <c r="A68" s="123"/>
      <c r="B68" s="123"/>
      <c r="C68" s="123"/>
      <c r="D68" s="123"/>
      <c r="E68" s="123"/>
      <c r="F68" s="123"/>
    </row>
    <row r="69" spans="1:6">
      <c r="A69" s="123"/>
      <c r="B69" s="123"/>
      <c r="C69" s="123"/>
      <c r="D69" s="123"/>
      <c r="E69" s="123"/>
      <c r="F69" s="123"/>
    </row>
    <row r="70" spans="1:6">
      <c r="A70" s="123"/>
      <c r="B70" s="123"/>
      <c r="C70" s="123"/>
      <c r="D70" s="123"/>
      <c r="E70" s="123"/>
      <c r="F70" s="123"/>
    </row>
    <row r="71" spans="1:6">
      <c r="A71" s="123"/>
      <c r="B71" s="123"/>
      <c r="C71" s="123"/>
      <c r="D71" s="123"/>
      <c r="E71" s="123"/>
      <c r="F71" s="123"/>
    </row>
    <row r="72" spans="1:6">
      <c r="A72" s="123"/>
      <c r="B72" s="123"/>
      <c r="C72" s="123"/>
      <c r="D72" s="123"/>
      <c r="E72" s="123"/>
      <c r="F72" s="123"/>
    </row>
    <row r="73" spans="1:6">
      <c r="A73" s="123"/>
      <c r="B73" s="123"/>
      <c r="C73" s="123"/>
      <c r="D73" s="123"/>
      <c r="E73" s="123"/>
      <c r="F73" s="123"/>
    </row>
    <row r="74" spans="1:6">
      <c r="A74" s="123"/>
      <c r="B74" s="123"/>
      <c r="C74" s="123"/>
      <c r="D74" s="123"/>
      <c r="E74" s="123"/>
      <c r="F74" s="123"/>
    </row>
    <row r="75" spans="1:6">
      <c r="A75" s="123"/>
      <c r="B75" s="123"/>
      <c r="C75" s="123"/>
      <c r="D75" s="123"/>
      <c r="E75" s="123"/>
      <c r="F75" s="123"/>
    </row>
    <row r="76" spans="1:6">
      <c r="A76" s="123"/>
      <c r="B76" s="123"/>
      <c r="C76" s="123"/>
      <c r="D76" s="123"/>
      <c r="E76" s="123"/>
      <c r="F76" s="123"/>
    </row>
    <row r="77" spans="1:6">
      <c r="A77" s="123"/>
      <c r="B77" s="123"/>
      <c r="C77" s="123"/>
      <c r="D77" s="123"/>
      <c r="E77" s="123"/>
      <c r="F77" s="123"/>
    </row>
    <row r="78" spans="1:6">
      <c r="A78" s="123"/>
      <c r="B78" s="123"/>
      <c r="C78" s="123"/>
      <c r="D78" s="123"/>
      <c r="E78" s="123"/>
      <c r="F78" s="123"/>
    </row>
    <row r="79" spans="1:6">
      <c r="A79" s="123"/>
      <c r="B79" s="123"/>
      <c r="C79" s="123"/>
      <c r="D79" s="123"/>
      <c r="E79" s="123"/>
      <c r="F79" s="123"/>
    </row>
    <row r="80" spans="1:6">
      <c r="A80" s="123"/>
      <c r="B80" s="123"/>
      <c r="C80" s="123"/>
      <c r="D80" s="123"/>
      <c r="E80" s="123"/>
      <c r="F80" s="123"/>
    </row>
    <row r="81" spans="1:6">
      <c r="A81" s="123"/>
      <c r="B81" s="123"/>
      <c r="C81" s="123"/>
      <c r="D81" s="123"/>
      <c r="E81" s="123"/>
      <c r="F81" s="123"/>
    </row>
    <row r="82" spans="1:6">
      <c r="A82" s="123"/>
      <c r="B82" s="123"/>
      <c r="C82" s="123"/>
      <c r="D82" s="123"/>
      <c r="E82" s="123"/>
      <c r="F82" s="123"/>
    </row>
    <row r="83" spans="1:6">
      <c r="A83" s="123"/>
      <c r="B83" s="123"/>
      <c r="C83" s="123"/>
      <c r="D83" s="123"/>
      <c r="E83" s="123"/>
      <c r="F83" s="123"/>
    </row>
    <row r="84" spans="1:6">
      <c r="A84" s="123"/>
      <c r="B84" s="123"/>
      <c r="C84" s="123"/>
      <c r="D84" s="123"/>
      <c r="E84" s="123"/>
      <c r="F84" s="123"/>
    </row>
    <row r="85" spans="1:6">
      <c r="A85" s="123"/>
      <c r="B85" s="123"/>
      <c r="C85" s="123"/>
      <c r="D85" s="123"/>
      <c r="E85" s="123"/>
      <c r="F85" s="123"/>
    </row>
    <row r="86" spans="1:6">
      <c r="A86" s="123"/>
      <c r="B86" s="123"/>
      <c r="C86" s="123"/>
      <c r="D86" s="123"/>
      <c r="E86" s="123"/>
      <c r="F86" s="123"/>
    </row>
    <row r="87" spans="1:6">
      <c r="A87" s="123"/>
      <c r="B87" s="123"/>
      <c r="C87" s="123"/>
      <c r="D87" s="123"/>
      <c r="E87" s="123"/>
      <c r="F87" s="123"/>
    </row>
    <row r="88" spans="1:6">
      <c r="A88" s="123"/>
      <c r="B88" s="123"/>
      <c r="C88" s="123"/>
      <c r="D88" s="123"/>
      <c r="E88" s="123"/>
      <c r="F88" s="123"/>
    </row>
    <row r="89" spans="1:6">
      <c r="A89" s="123"/>
      <c r="B89" s="123"/>
      <c r="C89" s="123"/>
      <c r="D89" s="123"/>
      <c r="E89" s="123"/>
      <c r="F89" s="123"/>
    </row>
    <row r="90" spans="1:6">
      <c r="A90" s="123"/>
      <c r="B90" s="123"/>
      <c r="C90" s="123"/>
      <c r="D90" s="123"/>
      <c r="E90" s="123"/>
      <c r="F90" s="123"/>
    </row>
    <row r="91" spans="1:6">
      <c r="A91" s="123"/>
      <c r="B91" s="123"/>
      <c r="C91" s="123"/>
      <c r="D91" s="123"/>
      <c r="E91" s="123"/>
      <c r="F91" s="123"/>
    </row>
    <row r="92" spans="1:6">
      <c r="A92" s="123"/>
      <c r="B92" s="123"/>
      <c r="C92" s="123"/>
      <c r="D92" s="123"/>
      <c r="E92" s="123"/>
      <c r="F92" s="123"/>
    </row>
    <row r="93" spans="1:6">
      <c r="A93" s="123"/>
      <c r="B93" s="123"/>
      <c r="C93" s="123"/>
      <c r="D93" s="123"/>
      <c r="E93" s="123"/>
      <c r="F93" s="123"/>
    </row>
    <row r="94" spans="1:6">
      <c r="A94" s="123"/>
      <c r="B94" s="123"/>
      <c r="C94" s="123"/>
      <c r="D94" s="123"/>
      <c r="E94" s="123"/>
      <c r="F94" s="123"/>
    </row>
    <row r="95" spans="1:6">
      <c r="A95" s="123"/>
      <c r="B95" s="123"/>
      <c r="C95" s="123"/>
      <c r="D95" s="123"/>
      <c r="E95" s="123"/>
      <c r="F95" s="123"/>
    </row>
    <row r="96" spans="1:6">
      <c r="A96" s="123"/>
      <c r="B96" s="123"/>
      <c r="C96" s="123"/>
      <c r="D96" s="123"/>
      <c r="E96" s="123"/>
      <c r="F96" s="123"/>
    </row>
    <row r="97" spans="1:6">
      <c r="A97" s="123"/>
      <c r="B97" s="123"/>
      <c r="C97" s="123"/>
      <c r="D97" s="123"/>
      <c r="E97" s="123"/>
      <c r="F97" s="123"/>
    </row>
    <row r="98" spans="1:6">
      <c r="A98" s="123"/>
      <c r="B98" s="123"/>
      <c r="C98" s="123"/>
      <c r="D98" s="123"/>
      <c r="E98" s="123"/>
      <c r="F98" s="123"/>
    </row>
    <row r="99" spans="1:6">
      <c r="A99" s="123"/>
      <c r="B99" s="123"/>
      <c r="C99" s="123"/>
      <c r="D99" s="123"/>
      <c r="E99" s="123"/>
      <c r="F99" s="123"/>
    </row>
    <row r="100" spans="1:6">
      <c r="A100" s="123"/>
      <c r="B100" s="123"/>
      <c r="C100" s="123"/>
      <c r="D100" s="123"/>
      <c r="E100" s="123"/>
      <c r="F100" s="123"/>
    </row>
    <row r="101" spans="1:6">
      <c r="A101" s="123"/>
      <c r="B101" s="123"/>
      <c r="C101" s="123"/>
      <c r="D101" s="123"/>
      <c r="E101" s="123"/>
      <c r="F101" s="123"/>
    </row>
    <row r="102" spans="1:6">
      <c r="A102" s="123"/>
      <c r="B102" s="123"/>
      <c r="C102" s="123"/>
      <c r="D102" s="123"/>
      <c r="E102" s="123"/>
      <c r="F102" s="123"/>
    </row>
    <row r="103" spans="1:6">
      <c r="A103" s="123"/>
      <c r="B103" s="123"/>
      <c r="C103" s="123"/>
      <c r="D103" s="123"/>
      <c r="E103" s="123"/>
      <c r="F103" s="123"/>
    </row>
    <row r="104" spans="1:6">
      <c r="A104" s="123"/>
      <c r="B104" s="123"/>
      <c r="C104" s="123"/>
      <c r="D104" s="123"/>
      <c r="E104" s="123"/>
      <c r="F104" s="123"/>
    </row>
    <row r="105" spans="1:6">
      <c r="A105" s="123"/>
      <c r="B105" s="123"/>
      <c r="C105" s="123"/>
      <c r="D105" s="123"/>
      <c r="E105" s="123"/>
      <c r="F105" s="123"/>
    </row>
    <row r="106" spans="1:6">
      <c r="A106" s="123"/>
      <c r="B106" s="123"/>
      <c r="C106" s="123"/>
      <c r="D106" s="123"/>
      <c r="E106" s="123"/>
      <c r="F106" s="123"/>
    </row>
    <row r="107" spans="1:6">
      <c r="A107" s="123"/>
      <c r="B107" s="123"/>
      <c r="C107" s="123"/>
      <c r="D107" s="123"/>
      <c r="E107" s="123"/>
      <c r="F107" s="123"/>
    </row>
    <row r="108" spans="1:6">
      <c r="A108" s="123"/>
      <c r="B108" s="123"/>
      <c r="C108" s="123"/>
      <c r="D108" s="123"/>
      <c r="E108" s="123"/>
      <c r="F108" s="123"/>
    </row>
    <row r="109" spans="1:6">
      <c r="A109" s="123"/>
      <c r="B109" s="123"/>
      <c r="C109" s="123"/>
      <c r="D109" s="123"/>
      <c r="E109" s="123"/>
      <c r="F109" s="123"/>
    </row>
    <row r="110" spans="1:6">
      <c r="A110" s="123"/>
      <c r="B110" s="123"/>
      <c r="C110" s="123"/>
      <c r="D110" s="123"/>
      <c r="E110" s="123"/>
      <c r="F110" s="123"/>
    </row>
    <row r="111" spans="1:6">
      <c r="A111" s="123"/>
      <c r="B111" s="123"/>
      <c r="C111" s="123"/>
      <c r="D111" s="123"/>
      <c r="E111" s="123"/>
      <c r="F111" s="123"/>
    </row>
    <row r="112" spans="1:6">
      <c r="A112" s="123"/>
      <c r="B112" s="123"/>
      <c r="C112" s="123"/>
      <c r="D112" s="123"/>
      <c r="E112" s="123"/>
      <c r="F112" s="123"/>
    </row>
    <row r="113" spans="1:6">
      <c r="A113" s="123"/>
      <c r="B113" s="123"/>
      <c r="C113" s="123"/>
      <c r="D113" s="123"/>
      <c r="E113" s="123"/>
      <c r="F113" s="123"/>
    </row>
    <row r="114" spans="1:6">
      <c r="A114" s="123"/>
      <c r="B114" s="123"/>
      <c r="C114" s="123"/>
      <c r="D114" s="123"/>
      <c r="E114" s="123"/>
      <c r="F114" s="123"/>
    </row>
    <row r="115" spans="1:6">
      <c r="A115" s="123"/>
      <c r="B115" s="123"/>
      <c r="C115" s="123"/>
      <c r="D115" s="123"/>
      <c r="E115" s="123"/>
      <c r="F115" s="123"/>
    </row>
    <row r="116" spans="1:6">
      <c r="A116" s="123"/>
      <c r="B116" s="123"/>
      <c r="C116" s="123"/>
      <c r="D116" s="123"/>
      <c r="E116" s="123"/>
      <c r="F116" s="123"/>
    </row>
    <row r="117" spans="1:6">
      <c r="A117" s="123"/>
      <c r="B117" s="123"/>
      <c r="C117" s="123"/>
      <c r="D117" s="123"/>
      <c r="E117" s="123"/>
      <c r="F117" s="123"/>
    </row>
    <row r="118" spans="1:6">
      <c r="A118" s="123"/>
      <c r="B118" s="123"/>
      <c r="C118" s="123"/>
      <c r="D118" s="123"/>
      <c r="E118" s="123"/>
      <c r="F118" s="123"/>
    </row>
    <row r="119" spans="1:6">
      <c r="A119" s="123"/>
      <c r="B119" s="123"/>
      <c r="C119" s="123"/>
      <c r="D119" s="123"/>
      <c r="E119" s="123"/>
      <c r="F119" s="123"/>
    </row>
    <row r="120" spans="1:6">
      <c r="A120" s="123"/>
      <c r="B120" s="123"/>
      <c r="C120" s="123"/>
      <c r="D120" s="123"/>
      <c r="E120" s="123"/>
      <c r="F120" s="123"/>
    </row>
    <row r="121" spans="1:6">
      <c r="A121" s="123"/>
      <c r="B121" s="123"/>
      <c r="C121" s="123"/>
      <c r="D121" s="123"/>
      <c r="E121" s="123"/>
      <c r="F121" s="123"/>
    </row>
    <row r="122" spans="1:6">
      <c r="A122" s="123"/>
      <c r="B122" s="123"/>
      <c r="C122" s="123"/>
      <c r="D122" s="123"/>
      <c r="E122" s="123"/>
      <c r="F122" s="123"/>
    </row>
    <row r="123" spans="1:6">
      <c r="A123" s="123"/>
      <c r="B123" s="123"/>
      <c r="C123" s="123"/>
      <c r="D123" s="123"/>
      <c r="E123" s="123"/>
      <c r="F123" s="123"/>
    </row>
    <row r="124" spans="1:6">
      <c r="A124" s="123"/>
      <c r="B124" s="123"/>
      <c r="C124" s="123"/>
      <c r="D124" s="123"/>
      <c r="E124" s="123"/>
      <c r="F124" s="123"/>
    </row>
    <row r="125" spans="1:6">
      <c r="A125" s="123"/>
      <c r="B125" s="123"/>
      <c r="C125" s="123"/>
      <c r="D125" s="123"/>
      <c r="E125" s="123"/>
      <c r="F125" s="123"/>
    </row>
    <row r="126" spans="1:6">
      <c r="A126" s="123"/>
      <c r="B126" s="123"/>
      <c r="C126" s="123"/>
      <c r="D126" s="123"/>
      <c r="E126" s="123"/>
      <c r="F126" s="123"/>
    </row>
    <row r="127" spans="1:6">
      <c r="A127" s="123"/>
      <c r="B127" s="123"/>
      <c r="C127" s="123"/>
      <c r="D127" s="123"/>
      <c r="E127" s="123"/>
      <c r="F127" s="123"/>
    </row>
    <row r="128" spans="1:6">
      <c r="A128" s="123"/>
      <c r="B128" s="123"/>
      <c r="C128" s="123"/>
      <c r="D128" s="123"/>
      <c r="E128" s="123"/>
      <c r="F128" s="123"/>
    </row>
    <row r="129" spans="1:6">
      <c r="A129" s="123"/>
      <c r="B129" s="123"/>
      <c r="C129" s="123"/>
      <c r="D129" s="123"/>
      <c r="E129" s="123"/>
      <c r="F129" s="123"/>
    </row>
    <row r="130" spans="1:6">
      <c r="A130" s="123"/>
      <c r="B130" s="123"/>
      <c r="C130" s="123"/>
      <c r="D130" s="123"/>
      <c r="E130" s="123"/>
      <c r="F130" s="123"/>
    </row>
    <row r="131" spans="1:6">
      <c r="A131" s="123"/>
      <c r="B131" s="123"/>
      <c r="C131" s="123"/>
      <c r="D131" s="123"/>
      <c r="E131" s="123"/>
      <c r="F131" s="123"/>
    </row>
    <row r="132" spans="1:6">
      <c r="A132" s="123"/>
      <c r="B132" s="123"/>
      <c r="C132" s="123"/>
      <c r="D132" s="123"/>
      <c r="E132" s="123"/>
      <c r="F132" s="123"/>
    </row>
    <row r="133" spans="1:6">
      <c r="A133" s="123"/>
      <c r="B133" s="123"/>
      <c r="C133" s="123"/>
      <c r="D133" s="123"/>
      <c r="E133" s="123"/>
      <c r="F133" s="123"/>
    </row>
    <row r="134" spans="1:6">
      <c r="A134" s="123"/>
      <c r="B134" s="123"/>
      <c r="C134" s="123"/>
      <c r="D134" s="123"/>
      <c r="E134" s="123"/>
      <c r="F134" s="123"/>
    </row>
    <row r="135" spans="1:6">
      <c r="A135" s="123"/>
      <c r="B135" s="123"/>
      <c r="C135" s="123"/>
      <c r="D135" s="123"/>
      <c r="E135" s="123"/>
      <c r="F135" s="123"/>
    </row>
    <row r="136" spans="1:6">
      <c r="A136" s="123"/>
      <c r="B136" s="123"/>
      <c r="C136" s="123"/>
      <c r="D136" s="123"/>
      <c r="E136" s="123"/>
      <c r="F136" s="123"/>
    </row>
    <row r="137" spans="1:6">
      <c r="A137" s="123"/>
      <c r="B137" s="123"/>
      <c r="C137" s="123"/>
      <c r="D137" s="123"/>
      <c r="E137" s="123"/>
      <c r="F137" s="123"/>
    </row>
    <row r="138" spans="1:6">
      <c r="A138" s="123"/>
      <c r="B138" s="123"/>
      <c r="C138" s="123"/>
      <c r="D138" s="123"/>
      <c r="E138" s="123"/>
      <c r="F138" s="123"/>
    </row>
    <row r="139" spans="1:6">
      <c r="A139" s="123"/>
      <c r="B139" s="123"/>
      <c r="C139" s="123"/>
      <c r="D139" s="123"/>
      <c r="E139" s="123"/>
      <c r="F139" s="123"/>
    </row>
  </sheetData>
  <sheetProtection algorithmName="SHA-512" hashValue="oAEXvRd/TqTtwPWqANFM7qxsTC/BuQdLhnV1G4r3Feh50j+Vv7QF9kilJdH88Sqsv6QMvLuGiunTgyKLg3aqvw==" saltValue="PWkysIGSgudTrfEzTXWXUA==" spinCount="100000" sheet="1" objects="1" scenarios="1"/>
  <mergeCells count="2">
    <mergeCell ref="A1:F4"/>
    <mergeCell ref="A5:F6"/>
  </mergeCells>
  <phoneticPr fontId="20" type="noConversion"/>
  <pageMargins left="0.85" right="0.19685039370078741" top="0.3" bottom="0.43" header="0.19685039370078741" footer="0.19685039370078741"/>
  <pageSetup paperSize="9" scale="90" orientation="portrait" errors="dash" r:id="rId1"/>
  <headerFooter alignWithMargins="0">
    <oddFooter>&amp;RCondizioni di vendita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089A1-1011-4B3E-BBC2-8928901AF1DC}">
  <sheetPr codeName="Foglio32">
    <tabColor theme="7" tint="0.59999389629810485"/>
  </sheetPr>
  <dimension ref="A1:H80"/>
  <sheetViews>
    <sheetView zoomScaleNormal="100" workbookViewId="0">
      <pane ySplit="4" topLeftCell="A5" activePane="bottomLeft" state="frozen"/>
      <selection activeCell="V11" sqref="V11"/>
      <selection pane="bottomLeft" activeCell="D66" sqref="D66"/>
    </sheetView>
  </sheetViews>
  <sheetFormatPr defaultColWidth="9.44140625" defaultRowHeight="13.2"/>
  <cols>
    <col min="1" max="1" width="20.44140625" style="49" customWidth="1"/>
    <col min="2" max="2" width="3.5546875" style="94" bestFit="1" customWidth="1"/>
    <col min="3" max="3" width="11" style="50" customWidth="1"/>
    <col min="4" max="4" width="44.5546875" style="48" customWidth="1"/>
    <col min="5" max="5" width="6.5546875" style="304" bestFit="1" customWidth="1"/>
    <col min="6" max="6" width="5.44140625" style="335" bestFit="1" customWidth="1"/>
    <col min="7" max="7" width="10.5546875" style="187" customWidth="1"/>
    <col min="8" max="8" width="10.44140625" style="180" bestFit="1" customWidth="1"/>
    <col min="9" max="16384" width="9.44140625" style="49"/>
  </cols>
  <sheetData>
    <row r="1" spans="1:8" ht="12.6" customHeight="1">
      <c r="A1" s="53" t="str">
        <f>'LS CABLE'!A1</f>
        <v>Listino Giugno26</v>
      </c>
      <c r="B1" s="134"/>
      <c r="C1" s="54"/>
      <c r="D1" s="1385" t="s">
        <v>11780</v>
      </c>
      <c r="E1" s="1386"/>
      <c r="F1" s="1386"/>
      <c r="G1" s="1386"/>
      <c r="H1" s="175"/>
    </row>
    <row r="2" spans="1:8" ht="13.5" customHeight="1" thickBot="1">
      <c r="A2" s="55"/>
      <c r="B2" s="135"/>
      <c r="C2" s="56"/>
      <c r="D2" s="46"/>
      <c r="E2" s="301"/>
      <c r="F2" s="334"/>
      <c r="G2" s="155"/>
      <c r="H2" s="176" t="s">
        <v>190</v>
      </c>
    </row>
    <row r="3" spans="1:8" ht="24" customHeight="1">
      <c r="A3" s="24" t="s">
        <v>16749</v>
      </c>
      <c r="B3" s="33"/>
      <c r="C3" s="151"/>
      <c r="D3" s="188"/>
      <c r="E3" s="302"/>
      <c r="F3" s="336"/>
      <c r="G3" s="186"/>
      <c r="H3" s="177"/>
    </row>
    <row r="4" spans="1:8" s="62" customFormat="1" ht="12.75" customHeight="1">
      <c r="A4" s="137" t="str">
        <f>'LS CABLE'!A4</f>
        <v>Cod. Compass</v>
      </c>
      <c r="B4" s="140"/>
      <c r="C4" s="158" t="s">
        <v>217</v>
      </c>
      <c r="D4" s="189" t="s">
        <v>219</v>
      </c>
      <c r="E4" s="303" t="s">
        <v>490</v>
      </c>
      <c r="F4" s="158"/>
      <c r="G4" s="228" t="s">
        <v>5045</v>
      </c>
      <c r="H4" s="226" t="s">
        <v>491</v>
      </c>
    </row>
    <row r="5" spans="1:8" ht="27.6" customHeight="1">
      <c r="A5" s="528" t="s">
        <v>6185</v>
      </c>
      <c r="B5" s="528"/>
      <c r="C5" s="528"/>
      <c r="D5" s="528"/>
      <c r="E5" s="528"/>
      <c r="F5" s="528"/>
      <c r="G5" s="528"/>
      <c r="H5" s="640" t="str">
        <f>IF(G5="","",G5-G5*COMPASS!#REF!)</f>
        <v/>
      </c>
    </row>
    <row r="6" spans="1:8" ht="15" customHeight="1">
      <c r="A6" s="529" t="s">
        <v>6186</v>
      </c>
      <c r="B6" s="529"/>
      <c r="C6" s="529"/>
      <c r="D6" s="529"/>
      <c r="E6" s="529"/>
      <c r="F6" s="529"/>
      <c r="G6" s="529"/>
      <c r="H6" s="227" t="str">
        <f>IF(G6="","",G6-G6*COMPASS!$U$9)</f>
        <v/>
      </c>
    </row>
    <row r="7" spans="1:8" ht="15" customHeight="1">
      <c r="A7" s="293" t="s">
        <v>16750</v>
      </c>
      <c r="B7" s="370" t="s">
        <v>467</v>
      </c>
      <c r="C7" s="311" t="s">
        <v>16751</v>
      </c>
      <c r="D7" s="294" t="s">
        <v>16752</v>
      </c>
      <c r="E7" s="515">
        <v>1</v>
      </c>
      <c r="F7" s="641"/>
      <c r="G7" s="479">
        <v>1.08</v>
      </c>
      <c r="H7" s="227">
        <f>IF(G7="","",G7-G7*COMPASS!$U$50)</f>
        <v>1.08</v>
      </c>
    </row>
    <row r="8" spans="1:8" ht="15" customHeight="1">
      <c r="A8" s="529" t="s">
        <v>15846</v>
      </c>
      <c r="B8" s="529"/>
      <c r="C8" s="529"/>
      <c r="D8" s="529"/>
      <c r="E8" s="529"/>
      <c r="F8" s="529"/>
      <c r="G8" s="529"/>
      <c r="H8" s="227" t="str">
        <f>IF(G8="","",G8-G8*COMPASS!$U$50)</f>
        <v/>
      </c>
    </row>
    <row r="9" spans="1:8" ht="15" customHeight="1">
      <c r="A9" s="293" t="s">
        <v>16753</v>
      </c>
      <c r="B9" s="370" t="s">
        <v>467</v>
      </c>
      <c r="C9" s="311" t="s">
        <v>16754</v>
      </c>
      <c r="D9" s="294" t="s">
        <v>16755</v>
      </c>
      <c r="E9" s="515">
        <v>1</v>
      </c>
      <c r="F9" s="1285" t="s">
        <v>10833</v>
      </c>
      <c r="G9" s="479">
        <v>2.4500000000000002</v>
      </c>
      <c r="H9" s="227">
        <f>IF(G9="","",G9-G9*COMPASS!$U$50)</f>
        <v>2.4500000000000002</v>
      </c>
    </row>
    <row r="10" spans="1:8" ht="15" customHeight="1">
      <c r="A10" s="293" t="s">
        <v>16756</v>
      </c>
      <c r="B10" s="370" t="s">
        <v>467</v>
      </c>
      <c r="C10" s="311" t="s">
        <v>16757</v>
      </c>
      <c r="D10" s="294" t="s">
        <v>16758</v>
      </c>
      <c r="E10" s="515">
        <v>1</v>
      </c>
      <c r="F10" s="1285" t="s">
        <v>10833</v>
      </c>
      <c r="G10" s="479">
        <v>2.4500000000000002</v>
      </c>
      <c r="H10" s="227">
        <f>IF(G10="","",G10-G10*COMPASS!$U$50)</f>
        <v>2.4500000000000002</v>
      </c>
    </row>
    <row r="11" spans="1:8" ht="15" customHeight="1">
      <c r="A11" s="529" t="s">
        <v>16759</v>
      </c>
      <c r="B11" s="529"/>
      <c r="C11" s="529"/>
      <c r="D11" s="529"/>
      <c r="E11" s="529"/>
      <c r="F11" s="529"/>
      <c r="G11" s="529"/>
      <c r="H11" s="227" t="str">
        <f>IF(G11="","",G11-G11*COMPASS!$U$50)</f>
        <v/>
      </c>
    </row>
    <row r="12" spans="1:8" ht="15" customHeight="1">
      <c r="A12" s="347" t="s">
        <v>16760</v>
      </c>
      <c r="B12" s="370" t="s">
        <v>467</v>
      </c>
      <c r="C12" s="311" t="s">
        <v>16761</v>
      </c>
      <c r="D12" s="311" t="s">
        <v>16762</v>
      </c>
      <c r="E12" s="514">
        <v>1</v>
      </c>
      <c r="F12" s="1285" t="s">
        <v>10833</v>
      </c>
      <c r="G12" s="479">
        <v>22.5</v>
      </c>
      <c r="H12" s="227">
        <f>IF(G12="","",G12-G12*COMPASS!$U$50)</f>
        <v>22.5</v>
      </c>
    </row>
    <row r="13" spans="1:8" ht="15" customHeight="1">
      <c r="A13" s="529" t="s">
        <v>6190</v>
      </c>
      <c r="B13" s="529"/>
      <c r="C13" s="529"/>
      <c r="D13" s="529"/>
      <c r="E13" s="529"/>
      <c r="F13" s="529"/>
      <c r="G13" s="529"/>
      <c r="H13" s="227" t="str">
        <f>IF(G13="","",G13-G13*COMPASS!$U$50)</f>
        <v/>
      </c>
    </row>
    <row r="14" spans="1:8" ht="15" customHeight="1">
      <c r="A14" s="347" t="s">
        <v>16763</v>
      </c>
      <c r="B14" s="370" t="s">
        <v>467</v>
      </c>
      <c r="C14" s="311" t="s">
        <v>16764</v>
      </c>
      <c r="D14" s="311" t="s">
        <v>16765</v>
      </c>
      <c r="E14" s="515">
        <v>1</v>
      </c>
      <c r="F14" s="641"/>
      <c r="G14" s="479">
        <v>4.1403750000000006</v>
      </c>
      <c r="H14" s="227">
        <f>IF(G14="","",G14-G14*COMPASS!$U$50)</f>
        <v>4.1403750000000006</v>
      </c>
    </row>
    <row r="15" spans="1:8" ht="15" customHeight="1">
      <c r="A15" s="347" t="s">
        <v>16766</v>
      </c>
      <c r="B15" s="370" t="s">
        <v>467</v>
      </c>
      <c r="C15" s="311" t="s">
        <v>16767</v>
      </c>
      <c r="D15" s="311" t="s">
        <v>16768</v>
      </c>
      <c r="E15" s="515">
        <v>1</v>
      </c>
      <c r="F15" s="1285" t="s">
        <v>10833</v>
      </c>
      <c r="G15" s="479">
        <v>4.3</v>
      </c>
      <c r="H15" s="227">
        <f>IF(G15="","",G15-G15*COMPASS!$U$50)</f>
        <v>4.3</v>
      </c>
    </row>
    <row r="16" spans="1:8" ht="15" customHeight="1">
      <c r="A16" s="347" t="s">
        <v>16769</v>
      </c>
      <c r="B16" s="370" t="s">
        <v>467</v>
      </c>
      <c r="C16" s="311" t="s">
        <v>16770</v>
      </c>
      <c r="D16" s="311" t="s">
        <v>16771</v>
      </c>
      <c r="E16" s="515">
        <v>1</v>
      </c>
      <c r="F16" s="641"/>
      <c r="G16" s="479">
        <v>6.0390000000000006</v>
      </c>
      <c r="H16" s="227">
        <f>IF(G16="","",G16-G16*COMPASS!$U$50)</f>
        <v>6.0390000000000006</v>
      </c>
    </row>
    <row r="17" spans="1:8" ht="15" customHeight="1">
      <c r="A17" s="347" t="s">
        <v>16772</v>
      </c>
      <c r="B17" s="370" t="s">
        <v>467</v>
      </c>
      <c r="C17" s="311" t="s">
        <v>16773</v>
      </c>
      <c r="D17" s="311" t="s">
        <v>16774</v>
      </c>
      <c r="E17" s="515">
        <v>1</v>
      </c>
      <c r="F17" s="641"/>
      <c r="G17" s="479">
        <v>7.9147500000000006</v>
      </c>
      <c r="H17" s="227">
        <f>IF(G17="","",G17-G17*COMPASS!$U$50)</f>
        <v>7.9147500000000006</v>
      </c>
    </row>
    <row r="18" spans="1:8" ht="15" customHeight="1">
      <c r="A18" s="347" t="s">
        <v>16775</v>
      </c>
      <c r="B18" s="370" t="s">
        <v>467</v>
      </c>
      <c r="C18" s="311" t="s">
        <v>16776</v>
      </c>
      <c r="D18" s="311" t="s">
        <v>16777</v>
      </c>
      <c r="E18" s="515">
        <v>1</v>
      </c>
      <c r="F18" s="641"/>
      <c r="G18" s="479">
        <v>9.1957499999999985</v>
      </c>
      <c r="H18" s="227">
        <f>IF(G18="","",G18-G18*COMPASS!$U$50)</f>
        <v>9.1957499999999985</v>
      </c>
    </row>
    <row r="19" spans="1:8" ht="15" customHeight="1">
      <c r="A19" s="347" t="s">
        <v>16778</v>
      </c>
      <c r="B19" s="370" t="s">
        <v>467</v>
      </c>
      <c r="C19" s="311" t="s">
        <v>16779</v>
      </c>
      <c r="D19" s="311" t="s">
        <v>16780</v>
      </c>
      <c r="E19" s="515">
        <v>1</v>
      </c>
      <c r="F19" s="641"/>
      <c r="G19" s="479">
        <v>14.960250000000002</v>
      </c>
      <c r="H19" s="227">
        <f>IF(G19="","",G19-G19*COMPASS!$U$50)</f>
        <v>14.960250000000002</v>
      </c>
    </row>
    <row r="20" spans="1:8" ht="15" customHeight="1">
      <c r="A20" s="528" t="s">
        <v>6194</v>
      </c>
      <c r="B20" s="528"/>
      <c r="C20" s="528"/>
      <c r="D20" s="528"/>
      <c r="E20" s="528"/>
      <c r="F20" s="528"/>
      <c r="G20" s="528"/>
      <c r="H20" s="227" t="str">
        <f>IF(G20="","",G20-G20*COMPASS!$U$50)</f>
        <v/>
      </c>
    </row>
    <row r="21" spans="1:8" ht="15" customHeight="1">
      <c r="A21" s="529" t="s">
        <v>6195</v>
      </c>
      <c r="B21" s="529"/>
      <c r="C21" s="529"/>
      <c r="D21" s="529"/>
      <c r="E21" s="529"/>
      <c r="F21" s="529"/>
      <c r="G21" s="529"/>
      <c r="H21" s="227" t="str">
        <f>IF(G21="","",G21-G21*COMPASS!$U$50)</f>
        <v/>
      </c>
    </row>
    <row r="22" spans="1:8" ht="15" customHeight="1">
      <c r="A22" s="293" t="s">
        <v>16781</v>
      </c>
      <c r="B22" s="370" t="s">
        <v>467</v>
      </c>
      <c r="C22" s="311" t="s">
        <v>16782</v>
      </c>
      <c r="D22" s="311" t="s">
        <v>16783</v>
      </c>
      <c r="E22" s="515">
        <v>1</v>
      </c>
      <c r="F22" s="641"/>
      <c r="G22" s="479">
        <v>1.4868749999999999</v>
      </c>
      <c r="H22" s="227">
        <f>IF(G22="","",G22-G22*COMPASS!$U$50)</f>
        <v>1.4868749999999999</v>
      </c>
    </row>
    <row r="23" spans="1:8" ht="15" customHeight="1">
      <c r="A23" s="293" t="s">
        <v>16784</v>
      </c>
      <c r="B23" s="370" t="s">
        <v>467</v>
      </c>
      <c r="C23" s="311" t="s">
        <v>16785</v>
      </c>
      <c r="D23" s="311" t="s">
        <v>16786</v>
      </c>
      <c r="E23" s="515">
        <v>1</v>
      </c>
      <c r="F23" s="641"/>
      <c r="G23" s="479">
        <v>1.6012500000000001</v>
      </c>
      <c r="H23" s="227">
        <f>IF(G23="","",G23-G23*COMPASS!$U$50)</f>
        <v>1.6012500000000001</v>
      </c>
    </row>
    <row r="24" spans="1:8" ht="15" customHeight="1">
      <c r="A24" s="529" t="s">
        <v>15917</v>
      </c>
      <c r="B24" s="529"/>
      <c r="C24" s="529"/>
      <c r="D24" s="529"/>
      <c r="E24" s="529"/>
      <c r="F24" s="529"/>
      <c r="G24" s="529"/>
      <c r="H24" s="227" t="str">
        <f>IF(G24="","",G24-G24*COMPASS!$U$50)</f>
        <v/>
      </c>
    </row>
    <row r="25" spans="1:8" ht="15" customHeight="1">
      <c r="A25" s="293" t="s">
        <v>16787</v>
      </c>
      <c r="B25" s="370" t="s">
        <v>467</v>
      </c>
      <c r="C25" s="311" t="s">
        <v>16788</v>
      </c>
      <c r="D25" s="311" t="s">
        <v>16789</v>
      </c>
      <c r="E25" s="515">
        <v>1</v>
      </c>
      <c r="F25" s="642"/>
      <c r="G25" s="479">
        <v>106.55175</v>
      </c>
      <c r="H25" s="227">
        <f>IF(G25="","",G25-G25*COMPASS!$U$50)</f>
        <v>106.55175</v>
      </c>
    </row>
    <row r="26" spans="1:8" ht="15" customHeight="1">
      <c r="A26" s="293" t="s">
        <v>16790</v>
      </c>
      <c r="B26" s="370" t="s">
        <v>467</v>
      </c>
      <c r="C26" s="311" t="s">
        <v>16791</v>
      </c>
      <c r="D26" s="311" t="s">
        <v>16792</v>
      </c>
      <c r="E26" s="515">
        <v>1</v>
      </c>
      <c r="F26" s="642"/>
      <c r="G26" s="479">
        <v>106.68899999999999</v>
      </c>
      <c r="H26" s="227">
        <f>IF(G26="","",G26-G26*COMPASS!$U$50)</f>
        <v>106.68899999999999</v>
      </c>
    </row>
    <row r="27" spans="1:8" ht="15" customHeight="1">
      <c r="A27" s="529" t="s">
        <v>6200</v>
      </c>
      <c r="B27" s="529"/>
      <c r="C27" s="529"/>
      <c r="D27" s="529"/>
      <c r="E27" s="529"/>
      <c r="F27" s="529"/>
      <c r="G27" s="529"/>
      <c r="H27" s="227" t="str">
        <f>IF(G27="","",G27-G27*COMPASS!$U$50)</f>
        <v/>
      </c>
    </row>
    <row r="28" spans="1:8" ht="15" customHeight="1">
      <c r="A28" s="293" t="s">
        <v>16793</v>
      </c>
      <c r="B28" s="370" t="s">
        <v>467</v>
      </c>
      <c r="C28" s="311" t="s">
        <v>16794</v>
      </c>
      <c r="D28" s="311" t="s">
        <v>16795</v>
      </c>
      <c r="E28" s="515">
        <v>1</v>
      </c>
      <c r="F28" s="641"/>
      <c r="G28" s="479">
        <v>4.3691249999999995</v>
      </c>
      <c r="H28" s="227">
        <f>IF(G28="","",G28-G28*COMPASS!$U$50)</f>
        <v>4.3691249999999995</v>
      </c>
    </row>
    <row r="29" spans="1:8" ht="15" customHeight="1">
      <c r="A29" s="293" t="s">
        <v>16796</v>
      </c>
      <c r="B29" s="370" t="s">
        <v>467</v>
      </c>
      <c r="C29" s="311" t="s">
        <v>16797</v>
      </c>
      <c r="D29" s="311" t="s">
        <v>16798</v>
      </c>
      <c r="E29" s="515">
        <v>1</v>
      </c>
      <c r="F29" s="641"/>
      <c r="G29" s="479">
        <v>4.3691249999999995</v>
      </c>
      <c r="H29" s="227">
        <f>IF(G29="","",G29-G29*COMPASS!$U$50)</f>
        <v>4.3691249999999995</v>
      </c>
    </row>
    <row r="30" spans="1:8" ht="15" customHeight="1">
      <c r="A30" s="293" t="s">
        <v>16799</v>
      </c>
      <c r="B30" s="370" t="s">
        <v>467</v>
      </c>
      <c r="C30" s="311" t="s">
        <v>16800</v>
      </c>
      <c r="D30" s="311" t="s">
        <v>16801</v>
      </c>
      <c r="E30" s="515">
        <v>1</v>
      </c>
      <c r="F30" s="641"/>
      <c r="G30" s="479">
        <v>5.5586250000000001</v>
      </c>
      <c r="H30" s="227">
        <f>IF(G30="","",G30-G30*COMPASS!$U$50)</f>
        <v>5.5586250000000001</v>
      </c>
    </row>
    <row r="31" spans="1:8" ht="15" customHeight="1">
      <c r="A31" s="293" t="s">
        <v>16802</v>
      </c>
      <c r="B31" s="370" t="s">
        <v>467</v>
      </c>
      <c r="C31" s="311" t="s">
        <v>16803</v>
      </c>
      <c r="D31" s="311" t="s">
        <v>16804</v>
      </c>
      <c r="E31" s="515">
        <v>1</v>
      </c>
      <c r="F31" s="641"/>
      <c r="G31" s="479">
        <v>6.72525</v>
      </c>
      <c r="H31" s="227">
        <f>IF(G31="","",G31-G31*COMPASS!$U$50)</f>
        <v>6.72525</v>
      </c>
    </row>
    <row r="32" spans="1:8" ht="15" customHeight="1">
      <c r="A32" s="293" t="s">
        <v>16805</v>
      </c>
      <c r="B32" s="370" t="s">
        <v>467</v>
      </c>
      <c r="C32" s="311" t="s">
        <v>16806</v>
      </c>
      <c r="D32" s="311" t="s">
        <v>16807</v>
      </c>
      <c r="E32" s="515">
        <v>1</v>
      </c>
      <c r="F32" s="641"/>
      <c r="G32" s="479">
        <v>10.270875000000002</v>
      </c>
      <c r="H32" s="227">
        <f>IF(G32="","",G32-G32*COMPASS!$U$50)</f>
        <v>10.270875000000002</v>
      </c>
    </row>
    <row r="33" spans="1:8" ht="15" customHeight="1">
      <c r="A33" s="293" t="s">
        <v>16808</v>
      </c>
      <c r="B33" s="370" t="s">
        <v>467</v>
      </c>
      <c r="C33" s="311" t="s">
        <v>16809</v>
      </c>
      <c r="D33" s="311" t="s">
        <v>16810</v>
      </c>
      <c r="E33" s="515">
        <v>1</v>
      </c>
      <c r="F33" s="641"/>
      <c r="G33" s="479">
        <v>14.731500000000002</v>
      </c>
      <c r="H33" s="227">
        <f>IF(G33="","",G33-G33*COMPASS!$U$50)</f>
        <v>14.731500000000002</v>
      </c>
    </row>
    <row r="34" spans="1:8" ht="15" customHeight="1">
      <c r="A34" s="528" t="s">
        <v>6209</v>
      </c>
      <c r="B34" s="528"/>
      <c r="C34" s="528"/>
      <c r="D34" s="528"/>
      <c r="E34" s="528"/>
      <c r="F34" s="528"/>
      <c r="G34" s="528"/>
      <c r="H34" s="227" t="str">
        <f>IF(G34="","",G34-G34*COMPASS!$U$50)</f>
        <v/>
      </c>
    </row>
    <row r="35" spans="1:8" ht="15" customHeight="1">
      <c r="A35" s="529" t="s">
        <v>6210</v>
      </c>
      <c r="B35" s="529"/>
      <c r="C35" s="529"/>
      <c r="D35" s="529"/>
      <c r="E35" s="529"/>
      <c r="F35" s="529"/>
      <c r="G35" s="529"/>
      <c r="H35" s="227" t="str">
        <f>IF(G35="","",G35-G35*COMPASS!$U$50)</f>
        <v/>
      </c>
    </row>
    <row r="36" spans="1:8" ht="15" customHeight="1">
      <c r="A36" s="293" t="s">
        <v>16811</v>
      </c>
      <c r="B36" s="370" t="s">
        <v>467</v>
      </c>
      <c r="C36" s="311" t="s">
        <v>16812</v>
      </c>
      <c r="D36" s="311" t="s">
        <v>16813</v>
      </c>
      <c r="E36" s="515">
        <v>1</v>
      </c>
      <c r="F36" s="643"/>
      <c r="G36" s="479">
        <v>1.5097500000000001</v>
      </c>
      <c r="H36" s="227">
        <f>IF(G36="","",G36-G36*COMPASS!$U$50)</f>
        <v>1.5097500000000001</v>
      </c>
    </row>
    <row r="37" spans="1:8" ht="15" customHeight="1">
      <c r="A37" s="293" t="s">
        <v>16814</v>
      </c>
      <c r="B37" s="370" t="s">
        <v>467</v>
      </c>
      <c r="C37" s="311" t="s">
        <v>16815</v>
      </c>
      <c r="D37" s="311" t="s">
        <v>16816</v>
      </c>
      <c r="E37" s="515">
        <v>1</v>
      </c>
      <c r="F37" s="641"/>
      <c r="G37" s="479">
        <v>1.624125</v>
      </c>
      <c r="H37" s="227">
        <f>IF(G37="","",G37-G37*COMPASS!$U$50)</f>
        <v>1.624125</v>
      </c>
    </row>
    <row r="38" spans="1:8" ht="15" customHeight="1">
      <c r="A38" s="529" t="s">
        <v>6211</v>
      </c>
      <c r="B38" s="529"/>
      <c r="C38" s="529"/>
      <c r="D38" s="529"/>
      <c r="E38" s="529"/>
      <c r="F38" s="529"/>
      <c r="G38" s="529"/>
      <c r="H38" s="227" t="str">
        <f>IF(G38="","",G38-G38*COMPASS!$U$50)</f>
        <v/>
      </c>
    </row>
    <row r="39" spans="1:8" ht="15" customHeight="1">
      <c r="A39" s="293" t="s">
        <v>16817</v>
      </c>
      <c r="B39" s="370" t="s">
        <v>467</v>
      </c>
      <c r="C39" s="311" t="s">
        <v>16818</v>
      </c>
      <c r="D39" s="294" t="s">
        <v>16819</v>
      </c>
      <c r="E39" s="515">
        <v>1</v>
      </c>
      <c r="F39" s="641"/>
      <c r="G39" s="479">
        <v>218.78</v>
      </c>
      <c r="H39" s="227">
        <f>IF(G39="","",G39-G39*COMPASS!$U$50)</f>
        <v>218.78</v>
      </c>
    </row>
    <row r="40" spans="1:8" ht="15" customHeight="1">
      <c r="A40" s="529" t="s">
        <v>6181</v>
      </c>
      <c r="B40" s="529"/>
      <c r="C40" s="529"/>
      <c r="D40" s="529"/>
      <c r="E40" s="529"/>
      <c r="F40" s="529"/>
      <c r="G40" s="529"/>
      <c r="H40" s="227" t="str">
        <f>IF(G40="","",G40-G40*COMPASS!$U$50)</f>
        <v/>
      </c>
    </row>
    <row r="41" spans="1:8" ht="15" customHeight="1">
      <c r="A41" s="293" t="s">
        <v>16820</v>
      </c>
      <c r="B41" s="401" t="s">
        <v>467</v>
      </c>
      <c r="C41" s="311" t="s">
        <v>16821</v>
      </c>
      <c r="D41" s="311" t="s">
        <v>16822</v>
      </c>
      <c r="E41" s="515">
        <v>1</v>
      </c>
      <c r="F41" s="641"/>
      <c r="G41" s="1241">
        <v>45.910125000000001</v>
      </c>
      <c r="H41" s="227">
        <f>IF(G41="","",G41-G41*COMPASS!$U$50)</f>
        <v>45.910125000000001</v>
      </c>
    </row>
    <row r="42" spans="1:8" ht="15" customHeight="1">
      <c r="A42" s="529" t="s">
        <v>15941</v>
      </c>
      <c r="B42" s="529"/>
      <c r="C42" s="529"/>
      <c r="D42" s="529"/>
      <c r="E42" s="529"/>
      <c r="F42" s="529"/>
      <c r="G42" s="529"/>
      <c r="H42" s="227" t="str">
        <f>IF(G42="","",G42-G42*COMPASS!$U$50)</f>
        <v/>
      </c>
    </row>
    <row r="43" spans="1:8" ht="15" customHeight="1">
      <c r="A43" s="293" t="s">
        <v>16823</v>
      </c>
      <c r="B43" s="370" t="s">
        <v>467</v>
      </c>
      <c r="C43" s="311" t="s">
        <v>16824</v>
      </c>
      <c r="D43" s="311" t="s">
        <v>16825</v>
      </c>
      <c r="E43" s="515">
        <v>1</v>
      </c>
      <c r="F43" s="641"/>
      <c r="G43" s="479">
        <v>6.6566250000000009</v>
      </c>
      <c r="H43" s="227">
        <f>IF(G43="","",G43-G43*COMPASS!$U$50)</f>
        <v>6.6566250000000009</v>
      </c>
    </row>
    <row r="44" spans="1:8" ht="15" customHeight="1">
      <c r="A44" s="293" t="s">
        <v>16826</v>
      </c>
      <c r="B44" s="370" t="s">
        <v>467</v>
      </c>
      <c r="C44" s="311" t="s">
        <v>16827</v>
      </c>
      <c r="D44" s="311" t="s">
        <v>16828</v>
      </c>
      <c r="E44" s="515">
        <v>1</v>
      </c>
      <c r="F44" s="641"/>
      <c r="G44" s="479">
        <v>7.8232500000000007</v>
      </c>
      <c r="H44" s="227">
        <f>IF(G44="","",G44-G44*COMPASS!$U$50)</f>
        <v>7.8232500000000007</v>
      </c>
    </row>
    <row r="45" spans="1:8" ht="15" customHeight="1">
      <c r="A45" s="293" t="s">
        <v>16829</v>
      </c>
      <c r="B45" s="370" t="s">
        <v>467</v>
      </c>
      <c r="C45" s="311" t="s">
        <v>16830</v>
      </c>
      <c r="D45" s="311" t="s">
        <v>16831</v>
      </c>
      <c r="E45" s="515">
        <v>1</v>
      </c>
      <c r="F45" s="641"/>
      <c r="G45" s="479">
        <v>8.9898750000000014</v>
      </c>
      <c r="H45" s="227">
        <f>IF(G45="","",G45-G45*COMPASS!$U$50)</f>
        <v>8.9898750000000014</v>
      </c>
    </row>
    <row r="46" spans="1:8" ht="15" customHeight="1">
      <c r="A46" s="529" t="s">
        <v>277</v>
      </c>
      <c r="B46" s="529"/>
      <c r="C46" s="529"/>
      <c r="D46" s="529"/>
      <c r="E46" s="529"/>
      <c r="F46" s="529"/>
      <c r="G46" s="529"/>
      <c r="H46" s="227" t="str">
        <f>IF(G46="","",G46-G46*COMPASS!$U$50)</f>
        <v/>
      </c>
    </row>
    <row r="47" spans="1:8" ht="15" customHeight="1">
      <c r="A47" s="293" t="s">
        <v>16832</v>
      </c>
      <c r="B47" s="370" t="s">
        <v>467</v>
      </c>
      <c r="C47" s="311" t="s">
        <v>16833</v>
      </c>
      <c r="D47" s="311" t="s">
        <v>16834</v>
      </c>
      <c r="E47" s="515">
        <v>1</v>
      </c>
      <c r="F47" s="641"/>
      <c r="G47" s="479">
        <v>159.90311250000002</v>
      </c>
      <c r="H47" s="227">
        <f>IF(G47="","",G47-G47*COMPASS!$U$50)</f>
        <v>159.90311250000002</v>
      </c>
    </row>
    <row r="48" spans="1:8" ht="15" customHeight="1">
      <c r="A48" s="529" t="s">
        <v>16835</v>
      </c>
      <c r="B48" s="529"/>
      <c r="C48" s="529"/>
      <c r="D48" s="529"/>
      <c r="E48" s="529"/>
      <c r="F48" s="529"/>
      <c r="G48" s="529"/>
      <c r="H48" s="227" t="str">
        <f>IF(G48="","",G48-G48*COMPASS!$U$50)</f>
        <v/>
      </c>
    </row>
    <row r="49" spans="1:8" ht="15" customHeight="1">
      <c r="A49" s="528" t="s">
        <v>16836</v>
      </c>
      <c r="B49" s="528"/>
      <c r="C49" s="528"/>
      <c r="D49" s="528"/>
      <c r="E49" s="528"/>
      <c r="F49" s="528"/>
      <c r="G49" s="528"/>
      <c r="H49" s="227" t="str">
        <f>IF(G49="","",G49-G49*COMPASS!$U$50)</f>
        <v/>
      </c>
    </row>
    <row r="50" spans="1:8" ht="15" customHeight="1">
      <c r="A50" s="293" t="s">
        <v>16837</v>
      </c>
      <c r="B50" s="370" t="s">
        <v>467</v>
      </c>
      <c r="C50" s="311" t="s">
        <v>16838</v>
      </c>
      <c r="D50" s="294" t="s">
        <v>16839</v>
      </c>
      <c r="E50" s="515">
        <v>1</v>
      </c>
      <c r="F50" s="642"/>
      <c r="G50" s="479">
        <v>2.6763749999999997</v>
      </c>
      <c r="H50" s="227">
        <f>IF(G50="","",G50-G50*COMPASS!$U$50)</f>
        <v>2.6763749999999997</v>
      </c>
    </row>
    <row r="51" spans="1:8" ht="15" customHeight="1">
      <c r="A51" s="293" t="s">
        <v>16840</v>
      </c>
      <c r="B51" s="370" t="s">
        <v>467</v>
      </c>
      <c r="C51" s="311" t="s">
        <v>16841</v>
      </c>
      <c r="D51" s="294" t="s">
        <v>16842</v>
      </c>
      <c r="E51" s="515">
        <v>1</v>
      </c>
      <c r="F51" s="641"/>
      <c r="G51" s="479">
        <v>2.9508750000000004</v>
      </c>
      <c r="H51" s="227">
        <f>IF(G51="","",G51-G51*COMPASS!$U$50)</f>
        <v>2.9508750000000004</v>
      </c>
    </row>
    <row r="52" spans="1:8" ht="15" customHeight="1">
      <c r="A52" s="528" t="s">
        <v>16843</v>
      </c>
      <c r="B52" s="528"/>
      <c r="C52" s="528"/>
      <c r="D52" s="528"/>
      <c r="E52" s="528"/>
      <c r="F52" s="528"/>
      <c r="G52" s="528"/>
      <c r="H52" s="227" t="str">
        <f>IF(G52="","",G52-G52*COMPASS!$U$50)</f>
        <v/>
      </c>
    </row>
    <row r="53" spans="1:8" ht="15" customHeight="1">
      <c r="A53" s="293" t="s">
        <v>16844</v>
      </c>
      <c r="B53" s="370" t="s">
        <v>467</v>
      </c>
      <c r="C53" s="311" t="s">
        <v>16845</v>
      </c>
      <c r="D53" s="294" t="s">
        <v>16846</v>
      </c>
      <c r="E53" s="515">
        <v>1</v>
      </c>
      <c r="F53" s="642"/>
      <c r="G53" s="479">
        <v>1.1895</v>
      </c>
      <c r="H53" s="227">
        <f>IF(G53="","",G53-G53*COMPASS!$U$50)</f>
        <v>1.1895</v>
      </c>
    </row>
    <row r="54" spans="1:8" ht="15" customHeight="1">
      <c r="A54" s="293" t="s">
        <v>16847</v>
      </c>
      <c r="B54" s="370" t="s">
        <v>467</v>
      </c>
      <c r="C54" s="311" t="s">
        <v>16848</v>
      </c>
      <c r="D54" s="294" t="s">
        <v>16849</v>
      </c>
      <c r="E54" s="515">
        <v>1</v>
      </c>
      <c r="F54" s="641"/>
      <c r="G54" s="479">
        <v>1.4640000000000002</v>
      </c>
      <c r="H54" s="227">
        <f>IF(G54="","",G54-G54*COMPASS!$U$50)</f>
        <v>1.4640000000000002</v>
      </c>
    </row>
    <row r="55" spans="1:8" ht="15" customHeight="1">
      <c r="A55" s="528" t="s">
        <v>16850</v>
      </c>
      <c r="B55" s="528"/>
      <c r="C55" s="528"/>
      <c r="D55" s="528"/>
      <c r="E55" s="528"/>
      <c r="F55" s="528"/>
      <c r="G55" s="528"/>
      <c r="H55" s="227" t="str">
        <f>IF(G55="","",G55-G55*COMPASS!$U$50)</f>
        <v/>
      </c>
    </row>
    <row r="56" spans="1:8" ht="15" customHeight="1">
      <c r="A56" s="293" t="s">
        <v>16851</v>
      </c>
      <c r="B56" s="370" t="s">
        <v>467</v>
      </c>
      <c r="C56" s="311" t="s">
        <v>16852</v>
      </c>
      <c r="D56" s="294" t="s">
        <v>16853</v>
      </c>
      <c r="E56" s="515">
        <v>1</v>
      </c>
      <c r="F56" s="641"/>
      <c r="G56" s="479">
        <v>1.9672499999999999</v>
      </c>
      <c r="H56" s="227">
        <f>IF(G56="","",G56-G56*COMPASS!$U$50)</f>
        <v>1.9672499999999999</v>
      </c>
    </row>
    <row r="57" spans="1:8" ht="15" customHeight="1">
      <c r="A57" s="293" t="s">
        <v>16854</v>
      </c>
      <c r="B57" s="370" t="s">
        <v>467</v>
      </c>
      <c r="C57" s="311" t="s">
        <v>16855</v>
      </c>
      <c r="D57" s="294" t="s">
        <v>16856</v>
      </c>
      <c r="E57" s="515">
        <v>1</v>
      </c>
      <c r="F57" s="641"/>
      <c r="G57" s="479">
        <v>2.2188749999999997</v>
      </c>
      <c r="H57" s="227">
        <f>IF(G57="","",G57-G57*COMPASS!$U$50)</f>
        <v>2.2188749999999997</v>
      </c>
    </row>
    <row r="58" spans="1:8" ht="15" customHeight="1">
      <c r="A58" s="528" t="s">
        <v>8470</v>
      </c>
      <c r="B58" s="528"/>
      <c r="C58" s="528"/>
      <c r="D58" s="528"/>
      <c r="E58" s="528"/>
      <c r="F58" s="528"/>
      <c r="G58" s="528"/>
      <c r="H58" s="227" t="str">
        <f>IF(G58="","",G58-G58*COMPASS!$U$50)</f>
        <v/>
      </c>
    </row>
    <row r="59" spans="1:8" ht="15" customHeight="1">
      <c r="A59" s="293" t="s">
        <v>16857</v>
      </c>
      <c r="B59" s="370" t="s">
        <v>467</v>
      </c>
      <c r="C59" s="311" t="s">
        <v>16858</v>
      </c>
      <c r="D59" s="294" t="s">
        <v>16859</v>
      </c>
      <c r="E59" s="515">
        <v>1</v>
      </c>
      <c r="F59" s="641"/>
      <c r="G59" s="479">
        <v>141.573375</v>
      </c>
      <c r="H59" s="227">
        <f>IF(G59="","",G59-G59*COMPASS!$U$50)</f>
        <v>141.573375</v>
      </c>
    </row>
    <row r="60" spans="1:8" ht="15" customHeight="1">
      <c r="A60" s="293" t="s">
        <v>16860</v>
      </c>
      <c r="B60" s="370" t="s">
        <v>467</v>
      </c>
      <c r="C60" s="311" t="s">
        <v>16861</v>
      </c>
      <c r="D60" s="294" t="s">
        <v>16862</v>
      </c>
      <c r="E60" s="515">
        <v>1</v>
      </c>
      <c r="F60" s="641"/>
      <c r="G60" s="479">
        <v>167.81100000000001</v>
      </c>
      <c r="H60" s="227">
        <f>IF(G60="","",G60-G60*COMPASS!$U$50)</f>
        <v>167.81100000000001</v>
      </c>
    </row>
    <row r="61" spans="1:8" ht="15" customHeight="1">
      <c r="A61" s="528" t="s">
        <v>16863</v>
      </c>
      <c r="B61" s="528"/>
      <c r="C61" s="528"/>
      <c r="D61" s="528"/>
      <c r="E61" s="528"/>
      <c r="F61" s="528"/>
      <c r="G61" s="528"/>
      <c r="H61" s="227" t="str">
        <f>IF(G61="","",G61-G61*COMPASS!$U$50)</f>
        <v/>
      </c>
    </row>
    <row r="62" spans="1:8" ht="15" customHeight="1">
      <c r="A62" s="347" t="s">
        <v>16864</v>
      </c>
      <c r="B62" s="370" t="s">
        <v>467</v>
      </c>
      <c r="C62" s="317" t="s">
        <v>16865</v>
      </c>
      <c r="D62" s="311" t="s">
        <v>16866</v>
      </c>
      <c r="E62" s="515">
        <v>1</v>
      </c>
      <c r="F62" s="641"/>
      <c r="G62" s="479">
        <v>2.2875000000000001</v>
      </c>
      <c r="H62" s="227">
        <f>IF(G62="","",G62-G62*COMPASS!$U$50)</f>
        <v>2.2875000000000001</v>
      </c>
    </row>
    <row r="63" spans="1:8" ht="15" customHeight="1">
      <c r="A63" s="347" t="s">
        <v>16867</v>
      </c>
      <c r="B63" s="370" t="s">
        <v>467</v>
      </c>
      <c r="C63" s="317" t="s">
        <v>16868</v>
      </c>
      <c r="D63" s="311" t="s">
        <v>16869</v>
      </c>
      <c r="E63" s="515">
        <v>1</v>
      </c>
      <c r="F63" s="643"/>
      <c r="G63" s="479">
        <v>22.9665</v>
      </c>
      <c r="H63" s="227">
        <f>IF(G63="","",G63-G63*COMPASS!$U$50)</f>
        <v>22.9665</v>
      </c>
    </row>
    <row r="64" spans="1:8" ht="15" customHeight="1">
      <c r="A64" s="528" t="s">
        <v>7709</v>
      </c>
      <c r="B64" s="528"/>
      <c r="C64" s="528"/>
      <c r="D64" s="528"/>
      <c r="E64" s="528"/>
      <c r="F64" s="528"/>
      <c r="G64" s="528"/>
      <c r="H64" s="227" t="str">
        <f>IF(G64="","",G64-G64*COMPASS!$U$50)</f>
        <v/>
      </c>
    </row>
    <row r="65" spans="1:8" ht="15" customHeight="1">
      <c r="A65" s="293" t="s">
        <v>16870</v>
      </c>
      <c r="B65" s="371" t="s">
        <v>467</v>
      </c>
      <c r="C65" s="311" t="s">
        <v>16871</v>
      </c>
      <c r="D65" s="311" t="s">
        <v>16872</v>
      </c>
      <c r="E65" s="515">
        <v>1</v>
      </c>
      <c r="F65" s="642"/>
      <c r="G65" s="479">
        <v>8.7611249999999998</v>
      </c>
      <c r="H65" s="227">
        <f>IF(G65="","",G65-G65*COMPASS!$U$50)</f>
        <v>8.7611249999999998</v>
      </c>
    </row>
    <row r="66" spans="1:8" ht="15" customHeight="1">
      <c r="A66" s="293" t="s">
        <v>16873</v>
      </c>
      <c r="B66" s="371" t="s">
        <v>467</v>
      </c>
      <c r="C66" s="311" t="s">
        <v>16874</v>
      </c>
      <c r="D66" s="311" t="s">
        <v>16875</v>
      </c>
      <c r="E66" s="515">
        <v>1</v>
      </c>
      <c r="F66" s="642"/>
      <c r="G66" s="479">
        <v>9.3330000000000002</v>
      </c>
      <c r="H66" s="227">
        <f>IF(G66="","",G66-G66*COMPASS!$U$50)</f>
        <v>9.3330000000000002</v>
      </c>
    </row>
    <row r="67" spans="1:8" ht="15" customHeight="1">
      <c r="A67" s="293" t="s">
        <v>16876</v>
      </c>
      <c r="B67" s="371" t="s">
        <v>467</v>
      </c>
      <c r="C67" s="311" t="s">
        <v>16877</v>
      </c>
      <c r="D67" s="311" t="s">
        <v>16878</v>
      </c>
      <c r="E67" s="515">
        <v>1</v>
      </c>
      <c r="F67" s="642"/>
      <c r="G67" s="479">
        <v>9.9277499999999996</v>
      </c>
      <c r="H67" s="227">
        <f>IF(G67="","",G67-G67*COMPASS!$U$50)</f>
        <v>9.9277499999999996</v>
      </c>
    </row>
    <row r="68" spans="1:8" ht="15" customHeight="1">
      <c r="A68" s="528" t="s">
        <v>16836</v>
      </c>
      <c r="B68" s="528"/>
      <c r="C68" s="528"/>
      <c r="D68" s="528"/>
      <c r="E68" s="528"/>
      <c r="F68" s="528"/>
      <c r="G68" s="528"/>
      <c r="H68" s="227" t="str">
        <f>IF(G68="","",G68-G68*COMPASS!$U$50)</f>
        <v/>
      </c>
    </row>
    <row r="69" spans="1:8" ht="15" customHeight="1">
      <c r="A69" s="293" t="s">
        <v>16879</v>
      </c>
      <c r="B69" s="370" t="s">
        <v>467</v>
      </c>
      <c r="C69" s="311" t="s">
        <v>16880</v>
      </c>
      <c r="D69" s="311" t="s">
        <v>16881</v>
      </c>
      <c r="E69" s="515">
        <v>1</v>
      </c>
      <c r="F69" s="642"/>
      <c r="G69" s="479">
        <v>5.1468750000000005</v>
      </c>
      <c r="H69" s="227">
        <f>IF(G69="","",G69-G69*COMPASS!$U$50)</f>
        <v>5.1468750000000005</v>
      </c>
    </row>
    <row r="70" spans="1:8" ht="15" customHeight="1">
      <c r="A70" s="293" t="s">
        <v>16882</v>
      </c>
      <c r="B70" s="370" t="s">
        <v>467</v>
      </c>
      <c r="C70" s="311" t="s">
        <v>16883</v>
      </c>
      <c r="D70" s="311" t="s">
        <v>16884</v>
      </c>
      <c r="E70" s="515">
        <v>1</v>
      </c>
      <c r="F70" s="641"/>
      <c r="G70" s="479">
        <v>7.7088750000000008</v>
      </c>
      <c r="H70" s="227">
        <f>IF(G70="","",G70-G70*COMPASS!$U$50)</f>
        <v>7.7088750000000008</v>
      </c>
    </row>
    <row r="71" spans="1:8" ht="15" customHeight="1">
      <c r="A71" s="528" t="s">
        <v>8470</v>
      </c>
      <c r="B71" s="528"/>
      <c r="C71" s="528"/>
      <c r="D71" s="528"/>
      <c r="E71" s="528"/>
      <c r="F71" s="528"/>
      <c r="G71" s="528"/>
      <c r="H71" s="227" t="str">
        <f>IF(G71="","",G71-G71*COMPASS!$U$50)</f>
        <v/>
      </c>
    </row>
    <row r="72" spans="1:8" ht="15" customHeight="1">
      <c r="A72" s="293" t="s">
        <v>16885</v>
      </c>
      <c r="B72" s="370" t="s">
        <v>467</v>
      </c>
      <c r="C72" s="311" t="s">
        <v>16886</v>
      </c>
      <c r="D72" s="311" t="s">
        <v>16887</v>
      </c>
      <c r="E72" s="515">
        <v>1</v>
      </c>
      <c r="F72" s="641"/>
      <c r="G72" s="479">
        <v>141.573375</v>
      </c>
      <c r="H72" s="227">
        <f>IF(G72="","",G72-G72*COMPASS!$U$50)</f>
        <v>141.573375</v>
      </c>
    </row>
    <row r="73" spans="1:8" ht="15" customHeight="1">
      <c r="A73" s="293" t="s">
        <v>16888</v>
      </c>
      <c r="B73" s="370" t="s">
        <v>467</v>
      </c>
      <c r="C73" s="311" t="s">
        <v>16889</v>
      </c>
      <c r="D73" s="311" t="s">
        <v>16890</v>
      </c>
      <c r="E73" s="515">
        <v>1</v>
      </c>
      <c r="F73" s="641"/>
      <c r="G73" s="479">
        <v>167.81100000000001</v>
      </c>
      <c r="H73" s="227">
        <f>IF(G73="","",G73-G73*COMPASS!$U$50)</f>
        <v>167.81100000000001</v>
      </c>
    </row>
    <row r="74" spans="1:8" ht="15" customHeight="1">
      <c r="A74" s="528" t="s">
        <v>16891</v>
      </c>
      <c r="B74" s="528"/>
      <c r="C74" s="528"/>
      <c r="D74" s="528"/>
      <c r="E74" s="528"/>
      <c r="F74" s="528"/>
      <c r="G74" s="528"/>
      <c r="H74" s="227" t="str">
        <f>IF(G74="","",G74-G74*COMPASS!$U$50)</f>
        <v/>
      </c>
    </row>
    <row r="75" spans="1:8" ht="15" customHeight="1">
      <c r="A75" s="293" t="s">
        <v>16892</v>
      </c>
      <c r="B75" s="370" t="s">
        <v>467</v>
      </c>
      <c r="C75" s="317" t="s">
        <v>16893</v>
      </c>
      <c r="D75" s="311" t="s">
        <v>16894</v>
      </c>
      <c r="E75" s="515">
        <v>1</v>
      </c>
      <c r="F75" s="641"/>
      <c r="G75" s="479">
        <v>2.5620000000000003</v>
      </c>
      <c r="H75" s="227">
        <f>IF(G75="","",G75-G75*COMPASS!$U$50)</f>
        <v>2.5620000000000003</v>
      </c>
    </row>
    <row r="76" spans="1:8" ht="15" customHeight="1">
      <c r="A76" s="293" t="s">
        <v>16895</v>
      </c>
      <c r="B76" s="370" t="s">
        <v>467</v>
      </c>
      <c r="C76" s="317" t="s">
        <v>16896</v>
      </c>
      <c r="D76" s="311" t="s">
        <v>16897</v>
      </c>
      <c r="E76" s="515">
        <v>1</v>
      </c>
      <c r="F76" s="643"/>
      <c r="G76" s="479">
        <v>26.786625000000004</v>
      </c>
      <c r="H76" s="227">
        <f>IF(G76="","",G76-G76*COMPASS!$U$50)</f>
        <v>26.786625000000004</v>
      </c>
    </row>
    <row r="77" spans="1:8" ht="15" customHeight="1">
      <c r="A77" s="528" t="s">
        <v>7740</v>
      </c>
      <c r="B77" s="528"/>
      <c r="C77" s="528"/>
      <c r="D77" s="528"/>
      <c r="E77" s="528"/>
      <c r="F77" s="528"/>
      <c r="G77" s="528"/>
      <c r="H77" s="227" t="str">
        <f>IF(G77="","",G77-G77*COMPASS!$U$50)</f>
        <v/>
      </c>
    </row>
    <row r="78" spans="1:8" ht="15" customHeight="1">
      <c r="A78" s="293" t="s">
        <v>16898</v>
      </c>
      <c r="B78" s="371" t="s">
        <v>467</v>
      </c>
      <c r="C78" s="311" t="s">
        <v>16899</v>
      </c>
      <c r="D78" s="311" t="s">
        <v>16900</v>
      </c>
      <c r="E78" s="515">
        <v>1</v>
      </c>
      <c r="F78" s="642"/>
      <c r="G78" s="479">
        <v>8.3493750000000002</v>
      </c>
      <c r="H78" s="227">
        <f>IF(G78="","",G78-G78*COMPASS!$U$50)</f>
        <v>8.3493750000000002</v>
      </c>
    </row>
    <row r="79" spans="1:8" ht="15" customHeight="1">
      <c r="A79" s="293" t="s">
        <v>16901</v>
      </c>
      <c r="B79" s="371" t="s">
        <v>467</v>
      </c>
      <c r="C79" s="311" t="s">
        <v>16902</v>
      </c>
      <c r="D79" s="311" t="s">
        <v>16903</v>
      </c>
      <c r="E79" s="515">
        <v>1</v>
      </c>
      <c r="F79" s="642"/>
      <c r="G79" s="479">
        <v>9.5388750000000009</v>
      </c>
      <c r="H79" s="227">
        <f>IF(G79="","",G79-G79*COMPASS!$U$50)</f>
        <v>9.5388750000000009</v>
      </c>
    </row>
    <row r="80" spans="1:8" ht="15" customHeight="1">
      <c r="A80" s="293" t="s">
        <v>16904</v>
      </c>
      <c r="B80" s="371" t="s">
        <v>467</v>
      </c>
      <c r="C80" s="311" t="s">
        <v>16905</v>
      </c>
      <c r="D80" s="311" t="s">
        <v>16906</v>
      </c>
      <c r="E80" s="515">
        <v>1</v>
      </c>
      <c r="F80" s="642"/>
      <c r="G80" s="479">
        <v>10.751250000000001</v>
      </c>
      <c r="H80" s="227">
        <f>IF(G80="","",G80-G80*COMPASS!$U$50)</f>
        <v>10.751250000000001</v>
      </c>
    </row>
  </sheetData>
  <sheetProtection algorithmName="SHA-512" hashValue="7TtRgh8yzz117aA4UzO98Vv8r4a1meGJ5IkGQ+28l3SJkRhfqfG0PtHT/exSDtrMcRr6PDDLqsFsFycRHib/9Q==" saltValue="kd83pANBJqVQtcy05sENHg==" spinCount="100000" sheet="1" objects="1" scenarios="1"/>
  <autoFilter ref="F1:F80" xr:uid="{00000000-0001-0000-0300-000000000000}"/>
  <mergeCells count="1">
    <mergeCell ref="D1:G1"/>
  </mergeCells>
  <hyperlinks>
    <hyperlink ref="H2" location="Indice" display="Indice" xr:uid="{44825E93-0DAF-4960-9E6A-92BBCAA0C0A9}"/>
    <hyperlink ref="D1" r:id="rId1" xr:uid="{C0B800FE-6593-4A13-9B3F-5D8C4A49060A}"/>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tabColor indexed="56"/>
  </sheetPr>
  <dimension ref="A1:H341"/>
  <sheetViews>
    <sheetView zoomScaleNormal="100" workbookViewId="0">
      <pane ySplit="4" topLeftCell="A5" activePane="bottomLeft" state="frozen"/>
      <selection activeCell="V11" sqref="V11"/>
      <selection pane="bottomLeft" activeCell="H9" sqref="H9"/>
    </sheetView>
  </sheetViews>
  <sheetFormatPr defaultColWidth="9.44140625" defaultRowHeight="13.2"/>
  <cols>
    <col min="1" max="1" width="20.44140625" style="49" customWidth="1"/>
    <col min="2" max="2" width="3.5546875" style="94" bestFit="1" customWidth="1"/>
    <col min="3" max="3" width="11" style="50" customWidth="1"/>
    <col min="4" max="4" width="44.5546875" style="48" customWidth="1"/>
    <col min="5" max="5" width="6.5546875" style="304" bestFit="1" customWidth="1"/>
    <col min="6" max="6" width="5.44140625" style="335" bestFit="1" customWidth="1"/>
    <col min="7" max="7" width="10.5546875" style="187" customWidth="1"/>
    <col min="8" max="8" width="10.44140625" style="180" bestFit="1" customWidth="1"/>
    <col min="9" max="16384" width="9.44140625" style="49"/>
  </cols>
  <sheetData>
    <row r="1" spans="1:8" ht="12.6" customHeight="1">
      <c r="A1" s="53" t="str">
        <f>'LS CABLE'!A1</f>
        <v>Listino Giugno26</v>
      </c>
      <c r="B1" s="134"/>
      <c r="C1" s="54"/>
      <c r="D1" s="1385" t="s">
        <v>11780</v>
      </c>
      <c r="E1" s="1386"/>
      <c r="F1" s="1386"/>
      <c r="G1" s="1386"/>
      <c r="H1" s="175"/>
    </row>
    <row r="2" spans="1:8" ht="13.5" customHeight="1" thickBot="1">
      <c r="A2" s="55"/>
      <c r="B2" s="135"/>
      <c r="C2" s="56"/>
      <c r="D2" s="46"/>
      <c r="E2" s="301"/>
      <c r="F2" s="334"/>
      <c r="G2" s="155"/>
      <c r="H2" s="176" t="s">
        <v>190</v>
      </c>
    </row>
    <row r="3" spans="1:8" ht="24" customHeight="1">
      <c r="A3" s="24" t="s">
        <v>14627</v>
      </c>
      <c r="B3" s="33"/>
      <c r="C3" s="151"/>
      <c r="D3" s="188"/>
      <c r="E3" s="302"/>
      <c r="F3" s="336"/>
      <c r="G3" s="186"/>
      <c r="H3" s="177"/>
    </row>
    <row r="4" spans="1:8" s="62" customFormat="1" ht="12.75" customHeight="1">
      <c r="A4" s="137" t="str">
        <f>'LS CABLE'!A4</f>
        <v>Cod. Compass</v>
      </c>
      <c r="B4" s="140"/>
      <c r="C4" s="158" t="s">
        <v>217</v>
      </c>
      <c r="D4" s="189" t="s">
        <v>219</v>
      </c>
      <c r="E4" s="303" t="s">
        <v>490</v>
      </c>
      <c r="F4" s="158"/>
      <c r="G4" s="228" t="s">
        <v>5045</v>
      </c>
      <c r="H4" s="226" t="s">
        <v>491</v>
      </c>
    </row>
    <row r="5" spans="1:8" ht="27.6" customHeight="1">
      <c r="A5" s="528" t="s">
        <v>664</v>
      </c>
      <c r="B5" s="528"/>
      <c r="C5" s="528"/>
      <c r="D5" s="528"/>
      <c r="E5" s="528"/>
      <c r="F5" s="528"/>
      <c r="G5" s="528"/>
      <c r="H5" s="640" t="str">
        <f>IF(G5="","",G5-G5*COMPASS!#REF!)</f>
        <v/>
      </c>
    </row>
    <row r="6" spans="1:8" ht="15" customHeight="1">
      <c r="A6" s="293" t="s">
        <v>15815</v>
      </c>
      <c r="B6" s="370" t="s">
        <v>216</v>
      </c>
      <c r="C6" s="311">
        <v>760249153</v>
      </c>
      <c r="D6" s="294" t="s">
        <v>15816</v>
      </c>
      <c r="E6" s="515">
        <v>10</v>
      </c>
      <c r="F6" s="641"/>
      <c r="G6" s="1188">
        <v>4.2372000000000005</v>
      </c>
      <c r="H6" s="227">
        <f>BELDEN!H7</f>
        <v>1.08</v>
      </c>
    </row>
    <row r="7" spans="1:8" ht="15" customHeight="1">
      <c r="A7" s="293" t="s">
        <v>15817</v>
      </c>
      <c r="B7" s="370" t="s">
        <v>216</v>
      </c>
      <c r="C7" s="311">
        <v>760249154</v>
      </c>
      <c r="D7" s="294" t="s">
        <v>15818</v>
      </c>
      <c r="E7" s="515">
        <v>10</v>
      </c>
      <c r="F7" s="641"/>
      <c r="G7" s="1188">
        <v>4.2372000000000005</v>
      </c>
      <c r="H7" s="227">
        <f>IF(G7="","",G7-G7*COMPASS!$U$9)</f>
        <v>4.2372000000000005</v>
      </c>
    </row>
    <row r="8" spans="1:8" ht="15" customHeight="1">
      <c r="A8" s="293" t="s">
        <v>15819</v>
      </c>
      <c r="B8" s="370" t="s">
        <v>216</v>
      </c>
      <c r="C8" s="311">
        <v>760249145</v>
      </c>
      <c r="D8" s="294" t="s">
        <v>15820</v>
      </c>
      <c r="E8" s="515">
        <v>25</v>
      </c>
      <c r="F8" s="641"/>
      <c r="G8" s="1188">
        <v>3.9204000000000003</v>
      </c>
      <c r="H8" s="227">
        <f>IF(G8="","",G8-G8*COMPASS!$U$9)</f>
        <v>3.9204000000000003</v>
      </c>
    </row>
    <row r="9" spans="1:8" ht="15" customHeight="1">
      <c r="A9" s="293" t="s">
        <v>15821</v>
      </c>
      <c r="B9" s="370" t="s">
        <v>216</v>
      </c>
      <c r="C9" s="311">
        <v>760249130</v>
      </c>
      <c r="D9" s="294" t="s">
        <v>15822</v>
      </c>
      <c r="E9" s="515">
        <v>25</v>
      </c>
      <c r="F9" s="641"/>
      <c r="G9" s="1188">
        <v>3.9204000000000003</v>
      </c>
      <c r="H9" s="227">
        <f>IF(G9="","",G9-G9*COMPASS!$U$9)</f>
        <v>3.9204000000000003</v>
      </c>
    </row>
    <row r="10" spans="1:8" ht="15" customHeight="1">
      <c r="A10" s="293" t="s">
        <v>455</v>
      </c>
      <c r="B10" s="370" t="s">
        <v>216</v>
      </c>
      <c r="C10" s="311" t="s">
        <v>7447</v>
      </c>
      <c r="D10" s="294" t="s">
        <v>15823</v>
      </c>
      <c r="E10" s="515">
        <v>10</v>
      </c>
      <c r="F10" s="641"/>
      <c r="G10" s="1188">
        <v>7.6824000000000003</v>
      </c>
      <c r="H10" s="227">
        <f>IF(G10="","",G10-G10*COMPASS!$U$9)</f>
        <v>7.6824000000000003</v>
      </c>
    </row>
    <row r="11" spans="1:8" ht="15" customHeight="1">
      <c r="A11" s="293" t="s">
        <v>502</v>
      </c>
      <c r="B11" s="370" t="s">
        <v>216</v>
      </c>
      <c r="C11" s="311" t="s">
        <v>7448</v>
      </c>
      <c r="D11" s="294" t="s">
        <v>15824</v>
      </c>
      <c r="E11" s="515">
        <v>10</v>
      </c>
      <c r="F11" s="641"/>
      <c r="G11" s="1188">
        <v>28.683600000000002</v>
      </c>
      <c r="H11" s="227">
        <f>IF(G11="","",G11-G11*COMPASS!$U$9)</f>
        <v>28.683600000000002</v>
      </c>
    </row>
    <row r="12" spans="1:8" ht="15" customHeight="1">
      <c r="A12" s="293" t="s">
        <v>503</v>
      </c>
      <c r="B12" s="370" t="s">
        <v>467</v>
      </c>
      <c r="C12" s="311" t="s">
        <v>7449</v>
      </c>
      <c r="D12" s="294" t="s">
        <v>15825</v>
      </c>
      <c r="E12" s="515">
        <v>25</v>
      </c>
      <c r="F12" s="641"/>
      <c r="G12" s="1188">
        <v>0.60720000000000007</v>
      </c>
      <c r="H12" s="227">
        <f>IF(G12="","",G12-G12*COMPASS!$U$9)</f>
        <v>0.60720000000000007</v>
      </c>
    </row>
    <row r="13" spans="1:8" ht="15" customHeight="1">
      <c r="A13" s="293" t="s">
        <v>504</v>
      </c>
      <c r="B13" s="370" t="s">
        <v>467</v>
      </c>
      <c r="C13" s="311" t="s">
        <v>7450</v>
      </c>
      <c r="D13" s="294" t="s">
        <v>15826</v>
      </c>
      <c r="E13" s="515">
        <v>25</v>
      </c>
      <c r="F13" s="641"/>
      <c r="G13" s="1188">
        <v>0.56759999999999999</v>
      </c>
      <c r="H13" s="227">
        <f>IF(G13="","",G13-G13*COMPASS!$U$9)</f>
        <v>0.56759999999999999</v>
      </c>
    </row>
    <row r="14" spans="1:8" ht="15" customHeight="1">
      <c r="A14" s="293" t="s">
        <v>5136</v>
      </c>
      <c r="B14" s="371" t="s">
        <v>467</v>
      </c>
      <c r="C14" s="311" t="s">
        <v>5046</v>
      </c>
      <c r="D14" s="311" t="s">
        <v>15827</v>
      </c>
      <c r="E14" s="515">
        <v>25</v>
      </c>
      <c r="F14" s="641"/>
      <c r="G14" s="1188">
        <v>0.60720000000000007</v>
      </c>
      <c r="H14" s="227">
        <f>IF(G14="","",G14-G14*COMPASS!$U$9)</f>
        <v>0.60720000000000007</v>
      </c>
    </row>
    <row r="15" spans="1:8" ht="15" customHeight="1">
      <c r="A15" s="293" t="s">
        <v>9641</v>
      </c>
      <c r="B15" s="371" t="s">
        <v>216</v>
      </c>
      <c r="C15" s="311" t="s">
        <v>9642</v>
      </c>
      <c r="D15" s="311" t="s">
        <v>15828</v>
      </c>
      <c r="E15" s="515">
        <v>25</v>
      </c>
      <c r="F15" s="641"/>
      <c r="G15" s="1188">
        <v>15.694800000000001</v>
      </c>
      <c r="H15" s="227">
        <f>IF(G15="","",G15-G15*COMPASS!$U$9)</f>
        <v>15.694800000000001</v>
      </c>
    </row>
    <row r="16" spans="1:8" ht="15" customHeight="1">
      <c r="A16" s="293" t="s">
        <v>9643</v>
      </c>
      <c r="B16" s="370" t="s">
        <v>216</v>
      </c>
      <c r="C16" s="311" t="s">
        <v>9644</v>
      </c>
      <c r="D16" s="294" t="s">
        <v>15829</v>
      </c>
      <c r="E16" s="515">
        <v>25</v>
      </c>
      <c r="F16" s="641"/>
      <c r="G16" s="1188">
        <v>18.8628</v>
      </c>
      <c r="H16" s="227">
        <f>IF(G16="","",G16-G16*COMPASS!$U$9)</f>
        <v>18.8628</v>
      </c>
    </row>
    <row r="17" spans="1:8" ht="15" customHeight="1">
      <c r="A17" s="528" t="s">
        <v>465</v>
      </c>
      <c r="B17" s="528"/>
      <c r="C17" s="528"/>
      <c r="D17" s="528"/>
      <c r="E17" s="528"/>
      <c r="F17" s="528"/>
      <c r="G17" s="528"/>
      <c r="H17" s="227" t="str">
        <f>IF(G17="","",G17-G17*COMPASS!$U$9)</f>
        <v/>
      </c>
    </row>
    <row r="18" spans="1:8" ht="15" customHeight="1">
      <c r="A18" s="337" t="s">
        <v>10401</v>
      </c>
      <c r="B18" s="370" t="s">
        <v>216</v>
      </c>
      <c r="C18" s="311">
        <v>760248524</v>
      </c>
      <c r="D18" s="311" t="s">
        <v>15830</v>
      </c>
      <c r="E18" s="514">
        <v>25</v>
      </c>
      <c r="F18" s="642"/>
      <c r="G18" s="1188">
        <v>6.0324000000000009</v>
      </c>
      <c r="H18" s="227">
        <f>IF(G18="","",G18-G18*COMPASS!$U$9)</f>
        <v>6.0324000000000009</v>
      </c>
    </row>
    <row r="19" spans="1:8" ht="15" customHeight="1">
      <c r="A19" s="337" t="s">
        <v>10402</v>
      </c>
      <c r="B19" s="370" t="s">
        <v>216</v>
      </c>
      <c r="C19" s="311">
        <v>760248523</v>
      </c>
      <c r="D19" s="311" t="s">
        <v>15831</v>
      </c>
      <c r="E19" s="514">
        <v>25</v>
      </c>
      <c r="F19" s="642"/>
      <c r="G19" s="1188">
        <v>5.742</v>
      </c>
      <c r="H19" s="227">
        <f>IF(G19="","",G19-G19*COMPASS!$U$9)</f>
        <v>5.742</v>
      </c>
    </row>
    <row r="20" spans="1:8" ht="15" customHeight="1">
      <c r="A20" s="337" t="s">
        <v>10403</v>
      </c>
      <c r="B20" s="370" t="s">
        <v>216</v>
      </c>
      <c r="C20" s="311">
        <v>760248528</v>
      </c>
      <c r="D20" s="311" t="s">
        <v>15832</v>
      </c>
      <c r="E20" s="514">
        <v>25</v>
      </c>
      <c r="F20" s="642"/>
      <c r="G20" s="1188">
        <v>7.854000000000001</v>
      </c>
      <c r="H20" s="227">
        <f>IF(G20="","",G20-G20*COMPASS!$U$9)</f>
        <v>7.854000000000001</v>
      </c>
    </row>
    <row r="21" spans="1:8" ht="15" customHeight="1">
      <c r="A21" s="337" t="s">
        <v>10404</v>
      </c>
      <c r="B21" s="370" t="s">
        <v>216</v>
      </c>
      <c r="C21" s="311">
        <v>760248527</v>
      </c>
      <c r="D21" s="311" t="s">
        <v>15833</v>
      </c>
      <c r="E21" s="514">
        <v>25</v>
      </c>
      <c r="F21" s="642"/>
      <c r="G21" s="1188">
        <v>7.5108000000000006</v>
      </c>
      <c r="H21" s="227">
        <f>IF(G21="","",G21-G21*COMPASS!$U$9)</f>
        <v>7.5108000000000006</v>
      </c>
    </row>
    <row r="22" spans="1:8" ht="15" customHeight="1">
      <c r="A22" s="293" t="s">
        <v>9</v>
      </c>
      <c r="B22" s="370" t="s">
        <v>216</v>
      </c>
      <c r="C22" s="311" t="s">
        <v>7453</v>
      </c>
      <c r="D22" s="311" t="s">
        <v>15834</v>
      </c>
      <c r="E22" s="514">
        <v>1</v>
      </c>
      <c r="F22" s="642"/>
      <c r="G22" s="1188">
        <v>14.374800000000002</v>
      </c>
      <c r="H22" s="227">
        <f>IF(G22="","",G22-G22*COMPASS!$U$9)</f>
        <v>14.374800000000002</v>
      </c>
    </row>
    <row r="23" spans="1:8" ht="15" customHeight="1">
      <c r="A23" s="347" t="s">
        <v>7536</v>
      </c>
      <c r="B23" s="370" t="s">
        <v>216</v>
      </c>
      <c r="C23" s="311" t="s">
        <v>7537</v>
      </c>
      <c r="D23" s="311" t="s">
        <v>15835</v>
      </c>
      <c r="E23" s="514">
        <v>1</v>
      </c>
      <c r="F23" s="642"/>
      <c r="G23" s="1188">
        <v>14.322000000000001</v>
      </c>
      <c r="H23" s="227">
        <f>IF(G23="","",G23-G23*COMPASS!$U$9)</f>
        <v>14.322000000000001</v>
      </c>
    </row>
    <row r="24" spans="1:8" ht="15" customHeight="1">
      <c r="A24" s="293" t="s">
        <v>10</v>
      </c>
      <c r="B24" s="370" t="s">
        <v>216</v>
      </c>
      <c r="C24" s="311" t="s">
        <v>7454</v>
      </c>
      <c r="D24" s="311" t="s">
        <v>15836</v>
      </c>
      <c r="E24" s="514">
        <v>1</v>
      </c>
      <c r="F24" s="642"/>
      <c r="G24" s="1188">
        <v>16.6188</v>
      </c>
      <c r="H24" s="227">
        <f>IF(G24="","",G24-G24*COMPASS!$U$9)</f>
        <v>16.6188</v>
      </c>
    </row>
    <row r="25" spans="1:8" ht="15" customHeight="1">
      <c r="A25" s="347" t="s">
        <v>7538</v>
      </c>
      <c r="B25" s="371" t="s">
        <v>216</v>
      </c>
      <c r="C25" s="311" t="s">
        <v>7539</v>
      </c>
      <c r="D25" s="311" t="s">
        <v>15837</v>
      </c>
      <c r="E25" s="514">
        <v>1</v>
      </c>
      <c r="F25" s="642"/>
      <c r="G25" s="1188">
        <v>14.797200000000002</v>
      </c>
      <c r="H25" s="227">
        <f>IF(G25="","",G25-G25*COMPASS!$U$9)</f>
        <v>14.797200000000002</v>
      </c>
    </row>
    <row r="26" spans="1:8" ht="15" customHeight="1">
      <c r="A26" s="293" t="s">
        <v>5883</v>
      </c>
      <c r="B26" s="370" t="s">
        <v>216</v>
      </c>
      <c r="C26" s="311" t="s">
        <v>5884</v>
      </c>
      <c r="D26" s="311" t="s">
        <v>9992</v>
      </c>
      <c r="E26" s="515">
        <v>500</v>
      </c>
      <c r="F26" s="641"/>
      <c r="G26" s="1188">
        <f>484.6248/1000</f>
        <v>0.48462479999999997</v>
      </c>
      <c r="H26" s="227">
        <f>IF(G26="","",G26-G26*COMPASS!$U$9)</f>
        <v>0.48462479999999997</v>
      </c>
    </row>
    <row r="27" spans="1:8" ht="15" customHeight="1">
      <c r="A27" s="347" t="s">
        <v>6183</v>
      </c>
      <c r="B27" s="370" t="s">
        <v>216</v>
      </c>
      <c r="C27" s="311" t="s">
        <v>6184</v>
      </c>
      <c r="D27" s="311" t="s">
        <v>9993</v>
      </c>
      <c r="E27" s="515">
        <v>500</v>
      </c>
      <c r="F27" s="641"/>
      <c r="G27" s="1188">
        <f>856.284/500</f>
        <v>1.7125680000000001</v>
      </c>
      <c r="H27" s="227">
        <f>IF(G27="","",G27-G27*COMPASS!$U$9)</f>
        <v>1.7125680000000001</v>
      </c>
    </row>
    <row r="28" spans="1:8" ht="15" customHeight="1">
      <c r="A28" s="347" t="s">
        <v>8376</v>
      </c>
      <c r="B28" s="371" t="s">
        <v>216</v>
      </c>
      <c r="C28" s="311" t="s">
        <v>8377</v>
      </c>
      <c r="D28" s="311" t="s">
        <v>9994</v>
      </c>
      <c r="E28" s="515">
        <v>500</v>
      </c>
      <c r="F28" s="642"/>
      <c r="G28" s="1188">
        <f>777.3876/500</f>
        <v>1.5547752000000001</v>
      </c>
      <c r="H28" s="227">
        <f>IF(G28="","",G28-G28*COMPASS!$U$9)</f>
        <v>1.5547752000000001</v>
      </c>
    </row>
    <row r="29" spans="1:8" ht="15" customHeight="1">
      <c r="A29" s="347" t="s">
        <v>6820</v>
      </c>
      <c r="B29" s="371" t="s">
        <v>216</v>
      </c>
      <c r="C29" s="311" t="s">
        <v>6818</v>
      </c>
      <c r="D29" s="311" t="s">
        <v>9995</v>
      </c>
      <c r="E29" s="515">
        <v>500</v>
      </c>
      <c r="F29" s="641"/>
      <c r="G29" s="1188">
        <f>777.3876/500</f>
        <v>1.5547752000000001</v>
      </c>
      <c r="H29" s="227">
        <f>IF(G29="","",G29-G29*COMPASS!$U$9)</f>
        <v>1.5547752000000001</v>
      </c>
    </row>
    <row r="30" spans="1:8" ht="15" customHeight="1">
      <c r="A30" s="347" t="s">
        <v>8345</v>
      </c>
      <c r="B30" s="371" t="s">
        <v>216</v>
      </c>
      <c r="C30" s="311">
        <v>760244129</v>
      </c>
      <c r="D30" s="311" t="s">
        <v>8346</v>
      </c>
      <c r="E30" s="514">
        <v>1</v>
      </c>
      <c r="F30" s="642"/>
      <c r="G30" s="1188">
        <f>875.9784/500</f>
        <v>1.7519567999999999</v>
      </c>
      <c r="H30" s="227">
        <f>IF(G30="","",G30-G30*COMPASS!$U$9)</f>
        <v>1.7519567999999999</v>
      </c>
    </row>
    <row r="31" spans="1:8" ht="15" customHeight="1">
      <c r="A31" s="347" t="s">
        <v>8347</v>
      </c>
      <c r="B31" s="371" t="s">
        <v>216</v>
      </c>
      <c r="C31" s="311">
        <v>760244130</v>
      </c>
      <c r="D31" s="311" t="s">
        <v>8348</v>
      </c>
      <c r="E31" s="514">
        <v>1</v>
      </c>
      <c r="F31" s="642"/>
      <c r="G31" s="1188">
        <f>816.5916/500</f>
        <v>1.6331831999999999</v>
      </c>
      <c r="H31" s="227">
        <f>IF(G31="","",G31-G31*COMPASS!$U$9)</f>
        <v>1.6331831999999999</v>
      </c>
    </row>
    <row r="32" spans="1:8" ht="15" customHeight="1">
      <c r="A32" s="528" t="s">
        <v>6185</v>
      </c>
      <c r="B32" s="528"/>
      <c r="C32" s="528"/>
      <c r="D32" s="528"/>
      <c r="E32" s="528"/>
      <c r="F32" s="528"/>
      <c r="G32" s="528"/>
      <c r="H32" s="227" t="str">
        <f>IF(G32="","",G32-G32*COMPASS!$U$9)</f>
        <v/>
      </c>
    </row>
    <row r="33" spans="1:8" ht="15" customHeight="1">
      <c r="A33" s="529" t="s">
        <v>6186</v>
      </c>
      <c r="B33" s="529"/>
      <c r="C33" s="529"/>
      <c r="D33" s="529"/>
      <c r="E33" s="529"/>
      <c r="F33" s="529"/>
      <c r="G33" s="529"/>
      <c r="H33" s="227" t="str">
        <f>IF(G33="","",G33-G33*COMPASS!$U$9)</f>
        <v/>
      </c>
    </row>
    <row r="34" spans="1:8" ht="15" customHeight="1">
      <c r="A34" s="293" t="s">
        <v>13360</v>
      </c>
      <c r="B34" s="370" t="s">
        <v>216</v>
      </c>
      <c r="C34" s="311" t="s">
        <v>13361</v>
      </c>
      <c r="D34" s="294" t="s">
        <v>15838</v>
      </c>
      <c r="E34" s="515">
        <v>8235</v>
      </c>
      <c r="F34" s="641"/>
      <c r="G34" s="1188">
        <v>1.7820000000000003</v>
      </c>
      <c r="H34" s="227">
        <f>IF(G34="","",G34-G34*COMPASS!$U$9)</f>
        <v>1.7820000000000003</v>
      </c>
    </row>
    <row r="35" spans="1:8" ht="15" customHeight="1">
      <c r="A35" s="293" t="s">
        <v>6842</v>
      </c>
      <c r="B35" s="370" t="s">
        <v>467</v>
      </c>
      <c r="C35" s="311" t="s">
        <v>7455</v>
      </c>
      <c r="D35" s="294" t="s">
        <v>15839</v>
      </c>
      <c r="E35" s="514">
        <v>305</v>
      </c>
      <c r="F35" s="642"/>
      <c r="G35" s="1188">
        <v>1.7820000000000003</v>
      </c>
      <c r="H35" s="227">
        <f>IF(G35="","",G35-G35*COMPASS!$U$9)</f>
        <v>1.7820000000000003</v>
      </c>
    </row>
    <row r="36" spans="1:8" ht="15" customHeight="1">
      <c r="A36" s="293" t="s">
        <v>4296</v>
      </c>
      <c r="B36" s="370" t="s">
        <v>216</v>
      </c>
      <c r="C36" s="311" t="s">
        <v>7456</v>
      </c>
      <c r="D36" s="294" t="s">
        <v>15840</v>
      </c>
      <c r="E36" s="515">
        <v>10980</v>
      </c>
      <c r="F36" s="641"/>
      <c r="G36" s="1188">
        <v>1.4388000000000001</v>
      </c>
      <c r="H36" s="227">
        <f>IF(G36="","",G36-G36*COMPASS!$U$9)</f>
        <v>1.4388000000000001</v>
      </c>
    </row>
    <row r="37" spans="1:8" ht="15" customHeight="1">
      <c r="A37" s="293" t="s">
        <v>13362</v>
      </c>
      <c r="B37" s="370" t="s">
        <v>216</v>
      </c>
      <c r="C37" s="311" t="s">
        <v>13363</v>
      </c>
      <c r="D37" s="294" t="s">
        <v>15841</v>
      </c>
      <c r="E37" s="515">
        <v>8000</v>
      </c>
      <c r="F37" s="641"/>
      <c r="G37" s="1188">
        <v>1.4916</v>
      </c>
      <c r="H37" s="227">
        <f>IF(G37="","",G37-G37*COMPASS!$U$9)</f>
        <v>1.4916</v>
      </c>
    </row>
    <row r="38" spans="1:8" ht="15" customHeight="1">
      <c r="A38" s="293" t="s">
        <v>13364</v>
      </c>
      <c r="B38" s="370" t="s">
        <v>216</v>
      </c>
      <c r="C38" s="311" t="s">
        <v>13365</v>
      </c>
      <c r="D38" s="294" t="s">
        <v>15842</v>
      </c>
      <c r="E38" s="514">
        <v>32940</v>
      </c>
      <c r="F38" s="642"/>
      <c r="G38" s="1188">
        <v>1.4388000000000001</v>
      </c>
      <c r="H38" s="227">
        <f>IF(G38="","",G38-G38*COMPASS!$U$9)</f>
        <v>1.4388000000000001</v>
      </c>
    </row>
    <row r="39" spans="1:8" ht="15" customHeight="1">
      <c r="A39" s="293" t="s">
        <v>13366</v>
      </c>
      <c r="B39" s="370" t="s">
        <v>216</v>
      </c>
      <c r="C39" s="311" t="s">
        <v>13367</v>
      </c>
      <c r="D39" s="311" t="s">
        <v>15843</v>
      </c>
      <c r="E39" s="514">
        <v>4000</v>
      </c>
      <c r="F39" s="642"/>
      <c r="G39" s="1188">
        <v>2.3760000000000003</v>
      </c>
      <c r="H39" s="227">
        <f>IF(G39="","",G39-G39*COMPASS!$U$9)</f>
        <v>2.3760000000000003</v>
      </c>
    </row>
    <row r="40" spans="1:8" ht="15" customHeight="1">
      <c r="A40" s="293" t="s">
        <v>7690</v>
      </c>
      <c r="B40" s="370" t="s">
        <v>216</v>
      </c>
      <c r="C40" s="311" t="s">
        <v>7691</v>
      </c>
      <c r="D40" s="294" t="s">
        <v>7692</v>
      </c>
      <c r="E40" s="514">
        <v>9000</v>
      </c>
      <c r="F40" s="642"/>
      <c r="G40" s="1188">
        <v>791.85480000000007</v>
      </c>
      <c r="H40" s="227">
        <f>IF(G40="","",G40-G40*COMPASS!$U$9)</f>
        <v>791.85480000000007</v>
      </c>
    </row>
    <row r="41" spans="1:8" ht="15" customHeight="1">
      <c r="A41" s="293" t="s">
        <v>15844</v>
      </c>
      <c r="B41" s="370" t="s">
        <v>467</v>
      </c>
      <c r="C41" s="311">
        <v>760258679</v>
      </c>
      <c r="D41" s="294" t="s">
        <v>15845</v>
      </c>
      <c r="E41" s="514">
        <v>915</v>
      </c>
      <c r="F41" s="642"/>
      <c r="G41" s="479">
        <v>7.11</v>
      </c>
      <c r="H41" s="227">
        <f>IF(G41="","",G41-G41*COMPASS!$U$9)</f>
        <v>7.11</v>
      </c>
    </row>
    <row r="42" spans="1:8" ht="15" customHeight="1">
      <c r="A42" s="529" t="s">
        <v>15846</v>
      </c>
      <c r="B42" s="529"/>
      <c r="C42" s="529"/>
      <c r="D42" s="529"/>
      <c r="E42" s="529"/>
      <c r="F42" s="529"/>
      <c r="G42" s="529"/>
      <c r="H42" s="227" t="str">
        <f>IF(G42="","",G42-G42*COMPASS!$U$9)</f>
        <v/>
      </c>
    </row>
    <row r="43" spans="1:8" ht="15" customHeight="1">
      <c r="A43" s="293" t="s">
        <v>271</v>
      </c>
      <c r="B43" s="370" t="s">
        <v>467</v>
      </c>
      <c r="C43" s="311" t="s">
        <v>7457</v>
      </c>
      <c r="D43" s="294" t="s">
        <v>15847</v>
      </c>
      <c r="E43" s="514">
        <v>1</v>
      </c>
      <c r="F43" s="642"/>
      <c r="G43" s="1188">
        <v>8.5931999999999995</v>
      </c>
      <c r="H43" s="227">
        <f>IF(G43="","",G43-G43*COMPASS!$U$9)</f>
        <v>8.5931999999999995</v>
      </c>
    </row>
    <row r="44" spans="1:8" ht="15" customHeight="1">
      <c r="A44" s="293" t="s">
        <v>658</v>
      </c>
      <c r="B44" s="370" t="s">
        <v>467</v>
      </c>
      <c r="C44" s="311" t="s">
        <v>7458</v>
      </c>
      <c r="D44" s="294" t="s">
        <v>15848</v>
      </c>
      <c r="E44" s="514">
        <v>1</v>
      </c>
      <c r="F44" s="642"/>
      <c r="G44" s="1188">
        <v>8.5931999999999995</v>
      </c>
      <c r="H44" s="227">
        <f>IF(G44="","",G44-G44*COMPASS!$U$9)</f>
        <v>8.5931999999999995</v>
      </c>
    </row>
    <row r="45" spans="1:8" ht="15" customHeight="1">
      <c r="A45" s="293" t="s">
        <v>4216</v>
      </c>
      <c r="B45" s="370" t="s">
        <v>467</v>
      </c>
      <c r="C45" s="311" t="s">
        <v>4217</v>
      </c>
      <c r="D45" s="294" t="s">
        <v>15849</v>
      </c>
      <c r="E45" s="514">
        <v>1</v>
      </c>
      <c r="F45" s="642"/>
      <c r="G45" s="1188">
        <v>8.5931999999999995</v>
      </c>
      <c r="H45" s="227">
        <f>IF(G45="","",G45-G45*COMPASS!$U$9)</f>
        <v>8.5931999999999995</v>
      </c>
    </row>
    <row r="46" spans="1:8" ht="15" customHeight="1">
      <c r="A46" s="293" t="s">
        <v>659</v>
      </c>
      <c r="B46" s="370" t="s">
        <v>216</v>
      </c>
      <c r="C46" s="311" t="s">
        <v>7459</v>
      </c>
      <c r="D46" s="294" t="s">
        <v>15850</v>
      </c>
      <c r="E46" s="514">
        <v>25</v>
      </c>
      <c r="F46" s="642"/>
      <c r="G46" s="1188">
        <v>8.91</v>
      </c>
      <c r="H46" s="227">
        <f>IF(G46="","",G46-G46*COMPASS!$U$9)</f>
        <v>8.91</v>
      </c>
    </row>
    <row r="47" spans="1:8" ht="15" customHeight="1">
      <c r="A47" s="293" t="s">
        <v>660</v>
      </c>
      <c r="B47" s="370" t="s">
        <v>216</v>
      </c>
      <c r="C47" s="311" t="s">
        <v>7460</v>
      </c>
      <c r="D47" s="294" t="s">
        <v>15851</v>
      </c>
      <c r="E47" s="514">
        <v>25</v>
      </c>
      <c r="F47" s="642"/>
      <c r="G47" s="1188">
        <v>8.91</v>
      </c>
      <c r="H47" s="227">
        <f>IF(G47="","",G47-G47*COMPASS!$U$9)</f>
        <v>8.91</v>
      </c>
    </row>
    <row r="48" spans="1:8" ht="15" customHeight="1">
      <c r="A48" s="293" t="s">
        <v>5137</v>
      </c>
      <c r="B48" s="370" t="s">
        <v>216</v>
      </c>
      <c r="C48" s="311" t="s">
        <v>5047</v>
      </c>
      <c r="D48" s="294" t="s">
        <v>15852</v>
      </c>
      <c r="E48" s="514">
        <v>25</v>
      </c>
      <c r="F48" s="642"/>
      <c r="G48" s="1188">
        <v>8.91</v>
      </c>
      <c r="H48" s="227">
        <f>IF(G48="","",G48-G48*COMPASS!$U$9)</f>
        <v>8.91</v>
      </c>
    </row>
    <row r="49" spans="1:8" ht="15" customHeight="1">
      <c r="A49" s="293" t="s">
        <v>7693</v>
      </c>
      <c r="B49" s="370" t="s">
        <v>467</v>
      </c>
      <c r="C49" s="311" t="s">
        <v>7694</v>
      </c>
      <c r="D49" s="294" t="s">
        <v>15853</v>
      </c>
      <c r="E49" s="514">
        <v>25</v>
      </c>
      <c r="F49" s="642"/>
      <c r="G49" s="1188">
        <v>9.1872000000000007</v>
      </c>
      <c r="H49" s="227">
        <f>IF(G49="","",G49-G49*COMPASS!$U$9)</f>
        <v>9.1872000000000007</v>
      </c>
    </row>
    <row r="50" spans="1:8" ht="15" customHeight="1">
      <c r="A50" s="293" t="s">
        <v>7695</v>
      </c>
      <c r="B50" s="370" t="s">
        <v>467</v>
      </c>
      <c r="C50" s="311" t="s">
        <v>7696</v>
      </c>
      <c r="D50" s="294" t="s">
        <v>15854</v>
      </c>
      <c r="E50" s="514">
        <v>25</v>
      </c>
      <c r="F50" s="642"/>
      <c r="G50" s="1188">
        <v>9.1872000000000007</v>
      </c>
      <c r="H50" s="227">
        <f>IF(G50="","",G50-G50*COMPASS!$U$9)</f>
        <v>9.1872000000000007</v>
      </c>
    </row>
    <row r="51" spans="1:8" ht="15" customHeight="1">
      <c r="A51" s="529" t="s">
        <v>6187</v>
      </c>
      <c r="B51" s="529"/>
      <c r="C51" s="529"/>
      <c r="D51" s="529"/>
      <c r="E51" s="529"/>
      <c r="F51" s="529"/>
      <c r="G51" s="529"/>
      <c r="H51" s="227" t="str">
        <f>IF(G51="","",G51-G51*COMPASS!$U$9)</f>
        <v/>
      </c>
    </row>
    <row r="52" spans="1:8" ht="15" customHeight="1">
      <c r="A52" s="293" t="s">
        <v>6188</v>
      </c>
      <c r="B52" s="370" t="s">
        <v>467</v>
      </c>
      <c r="C52" s="311">
        <v>760237024</v>
      </c>
      <c r="D52" s="294" t="s">
        <v>15855</v>
      </c>
      <c r="E52" s="515">
        <v>1</v>
      </c>
      <c r="F52" s="641"/>
      <c r="G52" s="1188">
        <v>252.79320000000001</v>
      </c>
      <c r="H52" s="227">
        <f>IF(G52="","",G52-G52*COMPASS!$U$9)</f>
        <v>252.79320000000001</v>
      </c>
    </row>
    <row r="53" spans="1:8" ht="15" customHeight="1">
      <c r="A53" s="293" t="s">
        <v>6189</v>
      </c>
      <c r="B53" s="370" t="s">
        <v>216</v>
      </c>
      <c r="C53" s="311">
        <v>760237025</v>
      </c>
      <c r="D53" s="294" t="s">
        <v>15856</v>
      </c>
      <c r="E53" s="515">
        <v>1</v>
      </c>
      <c r="F53" s="641"/>
      <c r="G53" s="1188">
        <v>431.83799999999997</v>
      </c>
      <c r="H53" s="227">
        <f>IF(G53="","",G53-G53*COMPASS!$U$9)</f>
        <v>431.83799999999997</v>
      </c>
    </row>
    <row r="54" spans="1:8" ht="15" customHeight="1">
      <c r="A54" s="293" t="s">
        <v>7461</v>
      </c>
      <c r="B54" s="370" t="s">
        <v>216</v>
      </c>
      <c r="C54" s="311">
        <v>760237060</v>
      </c>
      <c r="D54" s="294" t="s">
        <v>15857</v>
      </c>
      <c r="E54" s="515">
        <v>1</v>
      </c>
      <c r="F54" s="641"/>
      <c r="G54" s="1188">
        <v>569.63280000000009</v>
      </c>
      <c r="H54" s="227">
        <f>IF(G54="","",G54-G54*COMPASS!$U$9)</f>
        <v>569.63280000000009</v>
      </c>
    </row>
    <row r="55" spans="1:8" ht="15" customHeight="1">
      <c r="A55" s="529" t="s">
        <v>6178</v>
      </c>
      <c r="B55" s="529"/>
      <c r="C55" s="529"/>
      <c r="D55" s="529"/>
      <c r="E55" s="529"/>
      <c r="F55" s="529"/>
      <c r="G55" s="529"/>
      <c r="H55" s="227" t="str">
        <f>IF(G55="","",G55-G55*COMPASS!$U$9)</f>
        <v/>
      </c>
    </row>
    <row r="56" spans="1:8" ht="15" customHeight="1">
      <c r="A56" s="347" t="s">
        <v>6179</v>
      </c>
      <c r="B56" s="370" t="s">
        <v>467</v>
      </c>
      <c r="C56" s="311">
        <v>760237040</v>
      </c>
      <c r="D56" s="311" t="s">
        <v>7672</v>
      </c>
      <c r="E56" s="514">
        <v>1</v>
      </c>
      <c r="F56" s="641"/>
      <c r="G56" s="1188">
        <v>62.779200000000003</v>
      </c>
      <c r="H56" s="227">
        <f>IF(G56="","",G56-G56*COMPASS!$U$9)</f>
        <v>62.779200000000003</v>
      </c>
    </row>
    <row r="57" spans="1:8" ht="15" customHeight="1">
      <c r="A57" s="347" t="s">
        <v>8471</v>
      </c>
      <c r="B57" s="371" t="s">
        <v>467</v>
      </c>
      <c r="C57" s="311">
        <v>760237052</v>
      </c>
      <c r="D57" s="311" t="s">
        <v>8472</v>
      </c>
      <c r="E57" s="514">
        <v>1</v>
      </c>
      <c r="F57" s="642"/>
      <c r="G57" s="1188">
        <v>62.779200000000003</v>
      </c>
      <c r="H57" s="227">
        <f>IF(G57="","",G57-G57*COMPASS!$U$9)</f>
        <v>62.779200000000003</v>
      </c>
    </row>
    <row r="58" spans="1:8" ht="15" customHeight="1">
      <c r="A58" s="347" t="s">
        <v>6180</v>
      </c>
      <c r="B58" s="370" t="s">
        <v>216</v>
      </c>
      <c r="C58" s="311">
        <v>760237041</v>
      </c>
      <c r="D58" s="311" t="s">
        <v>7673</v>
      </c>
      <c r="E58" s="515">
        <v>1</v>
      </c>
      <c r="F58" s="641"/>
      <c r="G58" s="1188">
        <v>99.448800000000006</v>
      </c>
      <c r="H58" s="227">
        <f>IF(G58="","",G58-G58*COMPASS!$U$9)</f>
        <v>99.448800000000006</v>
      </c>
    </row>
    <row r="59" spans="1:8" ht="15" customHeight="1">
      <c r="A59" s="347" t="s">
        <v>611</v>
      </c>
      <c r="B59" s="370" t="s">
        <v>216</v>
      </c>
      <c r="C59" s="311" t="s">
        <v>7451</v>
      </c>
      <c r="D59" s="311" t="s">
        <v>15858</v>
      </c>
      <c r="E59" s="515">
        <v>10</v>
      </c>
      <c r="F59" s="641"/>
      <c r="G59" s="1188">
        <v>2.3364000000000003</v>
      </c>
      <c r="H59" s="227">
        <f>IF(G59="","",G59-G59*COMPASS!$U$9)</f>
        <v>2.3364000000000003</v>
      </c>
    </row>
    <row r="60" spans="1:8" ht="15" customHeight="1">
      <c r="A60" s="529" t="s">
        <v>6190</v>
      </c>
      <c r="B60" s="529"/>
      <c r="C60" s="529"/>
      <c r="D60" s="529"/>
      <c r="E60" s="529"/>
      <c r="F60" s="529"/>
      <c r="G60" s="529"/>
      <c r="H60" s="227" t="str">
        <f>IF(G60="","",G60-G60*COMPASS!$U$9)</f>
        <v/>
      </c>
    </row>
    <row r="61" spans="1:8" ht="15" customHeight="1">
      <c r="A61" s="293" t="s">
        <v>9645</v>
      </c>
      <c r="B61" s="370" t="s">
        <v>467</v>
      </c>
      <c r="C61" s="311" t="s">
        <v>9646</v>
      </c>
      <c r="D61" s="294" t="s">
        <v>15859</v>
      </c>
      <c r="E61" s="515">
        <v>1</v>
      </c>
      <c r="F61" s="641"/>
      <c r="G61" s="1188">
        <v>9.1344000000000012</v>
      </c>
      <c r="H61" s="227">
        <f>IF(G61="","",G61-G61*COMPASS!$U$9)</f>
        <v>9.1344000000000012</v>
      </c>
    </row>
    <row r="62" spans="1:8" ht="15" customHeight="1">
      <c r="A62" s="293" t="s">
        <v>5048</v>
      </c>
      <c r="B62" s="370" t="s">
        <v>467</v>
      </c>
      <c r="C62" s="311" t="s">
        <v>5049</v>
      </c>
      <c r="D62" s="294" t="s">
        <v>15860</v>
      </c>
      <c r="E62" s="515">
        <v>1</v>
      </c>
      <c r="F62" s="641"/>
      <c r="G62" s="1188">
        <v>10.23</v>
      </c>
      <c r="H62" s="227">
        <f>IF(G62="","",G62-G62*COMPASS!$U$9)</f>
        <v>10.23</v>
      </c>
    </row>
    <row r="63" spans="1:8" ht="15" customHeight="1">
      <c r="A63" s="347" t="s">
        <v>8217</v>
      </c>
      <c r="B63" s="370" t="s">
        <v>467</v>
      </c>
      <c r="C63" s="311" t="s">
        <v>8218</v>
      </c>
      <c r="D63" s="311" t="s">
        <v>15861</v>
      </c>
      <c r="E63" s="515">
        <v>1</v>
      </c>
      <c r="F63" s="641"/>
      <c r="G63" s="1188">
        <v>11.325600000000001</v>
      </c>
      <c r="H63" s="227">
        <f>IF(G63="","",G63-G63*COMPASS!$U$9)</f>
        <v>11.325600000000001</v>
      </c>
    </row>
    <row r="64" spans="1:8" ht="15" customHeight="1">
      <c r="A64" s="293" t="s">
        <v>5050</v>
      </c>
      <c r="B64" s="370" t="s">
        <v>467</v>
      </c>
      <c r="C64" s="311" t="s">
        <v>5051</v>
      </c>
      <c r="D64" s="294" t="s">
        <v>15862</v>
      </c>
      <c r="E64" s="515">
        <v>1</v>
      </c>
      <c r="F64" s="641"/>
      <c r="G64" s="1188">
        <v>12.421200000000001</v>
      </c>
      <c r="H64" s="227">
        <f>IF(G64="","",G64-G64*COMPASS!$U$9)</f>
        <v>12.421200000000001</v>
      </c>
    </row>
    <row r="65" spans="1:8" ht="15" customHeight="1">
      <c r="A65" s="293" t="s">
        <v>5052</v>
      </c>
      <c r="B65" s="370" t="s">
        <v>467</v>
      </c>
      <c r="C65" s="311" t="s">
        <v>5053</v>
      </c>
      <c r="D65" s="294" t="s">
        <v>15863</v>
      </c>
      <c r="E65" s="515">
        <v>1</v>
      </c>
      <c r="F65" s="641"/>
      <c r="G65" s="1188">
        <v>14.612400000000001</v>
      </c>
      <c r="H65" s="227">
        <f>IF(G65="","",G65-G65*COMPASS!$U$9)</f>
        <v>14.612400000000001</v>
      </c>
    </row>
    <row r="66" spans="1:8" ht="15" customHeight="1">
      <c r="A66" s="293" t="s">
        <v>5054</v>
      </c>
      <c r="B66" s="370" t="s">
        <v>216</v>
      </c>
      <c r="C66" s="311" t="s">
        <v>5055</v>
      </c>
      <c r="D66" s="294" t="s">
        <v>15864</v>
      </c>
      <c r="E66" s="515">
        <v>1</v>
      </c>
      <c r="F66" s="641"/>
      <c r="G66" s="1188">
        <v>19.008000000000003</v>
      </c>
      <c r="H66" s="227">
        <f>IF(G66="","",G66-G66*COMPASS!$U$9)</f>
        <v>19.008000000000003</v>
      </c>
    </row>
    <row r="67" spans="1:8" ht="15" customHeight="1">
      <c r="A67" s="293" t="s">
        <v>5056</v>
      </c>
      <c r="B67" s="370" t="s">
        <v>216</v>
      </c>
      <c r="C67" s="311" t="s">
        <v>5057</v>
      </c>
      <c r="D67" s="294" t="s">
        <v>15865</v>
      </c>
      <c r="E67" s="515">
        <v>50</v>
      </c>
      <c r="F67" s="641"/>
      <c r="G67" s="1188">
        <v>10.23</v>
      </c>
      <c r="H67" s="227">
        <f>IF(G67="","",G67-G67*COMPASS!$U$9)</f>
        <v>10.23</v>
      </c>
    </row>
    <row r="68" spans="1:8" ht="15" customHeight="1">
      <c r="A68" s="293" t="s">
        <v>5058</v>
      </c>
      <c r="B68" s="370" t="s">
        <v>216</v>
      </c>
      <c r="C68" s="311" t="s">
        <v>5059</v>
      </c>
      <c r="D68" s="294" t="s">
        <v>15866</v>
      </c>
      <c r="E68" s="515">
        <v>60</v>
      </c>
      <c r="F68" s="641"/>
      <c r="G68" s="1188">
        <v>12.421200000000001</v>
      </c>
      <c r="H68" s="227">
        <f>IF(G68="","",G68-G68*COMPASS!$U$9)</f>
        <v>12.421200000000001</v>
      </c>
    </row>
    <row r="69" spans="1:8" ht="15" customHeight="1">
      <c r="A69" s="293" t="s">
        <v>5060</v>
      </c>
      <c r="B69" s="370" t="s">
        <v>216</v>
      </c>
      <c r="C69" s="311" t="s">
        <v>5061</v>
      </c>
      <c r="D69" s="294" t="s">
        <v>15867</v>
      </c>
      <c r="E69" s="515">
        <v>50</v>
      </c>
      <c r="F69" s="641"/>
      <c r="G69" s="1188">
        <v>14.612400000000001</v>
      </c>
      <c r="H69" s="227">
        <f>IF(G69="","",G69-G69*COMPASS!$U$9)</f>
        <v>14.612400000000001</v>
      </c>
    </row>
    <row r="70" spans="1:8" ht="15" customHeight="1">
      <c r="A70" s="293" t="s">
        <v>5062</v>
      </c>
      <c r="B70" s="370" t="s">
        <v>216</v>
      </c>
      <c r="C70" s="311" t="s">
        <v>5063</v>
      </c>
      <c r="D70" s="294" t="s">
        <v>15868</v>
      </c>
      <c r="E70" s="515">
        <v>30</v>
      </c>
      <c r="F70" s="641"/>
      <c r="G70" s="1188">
        <v>19.008000000000003</v>
      </c>
      <c r="H70" s="227">
        <f>IF(G70="","",G70-G70*COMPASS!$U$9)</f>
        <v>19.008000000000003</v>
      </c>
    </row>
    <row r="71" spans="1:8" ht="15" customHeight="1">
      <c r="A71" s="293" t="s">
        <v>5064</v>
      </c>
      <c r="B71" s="370" t="s">
        <v>216</v>
      </c>
      <c r="C71" s="311" t="s">
        <v>5065</v>
      </c>
      <c r="D71" s="294" t="s">
        <v>15869</v>
      </c>
      <c r="E71" s="515">
        <v>50</v>
      </c>
      <c r="F71" s="641"/>
      <c r="G71" s="1188">
        <v>10.23</v>
      </c>
      <c r="H71" s="227">
        <f>IF(G71="","",G71-G71*COMPASS!$U$9)</f>
        <v>10.23</v>
      </c>
    </row>
    <row r="72" spans="1:8" ht="15" customHeight="1">
      <c r="A72" s="293" t="s">
        <v>5066</v>
      </c>
      <c r="B72" s="370" t="s">
        <v>216</v>
      </c>
      <c r="C72" s="311" t="s">
        <v>5067</v>
      </c>
      <c r="D72" s="294" t="s">
        <v>15870</v>
      </c>
      <c r="E72" s="515">
        <v>60</v>
      </c>
      <c r="F72" s="641"/>
      <c r="G72" s="1188">
        <v>12.421200000000001</v>
      </c>
      <c r="H72" s="227">
        <f>IF(G72="","",G72-G72*COMPASS!$U$9)</f>
        <v>12.421200000000001</v>
      </c>
    </row>
    <row r="73" spans="1:8" ht="15" customHeight="1">
      <c r="A73" s="293" t="s">
        <v>5068</v>
      </c>
      <c r="B73" s="370" t="s">
        <v>216</v>
      </c>
      <c r="C73" s="311" t="s">
        <v>5069</v>
      </c>
      <c r="D73" s="294" t="s">
        <v>15871</v>
      </c>
      <c r="E73" s="515">
        <v>50</v>
      </c>
      <c r="F73" s="641"/>
      <c r="G73" s="1188">
        <v>14.612400000000001</v>
      </c>
      <c r="H73" s="227">
        <f>IF(G73="","",G73-G73*COMPASS!$U$9)</f>
        <v>14.612400000000001</v>
      </c>
    </row>
    <row r="74" spans="1:8" ht="15" customHeight="1">
      <c r="A74" s="293" t="s">
        <v>5070</v>
      </c>
      <c r="B74" s="370" t="s">
        <v>216</v>
      </c>
      <c r="C74" s="311" t="s">
        <v>5071</v>
      </c>
      <c r="D74" s="294" t="s">
        <v>15872</v>
      </c>
      <c r="E74" s="514">
        <v>30</v>
      </c>
      <c r="F74" s="642"/>
      <c r="G74" s="1188">
        <v>19.008000000000003</v>
      </c>
      <c r="H74" s="227">
        <f>IF(G74="","",G74-G74*COMPASS!$U$9)</f>
        <v>19.008000000000003</v>
      </c>
    </row>
    <row r="75" spans="1:8" ht="15" customHeight="1">
      <c r="A75" s="293" t="s">
        <v>5072</v>
      </c>
      <c r="B75" s="370" t="s">
        <v>216</v>
      </c>
      <c r="C75" s="311" t="s">
        <v>5073</v>
      </c>
      <c r="D75" s="294" t="s">
        <v>15873</v>
      </c>
      <c r="E75" s="514">
        <v>50</v>
      </c>
      <c r="F75" s="642"/>
      <c r="G75" s="1188">
        <v>10.23</v>
      </c>
      <c r="H75" s="227">
        <f>IF(G75="","",G75-G75*COMPASS!$U$9)</f>
        <v>10.23</v>
      </c>
    </row>
    <row r="76" spans="1:8" ht="15" customHeight="1">
      <c r="A76" s="293" t="s">
        <v>5074</v>
      </c>
      <c r="B76" s="370" t="s">
        <v>216</v>
      </c>
      <c r="C76" s="311" t="s">
        <v>5075</v>
      </c>
      <c r="D76" s="294" t="s">
        <v>15874</v>
      </c>
      <c r="E76" s="514">
        <v>60</v>
      </c>
      <c r="F76" s="642"/>
      <c r="G76" s="1188">
        <v>12.421200000000001</v>
      </c>
      <c r="H76" s="227">
        <f>IF(G76="","",G76-G76*COMPASS!$U$9)</f>
        <v>12.421200000000001</v>
      </c>
    </row>
    <row r="77" spans="1:8" ht="15" customHeight="1">
      <c r="A77" s="293" t="s">
        <v>5076</v>
      </c>
      <c r="B77" s="370" t="s">
        <v>216</v>
      </c>
      <c r="C77" s="311" t="s">
        <v>5077</v>
      </c>
      <c r="D77" s="294" t="s">
        <v>15875</v>
      </c>
      <c r="E77" s="514">
        <v>50</v>
      </c>
      <c r="F77" s="642"/>
      <c r="G77" s="1188">
        <v>14.612400000000001</v>
      </c>
      <c r="H77" s="227">
        <f>IF(G77="","",G77-G77*COMPASS!$U$9)</f>
        <v>14.612400000000001</v>
      </c>
    </row>
    <row r="78" spans="1:8" ht="15" customHeight="1">
      <c r="A78" s="293" t="s">
        <v>5078</v>
      </c>
      <c r="B78" s="370" t="s">
        <v>216</v>
      </c>
      <c r="C78" s="311" t="s">
        <v>5079</v>
      </c>
      <c r="D78" s="294" t="s">
        <v>15876</v>
      </c>
      <c r="E78" s="514">
        <v>30</v>
      </c>
      <c r="F78" s="642"/>
      <c r="G78" s="1188">
        <v>19.008000000000003</v>
      </c>
      <c r="H78" s="227">
        <f>IF(G78="","",G78-G78*COMPASS!$U$9)</f>
        <v>19.008000000000003</v>
      </c>
    </row>
    <row r="79" spans="1:8" ht="15" customHeight="1">
      <c r="A79" s="293" t="s">
        <v>5080</v>
      </c>
      <c r="B79" s="370" t="s">
        <v>216</v>
      </c>
      <c r="C79" s="311" t="s">
        <v>5081</v>
      </c>
      <c r="D79" s="294" t="s">
        <v>15877</v>
      </c>
      <c r="E79" s="514">
        <v>50</v>
      </c>
      <c r="F79" s="642"/>
      <c r="G79" s="1188">
        <v>10.23</v>
      </c>
      <c r="H79" s="227">
        <f>IF(G79="","",G79-G79*COMPASS!$U$9)</f>
        <v>10.23</v>
      </c>
    </row>
    <row r="80" spans="1:8" ht="15" customHeight="1">
      <c r="A80" s="293" t="s">
        <v>5082</v>
      </c>
      <c r="B80" s="370" t="s">
        <v>216</v>
      </c>
      <c r="C80" s="311" t="s">
        <v>5083</v>
      </c>
      <c r="D80" s="294" t="s">
        <v>15878</v>
      </c>
      <c r="E80" s="514">
        <v>60</v>
      </c>
      <c r="F80" s="642"/>
      <c r="G80" s="1188">
        <v>12.421200000000001</v>
      </c>
      <c r="H80" s="227">
        <f>IF(G80="","",G80-G80*COMPASS!$U$9)</f>
        <v>12.421200000000001</v>
      </c>
    </row>
    <row r="81" spans="1:8" ht="15" customHeight="1">
      <c r="A81" s="293" t="s">
        <v>5084</v>
      </c>
      <c r="B81" s="370" t="s">
        <v>216</v>
      </c>
      <c r="C81" s="311" t="s">
        <v>5085</v>
      </c>
      <c r="D81" s="294" t="s">
        <v>15879</v>
      </c>
      <c r="E81" s="514">
        <v>50</v>
      </c>
      <c r="F81" s="642"/>
      <c r="G81" s="1188">
        <v>14.612400000000001</v>
      </c>
      <c r="H81" s="227">
        <f>IF(G81="","",G81-G81*COMPASS!$U$9)</f>
        <v>14.612400000000001</v>
      </c>
    </row>
    <row r="82" spans="1:8" ht="15" customHeight="1">
      <c r="A82" s="293" t="s">
        <v>5086</v>
      </c>
      <c r="B82" s="370" t="s">
        <v>216</v>
      </c>
      <c r="C82" s="311" t="s">
        <v>5087</v>
      </c>
      <c r="D82" s="294" t="s">
        <v>15880</v>
      </c>
      <c r="E82" s="514">
        <v>30</v>
      </c>
      <c r="F82" s="642"/>
      <c r="G82" s="1188">
        <v>19.008000000000003</v>
      </c>
      <c r="H82" s="227">
        <f>IF(G82="","",G82-G82*COMPASS!$U$9)</f>
        <v>19.008000000000003</v>
      </c>
    </row>
    <row r="83" spans="1:8" ht="15" customHeight="1">
      <c r="A83" s="528" t="s">
        <v>7697</v>
      </c>
      <c r="B83" s="528"/>
      <c r="C83" s="528"/>
      <c r="D83" s="528"/>
      <c r="E83" s="528"/>
      <c r="F83" s="528"/>
      <c r="G83" s="528"/>
      <c r="H83" s="227" t="str">
        <f>IF(G83="","",G83-G83*COMPASS!$U$9)</f>
        <v/>
      </c>
    </row>
    <row r="84" spans="1:8" ht="15" customHeight="1">
      <c r="A84" s="347" t="s">
        <v>7698</v>
      </c>
      <c r="B84" s="371" t="s">
        <v>467</v>
      </c>
      <c r="C84" s="311" t="s">
        <v>6932</v>
      </c>
      <c r="D84" s="311" t="s">
        <v>7699</v>
      </c>
      <c r="E84" s="515">
        <v>1</v>
      </c>
      <c r="F84" s="641"/>
      <c r="G84" s="1188">
        <v>12.619200000000001</v>
      </c>
      <c r="H84" s="227">
        <f>IF(G84="","",G84-G84*COMPASS!$U$9)</f>
        <v>12.619200000000001</v>
      </c>
    </row>
    <row r="85" spans="1:8" ht="15" customHeight="1">
      <c r="A85" s="347" t="s">
        <v>7700</v>
      </c>
      <c r="B85" s="371" t="s">
        <v>467</v>
      </c>
      <c r="C85" s="311" t="s">
        <v>6933</v>
      </c>
      <c r="D85" s="311" t="s">
        <v>6934</v>
      </c>
      <c r="E85" s="515">
        <v>1</v>
      </c>
      <c r="F85" s="641"/>
      <c r="G85" s="1188">
        <v>14.282400000000001</v>
      </c>
      <c r="H85" s="227">
        <f>IF(G85="","",G85-G85*COMPASS!$U$9)</f>
        <v>14.282400000000001</v>
      </c>
    </row>
    <row r="86" spans="1:8" ht="15" customHeight="1">
      <c r="A86" s="347" t="s">
        <v>7701</v>
      </c>
      <c r="B86" s="371" t="s">
        <v>467</v>
      </c>
      <c r="C86" s="311" t="s">
        <v>6935</v>
      </c>
      <c r="D86" s="311" t="s">
        <v>6936</v>
      </c>
      <c r="E86" s="515">
        <v>1</v>
      </c>
      <c r="F86" s="641"/>
      <c r="G86" s="1188">
        <v>15.945600000000001</v>
      </c>
      <c r="H86" s="227">
        <f>IF(G86="","",G86-G86*COMPASS!$U$9)</f>
        <v>15.945600000000001</v>
      </c>
    </row>
    <row r="87" spans="1:8" ht="15" customHeight="1">
      <c r="A87" s="347" t="s">
        <v>7702</v>
      </c>
      <c r="B87" s="371" t="s">
        <v>467</v>
      </c>
      <c r="C87" s="311" t="s">
        <v>6937</v>
      </c>
      <c r="D87" s="311" t="s">
        <v>6938</v>
      </c>
      <c r="E87" s="515">
        <v>1</v>
      </c>
      <c r="F87" s="641"/>
      <c r="G87" s="1188">
        <v>18.4404</v>
      </c>
      <c r="H87" s="227">
        <f>IF(G87="","",G87-G87*COMPASS!$U$9)</f>
        <v>18.4404</v>
      </c>
    </row>
    <row r="88" spans="1:8" ht="15" customHeight="1">
      <c r="A88" s="528" t="s">
        <v>6191</v>
      </c>
      <c r="B88" s="528"/>
      <c r="C88" s="528"/>
      <c r="D88" s="528"/>
      <c r="E88" s="528"/>
      <c r="F88" s="528"/>
      <c r="G88" s="528"/>
      <c r="H88" s="227" t="str">
        <f>IF(G88="","",G88-G88*COMPASS!$U$9)</f>
        <v/>
      </c>
    </row>
    <row r="89" spans="1:8" ht="15" customHeight="1">
      <c r="A89" s="529" t="s">
        <v>6192</v>
      </c>
      <c r="B89" s="529"/>
      <c r="C89" s="529"/>
      <c r="D89" s="529"/>
      <c r="E89" s="529"/>
      <c r="F89" s="529"/>
      <c r="G89" s="529"/>
      <c r="H89" s="227" t="str">
        <f>IF(G89="","",G89-G89*COMPASS!$U$9)</f>
        <v/>
      </c>
    </row>
    <row r="90" spans="1:8" ht="15" customHeight="1">
      <c r="A90" s="293" t="s">
        <v>5879</v>
      </c>
      <c r="B90" s="370" t="s">
        <v>216</v>
      </c>
      <c r="C90" s="311" t="s">
        <v>7462</v>
      </c>
      <c r="D90" s="311" t="s">
        <v>15881</v>
      </c>
      <c r="E90" s="515">
        <v>24</v>
      </c>
      <c r="F90" s="641"/>
      <c r="G90" s="1188">
        <v>13.1076</v>
      </c>
      <c r="H90" s="227">
        <f>IF(G90="","",G90-G90*COMPASS!$U$9)</f>
        <v>13.1076</v>
      </c>
    </row>
    <row r="91" spans="1:8" ht="15" customHeight="1">
      <c r="A91" s="293" t="s">
        <v>7540</v>
      </c>
      <c r="B91" s="370" t="s">
        <v>467</v>
      </c>
      <c r="C91" s="311" t="s">
        <v>7541</v>
      </c>
      <c r="D91" s="311" t="s">
        <v>15882</v>
      </c>
      <c r="E91" s="515">
        <v>1</v>
      </c>
      <c r="F91" s="641"/>
      <c r="G91" s="1188">
        <v>12.540000000000001</v>
      </c>
      <c r="H91" s="227">
        <f>IF(G91="","",G91-G91*COMPASS!$U$9)</f>
        <v>12.540000000000001</v>
      </c>
    </row>
    <row r="92" spans="1:8" ht="15" customHeight="1">
      <c r="A92" s="293" t="s">
        <v>7542</v>
      </c>
      <c r="B92" s="370" t="s">
        <v>467</v>
      </c>
      <c r="C92" s="311" t="s">
        <v>7543</v>
      </c>
      <c r="D92" s="311" t="s">
        <v>15883</v>
      </c>
      <c r="E92" s="515">
        <v>1</v>
      </c>
      <c r="F92" s="641"/>
      <c r="G92" s="1188">
        <v>12.540000000000001</v>
      </c>
      <c r="H92" s="227">
        <f>IF(G92="","",G92-G92*COMPASS!$U$9)</f>
        <v>12.540000000000001</v>
      </c>
    </row>
    <row r="93" spans="1:8" ht="15" customHeight="1">
      <c r="A93" s="293" t="s">
        <v>9996</v>
      </c>
      <c r="B93" s="370" t="s">
        <v>216</v>
      </c>
      <c r="C93" s="311" t="s">
        <v>9997</v>
      </c>
      <c r="D93" s="311" t="s">
        <v>15884</v>
      </c>
      <c r="E93" s="515">
        <v>1</v>
      </c>
      <c r="F93" s="642"/>
      <c r="G93" s="1188">
        <v>301.13159999999999</v>
      </c>
      <c r="H93" s="227">
        <f>IF(G93="","",G93-G93*COMPASS!$U$9)</f>
        <v>301.13159999999999</v>
      </c>
    </row>
    <row r="94" spans="1:8" ht="15" customHeight="1">
      <c r="A94" s="293" t="s">
        <v>9892</v>
      </c>
      <c r="B94" s="370" t="s">
        <v>216</v>
      </c>
      <c r="C94" s="311" t="s">
        <v>9893</v>
      </c>
      <c r="D94" s="311" t="s">
        <v>15885</v>
      </c>
      <c r="E94" s="515">
        <v>24</v>
      </c>
      <c r="F94" s="641"/>
      <c r="G94" s="1188">
        <v>12.540000000000001</v>
      </c>
      <c r="H94" s="227">
        <f>IF(G94="","",G94-G94*COMPASS!$U$9)</f>
        <v>12.540000000000001</v>
      </c>
    </row>
    <row r="95" spans="1:8" ht="15" customHeight="1">
      <c r="A95" s="293" t="s">
        <v>5880</v>
      </c>
      <c r="B95" s="370" t="s">
        <v>467</v>
      </c>
      <c r="C95" s="311" t="s">
        <v>7463</v>
      </c>
      <c r="D95" s="311" t="s">
        <v>15886</v>
      </c>
      <c r="E95" s="515">
        <v>1</v>
      </c>
      <c r="F95" s="641"/>
      <c r="G95" s="1188">
        <v>12.540000000000001</v>
      </c>
      <c r="H95" s="227">
        <f>IF(G95="","",G95-G95*COMPASS!$U$9)</f>
        <v>12.540000000000001</v>
      </c>
    </row>
    <row r="96" spans="1:8" ht="15" customHeight="1">
      <c r="A96" s="293" t="s">
        <v>8378</v>
      </c>
      <c r="B96" s="370" t="s">
        <v>467</v>
      </c>
      <c r="C96" s="311" t="s">
        <v>8379</v>
      </c>
      <c r="D96" s="311" t="s">
        <v>15887</v>
      </c>
      <c r="E96" s="514">
        <v>1</v>
      </c>
      <c r="F96" s="641"/>
      <c r="G96" s="1188">
        <v>31.046400000000002</v>
      </c>
      <c r="H96" s="227">
        <f>IF(G96="","",G96-G96*COMPASS!$U$9)</f>
        <v>31.046400000000002</v>
      </c>
    </row>
    <row r="97" spans="1:8" ht="15" customHeight="1">
      <c r="A97" s="293" t="s">
        <v>8380</v>
      </c>
      <c r="B97" s="370" t="s">
        <v>467</v>
      </c>
      <c r="C97" s="311" t="s">
        <v>8381</v>
      </c>
      <c r="D97" s="311" t="s">
        <v>15888</v>
      </c>
      <c r="E97" s="514">
        <v>1</v>
      </c>
      <c r="F97" s="641"/>
      <c r="G97" s="1188">
        <v>31.046400000000002</v>
      </c>
      <c r="H97" s="227">
        <f>IF(G97="","",G97-G97*COMPASS!$U$9)</f>
        <v>31.046400000000002</v>
      </c>
    </row>
    <row r="98" spans="1:8" ht="15" customHeight="1">
      <c r="A98" s="529" t="s">
        <v>6181</v>
      </c>
      <c r="B98" s="529"/>
      <c r="C98" s="529"/>
      <c r="D98" s="529"/>
      <c r="E98" s="529"/>
      <c r="F98" s="529"/>
      <c r="G98" s="529"/>
      <c r="H98" s="227" t="str">
        <f>IF(G98="","",G98-G98*COMPASS!$U$9)</f>
        <v/>
      </c>
    </row>
    <row r="99" spans="1:8" ht="15" customHeight="1">
      <c r="A99" s="293" t="s">
        <v>3315</v>
      </c>
      <c r="B99" s="401" t="s">
        <v>467</v>
      </c>
      <c r="C99" s="311" t="s">
        <v>7452</v>
      </c>
      <c r="D99" s="311" t="s">
        <v>13368</v>
      </c>
      <c r="E99" s="515">
        <v>1</v>
      </c>
      <c r="F99" s="641"/>
      <c r="G99" s="1188">
        <v>31.020000000000003</v>
      </c>
      <c r="H99" s="227">
        <f>IF(G99="","",G99-G99*COMPASS!$U$9)</f>
        <v>31.020000000000003</v>
      </c>
    </row>
    <row r="100" spans="1:8" ht="15" customHeight="1">
      <c r="A100" s="347" t="s">
        <v>6182</v>
      </c>
      <c r="B100" s="401" t="s">
        <v>467</v>
      </c>
      <c r="C100" s="311">
        <v>760237046</v>
      </c>
      <c r="D100" s="311" t="s">
        <v>7674</v>
      </c>
      <c r="E100" s="515">
        <v>1</v>
      </c>
      <c r="F100" s="641"/>
      <c r="G100" s="1188">
        <v>70.091999999999999</v>
      </c>
      <c r="H100" s="227">
        <f>IF(G100="","",G100-G100*COMPASS!$U$9)</f>
        <v>70.091999999999999</v>
      </c>
    </row>
    <row r="101" spans="1:8" ht="15" customHeight="1">
      <c r="A101" s="293" t="s">
        <v>8343</v>
      </c>
      <c r="B101" s="370" t="s">
        <v>216</v>
      </c>
      <c r="C101" s="311">
        <v>760237050</v>
      </c>
      <c r="D101" s="311" t="s">
        <v>8344</v>
      </c>
      <c r="E101" s="515">
        <v>1</v>
      </c>
      <c r="F101" s="641"/>
      <c r="G101" s="1188">
        <v>86.037600000000012</v>
      </c>
      <c r="H101" s="227">
        <f>IF(G101="","",G101-G101*COMPASS!$U$9)</f>
        <v>86.037600000000012</v>
      </c>
    </row>
    <row r="102" spans="1:8" ht="15" customHeight="1">
      <c r="A102" s="293" t="s">
        <v>7549</v>
      </c>
      <c r="B102" s="370" t="s">
        <v>216</v>
      </c>
      <c r="C102" s="311">
        <v>760237066</v>
      </c>
      <c r="D102" s="294" t="s">
        <v>7675</v>
      </c>
      <c r="E102" s="515">
        <v>1</v>
      </c>
      <c r="F102" s="641"/>
      <c r="G102" s="1188">
        <v>828.30000000000007</v>
      </c>
      <c r="H102" s="227">
        <f>IF(G102="","",G102-G102*COMPASS!$U$9)</f>
        <v>828.30000000000007</v>
      </c>
    </row>
    <row r="103" spans="1:8" ht="15" customHeight="1">
      <c r="A103" s="529" t="s">
        <v>6193</v>
      </c>
      <c r="B103" s="529"/>
      <c r="C103" s="529"/>
      <c r="D103" s="529"/>
      <c r="E103" s="529"/>
      <c r="F103" s="529"/>
      <c r="G103" s="529"/>
      <c r="H103" s="227" t="str">
        <f>IF(G103="","",G103-G103*COMPASS!$U$9)</f>
        <v/>
      </c>
    </row>
    <row r="104" spans="1:8" ht="15" customHeight="1">
      <c r="A104" s="293" t="s">
        <v>5088</v>
      </c>
      <c r="B104" s="370" t="s">
        <v>216</v>
      </c>
      <c r="C104" s="311" t="s">
        <v>5089</v>
      </c>
      <c r="D104" s="294" t="s">
        <v>15889</v>
      </c>
      <c r="E104" s="515">
        <v>1</v>
      </c>
      <c r="F104" s="641"/>
      <c r="G104" s="1188">
        <v>15.985200000000001</v>
      </c>
      <c r="H104" s="227">
        <f>IF(G104="","",G104-G104*COMPASS!$U$9)</f>
        <v>15.985200000000001</v>
      </c>
    </row>
    <row r="105" spans="1:8" ht="15" customHeight="1">
      <c r="A105" s="293" t="s">
        <v>5090</v>
      </c>
      <c r="B105" s="370" t="s">
        <v>216</v>
      </c>
      <c r="C105" s="311" t="s">
        <v>5091</v>
      </c>
      <c r="D105" s="294" t="s">
        <v>15890</v>
      </c>
      <c r="E105" s="515">
        <v>1</v>
      </c>
      <c r="F105" s="641"/>
      <c r="G105" s="1188">
        <v>19.654800000000002</v>
      </c>
      <c r="H105" s="227">
        <f>IF(G105="","",G105-G105*COMPASS!$U$9)</f>
        <v>19.654800000000002</v>
      </c>
    </row>
    <row r="106" spans="1:8" ht="15" customHeight="1">
      <c r="A106" s="293" t="s">
        <v>5092</v>
      </c>
      <c r="B106" s="370" t="s">
        <v>216</v>
      </c>
      <c r="C106" s="311" t="s">
        <v>5093</v>
      </c>
      <c r="D106" s="294" t="s">
        <v>15891</v>
      </c>
      <c r="E106" s="515">
        <v>1</v>
      </c>
      <c r="F106" s="641"/>
      <c r="G106" s="1188">
        <v>23.337600000000002</v>
      </c>
      <c r="H106" s="227">
        <f>IF(G106="","",G106-G106*COMPASS!$U$9)</f>
        <v>23.337600000000002</v>
      </c>
    </row>
    <row r="107" spans="1:8" ht="15" customHeight="1">
      <c r="A107" s="293" t="s">
        <v>5094</v>
      </c>
      <c r="B107" s="370" t="s">
        <v>216</v>
      </c>
      <c r="C107" s="311" t="s">
        <v>5095</v>
      </c>
      <c r="D107" s="294" t="s">
        <v>15892</v>
      </c>
      <c r="E107" s="515">
        <v>1</v>
      </c>
      <c r="F107" s="641"/>
      <c r="G107" s="1188">
        <v>30.6768</v>
      </c>
      <c r="H107" s="227">
        <f>IF(G107="","",G107-G107*COMPASS!$U$9)</f>
        <v>30.6768</v>
      </c>
    </row>
    <row r="108" spans="1:8" ht="15" customHeight="1">
      <c r="A108" s="293" t="s">
        <v>5096</v>
      </c>
      <c r="B108" s="370" t="s">
        <v>216</v>
      </c>
      <c r="C108" s="311" t="s">
        <v>5097</v>
      </c>
      <c r="D108" s="294" t="s">
        <v>15893</v>
      </c>
      <c r="E108" s="515">
        <v>50</v>
      </c>
      <c r="F108" s="641"/>
      <c r="G108" s="1188">
        <v>15.985200000000001</v>
      </c>
      <c r="H108" s="227">
        <f>IF(G108="","",G108-G108*COMPASS!$U$9)</f>
        <v>15.985200000000001</v>
      </c>
    </row>
    <row r="109" spans="1:8" ht="15" customHeight="1">
      <c r="A109" s="293" t="s">
        <v>5098</v>
      </c>
      <c r="B109" s="370" t="s">
        <v>216</v>
      </c>
      <c r="C109" s="311" t="s">
        <v>5099</v>
      </c>
      <c r="D109" s="294" t="s">
        <v>15894</v>
      </c>
      <c r="E109" s="515">
        <v>60</v>
      </c>
      <c r="F109" s="641"/>
      <c r="G109" s="1188">
        <v>19.654800000000002</v>
      </c>
      <c r="H109" s="227">
        <f>IF(G109="","",G109-G109*COMPASS!$U$9)</f>
        <v>19.654800000000002</v>
      </c>
    </row>
    <row r="110" spans="1:8" ht="15" customHeight="1">
      <c r="A110" s="293" t="s">
        <v>5100</v>
      </c>
      <c r="B110" s="370" t="s">
        <v>216</v>
      </c>
      <c r="C110" s="311" t="s">
        <v>5101</v>
      </c>
      <c r="D110" s="294" t="s">
        <v>15895</v>
      </c>
      <c r="E110" s="515">
        <v>50</v>
      </c>
      <c r="F110" s="641"/>
      <c r="G110" s="1188">
        <v>23.337600000000002</v>
      </c>
      <c r="H110" s="227">
        <f>IF(G110="","",G110-G110*COMPASS!$U$9)</f>
        <v>23.337600000000002</v>
      </c>
    </row>
    <row r="111" spans="1:8" ht="15" customHeight="1">
      <c r="A111" s="293" t="s">
        <v>5102</v>
      </c>
      <c r="B111" s="370" t="s">
        <v>216</v>
      </c>
      <c r="C111" s="311" t="s">
        <v>5103</v>
      </c>
      <c r="D111" s="294" t="s">
        <v>15896</v>
      </c>
      <c r="E111" s="515">
        <v>30</v>
      </c>
      <c r="F111" s="641"/>
      <c r="G111" s="1188">
        <v>30.6768</v>
      </c>
      <c r="H111" s="227">
        <f>IF(G111="","",G111-G111*COMPASS!$U$9)</f>
        <v>30.6768</v>
      </c>
    </row>
    <row r="112" spans="1:8" ht="15" customHeight="1">
      <c r="A112" s="293" t="s">
        <v>5104</v>
      </c>
      <c r="B112" s="370" t="s">
        <v>216</v>
      </c>
      <c r="C112" s="311" t="s">
        <v>5105</v>
      </c>
      <c r="D112" s="294" t="s">
        <v>15897</v>
      </c>
      <c r="E112" s="515">
        <v>50</v>
      </c>
      <c r="F112" s="641"/>
      <c r="G112" s="1188">
        <v>15.985200000000001</v>
      </c>
      <c r="H112" s="227">
        <f>IF(G112="","",G112-G112*COMPASS!$U$9)</f>
        <v>15.985200000000001</v>
      </c>
    </row>
    <row r="113" spans="1:8" ht="15" customHeight="1">
      <c r="A113" s="293" t="s">
        <v>5106</v>
      </c>
      <c r="B113" s="370" t="s">
        <v>216</v>
      </c>
      <c r="C113" s="311" t="s">
        <v>5107</v>
      </c>
      <c r="D113" s="294" t="s">
        <v>15898</v>
      </c>
      <c r="E113" s="515">
        <v>60</v>
      </c>
      <c r="F113" s="641"/>
      <c r="G113" s="1188">
        <v>19.654800000000002</v>
      </c>
      <c r="H113" s="227">
        <f>IF(G113="","",G113-G113*COMPASS!$U$9)</f>
        <v>19.654800000000002</v>
      </c>
    </row>
    <row r="114" spans="1:8" ht="15" customHeight="1">
      <c r="A114" s="293" t="s">
        <v>5108</v>
      </c>
      <c r="B114" s="370" t="s">
        <v>216</v>
      </c>
      <c r="C114" s="311" t="s">
        <v>5109</v>
      </c>
      <c r="D114" s="294" t="s">
        <v>15899</v>
      </c>
      <c r="E114" s="515">
        <v>50</v>
      </c>
      <c r="F114" s="641"/>
      <c r="G114" s="1188">
        <v>23.337600000000002</v>
      </c>
      <c r="H114" s="227">
        <f>IF(G114="","",G114-G114*COMPASS!$U$9)</f>
        <v>23.337600000000002</v>
      </c>
    </row>
    <row r="115" spans="1:8" ht="15" customHeight="1">
      <c r="A115" s="293" t="s">
        <v>5110</v>
      </c>
      <c r="B115" s="370" t="s">
        <v>216</v>
      </c>
      <c r="C115" s="311" t="s">
        <v>5111</v>
      </c>
      <c r="D115" s="294" t="s">
        <v>15900</v>
      </c>
      <c r="E115" s="515">
        <v>30</v>
      </c>
      <c r="F115" s="641"/>
      <c r="G115" s="1188">
        <v>30.6768</v>
      </c>
      <c r="H115" s="227">
        <f>IF(G115="","",G115-G115*COMPASS!$U$9)</f>
        <v>30.6768</v>
      </c>
    </row>
    <row r="116" spans="1:8" ht="15" customHeight="1">
      <c r="A116" s="293" t="s">
        <v>5112</v>
      </c>
      <c r="B116" s="370" t="s">
        <v>216</v>
      </c>
      <c r="C116" s="311" t="s">
        <v>5113</v>
      </c>
      <c r="D116" s="294" t="s">
        <v>15901</v>
      </c>
      <c r="E116" s="515">
        <v>50</v>
      </c>
      <c r="F116" s="641"/>
      <c r="G116" s="1188">
        <v>15.985200000000001</v>
      </c>
      <c r="H116" s="227">
        <f>IF(G116="","",G116-G116*COMPASS!$U$9)</f>
        <v>15.985200000000001</v>
      </c>
    </row>
    <row r="117" spans="1:8" ht="15" customHeight="1">
      <c r="A117" s="293" t="s">
        <v>5114</v>
      </c>
      <c r="B117" s="370" t="s">
        <v>216</v>
      </c>
      <c r="C117" s="311" t="s">
        <v>5115</v>
      </c>
      <c r="D117" s="294" t="s">
        <v>15902</v>
      </c>
      <c r="E117" s="515">
        <v>60</v>
      </c>
      <c r="F117" s="641"/>
      <c r="G117" s="1188">
        <v>19.654800000000002</v>
      </c>
      <c r="H117" s="227">
        <f>IF(G117="","",G117-G117*COMPASS!$U$9)</f>
        <v>19.654800000000002</v>
      </c>
    </row>
    <row r="118" spans="1:8" ht="15" customHeight="1">
      <c r="A118" s="293" t="s">
        <v>5116</v>
      </c>
      <c r="B118" s="370" t="s">
        <v>216</v>
      </c>
      <c r="C118" s="311" t="s">
        <v>5117</v>
      </c>
      <c r="D118" s="294" t="s">
        <v>15903</v>
      </c>
      <c r="E118" s="515">
        <v>50</v>
      </c>
      <c r="F118" s="641"/>
      <c r="G118" s="1188">
        <v>23.337600000000002</v>
      </c>
      <c r="H118" s="227">
        <f>IF(G118="","",G118-G118*COMPASS!$U$9)</f>
        <v>23.337600000000002</v>
      </c>
    </row>
    <row r="119" spans="1:8" ht="15" customHeight="1">
      <c r="A119" s="293" t="s">
        <v>5118</v>
      </c>
      <c r="B119" s="370" t="s">
        <v>216</v>
      </c>
      <c r="C119" s="311" t="s">
        <v>5119</v>
      </c>
      <c r="D119" s="294" t="s">
        <v>15904</v>
      </c>
      <c r="E119" s="515">
        <v>30</v>
      </c>
      <c r="F119" s="641"/>
      <c r="G119" s="1188">
        <v>30.6768</v>
      </c>
      <c r="H119" s="227">
        <f>IF(G119="","",G119-G119*COMPASS!$U$9)</f>
        <v>30.6768</v>
      </c>
    </row>
    <row r="120" spans="1:8" ht="15" customHeight="1">
      <c r="A120" s="293" t="s">
        <v>5120</v>
      </c>
      <c r="B120" s="370" t="s">
        <v>216</v>
      </c>
      <c r="C120" s="311" t="s">
        <v>5121</v>
      </c>
      <c r="D120" s="294" t="s">
        <v>15905</v>
      </c>
      <c r="E120" s="515">
        <v>50</v>
      </c>
      <c r="F120" s="641"/>
      <c r="G120" s="1188">
        <v>15.985200000000001</v>
      </c>
      <c r="H120" s="227">
        <f>IF(G120="","",G120-G120*COMPASS!$U$9)</f>
        <v>15.985200000000001</v>
      </c>
    </row>
    <row r="121" spans="1:8" ht="15" customHeight="1">
      <c r="A121" s="293" t="s">
        <v>5122</v>
      </c>
      <c r="B121" s="370" t="s">
        <v>216</v>
      </c>
      <c r="C121" s="311" t="s">
        <v>5123</v>
      </c>
      <c r="D121" s="294" t="s">
        <v>15906</v>
      </c>
      <c r="E121" s="515">
        <v>60</v>
      </c>
      <c r="F121" s="641"/>
      <c r="G121" s="1188">
        <v>19.654800000000002</v>
      </c>
      <c r="H121" s="227">
        <f>IF(G121="","",G121-G121*COMPASS!$U$9)</f>
        <v>19.654800000000002</v>
      </c>
    </row>
    <row r="122" spans="1:8" ht="15" customHeight="1">
      <c r="A122" s="293" t="s">
        <v>5124</v>
      </c>
      <c r="B122" s="370" t="s">
        <v>216</v>
      </c>
      <c r="C122" s="311" t="s">
        <v>5125</v>
      </c>
      <c r="D122" s="294" t="s">
        <v>15907</v>
      </c>
      <c r="E122" s="515">
        <v>50</v>
      </c>
      <c r="F122" s="641"/>
      <c r="G122" s="1188">
        <v>23.337600000000002</v>
      </c>
      <c r="H122" s="227">
        <f>IF(G122="","",G122-G122*COMPASS!$U$9)</f>
        <v>23.337600000000002</v>
      </c>
    </row>
    <row r="123" spans="1:8" ht="15" customHeight="1">
      <c r="A123" s="293" t="s">
        <v>5126</v>
      </c>
      <c r="B123" s="370" t="s">
        <v>216</v>
      </c>
      <c r="C123" s="311" t="s">
        <v>5127</v>
      </c>
      <c r="D123" s="294" t="s">
        <v>15908</v>
      </c>
      <c r="E123" s="515">
        <v>30</v>
      </c>
      <c r="F123" s="641"/>
      <c r="G123" s="1188">
        <v>30.6768</v>
      </c>
      <c r="H123" s="227">
        <f>IF(G123="","",G123-G123*COMPASS!$U$9)</f>
        <v>30.6768</v>
      </c>
    </row>
    <row r="124" spans="1:8" ht="15" customHeight="1">
      <c r="A124" s="528" t="s">
        <v>6194</v>
      </c>
      <c r="B124" s="528"/>
      <c r="C124" s="528"/>
      <c r="D124" s="528"/>
      <c r="E124" s="528"/>
      <c r="F124" s="528"/>
      <c r="G124" s="528"/>
      <c r="H124" s="227" t="str">
        <f>IF(G124="","",G124-G124*COMPASS!$U$9)</f>
        <v/>
      </c>
    </row>
    <row r="125" spans="1:8" ht="15" customHeight="1">
      <c r="A125" s="529" t="s">
        <v>6195</v>
      </c>
      <c r="B125" s="529"/>
      <c r="C125" s="529"/>
      <c r="D125" s="529"/>
      <c r="E125" s="529"/>
      <c r="F125" s="529"/>
      <c r="G125" s="529"/>
      <c r="H125" s="227" t="str">
        <f>IF(G125="","",G125-G125*COMPASS!$U$9)</f>
        <v/>
      </c>
    </row>
    <row r="126" spans="1:8" ht="15" customHeight="1">
      <c r="A126" s="293" t="s">
        <v>13369</v>
      </c>
      <c r="B126" s="370" t="s">
        <v>216</v>
      </c>
      <c r="C126" s="311" t="s">
        <v>13370</v>
      </c>
      <c r="D126" s="294" t="s">
        <v>15909</v>
      </c>
      <c r="E126" s="515">
        <v>8235</v>
      </c>
      <c r="F126" s="641"/>
      <c r="G126" s="1188">
        <v>2.8643999999999998</v>
      </c>
      <c r="H126" s="227">
        <f>IF(G126="","",G126-G126*COMPASS!$U$9)</f>
        <v>2.8643999999999998</v>
      </c>
    </row>
    <row r="127" spans="1:8" ht="15" customHeight="1">
      <c r="A127" s="293" t="s">
        <v>13369</v>
      </c>
      <c r="B127" s="370" t="s">
        <v>216</v>
      </c>
      <c r="C127" s="311" t="s">
        <v>13370</v>
      </c>
      <c r="D127" s="294" t="s">
        <v>15910</v>
      </c>
      <c r="E127" s="515">
        <v>8235</v>
      </c>
      <c r="F127" s="641"/>
      <c r="G127" s="1188">
        <v>2.8643999999999998</v>
      </c>
      <c r="H127" s="227">
        <f>IF(G127="","",G127-G127*COMPASS!$U$9)</f>
        <v>2.8643999999999998</v>
      </c>
    </row>
    <row r="128" spans="1:8" ht="15" customHeight="1">
      <c r="A128" s="293" t="s">
        <v>15911</v>
      </c>
      <c r="B128" s="370" t="s">
        <v>216</v>
      </c>
      <c r="C128" s="311" t="s">
        <v>15912</v>
      </c>
      <c r="D128" s="311" t="s">
        <v>15913</v>
      </c>
      <c r="E128" s="514">
        <v>8000</v>
      </c>
      <c r="F128" s="641"/>
      <c r="G128" s="1188">
        <v>2.3628</v>
      </c>
      <c r="H128" s="227">
        <f>IF(G128="","",G128-G128*COMPASS!$U$9)</f>
        <v>2.3628</v>
      </c>
    </row>
    <row r="129" spans="1:8" ht="15" customHeight="1">
      <c r="A129" s="293" t="s">
        <v>6196</v>
      </c>
      <c r="B129" s="370" t="s">
        <v>467</v>
      </c>
      <c r="C129" s="311" t="s">
        <v>7464</v>
      </c>
      <c r="D129" s="294" t="s">
        <v>15914</v>
      </c>
      <c r="E129" s="515">
        <v>4880</v>
      </c>
      <c r="F129" s="641"/>
      <c r="G129" s="1188">
        <v>2.7852000000000001</v>
      </c>
      <c r="H129" s="227">
        <f>IF(G129="","",G129-G129*COMPASS!$U$9)</f>
        <v>2.7852000000000001</v>
      </c>
    </row>
    <row r="130" spans="1:8" ht="15" customHeight="1">
      <c r="A130" s="293" t="s">
        <v>13371</v>
      </c>
      <c r="B130" s="370" t="s">
        <v>216</v>
      </c>
      <c r="C130" s="311" t="s">
        <v>13372</v>
      </c>
      <c r="D130" s="294" t="s">
        <v>15915</v>
      </c>
      <c r="E130" s="515">
        <v>8235</v>
      </c>
      <c r="F130" s="641"/>
      <c r="G130" s="1188">
        <v>2.4024000000000001</v>
      </c>
      <c r="H130" s="227">
        <f>IF(G130="","",G130-G130*COMPASS!$U$9)</f>
        <v>2.4024000000000001</v>
      </c>
    </row>
    <row r="131" spans="1:8" ht="15" customHeight="1">
      <c r="A131" s="293" t="s">
        <v>5881</v>
      </c>
      <c r="B131" s="370" t="s">
        <v>216</v>
      </c>
      <c r="C131" s="311" t="s">
        <v>7465</v>
      </c>
      <c r="D131" s="311" t="s">
        <v>15916</v>
      </c>
      <c r="E131" s="515">
        <v>4880</v>
      </c>
      <c r="F131" s="641"/>
      <c r="G131" s="1188">
        <v>2.3364000000000003</v>
      </c>
      <c r="H131" s="227">
        <f>IF(G131="","",G131-G131*COMPASS!$U$9)</f>
        <v>2.3364000000000003</v>
      </c>
    </row>
    <row r="132" spans="1:8" ht="15" customHeight="1">
      <c r="A132" s="529" t="s">
        <v>15917</v>
      </c>
      <c r="B132" s="529"/>
      <c r="C132" s="529"/>
      <c r="D132" s="529"/>
      <c r="E132" s="529"/>
      <c r="F132" s="529"/>
      <c r="G132" s="529"/>
      <c r="H132" s="227" t="str">
        <f>IF(G132="","",G132-G132*COMPASS!$U$9)</f>
        <v/>
      </c>
    </row>
    <row r="133" spans="1:8" ht="15" customHeight="1">
      <c r="A133" s="293" t="s">
        <v>7544</v>
      </c>
      <c r="B133" s="370" t="s">
        <v>467</v>
      </c>
      <c r="C133" s="311">
        <v>760241184</v>
      </c>
      <c r="D133" s="294" t="s">
        <v>15918</v>
      </c>
      <c r="E133" s="514">
        <v>1</v>
      </c>
      <c r="F133" s="641"/>
      <c r="G133" s="1188">
        <v>15.5496</v>
      </c>
      <c r="H133" s="227">
        <f>IF(G133="","",G133-G133*COMPASS!$U$9)</f>
        <v>15.5496</v>
      </c>
    </row>
    <row r="134" spans="1:8" ht="15" customHeight="1">
      <c r="A134" s="293" t="s">
        <v>7545</v>
      </c>
      <c r="B134" s="370" t="s">
        <v>467</v>
      </c>
      <c r="C134" s="311">
        <v>760241194</v>
      </c>
      <c r="D134" s="294" t="s">
        <v>15919</v>
      </c>
      <c r="E134" s="514">
        <v>1</v>
      </c>
      <c r="F134" s="641"/>
      <c r="G134" s="1188">
        <v>15.5496</v>
      </c>
      <c r="H134" s="227">
        <f>IF(G134="","",G134-G134*COMPASS!$U$9)</f>
        <v>15.5496</v>
      </c>
    </row>
    <row r="135" spans="1:8" ht="15" customHeight="1">
      <c r="A135" s="293" t="s">
        <v>7546</v>
      </c>
      <c r="B135" s="370" t="s">
        <v>467</v>
      </c>
      <c r="C135" s="311">
        <v>760241185</v>
      </c>
      <c r="D135" s="294" t="s">
        <v>15920</v>
      </c>
      <c r="E135" s="514">
        <v>1</v>
      </c>
      <c r="F135" s="641"/>
      <c r="G135" s="1188">
        <v>15.5496</v>
      </c>
      <c r="H135" s="227">
        <f>IF(G135="","",G135-G135*COMPASS!$U$9)</f>
        <v>15.5496</v>
      </c>
    </row>
    <row r="136" spans="1:8" ht="15" customHeight="1">
      <c r="A136" s="347" t="s">
        <v>8723</v>
      </c>
      <c r="B136" s="370" t="s">
        <v>467</v>
      </c>
      <c r="C136" s="311">
        <v>760241217</v>
      </c>
      <c r="D136" s="294" t="s">
        <v>15921</v>
      </c>
      <c r="E136" s="514">
        <v>1</v>
      </c>
      <c r="F136" s="641"/>
      <c r="G136" s="1188">
        <v>15.5496</v>
      </c>
      <c r="H136" s="227">
        <f>IF(G136="","",G136-G136*COMPASS!$U$9)</f>
        <v>15.5496</v>
      </c>
    </row>
    <row r="137" spans="1:8" ht="15" customHeight="1">
      <c r="A137" s="293" t="s">
        <v>8724</v>
      </c>
      <c r="B137" s="370" t="s">
        <v>467</v>
      </c>
      <c r="C137" s="311">
        <v>760241208</v>
      </c>
      <c r="D137" s="294" t="s">
        <v>15922</v>
      </c>
      <c r="E137" s="514">
        <v>1</v>
      </c>
      <c r="F137" s="641"/>
      <c r="G137" s="1188">
        <v>15.5496</v>
      </c>
      <c r="H137" s="227">
        <f>IF(G137="","",G137-G137*COMPASS!$U$9)</f>
        <v>15.5496</v>
      </c>
    </row>
    <row r="138" spans="1:8" ht="15" customHeight="1">
      <c r="A138" s="529" t="s">
        <v>6197</v>
      </c>
      <c r="B138" s="529"/>
      <c r="C138" s="529"/>
      <c r="D138" s="529"/>
      <c r="E138" s="529"/>
      <c r="F138" s="529"/>
      <c r="G138" s="529"/>
      <c r="H138" s="227" t="str">
        <f>IF(G138="","",G138-G138*COMPASS!$U$9)</f>
        <v/>
      </c>
    </row>
    <row r="139" spans="1:8" ht="15" customHeight="1">
      <c r="A139" s="293" t="s">
        <v>6198</v>
      </c>
      <c r="B139" s="370" t="s">
        <v>467</v>
      </c>
      <c r="C139" s="311">
        <v>760237032</v>
      </c>
      <c r="D139" s="294" t="s">
        <v>15923</v>
      </c>
      <c r="E139" s="515">
        <v>1</v>
      </c>
      <c r="F139" s="641"/>
      <c r="G139" s="1188">
        <v>303.36239999999998</v>
      </c>
      <c r="H139" s="227">
        <f>IF(G139="","",G139-G139*COMPASS!$U$9)</f>
        <v>303.36239999999998</v>
      </c>
    </row>
    <row r="140" spans="1:8" ht="15" customHeight="1">
      <c r="A140" s="293" t="s">
        <v>6199</v>
      </c>
      <c r="B140" s="370" t="s">
        <v>216</v>
      </c>
      <c r="C140" s="311">
        <v>760237033</v>
      </c>
      <c r="D140" s="294" t="s">
        <v>15924</v>
      </c>
      <c r="E140" s="515">
        <v>1</v>
      </c>
      <c r="F140" s="641"/>
      <c r="G140" s="1188">
        <v>518.2056</v>
      </c>
      <c r="H140" s="227">
        <f>IF(G140="","",G140-G140*COMPASS!$U$9)</f>
        <v>518.2056</v>
      </c>
    </row>
    <row r="141" spans="1:8" ht="15" customHeight="1">
      <c r="A141" s="529" t="s">
        <v>6200</v>
      </c>
      <c r="B141" s="529"/>
      <c r="C141" s="529"/>
      <c r="D141" s="529"/>
      <c r="E141" s="529"/>
      <c r="F141" s="529"/>
      <c r="G141" s="529"/>
      <c r="H141" s="227" t="str">
        <f>IF(G141="","",G141-G141*COMPASS!$U$9)</f>
        <v/>
      </c>
    </row>
    <row r="142" spans="1:8" ht="15" customHeight="1">
      <c r="A142" s="293" t="s">
        <v>6201</v>
      </c>
      <c r="B142" s="370" t="s">
        <v>467</v>
      </c>
      <c r="C142" s="311" t="s">
        <v>6202</v>
      </c>
      <c r="D142" s="294" t="s">
        <v>15925</v>
      </c>
      <c r="E142" s="515">
        <v>1</v>
      </c>
      <c r="F142" s="641"/>
      <c r="G142" s="1188">
        <v>14.5464</v>
      </c>
      <c r="H142" s="227">
        <f>IF(G142="","",G142-G142*COMPASS!$U$9)</f>
        <v>14.5464</v>
      </c>
    </row>
    <row r="143" spans="1:8" ht="15" customHeight="1">
      <c r="A143" s="293" t="s">
        <v>6203</v>
      </c>
      <c r="B143" s="370" t="s">
        <v>467</v>
      </c>
      <c r="C143" s="311" t="s">
        <v>6204</v>
      </c>
      <c r="D143" s="294" t="s">
        <v>15926</v>
      </c>
      <c r="E143" s="515">
        <v>1</v>
      </c>
      <c r="F143" s="641"/>
      <c r="G143" s="1188">
        <v>17.965199999999999</v>
      </c>
      <c r="H143" s="227">
        <f>IF(G143="","",G143-G143*COMPASS!$U$9)</f>
        <v>17.965199999999999</v>
      </c>
    </row>
    <row r="144" spans="1:8" ht="15" customHeight="1">
      <c r="A144" s="293" t="s">
        <v>6205</v>
      </c>
      <c r="B144" s="370" t="s">
        <v>467</v>
      </c>
      <c r="C144" s="311" t="s">
        <v>6206</v>
      </c>
      <c r="D144" s="294" t="s">
        <v>15927</v>
      </c>
      <c r="E144" s="515">
        <v>1</v>
      </c>
      <c r="F144" s="641"/>
      <c r="G144" s="1188">
        <v>21.397200000000002</v>
      </c>
      <c r="H144" s="227">
        <f>IF(G144="","",G144-G144*COMPASS!$U$9)</f>
        <v>21.397200000000002</v>
      </c>
    </row>
    <row r="145" spans="1:8" ht="15" customHeight="1">
      <c r="A145" s="293" t="s">
        <v>6207</v>
      </c>
      <c r="B145" s="370" t="s">
        <v>467</v>
      </c>
      <c r="C145" s="311" t="s">
        <v>6208</v>
      </c>
      <c r="D145" s="294" t="s">
        <v>15928</v>
      </c>
      <c r="E145" s="515">
        <v>1</v>
      </c>
      <c r="F145" s="641"/>
      <c r="G145" s="1188">
        <v>28.234800000000003</v>
      </c>
      <c r="H145" s="227">
        <f>IF(G145="","",G145-G145*COMPASS!$U$9)</f>
        <v>28.234800000000003</v>
      </c>
    </row>
    <row r="146" spans="1:8" ht="15" customHeight="1">
      <c r="A146" s="528" t="s">
        <v>7703</v>
      </c>
      <c r="B146" s="528"/>
      <c r="C146" s="528"/>
      <c r="D146" s="528"/>
      <c r="E146" s="528"/>
      <c r="F146" s="528"/>
      <c r="G146" s="528"/>
      <c r="H146" s="227" t="str">
        <f>IF(G146="","",G146-G146*COMPASS!$U$9)</f>
        <v/>
      </c>
    </row>
    <row r="147" spans="1:8" ht="15" customHeight="1">
      <c r="A147" s="347" t="s">
        <v>7704</v>
      </c>
      <c r="B147" s="370" t="s">
        <v>467</v>
      </c>
      <c r="C147" s="311" t="s">
        <v>7007</v>
      </c>
      <c r="D147" s="311" t="s">
        <v>7008</v>
      </c>
      <c r="E147" s="515">
        <v>1</v>
      </c>
      <c r="F147" s="641"/>
      <c r="G147" s="1188">
        <v>15.8268</v>
      </c>
      <c r="H147" s="227">
        <f>IF(G147="","",G147-G147*COMPASS!$U$9)</f>
        <v>15.8268</v>
      </c>
    </row>
    <row r="148" spans="1:8" ht="15" customHeight="1">
      <c r="A148" s="347" t="s">
        <v>7705</v>
      </c>
      <c r="B148" s="370" t="s">
        <v>467</v>
      </c>
      <c r="C148" s="311" t="s">
        <v>7009</v>
      </c>
      <c r="D148" s="311" t="s">
        <v>7010</v>
      </c>
      <c r="E148" s="515">
        <v>1</v>
      </c>
      <c r="F148" s="641"/>
      <c r="G148" s="1188">
        <v>18.1236</v>
      </c>
      <c r="H148" s="227">
        <f>IF(G148="","",G148-G148*COMPASS!$U$9)</f>
        <v>18.1236</v>
      </c>
    </row>
    <row r="149" spans="1:8" ht="15" customHeight="1">
      <c r="A149" s="347" t="s">
        <v>7706</v>
      </c>
      <c r="B149" s="370" t="s">
        <v>467</v>
      </c>
      <c r="C149" s="311" t="s">
        <v>7011</v>
      </c>
      <c r="D149" s="311" t="s">
        <v>7012</v>
      </c>
      <c r="E149" s="515">
        <v>1</v>
      </c>
      <c r="F149" s="641"/>
      <c r="G149" s="1188">
        <v>20.420400000000001</v>
      </c>
      <c r="H149" s="227">
        <f>IF(G149="","",G149-G149*COMPASS!$U$9)</f>
        <v>20.420400000000001</v>
      </c>
    </row>
    <row r="150" spans="1:8" ht="15" customHeight="1">
      <c r="A150" s="347" t="s">
        <v>7707</v>
      </c>
      <c r="B150" s="370" t="s">
        <v>467</v>
      </c>
      <c r="C150" s="311" t="s">
        <v>7013</v>
      </c>
      <c r="D150" s="311" t="s">
        <v>7014</v>
      </c>
      <c r="E150" s="515">
        <v>1</v>
      </c>
      <c r="F150" s="641"/>
      <c r="G150" s="1188">
        <v>23.865600000000001</v>
      </c>
      <c r="H150" s="227">
        <f>IF(G150="","",G150-G150*COMPASS!$U$9)</f>
        <v>23.865600000000001</v>
      </c>
    </row>
    <row r="151" spans="1:8" ht="15" customHeight="1">
      <c r="A151" s="528" t="s">
        <v>6209</v>
      </c>
      <c r="B151" s="528"/>
      <c r="C151" s="528"/>
      <c r="D151" s="528"/>
      <c r="E151" s="528"/>
      <c r="F151" s="528"/>
      <c r="G151" s="528"/>
      <c r="H151" s="227" t="str">
        <f>IF(G151="","",G151-G151*COMPASS!$U$9)</f>
        <v/>
      </c>
    </row>
    <row r="152" spans="1:8" ht="15" customHeight="1">
      <c r="A152" s="529" t="s">
        <v>6210</v>
      </c>
      <c r="B152" s="529"/>
      <c r="C152" s="529"/>
      <c r="D152" s="529"/>
      <c r="E152" s="529"/>
      <c r="F152" s="529"/>
      <c r="G152" s="529"/>
      <c r="H152" s="227" t="str">
        <f>IF(G152="","",G152-G152*COMPASS!$U$9)</f>
        <v/>
      </c>
    </row>
    <row r="153" spans="1:8" ht="15" customHeight="1">
      <c r="A153" s="293" t="s">
        <v>4298</v>
      </c>
      <c r="B153" s="370" t="s">
        <v>467</v>
      </c>
      <c r="C153" s="311" t="s">
        <v>7466</v>
      </c>
      <c r="D153" s="294" t="s">
        <v>15929</v>
      </c>
      <c r="E153" s="515">
        <v>500</v>
      </c>
      <c r="F153" s="643"/>
      <c r="G153" s="1188">
        <v>2.1384000000000003</v>
      </c>
      <c r="H153" s="227">
        <f>IF(G153="","",G153-G153*COMPASS!$U$9)</f>
        <v>2.1384000000000003</v>
      </c>
    </row>
    <row r="154" spans="1:8" ht="15" customHeight="1">
      <c r="A154" s="348" t="s">
        <v>13373</v>
      </c>
      <c r="B154" s="370" t="s">
        <v>216</v>
      </c>
      <c r="C154" s="311" t="s">
        <v>13374</v>
      </c>
      <c r="D154" s="294" t="s">
        <v>15930</v>
      </c>
      <c r="E154" s="515">
        <v>8000</v>
      </c>
      <c r="F154" s="641"/>
      <c r="G154" s="1188">
        <v>2.0196000000000001</v>
      </c>
      <c r="H154" s="227">
        <f>IF(G154="","",G154-G154*COMPASS!$U$9)</f>
        <v>2.0196000000000001</v>
      </c>
    </row>
    <row r="155" spans="1:8" ht="15" customHeight="1">
      <c r="A155" s="348" t="s">
        <v>4297</v>
      </c>
      <c r="B155" s="370" t="s">
        <v>571</v>
      </c>
      <c r="C155" s="311" t="s">
        <v>7467</v>
      </c>
      <c r="D155" s="294" t="s">
        <v>15931</v>
      </c>
      <c r="E155" s="515">
        <v>8235</v>
      </c>
      <c r="F155" s="641"/>
      <c r="G155" s="479">
        <v>2.218</v>
      </c>
      <c r="H155" s="227">
        <f>IF(G155="","",G155-G155*COMPASS!$U$9)</f>
        <v>2.218</v>
      </c>
    </row>
    <row r="156" spans="1:8" ht="15" customHeight="1">
      <c r="A156" s="293" t="s">
        <v>6986</v>
      </c>
      <c r="B156" s="370" t="s">
        <v>216</v>
      </c>
      <c r="C156" s="311" t="s">
        <v>7468</v>
      </c>
      <c r="D156" s="294" t="s">
        <v>15932</v>
      </c>
      <c r="E156" s="514">
        <v>8000</v>
      </c>
      <c r="F156" s="641"/>
      <c r="G156" s="1188">
        <v>2.4024000000000001</v>
      </c>
      <c r="H156" s="227">
        <f>IF(G156="","",G156-G156*COMPASS!$U$9)</f>
        <v>2.4024000000000001</v>
      </c>
    </row>
    <row r="157" spans="1:8" ht="15" customHeight="1">
      <c r="A157" s="529" t="s">
        <v>6211</v>
      </c>
      <c r="B157" s="529"/>
      <c r="C157" s="529"/>
      <c r="D157" s="529"/>
      <c r="E157" s="529"/>
      <c r="F157" s="529"/>
      <c r="G157" s="529"/>
      <c r="H157" s="227" t="str">
        <f>IF(G157="","",G157-G157*COMPASS!$U$9)</f>
        <v/>
      </c>
    </row>
    <row r="158" spans="1:8" ht="15" customHeight="1">
      <c r="A158" s="293" t="s">
        <v>6987</v>
      </c>
      <c r="B158" s="370" t="s">
        <v>467</v>
      </c>
      <c r="C158" s="311" t="s">
        <v>7469</v>
      </c>
      <c r="D158" s="294" t="s">
        <v>15933</v>
      </c>
      <c r="E158" s="514">
        <v>1</v>
      </c>
      <c r="F158" s="641"/>
      <c r="G158" s="1188">
        <v>13.5564</v>
      </c>
      <c r="H158" s="227">
        <f>IF(G158="","",G158-G158*COMPASS!$U$9)</f>
        <v>13.5564</v>
      </c>
    </row>
    <row r="159" spans="1:8" ht="15" customHeight="1">
      <c r="A159" s="293" t="s">
        <v>7915</v>
      </c>
      <c r="B159" s="370" t="s">
        <v>467</v>
      </c>
      <c r="C159" s="311" t="s">
        <v>7916</v>
      </c>
      <c r="D159" s="294" t="s">
        <v>15934</v>
      </c>
      <c r="E159" s="514">
        <v>1</v>
      </c>
      <c r="F159" s="641"/>
      <c r="G159" s="1188">
        <v>13.5564</v>
      </c>
      <c r="H159" s="227">
        <f>IF(G159="","",G159-G159*COMPASS!$U$9)</f>
        <v>13.5564</v>
      </c>
    </row>
    <row r="160" spans="1:8" ht="15" customHeight="1">
      <c r="A160" s="293" t="s">
        <v>6988</v>
      </c>
      <c r="B160" s="370" t="s">
        <v>467</v>
      </c>
      <c r="C160" s="311" t="s">
        <v>7470</v>
      </c>
      <c r="D160" s="294" t="s">
        <v>15935</v>
      </c>
      <c r="E160" s="514">
        <v>1</v>
      </c>
      <c r="F160" s="641"/>
      <c r="G160" s="1188">
        <v>13.5564</v>
      </c>
      <c r="H160" s="227">
        <f>IF(G160="","",G160-G160*COMPASS!$U$9)</f>
        <v>13.5564</v>
      </c>
    </row>
    <row r="161" spans="1:8" ht="15" customHeight="1">
      <c r="A161" s="293" t="s">
        <v>6844</v>
      </c>
      <c r="B161" s="370" t="s">
        <v>467</v>
      </c>
      <c r="C161" s="311" t="s">
        <v>7471</v>
      </c>
      <c r="D161" s="294" t="s">
        <v>15936</v>
      </c>
      <c r="E161" s="514">
        <v>1</v>
      </c>
      <c r="F161" s="641"/>
      <c r="G161" s="1188">
        <v>13.5564</v>
      </c>
      <c r="H161" s="227">
        <f>IF(G161="","",G161-G161*COMPASS!$U$9)</f>
        <v>13.5564</v>
      </c>
    </row>
    <row r="162" spans="1:8" ht="15" customHeight="1">
      <c r="A162" s="293" t="s">
        <v>7917</v>
      </c>
      <c r="B162" s="370" t="s">
        <v>216</v>
      </c>
      <c r="C162" s="311" t="s">
        <v>7918</v>
      </c>
      <c r="D162" s="294" t="s">
        <v>15937</v>
      </c>
      <c r="E162" s="515">
        <v>24</v>
      </c>
      <c r="F162" s="641"/>
      <c r="G162" s="1188">
        <v>14.256000000000002</v>
      </c>
      <c r="H162" s="227">
        <f>IF(G162="","",G162-G162*COMPASS!$U$9)</f>
        <v>14.256000000000002</v>
      </c>
    </row>
    <row r="163" spans="1:8" ht="15" customHeight="1">
      <c r="A163" s="293" t="s">
        <v>7547</v>
      </c>
      <c r="B163" s="370" t="s">
        <v>216</v>
      </c>
      <c r="C163" s="311" t="s">
        <v>7548</v>
      </c>
      <c r="D163" s="294" t="s">
        <v>15938</v>
      </c>
      <c r="E163" s="515">
        <v>24</v>
      </c>
      <c r="F163" s="641"/>
      <c r="G163" s="1188">
        <v>14.256000000000002</v>
      </c>
      <c r="H163" s="227">
        <f>IF(G163="","",G163-G163*COMPASS!$U$9)</f>
        <v>14.256000000000002</v>
      </c>
    </row>
    <row r="164" spans="1:8" ht="15" customHeight="1">
      <c r="A164" s="293" t="s">
        <v>6843</v>
      </c>
      <c r="B164" s="370" t="s">
        <v>216</v>
      </c>
      <c r="C164" s="311" t="s">
        <v>7472</v>
      </c>
      <c r="D164" s="294" t="s">
        <v>15939</v>
      </c>
      <c r="E164" s="515">
        <v>24</v>
      </c>
      <c r="F164" s="641"/>
      <c r="G164" s="1188">
        <v>14.256000000000002</v>
      </c>
      <c r="H164" s="227">
        <f>IF(G164="","",G164-G164*COMPASS!$U$9)</f>
        <v>14.256000000000002</v>
      </c>
    </row>
    <row r="165" spans="1:8" ht="15" customHeight="1">
      <c r="A165" s="293" t="s">
        <v>8725</v>
      </c>
      <c r="B165" s="370" t="s">
        <v>216</v>
      </c>
      <c r="C165" s="311">
        <v>760245049</v>
      </c>
      <c r="D165" s="294" t="s">
        <v>8726</v>
      </c>
      <c r="E165" s="515">
        <v>1</v>
      </c>
      <c r="F165" s="642"/>
      <c r="G165" s="1188">
        <v>64.666800000000009</v>
      </c>
      <c r="H165" s="227">
        <f>IF(G165="","",G165-G165*COMPASS!$U$9)</f>
        <v>64.666800000000009</v>
      </c>
    </row>
    <row r="166" spans="1:8" ht="15" customHeight="1">
      <c r="A166" s="529" t="s">
        <v>9998</v>
      </c>
      <c r="B166" s="529"/>
      <c r="C166" s="529"/>
      <c r="D166" s="529"/>
      <c r="E166" s="529"/>
      <c r="F166" s="529"/>
      <c r="G166" s="529"/>
      <c r="H166" s="227" t="str">
        <f>IF(G166="","",G166-G166*COMPASS!$U$9)</f>
        <v/>
      </c>
    </row>
    <row r="167" spans="1:8" ht="15" customHeight="1">
      <c r="A167" s="293" t="s">
        <v>9999</v>
      </c>
      <c r="B167" s="370" t="s">
        <v>467</v>
      </c>
      <c r="C167" s="311">
        <v>760253419</v>
      </c>
      <c r="D167" s="294" t="s">
        <v>15940</v>
      </c>
      <c r="E167" s="514">
        <v>1</v>
      </c>
      <c r="F167" s="642"/>
      <c r="G167" s="1188">
        <v>8.7780000000000005</v>
      </c>
      <c r="H167" s="227">
        <f>IF(G167="","",G167-G167*COMPASS!$U$9)</f>
        <v>8.7780000000000005</v>
      </c>
    </row>
    <row r="168" spans="1:8" ht="15" customHeight="1">
      <c r="A168" s="293" t="s">
        <v>10000</v>
      </c>
      <c r="B168" s="370" t="s">
        <v>467</v>
      </c>
      <c r="C168" s="311">
        <v>760253420</v>
      </c>
      <c r="D168" s="294" t="s">
        <v>10001</v>
      </c>
      <c r="E168" s="515">
        <v>1</v>
      </c>
      <c r="F168" s="642"/>
      <c r="G168" s="1188">
        <v>31.020000000000003</v>
      </c>
      <c r="H168" s="227">
        <f>IF(G168="","",G168-G168*COMPASS!$U$9)</f>
        <v>31.020000000000003</v>
      </c>
    </row>
    <row r="169" spans="1:8" ht="15" customHeight="1">
      <c r="A169" s="529" t="s">
        <v>15941</v>
      </c>
      <c r="B169" s="529"/>
      <c r="C169" s="529"/>
      <c r="D169" s="529"/>
      <c r="E169" s="529"/>
      <c r="F169" s="529"/>
      <c r="G169" s="529"/>
      <c r="H169" s="227" t="str">
        <f>IF(G169="","",G169-G169*COMPASS!$U$9)</f>
        <v/>
      </c>
    </row>
    <row r="170" spans="1:8" ht="15" customHeight="1">
      <c r="A170" s="293" t="s">
        <v>7919</v>
      </c>
      <c r="B170" s="370" t="s">
        <v>467</v>
      </c>
      <c r="C170" s="311" t="s">
        <v>7920</v>
      </c>
      <c r="D170" s="294" t="s">
        <v>15942</v>
      </c>
      <c r="E170" s="515">
        <v>1</v>
      </c>
      <c r="F170" s="641"/>
      <c r="G170" s="1188">
        <v>16.051200000000001</v>
      </c>
      <c r="H170" s="227">
        <f>IF(G170="","",G170-G170*COMPASS!$U$9)</f>
        <v>16.051200000000001</v>
      </c>
    </row>
    <row r="171" spans="1:8" ht="15" customHeight="1">
      <c r="A171" s="293" t="s">
        <v>5128</v>
      </c>
      <c r="B171" s="370" t="s">
        <v>467</v>
      </c>
      <c r="C171" s="311" t="s">
        <v>5129</v>
      </c>
      <c r="D171" s="294" t="s">
        <v>15943</v>
      </c>
      <c r="E171" s="515">
        <v>1</v>
      </c>
      <c r="F171" s="641"/>
      <c r="G171" s="1188">
        <v>18.493200000000002</v>
      </c>
      <c r="H171" s="227">
        <f>IF(G171="","",G171-G171*COMPASS!$U$9)</f>
        <v>18.493200000000002</v>
      </c>
    </row>
    <row r="172" spans="1:8" ht="15" customHeight="1">
      <c r="A172" s="293" t="s">
        <v>5885</v>
      </c>
      <c r="B172" s="370" t="s">
        <v>216</v>
      </c>
      <c r="C172" s="311" t="s">
        <v>5882</v>
      </c>
      <c r="D172" s="294" t="s">
        <v>15944</v>
      </c>
      <c r="E172" s="515">
        <v>1</v>
      </c>
      <c r="F172" s="641"/>
      <c r="G172" s="1188">
        <v>20.948399999999999</v>
      </c>
      <c r="H172" s="227">
        <f>IF(G172="","",G172-G172*COMPASS!$U$9)</f>
        <v>20.948399999999999</v>
      </c>
    </row>
    <row r="173" spans="1:8" ht="15" customHeight="1">
      <c r="A173" s="293" t="s">
        <v>5130</v>
      </c>
      <c r="B173" s="370" t="s">
        <v>467</v>
      </c>
      <c r="C173" s="311" t="s">
        <v>5131</v>
      </c>
      <c r="D173" s="294" t="s">
        <v>15945</v>
      </c>
      <c r="E173" s="515">
        <v>1</v>
      </c>
      <c r="F173" s="641"/>
      <c r="G173" s="1188">
        <v>23.3904</v>
      </c>
      <c r="H173" s="227">
        <f>IF(G173="","",G173-G173*COMPASS!$U$9)</f>
        <v>23.3904</v>
      </c>
    </row>
    <row r="174" spans="1:8" ht="15" customHeight="1">
      <c r="A174" s="293" t="s">
        <v>5132</v>
      </c>
      <c r="B174" s="370" t="s">
        <v>467</v>
      </c>
      <c r="C174" s="311" t="s">
        <v>5133</v>
      </c>
      <c r="D174" s="294" t="s">
        <v>15946</v>
      </c>
      <c r="E174" s="515">
        <v>1</v>
      </c>
      <c r="F174" s="641"/>
      <c r="G174" s="1188">
        <v>28.300800000000002</v>
      </c>
      <c r="H174" s="227">
        <f>IF(G174="","",G174-G174*COMPASS!$U$9)</f>
        <v>28.300800000000002</v>
      </c>
    </row>
    <row r="175" spans="1:8" ht="15" customHeight="1">
      <c r="A175" s="293" t="s">
        <v>5134</v>
      </c>
      <c r="B175" s="370" t="s">
        <v>467</v>
      </c>
      <c r="C175" s="311" t="s">
        <v>5135</v>
      </c>
      <c r="D175" s="294" t="s">
        <v>15947</v>
      </c>
      <c r="E175" s="515">
        <v>1</v>
      </c>
      <c r="F175" s="641"/>
      <c r="G175" s="1188">
        <v>38.095199999999998</v>
      </c>
      <c r="H175" s="227">
        <f>IF(G175="","",G175-G175*COMPASS!$U$9)</f>
        <v>38.095199999999998</v>
      </c>
    </row>
    <row r="176" spans="1:8" ht="15" customHeight="1">
      <c r="A176" s="293" t="s">
        <v>8382</v>
      </c>
      <c r="B176" s="370" t="s">
        <v>216</v>
      </c>
      <c r="C176" s="311" t="s">
        <v>8383</v>
      </c>
      <c r="D176" s="294" t="s">
        <v>15948</v>
      </c>
      <c r="E176" s="515">
        <v>20</v>
      </c>
      <c r="F176" s="641"/>
      <c r="G176" s="1188">
        <v>62.594400000000007</v>
      </c>
      <c r="H176" s="227">
        <f>IF(G176="","",G176-G176*COMPASS!$U$9)</f>
        <v>62.594400000000007</v>
      </c>
    </row>
    <row r="177" spans="1:8" ht="15" customHeight="1">
      <c r="A177" s="528" t="s">
        <v>13041</v>
      </c>
      <c r="B177" s="528"/>
      <c r="C177" s="528"/>
      <c r="D177" s="528"/>
      <c r="E177" s="528"/>
      <c r="F177" s="528"/>
      <c r="G177" s="528"/>
      <c r="H177" s="227" t="str">
        <f>IF(G177="","",G177-G177*COMPASS!$U$9)</f>
        <v/>
      </c>
    </row>
    <row r="178" spans="1:8" ht="15" customHeight="1">
      <c r="A178" s="529" t="s">
        <v>6212</v>
      </c>
      <c r="B178" s="529"/>
      <c r="C178" s="529"/>
      <c r="D178" s="529"/>
      <c r="E178" s="529"/>
      <c r="F178" s="529"/>
      <c r="G178" s="529"/>
      <c r="H178" s="227" t="str">
        <f>IF(G178="","",G178-G178*COMPASS!$U$9)</f>
        <v/>
      </c>
    </row>
    <row r="179" spans="1:8" ht="15" customHeight="1">
      <c r="A179" s="293" t="s">
        <v>4301</v>
      </c>
      <c r="B179" s="370" t="s">
        <v>216</v>
      </c>
      <c r="C179" s="311" t="s">
        <v>7473</v>
      </c>
      <c r="D179" s="294" t="s">
        <v>15949</v>
      </c>
      <c r="E179" s="514">
        <v>24000</v>
      </c>
      <c r="F179" s="642"/>
      <c r="G179" s="1188">
        <v>4.29</v>
      </c>
      <c r="H179" s="227">
        <f>IF(G179="","",G179-G179*COMPASS!$U$9)</f>
        <v>4.29</v>
      </c>
    </row>
    <row r="180" spans="1:8" ht="15" customHeight="1">
      <c r="A180" s="293" t="s">
        <v>13375</v>
      </c>
      <c r="B180" s="370" t="s">
        <v>216</v>
      </c>
      <c r="C180" s="311" t="s">
        <v>13376</v>
      </c>
      <c r="D180" s="294" t="s">
        <v>15950</v>
      </c>
      <c r="E180" s="514">
        <v>12000</v>
      </c>
      <c r="F180" s="642"/>
      <c r="G180" s="1188">
        <v>3.1020000000000003</v>
      </c>
      <c r="H180" s="227">
        <f>IF(G180="","",G180-G180*COMPASS!$U$9)</f>
        <v>3.1020000000000003</v>
      </c>
    </row>
    <row r="181" spans="1:8" ht="15" customHeight="1">
      <c r="A181" s="293" t="s">
        <v>4299</v>
      </c>
      <c r="B181" s="370" t="s">
        <v>467</v>
      </c>
      <c r="C181" s="311" t="s">
        <v>7474</v>
      </c>
      <c r="D181" s="294" t="s">
        <v>15951</v>
      </c>
      <c r="E181" s="514">
        <v>54000</v>
      </c>
      <c r="F181" s="642"/>
      <c r="G181" s="1188">
        <v>3.4848000000000003</v>
      </c>
      <c r="H181" s="227">
        <f>IF(G181="","",G181-G181*COMPASS!$U$9)</f>
        <v>3.4848000000000003</v>
      </c>
    </row>
    <row r="182" spans="1:8" ht="15" customHeight="1">
      <c r="A182" s="293" t="s">
        <v>4300</v>
      </c>
      <c r="B182" s="370" t="s">
        <v>571</v>
      </c>
      <c r="C182" s="311" t="s">
        <v>7475</v>
      </c>
      <c r="D182" s="294" t="s">
        <v>15952</v>
      </c>
      <c r="E182" s="514">
        <v>500</v>
      </c>
      <c r="F182" s="641"/>
      <c r="G182" s="479">
        <v>2.8639999999999999</v>
      </c>
      <c r="H182" s="227">
        <f>IF(G182="","",G182-G182*COMPASS!$U$9)</f>
        <v>2.8639999999999999</v>
      </c>
    </row>
    <row r="183" spans="1:8" ht="15" customHeight="1">
      <c r="A183" s="293" t="s">
        <v>13377</v>
      </c>
      <c r="B183" s="370" t="s">
        <v>216</v>
      </c>
      <c r="C183" s="311" t="s">
        <v>13378</v>
      </c>
      <c r="D183" s="311" t="s">
        <v>15953</v>
      </c>
      <c r="E183" s="514">
        <v>12000</v>
      </c>
      <c r="F183" s="642"/>
      <c r="G183" s="1188">
        <v>2.5739999999999998</v>
      </c>
      <c r="H183" s="227">
        <f>IF(G183="","",G183-G183*COMPASS!$U$9)</f>
        <v>2.5739999999999998</v>
      </c>
    </row>
    <row r="184" spans="1:8" ht="15" customHeight="1">
      <c r="A184" s="293" t="s">
        <v>13379</v>
      </c>
      <c r="B184" s="370" t="s">
        <v>216</v>
      </c>
      <c r="C184" s="311" t="s">
        <v>13380</v>
      </c>
      <c r="D184" s="311" t="s">
        <v>15954</v>
      </c>
      <c r="E184" s="514">
        <v>12000</v>
      </c>
      <c r="F184" s="642"/>
      <c r="G184" s="1188">
        <v>2.5739999999999998</v>
      </c>
      <c r="H184" s="227">
        <f>IF(G184="","",G184-G184*COMPASS!$U$9)</f>
        <v>2.5739999999999998</v>
      </c>
    </row>
    <row r="185" spans="1:8" ht="15" customHeight="1">
      <c r="A185" s="293" t="s">
        <v>13381</v>
      </c>
      <c r="B185" s="370" t="s">
        <v>467</v>
      </c>
      <c r="C185" s="311" t="s">
        <v>13382</v>
      </c>
      <c r="D185" s="294" t="s">
        <v>15955</v>
      </c>
      <c r="E185" s="514">
        <v>8000</v>
      </c>
      <c r="F185" s="642"/>
      <c r="G185" s="1188">
        <v>3.2472000000000003</v>
      </c>
      <c r="H185" s="227">
        <f>IF(G185="","",G185-G185*COMPASS!$U$9)</f>
        <v>3.2472000000000003</v>
      </c>
    </row>
    <row r="186" spans="1:8" ht="15" customHeight="1">
      <c r="A186" s="293" t="s">
        <v>13383</v>
      </c>
      <c r="B186" s="370" t="s">
        <v>216</v>
      </c>
      <c r="C186" s="311" t="s">
        <v>13384</v>
      </c>
      <c r="D186" s="294" t="s">
        <v>15956</v>
      </c>
      <c r="E186" s="515">
        <v>8000</v>
      </c>
      <c r="F186" s="641"/>
      <c r="G186" s="1188">
        <v>2.4420000000000002</v>
      </c>
      <c r="H186" s="227">
        <f>IF(G186="","",G186-G186*COMPASS!$U$9)</f>
        <v>2.4420000000000002</v>
      </c>
    </row>
    <row r="187" spans="1:8" ht="15" customHeight="1">
      <c r="A187" s="293" t="s">
        <v>13385</v>
      </c>
      <c r="B187" s="370" t="s">
        <v>216</v>
      </c>
      <c r="C187" s="311" t="s">
        <v>13386</v>
      </c>
      <c r="D187" s="294" t="s">
        <v>15957</v>
      </c>
      <c r="E187" s="514">
        <v>8000</v>
      </c>
      <c r="F187" s="642"/>
      <c r="G187" s="1188">
        <v>2.4420000000000002</v>
      </c>
      <c r="H187" s="227">
        <f>IF(G187="","",G187-G187*COMPASS!$U$9)</f>
        <v>2.4420000000000002</v>
      </c>
    </row>
    <row r="188" spans="1:8" ht="15" customHeight="1">
      <c r="A188" s="293" t="s">
        <v>13387</v>
      </c>
      <c r="B188" s="370" t="s">
        <v>216</v>
      </c>
      <c r="C188" s="311" t="s">
        <v>13388</v>
      </c>
      <c r="D188" s="294" t="s">
        <v>15958</v>
      </c>
      <c r="E188" s="514">
        <v>4000</v>
      </c>
      <c r="F188" s="642"/>
      <c r="G188" s="1188">
        <v>5.8344000000000005</v>
      </c>
      <c r="H188" s="227">
        <f>IF(G188="","",G188-G188*COMPASS!$U$9)</f>
        <v>5.8344000000000005</v>
      </c>
    </row>
    <row r="189" spans="1:8" ht="15" customHeight="1">
      <c r="A189" s="528" t="s">
        <v>15959</v>
      </c>
      <c r="B189" s="528"/>
      <c r="C189" s="528"/>
      <c r="D189" s="528"/>
      <c r="E189" s="528"/>
      <c r="F189" s="528"/>
      <c r="G189" s="528"/>
      <c r="H189" s="227" t="str">
        <f>IF(G189="","",G189-G189*COMPASS!$U$9)</f>
        <v/>
      </c>
    </row>
    <row r="190" spans="1:8" ht="15" customHeight="1">
      <c r="A190" s="293" t="s">
        <v>7594</v>
      </c>
      <c r="B190" s="370" t="s">
        <v>216</v>
      </c>
      <c r="C190" s="311">
        <v>760235586</v>
      </c>
      <c r="D190" s="311" t="s">
        <v>7595</v>
      </c>
      <c r="E190" s="514">
        <v>1</v>
      </c>
      <c r="F190" s="641"/>
      <c r="G190" s="1188">
        <v>24.195599999999999</v>
      </c>
      <c r="H190" s="227">
        <f>IF(G190="","",G190-G190*COMPASS!$U$9)</f>
        <v>24.195599999999999</v>
      </c>
    </row>
    <row r="191" spans="1:8" s="292" customFormat="1" ht="15" customHeight="1">
      <c r="A191" s="293" t="s">
        <v>7596</v>
      </c>
      <c r="B191" s="370" t="s">
        <v>216</v>
      </c>
      <c r="C191" s="311">
        <v>760235590</v>
      </c>
      <c r="D191" s="311" t="s">
        <v>7597</v>
      </c>
      <c r="E191" s="514">
        <v>1</v>
      </c>
      <c r="F191" s="641"/>
      <c r="G191" s="1188">
        <v>28.248000000000001</v>
      </c>
      <c r="H191" s="227">
        <f>IF(G191="","",G191-G191*COMPASS!$U$9)</f>
        <v>28.248000000000001</v>
      </c>
    </row>
    <row r="192" spans="1:8" ht="15" customHeight="1">
      <c r="A192" s="293" t="s">
        <v>7598</v>
      </c>
      <c r="B192" s="370" t="s">
        <v>216</v>
      </c>
      <c r="C192" s="311">
        <v>760234921</v>
      </c>
      <c r="D192" s="311" t="s">
        <v>9064</v>
      </c>
      <c r="E192" s="514">
        <v>1</v>
      </c>
      <c r="F192" s="641"/>
      <c r="G192" s="1188">
        <v>13.332000000000001</v>
      </c>
      <c r="H192" s="227">
        <f>IF(G192="","",G192-G192*COMPASS!$U$9)</f>
        <v>13.332000000000001</v>
      </c>
    </row>
    <row r="193" spans="1:8" ht="15" customHeight="1">
      <c r="A193" s="293" t="s">
        <v>9065</v>
      </c>
      <c r="B193" s="370" t="s">
        <v>216</v>
      </c>
      <c r="C193" s="311">
        <v>760250028</v>
      </c>
      <c r="D193" s="311" t="s">
        <v>9066</v>
      </c>
      <c r="E193" s="514">
        <v>1</v>
      </c>
      <c r="F193" s="641"/>
      <c r="G193" s="1188">
        <v>150.13679999999999</v>
      </c>
      <c r="H193" s="227">
        <f>IF(G193="","",G193-G193*COMPASS!$U$9)</f>
        <v>150.13679999999999</v>
      </c>
    </row>
    <row r="194" spans="1:8" ht="15" customHeight="1">
      <c r="A194" s="528" t="s">
        <v>7921</v>
      </c>
      <c r="B194" s="528"/>
      <c r="C194" s="528"/>
      <c r="D194" s="528"/>
      <c r="E194" s="528"/>
      <c r="F194" s="528"/>
      <c r="G194" s="528"/>
      <c r="H194" s="227" t="str">
        <f>IF(G194="","",G194-G194*COMPASS!$U$9)</f>
        <v/>
      </c>
    </row>
    <row r="195" spans="1:8" ht="15" customHeight="1">
      <c r="A195" s="381" t="s">
        <v>7922</v>
      </c>
      <c r="B195" s="402" t="s">
        <v>216</v>
      </c>
      <c r="C195" s="382" t="s">
        <v>7923</v>
      </c>
      <c r="D195" s="382" t="s">
        <v>15960</v>
      </c>
      <c r="E195" s="514">
        <v>1</v>
      </c>
      <c r="F195" s="641"/>
      <c r="G195" s="1188">
        <v>109.9956</v>
      </c>
      <c r="H195" s="227">
        <f>IF(G195="","",G195-G195*COMPASS!$U$9)</f>
        <v>109.9956</v>
      </c>
    </row>
    <row r="196" spans="1:8" s="292" customFormat="1" ht="15" customHeight="1">
      <c r="A196" s="381" t="s">
        <v>7924</v>
      </c>
      <c r="B196" s="402" t="s">
        <v>216</v>
      </c>
      <c r="C196" s="382" t="s">
        <v>7925</v>
      </c>
      <c r="D196" s="382" t="s">
        <v>15961</v>
      </c>
      <c r="E196" s="514">
        <v>1</v>
      </c>
      <c r="F196" s="641"/>
      <c r="G196" s="1188">
        <v>243.14400000000001</v>
      </c>
      <c r="H196" s="227">
        <f>IF(G196="","",G196-G196*COMPASS!$U$9)</f>
        <v>243.14400000000001</v>
      </c>
    </row>
    <row r="197" spans="1:8" ht="15" customHeight="1">
      <c r="A197" s="381" t="s">
        <v>7926</v>
      </c>
      <c r="B197" s="402" t="s">
        <v>216</v>
      </c>
      <c r="C197" s="382" t="s">
        <v>7927</v>
      </c>
      <c r="D197" s="382" t="s">
        <v>15962</v>
      </c>
      <c r="E197" s="514">
        <v>10</v>
      </c>
      <c r="F197" s="641"/>
      <c r="G197" s="1188">
        <v>193.93439999999998</v>
      </c>
      <c r="H197" s="227">
        <f>IF(G197="","",G197-G197*COMPASS!$U$9)</f>
        <v>193.93439999999998</v>
      </c>
    </row>
    <row r="198" spans="1:8" ht="15" customHeight="1">
      <c r="A198" s="528" t="s">
        <v>8473</v>
      </c>
      <c r="B198" s="528"/>
      <c r="C198" s="528"/>
      <c r="D198" s="528"/>
      <c r="E198" s="528"/>
      <c r="F198" s="528"/>
      <c r="G198" s="528"/>
      <c r="H198" s="227" t="str">
        <f>IF(G198="","",G198-G198*COMPASS!$U$9)</f>
        <v/>
      </c>
    </row>
    <row r="199" spans="1:8" ht="15" customHeight="1">
      <c r="A199" s="347" t="s">
        <v>8474</v>
      </c>
      <c r="B199" s="371" t="s">
        <v>216</v>
      </c>
      <c r="C199" s="311">
        <v>760241757</v>
      </c>
      <c r="D199" s="311" t="s">
        <v>9651</v>
      </c>
      <c r="E199" s="514">
        <v>500.00000000000006</v>
      </c>
      <c r="F199" s="641"/>
      <c r="G199" s="479">
        <v>5.3278229508196722</v>
      </c>
      <c r="H199" s="227">
        <f>IF(G199="","",G199-G199*COMPASS!$U$9)</f>
        <v>5.3278229508196722</v>
      </c>
    </row>
    <row r="200" spans="1:8" ht="15" customHeight="1">
      <c r="A200" s="347" t="s">
        <v>8475</v>
      </c>
      <c r="B200" s="371" t="s">
        <v>216</v>
      </c>
      <c r="C200" s="311">
        <v>760241753</v>
      </c>
      <c r="D200" s="311" t="s">
        <v>9652</v>
      </c>
      <c r="E200" s="514">
        <v>500.00000000000006</v>
      </c>
      <c r="F200" s="641"/>
      <c r="G200" s="479">
        <v>1057.056</v>
      </c>
      <c r="H200" s="227">
        <f>IF(G200="","",G200-G200*COMPASS!$U$9)</f>
        <v>1057.056</v>
      </c>
    </row>
    <row r="201" spans="1:8" ht="15" customHeight="1">
      <c r="A201" s="347" t="s">
        <v>8476</v>
      </c>
      <c r="B201" s="371" t="s">
        <v>216</v>
      </c>
      <c r="C201" s="311">
        <v>760248866</v>
      </c>
      <c r="D201" s="311" t="s">
        <v>9653</v>
      </c>
      <c r="E201" s="514">
        <v>500.00000000000006</v>
      </c>
      <c r="F201" s="641"/>
      <c r="G201" s="479">
        <v>3896.2968000000001</v>
      </c>
      <c r="H201" s="227">
        <f>IF(G201="","",G201-G201*COMPASS!$U$9)</f>
        <v>3896.2968000000001</v>
      </c>
    </row>
    <row r="202" spans="1:8" ht="15" customHeight="1">
      <c r="A202" s="347" t="s">
        <v>8477</v>
      </c>
      <c r="B202" s="371" t="s">
        <v>216</v>
      </c>
      <c r="C202" s="311">
        <v>760248874</v>
      </c>
      <c r="D202" s="311" t="s">
        <v>9654</v>
      </c>
      <c r="E202" s="514">
        <v>500.00000000000006</v>
      </c>
      <c r="F202" s="641"/>
      <c r="G202" s="479">
        <v>1918.5144000000003</v>
      </c>
      <c r="H202" s="227">
        <f>IF(G202="","",G202-G202*COMPASS!$U$9)</f>
        <v>1918.5144000000003</v>
      </c>
    </row>
    <row r="203" spans="1:8" ht="15" customHeight="1">
      <c r="A203" s="528" t="s">
        <v>687</v>
      </c>
      <c r="B203" s="528"/>
      <c r="C203" s="528"/>
      <c r="D203" s="528"/>
      <c r="E203" s="528"/>
      <c r="F203" s="528"/>
      <c r="G203" s="528"/>
      <c r="H203" s="227" t="str">
        <f>IF(G203="","",G203-G203*COMPASS!$U$9)</f>
        <v/>
      </c>
    </row>
    <row r="204" spans="1:8" ht="15" customHeight="1">
      <c r="A204" s="293" t="s">
        <v>31</v>
      </c>
      <c r="B204" s="370" t="s">
        <v>216</v>
      </c>
      <c r="C204" s="311" t="s">
        <v>32</v>
      </c>
      <c r="D204" s="294" t="s">
        <v>9655</v>
      </c>
      <c r="E204" s="514">
        <v>2000</v>
      </c>
      <c r="F204" s="641"/>
      <c r="G204" s="479">
        <v>2.5271400000000002</v>
      </c>
      <c r="H204" s="227">
        <f>IF(G204="","",G204-G204*COMPASS!$U$9)</f>
        <v>2.5271400000000002</v>
      </c>
    </row>
    <row r="205" spans="1:8" ht="15" customHeight="1">
      <c r="A205" s="293" t="s">
        <v>2850</v>
      </c>
      <c r="B205" s="370" t="s">
        <v>216</v>
      </c>
      <c r="C205" s="311" t="s">
        <v>2846</v>
      </c>
      <c r="D205" s="294" t="s">
        <v>9656</v>
      </c>
      <c r="E205" s="514">
        <v>2000</v>
      </c>
      <c r="F205" s="641"/>
      <c r="G205" s="479">
        <v>3.5245452000000004</v>
      </c>
      <c r="H205" s="227">
        <f>IF(G205="","",G205-G205*COMPASS!$U$9)</f>
        <v>3.5245452000000004</v>
      </c>
    </row>
    <row r="206" spans="1:8" ht="15" customHeight="1">
      <c r="A206" s="293" t="s">
        <v>205</v>
      </c>
      <c r="B206" s="370" t="s">
        <v>216</v>
      </c>
      <c r="C206" s="311" t="s">
        <v>352</v>
      </c>
      <c r="D206" s="294" t="s">
        <v>9657</v>
      </c>
      <c r="E206" s="514">
        <v>2000</v>
      </c>
      <c r="F206" s="1008"/>
      <c r="G206" s="479">
        <v>3.4220075999999997</v>
      </c>
      <c r="H206" s="227">
        <f>IF(G206="","",G206-G206*COMPASS!$U$9)</f>
        <v>3.4220075999999997</v>
      </c>
    </row>
    <row r="207" spans="1:8" ht="15" customHeight="1">
      <c r="A207" s="293" t="s">
        <v>2851</v>
      </c>
      <c r="B207" s="370" t="s">
        <v>216</v>
      </c>
      <c r="C207" s="311" t="s">
        <v>2847</v>
      </c>
      <c r="D207" s="294" t="s">
        <v>9658</v>
      </c>
      <c r="E207" s="514">
        <v>2000</v>
      </c>
      <c r="F207" s="1008"/>
      <c r="G207" s="479">
        <v>6.5823779999999994</v>
      </c>
      <c r="H207" s="227">
        <f>IF(G207="","",G207-G207*COMPASS!$U$9)</f>
        <v>6.5823779999999994</v>
      </c>
    </row>
    <row r="208" spans="1:8" ht="15" customHeight="1">
      <c r="A208" s="293" t="s">
        <v>314</v>
      </c>
      <c r="B208" s="370" t="s">
        <v>216</v>
      </c>
      <c r="C208" s="311" t="s">
        <v>315</v>
      </c>
      <c r="D208" s="294" t="s">
        <v>9659</v>
      </c>
      <c r="E208" s="515">
        <v>2000</v>
      </c>
      <c r="F208" s="641"/>
      <c r="G208" s="479">
        <v>3.9371244000000001</v>
      </c>
      <c r="H208" s="227">
        <f>IF(G208="","",G208-G208*COMPASS!$U$9)</f>
        <v>3.9371244000000001</v>
      </c>
    </row>
    <row r="209" spans="1:8" ht="15" customHeight="1">
      <c r="A209" s="528" t="s">
        <v>10405</v>
      </c>
      <c r="B209" s="528"/>
      <c r="C209" s="528"/>
      <c r="D209" s="528"/>
      <c r="E209" s="528"/>
      <c r="F209" s="528"/>
      <c r="G209" s="528"/>
      <c r="H209" s="227" t="str">
        <f>IF(G209="","",G209-G209*COMPASS!$U$9)</f>
        <v/>
      </c>
    </row>
    <row r="210" spans="1:8" ht="15" customHeight="1">
      <c r="A210" s="293" t="s">
        <v>251</v>
      </c>
      <c r="B210" s="370" t="s">
        <v>216</v>
      </c>
      <c r="C210" s="311" t="s">
        <v>252</v>
      </c>
      <c r="D210" s="294" t="s">
        <v>9894</v>
      </c>
      <c r="E210" s="514">
        <v>1000</v>
      </c>
      <c r="F210" s="642"/>
      <c r="G210" s="479">
        <v>5.1625464000000001</v>
      </c>
      <c r="H210" s="227">
        <f>IF(G210="","",G210-G210*COMPASS!$U$9)</f>
        <v>5.1625464000000001</v>
      </c>
    </row>
    <row r="211" spans="1:8" ht="15" customHeight="1">
      <c r="A211" s="347" t="s">
        <v>2852</v>
      </c>
      <c r="B211" s="370" t="s">
        <v>216</v>
      </c>
      <c r="C211" s="311" t="s">
        <v>2848</v>
      </c>
      <c r="D211" s="311" t="s">
        <v>9660</v>
      </c>
      <c r="E211" s="515">
        <v>2000</v>
      </c>
      <c r="F211" s="641"/>
      <c r="G211" s="479">
        <v>7.8348732000000005</v>
      </c>
      <c r="H211" s="227">
        <f>IF(G211="","",G211-G211*COMPASS!$U$9)</f>
        <v>7.8348732000000005</v>
      </c>
    </row>
    <row r="212" spans="1:8" ht="15" customHeight="1">
      <c r="A212" s="293" t="s">
        <v>2853</v>
      </c>
      <c r="B212" s="370" t="s">
        <v>216</v>
      </c>
      <c r="C212" s="311" t="s">
        <v>2849</v>
      </c>
      <c r="D212" s="294" t="s">
        <v>9895</v>
      </c>
      <c r="E212" s="514">
        <v>2000</v>
      </c>
      <c r="F212" s="641"/>
      <c r="G212" s="479">
        <v>13.6126056</v>
      </c>
      <c r="H212" s="227">
        <f>IF(G212="","",G212-G212*COMPASS!$U$9)</f>
        <v>13.6126056</v>
      </c>
    </row>
    <row r="213" spans="1:8" ht="15" customHeight="1">
      <c r="A213" s="528" t="s">
        <v>439</v>
      </c>
      <c r="B213" s="528"/>
      <c r="C213" s="528"/>
      <c r="D213" s="528"/>
      <c r="E213" s="528"/>
      <c r="F213" s="528"/>
      <c r="G213" s="528"/>
      <c r="H213" s="227" t="str">
        <f>IF(G213="","",G213-G213*COMPASS!$U$9)</f>
        <v/>
      </c>
    </row>
    <row r="214" spans="1:8" ht="15" customHeight="1">
      <c r="A214" s="293" t="s">
        <v>16682</v>
      </c>
      <c r="B214" s="370" t="s">
        <v>467</v>
      </c>
      <c r="C214" s="311">
        <v>760258662</v>
      </c>
      <c r="D214" s="311" t="s">
        <v>16683</v>
      </c>
      <c r="E214" s="515">
        <v>1</v>
      </c>
      <c r="F214" s="641"/>
      <c r="G214" s="479">
        <v>167.66</v>
      </c>
      <c r="H214" s="227">
        <f>IF(G214="","",G214-G214*COMPASS!$U$9)</f>
        <v>167.66</v>
      </c>
    </row>
    <row r="215" spans="1:8" ht="15" customHeight="1">
      <c r="A215" s="293" t="s">
        <v>16684</v>
      </c>
      <c r="B215" s="370" t="s">
        <v>467</v>
      </c>
      <c r="C215" s="311">
        <v>760258663</v>
      </c>
      <c r="D215" s="311" t="s">
        <v>16685</v>
      </c>
      <c r="E215" s="515">
        <v>1</v>
      </c>
      <c r="F215" s="641"/>
      <c r="G215" s="479">
        <v>199.1</v>
      </c>
      <c r="H215" s="227">
        <f>IF(G215="","",G215-G215*COMPASS!$U$9)</f>
        <v>199.1</v>
      </c>
    </row>
    <row r="216" spans="1:8" ht="15" customHeight="1">
      <c r="A216" s="293" t="s">
        <v>253</v>
      </c>
      <c r="B216" s="370" t="s">
        <v>216</v>
      </c>
      <c r="C216" s="311" t="s">
        <v>254</v>
      </c>
      <c r="D216" s="311" t="s">
        <v>8219</v>
      </c>
      <c r="E216" s="515">
        <v>1</v>
      </c>
      <c r="F216" s="641"/>
      <c r="G216" s="479">
        <v>312.73439999999999</v>
      </c>
      <c r="H216" s="227">
        <f>IF(G216="","",G216-G216*COMPASS!$U$9)</f>
        <v>312.73439999999999</v>
      </c>
    </row>
    <row r="217" spans="1:8" ht="15" customHeight="1">
      <c r="A217" s="293" t="s">
        <v>93</v>
      </c>
      <c r="B217" s="370" t="s">
        <v>467</v>
      </c>
      <c r="C217" s="311" t="s">
        <v>7476</v>
      </c>
      <c r="D217" s="311" t="s">
        <v>8220</v>
      </c>
      <c r="E217" s="515">
        <v>1</v>
      </c>
      <c r="F217" s="641"/>
      <c r="G217" s="479">
        <v>120.99120000000001</v>
      </c>
      <c r="H217" s="227">
        <f>IF(G217="","",G217-G217*COMPASS!$U$9)</f>
        <v>120.99120000000001</v>
      </c>
    </row>
    <row r="218" spans="1:8" ht="15" customHeight="1">
      <c r="A218" s="293" t="s">
        <v>666</v>
      </c>
      <c r="B218" s="370" t="s">
        <v>216</v>
      </c>
      <c r="C218" s="311" t="s">
        <v>667</v>
      </c>
      <c r="D218" s="311" t="s">
        <v>8221</v>
      </c>
      <c r="E218" s="515">
        <v>1</v>
      </c>
      <c r="F218" s="641"/>
      <c r="G218" s="479">
        <v>173.96279999999999</v>
      </c>
      <c r="H218" s="227">
        <f>IF(G218="","",G218-G218*COMPASS!$U$9)</f>
        <v>173.96279999999999</v>
      </c>
    </row>
    <row r="219" spans="1:8" ht="15" customHeight="1">
      <c r="A219" s="293" t="s">
        <v>34</v>
      </c>
      <c r="B219" s="370" t="s">
        <v>216</v>
      </c>
      <c r="C219" s="311" t="s">
        <v>35</v>
      </c>
      <c r="D219" s="311" t="s">
        <v>8222</v>
      </c>
      <c r="E219" s="515">
        <v>1</v>
      </c>
      <c r="F219" s="641"/>
      <c r="G219" s="479">
        <v>226.94760000000002</v>
      </c>
      <c r="H219" s="227">
        <f>IF(G219="","",G219-G219*COMPASS!$U$9)</f>
        <v>226.94760000000002</v>
      </c>
    </row>
    <row r="220" spans="1:8" ht="15" customHeight="1">
      <c r="A220" s="293" t="s">
        <v>16686</v>
      </c>
      <c r="B220" s="370" t="s">
        <v>467</v>
      </c>
      <c r="C220" s="311">
        <v>760258665</v>
      </c>
      <c r="D220" s="311" t="s">
        <v>16687</v>
      </c>
      <c r="E220" s="515">
        <v>1</v>
      </c>
      <c r="F220" s="641"/>
      <c r="G220" s="479">
        <v>154.71700000000001</v>
      </c>
      <c r="H220" s="227">
        <f>IF(G220="","",G220-G220*COMPASS!$U$9)</f>
        <v>154.71700000000001</v>
      </c>
    </row>
    <row r="221" spans="1:8" ht="15" customHeight="1">
      <c r="A221" s="293" t="s">
        <v>16688</v>
      </c>
      <c r="B221" s="370" t="s">
        <v>467</v>
      </c>
      <c r="C221" s="311">
        <v>760258666</v>
      </c>
      <c r="D221" s="311" t="s">
        <v>16689</v>
      </c>
      <c r="E221" s="515">
        <v>1</v>
      </c>
      <c r="F221" s="641"/>
      <c r="G221" s="479">
        <v>206.51400000000001</v>
      </c>
      <c r="H221" s="227">
        <f>IF(G221="","",G221-G221*COMPASS!$U$9)</f>
        <v>206.51400000000001</v>
      </c>
    </row>
    <row r="222" spans="1:8" ht="15" customHeight="1">
      <c r="A222" s="347" t="s">
        <v>6213</v>
      </c>
      <c r="B222" s="371" t="s">
        <v>216</v>
      </c>
      <c r="C222" s="311" t="s">
        <v>6214</v>
      </c>
      <c r="D222" s="311" t="s">
        <v>8223</v>
      </c>
      <c r="E222" s="515">
        <v>1</v>
      </c>
      <c r="F222" s="641"/>
      <c r="G222" s="479">
        <v>173.96279999999999</v>
      </c>
      <c r="H222" s="227">
        <f>IF(G222="","",G222-G222*COMPASS!$U$9)</f>
        <v>173.96279999999999</v>
      </c>
    </row>
    <row r="223" spans="1:8" ht="15" customHeight="1">
      <c r="A223" s="347" t="s">
        <v>6215</v>
      </c>
      <c r="B223" s="371" t="s">
        <v>216</v>
      </c>
      <c r="C223" s="311" t="s">
        <v>6216</v>
      </c>
      <c r="D223" s="311" t="s">
        <v>8224</v>
      </c>
      <c r="E223" s="515">
        <v>1</v>
      </c>
      <c r="F223" s="641"/>
      <c r="G223" s="479">
        <v>226.94760000000002</v>
      </c>
      <c r="H223" s="227">
        <f>IF(G223="","",G223-G223*COMPASS!$U$9)</f>
        <v>226.94760000000002</v>
      </c>
    </row>
    <row r="224" spans="1:8" ht="15" customHeight="1">
      <c r="A224" s="293" t="s">
        <v>409</v>
      </c>
      <c r="B224" s="370" t="s">
        <v>216</v>
      </c>
      <c r="C224" s="311" t="s">
        <v>410</v>
      </c>
      <c r="D224" s="311" t="s">
        <v>8225</v>
      </c>
      <c r="E224" s="515">
        <v>1</v>
      </c>
      <c r="F224" s="641"/>
      <c r="G224" s="479">
        <v>242.08800000000002</v>
      </c>
      <c r="H224" s="227">
        <f>IF(G224="","",G224-G224*COMPASS!$U$9)</f>
        <v>242.08800000000002</v>
      </c>
    </row>
    <row r="225" spans="1:8" ht="15" customHeight="1">
      <c r="A225" s="528" t="s">
        <v>651</v>
      </c>
      <c r="B225" s="528"/>
      <c r="C225" s="528"/>
      <c r="D225" s="528"/>
      <c r="E225" s="528"/>
      <c r="F225" s="528"/>
      <c r="G225" s="528"/>
      <c r="H225" s="227" t="str">
        <f>IF(G225="","",G225-G225*COMPASS!$U$9)</f>
        <v/>
      </c>
    </row>
    <row r="226" spans="1:8" ht="15" customHeight="1">
      <c r="A226" s="293" t="s">
        <v>889</v>
      </c>
      <c r="B226" s="370" t="s">
        <v>216</v>
      </c>
      <c r="C226" s="311" t="s">
        <v>7477</v>
      </c>
      <c r="D226" s="294" t="s">
        <v>8226</v>
      </c>
      <c r="E226" s="514">
        <v>1</v>
      </c>
      <c r="F226" s="642"/>
      <c r="G226" s="479">
        <v>4.3559999999999999</v>
      </c>
      <c r="H226" s="227">
        <f>IF(G226="","",G226-G226*COMPASS!$U$9)</f>
        <v>4.3559999999999999</v>
      </c>
    </row>
    <row r="227" spans="1:8" ht="15" customHeight="1">
      <c r="A227" s="293" t="s">
        <v>459</v>
      </c>
      <c r="B227" s="370" t="s">
        <v>216</v>
      </c>
      <c r="C227" s="311" t="s">
        <v>7478</v>
      </c>
      <c r="D227" s="294" t="s">
        <v>8227</v>
      </c>
      <c r="E227" s="514">
        <v>10</v>
      </c>
      <c r="F227" s="642"/>
      <c r="G227" s="479">
        <v>4.3559999999999999</v>
      </c>
      <c r="H227" s="227">
        <f>IF(G227="","",G227-G227*COMPASS!$U$9)</f>
        <v>4.3559999999999999</v>
      </c>
    </row>
    <row r="228" spans="1:8" ht="15" customHeight="1">
      <c r="A228" s="293" t="s">
        <v>3269</v>
      </c>
      <c r="B228" s="370" t="s">
        <v>467</v>
      </c>
      <c r="C228" s="311" t="s">
        <v>3270</v>
      </c>
      <c r="D228" s="294" t="s">
        <v>8228</v>
      </c>
      <c r="E228" s="514">
        <v>1</v>
      </c>
      <c r="F228" s="396"/>
      <c r="G228" s="479">
        <v>3.3923999999999999</v>
      </c>
      <c r="H228" s="227">
        <f>IF(G228="","",G228-G228*COMPASS!$U$9)</f>
        <v>3.3923999999999999</v>
      </c>
    </row>
    <row r="229" spans="1:8" ht="15" customHeight="1">
      <c r="A229" s="293" t="s">
        <v>887</v>
      </c>
      <c r="B229" s="370" t="s">
        <v>467</v>
      </c>
      <c r="C229" s="311" t="s">
        <v>888</v>
      </c>
      <c r="D229" s="294" t="s">
        <v>8229</v>
      </c>
      <c r="E229" s="515">
        <v>1</v>
      </c>
      <c r="F229" s="641"/>
      <c r="G229" s="479">
        <v>6.9828000000000001</v>
      </c>
      <c r="H229" s="227">
        <f>IF(G229="","",G229-G229*COMPASS!$U$9)</f>
        <v>6.9828000000000001</v>
      </c>
    </row>
    <row r="230" spans="1:8" ht="15" customHeight="1">
      <c r="A230" s="293" t="s">
        <v>15963</v>
      </c>
      <c r="B230" s="370" t="s">
        <v>467</v>
      </c>
      <c r="C230" s="311" t="s">
        <v>15964</v>
      </c>
      <c r="D230" s="294" t="s">
        <v>15965</v>
      </c>
      <c r="E230" s="515">
        <v>1</v>
      </c>
      <c r="F230" s="641"/>
      <c r="G230" s="479">
        <v>4.9104000000000001</v>
      </c>
      <c r="H230" s="227">
        <f>IF(G230="","",G230-G230*COMPASS!$U$9)</f>
        <v>4.9104000000000001</v>
      </c>
    </row>
    <row r="231" spans="1:8" ht="15" customHeight="1">
      <c r="A231" s="528" t="s">
        <v>652</v>
      </c>
      <c r="B231" s="528"/>
      <c r="C231" s="528"/>
      <c r="D231" s="528"/>
      <c r="E231" s="528"/>
      <c r="F231" s="528"/>
      <c r="G231" s="528"/>
      <c r="H231" s="227" t="str">
        <f>IF(G231="","",G231-G231*COMPASS!$U$9)</f>
        <v/>
      </c>
    </row>
    <row r="232" spans="1:8" ht="15" customHeight="1">
      <c r="A232" s="293" t="s">
        <v>10406</v>
      </c>
      <c r="B232" s="370" t="s">
        <v>216</v>
      </c>
      <c r="C232" s="311">
        <v>1336388</v>
      </c>
      <c r="D232" s="294" t="s">
        <v>10407</v>
      </c>
      <c r="E232" s="514">
        <v>1</v>
      </c>
      <c r="F232" s="642"/>
      <c r="G232" s="479">
        <v>9.1476000000000006</v>
      </c>
      <c r="H232" s="227">
        <f>IF(G232="","",G232-G232*COMPASS!$U$9)</f>
        <v>9.1476000000000006</v>
      </c>
    </row>
    <row r="233" spans="1:8" ht="15" customHeight="1">
      <c r="A233" s="293" t="s">
        <v>3271</v>
      </c>
      <c r="B233" s="370" t="s">
        <v>467</v>
      </c>
      <c r="C233" s="311" t="s">
        <v>3272</v>
      </c>
      <c r="D233" s="294" t="s">
        <v>15966</v>
      </c>
      <c r="E233" s="515">
        <v>1</v>
      </c>
      <c r="F233" s="396"/>
      <c r="G233" s="479">
        <v>3.3923999999999999</v>
      </c>
      <c r="H233" s="227">
        <f>IF(G233="","",G233-G233*COMPASS!$U$9)</f>
        <v>3.3923999999999999</v>
      </c>
    </row>
    <row r="234" spans="1:8" ht="15" customHeight="1">
      <c r="A234" s="528" t="s">
        <v>377</v>
      </c>
      <c r="B234" s="528"/>
      <c r="C234" s="528"/>
      <c r="D234" s="528"/>
      <c r="E234" s="528"/>
      <c r="F234" s="528"/>
      <c r="G234" s="528"/>
      <c r="H234" s="227" t="str">
        <f>IF(G234="","",G234-G234*COMPASS!$U$9)</f>
        <v/>
      </c>
    </row>
    <row r="235" spans="1:8" ht="15" customHeight="1">
      <c r="A235" s="293" t="s">
        <v>154</v>
      </c>
      <c r="B235" s="370" t="s">
        <v>216</v>
      </c>
      <c r="C235" s="311" t="s">
        <v>7479</v>
      </c>
      <c r="D235" s="294" t="s">
        <v>8230</v>
      </c>
      <c r="E235" s="515">
        <v>1</v>
      </c>
      <c r="F235" s="642"/>
      <c r="G235" s="479">
        <v>41.1312</v>
      </c>
      <c r="H235" s="227">
        <f>IF(G235="","",G235-G235*COMPASS!$U$9)</f>
        <v>41.1312</v>
      </c>
    </row>
    <row r="236" spans="1:8" ht="15" customHeight="1">
      <c r="A236" s="293" t="s">
        <v>155</v>
      </c>
      <c r="B236" s="370" t="s">
        <v>467</v>
      </c>
      <c r="C236" s="311" t="s">
        <v>7480</v>
      </c>
      <c r="D236" s="311" t="s">
        <v>8231</v>
      </c>
      <c r="E236" s="514">
        <v>1</v>
      </c>
      <c r="F236" s="396"/>
      <c r="G236" s="479">
        <v>35.494800000000005</v>
      </c>
      <c r="H236" s="227">
        <f>IF(G236="","",G236-G236*COMPASS!$U$9)</f>
        <v>35.494800000000005</v>
      </c>
    </row>
    <row r="237" spans="1:8" ht="15" customHeight="1">
      <c r="A237" s="293" t="s">
        <v>156</v>
      </c>
      <c r="B237" s="370" t="s">
        <v>216</v>
      </c>
      <c r="C237" s="311" t="s">
        <v>7481</v>
      </c>
      <c r="D237" s="294" t="s">
        <v>8232</v>
      </c>
      <c r="E237" s="515">
        <v>10</v>
      </c>
      <c r="F237" s="641"/>
      <c r="G237" s="479">
        <v>39.494400000000006</v>
      </c>
      <c r="H237" s="227">
        <f>IF(G237="","",G237-G237*COMPASS!$U$9)</f>
        <v>39.494400000000006</v>
      </c>
    </row>
    <row r="238" spans="1:8" ht="15" customHeight="1">
      <c r="A238" s="528" t="s">
        <v>7510</v>
      </c>
      <c r="B238" s="528"/>
      <c r="C238" s="528"/>
      <c r="D238" s="528"/>
      <c r="E238" s="528"/>
      <c r="F238" s="528"/>
      <c r="G238" s="528"/>
      <c r="H238" s="227" t="str">
        <f>IF(G238="","",G238-G238*COMPASS!$U$9)</f>
        <v/>
      </c>
    </row>
    <row r="239" spans="1:8" ht="15" customHeight="1">
      <c r="A239" s="347" t="s">
        <v>7599</v>
      </c>
      <c r="B239" s="371" t="s">
        <v>216</v>
      </c>
      <c r="C239" s="311">
        <v>760241517</v>
      </c>
      <c r="D239" s="311" t="s">
        <v>7511</v>
      </c>
      <c r="E239" s="514">
        <v>1</v>
      </c>
      <c r="F239" s="641"/>
      <c r="G239" s="479">
        <v>98.617199999999997</v>
      </c>
      <c r="H239" s="227">
        <f>IF(G239="","",G239-G239*COMPASS!$U$9)</f>
        <v>98.617199999999997</v>
      </c>
    </row>
    <row r="240" spans="1:8" ht="15" customHeight="1">
      <c r="A240" s="347" t="s">
        <v>7600</v>
      </c>
      <c r="B240" s="371" t="s">
        <v>216</v>
      </c>
      <c r="C240" s="311">
        <v>760242455</v>
      </c>
      <c r="D240" s="311" t="s">
        <v>7512</v>
      </c>
      <c r="E240" s="514">
        <v>1</v>
      </c>
      <c r="F240" s="641"/>
      <c r="G240" s="479">
        <v>210.73800000000003</v>
      </c>
      <c r="H240" s="227">
        <f>IF(G240="","",G240-G240*COMPASS!$U$9)</f>
        <v>210.73800000000003</v>
      </c>
    </row>
    <row r="241" spans="1:8" ht="15" customHeight="1">
      <c r="A241" s="347" t="s">
        <v>7601</v>
      </c>
      <c r="B241" s="371" t="s">
        <v>216</v>
      </c>
      <c r="C241" s="311">
        <v>760241518</v>
      </c>
      <c r="D241" s="311" t="s">
        <v>7513</v>
      </c>
      <c r="E241" s="514">
        <v>1</v>
      </c>
      <c r="F241" s="641"/>
      <c r="G241" s="479">
        <v>111.76440000000001</v>
      </c>
      <c r="H241" s="227">
        <f>IF(G241="","",G241-G241*COMPASS!$U$9)</f>
        <v>111.76440000000001</v>
      </c>
    </row>
    <row r="242" spans="1:8" ht="15" customHeight="1">
      <c r="A242" s="347" t="s">
        <v>7602</v>
      </c>
      <c r="B242" s="371" t="s">
        <v>467</v>
      </c>
      <c r="C242" s="311">
        <v>760242454</v>
      </c>
      <c r="D242" s="311" t="s">
        <v>7514</v>
      </c>
      <c r="E242" s="514">
        <v>1</v>
      </c>
      <c r="F242" s="641"/>
      <c r="G242" s="479">
        <v>185.44680000000002</v>
      </c>
      <c r="H242" s="227">
        <f>IF(G242="","",G242-G242*COMPASS!$U$9)</f>
        <v>185.44680000000002</v>
      </c>
    </row>
    <row r="243" spans="1:8" ht="15" customHeight="1">
      <c r="A243" s="347" t="s">
        <v>7603</v>
      </c>
      <c r="B243" s="371" t="s">
        <v>467</v>
      </c>
      <c r="C243" s="311">
        <v>760241378</v>
      </c>
      <c r="D243" s="311" t="s">
        <v>7604</v>
      </c>
      <c r="E243" s="514">
        <v>18</v>
      </c>
      <c r="F243" s="641"/>
      <c r="G243" s="479">
        <v>24.776399999999999</v>
      </c>
      <c r="H243" s="227">
        <f>IF(G243="","",G243-G243*COMPASS!$U$9)</f>
        <v>24.776399999999999</v>
      </c>
    </row>
    <row r="244" spans="1:8" ht="15" customHeight="1">
      <c r="A244" s="347" t="s">
        <v>15967</v>
      </c>
      <c r="B244" s="371" t="s">
        <v>216</v>
      </c>
      <c r="C244" s="311">
        <v>760245495</v>
      </c>
      <c r="D244" s="311" t="s">
        <v>15968</v>
      </c>
      <c r="E244" s="514">
        <v>1</v>
      </c>
      <c r="F244" s="641"/>
      <c r="G244" s="479">
        <v>321.11640000000006</v>
      </c>
      <c r="H244" s="227">
        <f>IF(G244="","",G244-G244*COMPASS!$U$9)</f>
        <v>321.11640000000006</v>
      </c>
    </row>
    <row r="245" spans="1:8" ht="15" customHeight="1">
      <c r="A245" s="347" t="s">
        <v>15969</v>
      </c>
      <c r="B245" s="371" t="s">
        <v>216</v>
      </c>
      <c r="C245" s="311">
        <v>760245494</v>
      </c>
      <c r="D245" s="311" t="s">
        <v>15970</v>
      </c>
      <c r="E245" s="514">
        <v>1</v>
      </c>
      <c r="F245" s="641"/>
      <c r="G245" s="479">
        <v>429.38280000000003</v>
      </c>
      <c r="H245" s="227">
        <f>IF(G245="","",G245-G245*COMPASS!$U$9)</f>
        <v>429.38280000000003</v>
      </c>
    </row>
    <row r="246" spans="1:8" ht="15" customHeight="1">
      <c r="A246" s="528" t="s">
        <v>7928</v>
      </c>
      <c r="B246" s="528"/>
      <c r="C246" s="528"/>
      <c r="D246" s="528"/>
      <c r="E246" s="528"/>
      <c r="F246" s="528"/>
      <c r="G246" s="528"/>
      <c r="H246" s="227" t="str">
        <f>IF(G246="","",G246-G246*COMPASS!$U$9)</f>
        <v/>
      </c>
    </row>
    <row r="247" spans="1:8" ht="15" customHeight="1">
      <c r="A247" s="347" t="s">
        <v>7929</v>
      </c>
      <c r="B247" s="371" t="s">
        <v>216</v>
      </c>
      <c r="C247" s="311">
        <v>760231506</v>
      </c>
      <c r="D247" s="311" t="s">
        <v>7930</v>
      </c>
      <c r="E247" s="514">
        <v>1</v>
      </c>
      <c r="F247" s="641"/>
      <c r="G247" s="479">
        <v>463.62360000000007</v>
      </c>
      <c r="H247" s="227">
        <f>IF(G247="","",G247-G247*COMPASS!$U$9)</f>
        <v>463.62360000000007</v>
      </c>
    </row>
    <row r="248" spans="1:8" ht="15" customHeight="1">
      <c r="A248" s="347" t="s">
        <v>7931</v>
      </c>
      <c r="B248" s="371" t="s">
        <v>216</v>
      </c>
      <c r="C248" s="311">
        <v>760231514</v>
      </c>
      <c r="D248" s="311" t="s">
        <v>7932</v>
      </c>
      <c r="E248" s="514">
        <v>1</v>
      </c>
      <c r="F248" s="641"/>
      <c r="G248" s="479">
        <v>629.20440000000008</v>
      </c>
      <c r="H248" s="227">
        <f>IF(G248="","",G248-G248*COMPASS!$U$9)</f>
        <v>629.20440000000008</v>
      </c>
    </row>
    <row r="249" spans="1:8" ht="15" customHeight="1">
      <c r="A249" s="347" t="s">
        <v>7933</v>
      </c>
      <c r="B249" s="371" t="s">
        <v>216</v>
      </c>
      <c r="C249" s="311">
        <v>760209940</v>
      </c>
      <c r="D249" s="311" t="s">
        <v>7616</v>
      </c>
      <c r="E249" s="514">
        <v>1</v>
      </c>
      <c r="F249" s="641"/>
      <c r="G249" s="479">
        <v>463.62360000000007</v>
      </c>
      <c r="H249" s="227">
        <f>IF(G249="","",G249-G249*COMPASS!$U$9)</f>
        <v>463.62360000000007</v>
      </c>
    </row>
    <row r="250" spans="1:8" ht="15" customHeight="1">
      <c r="A250" s="347" t="s">
        <v>7934</v>
      </c>
      <c r="B250" s="371" t="s">
        <v>216</v>
      </c>
      <c r="C250" s="311">
        <v>760209957</v>
      </c>
      <c r="D250" s="311" t="s">
        <v>7617</v>
      </c>
      <c r="E250" s="514">
        <v>1</v>
      </c>
      <c r="F250" s="641"/>
      <c r="G250" s="479">
        <v>629.20440000000008</v>
      </c>
      <c r="H250" s="227">
        <f>IF(G250="","",G250-G250*COMPASS!$U$9)</f>
        <v>629.20440000000008</v>
      </c>
    </row>
    <row r="251" spans="1:8" ht="15" customHeight="1">
      <c r="A251" s="528" t="s">
        <v>9647</v>
      </c>
      <c r="B251" s="528"/>
      <c r="C251" s="528"/>
      <c r="D251" s="528"/>
      <c r="E251" s="528"/>
      <c r="F251" s="528"/>
      <c r="G251" s="528"/>
      <c r="H251" s="227" t="str">
        <f>IF(G251="","",G251-G251*COMPASS!$U$9)</f>
        <v/>
      </c>
    </row>
    <row r="252" spans="1:8" ht="15" customHeight="1">
      <c r="A252" s="293" t="s">
        <v>9688</v>
      </c>
      <c r="B252" s="370" t="s">
        <v>216</v>
      </c>
      <c r="C252" s="311">
        <v>760248901</v>
      </c>
      <c r="D252" s="382" t="s">
        <v>9648</v>
      </c>
      <c r="E252" s="514">
        <v>1</v>
      </c>
      <c r="F252" s="642"/>
      <c r="G252" s="479">
        <v>193.0104</v>
      </c>
      <c r="H252" s="227">
        <f>IF(G252="","",G252-G252*COMPASS!$U$9)</f>
        <v>193.0104</v>
      </c>
    </row>
    <row r="253" spans="1:8" ht="15" customHeight="1">
      <c r="A253" s="293" t="s">
        <v>9689</v>
      </c>
      <c r="B253" s="370" t="s">
        <v>216</v>
      </c>
      <c r="C253" s="311">
        <v>760248902</v>
      </c>
      <c r="D253" s="382" t="s">
        <v>9649</v>
      </c>
      <c r="E253" s="514">
        <v>1</v>
      </c>
      <c r="F253" s="642"/>
      <c r="G253" s="479">
        <v>205.00920000000002</v>
      </c>
      <c r="H253" s="227">
        <f>IF(G253="","",G253-G253*COMPASS!$U$9)</f>
        <v>205.00920000000002</v>
      </c>
    </row>
    <row r="254" spans="1:8" ht="15" customHeight="1">
      <c r="A254" s="293" t="s">
        <v>9690</v>
      </c>
      <c r="B254" s="370" t="s">
        <v>216</v>
      </c>
      <c r="C254" s="311">
        <v>760248903</v>
      </c>
      <c r="D254" s="382" t="s">
        <v>9650</v>
      </c>
      <c r="E254" s="514">
        <v>1</v>
      </c>
      <c r="F254" s="642"/>
      <c r="G254" s="479">
        <v>217.11359999999999</v>
      </c>
      <c r="H254" s="227">
        <f>IF(G254="","",G254-G254*COMPASS!$U$9)</f>
        <v>217.11359999999999</v>
      </c>
    </row>
    <row r="255" spans="1:8" ht="15" customHeight="1">
      <c r="A255" s="528" t="s">
        <v>7708</v>
      </c>
      <c r="B255" s="528"/>
      <c r="C255" s="528"/>
      <c r="D255" s="528"/>
      <c r="E255" s="528"/>
      <c r="F255" s="528"/>
      <c r="G255" s="528"/>
      <c r="H255" s="227" t="str">
        <f>IF(G255="","",G255-G255*COMPASS!$U$9)</f>
        <v/>
      </c>
    </row>
    <row r="256" spans="1:8" ht="15" customHeight="1">
      <c r="A256" s="293" t="s">
        <v>2018</v>
      </c>
      <c r="B256" s="370" t="s">
        <v>467</v>
      </c>
      <c r="C256" s="311" t="s">
        <v>7482</v>
      </c>
      <c r="D256" s="311" t="s">
        <v>9661</v>
      </c>
      <c r="E256" s="515">
        <v>1</v>
      </c>
      <c r="F256" s="641"/>
      <c r="G256" s="479">
        <v>34.663200000000003</v>
      </c>
      <c r="H256" s="227">
        <f>IF(G256="","",G256-G256*COMPASS!$U$9)</f>
        <v>34.663200000000003</v>
      </c>
    </row>
    <row r="257" spans="1:8" ht="15" customHeight="1">
      <c r="A257" s="293" t="s">
        <v>2019</v>
      </c>
      <c r="B257" s="370" t="s">
        <v>467</v>
      </c>
      <c r="C257" s="311" t="s">
        <v>7483</v>
      </c>
      <c r="D257" s="311" t="s">
        <v>9662</v>
      </c>
      <c r="E257" s="515">
        <v>1</v>
      </c>
      <c r="F257" s="641"/>
      <c r="G257" s="479">
        <v>37.369199999999999</v>
      </c>
      <c r="H257" s="227">
        <f>IF(G257="","",G257-G257*COMPASS!$U$9)</f>
        <v>37.369199999999999</v>
      </c>
    </row>
    <row r="258" spans="1:8" ht="15" customHeight="1">
      <c r="A258" s="293" t="s">
        <v>2020</v>
      </c>
      <c r="B258" s="370" t="s">
        <v>467</v>
      </c>
      <c r="C258" s="311" t="s">
        <v>7484</v>
      </c>
      <c r="D258" s="311" t="s">
        <v>9663</v>
      </c>
      <c r="E258" s="515">
        <v>1</v>
      </c>
      <c r="F258" s="641"/>
      <c r="G258" s="479">
        <v>40.075200000000002</v>
      </c>
      <c r="H258" s="227">
        <f>IF(G258="","",G258-G258*COMPASS!$U$9)</f>
        <v>40.075200000000002</v>
      </c>
    </row>
    <row r="259" spans="1:8" ht="15" customHeight="1">
      <c r="A259" s="293" t="s">
        <v>2021</v>
      </c>
      <c r="B259" s="370" t="s">
        <v>216</v>
      </c>
      <c r="C259" s="311" t="s">
        <v>7485</v>
      </c>
      <c r="D259" s="311" t="s">
        <v>9664</v>
      </c>
      <c r="E259" s="515">
        <v>1</v>
      </c>
      <c r="F259" s="641"/>
      <c r="G259" s="479">
        <v>45.487200000000001</v>
      </c>
      <c r="H259" s="227">
        <f>IF(G259="","",G259-G259*COMPASS!$U$9)</f>
        <v>45.487200000000001</v>
      </c>
    </row>
    <row r="260" spans="1:8" ht="15" customHeight="1">
      <c r="A260" s="293" t="s">
        <v>2022</v>
      </c>
      <c r="B260" s="370" t="s">
        <v>216</v>
      </c>
      <c r="C260" s="311" t="s">
        <v>157</v>
      </c>
      <c r="D260" s="311" t="s">
        <v>9665</v>
      </c>
      <c r="E260" s="515">
        <v>1</v>
      </c>
      <c r="F260" s="641"/>
      <c r="G260" s="479">
        <v>59.017200000000003</v>
      </c>
      <c r="H260" s="227">
        <f>IF(G260="","",G260-G260*COMPASS!$U$9)</f>
        <v>59.017200000000003</v>
      </c>
    </row>
    <row r="261" spans="1:8" ht="15" customHeight="1">
      <c r="A261" s="293" t="s">
        <v>297</v>
      </c>
      <c r="B261" s="370" t="s">
        <v>216</v>
      </c>
      <c r="C261" s="311" t="s">
        <v>7486</v>
      </c>
      <c r="D261" s="311" t="s">
        <v>9666</v>
      </c>
      <c r="E261" s="515">
        <v>1</v>
      </c>
      <c r="F261" s="641"/>
      <c r="G261" s="479">
        <v>40.352400000000003</v>
      </c>
      <c r="H261" s="227">
        <f>IF(G261="","",G261-G261*COMPASS!$U$9)</f>
        <v>40.352400000000003</v>
      </c>
    </row>
    <row r="262" spans="1:8" ht="15" customHeight="1">
      <c r="A262" s="293" t="s">
        <v>228</v>
      </c>
      <c r="B262" s="370" t="s">
        <v>467</v>
      </c>
      <c r="C262" s="311" t="s">
        <v>7487</v>
      </c>
      <c r="D262" s="311" t="s">
        <v>9667</v>
      </c>
      <c r="E262" s="515">
        <v>1</v>
      </c>
      <c r="F262" s="641"/>
      <c r="G262" s="479">
        <v>40.999200000000002</v>
      </c>
      <c r="H262" s="227">
        <f>IF(G262="","",G262-G262*COMPASS!$U$9)</f>
        <v>40.999200000000002</v>
      </c>
    </row>
    <row r="263" spans="1:8" ht="15" customHeight="1">
      <c r="A263" s="293" t="s">
        <v>403</v>
      </c>
      <c r="B263" s="370" t="s">
        <v>467</v>
      </c>
      <c r="C263" s="311" t="s">
        <v>7488</v>
      </c>
      <c r="D263" s="311" t="s">
        <v>9668</v>
      </c>
      <c r="E263" s="515">
        <v>1</v>
      </c>
      <c r="F263" s="641"/>
      <c r="G263" s="479">
        <v>41.646000000000001</v>
      </c>
      <c r="H263" s="227">
        <f>IF(G263="","",G263-G263*COMPASS!$U$9)</f>
        <v>41.646000000000001</v>
      </c>
    </row>
    <row r="264" spans="1:8" ht="15" customHeight="1">
      <c r="A264" s="293" t="s">
        <v>473</v>
      </c>
      <c r="B264" s="370" t="s">
        <v>216</v>
      </c>
      <c r="C264" s="311" t="s">
        <v>7489</v>
      </c>
      <c r="D264" s="311" t="s">
        <v>9669</v>
      </c>
      <c r="E264" s="515">
        <v>1</v>
      </c>
      <c r="F264" s="641"/>
      <c r="G264" s="479">
        <v>42.939600000000006</v>
      </c>
      <c r="H264" s="227">
        <f>IF(G264="","",G264-G264*COMPASS!$U$9)</f>
        <v>42.939600000000006</v>
      </c>
    </row>
    <row r="265" spans="1:8" ht="15" customHeight="1">
      <c r="A265" s="293" t="s">
        <v>474</v>
      </c>
      <c r="B265" s="370" t="s">
        <v>216</v>
      </c>
      <c r="C265" s="311" t="s">
        <v>462</v>
      </c>
      <c r="D265" s="311" t="s">
        <v>9670</v>
      </c>
      <c r="E265" s="515">
        <v>1</v>
      </c>
      <c r="F265" s="641"/>
      <c r="G265" s="479">
        <v>46.186800000000005</v>
      </c>
      <c r="H265" s="227">
        <f>IF(G265="","",G265-G265*COMPASS!$U$9)</f>
        <v>46.186800000000005</v>
      </c>
    </row>
    <row r="266" spans="1:8" ht="15" customHeight="1">
      <c r="A266" s="528" t="s">
        <v>7709</v>
      </c>
      <c r="B266" s="528"/>
      <c r="C266" s="528"/>
      <c r="D266" s="528"/>
      <c r="E266" s="528"/>
      <c r="F266" s="528"/>
      <c r="G266" s="528"/>
      <c r="H266" s="372" t="str">
        <f>IF(G266="","",G266-G266*COMPASS!$U$9)</f>
        <v/>
      </c>
    </row>
    <row r="267" spans="1:8" ht="15" customHeight="1">
      <c r="A267" s="347" t="s">
        <v>7710</v>
      </c>
      <c r="B267" s="371" t="s">
        <v>467</v>
      </c>
      <c r="C267" s="311" t="s">
        <v>3373</v>
      </c>
      <c r="D267" s="311" t="s">
        <v>7711</v>
      </c>
      <c r="E267" s="514">
        <v>1</v>
      </c>
      <c r="F267" s="642"/>
      <c r="G267" s="479">
        <v>49.790399999999998</v>
      </c>
      <c r="H267" s="227">
        <f>IF(G267="","",G267-G267*COMPASS!$U$9)</f>
        <v>49.790399999999998</v>
      </c>
    </row>
    <row r="268" spans="1:8" ht="15" customHeight="1">
      <c r="A268" s="347" t="s">
        <v>7712</v>
      </c>
      <c r="B268" s="371" t="s">
        <v>467</v>
      </c>
      <c r="C268" s="311" t="s">
        <v>3374</v>
      </c>
      <c r="D268" s="311" t="s">
        <v>7713</v>
      </c>
      <c r="E268" s="514">
        <v>1</v>
      </c>
      <c r="F268" s="642"/>
      <c r="G268" s="479">
        <v>51.189600000000006</v>
      </c>
      <c r="H268" s="227">
        <f>IF(G268="","",G268-G268*COMPASS!$U$9)</f>
        <v>51.189600000000006</v>
      </c>
    </row>
    <row r="269" spans="1:8" ht="15" customHeight="1">
      <c r="A269" s="347" t="s">
        <v>7714</v>
      </c>
      <c r="B269" s="371" t="s">
        <v>467</v>
      </c>
      <c r="C269" s="311" t="s">
        <v>3375</v>
      </c>
      <c r="D269" s="311" t="s">
        <v>7715</v>
      </c>
      <c r="E269" s="514">
        <v>1</v>
      </c>
      <c r="F269" s="642"/>
      <c r="G269" s="479">
        <v>52.628399999999999</v>
      </c>
      <c r="H269" s="227">
        <f>IF(G269="","",G269-G269*COMPASS!$U$9)</f>
        <v>52.628399999999999</v>
      </c>
    </row>
    <row r="270" spans="1:8" ht="15" customHeight="1">
      <c r="A270" s="347" t="s">
        <v>7716</v>
      </c>
      <c r="B270" s="371" t="s">
        <v>216</v>
      </c>
      <c r="C270" s="311" t="s">
        <v>3376</v>
      </c>
      <c r="D270" s="311" t="s">
        <v>7717</v>
      </c>
      <c r="E270" s="514">
        <v>1</v>
      </c>
      <c r="F270" s="642"/>
      <c r="G270" s="479">
        <v>54.740400000000001</v>
      </c>
      <c r="H270" s="227">
        <f>IF(G270="","",G270-G270*COMPASS!$U$9)</f>
        <v>54.740400000000001</v>
      </c>
    </row>
    <row r="271" spans="1:8" ht="15" customHeight="1">
      <c r="A271" s="347" t="s">
        <v>7718</v>
      </c>
      <c r="B271" s="371" t="s">
        <v>216</v>
      </c>
      <c r="C271" s="311" t="s">
        <v>3377</v>
      </c>
      <c r="D271" s="311" t="s">
        <v>7719</v>
      </c>
      <c r="E271" s="514">
        <v>1</v>
      </c>
      <c r="F271" s="642"/>
      <c r="G271" s="479">
        <v>58.885200000000005</v>
      </c>
      <c r="H271" s="227">
        <f>IF(G271="","",G271-G271*COMPASS!$U$9)</f>
        <v>58.885200000000005</v>
      </c>
    </row>
    <row r="272" spans="1:8" ht="15" customHeight="1">
      <c r="A272" s="347" t="s">
        <v>7720</v>
      </c>
      <c r="B272" s="371" t="s">
        <v>216</v>
      </c>
      <c r="C272" s="311" t="s">
        <v>3378</v>
      </c>
      <c r="D272" s="311" t="s">
        <v>7721</v>
      </c>
      <c r="E272" s="514">
        <v>1</v>
      </c>
      <c r="F272" s="642"/>
      <c r="G272" s="479">
        <v>51.757200000000005</v>
      </c>
      <c r="H272" s="227">
        <f>IF(G272="","",G272-G272*COMPASS!$U$9)</f>
        <v>51.757200000000005</v>
      </c>
    </row>
    <row r="273" spans="1:8" ht="15" customHeight="1">
      <c r="A273" s="347" t="s">
        <v>7722</v>
      </c>
      <c r="B273" s="371" t="s">
        <v>216</v>
      </c>
      <c r="C273" s="311" t="s">
        <v>3379</v>
      </c>
      <c r="D273" s="311" t="s">
        <v>7723</v>
      </c>
      <c r="E273" s="514">
        <v>1</v>
      </c>
      <c r="F273" s="642"/>
      <c r="G273" s="479">
        <v>53.195999999999998</v>
      </c>
      <c r="H273" s="227">
        <f>IF(G273="","",G273-G273*COMPASS!$U$9)</f>
        <v>53.195999999999998</v>
      </c>
    </row>
    <row r="274" spans="1:8" ht="15" customHeight="1">
      <c r="A274" s="347" t="s">
        <v>7724</v>
      </c>
      <c r="B274" s="371" t="s">
        <v>467</v>
      </c>
      <c r="C274" s="311" t="s">
        <v>3380</v>
      </c>
      <c r="D274" s="311" t="s">
        <v>7725</v>
      </c>
      <c r="E274" s="514">
        <v>1</v>
      </c>
      <c r="F274" s="642"/>
      <c r="G274" s="479">
        <v>54.555599999999998</v>
      </c>
      <c r="H274" s="227">
        <f>IF(G274="","",G274-G274*COMPASS!$U$9)</f>
        <v>54.555599999999998</v>
      </c>
    </row>
    <row r="275" spans="1:8" ht="15" customHeight="1">
      <c r="A275" s="347" t="s">
        <v>7726</v>
      </c>
      <c r="B275" s="371" t="s">
        <v>216</v>
      </c>
      <c r="C275" s="311" t="s">
        <v>3381</v>
      </c>
      <c r="D275" s="311" t="s">
        <v>7727</v>
      </c>
      <c r="E275" s="514">
        <v>1</v>
      </c>
      <c r="F275" s="642"/>
      <c r="G275" s="479">
        <v>56.654400000000003</v>
      </c>
      <c r="H275" s="227">
        <f>IF(G275="","",G275-G275*COMPASS!$U$9)</f>
        <v>56.654400000000003</v>
      </c>
    </row>
    <row r="276" spans="1:8" ht="15" customHeight="1">
      <c r="A276" s="347" t="s">
        <v>7728</v>
      </c>
      <c r="B276" s="371" t="s">
        <v>216</v>
      </c>
      <c r="C276" s="311" t="s">
        <v>3382</v>
      </c>
      <c r="D276" s="311" t="s">
        <v>7729</v>
      </c>
      <c r="E276" s="514">
        <v>1</v>
      </c>
      <c r="F276" s="642"/>
      <c r="G276" s="479">
        <v>60.970799999999997</v>
      </c>
      <c r="H276" s="227">
        <f>IF(G276="","",G276-G276*COMPASS!$U$9)</f>
        <v>60.970799999999997</v>
      </c>
    </row>
    <row r="277" spans="1:8" ht="15" customHeight="1">
      <c r="A277" s="347" t="s">
        <v>7730</v>
      </c>
      <c r="B277" s="371" t="s">
        <v>216</v>
      </c>
      <c r="C277" s="311" t="s">
        <v>3383</v>
      </c>
      <c r="D277" s="311" t="s">
        <v>7731</v>
      </c>
      <c r="E277" s="514">
        <v>1</v>
      </c>
      <c r="F277" s="642"/>
      <c r="G277" s="479">
        <v>53.750399999999999</v>
      </c>
      <c r="H277" s="227">
        <f>IF(G277="","",G277-G277*COMPASS!$U$9)</f>
        <v>53.750399999999999</v>
      </c>
    </row>
    <row r="278" spans="1:8" ht="15" customHeight="1">
      <c r="A278" s="347" t="s">
        <v>7732</v>
      </c>
      <c r="B278" s="371" t="s">
        <v>216</v>
      </c>
      <c r="C278" s="311" t="s">
        <v>3384</v>
      </c>
      <c r="D278" s="311" t="s">
        <v>7733</v>
      </c>
      <c r="E278" s="514">
        <v>1</v>
      </c>
      <c r="F278" s="642"/>
      <c r="G278" s="479">
        <v>55.149600000000007</v>
      </c>
      <c r="H278" s="227">
        <f>IF(G278="","",G278-G278*COMPASS!$U$9)</f>
        <v>55.149600000000007</v>
      </c>
    </row>
    <row r="279" spans="1:8" ht="15" customHeight="1">
      <c r="A279" s="347" t="s">
        <v>7734</v>
      </c>
      <c r="B279" s="371" t="s">
        <v>216</v>
      </c>
      <c r="C279" s="311" t="s">
        <v>3385</v>
      </c>
      <c r="D279" s="311" t="s">
        <v>7735</v>
      </c>
      <c r="E279" s="514">
        <v>1</v>
      </c>
      <c r="F279" s="642"/>
      <c r="G279" s="479">
        <v>56.548800000000007</v>
      </c>
      <c r="H279" s="227">
        <f>IF(G279="","",G279-G279*COMPASS!$U$9)</f>
        <v>56.548800000000007</v>
      </c>
    </row>
    <row r="280" spans="1:8" ht="15" customHeight="1">
      <c r="A280" s="347" t="s">
        <v>7736</v>
      </c>
      <c r="B280" s="371" t="s">
        <v>216</v>
      </c>
      <c r="C280" s="311" t="s">
        <v>3386</v>
      </c>
      <c r="D280" s="311" t="s">
        <v>7737</v>
      </c>
      <c r="E280" s="514">
        <v>1</v>
      </c>
      <c r="F280" s="642"/>
      <c r="G280" s="479">
        <v>58.647600000000004</v>
      </c>
      <c r="H280" s="227">
        <f>IF(G280="","",G280-G280*COMPASS!$U$9)</f>
        <v>58.647600000000004</v>
      </c>
    </row>
    <row r="281" spans="1:8" ht="15" customHeight="1">
      <c r="A281" s="347" t="s">
        <v>7738</v>
      </c>
      <c r="B281" s="371" t="s">
        <v>216</v>
      </c>
      <c r="C281" s="311" t="s">
        <v>3387</v>
      </c>
      <c r="D281" s="311" t="s">
        <v>7739</v>
      </c>
      <c r="E281" s="514">
        <v>1</v>
      </c>
      <c r="F281" s="642"/>
      <c r="G281" s="479">
        <v>62.845200000000006</v>
      </c>
      <c r="H281" s="227">
        <f>IF(G281="","",G281-G281*COMPASS!$U$9)</f>
        <v>62.845200000000006</v>
      </c>
    </row>
    <row r="282" spans="1:8" ht="15" customHeight="1">
      <c r="A282" s="347" t="s">
        <v>15971</v>
      </c>
      <c r="B282" s="371" t="s">
        <v>467</v>
      </c>
      <c r="C282" s="311" t="s">
        <v>15972</v>
      </c>
      <c r="D282" s="311" t="s">
        <v>15973</v>
      </c>
      <c r="E282" s="514">
        <v>1</v>
      </c>
      <c r="F282" s="641"/>
      <c r="G282" s="479">
        <v>9.4700000000000006</v>
      </c>
      <c r="H282" s="227">
        <f>IF(G282="","",G282-G282*COMPASS!$U$9)</f>
        <v>9.4700000000000006</v>
      </c>
    </row>
    <row r="283" spans="1:8" ht="15" customHeight="1">
      <c r="A283" s="347" t="s">
        <v>15974</v>
      </c>
      <c r="B283" s="371" t="s">
        <v>467</v>
      </c>
      <c r="C283" s="311" t="s">
        <v>15975</v>
      </c>
      <c r="D283" s="311" t="s">
        <v>15976</v>
      </c>
      <c r="E283" s="514">
        <v>1</v>
      </c>
      <c r="F283" s="641"/>
      <c r="G283" s="479">
        <v>10.47</v>
      </c>
      <c r="H283" s="227">
        <f>IF(G283="","",G283-G283*COMPASS!$U$9)</f>
        <v>10.47</v>
      </c>
    </row>
    <row r="284" spans="1:8" ht="15" customHeight="1">
      <c r="A284" s="347" t="s">
        <v>15977</v>
      </c>
      <c r="B284" s="371" t="s">
        <v>467</v>
      </c>
      <c r="C284" s="311" t="s">
        <v>15978</v>
      </c>
      <c r="D284" s="311" t="s">
        <v>15979</v>
      </c>
      <c r="E284" s="514">
        <v>1</v>
      </c>
      <c r="F284" s="641"/>
      <c r="G284" s="479">
        <v>11.48</v>
      </c>
      <c r="H284" s="227">
        <f>IF(G284="","",G284-G284*COMPASS!$U$9)</f>
        <v>11.48</v>
      </c>
    </row>
    <row r="285" spans="1:8" ht="15" customHeight="1">
      <c r="A285" s="528" t="s">
        <v>7740</v>
      </c>
      <c r="B285" s="528"/>
      <c r="C285" s="528"/>
      <c r="D285" s="528"/>
      <c r="E285" s="528"/>
      <c r="F285" s="528"/>
      <c r="G285" s="528"/>
      <c r="H285" s="227" t="str">
        <f>IF(G285="","",G285-G285*COMPASS!$U$9)</f>
        <v/>
      </c>
    </row>
    <row r="286" spans="1:8" ht="15" customHeight="1">
      <c r="A286" s="347" t="s">
        <v>7741</v>
      </c>
      <c r="B286" s="371" t="s">
        <v>216</v>
      </c>
      <c r="C286" s="311" t="s">
        <v>3389</v>
      </c>
      <c r="D286" s="311" t="s">
        <v>7742</v>
      </c>
      <c r="E286" s="514">
        <v>1</v>
      </c>
      <c r="F286" s="642"/>
      <c r="G286" s="479">
        <v>51.92880000000001</v>
      </c>
      <c r="H286" s="227">
        <f>IF(G286="","",G286-G286*COMPASS!$U$9)</f>
        <v>51.92880000000001</v>
      </c>
    </row>
    <row r="287" spans="1:8" ht="15" customHeight="1">
      <c r="A287" s="347" t="s">
        <v>7743</v>
      </c>
      <c r="B287" s="371" t="s">
        <v>467</v>
      </c>
      <c r="C287" s="311" t="s">
        <v>3390</v>
      </c>
      <c r="D287" s="311" t="s">
        <v>7744</v>
      </c>
      <c r="E287" s="514">
        <v>1</v>
      </c>
      <c r="F287" s="642"/>
      <c r="G287" s="479">
        <v>54.753599999999999</v>
      </c>
      <c r="H287" s="227">
        <f>IF(G287="","",G287-G287*COMPASS!$U$9)</f>
        <v>54.753599999999999</v>
      </c>
    </row>
    <row r="288" spans="1:8" ht="15" customHeight="1">
      <c r="A288" s="347" t="s">
        <v>7745</v>
      </c>
      <c r="B288" s="371" t="s">
        <v>467</v>
      </c>
      <c r="C288" s="311" t="s">
        <v>3391</v>
      </c>
      <c r="D288" s="311" t="s">
        <v>7746</v>
      </c>
      <c r="E288" s="514">
        <v>1</v>
      </c>
      <c r="F288" s="642"/>
      <c r="G288" s="479">
        <v>57.565200000000004</v>
      </c>
      <c r="H288" s="227">
        <f>IF(G288="","",G288-G288*COMPASS!$U$9)</f>
        <v>57.565200000000004</v>
      </c>
    </row>
    <row r="289" spans="1:8" ht="15" customHeight="1">
      <c r="A289" s="347" t="s">
        <v>7747</v>
      </c>
      <c r="B289" s="371" t="s">
        <v>467</v>
      </c>
      <c r="C289" s="311" t="s">
        <v>3392</v>
      </c>
      <c r="D289" s="311" t="s">
        <v>7748</v>
      </c>
      <c r="E289" s="514">
        <v>1</v>
      </c>
      <c r="F289" s="642"/>
      <c r="G289" s="479">
        <v>61.815600000000003</v>
      </c>
      <c r="H289" s="227">
        <f>IF(G289="","",G289-G289*COMPASS!$U$9)</f>
        <v>61.815600000000003</v>
      </c>
    </row>
    <row r="290" spans="1:8" ht="15" customHeight="1">
      <c r="A290" s="347" t="s">
        <v>7749</v>
      </c>
      <c r="B290" s="371" t="s">
        <v>216</v>
      </c>
      <c r="C290" s="311" t="s">
        <v>3393</v>
      </c>
      <c r="D290" s="311" t="s">
        <v>7750</v>
      </c>
      <c r="E290" s="514">
        <v>1</v>
      </c>
      <c r="F290" s="642"/>
      <c r="G290" s="479">
        <v>70.290000000000006</v>
      </c>
      <c r="H290" s="227">
        <f>IF(G290="","",G290-G290*COMPASS!$U$9)</f>
        <v>70.290000000000006</v>
      </c>
    </row>
    <row r="291" spans="1:8" ht="15" customHeight="1">
      <c r="A291" s="347" t="s">
        <v>7751</v>
      </c>
      <c r="B291" s="371" t="s">
        <v>216</v>
      </c>
      <c r="C291" s="311" t="s">
        <v>3394</v>
      </c>
      <c r="D291" s="311" t="s">
        <v>7752</v>
      </c>
      <c r="E291" s="514">
        <v>1</v>
      </c>
      <c r="F291" s="642"/>
      <c r="G291" s="479">
        <v>56.509200000000007</v>
      </c>
      <c r="H291" s="227">
        <f>IF(G291="","",G291-G291*COMPASS!$U$9)</f>
        <v>56.509200000000007</v>
      </c>
    </row>
    <row r="292" spans="1:8" ht="15" customHeight="1">
      <c r="A292" s="347" t="s">
        <v>7753</v>
      </c>
      <c r="B292" s="371" t="s">
        <v>216</v>
      </c>
      <c r="C292" s="311" t="s">
        <v>3395</v>
      </c>
      <c r="D292" s="311" t="s">
        <v>7754</v>
      </c>
      <c r="E292" s="514">
        <v>1</v>
      </c>
      <c r="F292" s="642"/>
      <c r="G292" s="479">
        <v>59.347200000000001</v>
      </c>
      <c r="H292" s="227">
        <f>IF(G292="","",G292-G292*COMPASS!$U$9)</f>
        <v>59.347200000000001</v>
      </c>
    </row>
    <row r="293" spans="1:8" ht="15" customHeight="1">
      <c r="A293" s="347" t="s">
        <v>7755</v>
      </c>
      <c r="B293" s="371" t="s">
        <v>216</v>
      </c>
      <c r="C293" s="311" t="s">
        <v>3396</v>
      </c>
      <c r="D293" s="311" t="s">
        <v>7756</v>
      </c>
      <c r="E293" s="514">
        <v>1</v>
      </c>
      <c r="F293" s="642"/>
      <c r="G293" s="479">
        <v>62.158800000000006</v>
      </c>
      <c r="H293" s="227">
        <f>IF(G293="","",G293-G293*COMPASS!$U$9)</f>
        <v>62.158800000000006</v>
      </c>
    </row>
    <row r="294" spans="1:8" ht="15" customHeight="1">
      <c r="A294" s="347" t="s">
        <v>7757</v>
      </c>
      <c r="B294" s="371" t="s">
        <v>216</v>
      </c>
      <c r="C294" s="311" t="s">
        <v>3397</v>
      </c>
      <c r="D294" s="311" t="s">
        <v>7758</v>
      </c>
      <c r="E294" s="514">
        <v>1</v>
      </c>
      <c r="F294" s="642"/>
      <c r="G294" s="479">
        <v>66.396000000000001</v>
      </c>
      <c r="H294" s="227">
        <f>IF(G294="","",G294-G294*COMPASS!$U$9)</f>
        <v>66.396000000000001</v>
      </c>
    </row>
    <row r="295" spans="1:8" ht="15" customHeight="1">
      <c r="A295" s="347" t="s">
        <v>7759</v>
      </c>
      <c r="B295" s="371" t="s">
        <v>216</v>
      </c>
      <c r="C295" s="311" t="s">
        <v>3398</v>
      </c>
      <c r="D295" s="311" t="s">
        <v>7760</v>
      </c>
      <c r="E295" s="514">
        <v>1</v>
      </c>
      <c r="F295" s="642"/>
      <c r="G295" s="479">
        <v>74.870400000000004</v>
      </c>
      <c r="H295" s="227">
        <f>IF(G295="","",G295-G295*COMPASS!$U$9)</f>
        <v>74.870400000000004</v>
      </c>
    </row>
    <row r="296" spans="1:8" ht="15" customHeight="1">
      <c r="A296" s="347" t="s">
        <v>7761</v>
      </c>
      <c r="B296" s="371" t="s">
        <v>216</v>
      </c>
      <c r="C296" s="311" t="s">
        <v>3399</v>
      </c>
      <c r="D296" s="311" t="s">
        <v>7762</v>
      </c>
      <c r="E296" s="514">
        <v>1</v>
      </c>
      <c r="F296" s="642"/>
      <c r="G296" s="479">
        <v>61.102800000000002</v>
      </c>
      <c r="H296" s="227">
        <f>IF(G296="","",G296-G296*COMPASS!$U$9)</f>
        <v>61.102800000000002</v>
      </c>
    </row>
    <row r="297" spans="1:8" ht="15" customHeight="1">
      <c r="A297" s="347" t="s">
        <v>7763</v>
      </c>
      <c r="B297" s="371" t="s">
        <v>216</v>
      </c>
      <c r="C297" s="311" t="s">
        <v>3400</v>
      </c>
      <c r="D297" s="311" t="s">
        <v>7764</v>
      </c>
      <c r="E297" s="514">
        <v>1</v>
      </c>
      <c r="F297" s="642"/>
      <c r="G297" s="479">
        <v>63.927600000000005</v>
      </c>
      <c r="H297" s="227">
        <f>IF(G297="","",G297-G297*COMPASS!$U$9)</f>
        <v>63.927600000000005</v>
      </c>
    </row>
    <row r="298" spans="1:8" ht="15" customHeight="1">
      <c r="A298" s="347" t="s">
        <v>7765</v>
      </c>
      <c r="B298" s="371" t="s">
        <v>216</v>
      </c>
      <c r="C298" s="311" t="s">
        <v>3401</v>
      </c>
      <c r="D298" s="311" t="s">
        <v>7766</v>
      </c>
      <c r="E298" s="514">
        <v>1</v>
      </c>
      <c r="F298" s="642"/>
      <c r="G298" s="479">
        <v>66.752400000000009</v>
      </c>
      <c r="H298" s="227">
        <f>IF(G298="","",G298-G298*COMPASS!$U$9)</f>
        <v>66.752400000000009</v>
      </c>
    </row>
    <row r="299" spans="1:8" ht="15" customHeight="1">
      <c r="A299" s="347" t="s">
        <v>7767</v>
      </c>
      <c r="B299" s="371" t="s">
        <v>216</v>
      </c>
      <c r="C299" s="311" t="s">
        <v>3402</v>
      </c>
      <c r="D299" s="311" t="s">
        <v>7768</v>
      </c>
      <c r="E299" s="514">
        <v>1</v>
      </c>
      <c r="F299" s="642"/>
      <c r="G299" s="479">
        <v>70.98960000000001</v>
      </c>
      <c r="H299" s="227">
        <f>IF(G299="","",G299-G299*COMPASS!$U$9)</f>
        <v>70.98960000000001</v>
      </c>
    </row>
    <row r="300" spans="1:8" ht="15" customHeight="1">
      <c r="A300" s="347" t="s">
        <v>7769</v>
      </c>
      <c r="B300" s="371" t="s">
        <v>216</v>
      </c>
      <c r="C300" s="311" t="s">
        <v>3403</v>
      </c>
      <c r="D300" s="311" t="s">
        <v>7770</v>
      </c>
      <c r="E300" s="514">
        <v>1</v>
      </c>
      <c r="F300" s="642"/>
      <c r="G300" s="479">
        <v>79.464000000000013</v>
      </c>
      <c r="H300" s="227">
        <f>IF(G300="","",G300-G300*COMPASS!$U$9)</f>
        <v>79.464000000000013</v>
      </c>
    </row>
    <row r="301" spans="1:8" ht="15" customHeight="1">
      <c r="A301" s="528" t="s">
        <v>676</v>
      </c>
      <c r="B301" s="528"/>
      <c r="C301" s="528"/>
      <c r="D301" s="528"/>
      <c r="E301" s="528"/>
      <c r="F301" s="528"/>
      <c r="G301" s="528"/>
      <c r="H301" s="227" t="str">
        <f>IF(G301="","",G301-G301*COMPASS!$U$9)</f>
        <v/>
      </c>
    </row>
    <row r="302" spans="1:8" ht="15" customHeight="1">
      <c r="A302" s="293" t="s">
        <v>53</v>
      </c>
      <c r="B302" s="370" t="s">
        <v>467</v>
      </c>
      <c r="C302" s="317" t="s">
        <v>7490</v>
      </c>
      <c r="D302" s="349" t="s">
        <v>9671</v>
      </c>
      <c r="E302" s="514">
        <v>2</v>
      </c>
      <c r="F302" s="641"/>
      <c r="G302" s="479">
        <v>6.7320000000000002</v>
      </c>
      <c r="H302" s="227">
        <f>IF(G302="","",G302-G302*COMPASS!$U$9)</f>
        <v>6.7320000000000002</v>
      </c>
    </row>
    <row r="303" spans="1:8" ht="0.6" customHeight="1">
      <c r="A303" s="293" t="s">
        <v>3263</v>
      </c>
      <c r="B303" s="370" t="s">
        <v>4437</v>
      </c>
      <c r="C303" s="317" t="s">
        <v>7491</v>
      </c>
      <c r="D303" s="349" t="s">
        <v>9672</v>
      </c>
      <c r="E303" s="514">
        <v>2</v>
      </c>
      <c r="F303" s="643"/>
      <c r="G303" s="479">
        <v>8.9760000000000009</v>
      </c>
      <c r="H303" s="227">
        <f>IF(G303="","",G303-G303*COMPASS!$U$9)</f>
        <v>8.9760000000000009</v>
      </c>
    </row>
    <row r="304" spans="1:8" ht="15" customHeight="1">
      <c r="A304" s="293" t="s">
        <v>3264</v>
      </c>
      <c r="B304" s="370" t="s">
        <v>467</v>
      </c>
      <c r="C304" s="317" t="s">
        <v>7492</v>
      </c>
      <c r="D304" s="349" t="s">
        <v>9673</v>
      </c>
      <c r="E304" s="514">
        <v>2</v>
      </c>
      <c r="F304" s="641"/>
      <c r="G304" s="479">
        <v>9.3192000000000004</v>
      </c>
      <c r="H304" s="227">
        <f>IF(G304="","",G304-G304*COMPASS!$U$9)</f>
        <v>9.3192000000000004</v>
      </c>
    </row>
    <row r="305" spans="1:8" ht="15" customHeight="1">
      <c r="A305" s="293" t="s">
        <v>52</v>
      </c>
      <c r="B305" s="370" t="s">
        <v>467</v>
      </c>
      <c r="C305" s="317" t="s">
        <v>7493</v>
      </c>
      <c r="D305" s="349" t="s">
        <v>9674</v>
      </c>
      <c r="E305" s="514">
        <v>2</v>
      </c>
      <c r="F305" s="641"/>
      <c r="G305" s="479">
        <v>6.7320000000000002</v>
      </c>
      <c r="H305" s="227">
        <f>IF(G305="","",G305-G305*COMPASS!$U$9)</f>
        <v>6.7320000000000002</v>
      </c>
    </row>
    <row r="306" spans="1:8" ht="15" customHeight="1">
      <c r="A306" s="293" t="s">
        <v>51</v>
      </c>
      <c r="B306" s="370" t="s">
        <v>467</v>
      </c>
      <c r="C306" s="317" t="s">
        <v>7494</v>
      </c>
      <c r="D306" s="349" t="s">
        <v>9675</v>
      </c>
      <c r="E306" s="514">
        <v>2</v>
      </c>
      <c r="F306" s="641"/>
      <c r="G306" s="479">
        <v>8.8440000000000012</v>
      </c>
      <c r="H306" s="227">
        <f>IF(G306="","",G306-G306*COMPASS!$U$9)</f>
        <v>8.8440000000000012</v>
      </c>
    </row>
    <row r="307" spans="1:8" ht="15" customHeight="1">
      <c r="A307" s="293" t="s">
        <v>15980</v>
      </c>
      <c r="B307" s="370" t="s">
        <v>467</v>
      </c>
      <c r="C307" s="317" t="s">
        <v>15981</v>
      </c>
      <c r="D307" s="349" t="s">
        <v>15982</v>
      </c>
      <c r="E307" s="514">
        <v>2</v>
      </c>
      <c r="F307" s="641"/>
      <c r="G307" s="479">
        <v>3.1280000000000001</v>
      </c>
      <c r="H307" s="227">
        <f>IF(G307="","",G307-G307*COMPASS!$U$9)</f>
        <v>3.1280000000000001</v>
      </c>
    </row>
    <row r="308" spans="1:8" ht="15" customHeight="1">
      <c r="A308" s="293" t="s">
        <v>16690</v>
      </c>
      <c r="B308" s="370" t="s">
        <v>467</v>
      </c>
      <c r="C308" s="317">
        <v>760246159</v>
      </c>
      <c r="D308" s="349" t="s">
        <v>16691</v>
      </c>
      <c r="E308" s="514">
        <v>1</v>
      </c>
      <c r="F308" s="641"/>
      <c r="G308" s="479">
        <v>21.776</v>
      </c>
      <c r="H308" s="227">
        <f>IF(G308="","",G308-G308*COMPASS!$U$9)</f>
        <v>21.776</v>
      </c>
    </row>
    <row r="309" spans="1:8" ht="15" customHeight="1">
      <c r="A309" s="347" t="s">
        <v>7771</v>
      </c>
      <c r="B309" s="371" t="s">
        <v>467</v>
      </c>
      <c r="C309" s="311" t="s">
        <v>3404</v>
      </c>
      <c r="D309" s="311" t="s">
        <v>9676</v>
      </c>
      <c r="E309" s="514">
        <v>2</v>
      </c>
      <c r="F309" s="641"/>
      <c r="G309" s="479">
        <v>13.714800000000002</v>
      </c>
      <c r="H309" s="227">
        <f>IF(G309="","",G309-G309*COMPASS!$U$9)</f>
        <v>13.714800000000002</v>
      </c>
    </row>
    <row r="310" spans="1:8" ht="15" customHeight="1">
      <c r="A310" s="347" t="s">
        <v>7772</v>
      </c>
      <c r="B310" s="371" t="s">
        <v>467</v>
      </c>
      <c r="C310" s="311" t="s">
        <v>3405</v>
      </c>
      <c r="D310" s="311" t="s">
        <v>9677</v>
      </c>
      <c r="E310" s="514">
        <v>2</v>
      </c>
      <c r="F310" s="642"/>
      <c r="G310" s="479">
        <v>14.691600000000001</v>
      </c>
      <c r="H310" s="227">
        <f>IF(G310="","",G310-G310*COMPASS!$U$9)</f>
        <v>14.691600000000001</v>
      </c>
    </row>
    <row r="311" spans="1:8" ht="15" customHeight="1">
      <c r="A311" s="347" t="s">
        <v>8370</v>
      </c>
      <c r="B311" s="371" t="s">
        <v>467</v>
      </c>
      <c r="C311" s="311" t="s">
        <v>8371</v>
      </c>
      <c r="D311" s="311" t="s">
        <v>9678</v>
      </c>
      <c r="E311" s="514">
        <v>2</v>
      </c>
      <c r="F311" s="642"/>
      <c r="G311" s="479">
        <v>14.031600000000001</v>
      </c>
      <c r="H311" s="227">
        <f>IF(G311="","",G311-G311*COMPASS!$U$9)</f>
        <v>14.031600000000001</v>
      </c>
    </row>
    <row r="312" spans="1:8" ht="15" customHeight="1">
      <c r="A312" s="347" t="s">
        <v>9896</v>
      </c>
      <c r="B312" s="371" t="s">
        <v>216</v>
      </c>
      <c r="C312" s="311" t="s">
        <v>9679</v>
      </c>
      <c r="D312" s="311" t="s">
        <v>9897</v>
      </c>
      <c r="E312" s="514">
        <v>2</v>
      </c>
      <c r="F312" s="642"/>
      <c r="G312" s="479">
        <v>15.021600000000001</v>
      </c>
      <c r="H312" s="227">
        <f>IF(G312="","",G312-G312*COMPASS!$U$9)</f>
        <v>15.021600000000001</v>
      </c>
    </row>
    <row r="313" spans="1:8" ht="15" customHeight="1">
      <c r="A313" s="347" t="s">
        <v>16692</v>
      </c>
      <c r="B313" s="371" t="s">
        <v>467</v>
      </c>
      <c r="C313" s="311">
        <v>760249511</v>
      </c>
      <c r="D313" s="311" t="s">
        <v>16693</v>
      </c>
      <c r="E313" s="514">
        <v>1</v>
      </c>
      <c r="F313" s="642"/>
      <c r="G313" s="479">
        <v>39.335999999999999</v>
      </c>
      <c r="H313" s="227">
        <f>IF(G313="","",G313-G313*COMPASS!$U$9)</f>
        <v>39.335999999999999</v>
      </c>
    </row>
    <row r="314" spans="1:8" ht="15" customHeight="1">
      <c r="A314" s="347" t="s">
        <v>7773</v>
      </c>
      <c r="B314" s="371" t="s">
        <v>467</v>
      </c>
      <c r="C314" s="311" t="s">
        <v>3407</v>
      </c>
      <c r="D314" s="311" t="s">
        <v>9680</v>
      </c>
      <c r="E314" s="514">
        <v>2</v>
      </c>
      <c r="F314" s="642"/>
      <c r="G314" s="479">
        <v>15.4176</v>
      </c>
      <c r="H314" s="227">
        <f>IF(G314="","",G314-G314*COMPASS!$U$9)</f>
        <v>15.4176</v>
      </c>
    </row>
    <row r="315" spans="1:8" ht="15" customHeight="1">
      <c r="A315" s="347" t="s">
        <v>10408</v>
      </c>
      <c r="B315" s="371" t="s">
        <v>216</v>
      </c>
      <c r="C315" s="311" t="s">
        <v>10409</v>
      </c>
      <c r="D315" s="311" t="s">
        <v>10410</v>
      </c>
      <c r="E315" s="514">
        <v>2</v>
      </c>
      <c r="F315" s="642"/>
      <c r="G315" s="479">
        <v>16.816800000000001</v>
      </c>
      <c r="H315" s="227">
        <f>IF(G315="","",G315-G315*COMPASS!$U$9)</f>
        <v>16.816800000000001</v>
      </c>
    </row>
    <row r="316" spans="1:8" ht="15" customHeight="1">
      <c r="A316" s="347" t="s">
        <v>7774</v>
      </c>
      <c r="B316" s="371" t="s">
        <v>467</v>
      </c>
      <c r="C316" s="311" t="s">
        <v>3408</v>
      </c>
      <c r="D316" s="311" t="s">
        <v>9681</v>
      </c>
      <c r="E316" s="514">
        <v>2</v>
      </c>
      <c r="F316" s="642"/>
      <c r="G316" s="479">
        <v>17.714400000000001</v>
      </c>
      <c r="H316" s="227">
        <f>IF(G316="","",G316-G316*COMPASS!$U$9)</f>
        <v>17.714400000000001</v>
      </c>
    </row>
    <row r="317" spans="1:8" ht="15" customHeight="1">
      <c r="A317" s="347" t="s">
        <v>8373</v>
      </c>
      <c r="B317" s="371" t="s">
        <v>467</v>
      </c>
      <c r="C317" s="311" t="s">
        <v>8374</v>
      </c>
      <c r="D317" s="311" t="s">
        <v>9682</v>
      </c>
      <c r="E317" s="514">
        <v>2</v>
      </c>
      <c r="F317" s="642"/>
      <c r="G317" s="479">
        <v>16.143600000000003</v>
      </c>
      <c r="H317" s="227">
        <f>IF(G317="","",G317-G317*COMPASS!$U$9)</f>
        <v>16.143600000000003</v>
      </c>
    </row>
    <row r="318" spans="1:8" ht="15" customHeight="1">
      <c r="A318" s="347" t="s">
        <v>9683</v>
      </c>
      <c r="B318" s="371" t="s">
        <v>216</v>
      </c>
      <c r="C318" s="311" t="s">
        <v>9684</v>
      </c>
      <c r="D318" s="311" t="s">
        <v>9685</v>
      </c>
      <c r="E318" s="514">
        <v>2</v>
      </c>
      <c r="F318" s="642"/>
      <c r="G318" s="479">
        <v>18.4404</v>
      </c>
      <c r="H318" s="227">
        <f>IF(G318="","",G318-G318*COMPASS!$U$9)</f>
        <v>18.4404</v>
      </c>
    </row>
    <row r="319" spans="1:8" ht="15" customHeight="1">
      <c r="A319" s="528" t="s">
        <v>4348</v>
      </c>
      <c r="B319" s="528"/>
      <c r="C319" s="528"/>
      <c r="D319" s="528"/>
      <c r="E319" s="528"/>
      <c r="F319" s="528"/>
      <c r="G319" s="528"/>
      <c r="H319" s="227" t="str">
        <f>IF(G319="","",G319-G319*COMPASS!$U$9)</f>
        <v/>
      </c>
    </row>
    <row r="320" spans="1:8" ht="15" customHeight="1">
      <c r="A320" s="293" t="s">
        <v>4349</v>
      </c>
      <c r="B320" s="370" t="s">
        <v>216</v>
      </c>
      <c r="C320" s="311" t="s">
        <v>4350</v>
      </c>
      <c r="D320" s="294" t="s">
        <v>7676</v>
      </c>
      <c r="E320" s="515">
        <v>1</v>
      </c>
      <c r="F320" s="641"/>
      <c r="G320" s="1188">
        <v>2010.4259999999999</v>
      </c>
      <c r="H320" s="227">
        <f>IF(G320="","",G320-G320*COMPASS!$U$9)</f>
        <v>2010.4259999999999</v>
      </c>
    </row>
    <row r="321" spans="1:8" ht="15" customHeight="1">
      <c r="A321" s="293" t="s">
        <v>4351</v>
      </c>
      <c r="B321" s="370" t="s">
        <v>216</v>
      </c>
      <c r="C321" s="311" t="s">
        <v>4352</v>
      </c>
      <c r="D321" s="294" t="s">
        <v>7677</v>
      </c>
      <c r="E321" s="515">
        <v>1</v>
      </c>
      <c r="F321" s="641"/>
      <c r="G321" s="1188">
        <v>2010.4259999999999</v>
      </c>
      <c r="H321" s="227">
        <f>IF(G321="","",G321-G321*COMPASS!$U$9)</f>
        <v>2010.4259999999999</v>
      </c>
    </row>
    <row r="322" spans="1:8" ht="15" customHeight="1">
      <c r="A322" s="293" t="s">
        <v>4353</v>
      </c>
      <c r="B322" s="370" t="s">
        <v>216</v>
      </c>
      <c r="C322" s="311" t="s">
        <v>4354</v>
      </c>
      <c r="D322" s="294" t="s">
        <v>7678</v>
      </c>
      <c r="E322" s="515">
        <v>1</v>
      </c>
      <c r="F322" s="641"/>
      <c r="G322" s="1188">
        <v>5.1744000000000003</v>
      </c>
      <c r="H322" s="227">
        <f>IF(G322="","",G322-G322*COMPASS!$U$9)</f>
        <v>5.1744000000000003</v>
      </c>
    </row>
    <row r="323" spans="1:8" ht="15" customHeight="1">
      <c r="A323" s="293" t="s">
        <v>4355</v>
      </c>
      <c r="B323" s="370" t="s">
        <v>216</v>
      </c>
      <c r="C323" s="311" t="s">
        <v>4356</v>
      </c>
      <c r="D323" s="294" t="s">
        <v>7679</v>
      </c>
      <c r="E323" s="515">
        <v>1</v>
      </c>
      <c r="F323" s="641"/>
      <c r="G323" s="1188">
        <v>4.0259999999999998</v>
      </c>
      <c r="H323" s="227">
        <f>IF(G323="","",G323-G323*COMPASS!$U$9)</f>
        <v>4.0259999999999998</v>
      </c>
    </row>
    <row r="324" spans="1:8" ht="15" customHeight="1">
      <c r="A324" s="293" t="s">
        <v>4357</v>
      </c>
      <c r="B324" s="370" t="s">
        <v>216</v>
      </c>
      <c r="C324" s="311" t="s">
        <v>4358</v>
      </c>
      <c r="D324" s="294" t="s">
        <v>7680</v>
      </c>
      <c r="E324" s="515">
        <v>1</v>
      </c>
      <c r="F324" s="641"/>
      <c r="G324" s="1188">
        <v>4.1052</v>
      </c>
      <c r="H324" s="227">
        <f>IF(G324="","",G324-G324*COMPASS!$U$9)</f>
        <v>4.1052</v>
      </c>
    </row>
    <row r="325" spans="1:8" ht="15" customHeight="1">
      <c r="A325" s="293" t="s">
        <v>4359</v>
      </c>
      <c r="B325" s="370" t="s">
        <v>216</v>
      </c>
      <c r="C325" s="311" t="s">
        <v>4360</v>
      </c>
      <c r="D325" s="294" t="s">
        <v>7681</v>
      </c>
      <c r="E325" s="515">
        <v>1</v>
      </c>
      <c r="F325" s="641"/>
      <c r="G325" s="1188">
        <v>3.3000000000000003</v>
      </c>
      <c r="H325" s="227">
        <f>IF(G325="","",G325-G325*COMPASS!$U$9)</f>
        <v>3.3000000000000003</v>
      </c>
    </row>
    <row r="326" spans="1:8" ht="15" customHeight="1">
      <c r="A326" s="528" t="s">
        <v>6217</v>
      </c>
      <c r="B326" s="528"/>
      <c r="C326" s="528"/>
      <c r="D326" s="528"/>
      <c r="E326" s="528"/>
      <c r="F326" s="528"/>
      <c r="G326" s="528"/>
      <c r="H326" s="227" t="str">
        <f>IF(G326="","",G326-G326*COMPASS!$U$9)</f>
        <v/>
      </c>
    </row>
    <row r="327" spans="1:8" ht="15" customHeight="1">
      <c r="A327" s="293" t="s">
        <v>563</v>
      </c>
      <c r="B327" s="370" t="s">
        <v>216</v>
      </c>
      <c r="C327" s="311" t="s">
        <v>564</v>
      </c>
      <c r="D327" s="294" t="s">
        <v>7682</v>
      </c>
      <c r="E327" s="515">
        <v>1</v>
      </c>
      <c r="F327" s="641"/>
      <c r="G327" s="1188">
        <v>112.68840000000002</v>
      </c>
      <c r="H327" s="227">
        <f>IF(G327="","",G327-G327*COMPASS!$U$9)</f>
        <v>112.68840000000002</v>
      </c>
    </row>
    <row r="328" spans="1:8" ht="15" customHeight="1">
      <c r="A328" s="293" t="s">
        <v>4435</v>
      </c>
      <c r="B328" s="370" t="s">
        <v>216</v>
      </c>
      <c r="C328" s="311" t="s">
        <v>4436</v>
      </c>
      <c r="D328" s="294" t="s">
        <v>7683</v>
      </c>
      <c r="E328" s="515">
        <v>1</v>
      </c>
      <c r="F328" s="641"/>
      <c r="G328" s="1188">
        <v>54.133200000000002</v>
      </c>
      <c r="H328" s="227">
        <f>IF(G328="","",G328-G328*COMPASS!$U$9)</f>
        <v>54.133200000000002</v>
      </c>
    </row>
    <row r="329" spans="1:8" ht="15" customHeight="1">
      <c r="A329" s="293" t="s">
        <v>559</v>
      </c>
      <c r="B329" s="370" t="s">
        <v>216</v>
      </c>
      <c r="C329" s="311" t="s">
        <v>7495</v>
      </c>
      <c r="D329" s="311" t="s">
        <v>7684</v>
      </c>
      <c r="E329" s="515">
        <v>1</v>
      </c>
      <c r="F329" s="641"/>
      <c r="G329" s="1188">
        <v>673.97879999999998</v>
      </c>
      <c r="H329" s="227">
        <f>IF(G329="","",G329-G329*COMPASS!$U$9)</f>
        <v>673.97879999999998</v>
      </c>
    </row>
    <row r="330" spans="1:8" ht="15" customHeight="1">
      <c r="A330" s="347" t="s">
        <v>6821</v>
      </c>
      <c r="B330" s="371" t="s">
        <v>216</v>
      </c>
      <c r="C330" s="311" t="s">
        <v>6819</v>
      </c>
      <c r="D330" s="311" t="s">
        <v>7685</v>
      </c>
      <c r="E330" s="515">
        <v>1</v>
      </c>
      <c r="F330" s="641"/>
      <c r="G330" s="1188">
        <v>1111.1759999999999</v>
      </c>
      <c r="H330" s="227">
        <f>IF(G330="","",G330-G330*COMPASS!$U$9)</f>
        <v>1111.1759999999999</v>
      </c>
    </row>
    <row r="331" spans="1:8" ht="15" customHeight="1">
      <c r="A331" s="293" t="s">
        <v>487</v>
      </c>
      <c r="B331" s="370" t="s">
        <v>216</v>
      </c>
      <c r="C331" s="311" t="s">
        <v>7496</v>
      </c>
      <c r="D331" s="294" t="s">
        <v>15983</v>
      </c>
      <c r="E331" s="515">
        <v>1</v>
      </c>
      <c r="F331" s="641"/>
      <c r="G331" s="1188">
        <v>32.511600000000001</v>
      </c>
      <c r="H331" s="227">
        <f>IF(G331="","",G331-G331*COMPASS!$U$9)</f>
        <v>32.511600000000001</v>
      </c>
    </row>
    <row r="332" spans="1:8" ht="15" customHeight="1">
      <c r="A332" s="293" t="s">
        <v>488</v>
      </c>
      <c r="B332" s="370" t="s">
        <v>216</v>
      </c>
      <c r="C332" s="311" t="s">
        <v>7497</v>
      </c>
      <c r="D332" s="294" t="s">
        <v>15984</v>
      </c>
      <c r="E332" s="515">
        <v>1</v>
      </c>
      <c r="F332" s="641"/>
      <c r="G332" s="1188">
        <v>37.342800000000004</v>
      </c>
      <c r="H332" s="227">
        <f>IF(G332="","",G332-G332*COMPASS!$U$9)</f>
        <v>37.342800000000004</v>
      </c>
    </row>
    <row r="333" spans="1:8" ht="15" customHeight="1">
      <c r="A333" s="293" t="s">
        <v>390</v>
      </c>
      <c r="B333" s="370" t="s">
        <v>216</v>
      </c>
      <c r="C333" s="311" t="s">
        <v>7498</v>
      </c>
      <c r="D333" s="294" t="s">
        <v>15985</v>
      </c>
      <c r="E333" s="515">
        <v>1</v>
      </c>
      <c r="F333" s="641"/>
      <c r="G333" s="1188">
        <v>37.342800000000004</v>
      </c>
      <c r="H333" s="227">
        <f>IF(G333="","",G333-G333*COMPASS!$U$9)</f>
        <v>37.342800000000004</v>
      </c>
    </row>
    <row r="334" spans="1:8" ht="15" customHeight="1">
      <c r="A334" s="293" t="s">
        <v>104</v>
      </c>
      <c r="B334" s="370" t="s">
        <v>216</v>
      </c>
      <c r="C334" s="311" t="s">
        <v>105</v>
      </c>
      <c r="D334" s="294" t="s">
        <v>15986</v>
      </c>
      <c r="E334" s="515">
        <v>1</v>
      </c>
      <c r="F334" s="641"/>
      <c r="G334" s="1188">
        <v>37.342800000000004</v>
      </c>
      <c r="H334" s="227">
        <f>IF(G334="","",G334-G334*COMPASS!$U$9)</f>
        <v>37.342800000000004</v>
      </c>
    </row>
    <row r="335" spans="1:8" ht="15" customHeight="1">
      <c r="A335" s="293" t="s">
        <v>7499</v>
      </c>
      <c r="B335" s="370" t="s">
        <v>467</v>
      </c>
      <c r="C335" s="311" t="s">
        <v>7500</v>
      </c>
      <c r="D335" s="294" t="s">
        <v>7550</v>
      </c>
      <c r="E335" s="515">
        <v>1</v>
      </c>
      <c r="F335" s="641"/>
      <c r="G335" s="1188">
        <v>198.5412</v>
      </c>
      <c r="H335" s="227">
        <f>IF(G335="","",G335-G335*COMPASS!$U$9)</f>
        <v>198.5412</v>
      </c>
    </row>
    <row r="336" spans="1:8" ht="15" customHeight="1">
      <c r="A336" s="293" t="s">
        <v>7551</v>
      </c>
      <c r="B336" s="370" t="s">
        <v>216</v>
      </c>
      <c r="C336" s="311" t="s">
        <v>7552</v>
      </c>
      <c r="D336" s="294" t="s">
        <v>7553</v>
      </c>
      <c r="E336" s="515">
        <v>1</v>
      </c>
      <c r="F336" s="641"/>
      <c r="G336" s="1188">
        <v>93.126000000000005</v>
      </c>
      <c r="H336" s="227">
        <f>IF(G336="","",G336-G336*COMPASS!$U$9)</f>
        <v>93.126000000000005</v>
      </c>
    </row>
    <row r="337" spans="1:8" ht="15" customHeight="1">
      <c r="A337" s="293" t="s">
        <v>11</v>
      </c>
      <c r="B337" s="370" t="s">
        <v>216</v>
      </c>
      <c r="C337" s="311" t="s">
        <v>7501</v>
      </c>
      <c r="D337" s="294" t="s">
        <v>7686</v>
      </c>
      <c r="E337" s="515">
        <v>1</v>
      </c>
      <c r="F337" s="641"/>
      <c r="G337" s="1188">
        <v>4.4352</v>
      </c>
      <c r="H337" s="227">
        <f>IF(G337="","",G337-G337*COMPASS!$U$9)</f>
        <v>4.4352</v>
      </c>
    </row>
    <row r="338" spans="1:8">
      <c r="A338" s="528" t="s">
        <v>7631</v>
      </c>
      <c r="B338" s="528"/>
      <c r="C338" s="528"/>
      <c r="D338" s="528"/>
      <c r="E338" s="528"/>
      <c r="F338" s="528"/>
      <c r="G338" s="528"/>
      <c r="H338" s="227" t="str">
        <f>IF(G338="","",G338-G338*COMPASS!$U$9)</f>
        <v/>
      </c>
    </row>
    <row r="339" spans="1:8" ht="15.6">
      <c r="A339" s="293" t="s">
        <v>8477</v>
      </c>
      <c r="B339" s="370" t="s">
        <v>216</v>
      </c>
      <c r="C339" s="311">
        <v>760248874</v>
      </c>
      <c r="D339" s="311" t="s">
        <v>15987</v>
      </c>
      <c r="E339" s="514">
        <v>500</v>
      </c>
      <c r="F339" s="641"/>
      <c r="G339" s="479">
        <v>1.9185144000000003</v>
      </c>
      <c r="H339" s="227">
        <f>IF(G339="","",G339-G339*COMPASS!$U$9)</f>
        <v>1.9185144000000003</v>
      </c>
    </row>
    <row r="340" spans="1:8" ht="15.6">
      <c r="A340" s="293" t="s">
        <v>7554</v>
      </c>
      <c r="B340" s="370" t="s">
        <v>216</v>
      </c>
      <c r="C340" s="311" t="s">
        <v>7555</v>
      </c>
      <c r="D340" s="311" t="s">
        <v>9686</v>
      </c>
      <c r="E340" s="514">
        <v>1</v>
      </c>
      <c r="F340" s="641"/>
      <c r="G340" s="479">
        <v>3.8747808000000004</v>
      </c>
      <c r="H340" s="227">
        <f>IF(G340="","",G340-G340*COMPASS!$U$9)</f>
        <v>3.8747808000000004</v>
      </c>
    </row>
    <row r="341" spans="1:8" ht="15.6">
      <c r="A341" s="293" t="s">
        <v>5886</v>
      </c>
      <c r="B341" s="370" t="s">
        <v>216</v>
      </c>
      <c r="C341" s="311" t="s">
        <v>5887</v>
      </c>
      <c r="D341" s="311" t="s">
        <v>9687</v>
      </c>
      <c r="E341" s="515">
        <v>2000</v>
      </c>
      <c r="F341" s="641"/>
      <c r="G341" s="479">
        <v>17.936</v>
      </c>
      <c r="H341" s="227">
        <f>IF(G341="","",G341-G341*COMPASS!$U$9)</f>
        <v>17.936</v>
      </c>
    </row>
  </sheetData>
  <sheetProtection algorithmName="SHA-512" hashValue="AwGij0RyoCaeIao18weuImB1ywpJiVeGELbsL4BxwmnNidkQA7acBGQ5RguKANS52z5gHOb8gVTLA9k6+gmBtw==" saltValue="V2sKXNDJYa3pxbtAU1jxTA==" spinCount="100000" sheet="1" objects="1" scenarios="1"/>
  <autoFilter ref="F1:F337" xr:uid="{00000000-0001-0000-0300-000000000000}"/>
  <mergeCells count="1">
    <mergeCell ref="D1:G1"/>
  </mergeCells>
  <phoneticPr fontId="20" type="noConversion"/>
  <hyperlinks>
    <hyperlink ref="H2" location="Indice" display="Indice" xr:uid="{00000000-0004-0000-0300-000000000000}"/>
    <hyperlink ref="D1" r:id="rId1" xr:uid="{4C93F857-1D23-4EAD-9881-CBABDEC352D7}"/>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theme="9" tint="-0.249977111117893"/>
  </sheetPr>
  <dimension ref="A1:ACB272"/>
  <sheetViews>
    <sheetView workbookViewId="0">
      <pane ySplit="4" topLeftCell="A5" activePane="bottomLeft" state="frozen"/>
      <selection activeCell="V11" sqref="V11"/>
      <selection pane="bottomLeft" activeCell="H11" sqref="H11"/>
    </sheetView>
  </sheetViews>
  <sheetFormatPr defaultRowHeight="13.2"/>
  <cols>
    <col min="1" max="1" width="23.44140625" style="49" customWidth="1"/>
    <col min="2" max="2" width="3.44140625" style="94" bestFit="1" customWidth="1"/>
    <col min="3" max="3" width="13.44140625" style="50" customWidth="1"/>
    <col min="4" max="4" width="41.5546875" style="48" customWidth="1"/>
    <col min="5" max="5" width="6" style="304" bestFit="1" customWidth="1"/>
    <col min="6" max="6" width="5.44140625" style="519" bestFit="1" customWidth="1"/>
    <col min="7" max="7" width="9.5546875" style="187" bestFit="1" customWidth="1"/>
    <col min="8" max="8" width="10.44140625" style="180" bestFit="1" customWidth="1"/>
    <col min="9" max="756" width="20" style="1" bestFit="1" customWidth="1"/>
  </cols>
  <sheetData>
    <row r="1" spans="1:756" s="49" customFormat="1" ht="13.5" customHeight="1">
      <c r="A1" s="53" t="str">
        <f>'LS CABLE'!A1</f>
        <v>Listino Giugno26</v>
      </c>
      <c r="B1" s="134"/>
      <c r="C1" s="54"/>
      <c r="D1" s="1385" t="s">
        <v>11780</v>
      </c>
      <c r="E1" s="1386"/>
      <c r="F1" s="1386"/>
      <c r="G1" s="1386"/>
      <c r="H1" s="175"/>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row>
    <row r="2" spans="1:756" s="49" customFormat="1" ht="13.5" customHeight="1" thickBot="1">
      <c r="A2" s="55"/>
      <c r="B2" s="135"/>
      <c r="C2" s="56"/>
      <c r="D2" s="46"/>
      <c r="E2" s="301"/>
      <c r="F2" s="516"/>
      <c r="G2" s="155"/>
      <c r="H2" s="176" t="s">
        <v>190</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row>
    <row r="3" spans="1:756" s="49" customFormat="1" ht="24" customHeight="1">
      <c r="A3" s="44" t="s">
        <v>3348</v>
      </c>
      <c r="B3" s="33"/>
      <c r="C3" s="151"/>
      <c r="D3" s="188"/>
      <c r="E3" s="302"/>
      <c r="F3" s="517"/>
      <c r="G3" s="186"/>
      <c r="H3" s="177"/>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row>
    <row r="4" spans="1:756" s="62" customFormat="1" ht="12.75" customHeight="1">
      <c r="A4" s="137" t="str">
        <f>'LS CABLE'!A4</f>
        <v>Cod. Compass</v>
      </c>
      <c r="B4" s="140"/>
      <c r="C4" s="158" t="s">
        <v>217</v>
      </c>
      <c r="D4" s="189" t="s">
        <v>219</v>
      </c>
      <c r="E4" s="303" t="s">
        <v>490</v>
      </c>
      <c r="F4" s="518"/>
      <c r="G4" s="228" t="s">
        <v>189</v>
      </c>
      <c r="H4" s="226" t="s">
        <v>491</v>
      </c>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row>
    <row r="5" spans="1:756" ht="15.6" customHeight="1">
      <c r="A5" s="796" t="s">
        <v>664</v>
      </c>
      <c r="B5" s="797"/>
      <c r="C5" s="802"/>
      <c r="D5" s="794"/>
      <c r="E5" s="799"/>
      <c r="F5" s="799"/>
      <c r="G5" s="798"/>
      <c r="H5" s="798"/>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row>
    <row r="6" spans="1:756" ht="15.6" customHeight="1">
      <c r="A6" s="788" t="s">
        <v>3349</v>
      </c>
      <c r="B6" s="795" t="s">
        <v>216</v>
      </c>
      <c r="C6" s="793">
        <v>108258427</v>
      </c>
      <c r="D6" s="793" t="s">
        <v>8199</v>
      </c>
      <c r="E6" s="815">
        <v>25</v>
      </c>
      <c r="F6" s="816"/>
      <c r="G6" s="768">
        <v>5.625</v>
      </c>
      <c r="H6" s="227">
        <f>IF(G6="","",G6-G6*COMPASS!$U$33)</f>
        <v>5.625</v>
      </c>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row>
    <row r="7" spans="1:756" ht="15.6" customHeight="1">
      <c r="A7" s="788" t="s">
        <v>3414</v>
      </c>
      <c r="B7" s="795" t="s">
        <v>467</v>
      </c>
      <c r="C7" s="793">
        <v>108168469</v>
      </c>
      <c r="D7" s="793" t="s">
        <v>7644</v>
      </c>
      <c r="E7" s="815">
        <v>1</v>
      </c>
      <c r="F7" s="816"/>
      <c r="G7" s="768">
        <v>5.625</v>
      </c>
      <c r="H7" s="227">
        <f>IF(G7="","",G7-G7*COMPASS!$U$33)</f>
        <v>5.625</v>
      </c>
    </row>
    <row r="8" spans="1:756" ht="15.6" customHeight="1">
      <c r="A8" s="788" t="s">
        <v>4285</v>
      </c>
      <c r="B8" s="795" t="s">
        <v>571</v>
      </c>
      <c r="C8" s="793">
        <v>108168501</v>
      </c>
      <c r="D8" s="793" t="s">
        <v>7645</v>
      </c>
      <c r="E8" s="815">
        <v>25</v>
      </c>
      <c r="F8" s="816"/>
      <c r="G8" s="768">
        <v>3.1349999999999998</v>
      </c>
      <c r="H8" s="227">
        <f>IF(G8="","",G8-G8*COMPASS!$U$33)</f>
        <v>3.1349999999999998</v>
      </c>
    </row>
    <row r="9" spans="1:756" ht="15.6" customHeight="1">
      <c r="A9" s="788" t="s">
        <v>3415</v>
      </c>
      <c r="B9" s="795" t="s">
        <v>216</v>
      </c>
      <c r="C9" s="793">
        <v>108168543</v>
      </c>
      <c r="D9" s="793" t="s">
        <v>7646</v>
      </c>
      <c r="E9" s="815">
        <v>25</v>
      </c>
      <c r="F9" s="816"/>
      <c r="G9" s="768">
        <v>5.625</v>
      </c>
      <c r="H9" s="227">
        <f>IF(G9="","",G9-G9*COMPASS!$U$33)</f>
        <v>5.625</v>
      </c>
    </row>
    <row r="10" spans="1:756" ht="15.6" customHeight="1">
      <c r="A10" s="788" t="s">
        <v>3416</v>
      </c>
      <c r="B10" s="795" t="s">
        <v>571</v>
      </c>
      <c r="C10" s="793">
        <v>108168477</v>
      </c>
      <c r="D10" s="793" t="s">
        <v>7647</v>
      </c>
      <c r="E10" s="815">
        <v>1</v>
      </c>
      <c r="F10" s="816"/>
      <c r="G10" s="768">
        <v>2.64</v>
      </c>
      <c r="H10" s="227">
        <f>IF(G10="","",G10-G10*COMPASS!$U$33)</f>
        <v>2.64</v>
      </c>
    </row>
    <row r="11" spans="1:756" ht="15.6" customHeight="1">
      <c r="A11" s="788" t="s">
        <v>4194</v>
      </c>
      <c r="B11" s="795" t="s">
        <v>571</v>
      </c>
      <c r="C11" s="793">
        <v>108168519</v>
      </c>
      <c r="D11" s="793" t="s">
        <v>7648</v>
      </c>
      <c r="E11" s="815">
        <v>25</v>
      </c>
      <c r="F11" s="816"/>
      <c r="G11" s="768">
        <v>3.1349999999999998</v>
      </c>
      <c r="H11" s="227">
        <f>IF(G11="","",G11-G11*COMPASS!$U$33)</f>
        <v>3.1349999999999998</v>
      </c>
    </row>
    <row r="12" spans="1:756" ht="15.6" customHeight="1">
      <c r="A12" s="788" t="s">
        <v>3417</v>
      </c>
      <c r="B12" s="795" t="s">
        <v>571</v>
      </c>
      <c r="C12" s="793">
        <v>108168550</v>
      </c>
      <c r="D12" s="793" t="s">
        <v>7649</v>
      </c>
      <c r="E12" s="815">
        <v>25</v>
      </c>
      <c r="F12" s="816"/>
      <c r="G12" s="768">
        <v>3.3899999999999997</v>
      </c>
      <c r="H12" s="227">
        <f>IF(G12="","",G12-G12*COMPASS!$U$33)</f>
        <v>3.3899999999999997</v>
      </c>
    </row>
    <row r="13" spans="1:756" ht="15.6" customHeight="1">
      <c r="A13" s="788" t="s">
        <v>3418</v>
      </c>
      <c r="B13" s="795" t="s">
        <v>467</v>
      </c>
      <c r="C13" s="793">
        <v>107067928</v>
      </c>
      <c r="D13" s="793" t="s">
        <v>9905</v>
      </c>
      <c r="E13" s="815">
        <v>100</v>
      </c>
      <c r="F13" s="816"/>
      <c r="G13" s="768">
        <v>0.61499999999999999</v>
      </c>
      <c r="H13" s="227">
        <f>IF(G13="","",G13-G13*COMPASS!$U$33)</f>
        <v>0.61499999999999999</v>
      </c>
    </row>
    <row r="14" spans="1:756" ht="15.6" customHeight="1">
      <c r="A14" s="788" t="s">
        <v>3419</v>
      </c>
      <c r="B14" s="795" t="s">
        <v>216</v>
      </c>
      <c r="C14" s="793">
        <v>107067860</v>
      </c>
      <c r="D14" s="793" t="s">
        <v>9906</v>
      </c>
      <c r="E14" s="815">
        <v>100</v>
      </c>
      <c r="F14" s="816"/>
      <c r="G14" s="768">
        <v>0.61499999999999999</v>
      </c>
      <c r="H14" s="227">
        <f>IF(G14="","",G14-G14*COMPASS!$U$33)</f>
        <v>0.61499999999999999</v>
      </c>
    </row>
    <row r="15" spans="1:756" ht="15.6" customHeight="1">
      <c r="A15" s="788" t="s">
        <v>3420</v>
      </c>
      <c r="B15" s="795" t="s">
        <v>216</v>
      </c>
      <c r="C15" s="793">
        <v>107065583</v>
      </c>
      <c r="D15" s="793" t="s">
        <v>8365</v>
      </c>
      <c r="E15" s="815">
        <v>100</v>
      </c>
      <c r="F15" s="816"/>
      <c r="G15" s="768">
        <v>0.61499999999999999</v>
      </c>
      <c r="H15" s="227">
        <f>IF(G15="","",G15-G15*COMPASS!$U$33)</f>
        <v>0.61499999999999999</v>
      </c>
    </row>
    <row r="16" spans="1:756" ht="15.6" customHeight="1">
      <c r="A16" s="796" t="s">
        <v>6989</v>
      </c>
      <c r="B16" s="803"/>
      <c r="C16" s="801"/>
      <c r="D16" s="800"/>
      <c r="E16" s="804"/>
      <c r="F16" s="804"/>
      <c r="G16" s="805"/>
      <c r="H16" s="80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c r="JN16" s="35"/>
      <c r="JO16" s="35"/>
      <c r="JP16" s="35"/>
      <c r="JQ16" s="35"/>
      <c r="JR16" s="35"/>
      <c r="JS16" s="35"/>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5"/>
      <c r="KR16" s="35"/>
      <c r="KS16" s="35"/>
      <c r="KT16" s="35"/>
      <c r="KU16" s="35"/>
      <c r="KV16" s="35"/>
      <c r="KW16" s="35"/>
      <c r="KX16" s="35"/>
      <c r="KY16" s="35"/>
      <c r="KZ16" s="35"/>
      <c r="LA16" s="35"/>
      <c r="LB16" s="35"/>
      <c r="LC16" s="35"/>
      <c r="LD16" s="35"/>
      <c r="LE16" s="35"/>
      <c r="LF16" s="35"/>
      <c r="LG16" s="35"/>
      <c r="LH16" s="35"/>
      <c r="LI16" s="35"/>
      <c r="LJ16" s="35"/>
      <c r="LK16" s="35"/>
      <c r="LL16" s="35"/>
      <c r="LM16" s="35"/>
      <c r="LN16" s="35"/>
      <c r="LO16" s="35"/>
      <c r="LP16" s="35"/>
      <c r="LQ16" s="35"/>
      <c r="LR16" s="35"/>
      <c r="LS16" s="35"/>
      <c r="LT16" s="35"/>
      <c r="LU16" s="35"/>
      <c r="LV16" s="35"/>
      <c r="LW16" s="35"/>
      <c r="LX16" s="35"/>
      <c r="LY16" s="35"/>
      <c r="LZ16" s="35"/>
      <c r="MA16" s="35"/>
      <c r="MB16" s="35"/>
      <c r="MC16" s="35"/>
      <c r="MD16" s="35"/>
      <c r="ME16" s="35"/>
      <c r="MF16" s="35"/>
      <c r="MG16" s="35"/>
      <c r="MH16" s="35"/>
      <c r="MI16" s="35"/>
      <c r="MJ16" s="35"/>
      <c r="MK16" s="35"/>
      <c r="ML16" s="35"/>
      <c r="MM16" s="35"/>
      <c r="MN16" s="35"/>
      <c r="MO16" s="35"/>
      <c r="MP16" s="35"/>
      <c r="MQ16" s="35"/>
      <c r="MR16" s="35"/>
      <c r="MS16" s="35"/>
      <c r="MT16" s="35"/>
      <c r="MU16" s="35"/>
      <c r="MV16" s="35"/>
      <c r="MW16" s="35"/>
      <c r="MX16" s="35"/>
      <c r="MY16" s="35"/>
      <c r="MZ16" s="35"/>
      <c r="NA16" s="35"/>
      <c r="NB16" s="35"/>
      <c r="NC16" s="35"/>
      <c r="ND16" s="35"/>
      <c r="NE16" s="35"/>
      <c r="NF16" s="35"/>
      <c r="NG16" s="35"/>
      <c r="NH16" s="35"/>
      <c r="NI16" s="35"/>
      <c r="NJ16" s="35"/>
      <c r="NK16" s="35"/>
      <c r="NL16" s="35"/>
      <c r="NM16" s="35"/>
      <c r="NN16" s="35"/>
      <c r="NO16" s="35"/>
      <c r="NP16" s="35"/>
      <c r="NQ16" s="35"/>
      <c r="NR16" s="35"/>
      <c r="NS16" s="35"/>
      <c r="NT16" s="35"/>
      <c r="NU16" s="35"/>
      <c r="NV16" s="35"/>
      <c r="NW16" s="35"/>
      <c r="NX16" s="35"/>
      <c r="NY16" s="35"/>
      <c r="NZ16" s="35"/>
      <c r="OA16" s="35"/>
      <c r="OB16" s="35"/>
      <c r="OC16" s="35"/>
      <c r="OD16" s="35"/>
      <c r="OE16" s="35"/>
      <c r="OF16" s="35"/>
      <c r="OG16" s="35"/>
      <c r="OH16" s="35"/>
      <c r="OI16" s="35"/>
      <c r="OJ16" s="35"/>
      <c r="OK16" s="35"/>
      <c r="OL16" s="35"/>
      <c r="OM16" s="35"/>
      <c r="ON16" s="35"/>
      <c r="OO16" s="35"/>
      <c r="OP16" s="35"/>
      <c r="OQ16" s="35"/>
      <c r="OR16" s="35"/>
      <c r="OS16" s="35"/>
      <c r="OT16" s="35"/>
      <c r="OU16" s="35"/>
      <c r="OV16" s="35"/>
      <c r="OW16" s="35"/>
      <c r="OX16" s="35"/>
      <c r="OY16" s="35"/>
      <c r="OZ16" s="35"/>
      <c r="PA16" s="35"/>
      <c r="PB16" s="35"/>
      <c r="PC16" s="35"/>
      <c r="PD16" s="35"/>
      <c r="PE16" s="35"/>
      <c r="PF16" s="35"/>
      <c r="PG16" s="35"/>
      <c r="PH16" s="35"/>
      <c r="PI16" s="35"/>
      <c r="PJ16" s="35"/>
      <c r="PK16" s="35"/>
      <c r="PL16" s="35"/>
      <c r="PM16" s="35"/>
      <c r="PN16" s="35"/>
      <c r="PO16" s="35"/>
      <c r="PP16" s="35"/>
      <c r="PQ16" s="35"/>
      <c r="PR16" s="35"/>
      <c r="PS16" s="35"/>
      <c r="PT16" s="35"/>
      <c r="PU16" s="35"/>
      <c r="PV16" s="35"/>
      <c r="PW16" s="35"/>
      <c r="PX16" s="35"/>
      <c r="PY16" s="35"/>
      <c r="PZ16" s="35"/>
      <c r="QA16" s="35"/>
      <c r="QB16" s="35"/>
      <c r="QC16" s="35"/>
      <c r="QD16" s="35"/>
      <c r="QE16" s="35"/>
      <c r="QF16" s="35"/>
      <c r="QG16" s="35"/>
      <c r="QH16" s="35"/>
      <c r="QI16" s="35"/>
      <c r="QJ16" s="35"/>
      <c r="QK16" s="35"/>
      <c r="QL16" s="35"/>
      <c r="QM16" s="35"/>
      <c r="QN16" s="35"/>
      <c r="QO16" s="35"/>
      <c r="QP16" s="35"/>
      <c r="QQ16" s="35"/>
      <c r="QR16" s="35"/>
      <c r="QS16" s="35"/>
      <c r="QT16" s="35"/>
      <c r="QU16" s="35"/>
      <c r="QV16" s="35"/>
      <c r="QW16" s="35"/>
      <c r="QX16" s="35"/>
      <c r="QY16" s="35"/>
      <c r="QZ16" s="35"/>
      <c r="RA16" s="35"/>
      <c r="RB16" s="35"/>
      <c r="RC16" s="35"/>
      <c r="RD16" s="35"/>
      <c r="RE16" s="35"/>
      <c r="RF16" s="35"/>
      <c r="RG16" s="35"/>
      <c r="RH16" s="35"/>
      <c r="RI16" s="35"/>
      <c r="RJ16" s="35"/>
      <c r="RK16" s="35"/>
      <c r="RL16" s="35"/>
      <c r="RM16" s="35"/>
      <c r="RN16" s="35"/>
      <c r="RO16" s="35"/>
      <c r="RP16" s="35"/>
      <c r="RQ16" s="35"/>
      <c r="RR16" s="35"/>
      <c r="RS16" s="35"/>
      <c r="RT16" s="35"/>
      <c r="RU16" s="35"/>
      <c r="RV16" s="35"/>
      <c r="RW16" s="35"/>
      <c r="RX16" s="35"/>
      <c r="RY16" s="35"/>
      <c r="RZ16" s="35"/>
      <c r="SA16" s="35"/>
      <c r="SB16" s="35"/>
      <c r="SC16" s="35"/>
      <c r="SD16" s="35"/>
      <c r="SE16" s="35"/>
      <c r="SF16" s="35"/>
      <c r="SG16" s="35"/>
      <c r="SH16" s="35"/>
      <c r="SI16" s="35"/>
      <c r="SJ16" s="35"/>
      <c r="SK16" s="35"/>
      <c r="SL16" s="35"/>
      <c r="SM16" s="35"/>
      <c r="SN16" s="35"/>
      <c r="SO16" s="35"/>
      <c r="SP16" s="35"/>
      <c r="SQ16" s="35"/>
      <c r="SR16" s="35"/>
      <c r="SS16" s="35"/>
      <c r="ST16" s="35"/>
      <c r="SU16" s="35"/>
      <c r="SV16" s="35"/>
      <c r="SW16" s="35"/>
      <c r="SX16" s="35"/>
      <c r="SY16" s="35"/>
      <c r="SZ16" s="35"/>
      <c r="TA16" s="35"/>
      <c r="TB16" s="35"/>
      <c r="TC16" s="35"/>
      <c r="TD16" s="35"/>
      <c r="TE16" s="35"/>
      <c r="TF16" s="35"/>
      <c r="TG16" s="35"/>
      <c r="TH16" s="35"/>
      <c r="TI16" s="35"/>
      <c r="TJ16" s="35"/>
      <c r="TK16" s="35"/>
      <c r="TL16" s="35"/>
      <c r="TM16" s="35"/>
      <c r="TN16" s="35"/>
      <c r="TO16" s="35"/>
      <c r="TP16" s="35"/>
      <c r="TQ16" s="35"/>
      <c r="TR16" s="35"/>
      <c r="TS16" s="35"/>
      <c r="TT16" s="35"/>
      <c r="TU16" s="35"/>
      <c r="TV16" s="35"/>
      <c r="TW16" s="35"/>
      <c r="TX16" s="35"/>
      <c r="TY16" s="35"/>
      <c r="TZ16" s="35"/>
      <c r="UA16" s="35"/>
      <c r="UB16" s="35"/>
      <c r="UC16" s="35"/>
      <c r="UD16" s="35"/>
      <c r="UE16" s="35"/>
      <c r="UF16" s="35"/>
      <c r="UG16" s="35"/>
      <c r="UH16" s="35"/>
      <c r="UI16" s="35"/>
      <c r="UJ16" s="35"/>
      <c r="UK16" s="35"/>
      <c r="UL16" s="35"/>
      <c r="UM16" s="35"/>
      <c r="UN16" s="35"/>
      <c r="UO16" s="35"/>
      <c r="UP16" s="35"/>
      <c r="UQ16" s="35"/>
      <c r="UR16" s="35"/>
      <c r="US16" s="35"/>
      <c r="UT16" s="35"/>
      <c r="UU16" s="35"/>
      <c r="UV16" s="35"/>
      <c r="UW16" s="35"/>
      <c r="UX16" s="35"/>
      <c r="UY16" s="35"/>
      <c r="UZ16" s="35"/>
      <c r="VA16" s="35"/>
      <c r="VB16" s="35"/>
      <c r="VC16" s="35"/>
      <c r="VD16" s="35"/>
      <c r="VE16" s="35"/>
      <c r="VF16" s="35"/>
      <c r="VG16" s="35"/>
      <c r="VH16" s="35"/>
      <c r="VI16" s="35"/>
      <c r="VJ16" s="35"/>
      <c r="VK16" s="35"/>
      <c r="VL16" s="35"/>
      <c r="VM16" s="35"/>
      <c r="VN16" s="35"/>
      <c r="VO16" s="35"/>
      <c r="VP16" s="35"/>
      <c r="VQ16" s="35"/>
      <c r="VR16" s="35"/>
      <c r="VS16" s="35"/>
      <c r="VT16" s="35"/>
      <c r="VU16" s="35"/>
      <c r="VV16" s="35"/>
      <c r="VW16" s="35"/>
      <c r="VX16" s="35"/>
      <c r="VY16" s="35"/>
      <c r="VZ16" s="35"/>
      <c r="WA16" s="35"/>
      <c r="WB16" s="35"/>
      <c r="WC16" s="35"/>
      <c r="WD16" s="35"/>
      <c r="WE16" s="35"/>
      <c r="WF16" s="35"/>
      <c r="WG16" s="35"/>
      <c r="WH16" s="35"/>
      <c r="WI16" s="35"/>
      <c r="WJ16" s="35"/>
      <c r="WK16" s="35"/>
      <c r="WL16" s="35"/>
      <c r="WM16" s="35"/>
      <c r="WN16" s="35"/>
      <c r="WO16" s="35"/>
      <c r="WP16" s="35"/>
      <c r="WQ16" s="35"/>
      <c r="WR16" s="35"/>
      <c r="WS16" s="35"/>
      <c r="WT16" s="35"/>
      <c r="WU16" s="35"/>
      <c r="WV16" s="35"/>
      <c r="WW16" s="35"/>
      <c r="WX16" s="35"/>
      <c r="WY16" s="35"/>
      <c r="WZ16" s="35"/>
      <c r="XA16" s="35"/>
      <c r="XB16" s="35"/>
      <c r="XC16" s="35"/>
      <c r="XD16" s="35"/>
      <c r="XE16" s="35"/>
      <c r="XF16" s="35"/>
      <c r="XG16" s="35"/>
      <c r="XH16" s="35"/>
      <c r="XI16" s="35"/>
      <c r="XJ16" s="35"/>
      <c r="XK16" s="35"/>
      <c r="XL16" s="35"/>
      <c r="XM16" s="35"/>
      <c r="XN16" s="35"/>
      <c r="XO16" s="35"/>
      <c r="XP16" s="35"/>
      <c r="XQ16" s="35"/>
      <c r="XR16" s="35"/>
      <c r="XS16" s="35"/>
      <c r="XT16" s="35"/>
      <c r="XU16" s="35"/>
      <c r="XV16" s="35"/>
      <c r="XW16" s="35"/>
      <c r="XX16" s="35"/>
      <c r="XY16" s="35"/>
      <c r="XZ16" s="35"/>
      <c r="YA16" s="35"/>
      <c r="YB16" s="35"/>
      <c r="YC16" s="35"/>
      <c r="YD16" s="35"/>
      <c r="YE16" s="35"/>
      <c r="YF16" s="35"/>
      <c r="YG16" s="35"/>
      <c r="YH16" s="35"/>
      <c r="YI16" s="35"/>
      <c r="YJ16" s="35"/>
      <c r="YK16" s="35"/>
      <c r="YL16" s="35"/>
      <c r="YM16" s="35"/>
      <c r="YN16" s="35"/>
      <c r="YO16" s="35"/>
      <c r="YP16" s="35"/>
      <c r="YQ16" s="35"/>
      <c r="YR16" s="35"/>
      <c r="YS16" s="35"/>
      <c r="YT16" s="35"/>
      <c r="YU16" s="35"/>
      <c r="YV16" s="35"/>
      <c r="YW16" s="35"/>
      <c r="YX16" s="35"/>
      <c r="YY16" s="35"/>
      <c r="YZ16" s="35"/>
      <c r="ZA16" s="35"/>
      <c r="ZB16" s="35"/>
      <c r="ZC16" s="35"/>
      <c r="ZD16" s="35"/>
      <c r="ZE16" s="35"/>
      <c r="ZF16" s="35"/>
      <c r="ZG16" s="35"/>
      <c r="ZH16" s="35"/>
      <c r="ZI16" s="35"/>
      <c r="ZJ16" s="35"/>
      <c r="ZK16" s="35"/>
      <c r="ZL16" s="35"/>
      <c r="ZM16" s="35"/>
      <c r="ZN16" s="35"/>
      <c r="ZO16" s="35"/>
      <c r="ZP16" s="35"/>
      <c r="ZQ16" s="35"/>
      <c r="ZR16" s="35"/>
      <c r="ZS16" s="35"/>
      <c r="ZT16" s="35"/>
      <c r="ZU16" s="35"/>
      <c r="ZV16" s="35"/>
      <c r="ZW16" s="35"/>
      <c r="ZX16" s="35"/>
      <c r="ZY16" s="35"/>
      <c r="ZZ16" s="35"/>
      <c r="AAA16" s="35"/>
      <c r="AAB16" s="35"/>
      <c r="AAC16" s="35"/>
      <c r="AAD16" s="35"/>
      <c r="AAE16" s="35"/>
      <c r="AAF16" s="35"/>
      <c r="AAG16" s="35"/>
      <c r="AAH16" s="35"/>
      <c r="AAI16" s="35"/>
      <c r="AAJ16" s="35"/>
      <c r="AAK16" s="35"/>
      <c r="AAL16" s="35"/>
      <c r="AAM16" s="35"/>
      <c r="AAN16" s="35"/>
      <c r="AAO16" s="35"/>
      <c r="AAP16" s="35"/>
      <c r="AAQ16" s="35"/>
      <c r="AAR16" s="35"/>
      <c r="AAS16" s="35"/>
      <c r="AAT16" s="35"/>
      <c r="AAU16" s="35"/>
      <c r="AAV16" s="35"/>
      <c r="AAW16" s="35"/>
      <c r="AAX16" s="35"/>
      <c r="AAY16" s="35"/>
      <c r="AAZ16" s="35"/>
      <c r="ABA16" s="35"/>
      <c r="ABB16" s="35"/>
      <c r="ABC16" s="35"/>
      <c r="ABD16" s="35"/>
      <c r="ABE16" s="35"/>
      <c r="ABF16" s="35"/>
      <c r="ABG16" s="35"/>
      <c r="ABH16" s="35"/>
      <c r="ABI16" s="35"/>
      <c r="ABJ16" s="35"/>
      <c r="ABK16" s="35"/>
      <c r="ABL16" s="35"/>
      <c r="ABM16" s="35"/>
      <c r="ABN16" s="35"/>
      <c r="ABO16" s="35"/>
      <c r="ABP16" s="35"/>
      <c r="ABQ16" s="35"/>
      <c r="ABR16" s="35"/>
      <c r="ABS16" s="35"/>
      <c r="ABT16" s="35"/>
      <c r="ABU16" s="35"/>
      <c r="ABV16" s="35"/>
      <c r="ABW16" s="35"/>
      <c r="ABX16" s="35"/>
      <c r="ABY16" s="35"/>
      <c r="ABZ16" s="35"/>
      <c r="ACA16" s="35"/>
      <c r="ACB16" s="35"/>
    </row>
    <row r="17" spans="1:756" ht="15.6" customHeight="1">
      <c r="A17" s="788" t="s">
        <v>4182</v>
      </c>
      <c r="B17" s="795" t="s">
        <v>467</v>
      </c>
      <c r="C17" s="793">
        <v>760157719</v>
      </c>
      <c r="D17" s="793" t="s">
        <v>7650</v>
      </c>
      <c r="E17" s="815">
        <v>1</v>
      </c>
      <c r="F17" s="816"/>
      <c r="G17" s="768">
        <v>7.0649999999999995</v>
      </c>
      <c r="H17" s="227">
        <f>IF(G17="","",G17-G17*COMPASS!$U$33)</f>
        <v>7.0649999999999995</v>
      </c>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row>
    <row r="18" spans="1:756" ht="15.6" customHeight="1">
      <c r="A18" s="788" t="s">
        <v>4183</v>
      </c>
      <c r="B18" s="795" t="s">
        <v>467</v>
      </c>
      <c r="C18" s="793">
        <v>760157727</v>
      </c>
      <c r="D18" s="793" t="s">
        <v>7651</v>
      </c>
      <c r="E18" s="815">
        <v>1</v>
      </c>
      <c r="F18" s="816"/>
      <c r="G18" s="768">
        <v>7.0649999999999995</v>
      </c>
      <c r="H18" s="227">
        <f>IF(G18="","",G18-G18*COMPASS!$U$33)</f>
        <v>7.0649999999999995</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row>
    <row r="19" spans="1:756" ht="15.6" customHeight="1">
      <c r="A19" s="788" t="s">
        <v>4184</v>
      </c>
      <c r="B19" s="795" t="s">
        <v>467</v>
      </c>
      <c r="C19" s="793">
        <v>760157701</v>
      </c>
      <c r="D19" s="793" t="s">
        <v>7652</v>
      </c>
      <c r="E19" s="815">
        <v>1</v>
      </c>
      <c r="F19" s="816"/>
      <c r="G19" s="768">
        <v>2.64</v>
      </c>
      <c r="H19" s="227">
        <f>IF(G19="","",G19-G19*COMPASS!$U$33)</f>
        <v>2.64</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row>
    <row r="20" spans="1:756" ht="15.6" customHeight="1">
      <c r="A20" s="788" t="s">
        <v>6990</v>
      </c>
      <c r="B20" s="795" t="s">
        <v>216</v>
      </c>
      <c r="C20" s="793" t="s">
        <v>8200</v>
      </c>
      <c r="D20" s="793" t="s">
        <v>7653</v>
      </c>
      <c r="E20" s="815">
        <v>10</v>
      </c>
      <c r="F20" s="809"/>
      <c r="G20" s="479">
        <v>5.4</v>
      </c>
      <c r="H20" s="227">
        <f>IF(G20="","",G20-G20*COMPASS!$U$33)</f>
        <v>5.4</v>
      </c>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row>
    <row r="21" spans="1:756" ht="15.6" customHeight="1">
      <c r="A21" s="788" t="s">
        <v>6991</v>
      </c>
      <c r="B21" s="795" t="s">
        <v>216</v>
      </c>
      <c r="C21" s="793" t="s">
        <v>8201</v>
      </c>
      <c r="D21" s="793" t="s">
        <v>7654</v>
      </c>
      <c r="E21" s="815">
        <v>10</v>
      </c>
      <c r="F21" s="809"/>
      <c r="G21" s="479">
        <v>5.94</v>
      </c>
      <c r="H21" s="227">
        <f>IF(G21="","",G21-G21*COMPASS!$U$33)</f>
        <v>5.94</v>
      </c>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row>
    <row r="22" spans="1:756" ht="15.6" customHeight="1">
      <c r="A22" s="788" t="s">
        <v>6992</v>
      </c>
      <c r="B22" s="795" t="s">
        <v>216</v>
      </c>
      <c r="C22" s="793" t="s">
        <v>8202</v>
      </c>
      <c r="D22" s="793" t="s">
        <v>7655</v>
      </c>
      <c r="E22" s="815">
        <v>10</v>
      </c>
      <c r="F22" s="809"/>
      <c r="G22" s="479">
        <v>5.94</v>
      </c>
      <c r="H22" s="227">
        <f>IF(G22="","",G22-G22*COMPASS!$U$33)</f>
        <v>5.94</v>
      </c>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c r="KF22" s="35"/>
      <c r="KG22" s="35"/>
      <c r="KH22" s="35"/>
      <c r="KI22" s="35"/>
      <c r="KJ22" s="35"/>
      <c r="KK22" s="35"/>
      <c r="KL22" s="35"/>
      <c r="KM22" s="35"/>
      <c r="KN22" s="35"/>
      <c r="KO22" s="35"/>
      <c r="KP22" s="35"/>
      <c r="KQ22" s="35"/>
      <c r="KR22" s="35"/>
      <c r="KS22" s="35"/>
      <c r="KT22" s="35"/>
      <c r="KU22" s="35"/>
      <c r="KV22" s="35"/>
      <c r="KW22" s="35"/>
      <c r="KX22" s="35"/>
      <c r="KY22" s="35"/>
      <c r="KZ22" s="35"/>
      <c r="LA22" s="35"/>
      <c r="LB22" s="35"/>
      <c r="LC22" s="35"/>
      <c r="LD22" s="35"/>
      <c r="LE22" s="35"/>
      <c r="LF22" s="35"/>
      <c r="LG22" s="35"/>
      <c r="LH22" s="35"/>
      <c r="LI22" s="35"/>
      <c r="LJ22" s="35"/>
      <c r="LK22" s="35"/>
      <c r="LL22" s="35"/>
      <c r="LM22" s="35"/>
      <c r="LN22" s="35"/>
      <c r="LO22" s="35"/>
      <c r="LP22" s="35"/>
      <c r="LQ22" s="35"/>
      <c r="LR22" s="35"/>
      <c r="LS22" s="35"/>
      <c r="LT22" s="35"/>
      <c r="LU22" s="35"/>
      <c r="LV22" s="35"/>
      <c r="LW22" s="35"/>
      <c r="LX22" s="35"/>
      <c r="LY22" s="35"/>
      <c r="LZ22" s="35"/>
      <c r="MA22" s="35"/>
      <c r="MB22" s="35"/>
      <c r="MC22" s="35"/>
      <c r="MD22" s="35"/>
      <c r="ME22" s="35"/>
      <c r="MF22" s="35"/>
      <c r="MG22" s="35"/>
      <c r="MH22" s="35"/>
      <c r="MI22" s="35"/>
      <c r="MJ22" s="35"/>
      <c r="MK22" s="35"/>
      <c r="ML22" s="35"/>
      <c r="MM22" s="35"/>
      <c r="MN22" s="35"/>
      <c r="MO22" s="35"/>
      <c r="MP22" s="35"/>
      <c r="MQ22" s="35"/>
      <c r="MR22" s="35"/>
      <c r="MS22" s="35"/>
      <c r="MT22" s="35"/>
      <c r="MU22" s="35"/>
      <c r="MV22" s="35"/>
      <c r="MW22" s="35"/>
      <c r="MX22" s="35"/>
      <c r="MY22" s="35"/>
      <c r="MZ22" s="35"/>
      <c r="NA22" s="35"/>
      <c r="NB22" s="35"/>
      <c r="NC22" s="35"/>
      <c r="ND22" s="35"/>
      <c r="NE22" s="35"/>
      <c r="NF22" s="35"/>
      <c r="NG22" s="35"/>
      <c r="NH22" s="35"/>
      <c r="NI22" s="35"/>
      <c r="NJ22" s="35"/>
      <c r="NK22" s="35"/>
      <c r="NL22" s="35"/>
      <c r="NM22" s="35"/>
      <c r="NN22" s="35"/>
      <c r="NO22" s="35"/>
      <c r="NP22" s="35"/>
      <c r="NQ22" s="35"/>
      <c r="NR22" s="35"/>
      <c r="NS22" s="35"/>
      <c r="NT22" s="35"/>
      <c r="NU22" s="35"/>
      <c r="NV22" s="35"/>
      <c r="NW22" s="35"/>
      <c r="NX22" s="35"/>
      <c r="NY22" s="35"/>
      <c r="NZ22" s="35"/>
      <c r="OA22" s="35"/>
      <c r="OB22" s="35"/>
      <c r="OC22" s="35"/>
      <c r="OD22" s="35"/>
      <c r="OE22" s="35"/>
      <c r="OF22" s="35"/>
      <c r="OG22" s="35"/>
      <c r="OH22" s="35"/>
      <c r="OI22" s="35"/>
      <c r="OJ22" s="35"/>
      <c r="OK22" s="35"/>
      <c r="OL22" s="35"/>
      <c r="OM22" s="35"/>
      <c r="ON22" s="35"/>
      <c r="OO22" s="35"/>
      <c r="OP22" s="35"/>
      <c r="OQ22" s="35"/>
      <c r="OR22" s="35"/>
      <c r="OS22" s="35"/>
      <c r="OT22" s="35"/>
      <c r="OU22" s="35"/>
      <c r="OV22" s="35"/>
      <c r="OW22" s="35"/>
      <c r="OX22" s="35"/>
      <c r="OY22" s="35"/>
      <c r="OZ22" s="35"/>
      <c r="PA22" s="35"/>
      <c r="PB22" s="35"/>
      <c r="PC22" s="35"/>
      <c r="PD22" s="35"/>
      <c r="PE22" s="35"/>
      <c r="PF22" s="35"/>
      <c r="PG22" s="35"/>
      <c r="PH22" s="35"/>
      <c r="PI22" s="35"/>
      <c r="PJ22" s="35"/>
      <c r="PK22" s="35"/>
      <c r="PL22" s="35"/>
      <c r="PM22" s="35"/>
      <c r="PN22" s="35"/>
      <c r="PO22" s="35"/>
      <c r="PP22" s="35"/>
      <c r="PQ22" s="35"/>
      <c r="PR22" s="35"/>
      <c r="PS22" s="35"/>
      <c r="PT22" s="35"/>
      <c r="PU22" s="35"/>
      <c r="PV22" s="35"/>
      <c r="PW22" s="35"/>
      <c r="PX22" s="35"/>
      <c r="PY22" s="35"/>
      <c r="PZ22" s="35"/>
      <c r="QA22" s="35"/>
      <c r="QB22" s="35"/>
      <c r="QC22" s="35"/>
      <c r="QD22" s="35"/>
      <c r="QE22" s="35"/>
      <c r="QF22" s="35"/>
      <c r="QG22" s="35"/>
      <c r="QH22" s="35"/>
      <c r="QI22" s="35"/>
      <c r="QJ22" s="35"/>
      <c r="QK22" s="35"/>
      <c r="QL22" s="35"/>
      <c r="QM22" s="35"/>
      <c r="QN22" s="35"/>
      <c r="QO22" s="35"/>
      <c r="QP22" s="35"/>
      <c r="QQ22" s="35"/>
      <c r="QR22" s="35"/>
      <c r="QS22" s="35"/>
      <c r="QT22" s="35"/>
      <c r="QU22" s="35"/>
      <c r="QV22" s="35"/>
      <c r="QW22" s="35"/>
      <c r="QX22" s="35"/>
      <c r="QY22" s="35"/>
      <c r="QZ22" s="35"/>
      <c r="RA22" s="35"/>
      <c r="RB22" s="35"/>
      <c r="RC22" s="35"/>
      <c r="RD22" s="35"/>
      <c r="RE22" s="35"/>
      <c r="RF22" s="35"/>
      <c r="RG22" s="35"/>
      <c r="RH22" s="35"/>
      <c r="RI22" s="35"/>
      <c r="RJ22" s="35"/>
      <c r="RK22" s="35"/>
      <c r="RL22" s="35"/>
      <c r="RM22" s="35"/>
      <c r="RN22" s="35"/>
      <c r="RO22" s="35"/>
      <c r="RP22" s="35"/>
      <c r="RQ22" s="35"/>
      <c r="RR22" s="35"/>
      <c r="RS22" s="35"/>
      <c r="RT22" s="35"/>
      <c r="RU22" s="35"/>
      <c r="RV22" s="35"/>
      <c r="RW22" s="35"/>
      <c r="RX22" s="35"/>
      <c r="RY22" s="35"/>
      <c r="RZ22" s="35"/>
      <c r="SA22" s="35"/>
      <c r="SB22" s="35"/>
      <c r="SC22" s="35"/>
      <c r="SD22" s="35"/>
      <c r="SE22" s="35"/>
      <c r="SF22" s="35"/>
      <c r="SG22" s="35"/>
      <c r="SH22" s="35"/>
      <c r="SI22" s="35"/>
      <c r="SJ22" s="35"/>
      <c r="SK22" s="35"/>
      <c r="SL22" s="35"/>
      <c r="SM22" s="35"/>
      <c r="SN22" s="35"/>
      <c r="SO22" s="35"/>
      <c r="SP22" s="35"/>
      <c r="SQ22" s="35"/>
      <c r="SR22" s="35"/>
      <c r="SS22" s="35"/>
      <c r="ST22" s="35"/>
      <c r="SU22" s="35"/>
      <c r="SV22" s="35"/>
      <c r="SW22" s="35"/>
      <c r="SX22" s="35"/>
      <c r="SY22" s="35"/>
      <c r="SZ22" s="35"/>
      <c r="TA22" s="35"/>
      <c r="TB22" s="35"/>
      <c r="TC22" s="35"/>
      <c r="TD22" s="35"/>
      <c r="TE22" s="35"/>
      <c r="TF22" s="35"/>
      <c r="TG22" s="35"/>
      <c r="TH22" s="35"/>
      <c r="TI22" s="35"/>
      <c r="TJ22" s="35"/>
      <c r="TK22" s="35"/>
      <c r="TL22" s="35"/>
      <c r="TM22" s="35"/>
      <c r="TN22" s="35"/>
      <c r="TO22" s="35"/>
      <c r="TP22" s="35"/>
      <c r="TQ22" s="35"/>
      <c r="TR22" s="35"/>
      <c r="TS22" s="35"/>
      <c r="TT22" s="35"/>
      <c r="TU22" s="35"/>
      <c r="TV22" s="35"/>
      <c r="TW22" s="35"/>
      <c r="TX22" s="35"/>
      <c r="TY22" s="35"/>
      <c r="TZ22" s="35"/>
      <c r="UA22" s="35"/>
      <c r="UB22" s="35"/>
      <c r="UC22" s="35"/>
      <c r="UD22" s="35"/>
      <c r="UE22" s="35"/>
      <c r="UF22" s="35"/>
      <c r="UG22" s="35"/>
      <c r="UH22" s="35"/>
      <c r="UI22" s="35"/>
      <c r="UJ22" s="35"/>
      <c r="UK22" s="35"/>
      <c r="UL22" s="35"/>
      <c r="UM22" s="35"/>
      <c r="UN22" s="35"/>
      <c r="UO22" s="35"/>
      <c r="UP22" s="35"/>
      <c r="UQ22" s="35"/>
      <c r="UR22" s="35"/>
      <c r="US22" s="35"/>
      <c r="UT22" s="35"/>
      <c r="UU22" s="35"/>
      <c r="UV22" s="35"/>
      <c r="UW22" s="35"/>
      <c r="UX22" s="35"/>
      <c r="UY22" s="35"/>
      <c r="UZ22" s="35"/>
      <c r="VA22" s="35"/>
      <c r="VB22" s="35"/>
      <c r="VC22" s="35"/>
      <c r="VD22" s="35"/>
      <c r="VE22" s="35"/>
      <c r="VF22" s="35"/>
      <c r="VG22" s="35"/>
      <c r="VH22" s="35"/>
      <c r="VI22" s="35"/>
      <c r="VJ22" s="35"/>
      <c r="VK22" s="35"/>
      <c r="VL22" s="35"/>
      <c r="VM22" s="35"/>
      <c r="VN22" s="35"/>
      <c r="VO22" s="35"/>
      <c r="VP22" s="35"/>
      <c r="VQ22" s="35"/>
      <c r="VR22" s="35"/>
      <c r="VS22" s="35"/>
      <c r="VT22" s="35"/>
      <c r="VU22" s="35"/>
      <c r="VV22" s="35"/>
      <c r="VW22" s="35"/>
      <c r="VX22" s="35"/>
      <c r="VY22" s="35"/>
      <c r="VZ22" s="35"/>
      <c r="WA22" s="35"/>
      <c r="WB22" s="35"/>
      <c r="WC22" s="35"/>
      <c r="WD22" s="35"/>
      <c r="WE22" s="35"/>
      <c r="WF22" s="35"/>
      <c r="WG22" s="35"/>
      <c r="WH22" s="35"/>
      <c r="WI22" s="35"/>
      <c r="WJ22" s="35"/>
      <c r="WK22" s="35"/>
      <c r="WL22" s="35"/>
      <c r="WM22" s="35"/>
      <c r="WN22" s="35"/>
      <c r="WO22" s="35"/>
      <c r="WP22" s="35"/>
      <c r="WQ22" s="35"/>
      <c r="WR22" s="35"/>
      <c r="WS22" s="35"/>
      <c r="WT22" s="35"/>
      <c r="WU22" s="35"/>
      <c r="WV22" s="35"/>
      <c r="WW22" s="35"/>
      <c r="WX22" s="35"/>
      <c r="WY22" s="35"/>
      <c r="WZ22" s="35"/>
      <c r="XA22" s="35"/>
      <c r="XB22" s="35"/>
      <c r="XC22" s="35"/>
      <c r="XD22" s="35"/>
      <c r="XE22" s="35"/>
      <c r="XF22" s="35"/>
      <c r="XG22" s="35"/>
      <c r="XH22" s="35"/>
      <c r="XI22" s="35"/>
      <c r="XJ22" s="35"/>
      <c r="XK22" s="35"/>
      <c r="XL22" s="35"/>
      <c r="XM22" s="35"/>
      <c r="XN22" s="35"/>
      <c r="XO22" s="35"/>
      <c r="XP22" s="35"/>
      <c r="XQ22" s="35"/>
      <c r="XR22" s="35"/>
      <c r="XS22" s="35"/>
      <c r="XT22" s="35"/>
      <c r="XU22" s="35"/>
      <c r="XV22" s="35"/>
      <c r="XW22" s="35"/>
      <c r="XX22" s="35"/>
      <c r="XY22" s="35"/>
      <c r="XZ22" s="35"/>
      <c r="YA22" s="35"/>
      <c r="YB22" s="35"/>
      <c r="YC22" s="35"/>
      <c r="YD22" s="35"/>
      <c r="YE22" s="35"/>
      <c r="YF22" s="35"/>
      <c r="YG22" s="35"/>
      <c r="YH22" s="35"/>
      <c r="YI22" s="35"/>
      <c r="YJ22" s="35"/>
      <c r="YK22" s="35"/>
      <c r="YL22" s="35"/>
      <c r="YM22" s="35"/>
      <c r="YN22" s="35"/>
      <c r="YO22" s="35"/>
      <c r="YP22" s="35"/>
      <c r="YQ22" s="35"/>
      <c r="YR22" s="35"/>
      <c r="YS22" s="35"/>
      <c r="YT22" s="35"/>
      <c r="YU22" s="35"/>
      <c r="YV22" s="35"/>
      <c r="YW22" s="35"/>
      <c r="YX22" s="35"/>
      <c r="YY22" s="35"/>
      <c r="YZ22" s="35"/>
      <c r="ZA22" s="35"/>
      <c r="ZB22" s="35"/>
      <c r="ZC22" s="35"/>
      <c r="ZD22" s="35"/>
      <c r="ZE22" s="35"/>
      <c r="ZF22" s="35"/>
      <c r="ZG22" s="35"/>
      <c r="ZH22" s="35"/>
      <c r="ZI22" s="35"/>
      <c r="ZJ22" s="35"/>
      <c r="ZK22" s="35"/>
      <c r="ZL22" s="35"/>
      <c r="ZM22" s="35"/>
      <c r="ZN22" s="35"/>
      <c r="ZO22" s="35"/>
      <c r="ZP22" s="35"/>
      <c r="ZQ22" s="35"/>
      <c r="ZR22" s="35"/>
      <c r="ZS22" s="35"/>
      <c r="ZT22" s="35"/>
      <c r="ZU22" s="35"/>
      <c r="ZV22" s="35"/>
      <c r="ZW22" s="35"/>
      <c r="ZX22" s="35"/>
      <c r="ZY22" s="35"/>
      <c r="ZZ22" s="35"/>
      <c r="AAA22" s="35"/>
      <c r="AAB22" s="35"/>
      <c r="AAC22" s="35"/>
      <c r="AAD22" s="35"/>
      <c r="AAE22" s="35"/>
      <c r="AAF22" s="35"/>
      <c r="AAG22" s="35"/>
      <c r="AAH22" s="35"/>
      <c r="AAI22" s="35"/>
      <c r="AAJ22" s="35"/>
      <c r="AAK22" s="35"/>
      <c r="AAL22" s="35"/>
      <c r="AAM22" s="35"/>
      <c r="AAN22" s="35"/>
      <c r="AAO22" s="35"/>
      <c r="AAP22" s="35"/>
      <c r="AAQ22" s="35"/>
      <c r="AAR22" s="35"/>
      <c r="AAS22" s="35"/>
      <c r="AAT22" s="35"/>
      <c r="AAU22" s="35"/>
      <c r="AAV22" s="35"/>
      <c r="AAW22" s="35"/>
      <c r="AAX22" s="35"/>
      <c r="AAY22" s="35"/>
      <c r="AAZ22" s="35"/>
      <c r="ABA22" s="35"/>
      <c r="ABB22" s="35"/>
      <c r="ABC22" s="35"/>
      <c r="ABD22" s="35"/>
      <c r="ABE22" s="35"/>
      <c r="ABF22" s="35"/>
      <c r="ABG22" s="35"/>
      <c r="ABH22" s="35"/>
      <c r="ABI22" s="35"/>
      <c r="ABJ22" s="35"/>
      <c r="ABK22" s="35"/>
      <c r="ABL22" s="35"/>
      <c r="ABM22" s="35"/>
      <c r="ABN22" s="35"/>
      <c r="ABO22" s="35"/>
      <c r="ABP22" s="35"/>
      <c r="ABQ22" s="35"/>
      <c r="ABR22" s="35"/>
      <c r="ABS22" s="35"/>
      <c r="ABT22" s="35"/>
      <c r="ABU22" s="35"/>
      <c r="ABV22" s="35"/>
      <c r="ABW22" s="35"/>
      <c r="ABX22" s="35"/>
      <c r="ABY22" s="35"/>
      <c r="ABZ22" s="35"/>
      <c r="ACA22" s="35"/>
      <c r="ACB22" s="35"/>
    </row>
    <row r="23" spans="1:756">
      <c r="A23" s="788" t="s">
        <v>6993</v>
      </c>
      <c r="B23" s="795" t="s">
        <v>216</v>
      </c>
      <c r="C23" s="793" t="s">
        <v>8203</v>
      </c>
      <c r="D23" s="793" t="s">
        <v>7656</v>
      </c>
      <c r="E23" s="815">
        <v>10</v>
      </c>
      <c r="F23" s="809"/>
      <c r="G23" s="479">
        <v>3.67</v>
      </c>
      <c r="H23" s="227">
        <f>IF(G23="","",G23-G23*COMPASS!$U$33)</f>
        <v>3.67</v>
      </c>
    </row>
    <row r="24" spans="1:756">
      <c r="A24" s="788" t="s">
        <v>6994</v>
      </c>
      <c r="B24" s="795" t="s">
        <v>216</v>
      </c>
      <c r="C24" s="793" t="s">
        <v>8204</v>
      </c>
      <c r="D24" s="793" t="s">
        <v>7657</v>
      </c>
      <c r="E24" s="815">
        <v>10</v>
      </c>
      <c r="F24" s="809"/>
      <c r="G24" s="479">
        <v>3.67</v>
      </c>
      <c r="H24" s="227">
        <f>IF(G24="","",G24-G24*COMPASS!$U$33)</f>
        <v>3.67</v>
      </c>
    </row>
    <row r="25" spans="1:756">
      <c r="A25" s="788" t="s">
        <v>6995</v>
      </c>
      <c r="B25" s="795" t="s">
        <v>216</v>
      </c>
      <c r="C25" s="793" t="s">
        <v>8205</v>
      </c>
      <c r="D25" s="793" t="s">
        <v>7658</v>
      </c>
      <c r="E25" s="815">
        <v>10</v>
      </c>
      <c r="F25" s="809"/>
      <c r="G25" s="479">
        <v>5.83</v>
      </c>
      <c r="H25" s="227">
        <f>IF(G25="","",G25-G25*COMPASS!$U$33)</f>
        <v>5.83</v>
      </c>
    </row>
    <row r="26" spans="1:756">
      <c r="A26" s="788" t="s">
        <v>6996</v>
      </c>
      <c r="B26" s="795" t="s">
        <v>216</v>
      </c>
      <c r="C26" s="793" t="s">
        <v>8206</v>
      </c>
      <c r="D26" s="793" t="s">
        <v>7659</v>
      </c>
      <c r="E26" s="815">
        <v>10</v>
      </c>
      <c r="F26" s="809"/>
      <c r="G26" s="479">
        <v>3.89</v>
      </c>
      <c r="H26" s="227">
        <f>IF(G26="","",G26-G26*COMPASS!$U$33)</f>
        <v>3.89</v>
      </c>
    </row>
    <row r="27" spans="1:756">
      <c r="A27" s="788" t="s">
        <v>6997</v>
      </c>
      <c r="B27" s="795" t="s">
        <v>216</v>
      </c>
      <c r="C27" s="793" t="s">
        <v>8207</v>
      </c>
      <c r="D27" s="793" t="s">
        <v>7660</v>
      </c>
      <c r="E27" s="815">
        <v>10</v>
      </c>
      <c r="F27" s="809"/>
      <c r="G27" s="479">
        <v>3.67</v>
      </c>
      <c r="H27" s="227">
        <f>IF(G27="","",G27-G27*COMPASS!$U$33)</f>
        <v>3.67</v>
      </c>
    </row>
    <row r="28" spans="1:756">
      <c r="A28" s="788" t="s">
        <v>6998</v>
      </c>
      <c r="B28" s="795" t="s">
        <v>216</v>
      </c>
      <c r="C28" s="793" t="s">
        <v>8208</v>
      </c>
      <c r="D28" s="793" t="s">
        <v>7661</v>
      </c>
      <c r="E28" s="815">
        <v>10</v>
      </c>
      <c r="F28" s="809"/>
      <c r="G28" s="479">
        <v>3.78</v>
      </c>
      <c r="H28" s="227">
        <f>IF(G28="","",G28-G28*COMPASS!$U$33)</f>
        <v>3.78</v>
      </c>
    </row>
    <row r="29" spans="1:756">
      <c r="A29" s="788" t="s">
        <v>6999</v>
      </c>
      <c r="B29" s="795" t="s">
        <v>216</v>
      </c>
      <c r="C29" s="793" t="s">
        <v>8209</v>
      </c>
      <c r="D29" s="793" t="s">
        <v>7662</v>
      </c>
      <c r="E29" s="815">
        <v>10</v>
      </c>
      <c r="F29" s="809"/>
      <c r="G29" s="479">
        <v>3.78</v>
      </c>
      <c r="H29" s="227">
        <f>IF(G29="","",G29-G29*COMPASS!$U$33)</f>
        <v>3.78</v>
      </c>
    </row>
    <row r="30" spans="1:756">
      <c r="A30" s="788" t="s">
        <v>7000</v>
      </c>
      <c r="B30" s="795" t="s">
        <v>216</v>
      </c>
      <c r="C30" s="793" t="s">
        <v>8210</v>
      </c>
      <c r="D30" s="793" t="s">
        <v>7663</v>
      </c>
      <c r="E30" s="815">
        <v>10</v>
      </c>
      <c r="F30" s="809"/>
      <c r="G30" s="479">
        <v>3.78</v>
      </c>
      <c r="H30" s="227">
        <f>IF(G30="","",G30-G30*COMPASS!$U$33)</f>
        <v>3.78</v>
      </c>
    </row>
    <row r="31" spans="1:756">
      <c r="A31" s="788" t="s">
        <v>7001</v>
      </c>
      <c r="B31" s="795" t="s">
        <v>216</v>
      </c>
      <c r="C31" s="793" t="s">
        <v>8211</v>
      </c>
      <c r="D31" s="793" t="s">
        <v>7664</v>
      </c>
      <c r="E31" s="815">
        <v>10</v>
      </c>
      <c r="F31" s="809"/>
      <c r="G31" s="479">
        <v>3.78</v>
      </c>
      <c r="H31" s="227">
        <f>IF(G31="","",G31-G31*COMPASS!$U$33)</f>
        <v>3.78</v>
      </c>
    </row>
    <row r="32" spans="1:756">
      <c r="A32" s="788" t="s">
        <v>7002</v>
      </c>
      <c r="B32" s="795" t="s">
        <v>216</v>
      </c>
      <c r="C32" s="793" t="s">
        <v>8212</v>
      </c>
      <c r="D32" s="793" t="s">
        <v>7665</v>
      </c>
      <c r="E32" s="815">
        <v>10</v>
      </c>
      <c r="F32" s="809"/>
      <c r="G32" s="479">
        <v>4.0999999999999996</v>
      </c>
      <c r="H32" s="227">
        <f>IF(G32="","",G32-G32*COMPASS!$U$33)</f>
        <v>4.0999999999999996</v>
      </c>
    </row>
    <row r="33" spans="1:8">
      <c r="A33" s="788" t="s">
        <v>7003</v>
      </c>
      <c r="B33" s="795" t="s">
        <v>216</v>
      </c>
      <c r="C33" s="793" t="s">
        <v>8213</v>
      </c>
      <c r="D33" s="793" t="s">
        <v>7666</v>
      </c>
      <c r="E33" s="815">
        <v>10</v>
      </c>
      <c r="F33" s="809"/>
      <c r="G33" s="479">
        <v>3.35</v>
      </c>
      <c r="H33" s="227">
        <f>IF(G33="","",G33-G33*COMPASS!$U$33)</f>
        <v>3.35</v>
      </c>
    </row>
    <row r="34" spans="1:8">
      <c r="A34" s="788" t="s">
        <v>7004</v>
      </c>
      <c r="B34" s="795" t="s">
        <v>216</v>
      </c>
      <c r="C34" s="793" t="s">
        <v>8214</v>
      </c>
      <c r="D34" s="793" t="s">
        <v>7667</v>
      </c>
      <c r="E34" s="815">
        <v>10</v>
      </c>
      <c r="F34" s="809"/>
      <c r="G34" s="479">
        <v>5.94</v>
      </c>
      <c r="H34" s="227">
        <f>IF(G34="","",G34-G34*COMPASS!$U$33)</f>
        <v>5.94</v>
      </c>
    </row>
    <row r="35" spans="1:8">
      <c r="A35" s="788" t="s">
        <v>7005</v>
      </c>
      <c r="B35" s="795" t="s">
        <v>216</v>
      </c>
      <c r="C35" s="793" t="s">
        <v>8215</v>
      </c>
      <c r="D35" s="793" t="s">
        <v>7668</v>
      </c>
      <c r="E35" s="815">
        <v>10</v>
      </c>
      <c r="F35" s="809"/>
      <c r="G35" s="479">
        <v>5.78</v>
      </c>
      <c r="H35" s="227">
        <f>IF(G35="","",G35-G35*COMPASS!$U$33)</f>
        <v>5.78</v>
      </c>
    </row>
    <row r="36" spans="1:8">
      <c r="A36" s="788" t="s">
        <v>7006</v>
      </c>
      <c r="B36" s="795" t="s">
        <v>216</v>
      </c>
      <c r="C36" s="793" t="s">
        <v>8216</v>
      </c>
      <c r="D36" s="793" t="s">
        <v>7669</v>
      </c>
      <c r="E36" s="815">
        <v>10</v>
      </c>
      <c r="F36" s="809"/>
      <c r="G36" s="479">
        <v>6.48</v>
      </c>
      <c r="H36" s="227">
        <f>IF(G36="","",G36-G36*COMPASS!$U$33)</f>
        <v>6.48</v>
      </c>
    </row>
    <row r="37" spans="1:8">
      <c r="A37" s="796" t="s">
        <v>277</v>
      </c>
      <c r="B37" s="803"/>
      <c r="C37" s="801"/>
      <c r="D37" s="800"/>
      <c r="E37" s="804"/>
      <c r="F37" s="804"/>
      <c r="G37" s="805"/>
      <c r="H37" s="805"/>
    </row>
    <row r="38" spans="1:8">
      <c r="A38" s="788" t="s">
        <v>6828</v>
      </c>
      <c r="B38" s="795" t="s">
        <v>216</v>
      </c>
      <c r="C38" s="793">
        <v>106658156</v>
      </c>
      <c r="D38" s="793" t="s">
        <v>7775</v>
      </c>
      <c r="E38" s="815">
        <v>5</v>
      </c>
      <c r="F38" s="816"/>
      <c r="G38" s="768">
        <v>39.674999999999997</v>
      </c>
      <c r="H38" s="227">
        <f>IF(G38="","",G38-G38*COMPASS!$U$33)</f>
        <v>39.674999999999997</v>
      </c>
    </row>
    <row r="39" spans="1:8">
      <c r="A39" s="788" t="s">
        <v>5961</v>
      </c>
      <c r="B39" s="795" t="s">
        <v>216</v>
      </c>
      <c r="C39" s="793">
        <v>700016488</v>
      </c>
      <c r="D39" s="793" t="s">
        <v>8171</v>
      </c>
      <c r="E39" s="815">
        <v>1</v>
      </c>
      <c r="F39" s="816"/>
      <c r="G39" s="768">
        <v>90.824999999999989</v>
      </c>
      <c r="H39" s="227">
        <f>IF(G39="","",G39-G39*COMPASS!$U$33)</f>
        <v>90.824999999999989</v>
      </c>
    </row>
    <row r="40" spans="1:8">
      <c r="A40" s="788" t="s">
        <v>8172</v>
      </c>
      <c r="B40" s="795" t="s">
        <v>571</v>
      </c>
      <c r="C40" s="793">
        <v>107984007</v>
      </c>
      <c r="D40" s="793" t="s">
        <v>8173</v>
      </c>
      <c r="E40" s="815">
        <v>1</v>
      </c>
      <c r="F40" s="816"/>
      <c r="G40" s="768">
        <v>6.1529999999999996</v>
      </c>
      <c r="H40" s="227">
        <f>IF(G40="","",G40-G40*COMPASS!$U$33)</f>
        <v>6.1529999999999996</v>
      </c>
    </row>
    <row r="41" spans="1:8">
      <c r="A41" s="788" t="s">
        <v>8174</v>
      </c>
      <c r="B41" s="795" t="s">
        <v>571</v>
      </c>
      <c r="C41" s="793">
        <v>107984049</v>
      </c>
      <c r="D41" s="793" t="s">
        <v>8175</v>
      </c>
      <c r="E41" s="815">
        <v>1</v>
      </c>
      <c r="F41" s="816"/>
      <c r="G41" s="768">
        <v>6.8049999999999997</v>
      </c>
      <c r="H41" s="227">
        <f>IF(G41="","",G41-G41*COMPASS!$U$33)</f>
        <v>6.8049999999999997</v>
      </c>
    </row>
    <row r="42" spans="1:8">
      <c r="A42" s="788" t="s">
        <v>8176</v>
      </c>
      <c r="B42" s="795" t="s">
        <v>216</v>
      </c>
      <c r="C42" s="793">
        <v>107952442</v>
      </c>
      <c r="D42" s="793" t="s">
        <v>8177</v>
      </c>
      <c r="E42" s="815">
        <v>25</v>
      </c>
      <c r="F42" s="816"/>
      <c r="G42" s="768">
        <v>11.49</v>
      </c>
      <c r="H42" s="227">
        <f>IF(G42="","",G42-G42*COMPASS!$U$33)</f>
        <v>11.49</v>
      </c>
    </row>
    <row r="43" spans="1:8">
      <c r="A43" s="788" t="s">
        <v>8178</v>
      </c>
      <c r="B43" s="795" t="s">
        <v>216</v>
      </c>
      <c r="C43" s="793">
        <v>107431546</v>
      </c>
      <c r="D43" s="793" t="s">
        <v>8179</v>
      </c>
      <c r="E43" s="815">
        <v>20</v>
      </c>
      <c r="F43" s="816"/>
      <c r="G43" s="768">
        <v>23.625</v>
      </c>
      <c r="H43" s="227">
        <f>IF(G43="","",G43-G43*COMPASS!$U$33)</f>
        <v>23.625</v>
      </c>
    </row>
    <row r="44" spans="1:8">
      <c r="A44" s="788" t="s">
        <v>5962</v>
      </c>
      <c r="B44" s="795" t="s">
        <v>571</v>
      </c>
      <c r="C44" s="793">
        <v>107984015</v>
      </c>
      <c r="D44" s="793" t="s">
        <v>7670</v>
      </c>
      <c r="E44" s="815">
        <v>1</v>
      </c>
      <c r="F44" s="816"/>
      <c r="G44" s="768">
        <v>6.1529999999999996</v>
      </c>
      <c r="H44" s="227">
        <f>IF(G44="","",G44-G44*COMPASS!$U$33)</f>
        <v>6.1529999999999996</v>
      </c>
    </row>
    <row r="45" spans="1:8">
      <c r="A45" s="788" t="s">
        <v>5963</v>
      </c>
      <c r="B45" s="795" t="s">
        <v>216</v>
      </c>
      <c r="C45" s="793">
        <v>107952459</v>
      </c>
      <c r="D45" s="793" t="s">
        <v>7671</v>
      </c>
      <c r="E45" s="815">
        <v>25</v>
      </c>
      <c r="F45" s="816"/>
      <c r="G45" s="768">
        <v>11.475000000000001</v>
      </c>
      <c r="H45" s="227">
        <f>IF(G45="","",G45-G45*COMPASS!$U$33)</f>
        <v>11.475000000000001</v>
      </c>
    </row>
    <row r="46" spans="1:8">
      <c r="A46" s="788" t="s">
        <v>7950</v>
      </c>
      <c r="B46" s="795" t="s">
        <v>216</v>
      </c>
      <c r="C46" s="793">
        <v>107431538</v>
      </c>
      <c r="D46" s="793" t="s">
        <v>7935</v>
      </c>
      <c r="E46" s="815">
        <v>1</v>
      </c>
      <c r="F46" s="816"/>
      <c r="G46" s="768">
        <v>23.625</v>
      </c>
      <c r="H46" s="227">
        <f>IF(G46="","",G46-G46*COMPASS!$U$33)</f>
        <v>23.625</v>
      </c>
    </row>
    <row r="47" spans="1:8">
      <c r="A47" s="796" t="s">
        <v>3350</v>
      </c>
      <c r="B47" s="803"/>
      <c r="C47" s="801"/>
      <c r="D47" s="800"/>
      <c r="E47" s="804"/>
      <c r="F47" s="804"/>
      <c r="G47" s="805"/>
      <c r="H47" s="805"/>
    </row>
    <row r="48" spans="1:8">
      <c r="A48" s="796" t="s">
        <v>3351</v>
      </c>
      <c r="B48" s="803"/>
      <c r="C48" s="801"/>
      <c r="D48" s="800"/>
      <c r="E48" s="804"/>
      <c r="F48" s="804"/>
      <c r="G48" s="805"/>
      <c r="H48" s="805"/>
    </row>
    <row r="49" spans="1:8">
      <c r="A49" s="788" t="s">
        <v>5967</v>
      </c>
      <c r="B49" s="795" t="s">
        <v>467</v>
      </c>
      <c r="C49" s="793">
        <v>760240767</v>
      </c>
      <c r="D49" s="793" t="s">
        <v>5876</v>
      </c>
      <c r="E49" s="815">
        <v>305</v>
      </c>
      <c r="F49" s="816"/>
      <c r="G49" s="768">
        <v>3.443409836065574</v>
      </c>
      <c r="H49" s="227">
        <f>IF(G49="","",G49-G49*COMPASS!$U$33)</f>
        <v>3.443409836065574</v>
      </c>
    </row>
    <row r="50" spans="1:8">
      <c r="A50" s="788" t="s">
        <v>5968</v>
      </c>
      <c r="B50" s="795" t="s">
        <v>571</v>
      </c>
      <c r="C50" s="793">
        <v>760240843</v>
      </c>
      <c r="D50" s="793" t="s">
        <v>5877</v>
      </c>
      <c r="E50" s="815">
        <v>305</v>
      </c>
      <c r="F50" s="816"/>
      <c r="G50" s="768">
        <v>3.1899344262295082</v>
      </c>
      <c r="H50" s="227">
        <f>IF(G50="","",G50-G50*COMPASS!$U$33)</f>
        <v>3.1899344262295082</v>
      </c>
    </row>
    <row r="51" spans="1:8">
      <c r="A51" s="788" t="s">
        <v>5969</v>
      </c>
      <c r="B51" s="795" t="s">
        <v>216</v>
      </c>
      <c r="C51" s="793">
        <v>760107318</v>
      </c>
      <c r="D51" s="793" t="s">
        <v>4438</v>
      </c>
      <c r="E51" s="815">
        <v>4880</v>
      </c>
      <c r="F51" s="816"/>
      <c r="G51" s="768">
        <v>2.8694262295081967</v>
      </c>
      <c r="H51" s="227">
        <f>IF(G51="","",G51-G51*COMPASS!$U$33)</f>
        <v>2.8694262295081967</v>
      </c>
    </row>
    <row r="52" spans="1:8">
      <c r="A52" s="788" t="s">
        <v>5970</v>
      </c>
      <c r="B52" s="795" t="s">
        <v>216</v>
      </c>
      <c r="C52" s="793">
        <v>760106054</v>
      </c>
      <c r="D52" s="793" t="s">
        <v>5878</v>
      </c>
      <c r="E52" s="815">
        <v>7320</v>
      </c>
      <c r="F52" s="816"/>
      <c r="G52" s="768">
        <v>2.9554918032786888</v>
      </c>
      <c r="H52" s="227">
        <f>IF(G52="","",G52-G52*COMPASS!$U$33)</f>
        <v>2.9554918032786888</v>
      </c>
    </row>
    <row r="53" spans="1:8">
      <c r="A53" s="796" t="s">
        <v>3352</v>
      </c>
      <c r="B53" s="803"/>
      <c r="C53" s="801"/>
      <c r="D53" s="800"/>
      <c r="E53" s="804"/>
      <c r="F53" s="804"/>
      <c r="G53" s="805"/>
      <c r="H53" s="805"/>
    </row>
    <row r="54" spans="1:8">
      <c r="A54" s="788" t="s">
        <v>5971</v>
      </c>
      <c r="B54" s="795" t="s">
        <v>467</v>
      </c>
      <c r="C54" s="793">
        <v>760152587</v>
      </c>
      <c r="D54" s="793" t="s">
        <v>6922</v>
      </c>
      <c r="E54" s="815">
        <v>1</v>
      </c>
      <c r="F54" s="816"/>
      <c r="G54" s="768">
        <v>948.06</v>
      </c>
      <c r="H54" s="227">
        <f>IF(G54="","",G54-G54*COMPASS!$U$33)</f>
        <v>948.06</v>
      </c>
    </row>
    <row r="55" spans="1:8">
      <c r="A55" s="788" t="s">
        <v>5972</v>
      </c>
      <c r="B55" s="795" t="s">
        <v>216</v>
      </c>
      <c r="C55" s="793">
        <v>760152595</v>
      </c>
      <c r="D55" s="793" t="s">
        <v>6923</v>
      </c>
      <c r="E55" s="815">
        <v>1</v>
      </c>
      <c r="F55" s="816"/>
      <c r="G55" s="768">
        <v>1796.37</v>
      </c>
      <c r="H55" s="227">
        <f>IF(G55="","",G55-G55*COMPASS!$U$33)</f>
        <v>1796.37</v>
      </c>
    </row>
    <row r="56" spans="1:8">
      <c r="A56" s="788" t="s">
        <v>5973</v>
      </c>
      <c r="B56" s="795" t="s">
        <v>216</v>
      </c>
      <c r="C56" s="793">
        <v>760151324</v>
      </c>
      <c r="D56" s="793" t="s">
        <v>6924</v>
      </c>
      <c r="E56" s="815">
        <v>1</v>
      </c>
      <c r="F56" s="816"/>
      <c r="G56" s="768">
        <v>971.67</v>
      </c>
      <c r="H56" s="227">
        <f>IF(G56="","",G56-G56*COMPASS!$U$33)</f>
        <v>971.67</v>
      </c>
    </row>
    <row r="57" spans="1:8">
      <c r="A57" s="788" t="s">
        <v>5974</v>
      </c>
      <c r="B57" s="795" t="s">
        <v>216</v>
      </c>
      <c r="C57" s="793">
        <v>760151779</v>
      </c>
      <c r="D57" s="793" t="s">
        <v>6925</v>
      </c>
      <c r="E57" s="815">
        <v>1</v>
      </c>
      <c r="F57" s="816"/>
      <c r="G57" s="768">
        <v>1729.23</v>
      </c>
      <c r="H57" s="227">
        <f>IF(G57="","",G57-G57*COMPASS!$U$33)</f>
        <v>1729.23</v>
      </c>
    </row>
    <row r="58" spans="1:8">
      <c r="A58" s="788" t="s">
        <v>8353</v>
      </c>
      <c r="B58" s="795" t="s">
        <v>216</v>
      </c>
      <c r="C58" s="793">
        <v>760102251</v>
      </c>
      <c r="D58" s="793" t="s">
        <v>8349</v>
      </c>
      <c r="E58" s="815">
        <v>1</v>
      </c>
      <c r="F58" s="816"/>
      <c r="G58" s="768">
        <v>934.62000000000012</v>
      </c>
      <c r="H58" s="227">
        <f>IF(G58="","",G58-G58*COMPASS!$U$33)</f>
        <v>934.62000000000012</v>
      </c>
    </row>
    <row r="59" spans="1:8">
      <c r="A59" s="788" t="s">
        <v>5975</v>
      </c>
      <c r="B59" s="795" t="s">
        <v>216</v>
      </c>
      <c r="C59" s="793">
        <v>760151183</v>
      </c>
      <c r="D59" s="793" t="s">
        <v>4439</v>
      </c>
      <c r="E59" s="815">
        <v>1</v>
      </c>
      <c r="F59" s="816"/>
      <c r="G59" s="768">
        <v>197.77499999999998</v>
      </c>
      <c r="H59" s="227">
        <f>IF(G59="","",G59-G59*COMPASS!$U$33)</f>
        <v>197.77499999999998</v>
      </c>
    </row>
    <row r="60" spans="1:8">
      <c r="A60" s="796" t="s">
        <v>3353</v>
      </c>
      <c r="B60" s="803"/>
      <c r="C60" s="801"/>
      <c r="D60" s="800"/>
      <c r="E60" s="804"/>
      <c r="F60" s="804"/>
      <c r="G60" s="805"/>
      <c r="H60" s="805"/>
    </row>
    <row r="61" spans="1:8">
      <c r="A61" s="788" t="s">
        <v>5976</v>
      </c>
      <c r="B61" s="795" t="s">
        <v>467</v>
      </c>
      <c r="C61" s="793">
        <v>760092361</v>
      </c>
      <c r="D61" s="793" t="s">
        <v>4440</v>
      </c>
      <c r="E61" s="815">
        <v>1</v>
      </c>
      <c r="F61" s="816"/>
      <c r="G61" s="768">
        <v>30.54</v>
      </c>
      <c r="H61" s="227">
        <f>IF(G61="","",G61-G61*COMPASS!$U$33)</f>
        <v>30.54</v>
      </c>
    </row>
    <row r="62" spans="1:8">
      <c r="A62" s="788" t="s">
        <v>5977</v>
      </c>
      <c r="B62" s="795" t="s">
        <v>467</v>
      </c>
      <c r="C62" s="793">
        <v>760092429</v>
      </c>
      <c r="D62" s="793" t="s">
        <v>4441</v>
      </c>
      <c r="E62" s="815">
        <v>1</v>
      </c>
      <c r="F62" s="816"/>
      <c r="G62" s="768">
        <v>30.54</v>
      </c>
      <c r="H62" s="227">
        <f>IF(G62="","",G62-G62*COMPASS!$U$33)</f>
        <v>30.54</v>
      </c>
    </row>
    <row r="63" spans="1:8">
      <c r="A63" s="788" t="s">
        <v>5978</v>
      </c>
      <c r="B63" s="795" t="s">
        <v>216</v>
      </c>
      <c r="C63" s="793">
        <v>760092411</v>
      </c>
      <c r="D63" s="793" t="s">
        <v>4442</v>
      </c>
      <c r="E63" s="815">
        <v>10</v>
      </c>
      <c r="F63" s="816"/>
      <c r="G63" s="768">
        <v>30.54</v>
      </c>
      <c r="H63" s="227">
        <f>IF(G63="","",G63-G63*COMPASS!$U$33)</f>
        <v>30.54</v>
      </c>
    </row>
    <row r="64" spans="1:8">
      <c r="A64" s="788" t="s">
        <v>5979</v>
      </c>
      <c r="B64" s="795" t="s">
        <v>216</v>
      </c>
      <c r="C64" s="793">
        <v>760092445</v>
      </c>
      <c r="D64" s="793" t="s">
        <v>4443</v>
      </c>
      <c r="E64" s="815">
        <v>25</v>
      </c>
      <c r="F64" s="816"/>
      <c r="G64" s="768">
        <v>30.54</v>
      </c>
      <c r="H64" s="227">
        <f>IF(G64="","",G64-G64*COMPASS!$U$33)</f>
        <v>30.54</v>
      </c>
    </row>
    <row r="65" spans="1:8">
      <c r="A65" s="788" t="s">
        <v>5980</v>
      </c>
      <c r="B65" s="795" t="s">
        <v>216</v>
      </c>
      <c r="C65" s="793">
        <v>760092403</v>
      </c>
      <c r="D65" s="793" t="s">
        <v>4444</v>
      </c>
      <c r="E65" s="815">
        <v>25</v>
      </c>
      <c r="F65" s="816"/>
      <c r="G65" s="768">
        <v>30.54</v>
      </c>
      <c r="H65" s="227">
        <f>IF(G65="","",G65-G65*COMPASS!$U$33)</f>
        <v>30.54</v>
      </c>
    </row>
    <row r="66" spans="1:8">
      <c r="A66" s="788" t="s">
        <v>5981</v>
      </c>
      <c r="B66" s="795" t="s">
        <v>216</v>
      </c>
      <c r="C66" s="793">
        <v>760092452</v>
      </c>
      <c r="D66" s="793" t="s">
        <v>4445</v>
      </c>
      <c r="E66" s="815">
        <v>25</v>
      </c>
      <c r="F66" s="816"/>
      <c r="G66" s="768">
        <v>30.54</v>
      </c>
      <c r="H66" s="227">
        <f>IF(G66="","",G66-G66*COMPASS!$U$33)</f>
        <v>30.54</v>
      </c>
    </row>
    <row r="67" spans="1:8">
      <c r="A67" s="788" t="s">
        <v>5982</v>
      </c>
      <c r="B67" s="795" t="s">
        <v>216</v>
      </c>
      <c r="C67" s="793">
        <v>760092387</v>
      </c>
      <c r="D67" s="793" t="s">
        <v>4446</v>
      </c>
      <c r="E67" s="815">
        <v>25</v>
      </c>
      <c r="F67" s="816"/>
      <c r="G67" s="768">
        <v>30.54</v>
      </c>
      <c r="H67" s="227">
        <f>IF(G67="","",G67-G67*COMPASS!$U$33)</f>
        <v>30.54</v>
      </c>
    </row>
    <row r="68" spans="1:8">
      <c r="A68" s="788" t="s">
        <v>8375</v>
      </c>
      <c r="B68" s="795" t="s">
        <v>216</v>
      </c>
      <c r="C68" s="793">
        <v>760092437</v>
      </c>
      <c r="D68" s="793" t="s">
        <v>8366</v>
      </c>
      <c r="E68" s="815">
        <v>25</v>
      </c>
      <c r="F68" s="816"/>
      <c r="G68" s="768">
        <v>30.54</v>
      </c>
      <c r="H68" s="227">
        <f>IF(G68="","",G68-G68*COMPASS!$U$33)</f>
        <v>30.54</v>
      </c>
    </row>
    <row r="69" spans="1:8">
      <c r="A69" s="796" t="s">
        <v>3354</v>
      </c>
      <c r="B69" s="803"/>
      <c r="C69" s="801"/>
      <c r="D69" s="800"/>
      <c r="E69" s="804"/>
      <c r="F69" s="804"/>
      <c r="G69" s="805"/>
      <c r="H69" s="805"/>
    </row>
    <row r="70" spans="1:8">
      <c r="A70" s="788" t="s">
        <v>5983</v>
      </c>
      <c r="B70" s="795" t="s">
        <v>216</v>
      </c>
      <c r="C70" s="793" t="s">
        <v>3355</v>
      </c>
      <c r="D70" s="793" t="s">
        <v>4447</v>
      </c>
      <c r="E70" s="815">
        <v>1</v>
      </c>
      <c r="F70" s="816"/>
      <c r="G70" s="768">
        <v>17.475000000000001</v>
      </c>
      <c r="H70" s="227">
        <f>IF(G70="","",G70-G70*COMPASS!$U$33)</f>
        <v>17.475000000000001</v>
      </c>
    </row>
    <row r="71" spans="1:8">
      <c r="A71" s="788" t="s">
        <v>5984</v>
      </c>
      <c r="B71" s="795" t="s">
        <v>467</v>
      </c>
      <c r="C71" s="793" t="s">
        <v>3356</v>
      </c>
      <c r="D71" s="793" t="s">
        <v>4448</v>
      </c>
      <c r="E71" s="815">
        <v>1</v>
      </c>
      <c r="F71" s="816"/>
      <c r="G71" s="768">
        <v>20.024999999999999</v>
      </c>
      <c r="H71" s="227">
        <f>IF(G71="","",G71-G71*COMPASS!$U$33)</f>
        <v>20.024999999999999</v>
      </c>
    </row>
    <row r="72" spans="1:8">
      <c r="A72" s="788" t="s">
        <v>5985</v>
      </c>
      <c r="B72" s="795" t="s">
        <v>467</v>
      </c>
      <c r="C72" s="793" t="s">
        <v>3357</v>
      </c>
      <c r="D72" s="793" t="s">
        <v>4449</v>
      </c>
      <c r="E72" s="815">
        <v>1</v>
      </c>
      <c r="F72" s="816"/>
      <c r="G72" s="768">
        <v>22.575000000000003</v>
      </c>
      <c r="H72" s="227">
        <f>IF(G72="","",G72-G72*COMPASS!$U$33)</f>
        <v>22.575000000000003</v>
      </c>
    </row>
    <row r="73" spans="1:8">
      <c r="A73" s="788" t="s">
        <v>5986</v>
      </c>
      <c r="B73" s="795" t="s">
        <v>467</v>
      </c>
      <c r="C73" s="793" t="s">
        <v>3358</v>
      </c>
      <c r="D73" s="793" t="s">
        <v>4450</v>
      </c>
      <c r="E73" s="815">
        <v>1</v>
      </c>
      <c r="F73" s="816"/>
      <c r="G73" s="768">
        <v>26.400000000000002</v>
      </c>
      <c r="H73" s="227">
        <f>IF(G73="","",G73-G73*COMPASS!$U$33)</f>
        <v>26.400000000000002</v>
      </c>
    </row>
    <row r="74" spans="1:8">
      <c r="A74" s="788" t="s">
        <v>5987</v>
      </c>
      <c r="B74" s="795" t="s">
        <v>467</v>
      </c>
      <c r="C74" s="793" t="s">
        <v>4286</v>
      </c>
      <c r="D74" s="793" t="s">
        <v>4451</v>
      </c>
      <c r="E74" s="815">
        <v>1</v>
      </c>
      <c r="F74" s="816"/>
      <c r="G74" s="768">
        <v>34.049999999999997</v>
      </c>
      <c r="H74" s="227">
        <f>IF(G74="","",G74-G74*COMPASS!$U$33)</f>
        <v>34.049999999999997</v>
      </c>
    </row>
    <row r="75" spans="1:8">
      <c r="A75" s="788" t="s">
        <v>5988</v>
      </c>
      <c r="B75" s="795" t="s">
        <v>216</v>
      </c>
      <c r="C75" s="793" t="s">
        <v>3359</v>
      </c>
      <c r="D75" s="793" t="s">
        <v>4452</v>
      </c>
      <c r="E75" s="815">
        <v>1</v>
      </c>
      <c r="F75" s="816"/>
      <c r="G75" s="768">
        <v>39.150000000000006</v>
      </c>
      <c r="H75" s="227">
        <f>IF(G75="","",G75-G75*COMPASS!$U$33)</f>
        <v>39.150000000000006</v>
      </c>
    </row>
    <row r="76" spans="1:8">
      <c r="A76" s="788" t="s">
        <v>5989</v>
      </c>
      <c r="B76" s="795" t="s">
        <v>216</v>
      </c>
      <c r="C76" s="793" t="s">
        <v>4287</v>
      </c>
      <c r="D76" s="793" t="s">
        <v>4453</v>
      </c>
      <c r="E76" s="815">
        <v>1</v>
      </c>
      <c r="F76" s="816"/>
      <c r="G76" s="768">
        <v>17.475000000000001</v>
      </c>
      <c r="H76" s="227">
        <f>IF(G76="","",G76-G76*COMPASS!$U$33)</f>
        <v>17.475000000000001</v>
      </c>
    </row>
    <row r="77" spans="1:8">
      <c r="A77" s="788" t="s">
        <v>5990</v>
      </c>
      <c r="B77" s="795" t="s">
        <v>216</v>
      </c>
      <c r="C77" s="793" t="s">
        <v>4186</v>
      </c>
      <c r="D77" s="793" t="s">
        <v>4454</v>
      </c>
      <c r="E77" s="815">
        <v>1</v>
      </c>
      <c r="F77" s="816"/>
      <c r="G77" s="768">
        <v>20.024999999999999</v>
      </c>
      <c r="H77" s="227">
        <f>IF(G77="","",G77-G77*COMPASS!$U$33)</f>
        <v>20.024999999999999</v>
      </c>
    </row>
    <row r="78" spans="1:8">
      <c r="A78" s="788" t="s">
        <v>5991</v>
      </c>
      <c r="B78" s="795" t="s">
        <v>216</v>
      </c>
      <c r="C78" s="793" t="s">
        <v>4187</v>
      </c>
      <c r="D78" s="793" t="s">
        <v>4455</v>
      </c>
      <c r="E78" s="815">
        <v>1</v>
      </c>
      <c r="F78" s="816"/>
      <c r="G78" s="768">
        <v>22.575000000000003</v>
      </c>
      <c r="H78" s="227">
        <f>IF(G78="","",G78-G78*COMPASS!$U$33)</f>
        <v>22.575000000000003</v>
      </c>
    </row>
    <row r="79" spans="1:8">
      <c r="A79" s="788" t="s">
        <v>5992</v>
      </c>
      <c r="B79" s="795" t="s">
        <v>216</v>
      </c>
      <c r="C79" s="793" t="s">
        <v>4188</v>
      </c>
      <c r="D79" s="793" t="s">
        <v>4456</v>
      </c>
      <c r="E79" s="815">
        <v>1</v>
      </c>
      <c r="F79" s="816"/>
      <c r="G79" s="768">
        <v>26.400000000000002</v>
      </c>
      <c r="H79" s="227">
        <f>IF(G79="","",G79-G79*COMPASS!$U$33)</f>
        <v>26.400000000000002</v>
      </c>
    </row>
    <row r="80" spans="1:8">
      <c r="A80" s="788" t="s">
        <v>5993</v>
      </c>
      <c r="B80" s="795" t="s">
        <v>216</v>
      </c>
      <c r="C80" s="793" t="s">
        <v>4288</v>
      </c>
      <c r="D80" s="793" t="s">
        <v>4457</v>
      </c>
      <c r="E80" s="815">
        <v>1</v>
      </c>
      <c r="F80" s="816"/>
      <c r="G80" s="768">
        <v>34.049999999999997</v>
      </c>
      <c r="H80" s="227">
        <f>IF(G80="","",G80-G80*COMPASS!$U$33)</f>
        <v>34.049999999999997</v>
      </c>
    </row>
    <row r="81" spans="1:8">
      <c r="A81" s="788" t="s">
        <v>5994</v>
      </c>
      <c r="B81" s="795" t="s">
        <v>216</v>
      </c>
      <c r="C81" s="793" t="s">
        <v>4189</v>
      </c>
      <c r="D81" s="793" t="s">
        <v>4458</v>
      </c>
      <c r="E81" s="815">
        <v>1</v>
      </c>
      <c r="F81" s="816"/>
      <c r="G81" s="768">
        <v>39.150000000000006</v>
      </c>
      <c r="H81" s="227">
        <f>IF(G81="","",G81-G81*COMPASS!$U$33)</f>
        <v>39.150000000000006</v>
      </c>
    </row>
    <row r="82" spans="1:8">
      <c r="A82" s="796" t="s">
        <v>4289</v>
      </c>
      <c r="B82" s="803"/>
      <c r="C82" s="801"/>
      <c r="D82" s="800"/>
      <c r="E82" s="804"/>
      <c r="F82" s="804"/>
      <c r="G82" s="805"/>
      <c r="H82" s="805"/>
    </row>
    <row r="83" spans="1:8">
      <c r="A83" s="796" t="s">
        <v>10418</v>
      </c>
      <c r="B83" s="803"/>
      <c r="C83" s="801"/>
      <c r="D83" s="800"/>
      <c r="E83" s="804"/>
      <c r="F83" s="804"/>
      <c r="G83" s="805"/>
      <c r="H83" s="805"/>
    </row>
    <row r="84" spans="1:8">
      <c r="A84" s="788" t="s">
        <v>5995</v>
      </c>
      <c r="B84" s="795" t="s">
        <v>216</v>
      </c>
      <c r="C84" s="793">
        <v>760237886</v>
      </c>
      <c r="D84" s="793" t="s">
        <v>5964</v>
      </c>
      <c r="E84" s="815">
        <v>8235</v>
      </c>
      <c r="F84" s="816"/>
      <c r="G84" s="768">
        <v>3.62527868852459</v>
      </c>
      <c r="H84" s="227">
        <f>IF(G84="","",G84-G84*COMPASS!$U$33)</f>
        <v>3.62527868852459</v>
      </c>
    </row>
    <row r="85" spans="1:8">
      <c r="A85" s="788" t="s">
        <v>5996</v>
      </c>
      <c r="B85" s="795" t="s">
        <v>571</v>
      </c>
      <c r="C85" s="793">
        <v>760237885</v>
      </c>
      <c r="D85" s="793" t="s">
        <v>5965</v>
      </c>
      <c r="E85" s="815">
        <v>8235</v>
      </c>
      <c r="F85" s="816"/>
      <c r="G85" s="768">
        <v>3.3583770491803278</v>
      </c>
      <c r="H85" s="227">
        <f>IF(G85="","",G85-G85*COMPASS!$U$33)</f>
        <v>3.3583770491803278</v>
      </c>
    </row>
    <row r="86" spans="1:8">
      <c r="A86" s="788" t="s">
        <v>5997</v>
      </c>
      <c r="B86" s="795" t="s">
        <v>216</v>
      </c>
      <c r="C86" s="793">
        <v>760081323</v>
      </c>
      <c r="D86" s="793" t="s">
        <v>5966</v>
      </c>
      <c r="E86" s="815">
        <v>8235</v>
      </c>
      <c r="F86" s="816"/>
      <c r="G86" s="768">
        <v>3.0211475409836064</v>
      </c>
      <c r="H86" s="227">
        <f>IF(G86="","",G86-G86*COMPASS!$U$33)</f>
        <v>3.0211475409836064</v>
      </c>
    </row>
    <row r="87" spans="1:8">
      <c r="A87" s="788" t="s">
        <v>5998</v>
      </c>
      <c r="B87" s="795" t="s">
        <v>216</v>
      </c>
      <c r="C87" s="793">
        <v>760178129</v>
      </c>
      <c r="D87" s="793" t="s">
        <v>4459</v>
      </c>
      <c r="E87" s="815">
        <v>9150</v>
      </c>
      <c r="F87" s="816"/>
      <c r="G87" s="768">
        <v>5.4515901639344264</v>
      </c>
      <c r="H87" s="227">
        <f>IF(G87="","",G87-G87*COMPASS!$U$33)</f>
        <v>5.4515901639344264</v>
      </c>
    </row>
    <row r="88" spans="1:8">
      <c r="A88" s="796" t="s">
        <v>4290</v>
      </c>
      <c r="B88" s="803"/>
      <c r="C88" s="801"/>
      <c r="D88" s="800"/>
      <c r="E88" s="804"/>
      <c r="F88" s="804"/>
      <c r="G88" s="805"/>
      <c r="H88" s="805"/>
    </row>
    <row r="89" spans="1:8">
      <c r="A89" s="788" t="s">
        <v>5999</v>
      </c>
      <c r="B89" s="795" t="s">
        <v>467</v>
      </c>
      <c r="C89" s="793">
        <v>760152801</v>
      </c>
      <c r="D89" s="793" t="s">
        <v>4676</v>
      </c>
      <c r="E89" s="815">
        <v>1</v>
      </c>
      <c r="F89" s="816"/>
      <c r="G89" s="768">
        <v>32.865000000000002</v>
      </c>
      <c r="H89" s="227">
        <f>IF(G89="","",G89-G89*COMPASS!$U$33)</f>
        <v>32.865000000000002</v>
      </c>
    </row>
    <row r="90" spans="1:8">
      <c r="A90" s="788" t="s">
        <v>6000</v>
      </c>
      <c r="B90" s="795" t="s">
        <v>467</v>
      </c>
      <c r="C90" s="793">
        <v>760152827</v>
      </c>
      <c r="D90" s="793" t="s">
        <v>7776</v>
      </c>
      <c r="E90" s="815">
        <v>1</v>
      </c>
      <c r="F90" s="816"/>
      <c r="G90" s="768">
        <v>30.78</v>
      </c>
      <c r="H90" s="227">
        <f>IF(G90="","",G90-G90*COMPASS!$U$33)</f>
        <v>30.78</v>
      </c>
    </row>
    <row r="91" spans="1:8">
      <c r="A91" s="796" t="s">
        <v>4291</v>
      </c>
      <c r="B91" s="803"/>
      <c r="C91" s="801"/>
      <c r="D91" s="800"/>
      <c r="E91" s="804"/>
      <c r="F91" s="804"/>
      <c r="G91" s="805"/>
      <c r="H91" s="805"/>
    </row>
    <row r="92" spans="1:8">
      <c r="A92" s="788" t="s">
        <v>6001</v>
      </c>
      <c r="B92" s="795" t="s">
        <v>467</v>
      </c>
      <c r="C92" s="793">
        <v>760150144</v>
      </c>
      <c r="D92" s="793" t="s">
        <v>6926</v>
      </c>
      <c r="E92" s="815">
        <v>1</v>
      </c>
      <c r="F92" s="816"/>
      <c r="G92" s="768">
        <v>175.98</v>
      </c>
      <c r="H92" s="227">
        <f>IF(G92="","",G92-G92*COMPASS!$U$33)</f>
        <v>175.98</v>
      </c>
    </row>
    <row r="93" spans="1:8">
      <c r="A93" s="788" t="s">
        <v>6002</v>
      </c>
      <c r="B93" s="795" t="s">
        <v>216</v>
      </c>
      <c r="C93" s="793">
        <v>760151498</v>
      </c>
      <c r="D93" s="793" t="s">
        <v>6927</v>
      </c>
      <c r="E93" s="815">
        <v>1</v>
      </c>
      <c r="F93" s="816"/>
      <c r="G93" s="768">
        <v>351.96</v>
      </c>
      <c r="H93" s="227">
        <f>IF(G93="","",G93-G93*COMPASS!$U$33)</f>
        <v>351.96</v>
      </c>
    </row>
    <row r="94" spans="1:8">
      <c r="A94" s="796" t="s">
        <v>3354</v>
      </c>
      <c r="B94" s="803"/>
      <c r="C94" s="801"/>
      <c r="D94" s="800"/>
      <c r="E94" s="804"/>
      <c r="F94" s="804"/>
      <c r="G94" s="805"/>
      <c r="H94" s="805"/>
    </row>
    <row r="95" spans="1:8">
      <c r="A95" s="788" t="s">
        <v>6003</v>
      </c>
      <c r="B95" s="795" t="s">
        <v>216</v>
      </c>
      <c r="C95" s="793" t="s">
        <v>4677</v>
      </c>
      <c r="D95" s="793" t="s">
        <v>4678</v>
      </c>
      <c r="E95" s="815">
        <v>1</v>
      </c>
      <c r="F95" s="816"/>
      <c r="G95" s="768">
        <v>25.155000000000001</v>
      </c>
      <c r="H95" s="227">
        <f>IF(G95="","",G95-G95*COMPASS!$U$33)</f>
        <v>25.155000000000001</v>
      </c>
    </row>
    <row r="96" spans="1:8">
      <c r="A96" s="788" t="s">
        <v>6004</v>
      </c>
      <c r="B96" s="795" t="s">
        <v>216</v>
      </c>
      <c r="C96" s="793" t="s">
        <v>4679</v>
      </c>
      <c r="D96" s="793" t="s">
        <v>4680</v>
      </c>
      <c r="E96" s="815">
        <v>1</v>
      </c>
      <c r="F96" s="816"/>
      <c r="G96" s="768">
        <v>28.094999999999999</v>
      </c>
      <c r="H96" s="227">
        <f>IF(G96="","",G96-G96*COMPASS!$U$33)</f>
        <v>28.094999999999999</v>
      </c>
    </row>
    <row r="97" spans="1:8">
      <c r="A97" s="788" t="s">
        <v>6005</v>
      </c>
      <c r="B97" s="795" t="s">
        <v>216</v>
      </c>
      <c r="C97" s="793" t="s">
        <v>4681</v>
      </c>
      <c r="D97" s="793" t="s">
        <v>4682</v>
      </c>
      <c r="E97" s="815">
        <v>1</v>
      </c>
      <c r="F97" s="816"/>
      <c r="G97" s="768">
        <v>31.035000000000004</v>
      </c>
      <c r="H97" s="227">
        <f>IF(G97="","",G97-G97*COMPASS!$U$33)</f>
        <v>31.035000000000004</v>
      </c>
    </row>
    <row r="98" spans="1:8">
      <c r="A98" s="788" t="s">
        <v>6006</v>
      </c>
      <c r="B98" s="795" t="s">
        <v>216</v>
      </c>
      <c r="C98" s="793" t="s">
        <v>4683</v>
      </c>
      <c r="D98" s="793" t="s">
        <v>4684</v>
      </c>
      <c r="E98" s="815">
        <v>1</v>
      </c>
      <c r="F98" s="816"/>
      <c r="G98" s="768">
        <v>35.445</v>
      </c>
      <c r="H98" s="227">
        <f>IF(G98="","",G98-G98*COMPASS!$U$33)</f>
        <v>35.445</v>
      </c>
    </row>
    <row r="99" spans="1:8">
      <c r="A99" s="788" t="s">
        <v>6007</v>
      </c>
      <c r="B99" s="795" t="s">
        <v>216</v>
      </c>
      <c r="C99" s="793" t="s">
        <v>4685</v>
      </c>
      <c r="D99" s="793" t="s">
        <v>4686</v>
      </c>
      <c r="E99" s="815">
        <v>1</v>
      </c>
      <c r="F99" s="816"/>
      <c r="G99" s="768">
        <v>44.265000000000001</v>
      </c>
      <c r="H99" s="227">
        <f>IF(G99="","",G99-G99*COMPASS!$U$33)</f>
        <v>44.265000000000001</v>
      </c>
    </row>
    <row r="100" spans="1:8">
      <c r="A100" s="788" t="s">
        <v>6008</v>
      </c>
      <c r="B100" s="795" t="s">
        <v>216</v>
      </c>
      <c r="C100" s="793" t="s">
        <v>4687</v>
      </c>
      <c r="D100" s="793" t="s">
        <v>4688</v>
      </c>
      <c r="E100" s="815">
        <v>1</v>
      </c>
      <c r="F100" s="816"/>
      <c r="G100" s="768">
        <v>50.144999999999996</v>
      </c>
      <c r="H100" s="227">
        <f>IF(G100="","",G100-G100*COMPASS!$U$33)</f>
        <v>50.144999999999996</v>
      </c>
    </row>
    <row r="101" spans="1:8">
      <c r="A101" s="788" t="s">
        <v>6009</v>
      </c>
      <c r="B101" s="795" t="s">
        <v>216</v>
      </c>
      <c r="C101" s="793" t="s">
        <v>4689</v>
      </c>
      <c r="D101" s="793" t="s">
        <v>4690</v>
      </c>
      <c r="E101" s="815">
        <v>1</v>
      </c>
      <c r="F101" s="816"/>
      <c r="G101" s="768">
        <v>25.155000000000001</v>
      </c>
      <c r="H101" s="227">
        <f>IF(G101="","",G101-G101*COMPASS!$U$33)</f>
        <v>25.155000000000001</v>
      </c>
    </row>
    <row r="102" spans="1:8">
      <c r="A102" s="788" t="s">
        <v>6010</v>
      </c>
      <c r="B102" s="795" t="s">
        <v>216</v>
      </c>
      <c r="C102" s="793" t="s">
        <v>4691</v>
      </c>
      <c r="D102" s="793" t="s">
        <v>4692</v>
      </c>
      <c r="E102" s="815">
        <v>1</v>
      </c>
      <c r="F102" s="816"/>
      <c r="G102" s="768">
        <v>28.094999999999999</v>
      </c>
      <c r="H102" s="227">
        <f>IF(G102="","",G102-G102*COMPASS!$U$33)</f>
        <v>28.094999999999999</v>
      </c>
    </row>
    <row r="103" spans="1:8">
      <c r="A103" s="788" t="s">
        <v>6011</v>
      </c>
      <c r="B103" s="795" t="s">
        <v>216</v>
      </c>
      <c r="C103" s="793" t="s">
        <v>4693</v>
      </c>
      <c r="D103" s="793" t="s">
        <v>4694</v>
      </c>
      <c r="E103" s="815">
        <v>1</v>
      </c>
      <c r="F103" s="816"/>
      <c r="G103" s="768">
        <v>31.035000000000004</v>
      </c>
      <c r="H103" s="227">
        <f>IF(G103="","",G103-G103*COMPASS!$U$33)</f>
        <v>31.035000000000004</v>
      </c>
    </row>
    <row r="104" spans="1:8">
      <c r="A104" s="788" t="s">
        <v>6012</v>
      </c>
      <c r="B104" s="795" t="s">
        <v>216</v>
      </c>
      <c r="C104" s="793" t="s">
        <v>4695</v>
      </c>
      <c r="D104" s="793" t="s">
        <v>4696</v>
      </c>
      <c r="E104" s="815">
        <v>1</v>
      </c>
      <c r="F104" s="816"/>
      <c r="G104" s="768">
        <v>35.445</v>
      </c>
      <c r="H104" s="227">
        <f>IF(G104="","",G104-G104*COMPASS!$U$33)</f>
        <v>35.445</v>
      </c>
    </row>
    <row r="105" spans="1:8">
      <c r="A105" s="788" t="s">
        <v>6013</v>
      </c>
      <c r="B105" s="795" t="s">
        <v>216</v>
      </c>
      <c r="C105" s="793" t="s">
        <v>4697</v>
      </c>
      <c r="D105" s="793" t="s">
        <v>4698</v>
      </c>
      <c r="E105" s="815">
        <v>1</v>
      </c>
      <c r="F105" s="816"/>
      <c r="G105" s="768">
        <v>44.265000000000001</v>
      </c>
      <c r="H105" s="227">
        <f>IF(G105="","",G105-G105*COMPASS!$U$33)</f>
        <v>44.265000000000001</v>
      </c>
    </row>
    <row r="106" spans="1:8">
      <c r="A106" s="788" t="s">
        <v>6014</v>
      </c>
      <c r="B106" s="795" t="s">
        <v>216</v>
      </c>
      <c r="C106" s="793" t="s">
        <v>4699</v>
      </c>
      <c r="D106" s="793" t="s">
        <v>4700</v>
      </c>
      <c r="E106" s="815">
        <v>1</v>
      </c>
      <c r="F106" s="816"/>
      <c r="G106" s="768">
        <v>50.144999999999996</v>
      </c>
      <c r="H106" s="227">
        <f>IF(G106="","",G106-G106*COMPASS!$U$33)</f>
        <v>50.144999999999996</v>
      </c>
    </row>
    <row r="107" spans="1:8">
      <c r="A107" s="796" t="s">
        <v>3360</v>
      </c>
      <c r="B107" s="803"/>
      <c r="C107" s="801"/>
      <c r="D107" s="800"/>
      <c r="E107" s="804"/>
      <c r="F107" s="804"/>
      <c r="G107" s="805"/>
      <c r="H107" s="805"/>
    </row>
    <row r="108" spans="1:8">
      <c r="A108" s="796" t="s">
        <v>3361</v>
      </c>
      <c r="B108" s="803"/>
      <c r="C108" s="801"/>
      <c r="D108" s="800"/>
      <c r="E108" s="804"/>
      <c r="F108" s="804"/>
      <c r="G108" s="805"/>
      <c r="H108" s="805"/>
    </row>
    <row r="109" spans="1:8">
      <c r="A109" s="788" t="s">
        <v>6015</v>
      </c>
      <c r="B109" s="795" t="s">
        <v>216</v>
      </c>
      <c r="C109" s="793">
        <v>760237883</v>
      </c>
      <c r="D109" s="793" t="s">
        <v>6837</v>
      </c>
      <c r="E109" s="815">
        <v>8235</v>
      </c>
      <c r="F109" s="816"/>
      <c r="G109" s="768">
        <v>2.8873770491803281</v>
      </c>
      <c r="H109" s="227">
        <f>IF(G109="","",G109-G109*COMPASS!$U$33)</f>
        <v>2.8873770491803281</v>
      </c>
    </row>
    <row r="110" spans="1:8">
      <c r="A110" s="788" t="s">
        <v>6840</v>
      </c>
      <c r="B110" s="795" t="s">
        <v>216</v>
      </c>
      <c r="C110" s="793">
        <v>760241923</v>
      </c>
      <c r="D110" s="793" t="s">
        <v>6838</v>
      </c>
      <c r="E110" s="815">
        <v>10980</v>
      </c>
      <c r="F110" s="816"/>
      <c r="G110" s="768">
        <v>2.8033278688524592</v>
      </c>
      <c r="H110" s="227">
        <f>IF(G110="","",G110-G110*COMPASS!$U$33)</f>
        <v>2.8033278688524592</v>
      </c>
    </row>
    <row r="111" spans="1:8">
      <c r="A111" s="788" t="s">
        <v>6016</v>
      </c>
      <c r="B111" s="795" t="s">
        <v>571</v>
      </c>
      <c r="C111" s="793">
        <v>760237882</v>
      </c>
      <c r="D111" s="793" t="s">
        <v>6839</v>
      </c>
      <c r="E111" s="815">
        <v>305</v>
      </c>
      <c r="F111" s="816"/>
      <c r="G111" s="768">
        <v>2.6812622950819671</v>
      </c>
      <c r="H111" s="227">
        <f>IF(G111="","",G111-G111*COMPASS!$U$33)</f>
        <v>2.6812622950819671</v>
      </c>
    </row>
    <row r="112" spans="1:8">
      <c r="A112" s="788" t="s">
        <v>6841</v>
      </c>
      <c r="B112" s="795" t="s">
        <v>571</v>
      </c>
      <c r="C112" s="793">
        <v>760241924</v>
      </c>
      <c r="D112" s="793" t="s">
        <v>6928</v>
      </c>
      <c r="E112" s="815">
        <v>305</v>
      </c>
      <c r="F112" s="816"/>
      <c r="G112" s="768">
        <v>2.6031639344262292</v>
      </c>
      <c r="H112" s="227">
        <f>IF(G112="","",G112-G112*COMPASS!$U$33)</f>
        <v>2.6031639344262292</v>
      </c>
    </row>
    <row r="113" spans="1:8">
      <c r="A113" s="788" t="s">
        <v>6017</v>
      </c>
      <c r="B113" s="795" t="s">
        <v>467</v>
      </c>
      <c r="C113" s="793">
        <v>700216450</v>
      </c>
      <c r="D113" s="793" t="s">
        <v>4460</v>
      </c>
      <c r="E113" s="815">
        <v>305</v>
      </c>
      <c r="F113" s="816"/>
      <c r="G113" s="768">
        <v>2.3361639344262293</v>
      </c>
      <c r="H113" s="227">
        <f>IF(G113="","",G113-G113*COMPASS!$U$33)</f>
        <v>2.3361639344262293</v>
      </c>
    </row>
    <row r="114" spans="1:8">
      <c r="A114" s="788" t="s">
        <v>6018</v>
      </c>
      <c r="B114" s="795" t="s">
        <v>216</v>
      </c>
      <c r="C114" s="793">
        <v>760008888</v>
      </c>
      <c r="D114" s="793" t="s">
        <v>4461</v>
      </c>
      <c r="E114" s="815">
        <v>305</v>
      </c>
      <c r="F114" s="816"/>
      <c r="G114" s="768">
        <v>3.1326885245901641</v>
      </c>
      <c r="H114" s="227">
        <f>IF(G114="","",G114-G114*COMPASS!$U$33)</f>
        <v>3.1326885245901641</v>
      </c>
    </row>
    <row r="115" spans="1:8">
      <c r="A115" s="796" t="s">
        <v>3362</v>
      </c>
      <c r="B115" s="803"/>
      <c r="C115" s="801"/>
      <c r="D115" s="800"/>
      <c r="E115" s="804"/>
      <c r="F115" s="804"/>
      <c r="G115" s="805"/>
      <c r="H115" s="805"/>
    </row>
    <row r="116" spans="1:8">
      <c r="A116" s="788" t="s">
        <v>6019</v>
      </c>
      <c r="B116" s="795" t="s">
        <v>467</v>
      </c>
      <c r="C116" s="793">
        <v>760152561</v>
      </c>
      <c r="D116" s="793" t="s">
        <v>10419</v>
      </c>
      <c r="E116" s="815">
        <v>1</v>
      </c>
      <c r="F116" s="816"/>
      <c r="G116" s="768">
        <v>768.54</v>
      </c>
      <c r="H116" s="227">
        <f>IF(G116="","",G116-G116*COMPASS!$U$33)</f>
        <v>768.54</v>
      </c>
    </row>
    <row r="117" spans="1:8">
      <c r="A117" s="788" t="s">
        <v>6020</v>
      </c>
      <c r="B117" s="795" t="s">
        <v>216</v>
      </c>
      <c r="C117" s="793">
        <v>760152579</v>
      </c>
      <c r="D117" s="793" t="s">
        <v>10420</v>
      </c>
      <c r="E117" s="815">
        <v>1</v>
      </c>
      <c r="F117" s="816"/>
      <c r="G117" s="768">
        <v>1385.49</v>
      </c>
      <c r="H117" s="227">
        <f>IF(G117="","",G117-G117*COMPASS!$U$33)</f>
        <v>1385.49</v>
      </c>
    </row>
    <row r="118" spans="1:8">
      <c r="A118" s="788" t="s">
        <v>6021</v>
      </c>
      <c r="B118" s="795" t="s">
        <v>216</v>
      </c>
      <c r="C118" s="793">
        <v>760151308</v>
      </c>
      <c r="D118" s="793" t="s">
        <v>10421</v>
      </c>
      <c r="E118" s="815">
        <v>1</v>
      </c>
      <c r="F118" s="816"/>
      <c r="G118" s="768">
        <v>782.97</v>
      </c>
      <c r="H118" s="227">
        <f>IF(G118="","",G118-G118*COMPASS!$U$33)</f>
        <v>782.97</v>
      </c>
    </row>
    <row r="119" spans="1:8">
      <c r="A119" s="788" t="s">
        <v>6022</v>
      </c>
      <c r="B119" s="795" t="s">
        <v>216</v>
      </c>
      <c r="C119" s="793">
        <v>760151753</v>
      </c>
      <c r="D119" s="793" t="s">
        <v>10422</v>
      </c>
      <c r="E119" s="815">
        <v>1</v>
      </c>
      <c r="F119" s="816"/>
      <c r="G119" s="768">
        <v>1399.44</v>
      </c>
      <c r="H119" s="227">
        <f>IF(G119="","",G119-G119*COMPASS!$U$33)</f>
        <v>1399.44</v>
      </c>
    </row>
    <row r="120" spans="1:8">
      <c r="A120" s="788" t="s">
        <v>6023</v>
      </c>
      <c r="B120" s="795" t="s">
        <v>216</v>
      </c>
      <c r="C120" s="793">
        <v>760151167</v>
      </c>
      <c r="D120" s="793" t="s">
        <v>10423</v>
      </c>
      <c r="E120" s="815">
        <v>1</v>
      </c>
      <c r="F120" s="816"/>
      <c r="G120" s="768">
        <v>150.42000000000002</v>
      </c>
      <c r="H120" s="227">
        <f>IF(G120="","",G120-G120*COMPASS!$U$33)</f>
        <v>150.42000000000002</v>
      </c>
    </row>
    <row r="121" spans="1:8">
      <c r="A121" s="796" t="s">
        <v>3363</v>
      </c>
      <c r="B121" s="803"/>
      <c r="C121" s="801"/>
      <c r="D121" s="800"/>
      <c r="E121" s="804"/>
      <c r="F121" s="804"/>
      <c r="G121" s="805"/>
      <c r="H121" s="805"/>
    </row>
    <row r="122" spans="1:8">
      <c r="A122" s="788" t="s">
        <v>6024</v>
      </c>
      <c r="B122" s="795" t="s">
        <v>467</v>
      </c>
      <c r="C122" s="793">
        <v>700206725</v>
      </c>
      <c r="D122" s="793" t="s">
        <v>4462</v>
      </c>
      <c r="E122" s="815">
        <v>1</v>
      </c>
      <c r="F122" s="816"/>
      <c r="G122" s="768">
        <v>22.02</v>
      </c>
      <c r="H122" s="227">
        <f>IF(G122="","",G122-G122*COMPASS!$U$33)</f>
        <v>22.02</v>
      </c>
    </row>
    <row r="123" spans="1:8">
      <c r="A123" s="788" t="s">
        <v>6025</v>
      </c>
      <c r="B123" s="795" t="s">
        <v>467</v>
      </c>
      <c r="C123" s="793">
        <v>700206667</v>
      </c>
      <c r="D123" s="793" t="s">
        <v>4463</v>
      </c>
      <c r="E123" s="815">
        <v>1</v>
      </c>
      <c r="F123" s="816"/>
      <c r="G123" s="768">
        <v>22.02</v>
      </c>
      <c r="H123" s="227">
        <f>IF(G123="","",G123-G123*COMPASS!$U$33)</f>
        <v>22.02</v>
      </c>
    </row>
    <row r="124" spans="1:8">
      <c r="A124" s="788" t="s">
        <v>6026</v>
      </c>
      <c r="B124" s="795" t="s">
        <v>467</v>
      </c>
      <c r="C124" s="793">
        <v>700206717</v>
      </c>
      <c r="D124" s="793" t="s">
        <v>4464</v>
      </c>
      <c r="E124" s="815">
        <v>1</v>
      </c>
      <c r="F124" s="816"/>
      <c r="G124" s="768">
        <v>22.02</v>
      </c>
      <c r="H124" s="227">
        <f>IF(G124="","",G124-G124*COMPASS!$U$33)</f>
        <v>22.02</v>
      </c>
    </row>
    <row r="125" spans="1:8">
      <c r="A125" s="788" t="s">
        <v>6027</v>
      </c>
      <c r="B125" s="795" t="s">
        <v>216</v>
      </c>
      <c r="C125" s="793">
        <v>700206741</v>
      </c>
      <c r="D125" s="793" t="s">
        <v>4465</v>
      </c>
      <c r="E125" s="815">
        <v>25</v>
      </c>
      <c r="F125" s="816"/>
      <c r="G125" s="768">
        <v>22.02</v>
      </c>
      <c r="H125" s="227">
        <f>IF(G125="","",G125-G125*COMPASS!$U$33)</f>
        <v>22.02</v>
      </c>
    </row>
    <row r="126" spans="1:8">
      <c r="A126" s="788" t="s">
        <v>6028</v>
      </c>
      <c r="B126" s="795" t="s">
        <v>216</v>
      </c>
      <c r="C126" s="793">
        <v>700206709</v>
      </c>
      <c r="D126" s="793" t="s">
        <v>4466</v>
      </c>
      <c r="E126" s="815">
        <v>25</v>
      </c>
      <c r="F126" s="816"/>
      <c r="G126" s="768">
        <v>22.02</v>
      </c>
      <c r="H126" s="227">
        <f>IF(G126="","",G126-G126*COMPASS!$U$33)</f>
        <v>22.02</v>
      </c>
    </row>
    <row r="127" spans="1:8">
      <c r="A127" s="788" t="s">
        <v>6029</v>
      </c>
      <c r="B127" s="795" t="s">
        <v>216</v>
      </c>
      <c r="C127" s="793">
        <v>700206758</v>
      </c>
      <c r="D127" s="793" t="s">
        <v>4467</v>
      </c>
      <c r="E127" s="815">
        <v>25</v>
      </c>
      <c r="F127" s="816"/>
      <c r="G127" s="768">
        <v>22.02</v>
      </c>
      <c r="H127" s="227">
        <f>IF(G127="","",G127-G127*COMPASS!$U$33)</f>
        <v>22.02</v>
      </c>
    </row>
    <row r="128" spans="1:8">
      <c r="A128" s="788" t="s">
        <v>6030</v>
      </c>
      <c r="B128" s="795" t="s">
        <v>216</v>
      </c>
      <c r="C128" s="793">
        <v>700206691</v>
      </c>
      <c r="D128" s="793" t="s">
        <v>4468</v>
      </c>
      <c r="E128" s="815">
        <v>25</v>
      </c>
      <c r="F128" s="816"/>
      <c r="G128" s="768">
        <v>22.02</v>
      </c>
      <c r="H128" s="227">
        <f>IF(G128="","",G128-G128*COMPASS!$U$33)</f>
        <v>22.02</v>
      </c>
    </row>
    <row r="129" spans="1:8">
      <c r="A129" s="796" t="s">
        <v>3364</v>
      </c>
      <c r="B129" s="803"/>
      <c r="C129" s="801"/>
      <c r="D129" s="800"/>
      <c r="E129" s="804"/>
      <c r="F129" s="804"/>
      <c r="G129" s="805"/>
      <c r="H129" s="805"/>
    </row>
    <row r="130" spans="1:8">
      <c r="A130" s="788" t="s">
        <v>6031</v>
      </c>
      <c r="B130" s="795" t="s">
        <v>467</v>
      </c>
      <c r="C130" s="793" t="s">
        <v>3365</v>
      </c>
      <c r="D130" s="793" t="s">
        <v>4469</v>
      </c>
      <c r="E130" s="815">
        <v>1</v>
      </c>
      <c r="F130" s="816"/>
      <c r="G130" s="768">
        <v>14.34</v>
      </c>
      <c r="H130" s="227">
        <f>IF(G130="","",G130-G130*COMPASS!$U$33)</f>
        <v>14.34</v>
      </c>
    </row>
    <row r="131" spans="1:8">
      <c r="A131" s="788" t="s">
        <v>6032</v>
      </c>
      <c r="B131" s="795" t="s">
        <v>467</v>
      </c>
      <c r="C131" s="793" t="s">
        <v>3436</v>
      </c>
      <c r="D131" s="793" t="s">
        <v>4470</v>
      </c>
      <c r="E131" s="815">
        <v>1</v>
      </c>
      <c r="F131" s="816"/>
      <c r="G131" s="768">
        <v>16.23</v>
      </c>
      <c r="H131" s="227">
        <f>IF(G131="","",G131-G131*COMPASS!$U$33)</f>
        <v>16.23</v>
      </c>
    </row>
    <row r="132" spans="1:8">
      <c r="A132" s="788" t="s">
        <v>6033</v>
      </c>
      <c r="B132" s="795" t="s">
        <v>467</v>
      </c>
      <c r="C132" s="793" t="s">
        <v>3437</v>
      </c>
      <c r="D132" s="793" t="s">
        <v>4471</v>
      </c>
      <c r="E132" s="815">
        <v>1</v>
      </c>
      <c r="F132" s="816"/>
      <c r="G132" s="768">
        <v>18.12</v>
      </c>
      <c r="H132" s="227">
        <f>IF(G132="","",G132-G132*COMPASS!$U$33)</f>
        <v>18.12</v>
      </c>
    </row>
    <row r="133" spans="1:8">
      <c r="A133" s="788" t="s">
        <v>6034</v>
      </c>
      <c r="B133" s="795" t="s">
        <v>467</v>
      </c>
      <c r="C133" s="793" t="s">
        <v>3438</v>
      </c>
      <c r="D133" s="793" t="s">
        <v>4472</v>
      </c>
      <c r="E133" s="815">
        <v>1</v>
      </c>
      <c r="F133" s="816"/>
      <c r="G133" s="768">
        <v>20.955000000000002</v>
      </c>
      <c r="H133" s="227">
        <f>IF(G133="","",G133-G133*COMPASS!$U$33)</f>
        <v>20.955000000000002</v>
      </c>
    </row>
    <row r="134" spans="1:8">
      <c r="A134" s="788" t="s">
        <v>6035</v>
      </c>
      <c r="B134" s="795" t="s">
        <v>216</v>
      </c>
      <c r="C134" s="793" t="s">
        <v>4292</v>
      </c>
      <c r="D134" s="793" t="s">
        <v>4473</v>
      </c>
      <c r="E134" s="815">
        <v>1</v>
      </c>
      <c r="F134" s="816"/>
      <c r="G134" s="768">
        <v>26.625</v>
      </c>
      <c r="H134" s="227">
        <f>IF(G134="","",G134-G134*COMPASS!$U$33)</f>
        <v>26.625</v>
      </c>
    </row>
    <row r="135" spans="1:8">
      <c r="A135" s="788" t="s">
        <v>6036</v>
      </c>
      <c r="B135" s="795" t="s">
        <v>216</v>
      </c>
      <c r="C135" s="793" t="s">
        <v>3439</v>
      </c>
      <c r="D135" s="793" t="s">
        <v>4474</v>
      </c>
      <c r="E135" s="815">
        <v>1</v>
      </c>
      <c r="F135" s="816"/>
      <c r="G135" s="768">
        <v>30.405000000000001</v>
      </c>
      <c r="H135" s="227">
        <f>IF(G135="","",G135-G135*COMPASS!$U$33)</f>
        <v>30.405000000000001</v>
      </c>
    </row>
    <row r="136" spans="1:8">
      <c r="A136" s="788" t="s">
        <v>6037</v>
      </c>
      <c r="B136" s="795" t="s">
        <v>467</v>
      </c>
      <c r="C136" s="793" t="s">
        <v>4190</v>
      </c>
      <c r="D136" s="793" t="s">
        <v>4475</v>
      </c>
      <c r="E136" s="815">
        <v>1</v>
      </c>
      <c r="F136" s="816"/>
      <c r="G136" s="768">
        <v>14.34</v>
      </c>
      <c r="H136" s="227">
        <f>IF(G136="","",G136-G136*COMPASS!$U$33)</f>
        <v>14.34</v>
      </c>
    </row>
    <row r="137" spans="1:8">
      <c r="A137" s="788" t="s">
        <v>6038</v>
      </c>
      <c r="B137" s="795" t="s">
        <v>467</v>
      </c>
      <c r="C137" s="793" t="s">
        <v>4191</v>
      </c>
      <c r="D137" s="793" t="s">
        <v>4476</v>
      </c>
      <c r="E137" s="815">
        <v>1</v>
      </c>
      <c r="F137" s="816"/>
      <c r="G137" s="768">
        <v>16.23</v>
      </c>
      <c r="H137" s="227">
        <f>IF(G137="","",G137-G137*COMPASS!$U$33)</f>
        <v>16.23</v>
      </c>
    </row>
    <row r="138" spans="1:8">
      <c r="A138" s="788" t="s">
        <v>6039</v>
      </c>
      <c r="B138" s="795" t="s">
        <v>467</v>
      </c>
      <c r="C138" s="793" t="s">
        <v>4192</v>
      </c>
      <c r="D138" s="793" t="s">
        <v>4477</v>
      </c>
      <c r="E138" s="815">
        <v>1</v>
      </c>
      <c r="F138" s="816"/>
      <c r="G138" s="768">
        <v>18.12</v>
      </c>
      <c r="H138" s="227">
        <f>IF(G138="","",G138-G138*COMPASS!$U$33)</f>
        <v>18.12</v>
      </c>
    </row>
    <row r="139" spans="1:8">
      <c r="A139" s="788" t="s">
        <v>6040</v>
      </c>
      <c r="B139" s="795" t="s">
        <v>467</v>
      </c>
      <c r="C139" s="793" t="s">
        <v>4193</v>
      </c>
      <c r="D139" s="793" t="s">
        <v>4478</v>
      </c>
      <c r="E139" s="815">
        <v>1</v>
      </c>
      <c r="F139" s="816"/>
      <c r="G139" s="768">
        <v>20.955000000000002</v>
      </c>
      <c r="H139" s="227">
        <f>IF(G139="","",G139-G139*COMPASS!$U$33)</f>
        <v>20.955000000000002</v>
      </c>
    </row>
    <row r="140" spans="1:8">
      <c r="A140" s="788" t="s">
        <v>8367</v>
      </c>
      <c r="B140" s="795" t="s">
        <v>216</v>
      </c>
      <c r="C140" s="793" t="s">
        <v>8368</v>
      </c>
      <c r="D140" s="793" t="s">
        <v>8369</v>
      </c>
      <c r="E140" s="815">
        <v>1</v>
      </c>
      <c r="F140" s="816"/>
      <c r="G140" s="768">
        <v>25.68</v>
      </c>
      <c r="H140" s="227">
        <f>IF(G140="","",G140-G140*COMPASS!$U$33)</f>
        <v>25.68</v>
      </c>
    </row>
    <row r="141" spans="1:8">
      <c r="A141" s="788" t="s">
        <v>6041</v>
      </c>
      <c r="B141" s="795" t="s">
        <v>467</v>
      </c>
      <c r="C141" s="793" t="s">
        <v>4293</v>
      </c>
      <c r="D141" s="793" t="s">
        <v>4479</v>
      </c>
      <c r="E141" s="815">
        <v>1</v>
      </c>
      <c r="F141" s="816"/>
      <c r="G141" s="768">
        <v>26.625</v>
      </c>
      <c r="H141" s="227">
        <f>IF(G141="","",G141-G141*COMPASS!$U$33)</f>
        <v>26.625</v>
      </c>
    </row>
    <row r="142" spans="1:8">
      <c r="A142" s="788" t="s">
        <v>6929</v>
      </c>
      <c r="B142" s="795" t="s">
        <v>216</v>
      </c>
      <c r="C142" s="793" t="s">
        <v>6930</v>
      </c>
      <c r="D142" s="793" t="s">
        <v>4480</v>
      </c>
      <c r="E142" s="815">
        <v>1</v>
      </c>
      <c r="F142" s="816"/>
      <c r="G142" s="768">
        <v>30.405000000000001</v>
      </c>
      <c r="H142" s="227">
        <f>IF(G142="","",G142-G142*COMPASS!$U$33)</f>
        <v>30.405000000000001</v>
      </c>
    </row>
    <row r="143" spans="1:8">
      <c r="A143" s="796" t="s">
        <v>6931</v>
      </c>
      <c r="B143" s="803"/>
      <c r="C143" s="801"/>
      <c r="D143" s="800"/>
      <c r="E143" s="804"/>
      <c r="F143" s="804"/>
      <c r="G143" s="1128"/>
      <c r="H143" s="1128"/>
    </row>
    <row r="144" spans="1:8">
      <c r="A144" s="806" t="s">
        <v>7936</v>
      </c>
      <c r="B144" s="795" t="s">
        <v>216</v>
      </c>
      <c r="C144" s="793" t="s">
        <v>10424</v>
      </c>
      <c r="D144" s="793" t="s">
        <v>8180</v>
      </c>
      <c r="E144" s="815">
        <v>1</v>
      </c>
      <c r="F144" s="807"/>
      <c r="G144" s="768">
        <v>33.21</v>
      </c>
      <c r="H144" s="227">
        <f>IF(G144="","",G144-G144*COMPASS!$U$33)</f>
        <v>33.21</v>
      </c>
    </row>
    <row r="145" spans="1:8">
      <c r="A145" s="806" t="s">
        <v>7937</v>
      </c>
      <c r="B145" s="795" t="s">
        <v>216</v>
      </c>
      <c r="C145" s="793" t="s">
        <v>10425</v>
      </c>
      <c r="D145" s="793" t="s">
        <v>8181</v>
      </c>
      <c r="E145" s="815">
        <v>1</v>
      </c>
      <c r="F145" s="807"/>
      <c r="G145" s="768">
        <v>37.994999999999997</v>
      </c>
      <c r="H145" s="227">
        <f>IF(G145="","",G145-G145*COMPASS!$U$33)</f>
        <v>37.994999999999997</v>
      </c>
    </row>
    <row r="146" spans="1:8">
      <c r="A146" s="796" t="s">
        <v>8350</v>
      </c>
      <c r="B146" s="803"/>
      <c r="C146" s="801"/>
      <c r="D146" s="800"/>
      <c r="E146" s="804"/>
      <c r="F146" s="804"/>
      <c r="G146" s="805"/>
      <c r="H146" s="805"/>
    </row>
    <row r="147" spans="1:8">
      <c r="A147" s="788" t="s">
        <v>6042</v>
      </c>
      <c r="B147" s="795" t="s">
        <v>467</v>
      </c>
      <c r="C147" s="793">
        <v>760184507</v>
      </c>
      <c r="D147" s="793" t="s">
        <v>10026</v>
      </c>
      <c r="E147" s="815">
        <v>1</v>
      </c>
      <c r="F147" s="816"/>
      <c r="G147" s="768">
        <v>65.19</v>
      </c>
      <c r="H147" s="227">
        <f>IF(G147="","",G147-G147*COMPASS!$U$33)</f>
        <v>65.19</v>
      </c>
    </row>
    <row r="148" spans="1:8">
      <c r="A148" s="788" t="s">
        <v>8354</v>
      </c>
      <c r="B148" s="795" t="s">
        <v>216</v>
      </c>
      <c r="C148" s="793">
        <v>760207274</v>
      </c>
      <c r="D148" s="793" t="s">
        <v>10027</v>
      </c>
      <c r="E148" s="815">
        <v>1</v>
      </c>
      <c r="F148" s="816"/>
      <c r="G148" s="768">
        <v>58.86</v>
      </c>
      <c r="H148" s="227">
        <f>IF(G148="","",G148-G148*COMPASS!$U$33)</f>
        <v>58.86</v>
      </c>
    </row>
    <row r="149" spans="1:8">
      <c r="A149" s="796" t="s">
        <v>3367</v>
      </c>
      <c r="B149" s="803"/>
      <c r="C149" s="801"/>
      <c r="D149" s="800"/>
      <c r="E149" s="804"/>
      <c r="F149" s="804"/>
      <c r="G149" s="805"/>
      <c r="H149" s="805"/>
    </row>
    <row r="150" spans="1:8">
      <c r="A150" s="788" t="s">
        <v>6043</v>
      </c>
      <c r="B150" s="795" t="s">
        <v>467</v>
      </c>
      <c r="C150" s="793">
        <v>760187187</v>
      </c>
      <c r="D150" s="793" t="s">
        <v>4481</v>
      </c>
      <c r="E150" s="815">
        <v>1</v>
      </c>
      <c r="F150" s="816"/>
      <c r="G150" s="768">
        <v>156</v>
      </c>
      <c r="H150" s="227">
        <f>IF(G150="","",G150-G150*COMPASS!$U$33)</f>
        <v>156</v>
      </c>
    </row>
    <row r="151" spans="1:8">
      <c r="A151" s="788" t="s">
        <v>6044</v>
      </c>
      <c r="B151" s="795" t="s">
        <v>216</v>
      </c>
      <c r="C151" s="793">
        <v>760187195</v>
      </c>
      <c r="D151" s="793" t="s">
        <v>4482</v>
      </c>
      <c r="E151" s="815">
        <v>1</v>
      </c>
      <c r="F151" s="816"/>
      <c r="G151" s="768">
        <v>272.07</v>
      </c>
      <c r="H151" s="227">
        <f>IF(G151="","",G151-G151*COMPASS!$U$33)</f>
        <v>272.07</v>
      </c>
    </row>
    <row r="152" spans="1:8">
      <c r="A152" s="788" t="s">
        <v>6045</v>
      </c>
      <c r="B152" s="795" t="s">
        <v>216</v>
      </c>
      <c r="C152" s="793">
        <v>760187203</v>
      </c>
      <c r="D152" s="793" t="s">
        <v>4483</v>
      </c>
      <c r="E152" s="815">
        <v>1</v>
      </c>
      <c r="F152" s="816"/>
      <c r="G152" s="768">
        <v>184.125</v>
      </c>
      <c r="H152" s="227">
        <f>IF(G152="","",G152-G152*COMPASS!$U$33)</f>
        <v>184.125</v>
      </c>
    </row>
    <row r="153" spans="1:8">
      <c r="A153" s="788" t="s">
        <v>6046</v>
      </c>
      <c r="B153" s="795" t="s">
        <v>216</v>
      </c>
      <c r="C153" s="793">
        <v>760187211</v>
      </c>
      <c r="D153" s="793" t="s">
        <v>4484</v>
      </c>
      <c r="E153" s="815">
        <v>1</v>
      </c>
      <c r="F153" s="816"/>
      <c r="G153" s="768">
        <v>321.13499999999999</v>
      </c>
      <c r="H153" s="227">
        <f>IF(G153="","",G153-G153*COMPASS!$U$33)</f>
        <v>321.13499999999999</v>
      </c>
    </row>
    <row r="154" spans="1:8">
      <c r="A154" s="788" t="s">
        <v>6047</v>
      </c>
      <c r="B154" s="795" t="s">
        <v>216</v>
      </c>
      <c r="C154" s="793">
        <v>760187179</v>
      </c>
      <c r="D154" s="793" t="s">
        <v>6822</v>
      </c>
      <c r="E154" s="815">
        <v>1</v>
      </c>
      <c r="F154" s="816"/>
      <c r="G154" s="768">
        <v>52.304999999999993</v>
      </c>
      <c r="H154" s="227">
        <f>IF(G154="","",G154-G154*COMPASS!$U$33)</f>
        <v>52.304999999999993</v>
      </c>
    </row>
    <row r="155" spans="1:8">
      <c r="A155" s="796" t="s">
        <v>3368</v>
      </c>
      <c r="B155" s="803"/>
      <c r="C155" s="801"/>
      <c r="D155" s="800"/>
      <c r="E155" s="804"/>
      <c r="F155" s="804"/>
      <c r="G155" s="805"/>
      <c r="H155" s="805"/>
    </row>
    <row r="156" spans="1:8">
      <c r="A156" s="796" t="s">
        <v>3369</v>
      </c>
      <c r="B156" s="803"/>
      <c r="C156" s="801"/>
      <c r="D156" s="800"/>
      <c r="E156" s="804"/>
      <c r="F156" s="804"/>
      <c r="G156" s="805"/>
      <c r="H156" s="805"/>
    </row>
    <row r="157" spans="1:8">
      <c r="A157" s="788" t="s">
        <v>6939</v>
      </c>
      <c r="B157" s="795" t="s">
        <v>571</v>
      </c>
      <c r="C157" s="793">
        <v>760241762</v>
      </c>
      <c r="D157" s="793" t="s">
        <v>6940</v>
      </c>
      <c r="E157" s="815">
        <v>1</v>
      </c>
      <c r="F157" s="816"/>
      <c r="G157" s="768">
        <v>10.016999999999999</v>
      </c>
      <c r="H157" s="227">
        <f>IF(G157="","",G157-G157*COMPASS!$U$33)</f>
        <v>10.016999999999999</v>
      </c>
    </row>
    <row r="158" spans="1:8">
      <c r="A158" s="796" t="s">
        <v>3370</v>
      </c>
      <c r="B158" s="803"/>
      <c r="C158" s="801"/>
      <c r="D158" s="800"/>
      <c r="E158" s="804"/>
      <c r="F158" s="804"/>
      <c r="G158" s="805"/>
      <c r="H158" s="805"/>
    </row>
    <row r="159" spans="1:8">
      <c r="A159" s="788" t="s">
        <v>6048</v>
      </c>
      <c r="B159" s="795" t="s">
        <v>571</v>
      </c>
      <c r="C159" s="793">
        <v>760091835</v>
      </c>
      <c r="D159" s="793" t="s">
        <v>6823</v>
      </c>
      <c r="E159" s="815">
        <v>1</v>
      </c>
      <c r="F159" s="816"/>
      <c r="G159" s="768">
        <v>7.6920000000000002</v>
      </c>
      <c r="H159" s="227">
        <f>IF(G159="","",G159-G159*COMPASS!$U$33)</f>
        <v>7.6920000000000002</v>
      </c>
    </row>
    <row r="160" spans="1:8">
      <c r="A160" s="796" t="s">
        <v>4377</v>
      </c>
      <c r="B160" s="803"/>
      <c r="C160" s="801"/>
      <c r="D160" s="800"/>
      <c r="E160" s="804"/>
      <c r="F160" s="804"/>
      <c r="G160" s="805"/>
      <c r="H160" s="805"/>
    </row>
    <row r="161" spans="1:8">
      <c r="A161" s="788" t="s">
        <v>6049</v>
      </c>
      <c r="B161" s="795" t="s">
        <v>571</v>
      </c>
      <c r="C161" s="793">
        <v>760218529</v>
      </c>
      <c r="D161" s="793" t="s">
        <v>7015</v>
      </c>
      <c r="E161" s="815">
        <v>500</v>
      </c>
      <c r="F161" s="816"/>
      <c r="G161" s="768">
        <v>16.902000000000001</v>
      </c>
      <c r="H161" s="227">
        <f>IF(G161="","",G161-G161*COMPASS!$U$33)</f>
        <v>16.902000000000001</v>
      </c>
    </row>
    <row r="162" spans="1:8">
      <c r="A162" s="788" t="s">
        <v>6050</v>
      </c>
      <c r="B162" s="795" t="s">
        <v>571</v>
      </c>
      <c r="C162" s="793">
        <v>760239011</v>
      </c>
      <c r="D162" s="793" t="s">
        <v>6824</v>
      </c>
      <c r="E162" s="815">
        <v>500</v>
      </c>
      <c r="F162" s="816"/>
      <c r="G162" s="768">
        <v>23.899000000000001</v>
      </c>
      <c r="H162" s="227">
        <f>IF(G162="","",G162-G162*COMPASS!$U$33)</f>
        <v>23.899000000000001</v>
      </c>
    </row>
    <row r="163" spans="1:8">
      <c r="A163" s="788" t="s">
        <v>6051</v>
      </c>
      <c r="B163" s="795" t="s">
        <v>571</v>
      </c>
      <c r="C163" s="793">
        <v>760154963</v>
      </c>
      <c r="D163" s="793" t="s">
        <v>6825</v>
      </c>
      <c r="E163" s="815">
        <v>500</v>
      </c>
      <c r="F163" s="816"/>
      <c r="G163" s="768">
        <v>9.4499999999999993</v>
      </c>
      <c r="H163" s="227">
        <f>IF(G163="","",G163-G163*COMPASS!$U$33)</f>
        <v>9.4499999999999993</v>
      </c>
    </row>
    <row r="164" spans="1:8">
      <c r="A164" s="788" t="s">
        <v>6052</v>
      </c>
      <c r="B164" s="795" t="s">
        <v>571</v>
      </c>
      <c r="C164" s="793">
        <v>760154971</v>
      </c>
      <c r="D164" s="793" t="s">
        <v>6826</v>
      </c>
      <c r="E164" s="815">
        <v>499.87200000000001</v>
      </c>
      <c r="F164" s="816"/>
      <c r="G164" s="768">
        <v>10.237</v>
      </c>
      <c r="H164" s="227">
        <f>IF(G164="","",G164-G164*COMPASS!$U$33)</f>
        <v>10.237</v>
      </c>
    </row>
    <row r="165" spans="1:8">
      <c r="A165" s="788" t="s">
        <v>6053</v>
      </c>
      <c r="B165" s="795" t="s">
        <v>571</v>
      </c>
      <c r="C165" s="793">
        <v>760154997</v>
      </c>
      <c r="D165" s="793" t="s">
        <v>6827</v>
      </c>
      <c r="E165" s="815">
        <v>500</v>
      </c>
      <c r="F165" s="816"/>
      <c r="G165" s="768">
        <v>12.195</v>
      </c>
      <c r="H165" s="227">
        <f>IF(G165="","",G165-G165*COMPASS!$U$33)</f>
        <v>12.195</v>
      </c>
    </row>
    <row r="166" spans="1:8">
      <c r="A166" s="796" t="s">
        <v>8470</v>
      </c>
      <c r="B166" s="803"/>
      <c r="C166" s="801"/>
      <c r="D166" s="800"/>
      <c r="E166" s="804"/>
      <c r="F166" s="804"/>
      <c r="G166" s="805"/>
      <c r="H166" s="805"/>
    </row>
    <row r="167" spans="1:8">
      <c r="A167" s="796" t="s">
        <v>3371</v>
      </c>
      <c r="B167" s="803"/>
      <c r="C167" s="801"/>
      <c r="D167" s="800"/>
      <c r="E167" s="804"/>
      <c r="F167" s="804"/>
      <c r="G167" s="805"/>
      <c r="H167" s="805"/>
    </row>
    <row r="168" spans="1:8">
      <c r="A168" s="788" t="s">
        <v>6054</v>
      </c>
      <c r="B168" s="795" t="s">
        <v>467</v>
      </c>
      <c r="C168" s="793">
        <v>760193771</v>
      </c>
      <c r="D168" s="793" t="s">
        <v>7938</v>
      </c>
      <c r="E168" s="815">
        <v>1</v>
      </c>
      <c r="F168" s="816"/>
      <c r="G168" s="768">
        <v>391.36500000000001</v>
      </c>
      <c r="H168" s="227">
        <f>IF(G168="","",G168-G168*COMPASS!$U$33)</f>
        <v>391.36500000000001</v>
      </c>
    </row>
    <row r="169" spans="1:8">
      <c r="A169" s="788" t="s">
        <v>6055</v>
      </c>
      <c r="B169" s="795" t="s">
        <v>571</v>
      </c>
      <c r="C169" s="793">
        <v>760193839</v>
      </c>
      <c r="D169" s="793" t="s">
        <v>7939</v>
      </c>
      <c r="E169" s="815">
        <v>1</v>
      </c>
      <c r="F169" s="816"/>
      <c r="G169" s="768">
        <v>195.38399999999999</v>
      </c>
      <c r="H169" s="227">
        <f>IF(G169="","",G169-G169*COMPASS!$U$33)</f>
        <v>195.38399999999999</v>
      </c>
    </row>
    <row r="170" spans="1:8">
      <c r="A170" s="788" t="s">
        <v>6056</v>
      </c>
      <c r="B170" s="795" t="s">
        <v>571</v>
      </c>
      <c r="C170" s="793">
        <v>760193821</v>
      </c>
      <c r="D170" s="793" t="s">
        <v>7940</v>
      </c>
      <c r="E170" s="815">
        <v>1</v>
      </c>
      <c r="F170" s="816"/>
      <c r="G170" s="768">
        <v>186.40700000000001</v>
      </c>
      <c r="H170" s="227">
        <f>IF(G170="","",G170-G170*COMPASS!$U$33)</f>
        <v>186.40700000000001</v>
      </c>
    </row>
    <row r="171" spans="1:8">
      <c r="A171" s="788" t="s">
        <v>6057</v>
      </c>
      <c r="B171" s="795" t="s">
        <v>571</v>
      </c>
      <c r="C171" s="793">
        <v>760033860</v>
      </c>
      <c r="D171" s="793" t="s">
        <v>10426</v>
      </c>
      <c r="E171" s="815">
        <v>1</v>
      </c>
      <c r="F171" s="817"/>
      <c r="G171" s="768">
        <v>24.370999999999999</v>
      </c>
      <c r="H171" s="227">
        <f>IF(G171="","",G171-G171*COMPASS!$U$33)</f>
        <v>24.370999999999999</v>
      </c>
    </row>
    <row r="172" spans="1:8">
      <c r="A172" s="788" t="s">
        <v>6058</v>
      </c>
      <c r="B172" s="795" t="s">
        <v>216</v>
      </c>
      <c r="C172" s="793">
        <v>760227306</v>
      </c>
      <c r="D172" s="793" t="s">
        <v>10427</v>
      </c>
      <c r="E172" s="815">
        <v>1</v>
      </c>
      <c r="F172" s="816"/>
      <c r="G172" s="768">
        <v>1299.99</v>
      </c>
      <c r="H172" s="227">
        <f>IF(G172="","",G172-G172*COMPASS!$U$33)</f>
        <v>1299.99</v>
      </c>
    </row>
    <row r="173" spans="1:8">
      <c r="A173" s="788" t="s">
        <v>6059</v>
      </c>
      <c r="B173" s="795" t="s">
        <v>216</v>
      </c>
      <c r="C173" s="793">
        <v>760193755</v>
      </c>
      <c r="D173" s="793" t="s">
        <v>7941</v>
      </c>
      <c r="E173" s="815">
        <v>1</v>
      </c>
      <c r="F173" s="816"/>
      <c r="G173" s="768">
        <v>312.65999999999997</v>
      </c>
      <c r="H173" s="227">
        <f>IF(G173="","",G173-G173*COMPASS!$U$33)</f>
        <v>312.65999999999997</v>
      </c>
    </row>
    <row r="174" spans="1:8">
      <c r="A174" s="796" t="s">
        <v>3409</v>
      </c>
      <c r="B174" s="803"/>
      <c r="C174" s="801"/>
      <c r="D174" s="800"/>
      <c r="E174" s="804"/>
      <c r="F174" s="804"/>
      <c r="G174" s="805"/>
      <c r="H174" s="805"/>
    </row>
    <row r="175" spans="1:8">
      <c r="A175" s="788" t="s">
        <v>6064</v>
      </c>
      <c r="B175" s="795" t="s">
        <v>467</v>
      </c>
      <c r="C175" s="793">
        <v>760039867</v>
      </c>
      <c r="D175" s="793" t="s">
        <v>7618</v>
      </c>
      <c r="E175" s="815">
        <v>1</v>
      </c>
      <c r="F175" s="816"/>
      <c r="G175" s="768">
        <v>44.88</v>
      </c>
      <c r="H175" s="227">
        <f>IF(G175="","",G175-G175*COMPASS!$U$33)</f>
        <v>44.88</v>
      </c>
    </row>
    <row r="176" spans="1:8">
      <c r="A176" s="788" t="s">
        <v>6065</v>
      </c>
      <c r="B176" s="795" t="s">
        <v>216</v>
      </c>
      <c r="C176" s="793">
        <v>760031856</v>
      </c>
      <c r="D176" s="793" t="s">
        <v>7619</v>
      </c>
      <c r="E176" s="815">
        <v>10</v>
      </c>
      <c r="F176" s="816"/>
      <c r="G176" s="768">
        <v>61.784999999999997</v>
      </c>
      <c r="H176" s="227">
        <f>IF(G176="","",G176-G176*COMPASS!$U$33)</f>
        <v>61.784999999999997</v>
      </c>
    </row>
    <row r="177" spans="1:8">
      <c r="A177" s="788" t="s">
        <v>6066</v>
      </c>
      <c r="B177" s="795" t="s">
        <v>216</v>
      </c>
      <c r="C177" s="793">
        <v>760057075</v>
      </c>
      <c r="D177" s="793" t="s">
        <v>7620</v>
      </c>
      <c r="E177" s="815">
        <v>1</v>
      </c>
      <c r="F177" s="816"/>
      <c r="G177" s="768">
        <v>101.92500000000001</v>
      </c>
      <c r="H177" s="227">
        <f>IF(G177="","",G177-G177*COMPASS!$U$33)</f>
        <v>101.92500000000001</v>
      </c>
    </row>
    <row r="178" spans="1:8">
      <c r="A178" s="788" t="s">
        <v>6067</v>
      </c>
      <c r="B178" s="795" t="s">
        <v>216</v>
      </c>
      <c r="C178" s="793">
        <v>760031054</v>
      </c>
      <c r="D178" s="793" t="s">
        <v>7621</v>
      </c>
      <c r="E178" s="815">
        <v>1</v>
      </c>
      <c r="F178" s="816"/>
      <c r="G178" s="768">
        <v>120.55500000000001</v>
      </c>
      <c r="H178" s="227">
        <f>IF(G178="","",G178-G178*COMPASS!$U$33)</f>
        <v>120.55500000000001</v>
      </c>
    </row>
    <row r="179" spans="1:8">
      <c r="A179" s="788" t="s">
        <v>6068</v>
      </c>
      <c r="B179" s="795" t="s">
        <v>467</v>
      </c>
      <c r="C179" s="793">
        <v>760148502</v>
      </c>
      <c r="D179" s="793" t="s">
        <v>7622</v>
      </c>
      <c r="E179" s="815">
        <v>1</v>
      </c>
      <c r="F179" s="816"/>
      <c r="G179" s="768">
        <v>81.644999999999996</v>
      </c>
      <c r="H179" s="227">
        <f>IF(G179="","",G179-G179*COMPASS!$U$33)</f>
        <v>81.644999999999996</v>
      </c>
    </row>
    <row r="180" spans="1:8">
      <c r="A180" s="796" t="s">
        <v>9021</v>
      </c>
      <c r="B180" s="803"/>
      <c r="C180" s="801"/>
      <c r="D180" s="800"/>
      <c r="E180" s="804"/>
      <c r="F180" s="804"/>
      <c r="G180" s="805"/>
      <c r="H180" s="805"/>
    </row>
    <row r="181" spans="1:8">
      <c r="A181" s="788" t="s">
        <v>7019</v>
      </c>
      <c r="B181" s="795" t="s">
        <v>467</v>
      </c>
      <c r="C181" s="793">
        <v>760230938</v>
      </c>
      <c r="D181" s="793" t="s">
        <v>7777</v>
      </c>
      <c r="E181" s="815">
        <v>1</v>
      </c>
      <c r="F181" s="816"/>
      <c r="G181" s="768">
        <v>127.005</v>
      </c>
      <c r="H181" s="227">
        <f>IF(G181="","",G181-G181*COMPASS!$U$33)</f>
        <v>127.005</v>
      </c>
    </row>
    <row r="182" spans="1:8">
      <c r="A182" s="788" t="s">
        <v>7018</v>
      </c>
      <c r="B182" s="795" t="s">
        <v>467</v>
      </c>
      <c r="C182" s="793">
        <v>760216754</v>
      </c>
      <c r="D182" s="793" t="s">
        <v>7778</v>
      </c>
      <c r="E182" s="815">
        <v>1</v>
      </c>
      <c r="F182" s="816"/>
      <c r="G182" s="768">
        <v>267.79500000000002</v>
      </c>
      <c r="H182" s="227">
        <f>IF(G182="","",G182-G182*COMPASS!$U$33)</f>
        <v>267.79500000000002</v>
      </c>
    </row>
    <row r="183" spans="1:8">
      <c r="A183" s="788" t="s">
        <v>7017</v>
      </c>
      <c r="B183" s="795" t="s">
        <v>467</v>
      </c>
      <c r="C183" s="793">
        <v>760230946</v>
      </c>
      <c r="D183" s="793" t="s">
        <v>7779</v>
      </c>
      <c r="E183" s="815">
        <v>1</v>
      </c>
      <c r="F183" s="816"/>
      <c r="G183" s="768">
        <v>127.005</v>
      </c>
      <c r="H183" s="227">
        <f>IF(G183="","",G183-G183*COMPASS!$U$33)</f>
        <v>127.005</v>
      </c>
    </row>
    <row r="184" spans="1:8">
      <c r="A184" s="788" t="s">
        <v>7016</v>
      </c>
      <c r="B184" s="795" t="s">
        <v>467</v>
      </c>
      <c r="C184" s="793">
        <v>760216762</v>
      </c>
      <c r="D184" s="793" t="s">
        <v>7780</v>
      </c>
      <c r="E184" s="815">
        <v>1</v>
      </c>
      <c r="F184" s="816"/>
      <c r="G184" s="768">
        <v>267.79500000000002</v>
      </c>
      <c r="H184" s="227">
        <f>IF(G184="","",G184-G184*COMPASS!$U$33)</f>
        <v>267.79500000000002</v>
      </c>
    </row>
    <row r="185" spans="1:8">
      <c r="A185" s="788" t="s">
        <v>6070</v>
      </c>
      <c r="B185" s="795" t="s">
        <v>571</v>
      </c>
      <c r="C185" s="793">
        <v>760115907</v>
      </c>
      <c r="D185" s="793" t="s">
        <v>7781</v>
      </c>
      <c r="E185" s="815">
        <v>1</v>
      </c>
      <c r="F185" s="816"/>
      <c r="G185" s="768">
        <v>227.22</v>
      </c>
      <c r="H185" s="227">
        <f>IF(G185="","",G185-G185*COMPASS!$U$33)</f>
        <v>227.22</v>
      </c>
    </row>
    <row r="186" spans="1:8">
      <c r="A186" s="788" t="s">
        <v>9022</v>
      </c>
      <c r="B186" s="795" t="s">
        <v>216</v>
      </c>
      <c r="C186" s="793">
        <v>760134551</v>
      </c>
      <c r="D186" s="793" t="s">
        <v>9023</v>
      </c>
      <c r="E186" s="815">
        <v>1</v>
      </c>
      <c r="F186" s="816"/>
      <c r="G186" s="768">
        <v>127.005</v>
      </c>
      <c r="H186" s="227">
        <f>IF(G186="","",G186-G186*COMPASS!$U$33)</f>
        <v>127.005</v>
      </c>
    </row>
    <row r="187" spans="1:8">
      <c r="A187" s="788" t="s">
        <v>9024</v>
      </c>
      <c r="B187" s="795" t="s">
        <v>216</v>
      </c>
      <c r="C187" s="793">
        <v>760135087</v>
      </c>
      <c r="D187" s="793" t="s">
        <v>9025</v>
      </c>
      <c r="E187" s="815">
        <v>1</v>
      </c>
      <c r="F187" s="816"/>
      <c r="G187" s="768">
        <v>127.005</v>
      </c>
      <c r="H187" s="227">
        <f>IF(G187="","",G187-G187*COMPASS!$U$33)</f>
        <v>127.005</v>
      </c>
    </row>
    <row r="188" spans="1:8">
      <c r="A188" s="788" t="s">
        <v>6069</v>
      </c>
      <c r="B188" s="795" t="s">
        <v>467</v>
      </c>
      <c r="C188" s="793">
        <v>760109462</v>
      </c>
      <c r="D188" s="793" t="s">
        <v>8264</v>
      </c>
      <c r="E188" s="815">
        <v>1</v>
      </c>
      <c r="F188" s="816"/>
      <c r="G188" s="768">
        <v>29.565000000000001</v>
      </c>
      <c r="H188" s="227">
        <f>IF(G188="","",G188-G188*COMPASS!$U$33)</f>
        <v>29.565000000000001</v>
      </c>
    </row>
    <row r="189" spans="1:8">
      <c r="A189" s="796" t="s">
        <v>9026</v>
      </c>
      <c r="B189" s="803"/>
      <c r="C189" s="801"/>
      <c r="D189" s="800"/>
      <c r="E189" s="804"/>
      <c r="F189" s="804"/>
      <c r="G189" s="805"/>
      <c r="H189" s="805"/>
    </row>
    <row r="190" spans="1:8">
      <c r="A190" s="788" t="s">
        <v>10428</v>
      </c>
      <c r="B190" s="795" t="s">
        <v>216</v>
      </c>
      <c r="C190" s="793">
        <v>760245496</v>
      </c>
      <c r="D190" s="793" t="s">
        <v>10429</v>
      </c>
      <c r="E190" s="815">
        <v>1</v>
      </c>
      <c r="F190" s="816"/>
      <c r="G190" s="768">
        <v>364.90500000000003</v>
      </c>
      <c r="H190" s="227">
        <f>IF(G190="","",G190-G190*COMPASS!$U$33)</f>
        <v>364.90500000000003</v>
      </c>
    </row>
    <row r="191" spans="1:8">
      <c r="A191" s="788" t="s">
        <v>10430</v>
      </c>
      <c r="B191" s="795" t="s">
        <v>216</v>
      </c>
      <c r="C191" s="793">
        <v>760245495</v>
      </c>
      <c r="D191" s="793" t="s">
        <v>10431</v>
      </c>
      <c r="E191" s="815">
        <v>1</v>
      </c>
      <c r="F191" s="816"/>
      <c r="G191" s="768">
        <v>364.90500000000003</v>
      </c>
      <c r="H191" s="227">
        <f>IF(G191="","",G191-G191*COMPASS!$U$33)</f>
        <v>364.90500000000003</v>
      </c>
    </row>
    <row r="192" spans="1:8">
      <c r="A192" s="788" t="s">
        <v>10432</v>
      </c>
      <c r="B192" s="795" t="s">
        <v>216</v>
      </c>
      <c r="C192" s="793">
        <v>760245494</v>
      </c>
      <c r="D192" s="793" t="s">
        <v>10433</v>
      </c>
      <c r="E192" s="815">
        <v>1</v>
      </c>
      <c r="F192" s="816"/>
      <c r="G192" s="768">
        <v>487.93500000000006</v>
      </c>
      <c r="H192" s="227">
        <f>IF(G192="","",G192-G192*COMPASS!$U$33)</f>
        <v>487.93500000000006</v>
      </c>
    </row>
    <row r="193" spans="1:8">
      <c r="A193" s="788" t="s">
        <v>10434</v>
      </c>
      <c r="B193" s="795" t="s">
        <v>216</v>
      </c>
      <c r="C193" s="793">
        <v>760245399</v>
      </c>
      <c r="D193" s="793" t="s">
        <v>10435</v>
      </c>
      <c r="E193" s="815">
        <v>1</v>
      </c>
      <c r="F193" s="816"/>
      <c r="G193" s="768">
        <v>608.625</v>
      </c>
      <c r="H193" s="227">
        <f>IF(G193="","",G193-G193*COMPASS!$U$33)</f>
        <v>608.625</v>
      </c>
    </row>
    <row r="194" spans="1:8">
      <c r="A194" s="788" t="s">
        <v>10436</v>
      </c>
      <c r="B194" s="795" t="s">
        <v>216</v>
      </c>
      <c r="C194" s="793">
        <v>760245401</v>
      </c>
      <c r="D194" s="793" t="s">
        <v>10437</v>
      </c>
      <c r="E194" s="815">
        <v>1</v>
      </c>
      <c r="F194" s="816"/>
      <c r="G194" s="768">
        <v>608.625</v>
      </c>
      <c r="H194" s="227">
        <f>IF(G194="","",G194-G194*COMPASS!$U$33)</f>
        <v>608.625</v>
      </c>
    </row>
    <row r="195" spans="1:8">
      <c r="A195" s="788" t="s">
        <v>10438</v>
      </c>
      <c r="B195" s="795" t="s">
        <v>216</v>
      </c>
      <c r="C195" s="793">
        <v>760244927</v>
      </c>
      <c r="D195" s="793" t="s">
        <v>10439</v>
      </c>
      <c r="E195" s="815">
        <v>1</v>
      </c>
      <c r="F195" s="816"/>
      <c r="G195" s="768">
        <v>1034.25</v>
      </c>
      <c r="H195" s="227">
        <f>IF(G195="","",G195-G195*COMPASS!$U$33)</f>
        <v>1034.25</v>
      </c>
    </row>
    <row r="196" spans="1:8">
      <c r="A196" s="788" t="s">
        <v>10440</v>
      </c>
      <c r="B196" s="795" t="s">
        <v>216</v>
      </c>
      <c r="C196" s="793">
        <v>760244929</v>
      </c>
      <c r="D196" s="793" t="s">
        <v>10441</v>
      </c>
      <c r="E196" s="815">
        <v>1</v>
      </c>
      <c r="F196" s="816"/>
      <c r="G196" s="768">
        <v>1034.25</v>
      </c>
      <c r="H196" s="227">
        <f>IF(G196="","",G196-G196*COMPASS!$U$33)</f>
        <v>1034.25</v>
      </c>
    </row>
    <row r="197" spans="1:8">
      <c r="A197" s="796" t="s">
        <v>9027</v>
      </c>
      <c r="B197" s="803"/>
      <c r="C197" s="801"/>
      <c r="D197" s="800"/>
      <c r="E197" s="804"/>
      <c r="F197" s="804"/>
      <c r="G197" s="805"/>
      <c r="H197" s="805"/>
    </row>
    <row r="198" spans="1:8">
      <c r="A198" s="788" t="s">
        <v>8727</v>
      </c>
      <c r="B198" s="795" t="s">
        <v>467</v>
      </c>
      <c r="C198" s="793">
        <v>760242975</v>
      </c>
      <c r="D198" s="793" t="s">
        <v>8728</v>
      </c>
      <c r="E198" s="815">
        <v>1</v>
      </c>
      <c r="F198" s="816"/>
      <c r="G198" s="768">
        <v>113.78999999999999</v>
      </c>
      <c r="H198" s="227">
        <f>IF(G198="","",G198-G198*COMPASS!$U$33)</f>
        <v>113.78999999999999</v>
      </c>
    </row>
    <row r="199" spans="1:8">
      <c r="A199" s="788" t="s">
        <v>8729</v>
      </c>
      <c r="B199" s="795" t="s">
        <v>216</v>
      </c>
      <c r="C199" s="793">
        <v>760242979</v>
      </c>
      <c r="D199" s="793" t="s">
        <v>8730</v>
      </c>
      <c r="E199" s="815">
        <v>1</v>
      </c>
      <c r="F199" s="816"/>
      <c r="G199" s="768">
        <v>245.45999999999998</v>
      </c>
      <c r="H199" s="227">
        <f>IF(G199="","",G199-G199*COMPASS!$U$33)</f>
        <v>245.45999999999998</v>
      </c>
    </row>
    <row r="200" spans="1:8">
      <c r="A200" s="788" t="s">
        <v>8731</v>
      </c>
      <c r="B200" s="795" t="s">
        <v>216</v>
      </c>
      <c r="C200" s="793">
        <v>760242976</v>
      </c>
      <c r="D200" s="793" t="s">
        <v>8732</v>
      </c>
      <c r="E200" s="815">
        <v>1</v>
      </c>
      <c r="F200" s="816"/>
      <c r="G200" s="768">
        <v>113.78999999999999</v>
      </c>
      <c r="H200" s="227">
        <f>IF(G200="","",G200-G200*COMPASS!$U$33)</f>
        <v>113.78999999999999</v>
      </c>
    </row>
    <row r="201" spans="1:8">
      <c r="A201" s="788" t="s">
        <v>8733</v>
      </c>
      <c r="B201" s="795" t="s">
        <v>467</v>
      </c>
      <c r="C201" s="793">
        <v>760242980</v>
      </c>
      <c r="D201" s="793" t="s">
        <v>8734</v>
      </c>
      <c r="E201" s="815">
        <v>1</v>
      </c>
      <c r="F201" s="816"/>
      <c r="G201" s="768">
        <v>245.45999999999998</v>
      </c>
      <c r="H201" s="227">
        <f>IF(G201="","",G201-G201*COMPASS!$U$33)</f>
        <v>245.45999999999998</v>
      </c>
    </row>
    <row r="202" spans="1:8">
      <c r="A202" s="788" t="s">
        <v>8735</v>
      </c>
      <c r="B202" s="795" t="s">
        <v>216</v>
      </c>
      <c r="C202" s="793">
        <v>760242978</v>
      </c>
      <c r="D202" s="793" t="s">
        <v>8736</v>
      </c>
      <c r="E202" s="815">
        <v>1</v>
      </c>
      <c r="F202" s="816"/>
      <c r="G202" s="768">
        <v>113.78999999999999</v>
      </c>
      <c r="H202" s="227">
        <f>IF(G202="","",G202-G202*COMPASS!$U$33)</f>
        <v>113.78999999999999</v>
      </c>
    </row>
    <row r="203" spans="1:8">
      <c r="A203" s="788" t="s">
        <v>8737</v>
      </c>
      <c r="B203" s="795" t="s">
        <v>216</v>
      </c>
      <c r="C203" s="793">
        <v>760242982</v>
      </c>
      <c r="D203" s="793" t="s">
        <v>8738</v>
      </c>
      <c r="E203" s="815">
        <v>1</v>
      </c>
      <c r="F203" s="816"/>
      <c r="G203" s="768">
        <v>245.45999999999998</v>
      </c>
      <c r="H203" s="227">
        <f>IF(G203="","",G203-G203*COMPASS!$U$33)</f>
        <v>245.45999999999998</v>
      </c>
    </row>
    <row r="204" spans="1:8">
      <c r="A204" s="796" t="s">
        <v>3372</v>
      </c>
      <c r="B204" s="803"/>
      <c r="C204" s="801"/>
      <c r="D204" s="800"/>
      <c r="E204" s="804"/>
      <c r="F204" s="804"/>
      <c r="G204" s="805"/>
      <c r="H204" s="805"/>
    </row>
    <row r="205" spans="1:8">
      <c r="A205" s="788" t="s">
        <v>6071</v>
      </c>
      <c r="B205" s="795" t="s">
        <v>467</v>
      </c>
      <c r="C205" s="793">
        <v>700002215</v>
      </c>
      <c r="D205" s="793" t="s">
        <v>7623</v>
      </c>
      <c r="E205" s="815">
        <v>1</v>
      </c>
      <c r="F205" s="816"/>
      <c r="G205" s="768">
        <v>20.085000000000001</v>
      </c>
      <c r="H205" s="227">
        <f>IF(G205="","",G205-G205*COMPASS!$U$33)</f>
        <v>20.085000000000001</v>
      </c>
    </row>
    <row r="206" spans="1:8">
      <c r="A206" s="788" t="s">
        <v>6072</v>
      </c>
      <c r="B206" s="795" t="s">
        <v>216</v>
      </c>
      <c r="C206" s="793">
        <v>700004815</v>
      </c>
      <c r="D206" s="793" t="s">
        <v>7624</v>
      </c>
      <c r="E206" s="815">
        <v>25</v>
      </c>
      <c r="F206" s="816"/>
      <c r="G206" s="768">
        <v>11.82</v>
      </c>
      <c r="H206" s="227">
        <f>IF(G206="","",G206-G206*COMPASS!$U$33)</f>
        <v>11.82</v>
      </c>
    </row>
    <row r="207" spans="1:8">
      <c r="A207" s="788" t="s">
        <v>6073</v>
      </c>
      <c r="B207" s="795" t="s">
        <v>571</v>
      </c>
      <c r="C207" s="793">
        <v>108622895</v>
      </c>
      <c r="D207" s="793" t="s">
        <v>7625</v>
      </c>
      <c r="E207" s="815">
        <v>500</v>
      </c>
      <c r="F207" s="816"/>
      <c r="G207" s="768">
        <v>7.8659999999999997</v>
      </c>
      <c r="H207" s="227">
        <f>IF(G207="","",G207-G207*COMPASS!$U$33)</f>
        <v>7.8659999999999997</v>
      </c>
    </row>
    <row r="208" spans="1:8">
      <c r="A208" s="796" t="s">
        <v>7782</v>
      </c>
      <c r="B208" s="803"/>
      <c r="C208" s="801"/>
      <c r="D208" s="800"/>
      <c r="E208" s="804"/>
      <c r="F208" s="804"/>
      <c r="G208" s="805"/>
      <c r="H208" s="805"/>
    </row>
    <row r="209" spans="1:8">
      <c r="A209" s="788" t="s">
        <v>10442</v>
      </c>
      <c r="B209" s="795" t="s">
        <v>216</v>
      </c>
      <c r="C209" s="793" t="s">
        <v>3375</v>
      </c>
      <c r="D209" s="793" t="s">
        <v>10443</v>
      </c>
      <c r="E209" s="818">
        <v>1</v>
      </c>
      <c r="F209" s="819"/>
      <c r="G209" s="768">
        <v>62.91</v>
      </c>
      <c r="H209" s="227">
        <f>IF(G209="","",G209-G209*COMPASS!$U$33)</f>
        <v>62.91</v>
      </c>
    </row>
    <row r="210" spans="1:8">
      <c r="A210" s="788" t="s">
        <v>10444</v>
      </c>
      <c r="B210" s="795" t="s">
        <v>216</v>
      </c>
      <c r="C210" s="793" t="s">
        <v>3377</v>
      </c>
      <c r="D210" s="793" t="s">
        <v>10445</v>
      </c>
      <c r="E210" s="818">
        <v>1</v>
      </c>
      <c r="F210" s="819"/>
      <c r="G210" s="768">
        <v>66.914999999999992</v>
      </c>
      <c r="H210" s="227">
        <f>IF(G210="","",G210-G210*COMPASS!$U$33)</f>
        <v>66.914999999999992</v>
      </c>
    </row>
    <row r="211" spans="1:8">
      <c r="A211" s="796" t="s">
        <v>3388</v>
      </c>
      <c r="B211" s="803"/>
      <c r="C211" s="801"/>
      <c r="D211" s="800"/>
      <c r="E211" s="804"/>
      <c r="F211" s="804"/>
      <c r="G211" s="805"/>
      <c r="H211" s="805"/>
    </row>
    <row r="212" spans="1:8">
      <c r="A212" s="788" t="s">
        <v>7942</v>
      </c>
      <c r="B212" s="795" t="s">
        <v>216</v>
      </c>
      <c r="C212" s="793" t="s">
        <v>3391</v>
      </c>
      <c r="D212" s="793" t="s">
        <v>7943</v>
      </c>
      <c r="E212" s="815">
        <v>1</v>
      </c>
      <c r="F212" s="816"/>
      <c r="G212" s="768">
        <v>65.414999999999992</v>
      </c>
      <c r="H212" s="227">
        <f>IF(G212="","",G212-G212*COMPASS!$U$33)</f>
        <v>65.414999999999992</v>
      </c>
    </row>
    <row r="213" spans="1:8">
      <c r="A213" s="788" t="s">
        <v>7944</v>
      </c>
      <c r="B213" s="795" t="s">
        <v>216</v>
      </c>
      <c r="C213" s="793" t="s">
        <v>3392</v>
      </c>
      <c r="D213" s="793" t="s">
        <v>7945</v>
      </c>
      <c r="E213" s="815">
        <v>1</v>
      </c>
      <c r="F213" s="817"/>
      <c r="G213" s="768">
        <v>70.245000000000005</v>
      </c>
      <c r="H213" s="227">
        <f>IF(G213="","",G213-G213*COMPASS!$U$33)</f>
        <v>70.245000000000005</v>
      </c>
    </row>
    <row r="214" spans="1:8">
      <c r="A214" s="788" t="s">
        <v>7946</v>
      </c>
      <c r="B214" s="795" t="s">
        <v>216</v>
      </c>
      <c r="C214" s="793" t="s">
        <v>3393</v>
      </c>
      <c r="D214" s="793" t="s">
        <v>7947</v>
      </c>
      <c r="E214" s="815">
        <v>1</v>
      </c>
      <c r="F214" s="816"/>
      <c r="G214" s="768">
        <v>79.875</v>
      </c>
      <c r="H214" s="227">
        <f>IF(G214="","",G214-G214*COMPASS!$U$33)</f>
        <v>79.875</v>
      </c>
    </row>
    <row r="215" spans="1:8">
      <c r="A215" s="788" t="s">
        <v>7948</v>
      </c>
      <c r="B215" s="795" t="s">
        <v>216</v>
      </c>
      <c r="C215" s="793" t="s">
        <v>3396</v>
      </c>
      <c r="D215" s="793" t="s">
        <v>7949</v>
      </c>
      <c r="E215" s="815">
        <v>1</v>
      </c>
      <c r="F215" s="816"/>
      <c r="G215" s="768">
        <v>70.635000000000005</v>
      </c>
      <c r="H215" s="227">
        <f>IF(G215="","",G215-G215*COMPASS!$U$33)</f>
        <v>70.635000000000005</v>
      </c>
    </row>
    <row r="216" spans="1:8">
      <c r="A216" s="796" t="s">
        <v>7783</v>
      </c>
      <c r="B216" s="1020"/>
      <c r="C216" s="1021"/>
      <c r="D216" s="1021"/>
      <c r="E216" s="1022"/>
      <c r="F216" s="1022"/>
      <c r="G216" s="805"/>
      <c r="H216" s="805"/>
    </row>
    <row r="217" spans="1:8">
      <c r="A217" s="788" t="s">
        <v>4294</v>
      </c>
      <c r="B217" s="795" t="s">
        <v>216</v>
      </c>
      <c r="C217" s="793" t="s">
        <v>3404</v>
      </c>
      <c r="D217" s="793" t="s">
        <v>7784</v>
      </c>
      <c r="E217" s="814">
        <v>2</v>
      </c>
      <c r="F217" s="808"/>
      <c r="G217" s="768">
        <v>15.585000000000001</v>
      </c>
      <c r="H217" s="227">
        <f>IF(G217="","",G217-G217*COMPASS!$U$33)</f>
        <v>15.585000000000001</v>
      </c>
    </row>
    <row r="218" spans="1:8">
      <c r="A218" s="788" t="s">
        <v>11983</v>
      </c>
      <c r="B218" s="795" t="s">
        <v>216</v>
      </c>
      <c r="C218" s="793" t="s">
        <v>11984</v>
      </c>
      <c r="D218" s="793" t="s">
        <v>11985</v>
      </c>
      <c r="E218" s="814">
        <v>2</v>
      </c>
      <c r="F218" s="808"/>
      <c r="G218" s="768">
        <v>18.18</v>
      </c>
      <c r="H218" s="227">
        <f>IF(G218="","",G218-G218*COMPASS!$U$33)</f>
        <v>18.18</v>
      </c>
    </row>
    <row r="219" spans="1:8">
      <c r="A219" s="796" t="s">
        <v>3406</v>
      </c>
      <c r="B219" s="1020"/>
      <c r="C219" s="1021"/>
      <c r="D219" s="1021"/>
      <c r="E219" s="1022"/>
      <c r="F219" s="1022"/>
      <c r="G219" s="805"/>
      <c r="H219" s="805"/>
    </row>
    <row r="220" spans="1:8">
      <c r="A220" s="788" t="s">
        <v>4295</v>
      </c>
      <c r="B220" s="795" t="s">
        <v>216</v>
      </c>
      <c r="C220" s="793" t="s">
        <v>3408</v>
      </c>
      <c r="D220" s="793" t="s">
        <v>8372</v>
      </c>
      <c r="E220" s="814">
        <v>2</v>
      </c>
      <c r="F220" s="807"/>
      <c r="G220" s="768">
        <v>20.13</v>
      </c>
      <c r="H220" s="227">
        <f>IF(G220="","",G220-G220*COMPASS!$U$33)</f>
        <v>20.13</v>
      </c>
    </row>
    <row r="221" spans="1:8">
      <c r="A221" s="796" t="s">
        <v>10446</v>
      </c>
      <c r="B221" s="1020"/>
      <c r="C221" s="1021"/>
      <c r="D221" s="1021"/>
      <c r="E221" s="1022"/>
      <c r="F221" s="1022"/>
      <c r="G221" s="805"/>
      <c r="H221" s="805"/>
    </row>
    <row r="222" spans="1:8">
      <c r="A222" s="788" t="s">
        <v>10447</v>
      </c>
      <c r="B222" s="795" t="s">
        <v>216</v>
      </c>
      <c r="C222" s="793">
        <v>760242498</v>
      </c>
      <c r="D222" s="793" t="s">
        <v>10448</v>
      </c>
      <c r="E222" s="815">
        <v>1</v>
      </c>
      <c r="F222" s="807"/>
      <c r="G222" s="768">
        <v>823.41000000000008</v>
      </c>
      <c r="H222" s="227">
        <f>IF(G222="","",G222-G222*COMPASS!$U$33)</f>
        <v>823.41000000000008</v>
      </c>
    </row>
    <row r="223" spans="1:8">
      <c r="A223" s="788" t="s">
        <v>10449</v>
      </c>
      <c r="B223" s="795" t="s">
        <v>216</v>
      </c>
      <c r="C223" s="793">
        <v>760242499</v>
      </c>
      <c r="D223" s="793" t="s">
        <v>10450</v>
      </c>
      <c r="E223" s="815">
        <v>1</v>
      </c>
      <c r="F223" s="807"/>
      <c r="G223" s="768">
        <v>823.41000000000008</v>
      </c>
      <c r="H223" s="227">
        <f>IF(G223="","",G223-G223*COMPASS!$U$33)</f>
        <v>823.41000000000008</v>
      </c>
    </row>
    <row r="224" spans="1:8">
      <c r="A224" s="788" t="s">
        <v>10451</v>
      </c>
      <c r="B224" s="795" t="s">
        <v>216</v>
      </c>
      <c r="C224" s="793">
        <v>760242493</v>
      </c>
      <c r="D224" s="793" t="s">
        <v>10452</v>
      </c>
      <c r="E224" s="815">
        <v>1</v>
      </c>
      <c r="F224" s="807"/>
      <c r="G224" s="768">
        <v>769.44</v>
      </c>
      <c r="H224" s="227">
        <f>IF(G224="","",G224-G224*COMPASS!$U$33)</f>
        <v>769.44</v>
      </c>
    </row>
    <row r="225" spans="1:8">
      <c r="A225" s="788" t="s">
        <v>10453</v>
      </c>
      <c r="B225" s="795" t="s">
        <v>216</v>
      </c>
      <c r="C225" s="793">
        <v>760242494</v>
      </c>
      <c r="D225" s="793" t="s">
        <v>10454</v>
      </c>
      <c r="E225" s="815">
        <v>1</v>
      </c>
      <c r="F225" s="807"/>
      <c r="G225" s="768">
        <v>769.44</v>
      </c>
      <c r="H225" s="227">
        <f>IF(G225="","",G225-G225*COMPASS!$U$33)</f>
        <v>769.44</v>
      </c>
    </row>
    <row r="226" spans="1:8">
      <c r="A226" s="788" t="s">
        <v>10455</v>
      </c>
      <c r="B226" s="795" t="s">
        <v>216</v>
      </c>
      <c r="C226" s="793">
        <v>760242496</v>
      </c>
      <c r="D226" s="793" t="s">
        <v>10456</v>
      </c>
      <c r="E226" s="815">
        <v>1</v>
      </c>
      <c r="F226" s="807"/>
      <c r="G226" s="768">
        <v>1301.97</v>
      </c>
      <c r="H226" s="227">
        <f>IF(G226="","",G226-G226*COMPASS!$U$33)</f>
        <v>1301.97</v>
      </c>
    </row>
    <row r="227" spans="1:8">
      <c r="A227" s="788" t="s">
        <v>10457</v>
      </c>
      <c r="B227" s="795" t="s">
        <v>216</v>
      </c>
      <c r="C227" s="793">
        <v>760242500</v>
      </c>
      <c r="D227" s="793" t="s">
        <v>10458</v>
      </c>
      <c r="E227" s="815">
        <v>1</v>
      </c>
      <c r="F227" s="807"/>
      <c r="G227" s="768">
        <v>1393.4250000000002</v>
      </c>
      <c r="H227" s="227">
        <f>IF(G227="","",G227-G227*COMPASS!$U$33)</f>
        <v>1393.4250000000002</v>
      </c>
    </row>
    <row r="228" spans="1:8">
      <c r="A228" s="788" t="s">
        <v>10459</v>
      </c>
      <c r="B228" s="795" t="s">
        <v>216</v>
      </c>
      <c r="C228" s="793">
        <v>760242501</v>
      </c>
      <c r="D228" s="793" t="s">
        <v>10460</v>
      </c>
      <c r="E228" s="815">
        <v>1</v>
      </c>
      <c r="F228" s="807"/>
      <c r="G228" s="768">
        <v>1393.4250000000002</v>
      </c>
      <c r="H228" s="227">
        <f>IF(G228="","",G228-G228*COMPASS!$U$33)</f>
        <v>1393.4250000000002</v>
      </c>
    </row>
    <row r="229" spans="1:8">
      <c r="A229" s="796" t="s">
        <v>4185</v>
      </c>
      <c r="B229" s="1020"/>
      <c r="C229" s="1021"/>
      <c r="D229" s="1021"/>
      <c r="E229" s="1022"/>
      <c r="F229" s="1022"/>
      <c r="G229" s="805"/>
      <c r="H229" s="805"/>
    </row>
    <row r="230" spans="1:8">
      <c r="A230" s="788" t="s">
        <v>6074</v>
      </c>
      <c r="B230" s="795" t="s">
        <v>571</v>
      </c>
      <c r="C230" s="793">
        <v>760161380</v>
      </c>
      <c r="D230" s="793" t="s">
        <v>6941</v>
      </c>
      <c r="E230" s="815">
        <v>1</v>
      </c>
      <c r="F230" s="816"/>
      <c r="G230" s="768">
        <v>2799.3</v>
      </c>
      <c r="H230" s="227">
        <f>IF(G230="","",G230-G230*COMPASS!$U$33)</f>
        <v>2799.3</v>
      </c>
    </row>
    <row r="231" spans="1:8">
      <c r="A231" s="796" t="s">
        <v>3410</v>
      </c>
      <c r="B231" s="1020"/>
      <c r="C231" s="1021"/>
      <c r="D231" s="1021"/>
      <c r="E231" s="1022"/>
      <c r="F231" s="1022"/>
      <c r="G231" s="805"/>
      <c r="H231" s="805"/>
    </row>
    <row r="232" spans="1:8">
      <c r="A232" s="788" t="s">
        <v>6075</v>
      </c>
      <c r="B232" s="795" t="s">
        <v>216</v>
      </c>
      <c r="C232" s="793">
        <v>760201137</v>
      </c>
      <c r="D232" s="793" t="s">
        <v>4489</v>
      </c>
      <c r="E232" s="815">
        <v>1</v>
      </c>
      <c r="F232" s="816"/>
      <c r="G232" s="768">
        <v>775.84500000000003</v>
      </c>
      <c r="H232" s="227">
        <f>IF(G232="","",G232-G232*COMPASS!$U$33)</f>
        <v>775.84500000000003</v>
      </c>
    </row>
    <row r="233" spans="1:8">
      <c r="A233" s="788" t="s">
        <v>6076</v>
      </c>
      <c r="B233" s="795" t="s">
        <v>216</v>
      </c>
      <c r="C233" s="793">
        <v>760201111</v>
      </c>
      <c r="D233" s="793" t="s">
        <v>4490</v>
      </c>
      <c r="E233" s="815">
        <v>1</v>
      </c>
      <c r="F233" s="816"/>
      <c r="G233" s="768">
        <v>1551.66</v>
      </c>
      <c r="H233" s="227">
        <f>IF(G233="","",G233-G233*COMPASS!$U$33)</f>
        <v>1551.66</v>
      </c>
    </row>
    <row r="234" spans="1:8">
      <c r="A234" s="788" t="s">
        <v>6077</v>
      </c>
      <c r="B234" s="795" t="s">
        <v>216</v>
      </c>
      <c r="C234" s="793">
        <v>760201145</v>
      </c>
      <c r="D234" s="793" t="s">
        <v>4491</v>
      </c>
      <c r="E234" s="815">
        <v>1</v>
      </c>
      <c r="F234" s="816"/>
      <c r="G234" s="768">
        <v>1060.9349999999999</v>
      </c>
      <c r="H234" s="227">
        <f>IF(G234="","",G234-G234*COMPASS!$U$33)</f>
        <v>1060.9349999999999</v>
      </c>
    </row>
    <row r="235" spans="1:8">
      <c r="A235" s="788" t="s">
        <v>6078</v>
      </c>
      <c r="B235" s="795" t="s">
        <v>216</v>
      </c>
      <c r="C235" s="793">
        <v>760201129</v>
      </c>
      <c r="D235" s="793" t="s">
        <v>4492</v>
      </c>
      <c r="E235" s="815">
        <v>1</v>
      </c>
      <c r="F235" s="816"/>
      <c r="G235" s="768">
        <v>2016.855</v>
      </c>
      <c r="H235" s="227">
        <f>IF(G235="","",G235-G235*COMPASS!$U$33)</f>
        <v>2016.855</v>
      </c>
    </row>
    <row r="236" spans="1:8">
      <c r="A236" s="788" t="s">
        <v>6079</v>
      </c>
      <c r="B236" s="795" t="s">
        <v>216</v>
      </c>
      <c r="C236" s="793">
        <v>760202556</v>
      </c>
      <c r="D236" s="793" t="s">
        <v>4493</v>
      </c>
      <c r="E236" s="815">
        <v>1</v>
      </c>
      <c r="F236" s="816"/>
      <c r="G236" s="768">
        <v>1064.625</v>
      </c>
      <c r="H236" s="227">
        <f>IF(G236="","",G236-G236*COMPASS!$U$33)</f>
        <v>1064.625</v>
      </c>
    </row>
    <row r="237" spans="1:8">
      <c r="A237" s="788" t="s">
        <v>6080</v>
      </c>
      <c r="B237" s="795" t="s">
        <v>216</v>
      </c>
      <c r="C237" s="793">
        <v>760202572</v>
      </c>
      <c r="D237" s="793" t="s">
        <v>4494</v>
      </c>
      <c r="E237" s="815">
        <v>1</v>
      </c>
      <c r="F237" s="816"/>
      <c r="G237" s="768">
        <v>2129.25</v>
      </c>
      <c r="H237" s="227">
        <f>IF(G237="","",G237-G237*COMPASS!$U$33)</f>
        <v>2129.25</v>
      </c>
    </row>
    <row r="238" spans="1:8">
      <c r="A238" s="788" t="s">
        <v>6081</v>
      </c>
      <c r="B238" s="795" t="s">
        <v>216</v>
      </c>
      <c r="C238" s="793">
        <v>760201178</v>
      </c>
      <c r="D238" s="793" t="s">
        <v>10461</v>
      </c>
      <c r="E238" s="815">
        <v>1</v>
      </c>
      <c r="F238" s="816"/>
      <c r="G238" s="768">
        <v>1261.3050000000001</v>
      </c>
      <c r="H238" s="227">
        <f>IF(G238="","",G238-G238*COMPASS!$U$33)</f>
        <v>1261.3050000000001</v>
      </c>
    </row>
    <row r="239" spans="1:8">
      <c r="A239" s="788" t="s">
        <v>6082</v>
      </c>
      <c r="B239" s="795" t="s">
        <v>216</v>
      </c>
      <c r="C239" s="793">
        <v>760201186</v>
      </c>
      <c r="D239" s="793" t="s">
        <v>10462</v>
      </c>
      <c r="E239" s="815">
        <v>1</v>
      </c>
      <c r="F239" s="816"/>
      <c r="G239" s="768">
        <v>2522.625</v>
      </c>
      <c r="H239" s="227">
        <f>IF(G239="","",G239-G239*COMPASS!$U$33)</f>
        <v>2522.625</v>
      </c>
    </row>
    <row r="240" spans="1:8">
      <c r="A240" s="788" t="s">
        <v>6083</v>
      </c>
      <c r="B240" s="795" t="s">
        <v>216</v>
      </c>
      <c r="C240" s="793">
        <v>760198747</v>
      </c>
      <c r="D240" s="793" t="s">
        <v>9028</v>
      </c>
      <c r="E240" s="815">
        <v>1</v>
      </c>
      <c r="F240" s="816"/>
      <c r="G240" s="768">
        <v>1519.875</v>
      </c>
      <c r="H240" s="227">
        <f>IF(G240="","",G240-G240*COMPASS!$U$33)</f>
        <v>1519.875</v>
      </c>
    </row>
    <row r="241" spans="1:8">
      <c r="A241" s="788" t="s">
        <v>6084</v>
      </c>
      <c r="B241" s="795" t="s">
        <v>216</v>
      </c>
      <c r="C241" s="793">
        <v>760198754</v>
      </c>
      <c r="D241" s="793" t="s">
        <v>8351</v>
      </c>
      <c r="E241" s="815">
        <v>1</v>
      </c>
      <c r="F241" s="816"/>
      <c r="G241" s="768">
        <v>1519.875</v>
      </c>
      <c r="H241" s="227">
        <f>IF(G241="","",G241-G241*COMPASS!$U$33)</f>
        <v>1519.875</v>
      </c>
    </row>
    <row r="242" spans="1:8">
      <c r="A242" s="788" t="s">
        <v>6085</v>
      </c>
      <c r="B242" s="795" t="s">
        <v>216</v>
      </c>
      <c r="C242" s="793">
        <v>760198762</v>
      </c>
      <c r="D242" s="793" t="s">
        <v>8352</v>
      </c>
      <c r="E242" s="815">
        <v>1</v>
      </c>
      <c r="F242" s="816"/>
      <c r="G242" s="768">
        <v>2533.395</v>
      </c>
      <c r="H242" s="227">
        <f>IF(G242="","",G242-G242*COMPASS!$U$33)</f>
        <v>2533.395</v>
      </c>
    </row>
    <row r="243" spans="1:8">
      <c r="A243" s="788" t="s">
        <v>6086</v>
      </c>
      <c r="B243" s="795" t="s">
        <v>216</v>
      </c>
      <c r="C243" s="793">
        <v>760201244</v>
      </c>
      <c r="D243" s="793" t="s">
        <v>10463</v>
      </c>
      <c r="E243" s="815">
        <v>1</v>
      </c>
      <c r="F243" s="816"/>
      <c r="G243" s="768">
        <v>846.08999999999992</v>
      </c>
      <c r="H243" s="227">
        <f>IF(G243="","",G243-G243*COMPASS!$U$33)</f>
        <v>846.08999999999992</v>
      </c>
    </row>
    <row r="244" spans="1:8">
      <c r="A244" s="788" t="s">
        <v>6087</v>
      </c>
      <c r="B244" s="795" t="s">
        <v>216</v>
      </c>
      <c r="C244" s="793">
        <v>760201210</v>
      </c>
      <c r="D244" s="793" t="s">
        <v>10464</v>
      </c>
      <c r="E244" s="815">
        <v>1</v>
      </c>
      <c r="F244" s="816"/>
      <c r="G244" s="768">
        <v>1693.7250000000001</v>
      </c>
      <c r="H244" s="227">
        <f>IF(G244="","",G244-G244*COMPASS!$U$33)</f>
        <v>1693.7250000000001</v>
      </c>
    </row>
    <row r="245" spans="1:8">
      <c r="A245" s="788" t="s">
        <v>6088</v>
      </c>
      <c r="B245" s="795" t="s">
        <v>216</v>
      </c>
      <c r="C245" s="793">
        <v>760201269</v>
      </c>
      <c r="D245" s="793" t="s">
        <v>10465</v>
      </c>
      <c r="E245" s="815">
        <v>1</v>
      </c>
      <c r="F245" s="816"/>
      <c r="G245" s="768">
        <v>1100.5350000000001</v>
      </c>
      <c r="H245" s="227">
        <f>IF(G245="","",G245-G245*COMPASS!$U$33)</f>
        <v>1100.5350000000001</v>
      </c>
    </row>
    <row r="246" spans="1:8">
      <c r="A246" s="788" t="s">
        <v>6089</v>
      </c>
      <c r="B246" s="795" t="s">
        <v>216</v>
      </c>
      <c r="C246" s="793">
        <v>760201236</v>
      </c>
      <c r="D246" s="793" t="s">
        <v>10466</v>
      </c>
      <c r="E246" s="815">
        <v>1</v>
      </c>
      <c r="F246" s="816"/>
      <c r="G246" s="768">
        <v>2202.6150000000002</v>
      </c>
      <c r="H246" s="227">
        <f>IF(G246="","",G246-G246*COMPASS!$U$33)</f>
        <v>2202.6150000000002</v>
      </c>
    </row>
    <row r="247" spans="1:8">
      <c r="A247" s="788" t="s">
        <v>6090</v>
      </c>
      <c r="B247" s="795" t="s">
        <v>216</v>
      </c>
      <c r="C247" s="793">
        <v>760201152</v>
      </c>
      <c r="D247" s="793" t="s">
        <v>10467</v>
      </c>
      <c r="E247" s="815">
        <v>1</v>
      </c>
      <c r="F247" s="816"/>
      <c r="G247" s="768">
        <v>355.90500000000003</v>
      </c>
      <c r="H247" s="227">
        <f>IF(G247="","",G247-G247*COMPASS!$U$33)</f>
        <v>355.90500000000003</v>
      </c>
    </row>
    <row r="248" spans="1:8">
      <c r="A248" s="788" t="s">
        <v>6091</v>
      </c>
      <c r="B248" s="795" t="s">
        <v>216</v>
      </c>
      <c r="C248" s="793">
        <v>760201160</v>
      </c>
      <c r="D248" s="793" t="s">
        <v>10468</v>
      </c>
      <c r="E248" s="815">
        <v>1</v>
      </c>
      <c r="F248" s="816"/>
      <c r="G248" s="768">
        <v>664.995</v>
      </c>
      <c r="H248" s="227">
        <f>IF(G248="","",G248-G248*COMPASS!$U$33)</f>
        <v>664.995</v>
      </c>
    </row>
    <row r="249" spans="1:8">
      <c r="A249" s="788" t="s">
        <v>6092</v>
      </c>
      <c r="B249" s="795" t="s">
        <v>216</v>
      </c>
      <c r="C249" s="793">
        <v>760073866</v>
      </c>
      <c r="D249" s="793" t="s">
        <v>10469</v>
      </c>
      <c r="E249" s="815">
        <v>1</v>
      </c>
      <c r="F249" s="816"/>
      <c r="G249" s="768">
        <v>422.88</v>
      </c>
      <c r="H249" s="227">
        <f>IF(G249="","",G249-G249*COMPASS!$U$33)</f>
        <v>422.88</v>
      </c>
    </row>
    <row r="250" spans="1:8">
      <c r="A250" s="788" t="s">
        <v>6093</v>
      </c>
      <c r="B250" s="795" t="s">
        <v>216</v>
      </c>
      <c r="C250" s="793">
        <v>760201194</v>
      </c>
      <c r="D250" s="793" t="s">
        <v>10470</v>
      </c>
      <c r="E250" s="815">
        <v>1</v>
      </c>
      <c r="F250" s="816"/>
      <c r="G250" s="768">
        <v>446.46</v>
      </c>
      <c r="H250" s="227">
        <f>IF(G250="","",G250-G250*COMPASS!$U$33)</f>
        <v>446.46</v>
      </c>
    </row>
    <row r="251" spans="1:8">
      <c r="A251" s="788" t="s">
        <v>6094</v>
      </c>
      <c r="B251" s="795" t="s">
        <v>216</v>
      </c>
      <c r="C251" s="793">
        <v>760201202</v>
      </c>
      <c r="D251" s="793" t="s">
        <v>10471</v>
      </c>
      <c r="E251" s="815">
        <v>1</v>
      </c>
      <c r="F251" s="816"/>
      <c r="G251" s="768">
        <v>886.66499999999996</v>
      </c>
      <c r="H251" s="227">
        <f>IF(G251="","",G251-G251*COMPASS!$U$33)</f>
        <v>886.66499999999996</v>
      </c>
    </row>
    <row r="252" spans="1:8">
      <c r="A252" s="796" t="s">
        <v>3411</v>
      </c>
      <c r="B252" s="1186"/>
      <c r="C252" s="1187"/>
      <c r="D252" s="1187"/>
      <c r="E252" s="796"/>
      <c r="F252" s="796"/>
      <c r="G252" s="805"/>
      <c r="H252" s="805"/>
    </row>
    <row r="253" spans="1:8">
      <c r="A253" s="788" t="s">
        <v>6095</v>
      </c>
      <c r="B253" s="795" t="s">
        <v>216</v>
      </c>
      <c r="C253" s="793">
        <v>760193789</v>
      </c>
      <c r="D253" s="793" t="s">
        <v>7020</v>
      </c>
      <c r="E253" s="815">
        <v>1</v>
      </c>
      <c r="F253" s="816"/>
      <c r="G253" s="768">
        <v>1248.3000000000002</v>
      </c>
      <c r="H253" s="227">
        <f>IF(G253="","",G253-G253*COMPASS!$U$33)</f>
        <v>1248.3000000000002</v>
      </c>
    </row>
    <row r="254" spans="1:8">
      <c r="A254" s="788" t="s">
        <v>6096</v>
      </c>
      <c r="B254" s="795" t="s">
        <v>216</v>
      </c>
      <c r="C254" s="793">
        <v>760193797</v>
      </c>
      <c r="D254" s="793" t="s">
        <v>7021</v>
      </c>
      <c r="E254" s="815">
        <v>1</v>
      </c>
      <c r="F254" s="816"/>
      <c r="G254" s="768">
        <v>1320.57</v>
      </c>
      <c r="H254" s="227">
        <f>IF(G254="","",G254-G254*COMPASS!$U$33)</f>
        <v>1320.57</v>
      </c>
    </row>
    <row r="255" spans="1:8">
      <c r="A255" s="788" t="s">
        <v>6097</v>
      </c>
      <c r="B255" s="795" t="s">
        <v>216</v>
      </c>
      <c r="C255" s="793">
        <v>760105148</v>
      </c>
      <c r="D255" s="793" t="s">
        <v>8265</v>
      </c>
      <c r="E255" s="815">
        <v>1</v>
      </c>
      <c r="F255" s="816"/>
      <c r="G255" s="768">
        <v>1998.6000000000001</v>
      </c>
      <c r="H255" s="227">
        <f>IF(G255="","",G255-G255*COMPASS!$U$33)</f>
        <v>1998.6000000000001</v>
      </c>
    </row>
    <row r="256" spans="1:8">
      <c r="A256" s="788" t="s">
        <v>6098</v>
      </c>
      <c r="B256" s="795" t="s">
        <v>216</v>
      </c>
      <c r="C256" s="793">
        <v>760168443</v>
      </c>
      <c r="D256" s="793" t="s">
        <v>8266</v>
      </c>
      <c r="E256" s="815">
        <v>1</v>
      </c>
      <c r="F256" s="816"/>
      <c r="G256" s="768">
        <v>4316.97</v>
      </c>
      <c r="H256" s="227">
        <f>IF(G256="","",G256-G256*COMPASS!$U$33)</f>
        <v>4316.97</v>
      </c>
    </row>
    <row r="257" spans="1:8">
      <c r="A257" s="788" t="s">
        <v>6099</v>
      </c>
      <c r="B257" s="795" t="s">
        <v>216</v>
      </c>
      <c r="C257" s="793">
        <v>760168419</v>
      </c>
      <c r="D257" s="793" t="s">
        <v>7022</v>
      </c>
      <c r="E257" s="815">
        <v>1</v>
      </c>
      <c r="F257" s="816"/>
      <c r="G257" s="768">
        <v>1835.7749999999999</v>
      </c>
      <c r="H257" s="227">
        <f>IF(G257="","",G257-G257*COMPASS!$U$33)</f>
        <v>1835.7749999999999</v>
      </c>
    </row>
    <row r="258" spans="1:8">
      <c r="A258" s="788" t="s">
        <v>6100</v>
      </c>
      <c r="B258" s="795" t="s">
        <v>216</v>
      </c>
      <c r="C258" s="793">
        <v>760188326</v>
      </c>
      <c r="D258" s="793" t="s">
        <v>7023</v>
      </c>
      <c r="E258" s="815">
        <v>1</v>
      </c>
      <c r="F258" s="816"/>
      <c r="G258" s="768">
        <v>8565.81</v>
      </c>
      <c r="H258" s="227">
        <f>IF(G258="","",G258-G258*COMPASS!$U$33)</f>
        <v>8565.81</v>
      </c>
    </row>
    <row r="259" spans="1:8">
      <c r="A259" s="788" t="s">
        <v>6101</v>
      </c>
      <c r="B259" s="795" t="s">
        <v>216</v>
      </c>
      <c r="C259" s="793">
        <v>760168435</v>
      </c>
      <c r="D259" s="793" t="s">
        <v>7024</v>
      </c>
      <c r="E259" s="815">
        <v>1</v>
      </c>
      <c r="F259" s="816"/>
      <c r="G259" s="768">
        <v>6774.3150000000005</v>
      </c>
      <c r="H259" s="227">
        <f>IF(G259="","",G259-G259*COMPASS!$U$33)</f>
        <v>6774.3150000000005</v>
      </c>
    </row>
    <row r="260" spans="1:8">
      <c r="A260" s="788" t="s">
        <v>6102</v>
      </c>
      <c r="B260" s="795" t="s">
        <v>216</v>
      </c>
      <c r="C260" s="793">
        <v>760188375</v>
      </c>
      <c r="D260" s="793" t="s">
        <v>7025</v>
      </c>
      <c r="E260" s="815">
        <v>1</v>
      </c>
      <c r="F260" s="816"/>
      <c r="G260" s="768">
        <v>3433.1400000000003</v>
      </c>
      <c r="H260" s="227">
        <f>IF(G260="","",G260-G260*COMPASS!$U$33)</f>
        <v>3433.1400000000003</v>
      </c>
    </row>
    <row r="261" spans="1:8">
      <c r="A261" s="788" t="s">
        <v>6103</v>
      </c>
      <c r="B261" s="795" t="s">
        <v>216</v>
      </c>
      <c r="C261" s="793">
        <v>760188391</v>
      </c>
      <c r="D261" s="793" t="s">
        <v>7026</v>
      </c>
      <c r="E261" s="815">
        <v>1</v>
      </c>
      <c r="F261" s="816"/>
      <c r="G261" s="768">
        <v>16893.21</v>
      </c>
      <c r="H261" s="227">
        <f>IF(G261="","",G261-G261*COMPASS!$U$33)</f>
        <v>16893.21</v>
      </c>
    </row>
    <row r="262" spans="1:8">
      <c r="A262" s="788" t="s">
        <v>6104</v>
      </c>
      <c r="B262" s="795" t="s">
        <v>216</v>
      </c>
      <c r="C262" s="793">
        <v>760188383</v>
      </c>
      <c r="D262" s="793" t="s">
        <v>7027</v>
      </c>
      <c r="E262" s="815">
        <v>1</v>
      </c>
      <c r="F262" s="816"/>
      <c r="G262" s="768">
        <v>13309.920000000002</v>
      </c>
      <c r="H262" s="227">
        <f>IF(G262="","",G262-G262*COMPASS!$U$33)</f>
        <v>13309.920000000002</v>
      </c>
    </row>
    <row r="263" spans="1:8">
      <c r="A263" s="788" t="s">
        <v>6060</v>
      </c>
      <c r="B263" s="795" t="s">
        <v>216</v>
      </c>
      <c r="C263" s="793">
        <v>760217414</v>
      </c>
      <c r="D263" s="793" t="s">
        <v>4485</v>
      </c>
      <c r="E263" s="815">
        <v>1</v>
      </c>
      <c r="F263" s="816"/>
      <c r="G263" s="768">
        <v>6736.8449999999993</v>
      </c>
      <c r="H263" s="227">
        <f>IF(G263="","",G263-G263*COMPASS!$U$33)</f>
        <v>6736.8449999999993</v>
      </c>
    </row>
    <row r="264" spans="1:8">
      <c r="A264" s="788" t="s">
        <v>6061</v>
      </c>
      <c r="B264" s="795" t="s">
        <v>216</v>
      </c>
      <c r="C264" s="793">
        <v>760217422</v>
      </c>
      <c r="D264" s="793" t="s">
        <v>4486</v>
      </c>
      <c r="E264" s="815">
        <v>1</v>
      </c>
      <c r="F264" s="816"/>
      <c r="G264" s="768">
        <v>8453.7000000000007</v>
      </c>
      <c r="H264" s="227">
        <f>IF(G264="","",G264-G264*COMPASS!$U$33)</f>
        <v>8453.7000000000007</v>
      </c>
    </row>
    <row r="265" spans="1:8">
      <c r="A265" s="788" t="s">
        <v>6062</v>
      </c>
      <c r="B265" s="795" t="s">
        <v>216</v>
      </c>
      <c r="C265" s="793">
        <v>760217448</v>
      </c>
      <c r="D265" s="793" t="s">
        <v>4487</v>
      </c>
      <c r="E265" s="815">
        <v>1</v>
      </c>
      <c r="F265" s="816"/>
      <c r="G265" s="768">
        <v>13749</v>
      </c>
      <c r="H265" s="227">
        <f>IF(G265="","",G265-G265*COMPASS!$U$33)</f>
        <v>13749</v>
      </c>
    </row>
    <row r="266" spans="1:8">
      <c r="A266" s="788" t="s">
        <v>6063</v>
      </c>
      <c r="B266" s="795" t="s">
        <v>216</v>
      </c>
      <c r="C266" s="793">
        <v>760217455</v>
      </c>
      <c r="D266" s="793" t="s">
        <v>4488</v>
      </c>
      <c r="E266" s="815">
        <v>1</v>
      </c>
      <c r="F266" s="816"/>
      <c r="G266" s="768">
        <v>17182.71</v>
      </c>
      <c r="H266" s="227">
        <f>IF(G266="","",G266-G266*COMPASS!$U$33)</f>
        <v>17182.71</v>
      </c>
    </row>
    <row r="267" spans="1:8">
      <c r="A267" s="796" t="s">
        <v>3412</v>
      </c>
      <c r="B267" s="1186"/>
      <c r="C267" s="1187"/>
      <c r="D267" s="1187"/>
      <c r="E267" s="796"/>
      <c r="F267" s="796"/>
      <c r="G267" s="805"/>
      <c r="H267" s="805"/>
    </row>
    <row r="268" spans="1:8">
      <c r="A268" s="788" t="s">
        <v>6105</v>
      </c>
      <c r="B268" s="795" t="s">
        <v>216</v>
      </c>
      <c r="C268" s="793">
        <v>760072942</v>
      </c>
      <c r="D268" s="793" t="s">
        <v>7626</v>
      </c>
      <c r="E268" s="815">
        <v>1</v>
      </c>
      <c r="F268" s="816"/>
      <c r="G268" s="768">
        <v>109.965</v>
      </c>
      <c r="H268" s="227">
        <f>IF(G268="","",G268-G268*COMPASS!$U$33)</f>
        <v>109.965</v>
      </c>
    </row>
    <row r="269" spans="1:8">
      <c r="A269" s="788" t="s">
        <v>6106</v>
      </c>
      <c r="B269" s="795" t="s">
        <v>216</v>
      </c>
      <c r="C269" s="793">
        <v>760072959</v>
      </c>
      <c r="D269" s="793" t="s">
        <v>7627</v>
      </c>
      <c r="E269" s="815">
        <v>1</v>
      </c>
      <c r="F269" s="816"/>
      <c r="G269" s="768">
        <v>123.705</v>
      </c>
      <c r="H269" s="227">
        <f>IF(G269="","",G269-G269*COMPASS!$U$33)</f>
        <v>123.705</v>
      </c>
    </row>
    <row r="270" spans="1:8">
      <c r="A270" s="788" t="s">
        <v>6107</v>
      </c>
      <c r="B270" s="795" t="s">
        <v>216</v>
      </c>
      <c r="C270" s="793">
        <v>760072967</v>
      </c>
      <c r="D270" s="793" t="s">
        <v>7628</v>
      </c>
      <c r="E270" s="815">
        <v>1</v>
      </c>
      <c r="F270" s="816"/>
      <c r="G270" s="768">
        <v>165.465</v>
      </c>
      <c r="H270" s="227">
        <f>IF(G270="","",G270-G270*COMPASS!$U$33)</f>
        <v>165.465</v>
      </c>
    </row>
    <row r="271" spans="1:8">
      <c r="A271" s="788" t="s">
        <v>6108</v>
      </c>
      <c r="B271" s="795" t="s">
        <v>467</v>
      </c>
      <c r="C271" s="793">
        <v>760038240</v>
      </c>
      <c r="D271" s="793" t="s">
        <v>7629</v>
      </c>
      <c r="E271" s="815">
        <v>1</v>
      </c>
      <c r="F271" s="816"/>
      <c r="G271" s="768">
        <v>38.835000000000001</v>
      </c>
      <c r="H271" s="227">
        <f>IF(G271="","",G271-G271*COMPASS!$U$33)</f>
        <v>38.835000000000001</v>
      </c>
    </row>
    <row r="272" spans="1:8">
      <c r="A272" s="788" t="s">
        <v>6109</v>
      </c>
      <c r="B272" s="795" t="s">
        <v>216</v>
      </c>
      <c r="C272" s="793">
        <v>760038257</v>
      </c>
      <c r="D272" s="793" t="s">
        <v>7630</v>
      </c>
      <c r="E272" s="815">
        <v>1</v>
      </c>
      <c r="F272" s="816"/>
      <c r="G272" s="768">
        <v>43.53</v>
      </c>
      <c r="H272" s="227">
        <f>IF(G272="","",G272-G272*COMPASS!$U$33)</f>
        <v>43.53</v>
      </c>
    </row>
  </sheetData>
  <sheetProtection algorithmName="SHA-512" hashValue="zvQIxhc/MsWyfGURz/zkKeHX4tWYyYjBYTg358Cla8PTrHiR9va2d6rU8RcfRoinqHSW3Znjhpw9PIep5J9vRw==" saltValue="9HT895lz7ML5MYyshIrx/A==" spinCount="100000" sheet="1" objects="1" scenarios="1"/>
  <mergeCells count="1">
    <mergeCell ref="D1:G1"/>
  </mergeCells>
  <hyperlinks>
    <hyperlink ref="H2" location="Indice" display="Indice" xr:uid="{00000000-0004-0000-0400-000000000000}"/>
    <hyperlink ref="D1" r:id="rId1" xr:uid="{00000000-0004-0000-0400-000001000000}"/>
  </hyperlinks>
  <pageMargins left="0.19" right="0.17" top="0.28000000000000003" bottom="0.46" header="0.31496062992125984" footer="0.2"/>
  <pageSetup paperSize="9" orientation="portrait" r:id="rId2"/>
  <headerFooter>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1">
    <tabColor indexed="44"/>
  </sheetPr>
  <dimension ref="A1:J460"/>
  <sheetViews>
    <sheetView zoomScaleNormal="100" workbookViewId="0">
      <pane ySplit="4" topLeftCell="A6" activePane="bottomLeft" state="frozen"/>
      <selection activeCell="X55" sqref="X55"/>
      <selection pane="bottomLeft" activeCell="H13" sqref="H13"/>
    </sheetView>
  </sheetViews>
  <sheetFormatPr defaultColWidth="9.44140625" defaultRowHeight="13.2"/>
  <cols>
    <col min="1" max="1" width="22" style="49" customWidth="1"/>
    <col min="2" max="2" width="3.5546875" style="94" bestFit="1" customWidth="1"/>
    <col min="3" max="3" width="12.44140625" style="50" customWidth="1"/>
    <col min="4" max="4" width="41.88671875" style="48" customWidth="1"/>
    <col min="5" max="5" width="4.5546875" style="146" customWidth="1"/>
    <col min="6" max="6" width="5.44140625" style="332" customWidth="1"/>
    <col min="7" max="7" width="9.5546875" style="647" customWidth="1"/>
    <col min="8" max="8" width="10.44140625" style="180" bestFit="1" customWidth="1"/>
    <col min="9" max="9" width="20" style="49" bestFit="1" customWidth="1"/>
    <col min="10" max="10" width="10" style="52" bestFit="1" customWidth="1"/>
    <col min="11" max="12" width="9.44140625" style="49"/>
    <col min="13" max="13" width="13.44140625" style="49" customWidth="1"/>
    <col min="14" max="16384" width="9.44140625" style="49"/>
  </cols>
  <sheetData>
    <row r="1" spans="1:10">
      <c r="A1" s="53" t="str">
        <f>'LS CABLE'!A1</f>
        <v>Listino Giugno26</v>
      </c>
      <c r="B1" s="134"/>
      <c r="C1" s="54"/>
      <c r="D1" s="1385" t="s">
        <v>11780</v>
      </c>
      <c r="E1" s="1386"/>
      <c r="F1" s="1386"/>
      <c r="G1" s="1386"/>
      <c r="H1" s="175"/>
    </row>
    <row r="2" spans="1:10" ht="13.8" thickBot="1">
      <c r="A2" s="55"/>
      <c r="B2" s="135"/>
      <c r="C2" s="56"/>
      <c r="D2" s="46"/>
      <c r="E2" s="85"/>
      <c r="F2" s="305"/>
      <c r="G2" s="645"/>
      <c r="H2" s="176" t="s">
        <v>190</v>
      </c>
    </row>
    <row r="3" spans="1:10" ht="25.2">
      <c r="A3" s="44" t="s">
        <v>1369</v>
      </c>
      <c r="B3" s="33"/>
      <c r="C3" s="136"/>
      <c r="D3" s="45"/>
      <c r="E3" s="65"/>
      <c r="F3" s="331"/>
      <c r="G3" s="646"/>
      <c r="H3" s="177"/>
    </row>
    <row r="4" spans="1:10" s="80" customFormat="1">
      <c r="A4" s="68" t="str">
        <f>'LS CABLE'!A4</f>
        <v>Cod. Compass</v>
      </c>
      <c r="B4" s="140"/>
      <c r="C4" s="68" t="s">
        <v>217</v>
      </c>
      <c r="D4" s="147" t="s">
        <v>219</v>
      </c>
      <c r="E4" s="137" t="s">
        <v>490</v>
      </c>
      <c r="F4" s="330"/>
      <c r="G4" s="228" t="s">
        <v>189</v>
      </c>
      <c r="H4" s="226" t="s">
        <v>491</v>
      </c>
      <c r="J4" s="88"/>
    </row>
    <row r="5" spans="1:10" ht="25.35" customHeight="1">
      <c r="A5" s="574" t="s">
        <v>8147</v>
      </c>
      <c r="B5" s="575"/>
      <c r="C5" s="358"/>
      <c r="D5" s="576"/>
      <c r="E5" s="577"/>
      <c r="F5" s="578"/>
      <c r="G5" s="577"/>
      <c r="H5" s="644" t="str">
        <f>IF(G5="","",G5-G5*COMPASS!$U$21)</f>
        <v/>
      </c>
    </row>
    <row r="6" spans="1:10" ht="16.350000000000001" customHeight="1">
      <c r="A6" s="569" t="s">
        <v>11958</v>
      </c>
      <c r="B6" s="383"/>
      <c r="C6" s="357"/>
      <c r="D6" s="570"/>
      <c r="E6" s="1145"/>
      <c r="F6" s="357"/>
      <c r="G6" s="570"/>
      <c r="H6" s="644" t="str">
        <f>IF(G6="","",G6-G6*COMPASS!$U$21)</f>
        <v/>
      </c>
    </row>
    <row r="7" spans="1:10" ht="16.350000000000001" customHeight="1">
      <c r="A7" s="565" t="s">
        <v>11959</v>
      </c>
      <c r="B7" s="566"/>
      <c r="C7" s="567"/>
      <c r="D7" s="568"/>
      <c r="E7" s="568"/>
      <c r="F7" s="567"/>
      <c r="G7" s="568"/>
      <c r="H7" s="644" t="str">
        <f>IF(G7="","",G7-G7*COMPASS!$U$21)</f>
        <v/>
      </c>
    </row>
    <row r="8" spans="1:10" ht="16.350000000000001" customHeight="1">
      <c r="A8" s="347" t="s">
        <v>4369</v>
      </c>
      <c r="B8" s="370" t="s">
        <v>216</v>
      </c>
      <c r="C8" s="294" t="s">
        <v>4361</v>
      </c>
      <c r="D8" s="311" t="s">
        <v>4822</v>
      </c>
      <c r="E8" s="384">
        <v>4270</v>
      </c>
      <c r="F8" s="379"/>
      <c r="G8" s="479">
        <v>2.1215081967213112</v>
      </c>
      <c r="H8" s="644">
        <f>IF(G8="","",G8-G8*COMPASS!$U$21)</f>
        <v>2.1215081967213112</v>
      </c>
      <c r="I8" s="300"/>
    </row>
    <row r="9" spans="1:10" ht="16.350000000000001" customHeight="1">
      <c r="A9" s="347" t="s">
        <v>4370</v>
      </c>
      <c r="B9" s="370" t="s">
        <v>571</v>
      </c>
      <c r="C9" s="294" t="s">
        <v>4362</v>
      </c>
      <c r="D9" s="311" t="s">
        <v>4823</v>
      </c>
      <c r="E9" s="384">
        <v>305</v>
      </c>
      <c r="F9" s="379" t="s">
        <v>7835</v>
      </c>
      <c r="G9" s="479">
        <v>0.7387281</v>
      </c>
      <c r="H9" s="644">
        <f>IF(G9="","",G9-G9*COMPASS!$U$21)</f>
        <v>0.7387281</v>
      </c>
      <c r="I9" s="300"/>
    </row>
    <row r="10" spans="1:10" ht="16.350000000000001" customHeight="1">
      <c r="A10" s="347" t="s">
        <v>8436</v>
      </c>
      <c r="B10" s="370" t="s">
        <v>216</v>
      </c>
      <c r="C10" s="294" t="s">
        <v>8437</v>
      </c>
      <c r="D10" s="311" t="s">
        <v>4823</v>
      </c>
      <c r="E10" s="384">
        <v>10980</v>
      </c>
      <c r="F10" s="379"/>
      <c r="G10" s="479">
        <v>1.8762950819672131</v>
      </c>
      <c r="H10" s="644">
        <f>IF(G10="","",G10-G10*COMPASS!$U$21)</f>
        <v>1.8762950819672131</v>
      </c>
      <c r="I10" s="300"/>
    </row>
    <row r="11" spans="1:10" ht="16.350000000000001" customHeight="1">
      <c r="A11" s="347" t="s">
        <v>8148</v>
      </c>
      <c r="B11" s="370" t="s">
        <v>467</v>
      </c>
      <c r="C11" s="294" t="s">
        <v>8149</v>
      </c>
      <c r="D11" s="311" t="s">
        <v>8150</v>
      </c>
      <c r="E11" s="384">
        <v>305</v>
      </c>
      <c r="F11" s="379"/>
      <c r="G11" s="479">
        <v>2.1523934426229507</v>
      </c>
      <c r="H11" s="644">
        <f>IF(G11="","",G11-G11*COMPASS!$U$21)</f>
        <v>2.1523934426229507</v>
      </c>
      <c r="I11" s="300"/>
    </row>
    <row r="12" spans="1:10" ht="16.350000000000001" customHeight="1">
      <c r="A12" s="347" t="s">
        <v>8438</v>
      </c>
      <c r="B12" s="370" t="s">
        <v>216</v>
      </c>
      <c r="C12" s="294" t="s">
        <v>8439</v>
      </c>
      <c r="D12" s="311" t="s">
        <v>8440</v>
      </c>
      <c r="E12" s="384">
        <v>12000</v>
      </c>
      <c r="F12" s="379"/>
      <c r="G12" s="479">
        <v>2.1659600000000001</v>
      </c>
      <c r="H12" s="644">
        <f>IF(G12="","",G12-G12*COMPASS!$U$21)</f>
        <v>2.1659600000000001</v>
      </c>
      <c r="I12" s="300"/>
    </row>
    <row r="13" spans="1:10" ht="16.350000000000001" customHeight="1">
      <c r="A13" s="347" t="s">
        <v>11960</v>
      </c>
      <c r="B13" s="370" t="s">
        <v>216</v>
      </c>
      <c r="C13" s="294" t="s">
        <v>11961</v>
      </c>
      <c r="D13" s="311" t="s">
        <v>4824</v>
      </c>
      <c r="E13" s="384">
        <v>7320</v>
      </c>
      <c r="F13" s="379"/>
      <c r="G13" s="479">
        <v>1.5897704918032787</v>
      </c>
      <c r="H13" s="644">
        <f>IF(G13="","",G13-G13*COMPASS!$U$21)</f>
        <v>1.5897704918032787</v>
      </c>
      <c r="I13" s="300"/>
    </row>
    <row r="14" spans="1:10" ht="16.350000000000001" customHeight="1">
      <c r="A14" s="563" t="s">
        <v>8403</v>
      </c>
      <c r="B14" s="370" t="s">
        <v>216</v>
      </c>
      <c r="C14" s="564" t="s">
        <v>8404</v>
      </c>
      <c r="D14" s="564" t="s">
        <v>8405</v>
      </c>
      <c r="E14" s="384">
        <v>7320</v>
      </c>
      <c r="F14" s="379"/>
      <c r="G14" s="479">
        <v>1.5897704918032787</v>
      </c>
      <c r="H14" s="644">
        <f>IF(G14="","",G14-G14*COMPASS!$U$21)</f>
        <v>1.5897704918032787</v>
      </c>
      <c r="I14" s="300"/>
    </row>
    <row r="15" spans="1:10" ht="16.350000000000001" customHeight="1">
      <c r="A15" s="347" t="s">
        <v>4371</v>
      </c>
      <c r="B15" s="370" t="s">
        <v>216</v>
      </c>
      <c r="C15" s="294" t="s">
        <v>4363</v>
      </c>
      <c r="D15" s="311" t="s">
        <v>4825</v>
      </c>
      <c r="E15" s="384">
        <v>5490</v>
      </c>
      <c r="F15" s="379"/>
      <c r="G15" s="479">
        <v>2.8112786885245904</v>
      </c>
      <c r="H15" s="644">
        <f>IF(G15="","",G15-G15*COMPASS!$U$21)</f>
        <v>2.8112786885245904</v>
      </c>
      <c r="I15" s="300"/>
    </row>
    <row r="16" spans="1:10" ht="16.350000000000001" customHeight="1">
      <c r="A16" s="347" t="s">
        <v>7565</v>
      </c>
      <c r="B16" s="370" t="s">
        <v>216</v>
      </c>
      <c r="C16" s="294" t="s">
        <v>7566</v>
      </c>
      <c r="D16" s="311" t="s">
        <v>7567</v>
      </c>
      <c r="E16" s="384">
        <v>9150</v>
      </c>
      <c r="F16" s="379"/>
      <c r="G16" s="479">
        <v>1.240327868852459</v>
      </c>
      <c r="H16" s="644">
        <f>IF(G16="","",G16-G16*COMPASS!$U$21)</f>
        <v>1.240327868852459</v>
      </c>
      <c r="I16" s="300"/>
    </row>
    <row r="17" spans="1:9" ht="16.350000000000001" customHeight="1">
      <c r="A17" s="565" t="s">
        <v>4826</v>
      </c>
      <c r="B17" s="566"/>
      <c r="C17" s="567"/>
      <c r="D17" s="568"/>
      <c r="E17" s="568"/>
      <c r="F17" s="567"/>
      <c r="G17" s="568"/>
      <c r="H17" s="644" t="str">
        <f>IF(G17="","",G17-G17*COMPASS!$U$21)</f>
        <v/>
      </c>
      <c r="I17" s="300"/>
    </row>
    <row r="18" spans="1:9" ht="16.350000000000001" customHeight="1">
      <c r="A18" s="347" t="s">
        <v>1412</v>
      </c>
      <c r="B18" s="370" t="s">
        <v>467</v>
      </c>
      <c r="C18" s="294" t="s">
        <v>1413</v>
      </c>
      <c r="D18" s="311" t="s">
        <v>9594</v>
      </c>
      <c r="E18" s="384">
        <v>1</v>
      </c>
      <c r="F18" s="379"/>
      <c r="G18" s="479">
        <v>16.93</v>
      </c>
      <c r="H18" s="644">
        <f>IF(G18="","",G18-G18*COMPASS!$U$21)</f>
        <v>16.93</v>
      </c>
      <c r="I18" s="300"/>
    </row>
    <row r="19" spans="1:9" ht="16.350000000000001" customHeight="1">
      <c r="A19" s="347" t="s">
        <v>9868</v>
      </c>
      <c r="B19" s="370" t="s">
        <v>467</v>
      </c>
      <c r="C19" s="311" t="s">
        <v>9869</v>
      </c>
      <c r="D19" s="311" t="s">
        <v>9870</v>
      </c>
      <c r="E19" s="384">
        <v>1</v>
      </c>
      <c r="F19" s="379"/>
      <c r="G19" s="479">
        <v>16.93</v>
      </c>
      <c r="H19" s="644">
        <f>IF(G19="","",G19-G19*COMPASS!$U$21)</f>
        <v>16.93</v>
      </c>
      <c r="I19" s="300"/>
    </row>
    <row r="20" spans="1:9" ht="16.350000000000001" customHeight="1">
      <c r="A20" s="347" t="s">
        <v>1414</v>
      </c>
      <c r="B20" s="370" t="s">
        <v>467</v>
      </c>
      <c r="C20" s="294" t="s">
        <v>1415</v>
      </c>
      <c r="D20" s="311" t="s">
        <v>9595</v>
      </c>
      <c r="E20" s="384">
        <v>1</v>
      </c>
      <c r="F20" s="379"/>
      <c r="G20" s="479">
        <v>16.93</v>
      </c>
      <c r="H20" s="644">
        <f>IF(G20="","",G20-G20*COMPASS!$U$21)</f>
        <v>16.93</v>
      </c>
      <c r="I20" s="300"/>
    </row>
    <row r="21" spans="1:9" ht="16.350000000000001" customHeight="1">
      <c r="A21" s="347" t="s">
        <v>7520</v>
      </c>
      <c r="B21" s="370" t="s">
        <v>216</v>
      </c>
      <c r="C21" s="294" t="s">
        <v>7521</v>
      </c>
      <c r="D21" s="311" t="s">
        <v>9596</v>
      </c>
      <c r="E21" s="384">
        <v>1</v>
      </c>
      <c r="F21" s="379"/>
      <c r="G21" s="479">
        <v>16.93</v>
      </c>
      <c r="H21" s="644">
        <f>IF(G21="","",G21-G21*COMPASS!$U$21)</f>
        <v>16.93</v>
      </c>
      <c r="I21" s="300"/>
    </row>
    <row r="22" spans="1:9" ht="16.350000000000001" customHeight="1">
      <c r="A22" s="347" t="s">
        <v>9597</v>
      </c>
      <c r="B22" s="370" t="s">
        <v>216</v>
      </c>
      <c r="C22" s="294" t="s">
        <v>9598</v>
      </c>
      <c r="D22" s="311" t="s">
        <v>9599</v>
      </c>
      <c r="E22" s="384">
        <v>50</v>
      </c>
      <c r="F22" s="379"/>
      <c r="G22" s="479">
        <v>16.93</v>
      </c>
      <c r="H22" s="644">
        <f>IF(G22="","",G22-G22*COMPASS!$U$21)</f>
        <v>16.93</v>
      </c>
      <c r="I22" s="300"/>
    </row>
    <row r="23" spans="1:9" ht="16.350000000000001" customHeight="1">
      <c r="A23" s="347" t="s">
        <v>9600</v>
      </c>
      <c r="B23" s="370" t="s">
        <v>216</v>
      </c>
      <c r="C23" s="294" t="s">
        <v>9601</v>
      </c>
      <c r="D23" s="311" t="s">
        <v>9602</v>
      </c>
      <c r="E23" s="384">
        <v>25</v>
      </c>
      <c r="F23" s="379"/>
      <c r="G23" s="479">
        <v>16.93</v>
      </c>
      <c r="H23" s="644">
        <f>IF(G23="","",G23-G23*COMPASS!$U$21)</f>
        <v>16.93</v>
      </c>
      <c r="I23" s="300"/>
    </row>
    <row r="24" spans="1:9" ht="16.350000000000001" customHeight="1">
      <c r="A24" s="347" t="s">
        <v>4701</v>
      </c>
      <c r="B24" s="370" t="s">
        <v>216</v>
      </c>
      <c r="C24" s="294" t="s">
        <v>4702</v>
      </c>
      <c r="D24" s="311" t="s">
        <v>4827</v>
      </c>
      <c r="E24" s="384">
        <v>10</v>
      </c>
      <c r="F24" s="379"/>
      <c r="G24" s="479">
        <v>18.63</v>
      </c>
      <c r="H24" s="644">
        <f>IF(G24="","",G24-G24*COMPASS!$U$21)</f>
        <v>18.63</v>
      </c>
      <c r="I24" s="300"/>
    </row>
    <row r="25" spans="1:9" ht="16.350000000000001" customHeight="1">
      <c r="A25" s="347" t="s">
        <v>4703</v>
      </c>
      <c r="B25" s="370" t="s">
        <v>216</v>
      </c>
      <c r="C25" s="294" t="s">
        <v>4704</v>
      </c>
      <c r="D25" s="311" t="s">
        <v>4828</v>
      </c>
      <c r="E25" s="384">
        <v>10</v>
      </c>
      <c r="F25" s="379"/>
      <c r="G25" s="479">
        <v>18.63</v>
      </c>
      <c r="H25" s="644">
        <f>IF(G25="","",G25-G25*COMPASS!$U$21)</f>
        <v>18.63</v>
      </c>
      <c r="I25" s="300"/>
    </row>
    <row r="26" spans="1:9" ht="16.350000000000001" customHeight="1">
      <c r="A26" s="347" t="s">
        <v>1416</v>
      </c>
      <c r="B26" s="370" t="s">
        <v>467</v>
      </c>
      <c r="C26" s="294" t="s">
        <v>1417</v>
      </c>
      <c r="D26" s="311" t="s">
        <v>4829</v>
      </c>
      <c r="E26" s="384">
        <v>1</v>
      </c>
      <c r="F26" s="379"/>
      <c r="G26" s="479">
        <v>20.329999999999998</v>
      </c>
      <c r="H26" s="644">
        <f>IF(G26="","",G26-G26*COMPASS!$U$21)</f>
        <v>20.329999999999998</v>
      </c>
      <c r="I26" s="300"/>
    </row>
    <row r="27" spans="1:9" ht="16.350000000000001" customHeight="1">
      <c r="A27" s="347" t="s">
        <v>15282</v>
      </c>
      <c r="B27" s="370" t="s">
        <v>216</v>
      </c>
      <c r="C27" s="294" t="s">
        <v>15283</v>
      </c>
      <c r="D27" s="311" t="s">
        <v>15284</v>
      </c>
      <c r="E27" s="384">
        <v>100</v>
      </c>
      <c r="F27" s="573"/>
      <c r="G27" s="479">
        <v>19.3</v>
      </c>
      <c r="H27" s="644">
        <f>IF(G27="","",G27-G27*COMPASS!$U$21)</f>
        <v>19.3</v>
      </c>
      <c r="I27" s="300"/>
    </row>
    <row r="28" spans="1:9" ht="16.350000000000001" customHeight="1">
      <c r="A28" s="347" t="s">
        <v>8267</v>
      </c>
      <c r="B28" s="371" t="s">
        <v>216</v>
      </c>
      <c r="C28" s="311" t="s">
        <v>8268</v>
      </c>
      <c r="D28" s="311" t="s">
        <v>8269</v>
      </c>
      <c r="E28" s="384">
        <v>25</v>
      </c>
      <c r="F28" s="379"/>
      <c r="G28" s="479">
        <v>20.28</v>
      </c>
      <c r="H28" s="644">
        <f>IF(G28="","",G28-G28*COMPASS!$U$21)</f>
        <v>20.28</v>
      </c>
      <c r="I28" s="300"/>
    </row>
    <row r="29" spans="1:9" ht="16.350000000000001" customHeight="1">
      <c r="A29" s="565" t="s">
        <v>4830</v>
      </c>
      <c r="B29" s="566"/>
      <c r="C29" s="567"/>
      <c r="D29" s="568"/>
      <c r="E29" s="886"/>
      <c r="F29" s="567"/>
      <c r="G29" s="568"/>
      <c r="H29" s="644" t="str">
        <f>IF(G29="","",G29-G29*COMPASS!$U$21)</f>
        <v/>
      </c>
      <c r="I29" s="300"/>
    </row>
    <row r="30" spans="1:9" ht="16.350000000000001" customHeight="1">
      <c r="A30" s="347" t="s">
        <v>1418</v>
      </c>
      <c r="B30" s="370" t="s">
        <v>216</v>
      </c>
      <c r="C30" s="294" t="s">
        <v>1419</v>
      </c>
      <c r="D30" s="311" t="s">
        <v>4831</v>
      </c>
      <c r="E30" s="398">
        <v>1</v>
      </c>
      <c r="F30" s="379"/>
      <c r="G30" s="479">
        <v>509.58</v>
      </c>
      <c r="H30" s="644">
        <f>IF(G30="","",G30-G30*COMPASS!$U$21)</f>
        <v>509.58</v>
      </c>
      <c r="I30" s="300"/>
    </row>
    <row r="31" spans="1:9" ht="16.350000000000001" customHeight="1">
      <c r="A31" s="347" t="s">
        <v>5023</v>
      </c>
      <c r="B31" s="370" t="s">
        <v>216</v>
      </c>
      <c r="C31" s="340" t="s">
        <v>4832</v>
      </c>
      <c r="D31" s="311" t="s">
        <v>4833</v>
      </c>
      <c r="E31" s="398">
        <v>1</v>
      </c>
      <c r="F31" s="379"/>
      <c r="G31" s="479">
        <v>591.53</v>
      </c>
      <c r="H31" s="644">
        <f>IF(G31="","",G31-G31*COMPASS!$U$21)</f>
        <v>591.53</v>
      </c>
      <c r="I31" s="300"/>
    </row>
    <row r="32" spans="1:9" ht="16.350000000000001" customHeight="1">
      <c r="A32" s="565" t="s">
        <v>4533</v>
      </c>
      <c r="B32" s="566"/>
      <c r="C32" s="567"/>
      <c r="D32" s="568"/>
      <c r="E32" s="568"/>
      <c r="F32" s="567"/>
      <c r="G32" s="568"/>
      <c r="H32" s="644" t="str">
        <f>IF(G32="","",G32-G32*COMPASS!$U$21)</f>
        <v/>
      </c>
      <c r="I32" s="300"/>
    </row>
    <row r="33" spans="1:9" ht="16.350000000000001" customHeight="1">
      <c r="A33" s="347" t="s">
        <v>4705</v>
      </c>
      <c r="B33" s="370" t="s">
        <v>216</v>
      </c>
      <c r="C33" s="294" t="s">
        <v>4706</v>
      </c>
      <c r="D33" s="311" t="s">
        <v>4534</v>
      </c>
      <c r="E33" s="398">
        <v>10</v>
      </c>
      <c r="F33" s="379"/>
      <c r="G33" s="479">
        <v>14.33</v>
      </c>
      <c r="H33" s="644">
        <f>IF(G33="","",G33-G33*COMPASS!$U$21)</f>
        <v>14.33</v>
      </c>
      <c r="I33" s="300"/>
    </row>
    <row r="34" spans="1:9" ht="16.350000000000001" customHeight="1">
      <c r="A34" s="347" t="s">
        <v>4707</v>
      </c>
      <c r="B34" s="370" t="s">
        <v>216</v>
      </c>
      <c r="C34" s="294" t="s">
        <v>4708</v>
      </c>
      <c r="D34" s="311" t="s">
        <v>4535</v>
      </c>
      <c r="E34" s="398">
        <v>10</v>
      </c>
      <c r="F34" s="379"/>
      <c r="G34" s="479">
        <v>16.5</v>
      </c>
      <c r="H34" s="644">
        <f>IF(G34="","",G34-G34*COMPASS!$U$21)</f>
        <v>16.5</v>
      </c>
      <c r="I34" s="300"/>
    </row>
    <row r="35" spans="1:9" ht="16.350000000000001" customHeight="1">
      <c r="A35" s="347" t="s">
        <v>4709</v>
      </c>
      <c r="B35" s="370" t="s">
        <v>216</v>
      </c>
      <c r="C35" s="294" t="s">
        <v>4710</v>
      </c>
      <c r="D35" s="311" t="s">
        <v>4536</v>
      </c>
      <c r="E35" s="398">
        <v>10</v>
      </c>
      <c r="F35" s="379"/>
      <c r="G35" s="479">
        <v>18.68</v>
      </c>
      <c r="H35" s="644">
        <f>IF(G35="","",G35-G35*COMPASS!$U$21)</f>
        <v>18.68</v>
      </c>
      <c r="I35" s="300"/>
    </row>
    <row r="36" spans="1:9" ht="16.350000000000001" customHeight="1">
      <c r="A36" s="347" t="s">
        <v>4711</v>
      </c>
      <c r="B36" s="370" t="s">
        <v>216</v>
      </c>
      <c r="C36" s="294" t="s">
        <v>4712</v>
      </c>
      <c r="D36" s="311" t="s">
        <v>4537</v>
      </c>
      <c r="E36" s="398">
        <v>10</v>
      </c>
      <c r="F36" s="379"/>
      <c r="G36" s="479">
        <v>22.99</v>
      </c>
      <c r="H36" s="644">
        <f>IF(G36="","",G36-G36*COMPASS!$U$21)</f>
        <v>22.99</v>
      </c>
      <c r="I36" s="300"/>
    </row>
    <row r="37" spans="1:9" ht="16.350000000000001" customHeight="1">
      <c r="A37" s="347" t="s">
        <v>4713</v>
      </c>
      <c r="B37" s="370" t="s">
        <v>216</v>
      </c>
      <c r="C37" s="294" t="s">
        <v>4714</v>
      </c>
      <c r="D37" s="311" t="s">
        <v>4538</v>
      </c>
      <c r="E37" s="398">
        <v>10</v>
      </c>
      <c r="F37" s="379"/>
      <c r="G37" s="479">
        <v>33.81</v>
      </c>
      <c r="H37" s="644">
        <f>IF(G37="","",G37-G37*COMPASS!$U$21)</f>
        <v>33.81</v>
      </c>
      <c r="I37" s="300"/>
    </row>
    <row r="38" spans="1:9" ht="16.350000000000001" customHeight="1">
      <c r="A38" s="565" t="s">
        <v>4715</v>
      </c>
      <c r="B38" s="566"/>
      <c r="C38" s="567"/>
      <c r="D38" s="568"/>
      <c r="E38" s="568"/>
      <c r="F38" s="568"/>
      <c r="G38" s="568"/>
      <c r="H38" s="644" t="str">
        <f>IF(G38="","",G38-G38*COMPASS!$U$21)</f>
        <v/>
      </c>
      <c r="I38" s="300"/>
    </row>
    <row r="39" spans="1:9" ht="16.350000000000001" customHeight="1">
      <c r="A39" s="347" t="s">
        <v>9603</v>
      </c>
      <c r="B39" s="370" t="s">
        <v>216</v>
      </c>
      <c r="C39" s="294" t="s">
        <v>9604</v>
      </c>
      <c r="D39" s="311" t="s">
        <v>9605</v>
      </c>
      <c r="E39" s="398">
        <v>10</v>
      </c>
      <c r="F39" s="379"/>
      <c r="G39" s="479">
        <v>13.96</v>
      </c>
      <c r="H39" s="644">
        <f>IF(G39="","",G39-G39*COMPASS!$U$21)</f>
        <v>13.96</v>
      </c>
      <c r="I39" s="300"/>
    </row>
    <row r="40" spans="1:9" ht="16.350000000000001" customHeight="1">
      <c r="A40" s="347" t="s">
        <v>4716</v>
      </c>
      <c r="B40" s="370" t="s">
        <v>467</v>
      </c>
      <c r="C40" s="294" t="s">
        <v>4717</v>
      </c>
      <c r="D40" s="311" t="s">
        <v>4718</v>
      </c>
      <c r="E40" s="384">
        <v>1</v>
      </c>
      <c r="F40" s="379"/>
      <c r="G40" s="479">
        <v>15.12</v>
      </c>
      <c r="H40" s="644">
        <f>IF(G40="","",G40-G40*COMPASS!$U$21)</f>
        <v>15.12</v>
      </c>
      <c r="I40" s="300"/>
    </row>
    <row r="41" spans="1:9" ht="16.350000000000001" customHeight="1">
      <c r="A41" s="347" t="s">
        <v>4719</v>
      </c>
      <c r="B41" s="370" t="s">
        <v>467</v>
      </c>
      <c r="C41" s="294" t="s">
        <v>4720</v>
      </c>
      <c r="D41" s="311" t="s">
        <v>4721</v>
      </c>
      <c r="E41" s="384">
        <v>1</v>
      </c>
      <c r="F41" s="379"/>
      <c r="G41" s="479">
        <v>16.25</v>
      </c>
      <c r="H41" s="644">
        <f>IF(G41="","",G41-G41*COMPASS!$U$21)</f>
        <v>16.25</v>
      </c>
      <c r="I41" s="300"/>
    </row>
    <row r="42" spans="1:9" ht="16.350000000000001" customHeight="1">
      <c r="A42" s="347" t="s">
        <v>4722</v>
      </c>
      <c r="B42" s="370" t="s">
        <v>467</v>
      </c>
      <c r="C42" s="294" t="s">
        <v>4723</v>
      </c>
      <c r="D42" s="311" t="s">
        <v>4724</v>
      </c>
      <c r="E42" s="384">
        <v>1</v>
      </c>
      <c r="F42" s="379"/>
      <c r="G42" s="479">
        <v>17.38</v>
      </c>
      <c r="H42" s="644">
        <f>IF(G42="","",G42-G42*COMPASS!$U$21)</f>
        <v>17.38</v>
      </c>
      <c r="I42" s="300"/>
    </row>
    <row r="43" spans="1:9" ht="16.350000000000001" customHeight="1">
      <c r="A43" s="347" t="s">
        <v>4725</v>
      </c>
      <c r="B43" s="370" t="s">
        <v>467</v>
      </c>
      <c r="C43" s="294" t="s">
        <v>4726</v>
      </c>
      <c r="D43" s="311" t="s">
        <v>4727</v>
      </c>
      <c r="E43" s="384">
        <v>1</v>
      </c>
      <c r="F43" s="379"/>
      <c r="G43" s="479">
        <v>19.68</v>
      </c>
      <c r="H43" s="644">
        <f>IF(G43="","",G43-G43*COMPASS!$U$21)</f>
        <v>19.68</v>
      </c>
      <c r="I43" s="300"/>
    </row>
    <row r="44" spans="1:9" ht="16.350000000000001" customHeight="1">
      <c r="A44" s="347" t="s">
        <v>4728</v>
      </c>
      <c r="B44" s="370" t="s">
        <v>216</v>
      </c>
      <c r="C44" s="294" t="s">
        <v>4729</v>
      </c>
      <c r="D44" s="311" t="s">
        <v>4730</v>
      </c>
      <c r="E44" s="398">
        <v>10</v>
      </c>
      <c r="F44" s="379"/>
      <c r="G44" s="479">
        <v>21.95</v>
      </c>
      <c r="H44" s="644">
        <f>IF(G44="","",G44-G44*COMPASS!$U$21)</f>
        <v>21.95</v>
      </c>
      <c r="I44" s="300"/>
    </row>
    <row r="45" spans="1:9" ht="16.350000000000001" customHeight="1">
      <c r="A45" s="347" t="s">
        <v>4731</v>
      </c>
      <c r="B45" s="370" t="s">
        <v>216</v>
      </c>
      <c r="C45" s="294" t="s">
        <v>4732</v>
      </c>
      <c r="D45" s="311" t="s">
        <v>4733</v>
      </c>
      <c r="E45" s="398">
        <v>10</v>
      </c>
      <c r="F45" s="379"/>
      <c r="G45" s="479">
        <v>24.23</v>
      </c>
      <c r="H45" s="644">
        <f>IF(G45="","",G45-G45*COMPASS!$U$21)</f>
        <v>24.23</v>
      </c>
      <c r="I45" s="300"/>
    </row>
    <row r="46" spans="1:9" ht="16.350000000000001" customHeight="1">
      <c r="A46" s="347" t="s">
        <v>9606</v>
      </c>
      <c r="B46" s="370" t="s">
        <v>216</v>
      </c>
      <c r="C46" s="294" t="s">
        <v>9607</v>
      </c>
      <c r="D46" s="311" t="s">
        <v>9608</v>
      </c>
      <c r="E46" s="398">
        <v>10</v>
      </c>
      <c r="F46" s="379"/>
      <c r="G46" s="479">
        <v>15.12</v>
      </c>
      <c r="H46" s="644">
        <f>IF(G46="","",G46-G46*COMPASS!$U$21)</f>
        <v>15.12</v>
      </c>
      <c r="I46" s="300"/>
    </row>
    <row r="47" spans="1:9" ht="16.350000000000001" customHeight="1">
      <c r="A47" s="347" t="s">
        <v>9609</v>
      </c>
      <c r="B47" s="370" t="s">
        <v>216</v>
      </c>
      <c r="C47" s="294" t="s">
        <v>9610</v>
      </c>
      <c r="D47" s="311" t="s">
        <v>9611</v>
      </c>
      <c r="E47" s="398">
        <v>10</v>
      </c>
      <c r="F47" s="379"/>
      <c r="G47" s="479">
        <v>17.38</v>
      </c>
      <c r="H47" s="644">
        <f>IF(G47="","",G47-G47*COMPASS!$U$21)</f>
        <v>17.38</v>
      </c>
      <c r="I47" s="300"/>
    </row>
    <row r="48" spans="1:9" ht="16.350000000000001" customHeight="1">
      <c r="A48" s="347" t="s">
        <v>9612</v>
      </c>
      <c r="B48" s="370" t="s">
        <v>216</v>
      </c>
      <c r="C48" s="294" t="s">
        <v>9613</v>
      </c>
      <c r="D48" s="311" t="s">
        <v>9614</v>
      </c>
      <c r="E48" s="398">
        <v>10</v>
      </c>
      <c r="F48" s="379"/>
      <c r="G48" s="479">
        <v>19.68</v>
      </c>
      <c r="H48" s="644">
        <f>IF(G48="","",G48-G48*COMPASS!$U$21)</f>
        <v>19.68</v>
      </c>
      <c r="I48" s="300"/>
    </row>
    <row r="49" spans="1:9" ht="16.350000000000001" customHeight="1">
      <c r="A49" s="347" t="s">
        <v>9615</v>
      </c>
      <c r="B49" s="370" t="s">
        <v>216</v>
      </c>
      <c r="C49" s="294" t="s">
        <v>9616</v>
      </c>
      <c r="D49" s="311" t="s">
        <v>9617</v>
      </c>
      <c r="E49" s="398">
        <v>10</v>
      </c>
      <c r="F49" s="379"/>
      <c r="G49" s="479">
        <v>24.23</v>
      </c>
      <c r="H49" s="644">
        <f>IF(G49="","",G49-G49*COMPASS!$U$21)</f>
        <v>24.23</v>
      </c>
      <c r="I49" s="300"/>
    </row>
    <row r="50" spans="1:9" ht="16.350000000000001" customHeight="1">
      <c r="A50" s="347" t="s">
        <v>4734</v>
      </c>
      <c r="B50" s="370" t="s">
        <v>216</v>
      </c>
      <c r="C50" s="294" t="s">
        <v>4735</v>
      </c>
      <c r="D50" s="311" t="s">
        <v>4736</v>
      </c>
      <c r="E50" s="398">
        <v>10</v>
      </c>
      <c r="F50" s="379"/>
      <c r="G50" s="479">
        <v>15.12</v>
      </c>
      <c r="H50" s="644">
        <f>IF(G50="","",G50-G50*COMPASS!$U$21)</f>
        <v>15.12</v>
      </c>
      <c r="I50" s="300"/>
    </row>
    <row r="51" spans="1:9" ht="16.350000000000001" customHeight="1">
      <c r="A51" s="347" t="s">
        <v>4737</v>
      </c>
      <c r="B51" s="370" t="s">
        <v>216</v>
      </c>
      <c r="C51" s="294" t="s">
        <v>4738</v>
      </c>
      <c r="D51" s="311" t="s">
        <v>4739</v>
      </c>
      <c r="E51" s="398">
        <v>10</v>
      </c>
      <c r="F51" s="379"/>
      <c r="G51" s="479">
        <v>17.38</v>
      </c>
      <c r="H51" s="644">
        <f>IF(G51="","",G51-G51*COMPASS!$U$21)</f>
        <v>17.38</v>
      </c>
      <c r="I51" s="300"/>
    </row>
    <row r="52" spans="1:9" ht="16.350000000000001" customHeight="1">
      <c r="A52" s="347" t="s">
        <v>4740</v>
      </c>
      <c r="B52" s="370" t="s">
        <v>216</v>
      </c>
      <c r="C52" s="294" t="s">
        <v>4741</v>
      </c>
      <c r="D52" s="311" t="s">
        <v>4742</v>
      </c>
      <c r="E52" s="398">
        <v>10</v>
      </c>
      <c r="F52" s="379"/>
      <c r="G52" s="479">
        <v>19.68</v>
      </c>
      <c r="H52" s="644">
        <f>IF(G52="","",G52-G52*COMPASS!$U$21)</f>
        <v>19.68</v>
      </c>
      <c r="I52" s="300"/>
    </row>
    <row r="53" spans="1:9" ht="16.350000000000001" customHeight="1">
      <c r="A53" s="347" t="s">
        <v>4743</v>
      </c>
      <c r="B53" s="370" t="s">
        <v>216</v>
      </c>
      <c r="C53" s="294" t="s">
        <v>4744</v>
      </c>
      <c r="D53" s="311" t="s">
        <v>4745</v>
      </c>
      <c r="E53" s="398">
        <v>10</v>
      </c>
      <c r="F53" s="379"/>
      <c r="G53" s="479">
        <v>24.23</v>
      </c>
      <c r="H53" s="644">
        <f>IF(G53="","",G53-G53*COMPASS!$U$21)</f>
        <v>24.23</v>
      </c>
      <c r="I53" s="300"/>
    </row>
    <row r="54" spans="1:9" ht="16.350000000000001" customHeight="1">
      <c r="A54" s="347" t="s">
        <v>4746</v>
      </c>
      <c r="B54" s="370" t="s">
        <v>216</v>
      </c>
      <c r="C54" s="294" t="s">
        <v>4747</v>
      </c>
      <c r="D54" s="311" t="s">
        <v>4748</v>
      </c>
      <c r="E54" s="398">
        <v>10</v>
      </c>
      <c r="F54" s="379"/>
      <c r="G54" s="479">
        <v>15.12</v>
      </c>
      <c r="H54" s="644">
        <f>IF(G54="","",G54-G54*COMPASS!$U$21)</f>
        <v>15.12</v>
      </c>
      <c r="I54" s="300"/>
    </row>
    <row r="55" spans="1:9" ht="16.350000000000001" customHeight="1">
      <c r="A55" s="347" t="s">
        <v>4749</v>
      </c>
      <c r="B55" s="370" t="s">
        <v>216</v>
      </c>
      <c r="C55" s="294" t="s">
        <v>4750</v>
      </c>
      <c r="D55" s="311" t="s">
        <v>4751</v>
      </c>
      <c r="E55" s="398">
        <v>10</v>
      </c>
      <c r="F55" s="379"/>
      <c r="G55" s="479">
        <v>17.38</v>
      </c>
      <c r="H55" s="644">
        <f>IF(G55="","",G55-G55*COMPASS!$U$21)</f>
        <v>17.38</v>
      </c>
      <c r="I55" s="300"/>
    </row>
    <row r="56" spans="1:9" ht="16.350000000000001" customHeight="1">
      <c r="A56" s="347" t="s">
        <v>4752</v>
      </c>
      <c r="B56" s="370" t="s">
        <v>216</v>
      </c>
      <c r="C56" s="294" t="s">
        <v>4753</v>
      </c>
      <c r="D56" s="311" t="s">
        <v>4754</v>
      </c>
      <c r="E56" s="398">
        <v>10</v>
      </c>
      <c r="F56" s="379"/>
      <c r="G56" s="479">
        <v>19.68</v>
      </c>
      <c r="H56" s="644">
        <f>IF(G56="","",G56-G56*COMPASS!$U$21)</f>
        <v>19.68</v>
      </c>
      <c r="I56" s="300"/>
    </row>
    <row r="57" spans="1:9" ht="16.350000000000001" customHeight="1">
      <c r="A57" s="347" t="s">
        <v>4755</v>
      </c>
      <c r="B57" s="370" t="s">
        <v>216</v>
      </c>
      <c r="C57" s="294" t="s">
        <v>4756</v>
      </c>
      <c r="D57" s="311" t="s">
        <v>4757</v>
      </c>
      <c r="E57" s="398">
        <v>10</v>
      </c>
      <c r="F57" s="379"/>
      <c r="G57" s="479">
        <v>24.23</v>
      </c>
      <c r="H57" s="644">
        <f>IF(G57="","",G57-G57*COMPASS!$U$21)</f>
        <v>24.23</v>
      </c>
      <c r="I57" s="300"/>
    </row>
    <row r="58" spans="1:9" ht="16.350000000000001" customHeight="1">
      <c r="A58" s="347" t="s">
        <v>4758</v>
      </c>
      <c r="B58" s="370" t="s">
        <v>216</v>
      </c>
      <c r="C58" s="294" t="s">
        <v>4759</v>
      </c>
      <c r="D58" s="311" t="s">
        <v>4760</v>
      </c>
      <c r="E58" s="398">
        <v>10</v>
      </c>
      <c r="F58" s="379"/>
      <c r="G58" s="479">
        <v>15.12</v>
      </c>
      <c r="H58" s="644">
        <f>IF(G58="","",G58-G58*COMPASS!$U$21)</f>
        <v>15.12</v>
      </c>
      <c r="I58" s="300"/>
    </row>
    <row r="59" spans="1:9" ht="16.350000000000001" customHeight="1">
      <c r="A59" s="347" t="s">
        <v>4761</v>
      </c>
      <c r="B59" s="370" t="s">
        <v>216</v>
      </c>
      <c r="C59" s="294" t="s">
        <v>4762</v>
      </c>
      <c r="D59" s="311" t="s">
        <v>4763</v>
      </c>
      <c r="E59" s="398">
        <v>10</v>
      </c>
      <c r="F59" s="379"/>
      <c r="G59" s="479">
        <v>17.38</v>
      </c>
      <c r="H59" s="644">
        <f>IF(G59="","",G59-G59*COMPASS!$U$21)</f>
        <v>17.38</v>
      </c>
      <c r="I59" s="300"/>
    </row>
    <row r="60" spans="1:9" ht="16.350000000000001" customHeight="1">
      <c r="A60" s="347" t="s">
        <v>4764</v>
      </c>
      <c r="B60" s="370" t="s">
        <v>216</v>
      </c>
      <c r="C60" s="294" t="s">
        <v>4765</v>
      </c>
      <c r="D60" s="311" t="s">
        <v>4766</v>
      </c>
      <c r="E60" s="398">
        <v>10</v>
      </c>
      <c r="F60" s="379"/>
      <c r="G60" s="479">
        <v>19.68</v>
      </c>
      <c r="H60" s="644">
        <f>IF(G60="","",G60-G60*COMPASS!$U$21)</f>
        <v>19.68</v>
      </c>
      <c r="I60" s="300"/>
    </row>
    <row r="61" spans="1:9" ht="16.350000000000001" customHeight="1">
      <c r="A61" s="347" t="s">
        <v>4767</v>
      </c>
      <c r="B61" s="370" t="s">
        <v>216</v>
      </c>
      <c r="C61" s="294" t="s">
        <v>4768</v>
      </c>
      <c r="D61" s="311" t="s">
        <v>4769</v>
      </c>
      <c r="E61" s="398">
        <v>10</v>
      </c>
      <c r="F61" s="379"/>
      <c r="G61" s="479">
        <v>24.23</v>
      </c>
      <c r="H61" s="644">
        <f>IF(G61="","",G61-G61*COMPASS!$U$21)</f>
        <v>24.23</v>
      </c>
      <c r="I61" s="300"/>
    </row>
    <row r="62" spans="1:9" ht="16.350000000000001" customHeight="1">
      <c r="A62" s="347" t="s">
        <v>4770</v>
      </c>
      <c r="B62" s="370" t="s">
        <v>216</v>
      </c>
      <c r="C62" s="294" t="s">
        <v>4771</v>
      </c>
      <c r="D62" s="311" t="s">
        <v>4772</v>
      </c>
      <c r="E62" s="398">
        <v>10</v>
      </c>
      <c r="F62" s="379"/>
      <c r="G62" s="479">
        <v>15.12</v>
      </c>
      <c r="H62" s="644">
        <f>IF(G62="","",G62-G62*COMPASS!$U$21)</f>
        <v>15.12</v>
      </c>
      <c r="I62" s="300"/>
    </row>
    <row r="63" spans="1:9" ht="16.350000000000001" customHeight="1">
      <c r="A63" s="347" t="s">
        <v>4773</v>
      </c>
      <c r="B63" s="370" t="s">
        <v>216</v>
      </c>
      <c r="C63" s="294" t="s">
        <v>4774</v>
      </c>
      <c r="D63" s="311" t="s">
        <v>4775</v>
      </c>
      <c r="E63" s="398">
        <v>10</v>
      </c>
      <c r="F63" s="379"/>
      <c r="G63" s="479">
        <v>17.38</v>
      </c>
      <c r="H63" s="644">
        <f>IF(G63="","",G63-G63*COMPASS!$U$21)</f>
        <v>17.38</v>
      </c>
      <c r="I63" s="300"/>
    </row>
    <row r="64" spans="1:9" ht="16.350000000000001" customHeight="1">
      <c r="A64" s="347" t="s">
        <v>4776</v>
      </c>
      <c r="B64" s="370" t="s">
        <v>216</v>
      </c>
      <c r="C64" s="294" t="s">
        <v>4777</v>
      </c>
      <c r="D64" s="311" t="s">
        <v>4778</v>
      </c>
      <c r="E64" s="398">
        <v>10</v>
      </c>
      <c r="F64" s="379"/>
      <c r="G64" s="479">
        <v>19.68</v>
      </c>
      <c r="H64" s="644">
        <f>IF(G64="","",G64-G64*COMPASS!$U$21)</f>
        <v>19.68</v>
      </c>
      <c r="I64" s="300"/>
    </row>
    <row r="65" spans="1:9" ht="16.350000000000001" customHeight="1">
      <c r="A65" s="347" t="s">
        <v>4779</v>
      </c>
      <c r="B65" s="370" t="s">
        <v>216</v>
      </c>
      <c r="C65" s="294" t="s">
        <v>4780</v>
      </c>
      <c r="D65" s="311" t="s">
        <v>4781</v>
      </c>
      <c r="E65" s="398">
        <v>10</v>
      </c>
      <c r="F65" s="379"/>
      <c r="G65" s="479">
        <v>24.23</v>
      </c>
      <c r="H65" s="644">
        <f>IF(G65="","",G65-G65*COMPASS!$U$21)</f>
        <v>24.23</v>
      </c>
      <c r="I65" s="300"/>
    </row>
    <row r="66" spans="1:9" ht="16.350000000000001" customHeight="1">
      <c r="A66" s="569" t="s">
        <v>16205</v>
      </c>
      <c r="B66" s="383"/>
      <c r="C66" s="357"/>
      <c r="D66" s="570"/>
      <c r="E66" s="570"/>
      <c r="F66" s="357"/>
      <c r="G66" s="570"/>
      <c r="H66" s="644" t="str">
        <f>IF(G66="","",G66-G66*COMPASS!$U$21)</f>
        <v/>
      </c>
      <c r="I66" s="300"/>
    </row>
    <row r="67" spans="1:9" ht="16.350000000000001" customHeight="1">
      <c r="A67" s="565" t="s">
        <v>6911</v>
      </c>
      <c r="B67" s="566"/>
      <c r="C67" s="567"/>
      <c r="D67" s="568"/>
      <c r="E67" s="568"/>
      <c r="F67" s="567"/>
      <c r="G67" s="568"/>
      <c r="H67" s="644" t="str">
        <f>IF(G67="","",G67-G67*COMPASS!$U$21)</f>
        <v/>
      </c>
      <c r="I67" s="300"/>
    </row>
    <row r="68" spans="1:9" ht="16.350000000000001" customHeight="1">
      <c r="A68" s="347" t="s">
        <v>6912</v>
      </c>
      <c r="B68" s="371" t="s">
        <v>4437</v>
      </c>
      <c r="C68" s="340" t="s">
        <v>6913</v>
      </c>
      <c r="D68" s="311" t="s">
        <v>6914</v>
      </c>
      <c r="E68" s="398">
        <v>25</v>
      </c>
      <c r="F68" s="379"/>
      <c r="G68" s="479">
        <v>25.31</v>
      </c>
      <c r="H68" s="644">
        <f>IF(G68="","",G68-G68*COMPASS!$U$21)</f>
        <v>25.31</v>
      </c>
      <c r="I68" s="300"/>
    </row>
    <row r="69" spans="1:9" ht="16.350000000000001" customHeight="1">
      <c r="A69" s="347" t="s">
        <v>7909</v>
      </c>
      <c r="B69" s="371" t="s">
        <v>4437</v>
      </c>
      <c r="C69" s="340" t="s">
        <v>7907</v>
      </c>
      <c r="D69" s="317" t="s">
        <v>6915</v>
      </c>
      <c r="E69" s="384">
        <v>1</v>
      </c>
      <c r="F69" s="379"/>
      <c r="G69" s="479">
        <v>133.25</v>
      </c>
      <c r="H69" s="644">
        <f>IF(G69="","",G69-G69*COMPASS!$U$21)</f>
        <v>133.25</v>
      </c>
      <c r="I69" s="300"/>
    </row>
    <row r="70" spans="1:9" ht="16.350000000000001" customHeight="1">
      <c r="A70" s="347" t="s">
        <v>16206</v>
      </c>
      <c r="B70" s="457" t="s">
        <v>216</v>
      </c>
      <c r="C70" s="340" t="s">
        <v>16207</v>
      </c>
      <c r="D70" s="317" t="s">
        <v>16208</v>
      </c>
      <c r="E70" s="384">
        <v>10</v>
      </c>
      <c r="F70" s="1172" t="s">
        <v>445</v>
      </c>
      <c r="G70" s="479">
        <v>99.09</v>
      </c>
      <c r="H70" s="644">
        <f>IF(G70="","",G70-G70*COMPASS!$U$21)</f>
        <v>99.09</v>
      </c>
      <c r="I70" s="300"/>
    </row>
    <row r="71" spans="1:9" ht="16.350000000000001" customHeight="1">
      <c r="A71" s="341" t="s">
        <v>16209</v>
      </c>
      <c r="B71" s="457" t="s">
        <v>216</v>
      </c>
      <c r="C71" s="340" t="s">
        <v>16210</v>
      </c>
      <c r="D71" s="317" t="s">
        <v>16211</v>
      </c>
      <c r="E71" s="384">
        <v>25</v>
      </c>
      <c r="F71" s="1172" t="s">
        <v>445</v>
      </c>
      <c r="G71" s="479">
        <v>14.1</v>
      </c>
      <c r="H71" s="644">
        <f>IF(G71="","",G71-G71*COMPASS!$U$21)</f>
        <v>14.1</v>
      </c>
      <c r="I71" s="300"/>
    </row>
    <row r="72" spans="1:9" ht="16.350000000000001" customHeight="1">
      <c r="A72" s="341" t="s">
        <v>16212</v>
      </c>
      <c r="B72" s="457" t="s">
        <v>216</v>
      </c>
      <c r="C72" s="340" t="s">
        <v>16213</v>
      </c>
      <c r="D72" s="317" t="s">
        <v>6914</v>
      </c>
      <c r="E72" s="384">
        <v>25</v>
      </c>
      <c r="F72" s="1172" t="s">
        <v>445</v>
      </c>
      <c r="G72" s="479">
        <v>20.14</v>
      </c>
      <c r="H72" s="644">
        <f>IF(G72="","",G72-G72*COMPASS!$U$21)</f>
        <v>20.14</v>
      </c>
      <c r="I72" s="300"/>
    </row>
    <row r="73" spans="1:9" ht="16.350000000000001" customHeight="1">
      <c r="A73" s="341" t="s">
        <v>1437</v>
      </c>
      <c r="B73" s="457" t="s">
        <v>216</v>
      </c>
      <c r="C73" s="340" t="s">
        <v>1420</v>
      </c>
      <c r="D73" s="317" t="s">
        <v>8444</v>
      </c>
      <c r="E73" s="398">
        <v>10</v>
      </c>
      <c r="F73" s="379"/>
      <c r="G73" s="479">
        <v>24.98</v>
      </c>
      <c r="H73" s="644">
        <f>IF(G73="","",G73-G73*COMPASS!$U$21)</f>
        <v>24.98</v>
      </c>
      <c r="I73" s="300"/>
    </row>
    <row r="74" spans="1:9" ht="16.350000000000001" customHeight="1">
      <c r="A74" s="341" t="s">
        <v>1438</v>
      </c>
      <c r="B74" s="457" t="s">
        <v>216</v>
      </c>
      <c r="C74" s="340" t="s">
        <v>1421</v>
      </c>
      <c r="D74" s="317" t="s">
        <v>8445</v>
      </c>
      <c r="E74" s="398">
        <v>10</v>
      </c>
      <c r="F74" s="379"/>
      <c r="G74" s="479">
        <v>28.75</v>
      </c>
      <c r="H74" s="644">
        <f>IF(G74="","",G74-G74*COMPASS!$U$21)</f>
        <v>28.75</v>
      </c>
      <c r="I74" s="300"/>
    </row>
    <row r="75" spans="1:9" ht="16.350000000000001" customHeight="1">
      <c r="A75" s="341" t="s">
        <v>1439</v>
      </c>
      <c r="B75" s="457" t="s">
        <v>216</v>
      </c>
      <c r="C75" s="340" t="s">
        <v>1422</v>
      </c>
      <c r="D75" s="317" t="s">
        <v>8446</v>
      </c>
      <c r="E75" s="398">
        <v>10</v>
      </c>
      <c r="F75" s="379"/>
      <c r="G75" s="479">
        <v>32.53</v>
      </c>
      <c r="H75" s="644">
        <f>IF(G75="","",G75-G75*COMPASS!$U$21)</f>
        <v>32.53</v>
      </c>
      <c r="I75" s="300"/>
    </row>
    <row r="76" spans="1:9" ht="16.350000000000001" customHeight="1">
      <c r="A76" s="341" t="s">
        <v>1440</v>
      </c>
      <c r="B76" s="457" t="s">
        <v>216</v>
      </c>
      <c r="C76" s="340" t="s">
        <v>1423</v>
      </c>
      <c r="D76" s="317" t="s">
        <v>8447</v>
      </c>
      <c r="E76" s="398">
        <v>10</v>
      </c>
      <c r="F76" s="379"/>
      <c r="G76" s="479">
        <v>40.06</v>
      </c>
      <c r="H76" s="644">
        <f>IF(G76="","",G76-G76*COMPASS!$U$21)</f>
        <v>40.06</v>
      </c>
      <c r="I76" s="300"/>
    </row>
    <row r="77" spans="1:9" ht="16.350000000000001" customHeight="1">
      <c r="A77" s="569" t="s">
        <v>4539</v>
      </c>
      <c r="B77" s="357"/>
      <c r="C77" s="357"/>
      <c r="D77" s="570"/>
      <c r="E77" s="570"/>
      <c r="F77" s="357"/>
      <c r="G77" s="570"/>
      <c r="H77" s="644" t="str">
        <f>IF(G77="","",G77-G77*COMPASS!$U$21)</f>
        <v/>
      </c>
      <c r="I77" s="300"/>
    </row>
    <row r="78" spans="1:9" ht="16.350000000000001" customHeight="1">
      <c r="A78" s="565" t="s">
        <v>4540</v>
      </c>
      <c r="B78" s="567"/>
      <c r="C78" s="567"/>
      <c r="D78" s="568"/>
      <c r="E78" s="568"/>
      <c r="F78" s="567"/>
      <c r="G78" s="568"/>
      <c r="H78" s="644" t="str">
        <f>IF(G78="","",G78-G78*COMPASS!$U$21)</f>
        <v/>
      </c>
      <c r="I78" s="300"/>
    </row>
    <row r="79" spans="1:9" ht="16.350000000000001" customHeight="1">
      <c r="A79" s="341" t="s">
        <v>8448</v>
      </c>
      <c r="B79" s="370" t="s">
        <v>216</v>
      </c>
      <c r="C79" s="294" t="s">
        <v>8449</v>
      </c>
      <c r="D79" s="311" t="s">
        <v>8450</v>
      </c>
      <c r="E79" s="384">
        <v>14640</v>
      </c>
      <c r="F79" s="379"/>
      <c r="G79" s="479">
        <v>4.596295081967213</v>
      </c>
      <c r="H79" s="644">
        <f>IF(G79="","",G79-G79*COMPASS!$U$21)</f>
        <v>4.596295081967213</v>
      </c>
      <c r="I79" s="300"/>
    </row>
    <row r="80" spans="1:9" ht="16.350000000000001" customHeight="1">
      <c r="A80" s="341" t="s">
        <v>8451</v>
      </c>
      <c r="B80" s="370" t="s">
        <v>4437</v>
      </c>
      <c r="C80" s="294" t="s">
        <v>8452</v>
      </c>
      <c r="D80" s="311" t="s">
        <v>8453</v>
      </c>
      <c r="E80" s="384">
        <v>7320</v>
      </c>
      <c r="F80" s="379"/>
      <c r="G80" s="479">
        <v>3.7071475409836068</v>
      </c>
      <c r="H80" s="644">
        <f>IF(G80="","",G80-G80*COMPASS!$U$21)</f>
        <v>3.7071475409836068</v>
      </c>
      <c r="I80" s="300"/>
    </row>
    <row r="81" spans="1:9" ht="16.350000000000001" customHeight="1">
      <c r="A81" s="347" t="s">
        <v>16214</v>
      </c>
      <c r="B81" s="371" t="s">
        <v>467</v>
      </c>
      <c r="C81" s="294" t="s">
        <v>16215</v>
      </c>
      <c r="D81" s="311" t="s">
        <v>8453</v>
      </c>
      <c r="E81" s="384">
        <v>305</v>
      </c>
      <c r="F81" s="1172" t="s">
        <v>445</v>
      </c>
      <c r="G81" s="479">
        <v>3.7071475409836068</v>
      </c>
      <c r="H81" s="644">
        <f>IF(G81="","",G81-G81*COMPASS!$U$21)</f>
        <v>3.7071475409836068</v>
      </c>
      <c r="I81" s="300"/>
    </row>
    <row r="82" spans="1:9" ht="16.350000000000001" customHeight="1">
      <c r="A82" s="347" t="s">
        <v>5024</v>
      </c>
      <c r="B82" s="370" t="s">
        <v>216</v>
      </c>
      <c r="C82" s="294" t="s">
        <v>4834</v>
      </c>
      <c r="D82" s="311" t="s">
        <v>5929</v>
      </c>
      <c r="E82" s="384">
        <v>7320</v>
      </c>
      <c r="F82" s="379"/>
      <c r="G82" s="479">
        <v>3.3587540983606559</v>
      </c>
      <c r="H82" s="644">
        <f>IF(G82="","",G82-G82*COMPASS!$U$21)</f>
        <v>3.3587540983606559</v>
      </c>
      <c r="I82" s="300"/>
    </row>
    <row r="83" spans="1:9" ht="16.350000000000001" customHeight="1">
      <c r="A83" s="347" t="s">
        <v>10002</v>
      </c>
      <c r="B83" s="370" t="s">
        <v>216</v>
      </c>
      <c r="C83" s="294" t="s">
        <v>10003</v>
      </c>
      <c r="D83" s="311" t="s">
        <v>15285</v>
      </c>
      <c r="E83" s="384">
        <v>7320</v>
      </c>
      <c r="F83"/>
      <c r="G83" s="479">
        <v>3.3587540983606559</v>
      </c>
      <c r="H83" s="644">
        <f>IF(G83="","",G83-G83*COMPASS!$U$21)</f>
        <v>3.3587540983606559</v>
      </c>
      <c r="I83" s="300"/>
    </row>
    <row r="84" spans="1:9" ht="16.350000000000001" customHeight="1">
      <c r="A84" s="347" t="s">
        <v>6916</v>
      </c>
      <c r="B84" s="371" t="s">
        <v>467</v>
      </c>
      <c r="C84" s="311" t="s">
        <v>6917</v>
      </c>
      <c r="D84" s="311" t="s">
        <v>4835</v>
      </c>
      <c r="E84" s="384">
        <v>500</v>
      </c>
      <c r="F84" s="379"/>
      <c r="G84" s="479">
        <v>3.69922</v>
      </c>
      <c r="H84" s="644">
        <f>IF(G84="","",G84-G84*COMPASS!$U$21)</f>
        <v>3.69922</v>
      </c>
      <c r="I84" s="300"/>
    </row>
    <row r="85" spans="1:9" ht="16.350000000000001" customHeight="1">
      <c r="A85" s="347" t="s">
        <v>8441</v>
      </c>
      <c r="B85" s="370" t="s">
        <v>216</v>
      </c>
      <c r="C85" s="294" t="s">
        <v>8442</v>
      </c>
      <c r="D85" s="311" t="s">
        <v>8443</v>
      </c>
      <c r="E85" s="384">
        <v>6000</v>
      </c>
      <c r="F85" s="379"/>
      <c r="G85" s="479">
        <v>3.0018600000000002</v>
      </c>
      <c r="H85" s="644">
        <f>IF(G85="","",G85-G85*COMPASS!$U$21)</f>
        <v>3.0018600000000002</v>
      </c>
      <c r="I85" s="300"/>
    </row>
    <row r="86" spans="1:9" ht="16.350000000000001" customHeight="1">
      <c r="A86" s="347" t="s">
        <v>7522</v>
      </c>
      <c r="B86" s="371" t="s">
        <v>216</v>
      </c>
      <c r="C86" s="311" t="s">
        <v>7523</v>
      </c>
      <c r="D86" s="311" t="s">
        <v>7524</v>
      </c>
      <c r="E86" s="384">
        <v>5490</v>
      </c>
      <c r="F86" s="379"/>
      <c r="G86" s="479">
        <v>2.1196721311475408</v>
      </c>
      <c r="H86" s="644">
        <f>IF(G86="","",G86-G86*COMPASS!$U$21)</f>
        <v>2.1196721311475408</v>
      </c>
      <c r="I86" s="300"/>
    </row>
    <row r="87" spans="1:9" ht="16.350000000000001" customHeight="1">
      <c r="A87" s="347" t="s">
        <v>6918</v>
      </c>
      <c r="B87" s="370" t="s">
        <v>216</v>
      </c>
      <c r="C87" s="294" t="s">
        <v>6919</v>
      </c>
      <c r="D87" s="311" t="s">
        <v>6920</v>
      </c>
      <c r="E87" s="384">
        <v>9000</v>
      </c>
      <c r="F87" s="379"/>
      <c r="G87" s="479">
        <v>4.8767800000000001</v>
      </c>
      <c r="H87" s="644">
        <f>IF(G87="","",G87-G87*COMPASS!$U$21)</f>
        <v>4.8767800000000001</v>
      </c>
      <c r="I87" s="300"/>
    </row>
    <row r="88" spans="1:9" ht="16.350000000000001" customHeight="1">
      <c r="A88" s="347" t="s">
        <v>4782</v>
      </c>
      <c r="B88" s="370" t="s">
        <v>216</v>
      </c>
      <c r="C88" s="294" t="s">
        <v>4783</v>
      </c>
      <c r="D88" s="311" t="s">
        <v>8406</v>
      </c>
      <c r="E88" s="384">
        <v>9000</v>
      </c>
      <c r="F88" s="379"/>
      <c r="G88" s="479">
        <v>4.0902799999999999</v>
      </c>
      <c r="H88" s="644">
        <f>IF(G88="","",G88-G88*COMPASS!$U$21)</f>
        <v>4.0902799999999999</v>
      </c>
      <c r="I88" s="300"/>
    </row>
    <row r="89" spans="1:9" ht="16.350000000000001" customHeight="1">
      <c r="A89" s="347" t="s">
        <v>6810</v>
      </c>
      <c r="B89" s="370" t="s">
        <v>216</v>
      </c>
      <c r="C89" s="294" t="s">
        <v>6798</v>
      </c>
      <c r="D89" s="311" t="s">
        <v>4836</v>
      </c>
      <c r="E89" s="384">
        <v>9000</v>
      </c>
      <c r="F89" s="379"/>
      <c r="G89" s="479">
        <v>3.1896999999999998</v>
      </c>
      <c r="H89" s="644">
        <f>IF(G89="","",G89-G89*COMPASS!$U$21)</f>
        <v>3.1896999999999998</v>
      </c>
      <c r="I89" s="300"/>
    </row>
    <row r="90" spans="1:9" ht="16.350000000000001" customHeight="1">
      <c r="A90" s="341" t="s">
        <v>8454</v>
      </c>
      <c r="B90" s="370" t="s">
        <v>216</v>
      </c>
      <c r="C90" s="294" t="s">
        <v>8455</v>
      </c>
      <c r="D90" s="311" t="s">
        <v>8456</v>
      </c>
      <c r="E90" s="384">
        <v>9000</v>
      </c>
      <c r="F90" s="379"/>
      <c r="G90" s="479">
        <v>2.4619</v>
      </c>
      <c r="H90" s="644">
        <f>IF(G90="","",G90-G90*COMPASS!$U$21)</f>
        <v>2.4619</v>
      </c>
      <c r="I90" s="300"/>
    </row>
    <row r="91" spans="1:9" ht="16.350000000000001" customHeight="1">
      <c r="A91" s="565" t="s">
        <v>4837</v>
      </c>
      <c r="B91" s="566"/>
      <c r="C91" s="567"/>
      <c r="D91" s="568"/>
      <c r="E91" s="568"/>
      <c r="F91" s="567"/>
      <c r="G91" s="568"/>
      <c r="H91" s="644" t="str">
        <f>IF(G91="","",G91-G91*COMPASS!$U$21)</f>
        <v/>
      </c>
      <c r="I91" s="300"/>
    </row>
    <row r="92" spans="1:9" ht="16.350000000000001" customHeight="1">
      <c r="A92" s="347" t="s">
        <v>1425</v>
      </c>
      <c r="B92" s="370" t="s">
        <v>467</v>
      </c>
      <c r="C92" s="294" t="s">
        <v>1426</v>
      </c>
      <c r="D92" s="311" t="s">
        <v>9618</v>
      </c>
      <c r="E92" s="384">
        <v>1</v>
      </c>
      <c r="F92" s="379"/>
      <c r="G92" s="479">
        <v>23.95</v>
      </c>
      <c r="H92" s="644">
        <f>IF(G92="","",G92-G92*COMPASS!$U$21)</f>
        <v>23.95</v>
      </c>
      <c r="I92" s="300"/>
    </row>
    <row r="93" spans="1:9" ht="16.350000000000001" customHeight="1">
      <c r="A93" s="347" t="s">
        <v>1427</v>
      </c>
      <c r="B93" s="370" t="s">
        <v>467</v>
      </c>
      <c r="C93" s="294" t="s">
        <v>1428</v>
      </c>
      <c r="D93" s="311" t="s">
        <v>9619</v>
      </c>
      <c r="E93" s="384">
        <v>1</v>
      </c>
      <c r="F93" s="379"/>
      <c r="G93" s="479">
        <v>23.95</v>
      </c>
      <c r="H93" s="644">
        <f>IF(G93="","",G93-G93*COMPASS!$U$21)</f>
        <v>23.95</v>
      </c>
      <c r="I93" s="300"/>
    </row>
    <row r="94" spans="1:9" ht="16.350000000000001" customHeight="1">
      <c r="A94" s="347" t="s">
        <v>7525</v>
      </c>
      <c r="B94" s="370" t="s">
        <v>216</v>
      </c>
      <c r="C94" s="294" t="s">
        <v>7526</v>
      </c>
      <c r="D94" s="311" t="s">
        <v>9620</v>
      </c>
      <c r="E94" s="384">
        <v>10</v>
      </c>
      <c r="F94" s="379"/>
      <c r="G94" s="479">
        <v>23.95</v>
      </c>
      <c r="H94" s="644">
        <f>IF(G94="","",G94-G94*COMPASS!$U$21)</f>
        <v>23.95</v>
      </c>
      <c r="I94" s="300"/>
    </row>
    <row r="95" spans="1:9" ht="16.350000000000001" customHeight="1">
      <c r="A95" s="347" t="s">
        <v>9621</v>
      </c>
      <c r="B95" s="370" t="s">
        <v>216</v>
      </c>
      <c r="C95" s="294" t="s">
        <v>9622</v>
      </c>
      <c r="D95" s="311" t="s">
        <v>9623</v>
      </c>
      <c r="E95" s="384">
        <v>10</v>
      </c>
      <c r="F95" s="379"/>
      <c r="G95" s="479">
        <v>23.95</v>
      </c>
      <c r="H95" s="644">
        <f>IF(G95="","",G95-G95*COMPASS!$U$21)</f>
        <v>23.95</v>
      </c>
      <c r="I95" s="300"/>
    </row>
    <row r="96" spans="1:9" ht="16.350000000000001" customHeight="1">
      <c r="A96" s="347" t="s">
        <v>4784</v>
      </c>
      <c r="B96" s="370" t="s">
        <v>216</v>
      </c>
      <c r="C96" s="294" t="s">
        <v>4785</v>
      </c>
      <c r="D96" s="311" t="s">
        <v>9624</v>
      </c>
      <c r="E96" s="384">
        <v>10</v>
      </c>
      <c r="F96" s="379"/>
      <c r="G96" s="479">
        <v>26.36</v>
      </c>
      <c r="H96" s="644">
        <f>IF(G96="","",G96-G96*COMPASS!$U$21)</f>
        <v>26.36</v>
      </c>
      <c r="I96" s="300"/>
    </row>
    <row r="97" spans="1:9" ht="16.350000000000001" customHeight="1">
      <c r="A97" s="347" t="s">
        <v>4786</v>
      </c>
      <c r="B97" s="370" t="s">
        <v>216</v>
      </c>
      <c r="C97" s="294" t="s">
        <v>4787</v>
      </c>
      <c r="D97" s="311" t="s">
        <v>9625</v>
      </c>
      <c r="E97" s="384">
        <v>10</v>
      </c>
      <c r="F97" s="379"/>
      <c r="G97" s="479">
        <v>26.36</v>
      </c>
      <c r="H97" s="644">
        <f>IF(G97="","",G97-G97*COMPASS!$U$21)</f>
        <v>26.36</v>
      </c>
      <c r="I97" s="300"/>
    </row>
    <row r="98" spans="1:9" ht="16.350000000000001" customHeight="1">
      <c r="A98" s="347" t="s">
        <v>1429</v>
      </c>
      <c r="B98" s="370" t="s">
        <v>467</v>
      </c>
      <c r="C98" s="294" t="s">
        <v>1430</v>
      </c>
      <c r="D98" s="311" t="s">
        <v>4838</v>
      </c>
      <c r="E98" s="384">
        <v>1</v>
      </c>
      <c r="F98" s="379"/>
      <c r="G98" s="479">
        <v>28.73</v>
      </c>
      <c r="H98" s="644">
        <f>IF(G98="","",G98-G98*COMPASS!$U$21)</f>
        <v>28.73</v>
      </c>
      <c r="I98" s="300"/>
    </row>
    <row r="99" spans="1:9" ht="16.350000000000001" customHeight="1">
      <c r="A99" s="565" t="s">
        <v>4839</v>
      </c>
      <c r="B99" s="566"/>
      <c r="C99" s="567"/>
      <c r="D99" s="568"/>
      <c r="E99" s="568"/>
      <c r="F99" s="567"/>
      <c r="G99" s="568"/>
      <c r="H99" s="644" t="str">
        <f>IF(G99="","",G99-G99*COMPASS!$U$21)</f>
        <v/>
      </c>
      <c r="I99" s="300"/>
    </row>
    <row r="100" spans="1:9" ht="16.350000000000001" customHeight="1">
      <c r="A100" s="347" t="s">
        <v>4541</v>
      </c>
      <c r="B100" s="370" t="s">
        <v>216</v>
      </c>
      <c r="C100" s="294" t="s">
        <v>4542</v>
      </c>
      <c r="D100" s="311" t="s">
        <v>4840</v>
      </c>
      <c r="E100" s="398">
        <v>1</v>
      </c>
      <c r="F100" s="379"/>
      <c r="G100" s="479">
        <v>661.43</v>
      </c>
      <c r="H100" s="644">
        <f>IF(G100="","",G100-G100*COMPASS!$U$21)</f>
        <v>661.43</v>
      </c>
      <c r="I100" s="300"/>
    </row>
    <row r="101" spans="1:9" ht="16.350000000000001" customHeight="1">
      <c r="A101" s="347" t="s">
        <v>1431</v>
      </c>
      <c r="B101" s="370" t="s">
        <v>216</v>
      </c>
      <c r="C101" s="294" t="s">
        <v>1432</v>
      </c>
      <c r="D101" s="311" t="s">
        <v>4841</v>
      </c>
      <c r="E101" s="398">
        <v>1</v>
      </c>
      <c r="F101" s="379"/>
      <c r="G101" s="479">
        <v>826.82</v>
      </c>
      <c r="H101" s="644">
        <f>IF(G101="","",G101-G101*COMPASS!$U$21)</f>
        <v>826.82</v>
      </c>
      <c r="I101" s="300"/>
    </row>
    <row r="102" spans="1:9" ht="16.350000000000001" customHeight="1">
      <c r="A102" s="565" t="s">
        <v>4543</v>
      </c>
      <c r="B102" s="566"/>
      <c r="C102" s="443"/>
      <c r="D102" s="568"/>
      <c r="E102" s="568"/>
      <c r="F102" s="567"/>
      <c r="G102" s="568"/>
      <c r="H102" s="644" t="str">
        <f>IF(G102="","",G102-G102*COMPASS!$U$21)</f>
        <v/>
      </c>
      <c r="I102" s="300"/>
    </row>
    <row r="103" spans="1:9" ht="16.350000000000001" customHeight="1">
      <c r="A103" s="347" t="s">
        <v>4792</v>
      </c>
      <c r="B103" s="378" t="s">
        <v>216</v>
      </c>
      <c r="C103" s="340" t="s">
        <v>4793</v>
      </c>
      <c r="D103" s="311" t="s">
        <v>4842</v>
      </c>
      <c r="E103" s="384">
        <v>10</v>
      </c>
      <c r="F103" s="379"/>
      <c r="G103" s="479">
        <v>14.06</v>
      </c>
      <c r="H103" s="644">
        <f>IF(G103="","",G103-G103*COMPASS!$U$21)</f>
        <v>14.06</v>
      </c>
      <c r="I103" s="300"/>
    </row>
    <row r="104" spans="1:9" ht="16.350000000000001" customHeight="1">
      <c r="A104" s="347" t="s">
        <v>4794</v>
      </c>
      <c r="B104" s="378" t="s">
        <v>216</v>
      </c>
      <c r="C104" s="340" t="s">
        <v>4795</v>
      </c>
      <c r="D104" s="311" t="s">
        <v>4843</v>
      </c>
      <c r="E104" s="384">
        <v>10</v>
      </c>
      <c r="F104" s="379"/>
      <c r="G104" s="479">
        <v>16.61</v>
      </c>
      <c r="H104" s="644">
        <f>IF(G104="","",G104-G104*COMPASS!$U$21)</f>
        <v>16.61</v>
      </c>
      <c r="I104" s="300"/>
    </row>
    <row r="105" spans="1:9" ht="16.350000000000001" customHeight="1">
      <c r="A105" s="347" t="s">
        <v>4796</v>
      </c>
      <c r="B105" s="378" t="s">
        <v>216</v>
      </c>
      <c r="C105" s="340" t="s">
        <v>4797</v>
      </c>
      <c r="D105" s="311" t="s">
        <v>4844</v>
      </c>
      <c r="E105" s="384">
        <v>10</v>
      </c>
      <c r="F105" s="379"/>
      <c r="G105" s="479">
        <v>19.190000000000001</v>
      </c>
      <c r="H105" s="644">
        <f>IF(G105="","",G105-G105*COMPASS!$U$21)</f>
        <v>19.190000000000001</v>
      </c>
      <c r="I105" s="300"/>
    </row>
    <row r="106" spans="1:9" ht="16.350000000000001" customHeight="1">
      <c r="A106" s="347" t="s">
        <v>4798</v>
      </c>
      <c r="B106" s="378" t="s">
        <v>216</v>
      </c>
      <c r="C106" s="340" t="s">
        <v>4799</v>
      </c>
      <c r="D106" s="311" t="s">
        <v>4845</v>
      </c>
      <c r="E106" s="384">
        <v>10</v>
      </c>
      <c r="F106" s="379"/>
      <c r="G106" s="479">
        <v>24.33</v>
      </c>
      <c r="H106" s="644">
        <f>IF(G106="","",G106-G106*COMPASS!$U$21)</f>
        <v>24.33</v>
      </c>
      <c r="I106" s="300"/>
    </row>
    <row r="107" spans="1:9" ht="16.350000000000001" customHeight="1">
      <c r="A107" s="347" t="s">
        <v>4800</v>
      </c>
      <c r="B107" s="378" t="s">
        <v>216</v>
      </c>
      <c r="C107" s="340" t="s">
        <v>4801</v>
      </c>
      <c r="D107" s="311" t="s">
        <v>4846</v>
      </c>
      <c r="E107" s="384">
        <v>10</v>
      </c>
      <c r="F107" s="379"/>
      <c r="G107" s="479">
        <v>37.15</v>
      </c>
      <c r="H107" s="644">
        <f>IF(G107="","",G107-G107*COMPASS!$U$21)</f>
        <v>37.15</v>
      </c>
      <c r="I107" s="300"/>
    </row>
    <row r="108" spans="1:9" ht="16.350000000000001" customHeight="1">
      <c r="A108" s="347" t="s">
        <v>1433</v>
      </c>
      <c r="B108" s="370" t="s">
        <v>4437</v>
      </c>
      <c r="C108" s="294" t="s">
        <v>1434</v>
      </c>
      <c r="D108" s="311" t="s">
        <v>4847</v>
      </c>
      <c r="E108" s="384">
        <v>5</v>
      </c>
      <c r="F108" s="379" t="s">
        <v>7835</v>
      </c>
      <c r="G108" s="479">
        <v>7.2393749999999999</v>
      </c>
      <c r="H108" s="644">
        <f>IF(G108="","",G108-G108*COMPASS!$U$21)</f>
        <v>7.2393749999999999</v>
      </c>
      <c r="I108" s="300"/>
    </row>
    <row r="109" spans="1:9" ht="16.350000000000001" customHeight="1">
      <c r="A109" s="347" t="s">
        <v>1435</v>
      </c>
      <c r="B109" s="370" t="s">
        <v>571</v>
      </c>
      <c r="C109" s="294" t="s">
        <v>1436</v>
      </c>
      <c r="D109" s="311" t="s">
        <v>4848</v>
      </c>
      <c r="E109" s="384">
        <v>5</v>
      </c>
      <c r="F109" s="379" t="s">
        <v>7835</v>
      </c>
      <c r="G109" s="479">
        <v>9.021374999999999</v>
      </c>
      <c r="H109" s="644">
        <f>IF(G109="","",G109-G109*COMPASS!$U$21)</f>
        <v>9.021374999999999</v>
      </c>
      <c r="I109" s="300"/>
    </row>
    <row r="110" spans="1:9" ht="16.350000000000001" customHeight="1">
      <c r="A110" s="347" t="s">
        <v>9871</v>
      </c>
      <c r="B110" s="371" t="s">
        <v>216</v>
      </c>
      <c r="C110" s="317" t="s">
        <v>9872</v>
      </c>
      <c r="D110" s="311" t="s">
        <v>9873</v>
      </c>
      <c r="E110" s="384">
        <v>10</v>
      </c>
      <c r="F110" s="379"/>
      <c r="G110" s="479">
        <v>20.82</v>
      </c>
      <c r="H110" s="644">
        <f>IF(G110="","",G110-G110*COMPASS!$U$21)</f>
        <v>20.82</v>
      </c>
      <c r="I110" s="300"/>
    </row>
    <row r="111" spans="1:9" ht="16.350000000000001" customHeight="1">
      <c r="A111" s="347" t="s">
        <v>9874</v>
      </c>
      <c r="B111" s="371" t="s">
        <v>216</v>
      </c>
      <c r="C111" s="317" t="s">
        <v>9875</v>
      </c>
      <c r="D111" s="311" t="s">
        <v>9876</v>
      </c>
      <c r="E111" s="398">
        <v>10</v>
      </c>
      <c r="F111" s="379"/>
      <c r="G111" s="479">
        <v>23.96</v>
      </c>
      <c r="H111" s="644">
        <f>IF(G111="","",G111-G111*COMPASS!$U$21)</f>
        <v>23.96</v>
      </c>
      <c r="I111" s="300"/>
    </row>
    <row r="112" spans="1:9" ht="16.350000000000001" customHeight="1">
      <c r="A112" s="347" t="s">
        <v>9877</v>
      </c>
      <c r="B112" s="371" t="s">
        <v>216</v>
      </c>
      <c r="C112" s="317" t="s">
        <v>9878</v>
      </c>
      <c r="D112" s="311" t="s">
        <v>9879</v>
      </c>
      <c r="E112" s="398">
        <v>10</v>
      </c>
      <c r="F112" s="379"/>
      <c r="G112" s="479">
        <v>27.1</v>
      </c>
      <c r="H112" s="644">
        <f>IF(G112="","",G112-G112*COMPASS!$U$21)</f>
        <v>27.1</v>
      </c>
      <c r="I112" s="300"/>
    </row>
    <row r="113" spans="1:9" ht="16.350000000000001" customHeight="1">
      <c r="A113" s="347" t="s">
        <v>9880</v>
      </c>
      <c r="B113" s="371" t="s">
        <v>216</v>
      </c>
      <c r="C113" s="317" t="s">
        <v>9881</v>
      </c>
      <c r="D113" s="311" t="s">
        <v>9882</v>
      </c>
      <c r="E113" s="398">
        <v>10</v>
      </c>
      <c r="F113" s="379"/>
      <c r="G113" s="479">
        <v>33.39</v>
      </c>
      <c r="H113" s="644">
        <f>IF(G113="","",G113-G113*COMPASS!$U$21)</f>
        <v>33.39</v>
      </c>
      <c r="I113" s="300"/>
    </row>
    <row r="114" spans="1:9" ht="16.350000000000001" customHeight="1">
      <c r="A114" s="565" t="s">
        <v>9883</v>
      </c>
      <c r="B114" s="566"/>
      <c r="C114" s="567"/>
      <c r="D114" s="568"/>
      <c r="E114" s="568"/>
      <c r="F114" s="567"/>
      <c r="G114" s="568"/>
      <c r="H114" s="644" t="str">
        <f>IF(G114="","",G114-G114*COMPASS!$U$21)</f>
        <v/>
      </c>
      <c r="I114" s="300"/>
    </row>
    <row r="115" spans="1:9" ht="16.350000000000001" customHeight="1">
      <c r="A115" s="347" t="s">
        <v>8151</v>
      </c>
      <c r="B115" s="371" t="s">
        <v>467</v>
      </c>
      <c r="C115" s="311" t="s">
        <v>8152</v>
      </c>
      <c r="D115" s="311" t="s">
        <v>9884</v>
      </c>
      <c r="E115" s="384">
        <v>1</v>
      </c>
      <c r="F115" s="379"/>
      <c r="G115" s="479">
        <v>20.39</v>
      </c>
      <c r="H115" s="644">
        <f>IF(G115="","",G115-G115*COMPASS!$U$21)</f>
        <v>20.39</v>
      </c>
      <c r="I115" s="300"/>
    </row>
    <row r="116" spans="1:9" ht="16.350000000000001" customHeight="1">
      <c r="A116" s="347" t="s">
        <v>9626</v>
      </c>
      <c r="B116" s="371" t="s">
        <v>467</v>
      </c>
      <c r="C116" s="311" t="s">
        <v>9627</v>
      </c>
      <c r="D116" s="311" t="s">
        <v>9885</v>
      </c>
      <c r="E116" s="384">
        <v>1</v>
      </c>
      <c r="F116" s="379"/>
      <c r="G116" s="479">
        <v>21.93</v>
      </c>
      <c r="H116" s="644">
        <f>IF(G116="","",G116-G116*COMPASS!$U$21)</f>
        <v>21.93</v>
      </c>
      <c r="I116" s="300"/>
    </row>
    <row r="117" spans="1:9" ht="16.350000000000001" customHeight="1">
      <c r="A117" s="347" t="s">
        <v>8153</v>
      </c>
      <c r="B117" s="371" t="s">
        <v>467</v>
      </c>
      <c r="C117" s="311" t="s">
        <v>8154</v>
      </c>
      <c r="D117" s="311" t="s">
        <v>9886</v>
      </c>
      <c r="E117" s="384">
        <v>1</v>
      </c>
      <c r="F117" s="379"/>
      <c r="G117" s="479">
        <v>23.47</v>
      </c>
      <c r="H117" s="644">
        <f>IF(G117="","",G117-G117*COMPASS!$U$21)</f>
        <v>23.47</v>
      </c>
      <c r="I117" s="300"/>
    </row>
    <row r="118" spans="1:9" ht="16.350000000000001" customHeight="1">
      <c r="A118" s="347" t="s">
        <v>8155</v>
      </c>
      <c r="B118" s="371" t="s">
        <v>467</v>
      </c>
      <c r="C118" s="311" t="s">
        <v>8156</v>
      </c>
      <c r="D118" s="311" t="s">
        <v>9887</v>
      </c>
      <c r="E118" s="384">
        <v>1</v>
      </c>
      <c r="F118" s="379"/>
      <c r="G118" s="479">
        <v>26.55</v>
      </c>
      <c r="H118" s="644">
        <f>IF(G118="","",G118-G118*COMPASS!$U$21)</f>
        <v>26.55</v>
      </c>
      <c r="I118" s="300"/>
    </row>
    <row r="119" spans="1:9" ht="16.350000000000001" customHeight="1">
      <c r="A119" s="347" t="s">
        <v>8157</v>
      </c>
      <c r="B119" s="371" t="s">
        <v>216</v>
      </c>
      <c r="C119" s="311" t="s">
        <v>8158</v>
      </c>
      <c r="D119" s="311" t="s">
        <v>9888</v>
      </c>
      <c r="E119" s="398">
        <v>10</v>
      </c>
      <c r="F119" s="379"/>
      <c r="G119" s="479">
        <v>32.71</v>
      </c>
      <c r="H119" s="644">
        <f>IF(G119="","",G119-G119*COMPASS!$U$21)</f>
        <v>32.71</v>
      </c>
      <c r="I119" s="300"/>
    </row>
    <row r="120" spans="1:9" ht="16.350000000000001" customHeight="1">
      <c r="A120" s="347" t="s">
        <v>4802</v>
      </c>
      <c r="B120" s="370" t="s">
        <v>216</v>
      </c>
      <c r="C120" s="294" t="s">
        <v>4803</v>
      </c>
      <c r="D120" s="311" t="s">
        <v>4849</v>
      </c>
      <c r="E120" s="398">
        <v>10</v>
      </c>
      <c r="F120" s="379"/>
      <c r="G120" s="479">
        <v>24.49</v>
      </c>
      <c r="H120" s="644">
        <f>IF(G120="","",G120-G120*COMPASS!$U$21)</f>
        <v>24.49</v>
      </c>
      <c r="I120" s="300"/>
    </row>
    <row r="121" spans="1:9" ht="16.350000000000001" customHeight="1">
      <c r="A121" s="347" t="s">
        <v>4804</v>
      </c>
      <c r="B121" s="370" t="s">
        <v>216</v>
      </c>
      <c r="C121" s="294" t="s">
        <v>4805</v>
      </c>
      <c r="D121" s="311" t="s">
        <v>4850</v>
      </c>
      <c r="E121" s="398">
        <v>10</v>
      </c>
      <c r="F121" s="379"/>
      <c r="G121" s="479">
        <v>28.16</v>
      </c>
      <c r="H121" s="644">
        <f>IF(G121="","",G121-G121*COMPASS!$U$21)</f>
        <v>28.16</v>
      </c>
      <c r="I121" s="300"/>
    </row>
    <row r="122" spans="1:9" ht="16.350000000000001" customHeight="1">
      <c r="A122" s="347" t="s">
        <v>4806</v>
      </c>
      <c r="B122" s="370" t="s">
        <v>216</v>
      </c>
      <c r="C122" s="294" t="s">
        <v>4807</v>
      </c>
      <c r="D122" s="311" t="s">
        <v>4851</v>
      </c>
      <c r="E122" s="398">
        <v>10</v>
      </c>
      <c r="F122" s="379"/>
      <c r="G122" s="479">
        <v>31.87</v>
      </c>
      <c r="H122" s="644">
        <f>IF(G122="","",G122-G122*COMPASS!$U$21)</f>
        <v>31.87</v>
      </c>
      <c r="I122" s="300"/>
    </row>
    <row r="123" spans="1:9" ht="16.350000000000001" customHeight="1">
      <c r="A123" s="347" t="s">
        <v>4808</v>
      </c>
      <c r="B123" s="370" t="s">
        <v>216</v>
      </c>
      <c r="C123" s="294" t="s">
        <v>4809</v>
      </c>
      <c r="D123" s="311" t="s">
        <v>4852</v>
      </c>
      <c r="E123" s="398">
        <v>10</v>
      </c>
      <c r="F123" s="379"/>
      <c r="G123" s="479">
        <v>39.270000000000003</v>
      </c>
      <c r="H123" s="644">
        <f>IF(G123="","",G123-G123*COMPASS!$U$21)</f>
        <v>39.270000000000003</v>
      </c>
      <c r="I123" s="300"/>
    </row>
    <row r="124" spans="1:9" ht="16.350000000000001" customHeight="1">
      <c r="A124" s="565" t="s">
        <v>4544</v>
      </c>
      <c r="B124" s="566"/>
      <c r="C124" s="567"/>
      <c r="D124" s="568"/>
      <c r="E124" s="568"/>
      <c r="F124" s="567"/>
      <c r="G124" s="568"/>
      <c r="H124" s="644" t="str">
        <f>IF(G124="","",G124-G124*COMPASS!$U$21)</f>
        <v/>
      </c>
      <c r="I124" s="300"/>
    </row>
    <row r="125" spans="1:9" ht="16.350000000000001" customHeight="1">
      <c r="A125" s="347" t="s">
        <v>1437</v>
      </c>
      <c r="B125" s="370" t="s">
        <v>216</v>
      </c>
      <c r="C125" s="294" t="s">
        <v>1420</v>
      </c>
      <c r="D125" s="311" t="s">
        <v>10004</v>
      </c>
      <c r="E125" s="398">
        <v>10</v>
      </c>
      <c r="F125" s="379"/>
      <c r="G125" s="479">
        <v>24.98</v>
      </c>
      <c r="H125" s="644">
        <f>IF(G125="","",G125-G125*COMPASS!$U$21)</f>
        <v>24.98</v>
      </c>
      <c r="I125" s="300"/>
    </row>
    <row r="126" spans="1:9" ht="16.350000000000001" customHeight="1">
      <c r="A126" s="347" t="s">
        <v>1438</v>
      </c>
      <c r="B126" s="370" t="s">
        <v>216</v>
      </c>
      <c r="C126" s="294" t="s">
        <v>1421</v>
      </c>
      <c r="D126" s="311" t="s">
        <v>10005</v>
      </c>
      <c r="E126" s="398">
        <v>10</v>
      </c>
      <c r="F126" s="379"/>
      <c r="G126" s="479">
        <v>28.75</v>
      </c>
      <c r="H126" s="644">
        <f>IF(G126="","",G126-G126*COMPASS!$U$21)</f>
        <v>28.75</v>
      </c>
      <c r="I126" s="300"/>
    </row>
    <row r="127" spans="1:9" ht="16.350000000000001" customHeight="1">
      <c r="A127" s="347" t="s">
        <v>1439</v>
      </c>
      <c r="B127" s="370" t="s">
        <v>216</v>
      </c>
      <c r="C127" s="294" t="s">
        <v>1422</v>
      </c>
      <c r="D127" s="311" t="s">
        <v>10006</v>
      </c>
      <c r="E127" s="398">
        <v>10</v>
      </c>
      <c r="F127" s="379"/>
      <c r="G127" s="479">
        <v>32.53</v>
      </c>
      <c r="H127" s="644">
        <f>IF(G127="","",G127-G127*COMPASS!$U$21)</f>
        <v>32.53</v>
      </c>
      <c r="I127" s="300"/>
    </row>
    <row r="128" spans="1:9" ht="16.350000000000001" customHeight="1">
      <c r="A128" s="347" t="s">
        <v>1440</v>
      </c>
      <c r="B128" s="370" t="s">
        <v>216</v>
      </c>
      <c r="C128" s="294" t="s">
        <v>1423</v>
      </c>
      <c r="D128" s="311" t="s">
        <v>10007</v>
      </c>
      <c r="E128" s="398">
        <v>10</v>
      </c>
      <c r="F128" s="379"/>
      <c r="G128" s="479">
        <v>40.06</v>
      </c>
      <c r="H128" s="644">
        <f>IF(G128="","",G128-G128*COMPASS!$U$21)</f>
        <v>40.06</v>
      </c>
      <c r="I128" s="300"/>
    </row>
    <row r="129" spans="1:9" ht="16.350000000000001" customHeight="1">
      <c r="A129" s="347" t="s">
        <v>1441</v>
      </c>
      <c r="B129" s="370" t="s">
        <v>216</v>
      </c>
      <c r="C129" s="294" t="s">
        <v>1424</v>
      </c>
      <c r="D129" s="311" t="s">
        <v>10008</v>
      </c>
      <c r="E129" s="398">
        <v>10</v>
      </c>
      <c r="F129" s="379"/>
      <c r="G129" s="479">
        <v>58.9</v>
      </c>
      <c r="H129" s="644">
        <f>IF(G129="","",G129-G129*COMPASS!$U$21)</f>
        <v>58.9</v>
      </c>
      <c r="I129" s="300"/>
    </row>
    <row r="130" spans="1:9" ht="16.350000000000001" customHeight="1">
      <c r="A130" s="569" t="s">
        <v>4545</v>
      </c>
      <c r="B130" s="383"/>
      <c r="C130" s="357"/>
      <c r="D130" s="570"/>
      <c r="E130" s="570"/>
      <c r="F130" s="357"/>
      <c r="G130" s="570"/>
      <c r="H130" s="644" t="str">
        <f>IF(G130="","",G130-G130*COMPASS!$U$21)</f>
        <v/>
      </c>
      <c r="I130" s="300"/>
    </row>
    <row r="131" spans="1:9" ht="16.350000000000001" customHeight="1">
      <c r="A131" s="565" t="s">
        <v>4546</v>
      </c>
      <c r="B131" s="567"/>
      <c r="C131" s="567"/>
      <c r="D131" s="568"/>
      <c r="E131" s="568"/>
      <c r="F131" s="567"/>
      <c r="G131" s="568"/>
      <c r="H131" s="644" t="str">
        <f>IF(G131="","",G131-G131*COMPASS!$U$21)</f>
        <v/>
      </c>
      <c r="I131" s="300"/>
    </row>
    <row r="132" spans="1:9" ht="16.350000000000001" customHeight="1">
      <c r="A132" s="347" t="s">
        <v>1393</v>
      </c>
      <c r="B132" s="370" t="s">
        <v>467</v>
      </c>
      <c r="C132" s="294" t="s">
        <v>1394</v>
      </c>
      <c r="D132" s="311" t="s">
        <v>6952</v>
      </c>
      <c r="E132" s="384">
        <v>1</v>
      </c>
      <c r="F132" s="379"/>
      <c r="G132" s="479">
        <v>75.25</v>
      </c>
      <c r="H132" s="644">
        <f>IF(G132="","",G132-G132*COMPASS!$U$21)</f>
        <v>75.25</v>
      </c>
      <c r="I132" s="300"/>
    </row>
    <row r="133" spans="1:9" ht="16.350000000000001" customHeight="1">
      <c r="A133" s="347" t="s">
        <v>1395</v>
      </c>
      <c r="B133" s="370" t="s">
        <v>216</v>
      </c>
      <c r="C133" s="294" t="s">
        <v>1396</v>
      </c>
      <c r="D133" s="311" t="s">
        <v>6953</v>
      </c>
      <c r="E133" s="398">
        <v>10</v>
      </c>
      <c r="F133" s="379"/>
      <c r="G133" s="479">
        <v>80.099999999999994</v>
      </c>
      <c r="H133" s="644">
        <f>IF(G133="","",G133-G133*COMPASS!$U$21)</f>
        <v>80.099999999999994</v>
      </c>
      <c r="I133" s="300"/>
    </row>
    <row r="134" spans="1:9" ht="16.350000000000001" customHeight="1">
      <c r="A134" s="347" t="s">
        <v>8270</v>
      </c>
      <c r="B134" s="370" t="s">
        <v>216</v>
      </c>
      <c r="C134" s="294" t="s">
        <v>8271</v>
      </c>
      <c r="D134" s="311" t="s">
        <v>8272</v>
      </c>
      <c r="E134" s="398">
        <v>10</v>
      </c>
      <c r="F134" s="379"/>
      <c r="G134" s="479">
        <v>86.67</v>
      </c>
      <c r="H134" s="644">
        <f>IF(G134="","",G134-G134*COMPASS!$U$21)</f>
        <v>86.67</v>
      </c>
      <c r="I134" s="300"/>
    </row>
    <row r="135" spans="1:9" ht="16.350000000000001" customHeight="1">
      <c r="A135" s="347" t="s">
        <v>1397</v>
      </c>
      <c r="B135" s="370" t="s">
        <v>216</v>
      </c>
      <c r="C135" s="294" t="s">
        <v>1398</v>
      </c>
      <c r="D135" s="311" t="s">
        <v>8457</v>
      </c>
      <c r="E135" s="398">
        <v>10</v>
      </c>
      <c r="F135" s="379"/>
      <c r="G135" s="479">
        <v>148.91</v>
      </c>
      <c r="H135" s="644">
        <f>IF(G135="","",G135-G135*COMPASS!$U$21)</f>
        <v>148.91</v>
      </c>
      <c r="I135" s="300"/>
    </row>
    <row r="136" spans="1:9" ht="16.350000000000001" customHeight="1">
      <c r="A136" s="347" t="s">
        <v>8407</v>
      </c>
      <c r="B136" s="370" t="s">
        <v>216</v>
      </c>
      <c r="C136" s="340" t="s">
        <v>8408</v>
      </c>
      <c r="D136" s="311" t="s">
        <v>8409</v>
      </c>
      <c r="E136" s="398">
        <v>10</v>
      </c>
      <c r="F136" s="379"/>
      <c r="G136" s="479">
        <v>314.23</v>
      </c>
      <c r="H136" s="644">
        <f>IF(G136="","",G136-G136*COMPASS!$U$21)</f>
        <v>314.23</v>
      </c>
      <c r="I136" s="300"/>
    </row>
    <row r="137" spans="1:9" ht="16.350000000000001" customHeight="1">
      <c r="A137" s="347" t="s">
        <v>9889</v>
      </c>
      <c r="B137" s="371" t="s">
        <v>216</v>
      </c>
      <c r="C137" s="317" t="s">
        <v>9890</v>
      </c>
      <c r="D137" s="311" t="s">
        <v>9891</v>
      </c>
      <c r="E137" s="398">
        <v>10</v>
      </c>
      <c r="F137" s="379"/>
      <c r="G137" s="479">
        <v>223.5</v>
      </c>
      <c r="H137" s="644">
        <f>IF(G137="","",G137-G137*COMPASS!$U$21)</f>
        <v>223.5</v>
      </c>
      <c r="I137" s="300"/>
    </row>
    <row r="138" spans="1:9" ht="16.350000000000001" customHeight="1">
      <c r="A138" s="530" t="s">
        <v>11962</v>
      </c>
      <c r="B138" s="371" t="s">
        <v>216</v>
      </c>
      <c r="C138" s="317" t="s">
        <v>11963</v>
      </c>
      <c r="D138" s="317" t="s">
        <v>11964</v>
      </c>
      <c r="E138" s="398">
        <v>10</v>
      </c>
      <c r="F138" s="573"/>
      <c r="G138" s="479">
        <v>223.5</v>
      </c>
      <c r="H138" s="644">
        <f>IF(G138="","",G138-G138*COMPASS!$U$21)</f>
        <v>223.5</v>
      </c>
      <c r="I138" s="300"/>
    </row>
    <row r="139" spans="1:9" ht="16.350000000000001" customHeight="1">
      <c r="A139" s="530" t="s">
        <v>16216</v>
      </c>
      <c r="B139" s="371" t="s">
        <v>216</v>
      </c>
      <c r="C139" s="317" t="s">
        <v>16217</v>
      </c>
      <c r="D139" s="317" t="s">
        <v>16218</v>
      </c>
      <c r="E139" s="398">
        <v>10</v>
      </c>
      <c r="F139" s="573"/>
      <c r="G139" s="479">
        <v>223.5</v>
      </c>
      <c r="H139" s="644">
        <f>IF(G139="","",G139-G139*COMPASS!$U$21)</f>
        <v>223.5</v>
      </c>
      <c r="I139" s="300"/>
    </row>
    <row r="140" spans="1:9" ht="16.350000000000001" customHeight="1">
      <c r="A140" s="565" t="s">
        <v>4547</v>
      </c>
      <c r="B140" s="567"/>
      <c r="C140" s="567"/>
      <c r="D140" s="568"/>
      <c r="E140" s="568"/>
      <c r="F140" s="567"/>
      <c r="G140" s="568"/>
      <c r="H140" s="644" t="str">
        <f>IF(G140="","",G140-G140*COMPASS!$U$21)</f>
        <v/>
      </c>
      <c r="I140" s="300"/>
    </row>
    <row r="141" spans="1:9" ht="16.350000000000001" customHeight="1">
      <c r="A141" s="347" t="s">
        <v>1399</v>
      </c>
      <c r="B141" s="370" t="s">
        <v>467</v>
      </c>
      <c r="C141" s="294" t="s">
        <v>1400</v>
      </c>
      <c r="D141" s="311" t="s">
        <v>6954</v>
      </c>
      <c r="E141" s="384">
        <v>1</v>
      </c>
      <c r="F141" s="379"/>
      <c r="G141" s="479">
        <v>116.58</v>
      </c>
      <c r="H141" s="644">
        <f>IF(G141="","",G141-G141*COMPASS!$U$21)</f>
        <v>116.58</v>
      </c>
      <c r="I141" s="300"/>
    </row>
    <row r="142" spans="1:9" ht="16.350000000000001" customHeight="1">
      <c r="A142" s="347" t="s">
        <v>1401</v>
      </c>
      <c r="B142" s="370" t="s">
        <v>216</v>
      </c>
      <c r="C142" s="294" t="s">
        <v>1402</v>
      </c>
      <c r="D142" s="311" t="s">
        <v>6955</v>
      </c>
      <c r="E142" s="384">
        <v>10</v>
      </c>
      <c r="F142" s="379"/>
      <c r="G142" s="479">
        <v>213.49</v>
      </c>
      <c r="H142" s="644">
        <f>IF(G142="","",G142-G142*COMPASS!$U$21)</f>
        <v>213.49</v>
      </c>
      <c r="I142" s="300"/>
    </row>
    <row r="143" spans="1:9" ht="15.6">
      <c r="A143" s="347" t="s">
        <v>1403</v>
      </c>
      <c r="B143" s="370" t="s">
        <v>467</v>
      </c>
      <c r="C143" s="294" t="s">
        <v>1404</v>
      </c>
      <c r="D143" s="311" t="s">
        <v>6956</v>
      </c>
      <c r="E143" s="384">
        <v>1</v>
      </c>
      <c r="F143" s="379"/>
      <c r="G143" s="479">
        <v>187.45</v>
      </c>
      <c r="H143" s="644">
        <f>IF(G143="","",G143-G143*COMPASS!$U$21)</f>
        <v>187.45</v>
      </c>
    </row>
    <row r="144" spans="1:9">
      <c r="A144" s="347" t="s">
        <v>5025</v>
      </c>
      <c r="B144" s="370" t="s">
        <v>216</v>
      </c>
      <c r="C144" s="340" t="s">
        <v>4853</v>
      </c>
      <c r="D144" s="311" t="s">
        <v>4854</v>
      </c>
      <c r="E144" s="398">
        <v>10</v>
      </c>
      <c r="F144" s="379"/>
      <c r="G144" s="479">
        <v>208.45</v>
      </c>
      <c r="H144" s="644">
        <f>IF(G144="","",G144-G144*COMPASS!$U$21)</f>
        <v>208.45</v>
      </c>
    </row>
    <row r="145" spans="1:8">
      <c r="A145" s="565" t="s">
        <v>4548</v>
      </c>
      <c r="B145" s="566"/>
      <c r="C145" s="567"/>
      <c r="D145" s="571"/>
      <c r="E145" s="572"/>
      <c r="F145" s="567"/>
      <c r="G145" s="568"/>
      <c r="H145" s="644" t="str">
        <f>IF(G145="","",G145-G145*COMPASS!$U$21)</f>
        <v/>
      </c>
    </row>
    <row r="146" spans="1:8">
      <c r="A146" s="347" t="s">
        <v>1997</v>
      </c>
      <c r="B146" s="370" t="s">
        <v>216</v>
      </c>
      <c r="C146" s="294" t="s">
        <v>1564</v>
      </c>
      <c r="D146" s="311" t="s">
        <v>8273</v>
      </c>
      <c r="E146" s="384">
        <v>100</v>
      </c>
      <c r="F146" s="379"/>
      <c r="G146" s="479">
        <v>3.78</v>
      </c>
      <c r="H146" s="644">
        <f>IF(G146="","",G146-G146*COMPASS!$U$21)</f>
        <v>3.78</v>
      </c>
    </row>
    <row r="147" spans="1:8">
      <c r="A147" s="347" t="s">
        <v>1998</v>
      </c>
      <c r="B147" s="370" t="s">
        <v>216</v>
      </c>
      <c r="C147" s="294" t="s">
        <v>1565</v>
      </c>
      <c r="D147" s="311" t="s">
        <v>8274</v>
      </c>
      <c r="E147" s="384">
        <v>100</v>
      </c>
      <c r="F147" s="379"/>
      <c r="G147" s="479">
        <v>3.78</v>
      </c>
      <c r="H147" s="644">
        <f>IF(G147="","",G147-G147*COMPASS!$U$21)</f>
        <v>3.78</v>
      </c>
    </row>
    <row r="148" spans="1:8">
      <c r="A148" s="347" t="s">
        <v>1999</v>
      </c>
      <c r="B148" s="370" t="s">
        <v>216</v>
      </c>
      <c r="C148" s="294" t="s">
        <v>1566</v>
      </c>
      <c r="D148" s="311" t="s">
        <v>8275</v>
      </c>
      <c r="E148" s="384">
        <v>100</v>
      </c>
      <c r="F148" s="379"/>
      <c r="G148" s="479">
        <v>3.78</v>
      </c>
      <c r="H148" s="644">
        <f>IF(G148="","",G148-G148*COMPASS!$U$21)</f>
        <v>3.78</v>
      </c>
    </row>
    <row r="149" spans="1:8">
      <c r="A149" s="347" t="s">
        <v>2000</v>
      </c>
      <c r="B149" s="370" t="s">
        <v>216</v>
      </c>
      <c r="C149" s="294" t="s">
        <v>1567</v>
      </c>
      <c r="D149" s="311" t="s">
        <v>8276</v>
      </c>
      <c r="E149" s="384">
        <v>100</v>
      </c>
      <c r="F149" s="379"/>
      <c r="G149" s="479">
        <v>3.78</v>
      </c>
      <c r="H149" s="644">
        <f>IF(G149="","",G149-G149*COMPASS!$U$21)</f>
        <v>3.78</v>
      </c>
    </row>
    <row r="150" spans="1:8">
      <c r="A150" s="347" t="s">
        <v>8410</v>
      </c>
      <c r="B150" s="370" t="s">
        <v>216</v>
      </c>
      <c r="C150" s="294" t="s">
        <v>8458</v>
      </c>
      <c r="D150" s="311" t="s">
        <v>8277</v>
      </c>
      <c r="E150" s="384">
        <v>100</v>
      </c>
      <c r="F150" s="379"/>
      <c r="G150" s="479">
        <v>4.96</v>
      </c>
      <c r="H150" s="644">
        <f>IF(G150="","",G150-G150*COMPASS!$U$21)</f>
        <v>4.96</v>
      </c>
    </row>
    <row r="151" spans="1:8">
      <c r="A151" s="347" t="s">
        <v>8411</v>
      </c>
      <c r="B151" s="370" t="s">
        <v>216</v>
      </c>
      <c r="C151" s="294" t="s">
        <v>8459</v>
      </c>
      <c r="D151" s="311" t="s">
        <v>8278</v>
      </c>
      <c r="E151" s="384">
        <v>100</v>
      </c>
      <c r="F151" s="379"/>
      <c r="G151" s="479">
        <v>4.75</v>
      </c>
      <c r="H151" s="644">
        <f>IF(G151="","",G151-G151*COMPASS!$U$21)</f>
        <v>4.75</v>
      </c>
    </row>
    <row r="152" spans="1:8">
      <c r="A152" s="347" t="s">
        <v>8412</v>
      </c>
      <c r="B152" s="370" t="s">
        <v>216</v>
      </c>
      <c r="C152" s="294" t="s">
        <v>8460</v>
      </c>
      <c r="D152" s="311" t="s">
        <v>8279</v>
      </c>
      <c r="E152" s="384">
        <v>100</v>
      </c>
      <c r="F152" s="379"/>
      <c r="G152" s="479">
        <v>4.75</v>
      </c>
      <c r="H152" s="644">
        <f>IF(G152="","",G152-G152*COMPASS!$U$21)</f>
        <v>4.75</v>
      </c>
    </row>
    <row r="153" spans="1:8">
      <c r="A153" s="347" t="s">
        <v>2001</v>
      </c>
      <c r="B153" s="370" t="s">
        <v>216</v>
      </c>
      <c r="C153" s="294" t="s">
        <v>1568</v>
      </c>
      <c r="D153" s="311" t="s">
        <v>8280</v>
      </c>
      <c r="E153" s="384">
        <v>100</v>
      </c>
      <c r="F153" s="379"/>
      <c r="G153" s="479">
        <v>5.6</v>
      </c>
      <c r="H153" s="644">
        <f>IF(G153="","",G153-G153*COMPASS!$U$21)</f>
        <v>5.6</v>
      </c>
    </row>
    <row r="154" spans="1:8">
      <c r="A154" s="347" t="s">
        <v>2002</v>
      </c>
      <c r="B154" s="370" t="s">
        <v>216</v>
      </c>
      <c r="C154" s="294" t="s">
        <v>1569</v>
      </c>
      <c r="D154" s="311" t="s">
        <v>8281</v>
      </c>
      <c r="E154" s="384">
        <v>100</v>
      </c>
      <c r="F154" s="379"/>
      <c r="G154" s="479">
        <v>6.15</v>
      </c>
      <c r="H154" s="644">
        <f>IF(G154="","",G154-G154*COMPASS!$U$21)</f>
        <v>6.15</v>
      </c>
    </row>
    <row r="155" spans="1:8">
      <c r="A155" s="347" t="s">
        <v>2003</v>
      </c>
      <c r="B155" s="370" t="s">
        <v>216</v>
      </c>
      <c r="C155" s="294" t="s">
        <v>1570</v>
      </c>
      <c r="D155" s="311" t="s">
        <v>8282</v>
      </c>
      <c r="E155" s="384">
        <v>100</v>
      </c>
      <c r="F155" s="379"/>
      <c r="G155" s="479">
        <v>6.15</v>
      </c>
      <c r="H155" s="644">
        <f>IF(G155="","",G155-G155*COMPASS!$U$21)</f>
        <v>6.15</v>
      </c>
    </row>
    <row r="156" spans="1:8">
      <c r="A156" s="347" t="s">
        <v>2004</v>
      </c>
      <c r="B156" s="370" t="s">
        <v>216</v>
      </c>
      <c r="C156" s="294" t="s">
        <v>1571</v>
      </c>
      <c r="D156" s="311" t="s">
        <v>8283</v>
      </c>
      <c r="E156" s="384">
        <v>100</v>
      </c>
      <c r="F156" s="379"/>
      <c r="G156" s="479">
        <v>3.88</v>
      </c>
      <c r="H156" s="644">
        <f>IF(G156="","",G156-G156*COMPASS!$U$21)</f>
        <v>3.88</v>
      </c>
    </row>
    <row r="157" spans="1:8">
      <c r="A157" s="347" t="s">
        <v>2005</v>
      </c>
      <c r="B157" s="370" t="s">
        <v>467</v>
      </c>
      <c r="C157" s="294" t="s">
        <v>1572</v>
      </c>
      <c r="D157" s="311" t="s">
        <v>8284</v>
      </c>
      <c r="E157" s="384">
        <v>10</v>
      </c>
      <c r="F157" s="379"/>
      <c r="G157" s="479">
        <v>3.88</v>
      </c>
      <c r="H157" s="644">
        <f>IF(G157="","",G157-G157*COMPASS!$U$21)</f>
        <v>3.88</v>
      </c>
    </row>
    <row r="158" spans="1:8">
      <c r="A158" s="347" t="s">
        <v>2006</v>
      </c>
      <c r="B158" s="370" t="s">
        <v>216</v>
      </c>
      <c r="C158" s="294" t="s">
        <v>1573</v>
      </c>
      <c r="D158" s="311" t="s">
        <v>8285</v>
      </c>
      <c r="E158" s="384">
        <v>100</v>
      </c>
      <c r="F158" s="379"/>
      <c r="G158" s="479">
        <v>4.0999999999999996</v>
      </c>
      <c r="H158" s="644">
        <f>IF(G158="","",G158-G158*COMPASS!$U$21)</f>
        <v>4.0999999999999996</v>
      </c>
    </row>
    <row r="159" spans="1:8">
      <c r="A159" s="347" t="s">
        <v>2007</v>
      </c>
      <c r="B159" s="370" t="s">
        <v>216</v>
      </c>
      <c r="C159" s="294" t="s">
        <v>1574</v>
      </c>
      <c r="D159" s="311" t="s">
        <v>8286</v>
      </c>
      <c r="E159" s="384">
        <v>100</v>
      </c>
      <c r="F159" s="379"/>
      <c r="G159" s="479">
        <v>6</v>
      </c>
      <c r="H159" s="644">
        <f>IF(G159="","",G159-G159*COMPASS!$U$21)</f>
        <v>6</v>
      </c>
    </row>
    <row r="160" spans="1:8">
      <c r="A160" s="347" t="s">
        <v>2008</v>
      </c>
      <c r="B160" s="370" t="s">
        <v>216</v>
      </c>
      <c r="C160" s="294" t="s">
        <v>1575</v>
      </c>
      <c r="D160" s="311" t="s">
        <v>8287</v>
      </c>
      <c r="E160" s="384">
        <v>100</v>
      </c>
      <c r="F160" s="379"/>
      <c r="G160" s="479">
        <v>3.88</v>
      </c>
      <c r="H160" s="644">
        <f>IF(G160="","",G160-G160*COMPASS!$U$21)</f>
        <v>3.88</v>
      </c>
    </row>
    <row r="161" spans="1:9">
      <c r="A161" s="347" t="s">
        <v>2009</v>
      </c>
      <c r="B161" s="370" t="s">
        <v>216</v>
      </c>
      <c r="C161" s="294" t="s">
        <v>1576</v>
      </c>
      <c r="D161" s="311" t="s">
        <v>8288</v>
      </c>
      <c r="E161" s="384">
        <v>100</v>
      </c>
      <c r="F161" s="379"/>
      <c r="G161" s="479">
        <v>3.88</v>
      </c>
      <c r="H161" s="644">
        <f>IF(G161="","",G161-G161*COMPASS!$U$21)</f>
        <v>3.88</v>
      </c>
    </row>
    <row r="162" spans="1:9">
      <c r="A162" s="347" t="s">
        <v>2010</v>
      </c>
      <c r="B162" s="370" t="s">
        <v>467</v>
      </c>
      <c r="C162" s="294" t="s">
        <v>1577</v>
      </c>
      <c r="D162" s="311" t="s">
        <v>8289</v>
      </c>
      <c r="E162" s="384">
        <v>10</v>
      </c>
      <c r="F162" s="379"/>
      <c r="G162" s="479">
        <v>3.88</v>
      </c>
      <c r="H162" s="644">
        <f>IF(G162="","",G162-G162*COMPASS!$U$21)</f>
        <v>3.88</v>
      </c>
    </row>
    <row r="163" spans="1:9">
      <c r="A163" s="347" t="s">
        <v>15286</v>
      </c>
      <c r="B163" s="370" t="s">
        <v>216</v>
      </c>
      <c r="C163" s="294" t="s">
        <v>15287</v>
      </c>
      <c r="D163" s="311" t="s">
        <v>15288</v>
      </c>
      <c r="E163" s="384">
        <v>100</v>
      </c>
      <c r="F163" s="379"/>
      <c r="G163" s="479">
        <v>3.8</v>
      </c>
      <c r="H163" s="644">
        <f>IF(G163="","",G163-G163*COMPASS!$U$21)</f>
        <v>3.8</v>
      </c>
    </row>
    <row r="164" spans="1:9">
      <c r="A164" s="347" t="s">
        <v>2011</v>
      </c>
      <c r="B164" s="370" t="s">
        <v>216</v>
      </c>
      <c r="C164" s="294" t="s">
        <v>1578</v>
      </c>
      <c r="D164" s="311" t="s">
        <v>8290</v>
      </c>
      <c r="E164" s="384">
        <v>100</v>
      </c>
      <c r="F164" s="379"/>
      <c r="G164" s="479">
        <v>3.88</v>
      </c>
      <c r="H164" s="644">
        <f>IF(G164="","",G164-G164*COMPASS!$U$21)</f>
        <v>3.88</v>
      </c>
    </row>
    <row r="165" spans="1:9">
      <c r="A165" s="347" t="s">
        <v>2012</v>
      </c>
      <c r="B165" s="370" t="s">
        <v>216</v>
      </c>
      <c r="C165" s="294" t="s">
        <v>1579</v>
      </c>
      <c r="D165" s="311" t="s">
        <v>8291</v>
      </c>
      <c r="E165" s="384">
        <v>100</v>
      </c>
      <c r="F165" s="379"/>
      <c r="G165" s="479">
        <v>3.88</v>
      </c>
      <c r="H165" s="644">
        <f>IF(G165="","",G165-G165*COMPASS!$U$21)</f>
        <v>3.88</v>
      </c>
    </row>
    <row r="166" spans="1:9">
      <c r="A166" s="347" t="s">
        <v>2013</v>
      </c>
      <c r="B166" s="370" t="s">
        <v>216</v>
      </c>
      <c r="C166" s="294" t="s">
        <v>1580</v>
      </c>
      <c r="D166" s="311" t="s">
        <v>8292</v>
      </c>
      <c r="E166" s="384">
        <v>100</v>
      </c>
      <c r="F166" s="379"/>
      <c r="G166" s="479">
        <v>4.32</v>
      </c>
      <c r="H166" s="644">
        <f>IF(G166="","",G166-G166*COMPASS!$U$21)</f>
        <v>4.32</v>
      </c>
    </row>
    <row r="167" spans="1:9">
      <c r="A167" s="347" t="s">
        <v>8293</v>
      </c>
      <c r="B167" s="370" t="s">
        <v>216</v>
      </c>
      <c r="C167" s="294" t="s">
        <v>8294</v>
      </c>
      <c r="D167" s="311" t="s">
        <v>8295</v>
      </c>
      <c r="E167" s="384">
        <v>100</v>
      </c>
      <c r="F167" s="379"/>
      <c r="G167" s="479">
        <v>5.4</v>
      </c>
      <c r="H167" s="644">
        <f>IF(G167="","",G167-G167*COMPASS!$U$21)</f>
        <v>5.4</v>
      </c>
    </row>
    <row r="168" spans="1:9" ht="16.350000000000001" customHeight="1">
      <c r="A168" s="347" t="s">
        <v>2014</v>
      </c>
      <c r="B168" s="370" t="s">
        <v>216</v>
      </c>
      <c r="C168" s="294" t="s">
        <v>1581</v>
      </c>
      <c r="D168" s="311" t="s">
        <v>8296</v>
      </c>
      <c r="E168" s="384">
        <v>100</v>
      </c>
      <c r="F168" s="379"/>
      <c r="G168" s="479">
        <v>4</v>
      </c>
      <c r="H168" s="644">
        <f>IF(G168="","",G168-G168*COMPASS!$U$21)</f>
        <v>4</v>
      </c>
      <c r="I168" s="300"/>
    </row>
    <row r="169" spans="1:9" ht="16.350000000000001" customHeight="1">
      <c r="A169" s="347" t="s">
        <v>2015</v>
      </c>
      <c r="B169" s="370" t="s">
        <v>467</v>
      </c>
      <c r="C169" s="294" t="s">
        <v>1582</v>
      </c>
      <c r="D169" s="311" t="s">
        <v>8297</v>
      </c>
      <c r="E169" s="384">
        <v>10</v>
      </c>
      <c r="F169" s="379"/>
      <c r="G169" s="479">
        <v>4</v>
      </c>
      <c r="H169" s="644">
        <f>IF(G169="","",G169-G169*COMPASS!$U$21)</f>
        <v>4</v>
      </c>
      <c r="I169" s="300"/>
    </row>
    <row r="170" spans="1:9" ht="16.350000000000001" customHeight="1">
      <c r="A170" s="347" t="s">
        <v>2016</v>
      </c>
      <c r="B170" s="370" t="s">
        <v>216</v>
      </c>
      <c r="C170" s="294" t="s">
        <v>1583</v>
      </c>
      <c r="D170" s="311" t="s">
        <v>8298</v>
      </c>
      <c r="E170" s="384">
        <v>100</v>
      </c>
      <c r="F170" s="379"/>
      <c r="G170" s="479">
        <v>5.94</v>
      </c>
      <c r="H170" s="644">
        <f>IF(G170="","",G170-G170*COMPASS!$U$21)</f>
        <v>5.94</v>
      </c>
      <c r="I170" s="300"/>
    </row>
    <row r="171" spans="1:9" ht="16.350000000000001" customHeight="1">
      <c r="A171" s="347" t="s">
        <v>2017</v>
      </c>
      <c r="B171" s="370" t="s">
        <v>216</v>
      </c>
      <c r="C171" s="294" t="s">
        <v>1584</v>
      </c>
      <c r="D171" s="311" t="s">
        <v>8299</v>
      </c>
      <c r="E171" s="384">
        <v>100</v>
      </c>
      <c r="F171" s="379"/>
      <c r="G171" s="479">
        <v>6.48</v>
      </c>
      <c r="H171" s="644">
        <f>IF(G171="","",G171-G171*COMPASS!$U$21)</f>
        <v>6.48</v>
      </c>
      <c r="I171" s="300"/>
    </row>
    <row r="172" spans="1:9" ht="16.350000000000001" customHeight="1">
      <c r="A172" s="347" t="s">
        <v>12784</v>
      </c>
      <c r="B172" s="370" t="s">
        <v>571</v>
      </c>
      <c r="C172" s="294" t="s">
        <v>12785</v>
      </c>
      <c r="D172" s="311" t="s">
        <v>12786</v>
      </c>
      <c r="E172" s="384">
        <v>10</v>
      </c>
      <c r="F172" s="379"/>
      <c r="G172" s="479">
        <v>2.4702975</v>
      </c>
      <c r="H172" s="644">
        <f>IF(G172="","",G172-G172*COMPASS!$U$21)</f>
        <v>2.4702975</v>
      </c>
      <c r="I172" s="300"/>
    </row>
    <row r="173" spans="1:9" ht="16.350000000000001" customHeight="1">
      <c r="A173" s="347" t="s">
        <v>12787</v>
      </c>
      <c r="B173" s="370" t="s">
        <v>571</v>
      </c>
      <c r="C173" s="294" t="s">
        <v>12788</v>
      </c>
      <c r="D173" s="311" t="s">
        <v>12789</v>
      </c>
      <c r="E173" s="384">
        <v>10</v>
      </c>
      <c r="F173" s="379"/>
      <c r="G173" s="479">
        <v>1.2028500000000002</v>
      </c>
      <c r="H173" s="644">
        <f>IF(G173="","",G173-G173*COMPASS!$U$21)</f>
        <v>1.2028500000000002</v>
      </c>
      <c r="I173" s="300"/>
    </row>
    <row r="174" spans="1:9" ht="16.350000000000001" customHeight="1">
      <c r="A174" s="565" t="s">
        <v>4549</v>
      </c>
      <c r="B174" s="567"/>
      <c r="C174" s="567"/>
      <c r="D174" s="571"/>
      <c r="E174" s="568"/>
      <c r="F174" s="567"/>
      <c r="G174" s="568"/>
      <c r="H174" s="644" t="str">
        <f>IF(G174="","",G174-G174*COMPASS!$U$21)</f>
        <v/>
      </c>
      <c r="I174" s="300"/>
    </row>
    <row r="175" spans="1:9" ht="16.350000000000001" customHeight="1">
      <c r="A175" s="347" t="s">
        <v>1442</v>
      </c>
      <c r="B175" s="370" t="s">
        <v>467</v>
      </c>
      <c r="C175" s="294" t="s">
        <v>1443</v>
      </c>
      <c r="D175" s="311" t="s">
        <v>4550</v>
      </c>
      <c r="E175" s="384">
        <v>1</v>
      </c>
      <c r="F175" s="379"/>
      <c r="G175" s="479">
        <v>4.9400000000000004</v>
      </c>
      <c r="H175" s="644">
        <f>IF(G175="","",G175-G175*COMPASS!$U$21)</f>
        <v>4.9400000000000004</v>
      </c>
      <c r="I175" s="300"/>
    </row>
    <row r="176" spans="1:9" ht="16.350000000000001" customHeight="1">
      <c r="A176" s="347" t="s">
        <v>9555</v>
      </c>
      <c r="B176" s="371" t="s">
        <v>216</v>
      </c>
      <c r="C176" s="311" t="s">
        <v>9556</v>
      </c>
      <c r="D176" s="311" t="s">
        <v>9557</v>
      </c>
      <c r="E176" s="384">
        <v>10</v>
      </c>
      <c r="F176" s="379"/>
      <c r="G176" s="479">
        <v>3.91</v>
      </c>
      <c r="H176" s="644">
        <f>IF(G176="","",G176-G176*COMPASS!$U$21)</f>
        <v>3.91</v>
      </c>
      <c r="I176" s="300"/>
    </row>
    <row r="177" spans="1:9" ht="16.350000000000001" customHeight="1">
      <c r="A177" s="347" t="s">
        <v>6957</v>
      </c>
      <c r="B177" s="370" t="s">
        <v>571</v>
      </c>
      <c r="C177" s="294" t="s">
        <v>6958</v>
      </c>
      <c r="D177" s="311" t="s">
        <v>6959</v>
      </c>
      <c r="E177" s="384">
        <v>1</v>
      </c>
      <c r="F177" s="379"/>
      <c r="G177" s="479">
        <v>3.0071250000000003</v>
      </c>
      <c r="H177" s="644">
        <f>IF(G177="","",G177-G177*COMPASS!$U$21)</f>
        <v>3.0071250000000003</v>
      </c>
      <c r="I177" s="300"/>
    </row>
    <row r="178" spans="1:9" ht="16.350000000000001" customHeight="1">
      <c r="A178" s="347" t="s">
        <v>4551</v>
      </c>
      <c r="B178" s="370" t="s">
        <v>467</v>
      </c>
      <c r="C178" s="294" t="s">
        <v>4552</v>
      </c>
      <c r="D178" s="311" t="s">
        <v>4553</v>
      </c>
      <c r="E178" s="384">
        <v>5</v>
      </c>
      <c r="F178" s="379"/>
      <c r="G178" s="479">
        <v>6.2</v>
      </c>
      <c r="H178" s="644">
        <f>IF(G178="","",G178-G178*COMPASS!$U$21)</f>
        <v>6.2</v>
      </c>
      <c r="I178" s="300"/>
    </row>
    <row r="179" spans="1:9" ht="16.350000000000001" customHeight="1">
      <c r="A179" s="347" t="s">
        <v>4554</v>
      </c>
      <c r="B179" s="370" t="s">
        <v>216</v>
      </c>
      <c r="C179" s="294" t="s">
        <v>4555</v>
      </c>
      <c r="D179" s="311" t="s">
        <v>4556</v>
      </c>
      <c r="E179" s="384">
        <v>10</v>
      </c>
      <c r="F179" s="379"/>
      <c r="G179" s="479">
        <v>53.72</v>
      </c>
      <c r="H179" s="644">
        <f>IF(G179="","",G179-G179*COMPASS!$U$21)</f>
        <v>53.72</v>
      </c>
      <c r="I179" s="300"/>
    </row>
    <row r="180" spans="1:9" ht="16.350000000000001" customHeight="1">
      <c r="A180" s="347" t="s">
        <v>1444</v>
      </c>
      <c r="B180" s="370" t="s">
        <v>467</v>
      </c>
      <c r="C180" s="294" t="s">
        <v>1445</v>
      </c>
      <c r="D180" s="311" t="s">
        <v>15289</v>
      </c>
      <c r="E180" s="384">
        <v>10</v>
      </c>
      <c r="F180" s="379"/>
      <c r="G180" s="479">
        <v>0.59</v>
      </c>
      <c r="H180" s="644">
        <f>IF(G180="","",G180-G180*COMPASS!$U$21)</f>
        <v>0.59</v>
      </c>
      <c r="I180" s="300"/>
    </row>
    <row r="181" spans="1:9" ht="16.350000000000001" customHeight="1">
      <c r="A181" s="347" t="s">
        <v>1410</v>
      </c>
      <c r="B181" s="370" t="s">
        <v>467</v>
      </c>
      <c r="C181" s="294" t="s">
        <v>1411</v>
      </c>
      <c r="D181" s="311" t="s">
        <v>15290</v>
      </c>
      <c r="E181" s="384">
        <v>10</v>
      </c>
      <c r="F181" s="379"/>
      <c r="G181" s="479">
        <v>0.54</v>
      </c>
      <c r="H181" s="644">
        <f>IF(G181="","",G181-G181*COMPASS!$U$21)</f>
        <v>0.54</v>
      </c>
      <c r="I181" s="300"/>
    </row>
    <row r="182" spans="1:9" ht="16.350000000000001" customHeight="1">
      <c r="A182" s="347" t="s">
        <v>15291</v>
      </c>
      <c r="B182" s="370" t="s">
        <v>216</v>
      </c>
      <c r="C182" s="294" t="s">
        <v>15292</v>
      </c>
      <c r="D182" s="317" t="s">
        <v>15289</v>
      </c>
      <c r="E182" s="398">
        <v>50</v>
      </c>
      <c r="F182" s="379"/>
      <c r="G182" s="479">
        <v>0.54</v>
      </c>
      <c r="H182" s="644">
        <f>IF(G182="","",G182-G182*COMPASS!$U$21)</f>
        <v>0.54</v>
      </c>
      <c r="I182" s="300"/>
    </row>
    <row r="183" spans="1:9" ht="16.350000000000001" customHeight="1">
      <c r="A183" s="347" t="s">
        <v>8679</v>
      </c>
      <c r="B183" s="370" t="s">
        <v>216</v>
      </c>
      <c r="C183" s="340" t="s">
        <v>8680</v>
      </c>
      <c r="D183" s="317" t="s">
        <v>15293</v>
      </c>
      <c r="E183" s="398">
        <v>50</v>
      </c>
      <c r="F183" s="379"/>
      <c r="G183" s="479">
        <v>0.59</v>
      </c>
      <c r="H183" s="644">
        <f>IF(G183="","",G183-G183*COMPASS!$U$21)</f>
        <v>0.59</v>
      </c>
      <c r="I183" s="300"/>
    </row>
    <row r="184" spans="1:9" ht="16.350000000000001" customHeight="1">
      <c r="A184" s="565" t="s">
        <v>4558</v>
      </c>
      <c r="B184" s="566"/>
      <c r="C184" s="567"/>
      <c r="D184" s="571"/>
      <c r="E184" s="568"/>
      <c r="F184" s="567"/>
      <c r="G184" s="568"/>
      <c r="H184" s="644" t="str">
        <f>IF(G184="","",G184-G184*COMPASS!$U$21)</f>
        <v/>
      </c>
      <c r="I184" s="300"/>
    </row>
    <row r="185" spans="1:9" ht="16.350000000000001" customHeight="1">
      <c r="A185" s="347" t="s">
        <v>1446</v>
      </c>
      <c r="B185" s="370" t="s">
        <v>216</v>
      </c>
      <c r="C185" s="294" t="s">
        <v>1447</v>
      </c>
      <c r="D185" s="311" t="s">
        <v>9628</v>
      </c>
      <c r="E185" s="398">
        <v>10</v>
      </c>
      <c r="F185" s="379"/>
      <c r="G185" s="479">
        <v>6.35</v>
      </c>
      <c r="H185" s="644">
        <f>IF(G185="","",G185-G185*COMPASS!$U$21)</f>
        <v>6.35</v>
      </c>
      <c r="I185" s="300"/>
    </row>
    <row r="186" spans="1:9" ht="16.350000000000001" customHeight="1">
      <c r="A186" s="347" t="s">
        <v>11809</v>
      </c>
      <c r="B186" s="370" t="s">
        <v>216</v>
      </c>
      <c r="C186" s="294" t="s">
        <v>11810</v>
      </c>
      <c r="D186" s="311" t="s">
        <v>11811</v>
      </c>
      <c r="E186" s="398">
        <v>10</v>
      </c>
      <c r="F186"/>
      <c r="G186" s="479">
        <v>6.35</v>
      </c>
      <c r="H186" s="644">
        <f>IF(G186="","",G186-G186*COMPASS!$U$21)</f>
        <v>6.35</v>
      </c>
      <c r="I186" s="300"/>
    </row>
    <row r="187" spans="1:9" ht="16.350000000000001" customHeight="1">
      <c r="A187" s="347" t="s">
        <v>1448</v>
      </c>
      <c r="B187" s="370" t="s">
        <v>216</v>
      </c>
      <c r="C187" s="294" t="s">
        <v>1449</v>
      </c>
      <c r="D187" s="311" t="s">
        <v>4559</v>
      </c>
      <c r="E187" s="398">
        <v>10</v>
      </c>
      <c r="F187" s="379"/>
      <c r="G187" s="479">
        <v>10.15</v>
      </c>
      <c r="H187" s="644">
        <f>IF(G187="","",G187-G187*COMPASS!$U$21)</f>
        <v>10.15</v>
      </c>
      <c r="I187" s="300"/>
    </row>
    <row r="188" spans="1:9" ht="16.350000000000001" customHeight="1">
      <c r="A188" s="347" t="s">
        <v>1450</v>
      </c>
      <c r="B188" s="370" t="s">
        <v>216</v>
      </c>
      <c r="C188" s="294" t="s">
        <v>1451</v>
      </c>
      <c r="D188" s="311" t="s">
        <v>4560</v>
      </c>
      <c r="E188" s="398">
        <v>10</v>
      </c>
      <c r="F188" s="379"/>
      <c r="G188" s="479">
        <v>13.19</v>
      </c>
      <c r="H188" s="644">
        <f>IF(G188="","",G188-G188*COMPASS!$U$21)</f>
        <v>13.19</v>
      </c>
      <c r="I188" s="300"/>
    </row>
    <row r="189" spans="1:9" ht="16.350000000000001" customHeight="1">
      <c r="A189" s="347" t="s">
        <v>9629</v>
      </c>
      <c r="B189" s="370" t="s">
        <v>216</v>
      </c>
      <c r="C189" s="294" t="s">
        <v>9630</v>
      </c>
      <c r="D189" s="311" t="s">
        <v>9631</v>
      </c>
      <c r="E189" s="398">
        <v>10</v>
      </c>
      <c r="F189" s="379"/>
      <c r="G189" s="479">
        <v>7.87</v>
      </c>
      <c r="H189" s="644">
        <f>IF(G189="","",G189-G189*COMPASS!$U$21)</f>
        <v>7.87</v>
      </c>
      <c r="I189" s="300"/>
    </row>
    <row r="190" spans="1:9" ht="16.350000000000001" customHeight="1">
      <c r="A190" s="347" t="s">
        <v>10472</v>
      </c>
      <c r="B190" s="370" t="s">
        <v>216</v>
      </c>
      <c r="C190" s="294" t="s">
        <v>10473</v>
      </c>
      <c r="D190" s="311" t="s">
        <v>10474</v>
      </c>
      <c r="E190" s="398">
        <v>10</v>
      </c>
      <c r="F190" s="379"/>
      <c r="G190" s="479">
        <v>9.67</v>
      </c>
      <c r="H190" s="644">
        <f>IF(G190="","",G190-G190*COMPASS!$U$21)</f>
        <v>9.67</v>
      </c>
      <c r="I190" s="300"/>
    </row>
    <row r="191" spans="1:9" ht="16.350000000000001" customHeight="1">
      <c r="A191" s="347" t="s">
        <v>4810</v>
      </c>
      <c r="B191" s="370" t="s">
        <v>216</v>
      </c>
      <c r="C191" s="294" t="s">
        <v>4811</v>
      </c>
      <c r="D191" s="311" t="s">
        <v>4561</v>
      </c>
      <c r="E191" s="398">
        <v>10</v>
      </c>
      <c r="F191" s="379"/>
      <c r="G191" s="479">
        <v>25.4</v>
      </c>
      <c r="H191" s="644">
        <f>IF(G191="","",G191-G191*COMPASS!$U$21)</f>
        <v>25.4</v>
      </c>
      <c r="I191" s="300"/>
    </row>
    <row r="192" spans="1:9" ht="16.350000000000001" customHeight="1">
      <c r="A192" s="347" t="s">
        <v>7527</v>
      </c>
      <c r="B192" s="370" t="s">
        <v>467</v>
      </c>
      <c r="C192" s="340" t="s">
        <v>7528</v>
      </c>
      <c r="D192" s="311" t="s">
        <v>7529</v>
      </c>
      <c r="E192" s="384">
        <v>1</v>
      </c>
      <c r="F192" s="379"/>
      <c r="G192" s="479">
        <v>40.630000000000003</v>
      </c>
      <c r="H192" s="644">
        <f>IF(G192="","",G192-G192*COMPASS!$U$21)</f>
        <v>40.630000000000003</v>
      </c>
      <c r="I192" s="300"/>
    </row>
    <row r="193" spans="1:9" ht="16.350000000000001" customHeight="1">
      <c r="A193" s="347" t="s">
        <v>9632</v>
      </c>
      <c r="B193" s="370" t="s">
        <v>216</v>
      </c>
      <c r="C193" s="340" t="s">
        <v>9633</v>
      </c>
      <c r="D193" s="311" t="s">
        <v>9634</v>
      </c>
      <c r="E193" s="398">
        <v>10</v>
      </c>
      <c r="F193" s="379"/>
      <c r="G193" s="479">
        <v>40.630000000000003</v>
      </c>
      <c r="H193" s="644">
        <f>IF(G193="","",G193-G193*COMPASS!$U$21)</f>
        <v>40.630000000000003</v>
      </c>
      <c r="I193" s="300"/>
    </row>
    <row r="194" spans="1:9" ht="16.350000000000001" customHeight="1">
      <c r="A194" s="347" t="s">
        <v>7808</v>
      </c>
      <c r="B194" s="370" t="s">
        <v>216</v>
      </c>
      <c r="C194" s="340" t="s">
        <v>7809</v>
      </c>
      <c r="D194" s="311" t="s">
        <v>7810</v>
      </c>
      <c r="E194" s="398">
        <v>10</v>
      </c>
      <c r="F194" s="379"/>
      <c r="G194" s="479">
        <v>45.21</v>
      </c>
      <c r="H194" s="644">
        <f>IF(G194="","",G194-G194*COMPASS!$U$21)</f>
        <v>45.21</v>
      </c>
      <c r="I194" s="300"/>
    </row>
    <row r="195" spans="1:9" ht="16.350000000000001" customHeight="1">
      <c r="A195" s="347" t="s">
        <v>9635</v>
      </c>
      <c r="B195" s="370" t="s">
        <v>216</v>
      </c>
      <c r="C195" s="340" t="s">
        <v>9636</v>
      </c>
      <c r="D195" s="317" t="s">
        <v>10009</v>
      </c>
      <c r="E195" s="398">
        <v>10</v>
      </c>
      <c r="F195" s="379"/>
      <c r="G195" s="479">
        <v>45.21</v>
      </c>
      <c r="H195" s="644">
        <f>IF(G195="","",G195-G195*COMPASS!$U$21)</f>
        <v>45.21</v>
      </c>
      <c r="I195" s="300"/>
    </row>
    <row r="196" spans="1:9" ht="16.350000000000001" customHeight="1">
      <c r="A196" s="347" t="s">
        <v>16219</v>
      </c>
      <c r="B196" s="370" t="s">
        <v>216</v>
      </c>
      <c r="C196" s="294" t="s">
        <v>16220</v>
      </c>
      <c r="D196" s="311" t="s">
        <v>16221</v>
      </c>
      <c r="E196" s="398">
        <v>10</v>
      </c>
      <c r="F196"/>
      <c r="G196" s="479">
        <v>45.21</v>
      </c>
      <c r="H196" s="644">
        <f>IF(G196="","",G196-G196*COMPASS!$U$21)</f>
        <v>45.21</v>
      </c>
      <c r="I196" s="300"/>
    </row>
    <row r="197" spans="1:9" ht="16.350000000000001" customHeight="1">
      <c r="A197" s="565" t="s">
        <v>4562</v>
      </c>
      <c r="B197" s="566"/>
      <c r="C197" s="567"/>
      <c r="D197" s="568"/>
      <c r="E197" s="568"/>
      <c r="F197" s="567"/>
      <c r="G197" s="568"/>
      <c r="H197" s="644" t="str">
        <f>IF(G197="","",G197-G197*COMPASS!$U$21)</f>
        <v/>
      </c>
      <c r="I197" s="300"/>
    </row>
    <row r="198" spans="1:9" ht="16.350000000000001" customHeight="1">
      <c r="A198" s="347" t="s">
        <v>4563</v>
      </c>
      <c r="B198" s="370" t="s">
        <v>216</v>
      </c>
      <c r="C198" s="340" t="s">
        <v>4564</v>
      </c>
      <c r="D198" s="311" t="s">
        <v>11812</v>
      </c>
      <c r="E198" s="384">
        <v>5</v>
      </c>
      <c r="F198" s="379"/>
      <c r="G198" s="479">
        <v>11.42</v>
      </c>
      <c r="H198" s="644">
        <f>IF(G198="","",G198-G198*COMPASS!$U$21)</f>
        <v>11.42</v>
      </c>
      <c r="I198" s="300"/>
    </row>
    <row r="199" spans="1:9" ht="16.350000000000001" customHeight="1">
      <c r="A199" s="347" t="s">
        <v>4812</v>
      </c>
      <c r="B199" s="370" t="s">
        <v>216</v>
      </c>
      <c r="C199" s="340" t="s">
        <v>4813</v>
      </c>
      <c r="D199" s="311" t="s">
        <v>11813</v>
      </c>
      <c r="E199" s="384">
        <v>5</v>
      </c>
      <c r="F199" s="379"/>
      <c r="G199" s="479">
        <v>11.42</v>
      </c>
      <c r="H199" s="644">
        <f>IF(G199="","",G199-G199*COMPASS!$U$21)</f>
        <v>11.42</v>
      </c>
      <c r="I199" s="300"/>
    </row>
    <row r="200" spans="1:9" ht="16.350000000000001" customHeight="1">
      <c r="A200" s="574" t="s">
        <v>4565</v>
      </c>
      <c r="B200" s="575"/>
      <c r="C200" s="358"/>
      <c r="D200" s="576"/>
      <c r="E200" s="577"/>
      <c r="F200" s="578"/>
      <c r="G200" s="577"/>
      <c r="H200" s="644" t="str">
        <f>IF(G200="","",G200-G200*COMPASS!$U$21)</f>
        <v/>
      </c>
      <c r="I200" s="300"/>
    </row>
    <row r="201" spans="1:9" ht="16.350000000000001" customHeight="1">
      <c r="A201" s="569" t="s">
        <v>4855</v>
      </c>
      <c r="B201" s="383"/>
      <c r="C201" s="357"/>
      <c r="D201" s="570"/>
      <c r="E201" s="570"/>
      <c r="F201" s="357"/>
      <c r="G201" s="570"/>
      <c r="H201" s="644" t="str">
        <f>IF(G201="","",G201-G201*COMPASS!$U$21)</f>
        <v/>
      </c>
      <c r="I201" s="300"/>
    </row>
    <row r="202" spans="1:9" ht="16.350000000000001" customHeight="1">
      <c r="A202" s="565" t="s">
        <v>4566</v>
      </c>
      <c r="B202" s="566"/>
      <c r="C202" s="567"/>
      <c r="D202" s="568"/>
      <c r="E202" s="568"/>
      <c r="F202" s="567"/>
      <c r="G202" s="568"/>
      <c r="H202" s="644" t="str">
        <f>IF(G202="","",G202-G202*COMPASS!$U$21)</f>
        <v/>
      </c>
      <c r="I202" s="300"/>
    </row>
    <row r="203" spans="1:9" ht="16.350000000000001" customHeight="1">
      <c r="A203" s="347" t="s">
        <v>1452</v>
      </c>
      <c r="B203" s="370" t="s">
        <v>216</v>
      </c>
      <c r="C203" s="294" t="s">
        <v>1453</v>
      </c>
      <c r="D203" s="311" t="s">
        <v>10010</v>
      </c>
      <c r="E203" s="384">
        <v>305</v>
      </c>
      <c r="F203" s="379"/>
      <c r="G203" s="479">
        <v>1.2170819672131148</v>
      </c>
      <c r="H203" s="644">
        <f>IF(G203="","",G203-G203*COMPASS!$U$21)</f>
        <v>1.2170819672131148</v>
      </c>
      <c r="I203" s="300"/>
    </row>
    <row r="204" spans="1:9" ht="16.350000000000001" customHeight="1">
      <c r="A204" s="565" t="s">
        <v>4856</v>
      </c>
      <c r="B204" s="566"/>
      <c r="C204" s="567"/>
      <c r="D204" s="568"/>
      <c r="E204" s="568"/>
      <c r="F204" s="567"/>
      <c r="G204" s="568"/>
      <c r="H204" s="644" t="str">
        <f>IF(G204="","",G204-G204*COMPASS!$U$21)</f>
        <v/>
      </c>
      <c r="I204" s="300"/>
    </row>
    <row r="205" spans="1:9" ht="16.350000000000001" customHeight="1">
      <c r="A205" s="347" t="s">
        <v>1454</v>
      </c>
      <c r="B205" s="370" t="s">
        <v>216</v>
      </c>
      <c r="C205" s="294" t="s">
        <v>1455</v>
      </c>
      <c r="D205" s="311" t="s">
        <v>4814</v>
      </c>
      <c r="E205" s="384">
        <v>1</v>
      </c>
      <c r="F205" s="379"/>
      <c r="G205" s="479">
        <v>9.18</v>
      </c>
      <c r="H205" s="644">
        <f>IF(G205="","",G205-G205*COMPASS!$U$21)</f>
        <v>9.18</v>
      </c>
      <c r="I205" s="300"/>
    </row>
    <row r="206" spans="1:9" ht="16.350000000000001" customHeight="1">
      <c r="A206" s="347" t="s">
        <v>1456</v>
      </c>
      <c r="B206" s="370" t="s">
        <v>216</v>
      </c>
      <c r="C206" s="294" t="s">
        <v>1457</v>
      </c>
      <c r="D206" s="311" t="s">
        <v>4815</v>
      </c>
      <c r="E206" s="384">
        <v>1</v>
      </c>
      <c r="F206" s="379"/>
      <c r="G206" s="479">
        <v>9.18</v>
      </c>
      <c r="H206" s="644">
        <f>IF(G206="","",G206-G206*COMPASS!$U$21)</f>
        <v>9.18</v>
      </c>
      <c r="I206" s="300"/>
    </row>
    <row r="207" spans="1:9" ht="16.350000000000001" customHeight="1">
      <c r="A207" s="565" t="s">
        <v>4857</v>
      </c>
      <c r="B207" s="566"/>
      <c r="C207" s="567"/>
      <c r="D207" s="568"/>
      <c r="E207" s="568"/>
      <c r="F207" s="567"/>
      <c r="G207" s="568"/>
      <c r="H207" s="644" t="str">
        <f>IF(G207="","",G207-G207*COMPASS!$U$21)</f>
        <v/>
      </c>
      <c r="I207" s="300"/>
    </row>
    <row r="208" spans="1:9" ht="16.350000000000001" customHeight="1">
      <c r="A208" s="347" t="s">
        <v>1458</v>
      </c>
      <c r="B208" s="370" t="s">
        <v>216</v>
      </c>
      <c r="C208" s="294" t="s">
        <v>1459</v>
      </c>
      <c r="D208" s="311" t="s">
        <v>4858</v>
      </c>
      <c r="E208" s="384">
        <v>1</v>
      </c>
      <c r="F208" s="379"/>
      <c r="G208" s="479">
        <v>216.08</v>
      </c>
      <c r="H208" s="644">
        <f>IF(G208="","",G208-G208*COMPASS!$U$21)</f>
        <v>216.08</v>
      </c>
      <c r="I208" s="300"/>
    </row>
    <row r="209" spans="1:9" ht="16.350000000000001" customHeight="1">
      <c r="A209" s="565" t="s">
        <v>4567</v>
      </c>
      <c r="B209" s="566"/>
      <c r="C209" s="567"/>
      <c r="D209" s="568"/>
      <c r="E209" s="568"/>
      <c r="F209" s="567"/>
      <c r="G209" s="568"/>
      <c r="H209" s="644" t="str">
        <f>IF(G209="","",G209-G209*COMPASS!$U$21)</f>
        <v/>
      </c>
      <c r="I209" s="300"/>
    </row>
    <row r="210" spans="1:9" ht="16.350000000000001" customHeight="1">
      <c r="A210" s="347" t="s">
        <v>1460</v>
      </c>
      <c r="B210" s="370" t="s">
        <v>216</v>
      </c>
      <c r="C210" s="294" t="s">
        <v>1461</v>
      </c>
      <c r="D210" s="311" t="s">
        <v>4859</v>
      </c>
      <c r="E210" s="384">
        <v>1</v>
      </c>
      <c r="F210" s="379"/>
      <c r="G210" s="479">
        <v>8.26</v>
      </c>
      <c r="H210" s="644">
        <f>IF(G210="","",G210-G210*COMPASS!$U$21)</f>
        <v>8.26</v>
      </c>
      <c r="I210" s="300"/>
    </row>
    <row r="211" spans="1:9" ht="16.350000000000001" customHeight="1">
      <c r="A211" s="347" t="s">
        <v>1462</v>
      </c>
      <c r="B211" s="370" t="s">
        <v>216</v>
      </c>
      <c r="C211" s="294" t="s">
        <v>1463</v>
      </c>
      <c r="D211" s="311" t="s">
        <v>4860</v>
      </c>
      <c r="E211" s="384">
        <v>1</v>
      </c>
      <c r="F211" s="379"/>
      <c r="G211" s="479">
        <v>9.52</v>
      </c>
      <c r="H211" s="644">
        <f>IF(G211="","",G211-G211*COMPASS!$U$21)</f>
        <v>9.52</v>
      </c>
      <c r="I211" s="300"/>
    </row>
    <row r="212" spans="1:9" ht="16.350000000000001" customHeight="1">
      <c r="A212" s="347" t="s">
        <v>1464</v>
      </c>
      <c r="B212" s="370" t="s">
        <v>216</v>
      </c>
      <c r="C212" s="294" t="s">
        <v>1465</v>
      </c>
      <c r="D212" s="311" t="s">
        <v>4861</v>
      </c>
      <c r="E212" s="384">
        <v>1</v>
      </c>
      <c r="F212" s="379"/>
      <c r="G212" s="479">
        <v>10.75</v>
      </c>
      <c r="H212" s="644">
        <f>IF(G212="","",G212-G212*COMPASS!$U$21)</f>
        <v>10.75</v>
      </c>
      <c r="I212" s="300"/>
    </row>
    <row r="213" spans="1:9" ht="16.350000000000001" customHeight="1">
      <c r="A213" s="347" t="s">
        <v>1466</v>
      </c>
      <c r="B213" s="370" t="s">
        <v>216</v>
      </c>
      <c r="C213" s="294" t="s">
        <v>1467</v>
      </c>
      <c r="D213" s="311" t="s">
        <v>4862</v>
      </c>
      <c r="E213" s="384">
        <v>1</v>
      </c>
      <c r="F213" s="379"/>
      <c r="G213" s="479">
        <v>13.25</v>
      </c>
      <c r="H213" s="644">
        <f>IF(G213="","",G213-G213*COMPASS!$U$21)</f>
        <v>13.25</v>
      </c>
      <c r="I213" s="300"/>
    </row>
    <row r="214" spans="1:9" ht="16.350000000000001" customHeight="1">
      <c r="A214" s="569" t="s">
        <v>4863</v>
      </c>
      <c r="B214" s="383"/>
      <c r="C214" s="357"/>
      <c r="D214" s="570"/>
      <c r="E214" s="570"/>
      <c r="F214" s="357"/>
      <c r="G214" s="570"/>
      <c r="H214" s="644" t="str">
        <f>IF(G214="","",G214-G214*COMPASS!$U$21)</f>
        <v/>
      </c>
      <c r="I214" s="300"/>
    </row>
    <row r="215" spans="1:9" ht="16.350000000000001" customHeight="1">
      <c r="A215" s="565" t="s">
        <v>4568</v>
      </c>
      <c r="B215" s="566"/>
      <c r="C215" s="567"/>
      <c r="D215" s="568"/>
      <c r="E215" s="1173"/>
      <c r="F215" s="443"/>
      <c r="G215" s="1173"/>
      <c r="H215" s="644" t="str">
        <f>IF(G215="","",G215-G215*COMPASS!$U$21)</f>
        <v/>
      </c>
      <c r="I215" s="300"/>
    </row>
    <row r="216" spans="1:9" ht="16.350000000000001" customHeight="1">
      <c r="A216" s="347" t="s">
        <v>8413</v>
      </c>
      <c r="B216" s="370" t="s">
        <v>467</v>
      </c>
      <c r="C216" s="294" t="s">
        <v>8414</v>
      </c>
      <c r="D216" s="356" t="s">
        <v>4864</v>
      </c>
      <c r="E216" s="399">
        <v>305</v>
      </c>
      <c r="F216" s="573"/>
      <c r="G216" s="1007">
        <v>1.7214098360655736</v>
      </c>
      <c r="H216" s="644">
        <f>IF(G216="","",G216-G216*COMPASS!$U$21)</f>
        <v>1.7214098360655736</v>
      </c>
      <c r="I216" s="300"/>
    </row>
    <row r="217" spans="1:9" ht="16.350000000000001" customHeight="1">
      <c r="A217" s="347" t="s">
        <v>8415</v>
      </c>
      <c r="B217" s="370" t="s">
        <v>216</v>
      </c>
      <c r="C217" s="294" t="s">
        <v>8416</v>
      </c>
      <c r="D217" s="356" t="s">
        <v>6799</v>
      </c>
      <c r="E217" s="399">
        <v>10980</v>
      </c>
      <c r="F217" s="573"/>
      <c r="G217" s="1007">
        <v>1.7214098360655736</v>
      </c>
      <c r="H217" s="644">
        <f>IF(G217="","",G217-G217*COMPASS!$U$21)</f>
        <v>1.7214098360655736</v>
      </c>
      <c r="I217" s="300"/>
    </row>
    <row r="218" spans="1:9" ht="16.350000000000001" customHeight="1">
      <c r="A218" s="341" t="s">
        <v>7910</v>
      </c>
      <c r="B218" s="370" t="s">
        <v>216</v>
      </c>
      <c r="C218" s="340" t="s">
        <v>7908</v>
      </c>
      <c r="D218" s="356" t="s">
        <v>4865</v>
      </c>
      <c r="E218" s="399">
        <v>6100</v>
      </c>
      <c r="F218" s="573"/>
      <c r="G218" s="1007">
        <v>1.6947540983606557</v>
      </c>
      <c r="H218" s="644">
        <f>IF(G218="","",G218-G218*COMPASS!$U$21)</f>
        <v>1.6947540983606557</v>
      </c>
      <c r="I218" s="300"/>
    </row>
    <row r="219" spans="1:9" ht="16.350000000000001" customHeight="1">
      <c r="A219" s="565" t="s">
        <v>4866</v>
      </c>
      <c r="B219" s="566"/>
      <c r="C219" s="567"/>
      <c r="D219" s="568"/>
      <c r="E219" s="1174"/>
      <c r="F219" s="1175"/>
      <c r="G219" s="1174"/>
      <c r="H219" s="644" t="str">
        <f>IF(G219="","",G219-G219*COMPASS!$U$21)</f>
        <v/>
      </c>
      <c r="I219" s="300"/>
    </row>
    <row r="220" spans="1:9" ht="16.350000000000001" customHeight="1">
      <c r="A220" s="347" t="s">
        <v>1468</v>
      </c>
      <c r="B220" s="370" t="s">
        <v>4437</v>
      </c>
      <c r="C220" s="294" t="s">
        <v>1469</v>
      </c>
      <c r="D220" s="311" t="s">
        <v>4816</v>
      </c>
      <c r="E220" s="384">
        <v>10</v>
      </c>
      <c r="F220" s="379"/>
      <c r="G220" s="479">
        <v>13.02</v>
      </c>
      <c r="H220" s="644">
        <f>IF(G220="","",G220-G220*COMPASS!$U$21)</f>
        <v>13.02</v>
      </c>
      <c r="I220" s="300"/>
    </row>
    <row r="221" spans="1:9" ht="16.350000000000001" customHeight="1">
      <c r="A221" s="347" t="s">
        <v>9637</v>
      </c>
      <c r="B221" s="370" t="s">
        <v>4437</v>
      </c>
      <c r="C221" s="340" t="s">
        <v>9638</v>
      </c>
      <c r="D221" s="311" t="s">
        <v>9639</v>
      </c>
      <c r="E221" s="384">
        <v>10</v>
      </c>
      <c r="F221" s="379"/>
      <c r="G221" s="479">
        <v>13.02</v>
      </c>
      <c r="H221" s="644">
        <f>IF(G221="","",G221-G221*COMPASS!$U$21)</f>
        <v>13.02</v>
      </c>
      <c r="I221" s="300"/>
    </row>
    <row r="222" spans="1:9" ht="16.350000000000001" customHeight="1">
      <c r="A222" s="347" t="s">
        <v>12111</v>
      </c>
      <c r="B222" s="370" t="s">
        <v>467</v>
      </c>
      <c r="C222" s="294" t="s">
        <v>12112</v>
      </c>
      <c r="D222" s="311" t="s">
        <v>12113</v>
      </c>
      <c r="E222" s="384">
        <v>1</v>
      </c>
      <c r="F222"/>
      <c r="G222" s="479">
        <v>10.68</v>
      </c>
      <c r="H222" s="644">
        <f>IF(G222="","",G222-G222*COMPASS!$U$21)</f>
        <v>10.68</v>
      </c>
      <c r="I222" s="300"/>
    </row>
    <row r="223" spans="1:9" ht="16.350000000000001" customHeight="1">
      <c r="A223" s="347" t="s">
        <v>12114</v>
      </c>
      <c r="B223" s="370" t="s">
        <v>467</v>
      </c>
      <c r="C223" s="294" t="s">
        <v>12115</v>
      </c>
      <c r="D223" s="311" t="s">
        <v>12116</v>
      </c>
      <c r="E223" s="384">
        <v>1</v>
      </c>
      <c r="F223"/>
      <c r="G223" s="479">
        <v>10.68</v>
      </c>
      <c r="H223" s="644">
        <f>IF(G223="","",G223-G223*COMPASS!$U$21)</f>
        <v>10.68</v>
      </c>
      <c r="I223" s="300"/>
    </row>
    <row r="224" spans="1:9" ht="16.350000000000001" customHeight="1">
      <c r="A224" s="565" t="s">
        <v>4867</v>
      </c>
      <c r="B224" s="566"/>
      <c r="C224" s="567"/>
      <c r="D224" s="568"/>
      <c r="E224" s="568"/>
      <c r="F224" s="567"/>
      <c r="G224" s="568"/>
      <c r="H224" s="644" t="str">
        <f>IF(G224="","",G224-G224*COMPASS!$U$21)</f>
        <v/>
      </c>
      <c r="I224" s="300"/>
    </row>
    <row r="225" spans="1:9" ht="16.350000000000001" customHeight="1">
      <c r="A225" s="347" t="s">
        <v>1470</v>
      </c>
      <c r="B225" s="370" t="s">
        <v>216</v>
      </c>
      <c r="C225" s="294" t="s">
        <v>1471</v>
      </c>
      <c r="D225" s="311" t="s">
        <v>4868</v>
      </c>
      <c r="E225" s="398">
        <v>1</v>
      </c>
      <c r="F225" s="379"/>
      <c r="G225" s="479">
        <v>300.2</v>
      </c>
      <c r="H225" s="644">
        <f>IF(G225="","",G225-G225*COMPASS!$U$21)</f>
        <v>300.2</v>
      </c>
      <c r="I225" s="300"/>
    </row>
    <row r="226" spans="1:9" ht="16.350000000000001" customHeight="1">
      <c r="A226" s="565" t="s">
        <v>4569</v>
      </c>
      <c r="B226" s="566"/>
      <c r="C226" s="567"/>
      <c r="D226" s="568"/>
      <c r="E226" s="568"/>
      <c r="F226" s="567"/>
      <c r="G226" s="568"/>
      <c r="H226" s="644" t="str">
        <f>IF(G226="","",G226-G226*COMPASS!$U$21)</f>
        <v/>
      </c>
      <c r="I226" s="300"/>
    </row>
    <row r="227" spans="1:9" ht="16.350000000000001" customHeight="1">
      <c r="A227" s="347" t="s">
        <v>1472</v>
      </c>
      <c r="B227" s="371" t="s">
        <v>467</v>
      </c>
      <c r="C227" s="294" t="s">
        <v>1473</v>
      </c>
      <c r="D227" s="311" t="s">
        <v>4869</v>
      </c>
      <c r="E227" s="384">
        <v>1</v>
      </c>
      <c r="F227" s="379"/>
      <c r="G227" s="479">
        <v>12.34</v>
      </c>
      <c r="H227" s="644">
        <f>IF(G227="","",G227-G227*COMPASS!$U$21)</f>
        <v>12.34</v>
      </c>
      <c r="I227" s="300"/>
    </row>
    <row r="228" spans="1:9" ht="16.350000000000001" customHeight="1">
      <c r="A228" s="347" t="s">
        <v>1474</v>
      </c>
      <c r="B228" s="371" t="s">
        <v>467</v>
      </c>
      <c r="C228" s="294" t="s">
        <v>1475</v>
      </c>
      <c r="D228" s="311" t="s">
        <v>4870</v>
      </c>
      <c r="E228" s="384">
        <v>1</v>
      </c>
      <c r="F228" s="379"/>
      <c r="G228" s="479">
        <v>14.18</v>
      </c>
      <c r="H228" s="644">
        <f>IF(G228="","",G228-G228*COMPASS!$U$21)</f>
        <v>14.18</v>
      </c>
      <c r="I228" s="300"/>
    </row>
    <row r="229" spans="1:9" ht="16.350000000000001" customHeight="1">
      <c r="A229" s="347" t="s">
        <v>1476</v>
      </c>
      <c r="B229" s="371" t="s">
        <v>467</v>
      </c>
      <c r="C229" s="294" t="s">
        <v>1477</v>
      </c>
      <c r="D229" s="311" t="s">
        <v>4871</v>
      </c>
      <c r="E229" s="384">
        <v>1</v>
      </c>
      <c r="F229" s="379"/>
      <c r="G229" s="479">
        <v>16.05</v>
      </c>
      <c r="H229" s="644">
        <f>IF(G229="","",G229-G229*COMPASS!$U$21)</f>
        <v>16.05</v>
      </c>
      <c r="I229" s="300"/>
    </row>
    <row r="230" spans="1:9" ht="16.350000000000001" customHeight="1">
      <c r="A230" s="347" t="s">
        <v>8300</v>
      </c>
      <c r="B230" s="370" t="s">
        <v>216</v>
      </c>
      <c r="C230" s="294" t="s">
        <v>8301</v>
      </c>
      <c r="D230" s="311" t="s">
        <v>8302</v>
      </c>
      <c r="E230" s="398">
        <v>10</v>
      </c>
      <c r="F230" s="379"/>
      <c r="G230" s="479">
        <v>19.79</v>
      </c>
      <c r="H230" s="644">
        <f>IF(G230="","",G230-G230*COMPASS!$U$21)</f>
        <v>19.79</v>
      </c>
      <c r="I230" s="300"/>
    </row>
    <row r="231" spans="1:9" ht="16.350000000000001" customHeight="1">
      <c r="A231" s="569" t="s">
        <v>5930</v>
      </c>
      <c r="B231" s="383"/>
      <c r="C231" s="357"/>
      <c r="D231" s="570"/>
      <c r="E231" s="570"/>
      <c r="F231" s="357"/>
      <c r="G231" s="570"/>
      <c r="H231" s="644" t="str">
        <f>IF(G231="","",G231-G231*COMPASS!$U$21)</f>
        <v/>
      </c>
      <c r="I231" s="300"/>
    </row>
    <row r="232" spans="1:9" ht="16.350000000000001" customHeight="1">
      <c r="A232" s="565" t="s">
        <v>5931</v>
      </c>
      <c r="B232" s="566"/>
      <c r="C232" s="567"/>
      <c r="D232" s="568"/>
      <c r="E232" s="568"/>
      <c r="F232" s="567"/>
      <c r="G232" s="568"/>
      <c r="H232" s="644" t="str">
        <f>IF(G232="","",G232-G232*COMPASS!$U$21)</f>
        <v/>
      </c>
      <c r="I232" s="300"/>
    </row>
    <row r="233" spans="1:9" ht="16.350000000000001" customHeight="1">
      <c r="A233" s="347" t="s">
        <v>5932</v>
      </c>
      <c r="B233" s="370" t="s">
        <v>467</v>
      </c>
      <c r="C233" s="294" t="s">
        <v>5933</v>
      </c>
      <c r="D233" s="311" t="s">
        <v>5934</v>
      </c>
      <c r="E233" s="384">
        <v>305</v>
      </c>
      <c r="F233" s="379"/>
      <c r="G233" s="479">
        <v>2.6154426229508196</v>
      </c>
      <c r="H233" s="644">
        <f>IF(G233="","",G233-G233*COMPASS!$U$21)</f>
        <v>2.6154426229508196</v>
      </c>
      <c r="I233" s="300"/>
    </row>
    <row r="234" spans="1:9" ht="16.350000000000001" customHeight="1">
      <c r="A234" s="347" t="s">
        <v>7568</v>
      </c>
      <c r="B234" s="370" t="s">
        <v>216</v>
      </c>
      <c r="C234" s="294" t="s">
        <v>7569</v>
      </c>
      <c r="D234" s="311" t="s">
        <v>7570</v>
      </c>
      <c r="E234" s="384">
        <v>7320</v>
      </c>
      <c r="F234" s="379"/>
      <c r="G234" s="479">
        <v>2.6154426229508196</v>
      </c>
      <c r="H234" s="644">
        <f>IF(G234="","",G234-G234*COMPASS!$U$21)</f>
        <v>2.6154426229508196</v>
      </c>
      <c r="I234" s="300"/>
    </row>
    <row r="235" spans="1:9" ht="16.350000000000001" customHeight="1">
      <c r="A235" s="347" t="s">
        <v>5935</v>
      </c>
      <c r="B235" s="370" t="s">
        <v>571</v>
      </c>
      <c r="C235" s="294" t="s">
        <v>5936</v>
      </c>
      <c r="D235" s="311" t="s">
        <v>5937</v>
      </c>
      <c r="E235" s="384">
        <v>305</v>
      </c>
      <c r="F235" s="379"/>
      <c r="G235" s="479">
        <v>0.85758750000000006</v>
      </c>
      <c r="H235" s="644">
        <f>IF(G235="","",G235-G235*COMPASS!$U$21)</f>
        <v>0.85758750000000006</v>
      </c>
      <c r="I235" s="300"/>
    </row>
    <row r="236" spans="1:9" ht="16.350000000000001" customHeight="1">
      <c r="A236" s="347" t="s">
        <v>8461</v>
      </c>
      <c r="B236" s="370" t="s">
        <v>216</v>
      </c>
      <c r="C236" s="340" t="s">
        <v>8462</v>
      </c>
      <c r="D236" s="317" t="s">
        <v>8463</v>
      </c>
      <c r="E236" s="384">
        <v>305</v>
      </c>
      <c r="F236" s="379"/>
      <c r="G236" s="479">
        <v>2.4166885245901639</v>
      </c>
      <c r="H236" s="644">
        <f>IF(G236="","",G236-G236*COMPASS!$U$21)</f>
        <v>2.4166885245901639</v>
      </c>
      <c r="I236" s="300"/>
    </row>
    <row r="237" spans="1:9" ht="16.350000000000001" customHeight="1">
      <c r="A237" s="565" t="s">
        <v>5938</v>
      </c>
      <c r="B237" s="566"/>
      <c r="C237" s="567"/>
      <c r="D237" s="568"/>
      <c r="E237" s="568"/>
      <c r="F237" s="567"/>
      <c r="G237" s="568"/>
      <c r="H237" s="644" t="str">
        <f>IF(G237="","",G237-G237*COMPASS!$U$21)</f>
        <v/>
      </c>
      <c r="I237" s="300"/>
    </row>
    <row r="238" spans="1:9" ht="16.350000000000001" customHeight="1">
      <c r="A238" s="347" t="s">
        <v>5939</v>
      </c>
      <c r="B238" s="370" t="s">
        <v>467</v>
      </c>
      <c r="C238" s="294" t="s">
        <v>5940</v>
      </c>
      <c r="D238" s="311" t="s">
        <v>5941</v>
      </c>
      <c r="E238" s="384">
        <v>1</v>
      </c>
      <c r="F238" s="379"/>
      <c r="G238" s="479">
        <v>16.78</v>
      </c>
      <c r="H238" s="644">
        <f>IF(G238="","",G238-G238*COMPASS!$U$21)</f>
        <v>16.78</v>
      </c>
      <c r="I238" s="300"/>
    </row>
    <row r="239" spans="1:9" ht="16.350000000000001" customHeight="1">
      <c r="A239" s="347" t="s">
        <v>6845</v>
      </c>
      <c r="B239" s="370" t="s">
        <v>467</v>
      </c>
      <c r="C239" s="294" t="s">
        <v>6846</v>
      </c>
      <c r="D239" s="311" t="s">
        <v>6847</v>
      </c>
      <c r="E239" s="384">
        <v>1</v>
      </c>
      <c r="F239" s="379"/>
      <c r="G239" s="479">
        <v>16.78</v>
      </c>
      <c r="H239" s="644">
        <f>IF(G239="","",G239-G239*COMPASS!$U$21)</f>
        <v>16.78</v>
      </c>
      <c r="I239" s="300"/>
    </row>
    <row r="240" spans="1:9" ht="16.350000000000001" customHeight="1">
      <c r="A240" s="565" t="s">
        <v>5942</v>
      </c>
      <c r="B240" s="566"/>
      <c r="C240" s="567"/>
      <c r="D240" s="568"/>
      <c r="E240" s="568"/>
      <c r="F240" s="567"/>
      <c r="G240" s="568"/>
      <c r="H240" s="644" t="str">
        <f>IF(G240="","",G240-G240*COMPASS!$U$21)</f>
        <v/>
      </c>
      <c r="I240" s="300"/>
    </row>
    <row r="241" spans="1:9" ht="16.350000000000001" customHeight="1">
      <c r="A241" s="347" t="s">
        <v>5943</v>
      </c>
      <c r="B241" s="370" t="s">
        <v>216</v>
      </c>
      <c r="C241" s="294" t="s">
        <v>5944</v>
      </c>
      <c r="D241" s="311" t="s">
        <v>5945</v>
      </c>
      <c r="E241" s="398">
        <v>1</v>
      </c>
      <c r="F241" s="379"/>
      <c r="G241" s="479">
        <v>429.56</v>
      </c>
      <c r="H241" s="644">
        <f>IF(G241="","",G241-G241*COMPASS!$U$21)</f>
        <v>429.56</v>
      </c>
      <c r="I241" s="300"/>
    </row>
    <row r="242" spans="1:9" ht="16.350000000000001" customHeight="1">
      <c r="A242" s="347" t="s">
        <v>5946</v>
      </c>
      <c r="B242" s="370" t="s">
        <v>216</v>
      </c>
      <c r="C242" s="294" t="s">
        <v>5947</v>
      </c>
      <c r="D242" s="311" t="s">
        <v>5948</v>
      </c>
      <c r="E242" s="398">
        <v>1</v>
      </c>
      <c r="F242" s="379"/>
      <c r="G242" s="479">
        <v>876.6</v>
      </c>
      <c r="H242" s="644">
        <f>IF(G242="","",G242-G242*COMPASS!$U$21)</f>
        <v>876.6</v>
      </c>
      <c r="I242" s="300"/>
    </row>
    <row r="243" spans="1:9" ht="16.350000000000001" customHeight="1">
      <c r="A243" s="565" t="s">
        <v>5949</v>
      </c>
      <c r="B243" s="566"/>
      <c r="C243" s="567"/>
      <c r="D243" s="568"/>
      <c r="E243" s="568"/>
      <c r="F243" s="567"/>
      <c r="G243" s="568"/>
      <c r="H243" s="644" t="str">
        <f>IF(G243="","",G243-G243*COMPASS!$U$21)</f>
        <v/>
      </c>
      <c r="I243" s="300"/>
    </row>
    <row r="244" spans="1:9" ht="16.350000000000001" customHeight="1">
      <c r="A244" s="347" t="s">
        <v>5950</v>
      </c>
      <c r="B244" s="370" t="s">
        <v>467</v>
      </c>
      <c r="C244" s="294" t="s">
        <v>5951</v>
      </c>
      <c r="D244" s="311" t="s">
        <v>10011</v>
      </c>
      <c r="E244" s="384">
        <v>1</v>
      </c>
      <c r="F244" s="379"/>
      <c r="G244" s="479">
        <v>16.649999999999999</v>
      </c>
      <c r="H244" s="644">
        <f>IF(G244="","",G244-G244*COMPASS!$U$21)</f>
        <v>16.649999999999999</v>
      </c>
      <c r="I244" s="300"/>
    </row>
    <row r="245" spans="1:9" ht="16.350000000000001" customHeight="1">
      <c r="A245" s="347" t="s">
        <v>5952</v>
      </c>
      <c r="B245" s="370" t="s">
        <v>467</v>
      </c>
      <c r="C245" s="294" t="s">
        <v>5953</v>
      </c>
      <c r="D245" s="311" t="s">
        <v>10012</v>
      </c>
      <c r="E245" s="384">
        <v>1</v>
      </c>
      <c r="F245" s="379"/>
      <c r="G245" s="479">
        <v>19.190000000000001</v>
      </c>
      <c r="H245" s="644">
        <f>IF(G245="","",G245-G245*COMPASS!$U$21)</f>
        <v>19.190000000000001</v>
      </c>
      <c r="I245" s="300"/>
    </row>
    <row r="246" spans="1:9" ht="16.350000000000001" customHeight="1">
      <c r="A246" s="347" t="s">
        <v>5954</v>
      </c>
      <c r="B246" s="370" t="s">
        <v>467</v>
      </c>
      <c r="C246" s="294" t="s">
        <v>5955</v>
      </c>
      <c r="D246" s="311" t="s">
        <v>10013</v>
      </c>
      <c r="E246" s="384">
        <v>1</v>
      </c>
      <c r="F246" s="379"/>
      <c r="G246" s="479">
        <v>21.68</v>
      </c>
      <c r="H246" s="644">
        <f>IF(G246="","",G246-G246*COMPASS!$U$21)</f>
        <v>21.68</v>
      </c>
      <c r="I246" s="300"/>
    </row>
    <row r="247" spans="1:9" ht="16.350000000000001" customHeight="1">
      <c r="A247" s="347" t="s">
        <v>5956</v>
      </c>
      <c r="B247" s="370" t="s">
        <v>467</v>
      </c>
      <c r="C247" s="294" t="s">
        <v>5957</v>
      </c>
      <c r="D247" s="311" t="s">
        <v>10014</v>
      </c>
      <c r="E247" s="384">
        <v>1</v>
      </c>
      <c r="F247" s="379"/>
      <c r="G247" s="479">
        <v>26.7</v>
      </c>
      <c r="H247" s="644">
        <f>IF(G247="","",G247-G247*COMPASS!$U$21)</f>
        <v>26.7</v>
      </c>
      <c r="I247" s="300"/>
    </row>
    <row r="248" spans="1:9" ht="16.350000000000001" customHeight="1">
      <c r="A248" s="347" t="s">
        <v>6811</v>
      </c>
      <c r="B248" s="370" t="s">
        <v>216</v>
      </c>
      <c r="C248" s="294" t="s">
        <v>6800</v>
      </c>
      <c r="D248" s="311" t="s">
        <v>10015</v>
      </c>
      <c r="E248" s="398">
        <v>10</v>
      </c>
      <c r="F248" s="379"/>
      <c r="G248" s="479">
        <v>16.649999999999999</v>
      </c>
      <c r="H248" s="644">
        <f>IF(G248="","",G248-G248*COMPASS!$U$21)</f>
        <v>16.649999999999999</v>
      </c>
      <c r="I248" s="300"/>
    </row>
    <row r="249" spans="1:9" ht="16.350000000000001" customHeight="1">
      <c r="A249" s="347" t="s">
        <v>6812</v>
      </c>
      <c r="B249" s="370" t="s">
        <v>216</v>
      </c>
      <c r="C249" s="294" t="s">
        <v>6801</v>
      </c>
      <c r="D249" s="311" t="s">
        <v>10016</v>
      </c>
      <c r="E249" s="398">
        <v>10</v>
      </c>
      <c r="F249" s="379"/>
      <c r="G249" s="479">
        <v>19.190000000000001</v>
      </c>
      <c r="H249" s="644">
        <f>IF(G249="","",G249-G249*COMPASS!$U$21)</f>
        <v>19.190000000000001</v>
      </c>
      <c r="I249" s="300"/>
    </row>
    <row r="250" spans="1:9" ht="16.350000000000001" customHeight="1">
      <c r="A250" s="347" t="s">
        <v>6813</v>
      </c>
      <c r="B250" s="370" t="s">
        <v>216</v>
      </c>
      <c r="C250" s="294" t="s">
        <v>6802</v>
      </c>
      <c r="D250" s="311" t="s">
        <v>10017</v>
      </c>
      <c r="E250" s="398">
        <v>10</v>
      </c>
      <c r="F250" s="379"/>
      <c r="G250" s="479">
        <v>21.68</v>
      </c>
      <c r="H250" s="644">
        <f>IF(G250="","",G250-G250*COMPASS!$U$21)</f>
        <v>21.68</v>
      </c>
      <c r="I250" s="300"/>
    </row>
    <row r="251" spans="1:9" ht="16.350000000000001" customHeight="1">
      <c r="A251" s="347" t="s">
        <v>6814</v>
      </c>
      <c r="B251" s="370" t="s">
        <v>216</v>
      </c>
      <c r="C251" s="294" t="s">
        <v>6803</v>
      </c>
      <c r="D251" s="311" t="s">
        <v>10018</v>
      </c>
      <c r="E251" s="398">
        <v>10</v>
      </c>
      <c r="F251" s="379"/>
      <c r="G251" s="479">
        <v>26.7</v>
      </c>
      <c r="H251" s="644">
        <f>IF(G251="","",G251-G251*COMPASS!$U$21)</f>
        <v>26.7</v>
      </c>
      <c r="I251" s="300"/>
    </row>
    <row r="252" spans="1:9" ht="16.350000000000001" customHeight="1">
      <c r="A252" s="569" t="s">
        <v>4570</v>
      </c>
      <c r="B252" s="383"/>
      <c r="C252" s="357"/>
      <c r="D252" s="570"/>
      <c r="E252" s="570"/>
      <c r="F252" s="357"/>
      <c r="G252" s="570"/>
      <c r="H252" s="644" t="str">
        <f>IF(G252="","",G252-G252*COMPASS!$U$21)</f>
        <v/>
      </c>
      <c r="I252" s="300"/>
    </row>
    <row r="253" spans="1:9" ht="16.350000000000001" customHeight="1">
      <c r="A253" s="565" t="s">
        <v>4571</v>
      </c>
      <c r="B253" s="566"/>
      <c r="C253" s="567"/>
      <c r="D253" s="568"/>
      <c r="E253" s="1173"/>
      <c r="F253" s="567"/>
      <c r="G253" s="568"/>
      <c r="H253" s="644" t="str">
        <f>IF(G253="","",G253-G253*COMPASS!$U$21)</f>
        <v/>
      </c>
      <c r="I253" s="300"/>
    </row>
    <row r="254" spans="1:9" ht="16.350000000000001" customHeight="1">
      <c r="A254" s="347" t="s">
        <v>1478</v>
      </c>
      <c r="B254" s="370" t="s">
        <v>467</v>
      </c>
      <c r="C254" s="294" t="s">
        <v>1479</v>
      </c>
      <c r="D254" s="356" t="s">
        <v>6804</v>
      </c>
      <c r="E254" s="399">
        <v>1</v>
      </c>
      <c r="F254" s="1176"/>
      <c r="G254" s="479">
        <v>96.18</v>
      </c>
      <c r="H254" s="644">
        <f>IF(G254="","",G254-G254*COMPASS!$U$21)</f>
        <v>96.18</v>
      </c>
      <c r="I254" s="300"/>
    </row>
    <row r="255" spans="1:9" ht="16.350000000000001" customHeight="1">
      <c r="A255" s="347" t="s">
        <v>7046</v>
      </c>
      <c r="B255" s="370" t="s">
        <v>216</v>
      </c>
      <c r="C255" s="294" t="s">
        <v>7047</v>
      </c>
      <c r="D255" s="311" t="s">
        <v>7048</v>
      </c>
      <c r="E255" s="398">
        <v>5</v>
      </c>
      <c r="F255" s="379"/>
      <c r="G255" s="479">
        <v>177.47</v>
      </c>
      <c r="H255" s="644">
        <f>IF(G255="","",G255-G255*COMPASS!$U$21)</f>
        <v>177.47</v>
      </c>
      <c r="I255" s="300"/>
    </row>
    <row r="256" spans="1:9" ht="16.350000000000001" customHeight="1">
      <c r="A256" s="565" t="s">
        <v>4572</v>
      </c>
      <c r="B256" s="566"/>
      <c r="C256" s="567"/>
      <c r="D256" s="568"/>
      <c r="E256" s="1173"/>
      <c r="F256" s="567"/>
      <c r="G256" s="568"/>
      <c r="H256" s="644" t="str">
        <f>IF(G256="","",G256-G256*COMPASS!$U$21)</f>
        <v/>
      </c>
      <c r="I256" s="300"/>
    </row>
    <row r="257" spans="1:9" ht="16.350000000000001" customHeight="1">
      <c r="A257" s="347" t="s">
        <v>1482</v>
      </c>
      <c r="B257" s="370" t="s">
        <v>467</v>
      </c>
      <c r="C257" s="294" t="s">
        <v>1483</v>
      </c>
      <c r="D257" s="356" t="s">
        <v>4573</v>
      </c>
      <c r="E257" s="399">
        <v>1</v>
      </c>
      <c r="F257" s="1176"/>
      <c r="G257" s="479">
        <v>6.97</v>
      </c>
      <c r="H257" s="644">
        <f>IF(G257="","",G257-G257*COMPASS!$U$21)</f>
        <v>6.97</v>
      </c>
      <c r="I257" s="300"/>
    </row>
    <row r="258" spans="1:9" ht="16.350000000000001" customHeight="1">
      <c r="A258" s="347" t="s">
        <v>1484</v>
      </c>
      <c r="B258" s="370" t="s">
        <v>467</v>
      </c>
      <c r="C258" s="294" t="s">
        <v>1485</v>
      </c>
      <c r="D258" s="356" t="s">
        <v>4574</v>
      </c>
      <c r="E258" s="399">
        <v>1</v>
      </c>
      <c r="F258" s="1176"/>
      <c r="G258" s="479">
        <v>6.97</v>
      </c>
      <c r="H258" s="644">
        <f>IF(G258="","",G258-G258*COMPASS!$U$21)</f>
        <v>6.97</v>
      </c>
      <c r="I258" s="300"/>
    </row>
    <row r="259" spans="1:9" ht="16.350000000000001" customHeight="1">
      <c r="A259" s="347" t="s">
        <v>7530</v>
      </c>
      <c r="B259" s="370" t="s">
        <v>4437</v>
      </c>
      <c r="C259" s="294" t="s">
        <v>7531</v>
      </c>
      <c r="D259" s="356" t="s">
        <v>7532</v>
      </c>
      <c r="E259" s="399">
        <v>1</v>
      </c>
      <c r="F259" s="1176"/>
      <c r="G259" s="479">
        <v>5.66</v>
      </c>
      <c r="H259" s="644">
        <f>IF(G259="","",G259-G259*COMPASS!$U$21)</f>
        <v>5.66</v>
      </c>
      <c r="I259" s="300"/>
    </row>
    <row r="260" spans="1:9" ht="16.350000000000001" customHeight="1">
      <c r="A260" s="347" t="s">
        <v>7533</v>
      </c>
      <c r="B260" s="370" t="s">
        <v>216</v>
      </c>
      <c r="C260" s="294" t="s">
        <v>7534</v>
      </c>
      <c r="D260" s="356" t="s">
        <v>7535</v>
      </c>
      <c r="E260" s="399">
        <v>1</v>
      </c>
      <c r="F260" s="1176"/>
      <c r="G260" s="479">
        <v>5.66</v>
      </c>
      <c r="H260" s="644">
        <f>IF(G260="","",G260-G260*COMPASS!$U$21)</f>
        <v>5.66</v>
      </c>
      <c r="I260" s="300"/>
    </row>
    <row r="261" spans="1:9" ht="16.350000000000001" customHeight="1">
      <c r="A261" s="347" t="s">
        <v>1487</v>
      </c>
      <c r="B261" s="370" t="s">
        <v>216</v>
      </c>
      <c r="C261" s="294" t="s">
        <v>1488</v>
      </c>
      <c r="D261" s="356" t="s">
        <v>4575</v>
      </c>
      <c r="E261" s="399">
        <v>10</v>
      </c>
      <c r="F261" s="1176"/>
      <c r="G261" s="479">
        <v>7.84</v>
      </c>
      <c r="H261" s="644">
        <f>IF(G261="","",G261-G261*COMPASS!$U$21)</f>
        <v>7.84</v>
      </c>
      <c r="I261" s="300"/>
    </row>
    <row r="262" spans="1:9" ht="16.350000000000001" customHeight="1">
      <c r="A262" s="347" t="s">
        <v>1489</v>
      </c>
      <c r="B262" s="370" t="s">
        <v>216</v>
      </c>
      <c r="C262" s="294" t="s">
        <v>1490</v>
      </c>
      <c r="D262" s="356" t="s">
        <v>4576</v>
      </c>
      <c r="E262" s="399">
        <v>10</v>
      </c>
      <c r="F262" s="1176"/>
      <c r="G262" s="479">
        <v>14.22</v>
      </c>
      <c r="H262" s="644">
        <f>IF(G262="","",G262-G262*COMPASS!$U$21)</f>
        <v>14.22</v>
      </c>
      <c r="I262" s="300"/>
    </row>
    <row r="263" spans="1:9" ht="16.350000000000001" customHeight="1">
      <c r="A263" s="347" t="s">
        <v>9049</v>
      </c>
      <c r="B263" s="370" t="s">
        <v>216</v>
      </c>
      <c r="C263" s="294" t="s">
        <v>9050</v>
      </c>
      <c r="D263" s="356" t="s">
        <v>9051</v>
      </c>
      <c r="E263" s="399">
        <v>5</v>
      </c>
      <c r="F263" s="1176"/>
      <c r="G263" s="479">
        <v>24.84</v>
      </c>
      <c r="H263" s="644">
        <f>IF(G263="","",G263-G263*COMPASS!$U$21)</f>
        <v>24.84</v>
      </c>
      <c r="I263" s="300"/>
    </row>
    <row r="264" spans="1:9" ht="16.350000000000001" customHeight="1">
      <c r="A264" s="347" t="s">
        <v>1650</v>
      </c>
      <c r="B264" s="370" t="s">
        <v>216</v>
      </c>
      <c r="C264" s="294" t="s">
        <v>1486</v>
      </c>
      <c r="D264" s="311" t="s">
        <v>4577</v>
      </c>
      <c r="E264" s="398">
        <v>10</v>
      </c>
      <c r="F264" s="379"/>
      <c r="G264" s="479">
        <v>0.69</v>
      </c>
      <c r="H264" s="644">
        <f>IF(G264="","",G264-G264*COMPASS!$U$21)</f>
        <v>0.69</v>
      </c>
      <c r="I264" s="300"/>
    </row>
    <row r="265" spans="1:9" ht="16.350000000000001" customHeight="1">
      <c r="A265" s="347" t="s">
        <v>1480</v>
      </c>
      <c r="B265" s="370" t="s">
        <v>216</v>
      </c>
      <c r="C265" s="294" t="s">
        <v>1481</v>
      </c>
      <c r="D265" s="311" t="s">
        <v>5958</v>
      </c>
      <c r="E265" s="398">
        <v>10</v>
      </c>
      <c r="F265" s="379"/>
      <c r="G265" s="479">
        <v>0.69</v>
      </c>
      <c r="H265" s="644">
        <f>IF(G265="","",G265-G265*COMPASS!$U$21)</f>
        <v>0.69</v>
      </c>
      <c r="I265" s="300"/>
    </row>
    <row r="266" spans="1:9" ht="16.350000000000001" customHeight="1">
      <c r="A266" s="565" t="s">
        <v>4578</v>
      </c>
      <c r="B266" s="566"/>
      <c r="C266" s="567"/>
      <c r="D266" s="568"/>
      <c r="E266" s="886"/>
      <c r="F266" s="567"/>
      <c r="G266" s="568"/>
      <c r="H266" s="644" t="str">
        <f>IF(G266="","",G266-G266*COMPASS!$U$21)</f>
        <v/>
      </c>
      <c r="I266" s="300"/>
    </row>
    <row r="267" spans="1:9" ht="16.350000000000001" customHeight="1">
      <c r="A267" s="347" t="s">
        <v>1491</v>
      </c>
      <c r="B267" s="370" t="s">
        <v>216</v>
      </c>
      <c r="C267" s="294" t="s">
        <v>1492</v>
      </c>
      <c r="D267" s="311" t="s">
        <v>4579</v>
      </c>
      <c r="E267" s="384">
        <v>1</v>
      </c>
      <c r="F267" s="379"/>
      <c r="G267" s="479">
        <v>11.42</v>
      </c>
      <c r="H267" s="644">
        <f>IF(G267="","",G267-G267*COMPASS!$U$21)</f>
        <v>11.42</v>
      </c>
      <c r="I267" s="300"/>
    </row>
    <row r="268" spans="1:9" ht="16.350000000000001" customHeight="1">
      <c r="A268" s="347" t="s">
        <v>1493</v>
      </c>
      <c r="B268" s="370" t="s">
        <v>216</v>
      </c>
      <c r="C268" s="294" t="s">
        <v>1494</v>
      </c>
      <c r="D268" s="311" t="s">
        <v>4580</v>
      </c>
      <c r="E268" s="384">
        <v>1</v>
      </c>
      <c r="F268" s="379"/>
      <c r="G268" s="479">
        <v>3.17</v>
      </c>
      <c r="H268" s="644">
        <f>IF(G268="","",G268-G268*COMPASS!$U$21)</f>
        <v>3.17</v>
      </c>
      <c r="I268" s="300"/>
    </row>
    <row r="269" spans="1:9" ht="16.350000000000001" customHeight="1">
      <c r="A269" s="574" t="s">
        <v>4581</v>
      </c>
      <c r="B269" s="575"/>
      <c r="C269" s="358"/>
      <c r="D269" s="576"/>
      <c r="E269" s="577"/>
      <c r="F269" s="578"/>
      <c r="G269" s="577"/>
      <c r="H269" s="644" t="str">
        <f>IF(G269="","",G269-G269*COMPASS!$U$21)</f>
        <v/>
      </c>
      <c r="I269" s="300"/>
    </row>
    <row r="270" spans="1:9" ht="16.350000000000001" customHeight="1">
      <c r="A270" s="565" t="s">
        <v>4582</v>
      </c>
      <c r="B270" s="566"/>
      <c r="C270" s="567"/>
      <c r="D270" s="568"/>
      <c r="E270" s="568"/>
      <c r="F270" s="567"/>
      <c r="G270" s="568"/>
      <c r="H270" s="644" t="str">
        <f>IF(G270="","",G270-G270*COMPASS!$U$21)</f>
        <v/>
      </c>
      <c r="I270" s="300"/>
    </row>
    <row r="271" spans="1:9" ht="16.350000000000001" customHeight="1">
      <c r="A271" s="347" t="s">
        <v>4583</v>
      </c>
      <c r="B271" s="370" t="s">
        <v>216</v>
      </c>
      <c r="C271" s="294" t="s">
        <v>4584</v>
      </c>
      <c r="D271" s="311" t="s">
        <v>12117</v>
      </c>
      <c r="E271" s="384">
        <v>5</v>
      </c>
      <c r="F271" s="379"/>
      <c r="G271" s="479">
        <v>196.9</v>
      </c>
      <c r="H271" s="644">
        <f>IF(G271="","",G271-G271*COMPASS!$U$21)</f>
        <v>196.9</v>
      </c>
      <c r="I271" s="300"/>
    </row>
    <row r="272" spans="1:9" ht="16.350000000000001" customHeight="1">
      <c r="A272" s="347" t="s">
        <v>4585</v>
      </c>
      <c r="B272" s="370" t="s">
        <v>216</v>
      </c>
      <c r="C272" s="294" t="s">
        <v>4586</v>
      </c>
      <c r="D272" s="311" t="s">
        <v>9640</v>
      </c>
      <c r="E272" s="384">
        <v>10</v>
      </c>
      <c r="F272" s="379"/>
      <c r="G272" s="479">
        <v>19.899999999999999</v>
      </c>
      <c r="H272" s="644">
        <f>IF(G272="","",G272-G272*COMPASS!$U$21)</f>
        <v>19.899999999999999</v>
      </c>
      <c r="I272" s="300"/>
    </row>
    <row r="273" spans="1:9" ht="16.350000000000001" customHeight="1">
      <c r="A273" s="347" t="s">
        <v>4788</v>
      </c>
      <c r="B273" s="370" t="s">
        <v>216</v>
      </c>
      <c r="C273" s="294" t="s">
        <v>4789</v>
      </c>
      <c r="D273" s="311" t="s">
        <v>7811</v>
      </c>
      <c r="E273" s="384">
        <v>25</v>
      </c>
      <c r="F273" s="379"/>
      <c r="G273" s="479">
        <v>23.65</v>
      </c>
      <c r="H273" s="644">
        <f>IF(G273="","",G273-G273*COMPASS!$U$21)</f>
        <v>23.65</v>
      </c>
      <c r="I273" s="300"/>
    </row>
    <row r="274" spans="1:9" ht="16.350000000000001" customHeight="1">
      <c r="A274" s="347" t="s">
        <v>4790</v>
      </c>
      <c r="B274" s="370" t="s">
        <v>216</v>
      </c>
      <c r="C274" s="294" t="s">
        <v>4791</v>
      </c>
      <c r="D274" s="311" t="s">
        <v>7812</v>
      </c>
      <c r="E274" s="398">
        <v>10</v>
      </c>
      <c r="F274" s="379"/>
      <c r="G274" s="479">
        <v>23.65</v>
      </c>
      <c r="H274" s="644">
        <f>IF(G274="","",G274-G274*COMPASS!$U$21)</f>
        <v>23.65</v>
      </c>
      <c r="I274" s="300"/>
    </row>
    <row r="275" spans="1:9" ht="16.350000000000001" customHeight="1">
      <c r="A275" s="347" t="s">
        <v>8303</v>
      </c>
      <c r="B275" s="370" t="s">
        <v>216</v>
      </c>
      <c r="C275" s="340" t="s">
        <v>8304</v>
      </c>
      <c r="D275" s="311" t="s">
        <v>8305</v>
      </c>
      <c r="E275" s="398">
        <v>25</v>
      </c>
      <c r="F275" s="379"/>
      <c r="G275" s="479">
        <v>28.2</v>
      </c>
      <c r="H275" s="644">
        <f>IF(G275="","",G275-G275*COMPASS!$U$21)</f>
        <v>28.2</v>
      </c>
      <c r="I275" s="300"/>
    </row>
    <row r="276" spans="1:9" ht="16.350000000000001" customHeight="1">
      <c r="A276" s="565" t="s">
        <v>4587</v>
      </c>
      <c r="B276" s="566"/>
      <c r="C276" s="567"/>
      <c r="D276" s="568"/>
      <c r="E276" s="568"/>
      <c r="F276" s="567"/>
      <c r="G276" s="568"/>
      <c r="H276" s="644" t="str">
        <f>IF(G276="","",G276-G276*COMPASS!$U$21)</f>
        <v/>
      </c>
      <c r="I276" s="300"/>
    </row>
    <row r="277" spans="1:9" ht="16.350000000000001" customHeight="1">
      <c r="A277" s="347" t="s">
        <v>4588</v>
      </c>
      <c r="B277" s="370" t="s">
        <v>4437</v>
      </c>
      <c r="C277" s="294" t="s">
        <v>4589</v>
      </c>
      <c r="D277" s="311" t="s">
        <v>4590</v>
      </c>
      <c r="E277" s="398">
        <v>1</v>
      </c>
      <c r="F277" s="379"/>
      <c r="G277" s="479">
        <v>216.19</v>
      </c>
      <c r="H277" s="644">
        <f>IF(G277="","",G277-G277*COMPASS!$U$21)</f>
        <v>216.19</v>
      </c>
      <c r="I277" s="300"/>
    </row>
    <row r="278" spans="1:9" ht="16.350000000000001" customHeight="1">
      <c r="A278" s="347" t="s">
        <v>7813</v>
      </c>
      <c r="B278" s="370" t="s">
        <v>467</v>
      </c>
      <c r="C278" s="311" t="s">
        <v>7814</v>
      </c>
      <c r="D278" s="311" t="s">
        <v>7815</v>
      </c>
      <c r="E278" s="384">
        <v>1</v>
      </c>
      <c r="F278" s="379"/>
      <c r="G278" s="479">
        <v>22.81</v>
      </c>
      <c r="H278" s="644">
        <f>IF(G278="","",G278-G278*COMPASS!$U$21)</f>
        <v>22.81</v>
      </c>
      <c r="I278" s="300"/>
    </row>
    <row r="279" spans="1:9" ht="16.350000000000001" customHeight="1">
      <c r="A279" s="347" t="s">
        <v>8921</v>
      </c>
      <c r="B279" s="370" t="s">
        <v>467</v>
      </c>
      <c r="C279" s="311" t="s">
        <v>8922</v>
      </c>
      <c r="D279" s="311" t="s">
        <v>8923</v>
      </c>
      <c r="E279" s="384">
        <v>1</v>
      </c>
      <c r="F279" s="379"/>
      <c r="G279" s="479">
        <v>22.81</v>
      </c>
      <c r="H279" s="644">
        <f>IF(G279="","",G279-G279*COMPASS!$U$21)</f>
        <v>22.81</v>
      </c>
      <c r="I279" s="300"/>
    </row>
    <row r="280" spans="1:9" ht="16.350000000000001" customHeight="1">
      <c r="A280" s="347" t="s">
        <v>4591</v>
      </c>
      <c r="B280" s="370" t="s">
        <v>216</v>
      </c>
      <c r="C280" s="294" t="s">
        <v>4592</v>
      </c>
      <c r="D280" s="311" t="s">
        <v>8924</v>
      </c>
      <c r="E280" s="384">
        <v>10</v>
      </c>
      <c r="F280" s="379"/>
      <c r="G280" s="479">
        <v>22.81</v>
      </c>
      <c r="H280" s="644">
        <f>IF(G280="","",G280-G280*COMPASS!$U$21)</f>
        <v>22.81</v>
      </c>
      <c r="I280" s="300"/>
    </row>
    <row r="281" spans="1:9" ht="16.350000000000001" customHeight="1">
      <c r="A281" s="347" t="s">
        <v>7816</v>
      </c>
      <c r="B281" s="370" t="s">
        <v>467</v>
      </c>
      <c r="C281" s="294" t="s">
        <v>7817</v>
      </c>
      <c r="D281" s="311" t="s">
        <v>9052</v>
      </c>
      <c r="E281" s="384">
        <v>10</v>
      </c>
      <c r="F281" s="379"/>
      <c r="G281" s="479">
        <v>13.94</v>
      </c>
      <c r="H281" s="644">
        <f>IF(G281="","",G281-G281*COMPASS!$U$21)</f>
        <v>13.94</v>
      </c>
      <c r="I281" s="300"/>
    </row>
    <row r="282" spans="1:9" ht="16.350000000000001" customHeight="1">
      <c r="A282" s="347" t="s">
        <v>8925</v>
      </c>
      <c r="B282" s="370" t="s">
        <v>467</v>
      </c>
      <c r="C282" s="294" t="s">
        <v>8926</v>
      </c>
      <c r="D282" s="311" t="s">
        <v>8927</v>
      </c>
      <c r="E282" s="384">
        <v>10</v>
      </c>
      <c r="F282" s="379"/>
      <c r="G282" s="479">
        <v>13.94</v>
      </c>
      <c r="H282" s="644">
        <f>IF(G282="","",G282-G282*COMPASS!$U$21)</f>
        <v>13.94</v>
      </c>
      <c r="I282" s="300"/>
    </row>
    <row r="283" spans="1:9" ht="16.350000000000001" customHeight="1">
      <c r="A283" s="347" t="s">
        <v>1410</v>
      </c>
      <c r="B283" s="370" t="s">
        <v>467</v>
      </c>
      <c r="C283" s="294" t="s">
        <v>1411</v>
      </c>
      <c r="D283" s="311" t="s">
        <v>4557</v>
      </c>
      <c r="E283" s="384">
        <v>10</v>
      </c>
      <c r="F283" s="379"/>
      <c r="G283" s="479">
        <v>0.54</v>
      </c>
      <c r="H283" s="644">
        <f>IF(G283="","",G283-G283*COMPASS!$U$21)</f>
        <v>0.54</v>
      </c>
      <c r="I283" s="300"/>
    </row>
    <row r="284" spans="1:9" ht="16.350000000000001" customHeight="1">
      <c r="A284" s="347" t="s">
        <v>15294</v>
      </c>
      <c r="B284" s="370" t="s">
        <v>467</v>
      </c>
      <c r="C284" s="294" t="s">
        <v>15295</v>
      </c>
      <c r="D284" s="311" t="s">
        <v>15296</v>
      </c>
      <c r="E284" s="398">
        <v>10</v>
      </c>
      <c r="F284"/>
      <c r="G284" s="479">
        <v>13.94</v>
      </c>
      <c r="H284" s="644">
        <f>IF(G284="","",G284-G284*COMPASS!$U$21)</f>
        <v>13.94</v>
      </c>
      <c r="I284" s="300"/>
    </row>
    <row r="285" spans="1:9" ht="16.350000000000001" customHeight="1">
      <c r="A285" s="565" t="s">
        <v>10475</v>
      </c>
      <c r="B285" s="566"/>
      <c r="C285" s="567"/>
      <c r="D285" s="568"/>
      <c r="E285" s="568"/>
      <c r="F285" s="567"/>
      <c r="G285" s="568"/>
      <c r="H285" s="644" t="str">
        <f>IF(G285="","",G285-G285*COMPASS!$U$21)</f>
        <v/>
      </c>
      <c r="I285" s="300"/>
    </row>
    <row r="286" spans="1:9" ht="16.350000000000001" customHeight="1">
      <c r="A286" s="347" t="s">
        <v>6848</v>
      </c>
      <c r="B286" s="370" t="s">
        <v>216</v>
      </c>
      <c r="C286" s="340" t="s">
        <v>6849</v>
      </c>
      <c r="D286" s="311" t="s">
        <v>8183</v>
      </c>
      <c r="E286" s="398">
        <v>1</v>
      </c>
      <c r="F286" s="379"/>
      <c r="G286" s="479">
        <v>1798.69</v>
      </c>
      <c r="H286" s="644">
        <f>IF(G286="","",G286-G286*COMPASS!$U$21)</f>
        <v>1798.69</v>
      </c>
      <c r="I286" s="300"/>
    </row>
    <row r="287" spans="1:9" ht="16.350000000000001" customHeight="1">
      <c r="A287" s="580" t="s">
        <v>4872</v>
      </c>
      <c r="B287" s="581"/>
      <c r="C287" s="582"/>
      <c r="D287" s="583"/>
      <c r="E287" s="583"/>
      <c r="F287" s="582"/>
      <c r="G287" s="583"/>
      <c r="H287" s="644" t="str">
        <f>IF(G287="","",G287-G287*COMPASS!$U$21)</f>
        <v/>
      </c>
      <c r="I287" s="300"/>
    </row>
    <row r="288" spans="1:9" ht="16.350000000000001" customHeight="1">
      <c r="A288" s="584" t="s">
        <v>4593</v>
      </c>
      <c r="B288" s="585"/>
      <c r="C288" s="586"/>
      <c r="D288" s="587"/>
      <c r="E288" s="587"/>
      <c r="F288" s="586"/>
      <c r="G288" s="587"/>
      <c r="H288" s="644" t="str">
        <f>IF(G288="","",G288-G288*COMPASS!$U$21)</f>
        <v/>
      </c>
      <c r="I288" s="300"/>
    </row>
    <row r="289" spans="1:9" ht="16.350000000000001" customHeight="1">
      <c r="A289" s="588" t="s">
        <v>4594</v>
      </c>
      <c r="B289" s="589"/>
      <c r="C289" s="590"/>
      <c r="D289" s="591"/>
      <c r="E289" s="591"/>
      <c r="F289" s="590"/>
      <c r="G289" s="591"/>
      <c r="H289" s="644" t="str">
        <f>IF(G289="","",G289-G289*COMPASS!$U$21)</f>
        <v/>
      </c>
      <c r="I289" s="300"/>
    </row>
    <row r="290" spans="1:9" ht="16.350000000000001" customHeight="1">
      <c r="A290" s="347" t="s">
        <v>1498</v>
      </c>
      <c r="B290" s="370" t="s">
        <v>216</v>
      </c>
      <c r="C290" s="311" t="s">
        <v>1499</v>
      </c>
      <c r="D290" s="311" t="s">
        <v>4873</v>
      </c>
      <c r="E290" s="398">
        <v>10</v>
      </c>
      <c r="F290" s="379"/>
      <c r="G290" s="479">
        <v>39.950000000000003</v>
      </c>
      <c r="H290" s="644">
        <f>IF(G290="","",G290-G290*COMPASS!$U$21)</f>
        <v>39.950000000000003</v>
      </c>
      <c r="I290" s="300"/>
    </row>
    <row r="291" spans="1:9" ht="16.350000000000001" customHeight="1">
      <c r="A291" s="347" t="s">
        <v>5026</v>
      </c>
      <c r="B291" s="370" t="s">
        <v>467</v>
      </c>
      <c r="C291" s="311" t="s">
        <v>4874</v>
      </c>
      <c r="D291" s="311" t="s">
        <v>4875</v>
      </c>
      <c r="E291" s="384">
        <v>1</v>
      </c>
      <c r="F291" s="379"/>
      <c r="G291" s="479">
        <v>27.88</v>
      </c>
      <c r="H291" s="644">
        <f>IF(G291="","",G291-G291*COMPASS!$U$21)</f>
        <v>27.88</v>
      </c>
      <c r="I291" s="300"/>
    </row>
    <row r="292" spans="1:9" ht="16.350000000000001" customHeight="1">
      <c r="A292" s="588" t="s">
        <v>4595</v>
      </c>
      <c r="B292" s="592"/>
      <c r="C292" s="591"/>
      <c r="D292" s="591"/>
      <c r="E292" s="591"/>
      <c r="F292" s="591"/>
      <c r="G292" s="591"/>
      <c r="H292" s="644" t="str">
        <f>IF(G292="","",G292-G292*COMPASS!$U$21)</f>
        <v/>
      </c>
      <c r="I292" s="300"/>
    </row>
    <row r="293" spans="1:9" ht="16.350000000000001" customHeight="1">
      <c r="A293" s="347" t="s">
        <v>1500</v>
      </c>
      <c r="B293" s="370" t="s">
        <v>467</v>
      </c>
      <c r="C293" s="311" t="s">
        <v>1501</v>
      </c>
      <c r="D293" s="311" t="s">
        <v>4876</v>
      </c>
      <c r="E293" s="384">
        <v>1</v>
      </c>
      <c r="F293" s="379"/>
      <c r="G293" s="479">
        <v>39.950000000000003</v>
      </c>
      <c r="H293" s="644">
        <f>IF(G293="","",G293-G293*COMPASS!$U$21)</f>
        <v>39.950000000000003</v>
      </c>
      <c r="I293" s="300"/>
    </row>
    <row r="294" spans="1:9" ht="16.350000000000001" customHeight="1">
      <c r="A294" s="347" t="s">
        <v>5027</v>
      </c>
      <c r="B294" s="370" t="s">
        <v>467</v>
      </c>
      <c r="C294" s="311" t="s">
        <v>4877</v>
      </c>
      <c r="D294" s="311" t="s">
        <v>4878</v>
      </c>
      <c r="E294" s="384">
        <v>1</v>
      </c>
      <c r="F294" s="379"/>
      <c r="G294" s="479">
        <v>27.88</v>
      </c>
      <c r="H294" s="644">
        <f>IF(G294="","",G294-G294*COMPASS!$U$21)</f>
        <v>27.88</v>
      </c>
      <c r="I294" s="300"/>
    </row>
    <row r="295" spans="1:9" ht="16.350000000000001" customHeight="1">
      <c r="A295" s="347" t="s">
        <v>6815</v>
      </c>
      <c r="B295" s="370" t="s">
        <v>216</v>
      </c>
      <c r="C295" s="311" t="s">
        <v>6805</v>
      </c>
      <c r="D295" s="311" t="s">
        <v>6806</v>
      </c>
      <c r="E295" s="398">
        <v>10</v>
      </c>
      <c r="F295" s="379"/>
      <c r="G295" s="479">
        <v>27.88</v>
      </c>
      <c r="H295" s="644">
        <f>IF(G295="","",G295-G295*COMPASS!$U$21)</f>
        <v>27.88</v>
      </c>
      <c r="I295" s="300"/>
    </row>
    <row r="296" spans="1:9" ht="16.350000000000001" customHeight="1">
      <c r="A296" s="588" t="s">
        <v>1502</v>
      </c>
      <c r="B296" s="592"/>
      <c r="C296" s="591"/>
      <c r="D296" s="591"/>
      <c r="E296" s="591"/>
      <c r="F296" s="591"/>
      <c r="G296" s="591"/>
      <c r="H296" s="644" t="str">
        <f>IF(G296="","",G296-G296*COMPASS!$U$21)</f>
        <v/>
      </c>
      <c r="I296" s="300"/>
    </row>
    <row r="297" spans="1:9" ht="16.350000000000001" customHeight="1">
      <c r="A297" s="347" t="s">
        <v>1503</v>
      </c>
      <c r="B297" s="370" t="s">
        <v>216</v>
      </c>
      <c r="C297" s="311" t="s">
        <v>1504</v>
      </c>
      <c r="D297" s="311" t="s">
        <v>10019</v>
      </c>
      <c r="E297" s="398">
        <v>10</v>
      </c>
      <c r="F297" s="379"/>
      <c r="G297" s="479">
        <v>29.98</v>
      </c>
      <c r="H297" s="644">
        <f>IF(G297="","",G297-G297*COMPASS!$U$21)</f>
        <v>29.98</v>
      </c>
      <c r="I297" s="300"/>
    </row>
    <row r="298" spans="1:9" ht="16.350000000000001" customHeight="1">
      <c r="A298" s="347" t="s">
        <v>5028</v>
      </c>
      <c r="B298" s="370" t="s">
        <v>216</v>
      </c>
      <c r="C298" s="311" t="s">
        <v>4879</v>
      </c>
      <c r="D298" s="311" t="s">
        <v>4880</v>
      </c>
      <c r="E298" s="384">
        <v>1</v>
      </c>
      <c r="F298" s="379"/>
      <c r="G298" s="479">
        <v>27.88</v>
      </c>
      <c r="H298" s="644">
        <f>IF(G298="","",G298-G298*COMPASS!$U$21)</f>
        <v>27.88</v>
      </c>
      <c r="I298" s="300"/>
    </row>
    <row r="299" spans="1:9" ht="16.350000000000001" customHeight="1">
      <c r="A299" s="588" t="s">
        <v>1505</v>
      </c>
      <c r="B299" s="592"/>
      <c r="C299" s="591"/>
      <c r="D299" s="591"/>
      <c r="E299" s="591"/>
      <c r="F299" s="591"/>
      <c r="G299" s="591"/>
      <c r="H299" s="644" t="str">
        <f>IF(G299="","",G299-G299*COMPASS!$U$21)</f>
        <v/>
      </c>
      <c r="I299" s="300"/>
    </row>
    <row r="300" spans="1:9" ht="16.350000000000001" customHeight="1">
      <c r="A300" s="347" t="s">
        <v>1506</v>
      </c>
      <c r="B300" s="370" t="s">
        <v>216</v>
      </c>
      <c r="C300" s="311" t="s">
        <v>1507</v>
      </c>
      <c r="D300" s="311" t="s">
        <v>10020</v>
      </c>
      <c r="E300" s="398">
        <v>10</v>
      </c>
      <c r="F300" s="379"/>
      <c r="G300" s="479">
        <v>39.950000000000003</v>
      </c>
      <c r="H300" s="644">
        <f>IF(G300="","",G300-G300*COMPASS!$U$21)</f>
        <v>39.950000000000003</v>
      </c>
      <c r="I300" s="300"/>
    </row>
    <row r="301" spans="1:9" ht="16.350000000000001" customHeight="1">
      <c r="A301" s="347" t="s">
        <v>5029</v>
      </c>
      <c r="B301" s="370" t="s">
        <v>216</v>
      </c>
      <c r="C301" s="317" t="s">
        <v>4881</v>
      </c>
      <c r="D301" s="311" t="s">
        <v>4882</v>
      </c>
      <c r="E301" s="398">
        <v>10</v>
      </c>
      <c r="F301" s="379"/>
      <c r="G301" s="479">
        <v>27.88</v>
      </c>
      <c r="H301" s="644">
        <f>IF(G301="","",G301-G301*COMPASS!$U$21)</f>
        <v>27.88</v>
      </c>
      <c r="I301" s="300"/>
    </row>
    <row r="302" spans="1:9" ht="16.350000000000001" customHeight="1">
      <c r="A302" s="588" t="s">
        <v>4596</v>
      </c>
      <c r="B302" s="592"/>
      <c r="C302" s="591"/>
      <c r="D302" s="591"/>
      <c r="E302" s="591"/>
      <c r="F302" s="591"/>
      <c r="G302" s="591"/>
      <c r="H302" s="644" t="str">
        <f>IF(G302="","",G302-G302*COMPASS!$U$21)</f>
        <v/>
      </c>
      <c r="I302" s="300"/>
    </row>
    <row r="303" spans="1:9" ht="16.350000000000001" customHeight="1">
      <c r="A303" s="347" t="s">
        <v>15297</v>
      </c>
      <c r="B303" s="342" t="s">
        <v>12179</v>
      </c>
      <c r="C303" s="340" t="s">
        <v>15298</v>
      </c>
      <c r="D303" s="317" t="s">
        <v>15299</v>
      </c>
      <c r="E303" s="398">
        <v>1</v>
      </c>
      <c r="F303" s="379"/>
      <c r="G303" s="479">
        <v>1161.6500000000001</v>
      </c>
      <c r="H303" s="644">
        <f>IF(G303="","",G303-G303*COMPASS!$U$21)</f>
        <v>1161.6500000000001</v>
      </c>
      <c r="I303" s="300"/>
    </row>
    <row r="304" spans="1:9" ht="16.350000000000001" customHeight="1">
      <c r="A304" s="584" t="s">
        <v>4883</v>
      </c>
      <c r="B304" s="585"/>
      <c r="C304" s="586"/>
      <c r="D304" s="587"/>
      <c r="E304" s="587"/>
      <c r="F304" s="586"/>
      <c r="G304" s="587"/>
      <c r="H304" s="644" t="str">
        <f>IF(G304="","",G304-G304*COMPASS!$U$21)</f>
        <v/>
      </c>
      <c r="I304" s="300"/>
    </row>
    <row r="305" spans="1:9" ht="16.350000000000001" customHeight="1">
      <c r="A305" s="588" t="s">
        <v>7818</v>
      </c>
      <c r="B305" s="592"/>
      <c r="C305" s="591"/>
      <c r="D305" s="591"/>
      <c r="E305" s="591"/>
      <c r="F305" s="591"/>
      <c r="G305" s="591"/>
      <c r="H305" s="644" t="str">
        <f>IF(G305="","",G305-G305*COMPASS!$U$21)</f>
        <v/>
      </c>
      <c r="I305" s="300"/>
    </row>
    <row r="306" spans="1:9" ht="16.350000000000001" customHeight="1">
      <c r="A306" s="347" t="s">
        <v>1508</v>
      </c>
      <c r="B306" s="370" t="s">
        <v>467</v>
      </c>
      <c r="C306" s="294" t="s">
        <v>1509</v>
      </c>
      <c r="D306" s="311" t="s">
        <v>4597</v>
      </c>
      <c r="E306" s="398">
        <v>1</v>
      </c>
      <c r="F306" s="379"/>
      <c r="G306" s="479">
        <v>210.71</v>
      </c>
      <c r="H306" s="644">
        <f>IF(G306="","",G306-G306*COMPASS!$U$21)</f>
        <v>210.71</v>
      </c>
      <c r="I306" s="300"/>
    </row>
    <row r="307" spans="1:9" ht="16.350000000000001" customHeight="1">
      <c r="A307" s="347" t="s">
        <v>1510</v>
      </c>
      <c r="B307" s="370" t="s">
        <v>467</v>
      </c>
      <c r="C307" s="294" t="s">
        <v>1511</v>
      </c>
      <c r="D307" s="311" t="s">
        <v>16222</v>
      </c>
      <c r="E307" s="384">
        <v>1</v>
      </c>
      <c r="F307" s="379"/>
      <c r="G307" s="479">
        <v>50.36</v>
      </c>
      <c r="H307" s="644">
        <f>IF(G307="","",G307-G307*COMPASS!$U$21)</f>
        <v>50.36</v>
      </c>
      <c r="I307" s="300"/>
    </row>
    <row r="308" spans="1:9" ht="16.350000000000001" customHeight="1">
      <c r="A308" s="347" t="s">
        <v>16223</v>
      </c>
      <c r="B308" s="342" t="s">
        <v>216</v>
      </c>
      <c r="C308" s="340" t="s">
        <v>16224</v>
      </c>
      <c r="D308" s="311" t="s">
        <v>16225</v>
      </c>
      <c r="E308" s="398">
        <v>1</v>
      </c>
      <c r="F308" s="379"/>
      <c r="G308" s="479">
        <v>110.29</v>
      </c>
      <c r="H308" s="644">
        <f>IF(G308="","",G308-G308*COMPASS!$U$21)</f>
        <v>110.29</v>
      </c>
      <c r="I308" s="300"/>
    </row>
    <row r="309" spans="1:9" ht="16.350000000000001" customHeight="1">
      <c r="A309" s="347" t="s">
        <v>7819</v>
      </c>
      <c r="B309" s="342" t="s">
        <v>216</v>
      </c>
      <c r="C309" s="340" t="s">
        <v>7820</v>
      </c>
      <c r="D309" s="317" t="s">
        <v>7821</v>
      </c>
      <c r="E309" s="398">
        <v>1</v>
      </c>
      <c r="F309" s="379"/>
      <c r="G309" s="479">
        <v>236.54</v>
      </c>
      <c r="H309" s="644">
        <f>IF(G309="","",G309-G309*COMPASS!$U$21)</f>
        <v>236.54</v>
      </c>
      <c r="I309" s="300"/>
    </row>
    <row r="310" spans="1:9" ht="16.350000000000001" customHeight="1">
      <c r="A310" s="588" t="s">
        <v>7822</v>
      </c>
      <c r="B310" s="592"/>
      <c r="C310" s="591"/>
      <c r="D310" s="591"/>
      <c r="E310" s="591"/>
      <c r="F310" s="593"/>
      <c r="G310" s="593"/>
      <c r="H310" s="644" t="str">
        <f>IF(G310="","",G310-G310*COMPASS!$U$21)</f>
        <v/>
      </c>
      <c r="I310" s="300"/>
    </row>
    <row r="311" spans="1:9" ht="16.350000000000001" customHeight="1">
      <c r="A311" s="347" t="s">
        <v>7823</v>
      </c>
      <c r="B311" s="342" t="s">
        <v>216</v>
      </c>
      <c r="C311" s="340" t="s">
        <v>7824</v>
      </c>
      <c r="D311" s="317" t="s">
        <v>7825</v>
      </c>
      <c r="E311" s="398">
        <v>1</v>
      </c>
      <c r="F311" s="379"/>
      <c r="G311" s="479">
        <v>513.11</v>
      </c>
      <c r="H311" s="644">
        <f>IF(G311="","",G311-G311*COMPASS!$U$21)</f>
        <v>513.11</v>
      </c>
      <c r="I311" s="300"/>
    </row>
    <row r="312" spans="1:9" ht="16.350000000000001" customHeight="1">
      <c r="A312" s="347" t="s">
        <v>7826</v>
      </c>
      <c r="B312" s="342" t="s">
        <v>216</v>
      </c>
      <c r="C312" s="340" t="s">
        <v>7827</v>
      </c>
      <c r="D312" s="317" t="s">
        <v>7828</v>
      </c>
      <c r="E312" s="398">
        <v>1</v>
      </c>
      <c r="F312" s="379"/>
      <c r="G312" s="479">
        <v>578.27</v>
      </c>
      <c r="H312" s="644">
        <f>IF(G312="","",G312-G312*COMPASS!$U$21)</f>
        <v>578.27</v>
      </c>
      <c r="I312" s="300"/>
    </row>
    <row r="313" spans="1:9" ht="16.350000000000001" customHeight="1">
      <c r="A313" s="347" t="s">
        <v>7829</v>
      </c>
      <c r="B313" s="342" t="s">
        <v>216</v>
      </c>
      <c r="C313" s="340" t="s">
        <v>7830</v>
      </c>
      <c r="D313" s="317" t="s">
        <v>7831</v>
      </c>
      <c r="E313" s="398">
        <v>1</v>
      </c>
      <c r="F313" s="379"/>
      <c r="G313" s="479">
        <v>881.82</v>
      </c>
      <c r="H313" s="644">
        <f>IF(G313="","",G313-G313*COMPASS!$U$21)</f>
        <v>881.82</v>
      </c>
      <c r="I313" s="300"/>
    </row>
    <row r="314" spans="1:9" ht="16.350000000000001" customHeight="1">
      <c r="A314" s="347" t="s">
        <v>7832</v>
      </c>
      <c r="B314" s="342" t="s">
        <v>216</v>
      </c>
      <c r="C314" s="340" t="s">
        <v>7833</v>
      </c>
      <c r="D314" s="317" t="s">
        <v>7834</v>
      </c>
      <c r="E314" s="384">
        <v>5</v>
      </c>
      <c r="F314" s="379"/>
      <c r="G314" s="479">
        <v>108.69</v>
      </c>
      <c r="H314" s="644">
        <f>IF(G314="","",G314-G314*COMPASS!$U$21)</f>
        <v>108.69</v>
      </c>
      <c r="I314" s="300"/>
    </row>
    <row r="315" spans="1:9" ht="16.350000000000001" customHeight="1">
      <c r="A315" s="588" t="s">
        <v>4884</v>
      </c>
      <c r="B315" s="592"/>
      <c r="C315" s="591"/>
      <c r="D315" s="591"/>
      <c r="E315" s="591"/>
      <c r="F315" s="591"/>
      <c r="G315" s="591"/>
      <c r="H315" s="644" t="str">
        <f>IF(G315="","",G315-G315*COMPASS!$U$21)</f>
        <v/>
      </c>
      <c r="I315" s="300"/>
    </row>
    <row r="316" spans="1:9" ht="16.350000000000001" customHeight="1">
      <c r="A316" s="347" t="s">
        <v>1512</v>
      </c>
      <c r="B316" s="370" t="s">
        <v>216</v>
      </c>
      <c r="C316" s="294" t="s">
        <v>1513</v>
      </c>
      <c r="D316" s="311" t="s">
        <v>10021</v>
      </c>
      <c r="E316" s="398">
        <v>1</v>
      </c>
      <c r="F316" s="379"/>
      <c r="G316" s="479">
        <v>123.63</v>
      </c>
      <c r="H316" s="644">
        <f>IF(G316="","",G316-G316*COMPASS!$U$21)</f>
        <v>123.63</v>
      </c>
      <c r="I316" s="300"/>
    </row>
    <row r="317" spans="1:9" ht="16.350000000000001" customHeight="1">
      <c r="A317" s="347" t="s">
        <v>1514</v>
      </c>
      <c r="B317" s="370" t="s">
        <v>216</v>
      </c>
      <c r="C317" s="294" t="s">
        <v>1515</v>
      </c>
      <c r="D317" s="311" t="s">
        <v>4885</v>
      </c>
      <c r="E317" s="398">
        <v>5</v>
      </c>
      <c r="F317" s="379"/>
      <c r="G317" s="479">
        <v>164.8</v>
      </c>
      <c r="H317" s="644">
        <f>IF(G317="","",G317-G317*COMPASS!$U$21)</f>
        <v>164.8</v>
      </c>
      <c r="I317" s="300"/>
    </row>
    <row r="318" spans="1:9" ht="16.350000000000001" customHeight="1">
      <c r="A318" s="347" t="s">
        <v>1516</v>
      </c>
      <c r="B318" s="370" t="s">
        <v>216</v>
      </c>
      <c r="C318" s="294" t="s">
        <v>1517</v>
      </c>
      <c r="D318" s="311" t="s">
        <v>4886</v>
      </c>
      <c r="E318" s="384">
        <v>5</v>
      </c>
      <c r="F318" s="379"/>
      <c r="G318" s="479">
        <v>247.2</v>
      </c>
      <c r="H318" s="644">
        <f>IF(G318="","",G318-G318*COMPASS!$U$21)</f>
        <v>247.2</v>
      </c>
      <c r="I318" s="300"/>
    </row>
    <row r="319" spans="1:9" ht="16.350000000000001" customHeight="1">
      <c r="A319" s="347" t="s">
        <v>1518</v>
      </c>
      <c r="B319" s="370" t="s">
        <v>216</v>
      </c>
      <c r="C319" s="294" t="s">
        <v>1519</v>
      </c>
      <c r="D319" s="311" t="s">
        <v>4887</v>
      </c>
      <c r="E319" s="398">
        <v>1</v>
      </c>
      <c r="F319" s="379"/>
      <c r="G319" s="479">
        <v>123.63</v>
      </c>
      <c r="H319" s="644">
        <f>IF(G319="","",G319-G319*COMPASS!$U$21)</f>
        <v>123.63</v>
      </c>
      <c r="I319" s="300"/>
    </row>
    <row r="320" spans="1:9" ht="16.350000000000001" customHeight="1">
      <c r="A320" s="347" t="s">
        <v>1520</v>
      </c>
      <c r="B320" s="370" t="s">
        <v>216</v>
      </c>
      <c r="C320" s="294" t="s">
        <v>1521</v>
      </c>
      <c r="D320" s="311" t="s">
        <v>4888</v>
      </c>
      <c r="E320" s="398">
        <v>1</v>
      </c>
      <c r="F320" s="379"/>
      <c r="G320" s="479">
        <v>98.56</v>
      </c>
      <c r="H320" s="644">
        <f>IF(G320="","",G320-G320*COMPASS!$U$21)</f>
        <v>98.56</v>
      </c>
      <c r="I320" s="300"/>
    </row>
    <row r="321" spans="1:9" ht="16.350000000000001" customHeight="1">
      <c r="A321" s="347" t="s">
        <v>1522</v>
      </c>
      <c r="B321" s="370" t="s">
        <v>216</v>
      </c>
      <c r="C321" s="294" t="s">
        <v>1523</v>
      </c>
      <c r="D321" s="311" t="s">
        <v>4889</v>
      </c>
      <c r="E321" s="398">
        <v>5</v>
      </c>
      <c r="F321" s="379"/>
      <c r="G321" s="479">
        <v>128.6</v>
      </c>
      <c r="H321" s="644">
        <f>IF(G321="","",G321-G321*COMPASS!$U$21)</f>
        <v>128.6</v>
      </c>
      <c r="I321" s="300"/>
    </row>
    <row r="322" spans="1:9" ht="16.350000000000001" customHeight="1">
      <c r="A322" s="347" t="s">
        <v>1524</v>
      </c>
      <c r="B322" s="370" t="s">
        <v>216</v>
      </c>
      <c r="C322" s="294" t="s">
        <v>1525</v>
      </c>
      <c r="D322" s="311" t="s">
        <v>4890</v>
      </c>
      <c r="E322" s="384">
        <v>5</v>
      </c>
      <c r="F322" s="379"/>
      <c r="G322" s="479">
        <v>247.2</v>
      </c>
      <c r="H322" s="644">
        <f>IF(G322="","",G322-G322*COMPASS!$U$21)</f>
        <v>247.2</v>
      </c>
      <c r="I322" s="300"/>
    </row>
    <row r="323" spans="1:9" ht="16.350000000000001" customHeight="1">
      <c r="A323" s="347" t="s">
        <v>1526</v>
      </c>
      <c r="B323" s="370" t="s">
        <v>216</v>
      </c>
      <c r="C323" s="294" t="s">
        <v>1527</v>
      </c>
      <c r="D323" s="311" t="s">
        <v>4891</v>
      </c>
      <c r="E323" s="398">
        <v>1</v>
      </c>
      <c r="F323" s="379"/>
      <c r="G323" s="479">
        <v>96.57</v>
      </c>
      <c r="H323" s="644">
        <f>IF(G323="","",G323-G323*COMPASS!$U$21)</f>
        <v>96.57</v>
      </c>
      <c r="I323" s="300"/>
    </row>
    <row r="324" spans="1:9" ht="16.350000000000001" customHeight="1">
      <c r="A324" s="588" t="s">
        <v>4892</v>
      </c>
      <c r="B324" s="592"/>
      <c r="C324" s="591"/>
      <c r="D324" s="591"/>
      <c r="E324" s="591"/>
      <c r="F324" s="591"/>
      <c r="G324" s="591"/>
      <c r="H324" s="644" t="str">
        <f>IF(G324="","",G324-G324*COMPASS!$U$21)</f>
        <v/>
      </c>
      <c r="I324" s="300"/>
    </row>
    <row r="325" spans="1:9" ht="16.350000000000001" customHeight="1">
      <c r="A325" s="347" t="s">
        <v>1528</v>
      </c>
      <c r="B325" s="370" t="s">
        <v>467</v>
      </c>
      <c r="C325" s="294" t="s">
        <v>1529</v>
      </c>
      <c r="D325" s="311" t="s">
        <v>4893</v>
      </c>
      <c r="E325" s="384">
        <v>1</v>
      </c>
      <c r="F325" s="379"/>
      <c r="G325" s="479">
        <v>181.09</v>
      </c>
      <c r="H325" s="644">
        <f>IF(G325="","",G325-G325*COMPASS!$U$21)</f>
        <v>181.09</v>
      </c>
      <c r="I325" s="300"/>
    </row>
    <row r="326" spans="1:9" ht="16.350000000000001" customHeight="1">
      <c r="A326" s="347" t="s">
        <v>1530</v>
      </c>
      <c r="B326" s="370" t="s">
        <v>216</v>
      </c>
      <c r="C326" s="294" t="s">
        <v>1531</v>
      </c>
      <c r="D326" s="311" t="s">
        <v>4894</v>
      </c>
      <c r="E326" s="398">
        <v>1</v>
      </c>
      <c r="F326" s="379"/>
      <c r="G326" s="479">
        <v>241.46</v>
      </c>
      <c r="H326" s="644">
        <f>IF(G326="","",G326-G326*COMPASS!$U$21)</f>
        <v>241.46</v>
      </c>
      <c r="I326" s="300"/>
    </row>
    <row r="327" spans="1:9" ht="16.350000000000001" customHeight="1">
      <c r="A327" s="347" t="s">
        <v>1532</v>
      </c>
      <c r="B327" s="370" t="s">
        <v>467</v>
      </c>
      <c r="C327" s="294" t="s">
        <v>1533</v>
      </c>
      <c r="D327" s="311" t="s">
        <v>4895</v>
      </c>
      <c r="E327" s="384">
        <v>1</v>
      </c>
      <c r="F327" s="379"/>
      <c r="G327" s="479">
        <v>344.12</v>
      </c>
      <c r="H327" s="644">
        <f>IF(G327="","",G327-G327*COMPASS!$U$21)</f>
        <v>344.12</v>
      </c>
      <c r="I327" s="300"/>
    </row>
    <row r="328" spans="1:9" ht="16.350000000000001" customHeight="1">
      <c r="A328" s="347" t="s">
        <v>1534</v>
      </c>
      <c r="B328" s="370" t="s">
        <v>216</v>
      </c>
      <c r="C328" s="294" t="s">
        <v>1535</v>
      </c>
      <c r="D328" s="311" t="s">
        <v>4896</v>
      </c>
      <c r="E328" s="398">
        <v>1</v>
      </c>
      <c r="F328" s="379"/>
      <c r="G328" s="479">
        <v>220.41</v>
      </c>
      <c r="H328" s="644">
        <f>IF(G328="","",G328-G328*COMPASS!$U$21)</f>
        <v>220.41</v>
      </c>
      <c r="I328" s="300"/>
    </row>
    <row r="329" spans="1:9" ht="16.350000000000001" customHeight="1">
      <c r="A329" s="347" t="s">
        <v>1536</v>
      </c>
      <c r="B329" s="370" t="s">
        <v>467</v>
      </c>
      <c r="C329" s="294" t="s">
        <v>1537</v>
      </c>
      <c r="D329" s="311" t="s">
        <v>4897</v>
      </c>
      <c r="E329" s="384">
        <v>1</v>
      </c>
      <c r="F329" s="379"/>
      <c r="G329" s="479">
        <v>181.09</v>
      </c>
      <c r="H329" s="644">
        <f>IF(G329="","",G329-G329*COMPASS!$U$21)</f>
        <v>181.09</v>
      </c>
      <c r="I329" s="300"/>
    </row>
    <row r="330" spans="1:9" ht="16.350000000000001" customHeight="1">
      <c r="A330" s="347" t="s">
        <v>1538</v>
      </c>
      <c r="B330" s="370" t="s">
        <v>216</v>
      </c>
      <c r="C330" s="294" t="s">
        <v>1539</v>
      </c>
      <c r="D330" s="311" t="s">
        <v>4898</v>
      </c>
      <c r="E330" s="398">
        <v>10</v>
      </c>
      <c r="F330" s="379"/>
      <c r="G330" s="479">
        <v>241.46</v>
      </c>
      <c r="H330" s="644">
        <f>IF(G330="","",G330-G330*COMPASS!$U$21)</f>
        <v>241.46</v>
      </c>
      <c r="I330" s="300"/>
    </row>
    <row r="331" spans="1:9" ht="16.350000000000001" customHeight="1">
      <c r="A331" s="347" t="s">
        <v>1540</v>
      </c>
      <c r="B331" s="370" t="s">
        <v>216</v>
      </c>
      <c r="C331" s="294" t="s">
        <v>1541</v>
      </c>
      <c r="D331" s="311" t="s">
        <v>4899</v>
      </c>
      <c r="E331" s="398">
        <v>10</v>
      </c>
      <c r="F331" s="379"/>
      <c r="G331" s="479">
        <v>344.12</v>
      </c>
      <c r="H331" s="644">
        <f>IF(G331="","",G331-G331*COMPASS!$U$21)</f>
        <v>344.12</v>
      </c>
      <c r="I331" s="300"/>
    </row>
    <row r="332" spans="1:9" ht="16.350000000000001" customHeight="1">
      <c r="A332" s="347" t="s">
        <v>1542</v>
      </c>
      <c r="B332" s="370" t="s">
        <v>216</v>
      </c>
      <c r="C332" s="294" t="s">
        <v>1543</v>
      </c>
      <c r="D332" s="311" t="s">
        <v>4900</v>
      </c>
      <c r="E332" s="398">
        <v>1</v>
      </c>
      <c r="F332" s="379"/>
      <c r="G332" s="479">
        <v>220.41</v>
      </c>
      <c r="H332" s="644">
        <f>IF(G332="","",G332-G332*COMPASS!$U$21)</f>
        <v>220.41</v>
      </c>
      <c r="I332" s="300"/>
    </row>
    <row r="333" spans="1:9" ht="16.350000000000001" customHeight="1">
      <c r="A333" s="347" t="s">
        <v>1544</v>
      </c>
      <c r="B333" s="370" t="s">
        <v>216</v>
      </c>
      <c r="C333" s="294" t="s">
        <v>1545</v>
      </c>
      <c r="D333" s="356" t="s">
        <v>4598</v>
      </c>
      <c r="E333" s="399">
        <v>1</v>
      </c>
      <c r="F333" s="1176"/>
      <c r="G333" s="479">
        <v>16</v>
      </c>
      <c r="H333" s="644">
        <f>IF(G333="","",G333-G333*COMPASS!$U$21)</f>
        <v>16</v>
      </c>
      <c r="I333" s="300"/>
    </row>
    <row r="334" spans="1:9" ht="16.350000000000001" customHeight="1">
      <c r="A334" s="347" t="s">
        <v>1546</v>
      </c>
      <c r="B334" s="370" t="s">
        <v>467</v>
      </c>
      <c r="C334" s="294" t="s">
        <v>1547</v>
      </c>
      <c r="D334" s="356" t="s">
        <v>4599</v>
      </c>
      <c r="E334" s="399">
        <v>1</v>
      </c>
      <c r="F334" s="1176"/>
      <c r="G334" s="479">
        <v>8.4700000000000006</v>
      </c>
      <c r="H334" s="644">
        <f>IF(G334="","",G334-G334*COMPASS!$U$21)</f>
        <v>8.4700000000000006</v>
      </c>
      <c r="I334" s="300"/>
    </row>
    <row r="335" spans="1:9" ht="16.350000000000001" customHeight="1">
      <c r="A335" s="588" t="s">
        <v>4901</v>
      </c>
      <c r="B335" s="1177"/>
      <c r="C335" s="1178"/>
      <c r="D335" s="591" t="s">
        <v>15300</v>
      </c>
      <c r="E335" s="1179"/>
      <c r="F335" s="591"/>
      <c r="G335" s="591"/>
      <c r="H335" s="644" t="str">
        <f>IF(G335="","",G335-G335*COMPASS!$U$21)</f>
        <v/>
      </c>
      <c r="I335" s="300"/>
    </row>
    <row r="336" spans="1:9" ht="16.350000000000001" customHeight="1">
      <c r="A336" s="385" t="s">
        <v>5030</v>
      </c>
      <c r="B336" s="342" t="s">
        <v>216</v>
      </c>
      <c r="C336" s="340" t="s">
        <v>4907</v>
      </c>
      <c r="D336" s="311" t="s">
        <v>4902</v>
      </c>
      <c r="E336" s="398">
        <v>1</v>
      </c>
      <c r="F336" s="379"/>
      <c r="G336" s="479">
        <v>232.88</v>
      </c>
      <c r="H336" s="644">
        <f>IF(G336="","",G336-G336*COMPASS!$U$21)</f>
        <v>232.88</v>
      </c>
      <c r="I336" s="300"/>
    </row>
    <row r="337" spans="1:9" ht="16.350000000000001" customHeight="1">
      <c r="A337" s="385" t="s">
        <v>5031</v>
      </c>
      <c r="B337" s="342" t="s">
        <v>216</v>
      </c>
      <c r="C337" s="340" t="s">
        <v>4908</v>
      </c>
      <c r="D337" s="311" t="s">
        <v>4903</v>
      </c>
      <c r="E337" s="398">
        <v>1</v>
      </c>
      <c r="F337" s="379"/>
      <c r="G337" s="479">
        <v>342.33</v>
      </c>
      <c r="H337" s="644">
        <f>IF(G337="","",G337-G337*COMPASS!$U$21)</f>
        <v>342.33</v>
      </c>
      <c r="I337" s="300"/>
    </row>
    <row r="338" spans="1:9" ht="16.350000000000001" customHeight="1">
      <c r="A338" s="385" t="s">
        <v>5032</v>
      </c>
      <c r="B338" s="342" t="s">
        <v>216</v>
      </c>
      <c r="C338" s="340" t="s">
        <v>4909</v>
      </c>
      <c r="D338" s="311" t="s">
        <v>4904</v>
      </c>
      <c r="E338" s="398">
        <v>1</v>
      </c>
      <c r="F338" s="379"/>
      <c r="G338" s="479">
        <v>499.4</v>
      </c>
      <c r="H338" s="644">
        <f>IF(G338="","",G338-G338*COMPASS!$U$21)</f>
        <v>499.4</v>
      </c>
      <c r="I338" s="300"/>
    </row>
    <row r="339" spans="1:9" ht="16.350000000000001" customHeight="1">
      <c r="A339" s="385" t="s">
        <v>5033</v>
      </c>
      <c r="B339" s="342" t="s">
        <v>467</v>
      </c>
      <c r="C339" s="340" t="s">
        <v>4910</v>
      </c>
      <c r="D339" s="311" t="s">
        <v>4905</v>
      </c>
      <c r="E339" s="398">
        <v>1</v>
      </c>
      <c r="F339" s="379"/>
      <c r="G339" s="479">
        <v>342.33</v>
      </c>
      <c r="H339" s="644">
        <f>IF(G339="","",G339-G339*COMPASS!$U$21)</f>
        <v>342.33</v>
      </c>
      <c r="I339" s="300"/>
    </row>
    <row r="340" spans="1:9" ht="16.350000000000001" customHeight="1">
      <c r="A340" s="385" t="s">
        <v>5034</v>
      </c>
      <c r="B340" s="342" t="s">
        <v>467</v>
      </c>
      <c r="C340" s="340" t="s">
        <v>4911</v>
      </c>
      <c r="D340" s="311" t="s">
        <v>4906</v>
      </c>
      <c r="E340" s="398">
        <v>1</v>
      </c>
      <c r="F340" s="379"/>
      <c r="G340" s="479">
        <v>442.47</v>
      </c>
      <c r="H340" s="644">
        <f>IF(G340="","",G340-G340*COMPASS!$U$21)</f>
        <v>442.47</v>
      </c>
      <c r="I340" s="300"/>
    </row>
    <row r="341" spans="1:9" ht="16.350000000000001" customHeight="1">
      <c r="A341" s="385" t="s">
        <v>1548</v>
      </c>
      <c r="B341" s="342" t="s">
        <v>216</v>
      </c>
      <c r="C341" s="340" t="s">
        <v>1549</v>
      </c>
      <c r="D341" s="311" t="s">
        <v>4912</v>
      </c>
      <c r="E341" s="398">
        <v>1</v>
      </c>
      <c r="F341" s="379"/>
      <c r="G341" s="479">
        <v>232.88</v>
      </c>
      <c r="H341" s="644">
        <f>IF(G341="","",G341-G341*COMPASS!$U$21)</f>
        <v>232.88</v>
      </c>
      <c r="I341" s="300"/>
    </row>
    <row r="342" spans="1:9" ht="16.350000000000001" customHeight="1">
      <c r="A342" s="385" t="s">
        <v>1550</v>
      </c>
      <c r="B342" s="342" t="s">
        <v>216</v>
      </c>
      <c r="C342" s="340" t="s">
        <v>1551</v>
      </c>
      <c r="D342" s="311" t="s">
        <v>15301</v>
      </c>
      <c r="E342" s="398">
        <v>1</v>
      </c>
      <c r="F342" s="379"/>
      <c r="G342" s="479">
        <v>342.33</v>
      </c>
      <c r="H342" s="644">
        <f>IF(G342="","",G342-G342*COMPASS!$U$21)</f>
        <v>342.33</v>
      </c>
      <c r="I342" s="300"/>
    </row>
    <row r="343" spans="1:9" ht="16.350000000000001" customHeight="1">
      <c r="A343" s="385" t="s">
        <v>5035</v>
      </c>
      <c r="B343" s="342" t="s">
        <v>216</v>
      </c>
      <c r="C343" s="340" t="s">
        <v>4913</v>
      </c>
      <c r="D343" s="311" t="s">
        <v>15302</v>
      </c>
      <c r="E343" s="398">
        <v>1</v>
      </c>
      <c r="F343" s="379"/>
      <c r="G343" s="479">
        <v>514.38</v>
      </c>
      <c r="H343" s="644">
        <f>IF(G343="","",G343-G343*COMPASS!$U$21)</f>
        <v>514.38</v>
      </c>
      <c r="I343" s="300"/>
    </row>
    <row r="344" spans="1:9" ht="16.350000000000001" customHeight="1">
      <c r="A344" s="385" t="s">
        <v>4600</v>
      </c>
      <c r="B344" s="342" t="s">
        <v>216</v>
      </c>
      <c r="C344" s="340" t="s">
        <v>4601</v>
      </c>
      <c r="D344" s="311" t="s">
        <v>15303</v>
      </c>
      <c r="E344" s="398">
        <v>1</v>
      </c>
      <c r="F344" s="379"/>
      <c r="G344" s="479">
        <v>342.33</v>
      </c>
      <c r="H344" s="644">
        <f>IF(G344="","",G344-G344*COMPASS!$U$21)</f>
        <v>342.33</v>
      </c>
      <c r="I344" s="300"/>
    </row>
    <row r="345" spans="1:9" ht="16.350000000000001" customHeight="1">
      <c r="A345" s="385" t="s">
        <v>4602</v>
      </c>
      <c r="B345" s="342" t="s">
        <v>216</v>
      </c>
      <c r="C345" s="340" t="s">
        <v>4603</v>
      </c>
      <c r="D345" s="311" t="s">
        <v>15304</v>
      </c>
      <c r="E345" s="398">
        <v>1</v>
      </c>
      <c r="F345" s="379"/>
      <c r="G345" s="479">
        <v>442.47</v>
      </c>
      <c r="H345" s="644">
        <f>IF(G345="","",G345-G345*COMPASS!$U$21)</f>
        <v>442.47</v>
      </c>
      <c r="I345" s="300"/>
    </row>
    <row r="346" spans="1:9" ht="16.350000000000001" customHeight="1">
      <c r="A346" s="347" t="s">
        <v>4817</v>
      </c>
      <c r="B346" s="370" t="s">
        <v>467</v>
      </c>
      <c r="C346" s="340" t="s">
        <v>4818</v>
      </c>
      <c r="D346" s="317" t="s">
        <v>4819</v>
      </c>
      <c r="E346" s="399">
        <v>1</v>
      </c>
      <c r="F346" s="1176"/>
      <c r="G346" s="479">
        <v>10.24</v>
      </c>
      <c r="H346" s="644">
        <f>IF(G346="","",G346-G346*COMPASS!$U$21)</f>
        <v>10.24</v>
      </c>
      <c r="I346" s="300"/>
    </row>
    <row r="347" spans="1:9" ht="16.350000000000001" customHeight="1">
      <c r="A347" s="584" t="s">
        <v>4604</v>
      </c>
      <c r="B347" s="585"/>
      <c r="C347" s="586"/>
      <c r="D347" s="587"/>
      <c r="E347" s="1180"/>
      <c r="F347" s="586"/>
      <c r="G347" s="587"/>
      <c r="H347" s="644" t="str">
        <f>IF(G347="","",G347-G347*COMPASS!$U$21)</f>
        <v/>
      </c>
      <c r="I347" s="300"/>
    </row>
    <row r="348" spans="1:9" ht="16.350000000000001" customHeight="1">
      <c r="A348" s="588" t="s">
        <v>4605</v>
      </c>
      <c r="B348" s="592"/>
      <c r="C348" s="591"/>
      <c r="D348" s="591"/>
      <c r="E348" s="591"/>
      <c r="F348" s="591"/>
      <c r="G348" s="591"/>
      <c r="H348" s="644" t="str">
        <f>IF(G348="","",G348-G348*COMPASS!$U$21)</f>
        <v/>
      </c>
      <c r="I348" s="300"/>
    </row>
    <row r="349" spans="1:9" ht="16.350000000000001" customHeight="1">
      <c r="A349" s="347" t="s">
        <v>4914</v>
      </c>
      <c r="B349" s="370" t="s">
        <v>216</v>
      </c>
      <c r="C349" s="340" t="s">
        <v>4606</v>
      </c>
      <c r="D349" s="317" t="s">
        <v>4915</v>
      </c>
      <c r="E349" s="398">
        <v>10</v>
      </c>
      <c r="F349" s="379"/>
      <c r="G349" s="479">
        <v>63.91</v>
      </c>
      <c r="H349" s="644">
        <f>IF(G349="","",G349-G349*COMPASS!$U$21)</f>
        <v>63.91</v>
      </c>
      <c r="I349" s="300"/>
    </row>
    <row r="350" spans="1:9" ht="16.350000000000001" customHeight="1">
      <c r="A350" s="347" t="s">
        <v>4916</v>
      </c>
      <c r="B350" s="370" t="s">
        <v>216</v>
      </c>
      <c r="C350" s="340" t="s">
        <v>4607</v>
      </c>
      <c r="D350" s="317" t="s">
        <v>4917</v>
      </c>
      <c r="E350" s="398">
        <v>10</v>
      </c>
      <c r="F350" s="379"/>
      <c r="G350" s="479">
        <v>64.86</v>
      </c>
      <c r="H350" s="644">
        <f>IF(G350="","",G350-G350*COMPASS!$U$21)</f>
        <v>64.86</v>
      </c>
      <c r="I350" s="300"/>
    </row>
    <row r="351" spans="1:9" ht="16.350000000000001" customHeight="1">
      <c r="A351" s="347" t="s">
        <v>4918</v>
      </c>
      <c r="B351" s="370" t="s">
        <v>216</v>
      </c>
      <c r="C351" s="340" t="s">
        <v>4608</v>
      </c>
      <c r="D351" s="317" t="s">
        <v>4919</v>
      </c>
      <c r="E351" s="398">
        <v>10</v>
      </c>
      <c r="F351" s="379"/>
      <c r="G351" s="479">
        <v>65.790000000000006</v>
      </c>
      <c r="H351" s="644">
        <f>IF(G351="","",G351-G351*COMPASS!$U$21)</f>
        <v>65.790000000000006</v>
      </c>
      <c r="I351" s="300"/>
    </row>
    <row r="352" spans="1:9" ht="16.350000000000001" customHeight="1">
      <c r="A352" s="347" t="s">
        <v>4920</v>
      </c>
      <c r="B352" s="370" t="s">
        <v>216</v>
      </c>
      <c r="C352" s="340" t="s">
        <v>4609</v>
      </c>
      <c r="D352" s="317" t="s">
        <v>4921</v>
      </c>
      <c r="E352" s="398">
        <v>10</v>
      </c>
      <c r="F352" s="379"/>
      <c r="G352" s="479">
        <v>63.91</v>
      </c>
      <c r="H352" s="644">
        <f>IF(G352="","",G352-G352*COMPASS!$U$21)</f>
        <v>63.91</v>
      </c>
      <c r="I352" s="300"/>
    </row>
    <row r="353" spans="1:9" ht="16.350000000000001" customHeight="1">
      <c r="A353" s="347" t="s">
        <v>4922</v>
      </c>
      <c r="B353" s="370" t="s">
        <v>216</v>
      </c>
      <c r="C353" s="340" t="s">
        <v>4610</v>
      </c>
      <c r="D353" s="317" t="s">
        <v>4923</v>
      </c>
      <c r="E353" s="398">
        <v>10</v>
      </c>
      <c r="F353" s="379"/>
      <c r="G353" s="479">
        <v>64.86</v>
      </c>
      <c r="H353" s="644">
        <f>IF(G353="","",G353-G353*COMPASS!$U$21)</f>
        <v>64.86</v>
      </c>
      <c r="I353" s="300"/>
    </row>
    <row r="354" spans="1:9" ht="16.350000000000001" customHeight="1">
      <c r="A354" s="347" t="s">
        <v>4924</v>
      </c>
      <c r="B354" s="370" t="s">
        <v>216</v>
      </c>
      <c r="C354" s="340" t="s">
        <v>4611</v>
      </c>
      <c r="D354" s="317" t="s">
        <v>4925</v>
      </c>
      <c r="E354" s="398">
        <v>10</v>
      </c>
      <c r="F354" s="379"/>
      <c r="G354" s="479">
        <v>65.790000000000006</v>
      </c>
      <c r="H354" s="644">
        <f>IF(G354="","",G354-G354*COMPASS!$U$21)</f>
        <v>65.790000000000006</v>
      </c>
      <c r="I354" s="300"/>
    </row>
    <row r="355" spans="1:9" ht="16.350000000000001" customHeight="1">
      <c r="A355" s="347" t="s">
        <v>4612</v>
      </c>
      <c r="B355" s="370" t="s">
        <v>216</v>
      </c>
      <c r="C355" s="340" t="s">
        <v>4613</v>
      </c>
      <c r="D355" s="317" t="s">
        <v>4926</v>
      </c>
      <c r="E355" s="398">
        <v>10</v>
      </c>
      <c r="F355" s="379"/>
      <c r="G355" s="479">
        <v>63.91</v>
      </c>
      <c r="H355" s="644">
        <f>IF(G355="","",G355-G355*COMPASS!$U$21)</f>
        <v>63.91</v>
      </c>
      <c r="I355" s="300"/>
    </row>
    <row r="356" spans="1:9" ht="16.350000000000001" customHeight="1">
      <c r="A356" s="347" t="s">
        <v>4614</v>
      </c>
      <c r="B356" s="370" t="s">
        <v>216</v>
      </c>
      <c r="C356" s="340" t="s">
        <v>4615</v>
      </c>
      <c r="D356" s="317" t="s">
        <v>4927</v>
      </c>
      <c r="E356" s="398">
        <v>10</v>
      </c>
      <c r="F356" s="379"/>
      <c r="G356" s="479">
        <v>64.86</v>
      </c>
      <c r="H356" s="644">
        <f>IF(G356="","",G356-G356*COMPASS!$U$21)</f>
        <v>64.86</v>
      </c>
      <c r="I356" s="300"/>
    </row>
    <row r="357" spans="1:9" ht="16.350000000000001" customHeight="1">
      <c r="A357" s="347" t="s">
        <v>4616</v>
      </c>
      <c r="B357" s="370" t="s">
        <v>216</v>
      </c>
      <c r="C357" s="340" t="s">
        <v>4617</v>
      </c>
      <c r="D357" s="317" t="s">
        <v>4928</v>
      </c>
      <c r="E357" s="398">
        <v>10</v>
      </c>
      <c r="F357" s="379"/>
      <c r="G357" s="479">
        <v>65.790000000000006</v>
      </c>
      <c r="H357" s="644">
        <f>IF(G357="","",G357-G357*COMPASS!$U$21)</f>
        <v>65.790000000000006</v>
      </c>
      <c r="I357" s="300"/>
    </row>
    <row r="358" spans="1:9" ht="16.350000000000001" customHeight="1">
      <c r="A358" s="588" t="s">
        <v>4618</v>
      </c>
      <c r="B358" s="592"/>
      <c r="C358" s="591"/>
      <c r="D358" s="591"/>
      <c r="E358" s="591"/>
      <c r="F358" s="591"/>
      <c r="G358" s="591"/>
      <c r="H358" s="644" t="str">
        <f>IF(G358="","",G358-G358*COMPASS!$U$21)</f>
        <v/>
      </c>
      <c r="I358" s="300"/>
    </row>
    <row r="359" spans="1:9" ht="16.350000000000001" customHeight="1">
      <c r="A359" s="347" t="s">
        <v>4619</v>
      </c>
      <c r="B359" s="370" t="s">
        <v>216</v>
      </c>
      <c r="C359" s="340" t="s">
        <v>4620</v>
      </c>
      <c r="D359" s="317" t="s">
        <v>4929</v>
      </c>
      <c r="E359" s="398">
        <v>10</v>
      </c>
      <c r="F359" s="379"/>
      <c r="G359" s="479">
        <v>61.81</v>
      </c>
      <c r="H359" s="644">
        <f>IF(G359="","",G359-G359*COMPASS!$U$21)</f>
        <v>61.81</v>
      </c>
      <c r="I359" s="300"/>
    </row>
    <row r="360" spans="1:9" ht="16.350000000000001" customHeight="1">
      <c r="A360" s="347" t="s">
        <v>4621</v>
      </c>
      <c r="B360" s="370" t="s">
        <v>216</v>
      </c>
      <c r="C360" s="340" t="s">
        <v>4622</v>
      </c>
      <c r="D360" s="317" t="s">
        <v>4930</v>
      </c>
      <c r="E360" s="398">
        <v>10</v>
      </c>
      <c r="F360" s="379"/>
      <c r="G360" s="479">
        <v>64.3</v>
      </c>
      <c r="H360" s="644">
        <f>IF(G360="","",G360-G360*COMPASS!$U$21)</f>
        <v>64.3</v>
      </c>
      <c r="I360" s="300"/>
    </row>
    <row r="361" spans="1:9" ht="16.350000000000001" customHeight="1">
      <c r="A361" s="347" t="s">
        <v>4623</v>
      </c>
      <c r="B361" s="370" t="s">
        <v>216</v>
      </c>
      <c r="C361" s="340" t="s">
        <v>4624</v>
      </c>
      <c r="D361" s="317" t="s">
        <v>4931</v>
      </c>
      <c r="E361" s="398">
        <v>10</v>
      </c>
      <c r="F361" s="379"/>
      <c r="G361" s="479">
        <v>66.78</v>
      </c>
      <c r="H361" s="644">
        <f>IF(G361="","",G361-G361*COMPASS!$U$21)</f>
        <v>66.78</v>
      </c>
      <c r="I361" s="300"/>
    </row>
    <row r="362" spans="1:9" ht="16.350000000000001" customHeight="1">
      <c r="A362" s="347" t="s">
        <v>4625</v>
      </c>
      <c r="B362" s="370" t="s">
        <v>216</v>
      </c>
      <c r="C362" s="340" t="s">
        <v>4626</v>
      </c>
      <c r="D362" s="317" t="s">
        <v>4932</v>
      </c>
      <c r="E362" s="398">
        <v>10</v>
      </c>
      <c r="F362" s="379"/>
      <c r="G362" s="479">
        <v>61.81</v>
      </c>
      <c r="H362" s="644">
        <f>IF(G362="","",G362-G362*COMPASS!$U$21)</f>
        <v>61.81</v>
      </c>
      <c r="I362" s="300"/>
    </row>
    <row r="363" spans="1:9" ht="16.350000000000001" customHeight="1">
      <c r="A363" s="347" t="s">
        <v>4627</v>
      </c>
      <c r="B363" s="370" t="s">
        <v>216</v>
      </c>
      <c r="C363" s="340" t="s">
        <v>4628</v>
      </c>
      <c r="D363" s="317" t="s">
        <v>4933</v>
      </c>
      <c r="E363" s="398">
        <v>10</v>
      </c>
      <c r="F363" s="379"/>
      <c r="G363" s="479">
        <v>64.3</v>
      </c>
      <c r="H363" s="644">
        <f>IF(G363="","",G363-G363*COMPASS!$U$21)</f>
        <v>64.3</v>
      </c>
      <c r="I363" s="300"/>
    </row>
    <row r="364" spans="1:9" ht="16.350000000000001" customHeight="1">
      <c r="A364" s="347" t="s">
        <v>4629</v>
      </c>
      <c r="B364" s="370" t="s">
        <v>216</v>
      </c>
      <c r="C364" s="340" t="s">
        <v>4630</v>
      </c>
      <c r="D364" s="317" t="s">
        <v>4934</v>
      </c>
      <c r="E364" s="398">
        <v>10</v>
      </c>
      <c r="F364" s="379"/>
      <c r="G364" s="479">
        <v>66.78</v>
      </c>
      <c r="H364" s="644">
        <f>IF(G364="","",G364-G364*COMPASS!$U$21)</f>
        <v>66.78</v>
      </c>
      <c r="I364" s="300"/>
    </row>
    <row r="365" spans="1:9" ht="16.350000000000001" customHeight="1">
      <c r="A365" s="347" t="s">
        <v>4935</v>
      </c>
      <c r="B365" s="370" t="s">
        <v>216</v>
      </c>
      <c r="C365" s="340" t="s">
        <v>4631</v>
      </c>
      <c r="D365" s="317" t="s">
        <v>4936</v>
      </c>
      <c r="E365" s="398">
        <v>10</v>
      </c>
      <c r="F365" s="379"/>
      <c r="G365" s="479">
        <v>61.81</v>
      </c>
      <c r="H365" s="644">
        <f>IF(G365="","",G365-G365*COMPASS!$U$21)</f>
        <v>61.81</v>
      </c>
      <c r="I365" s="300"/>
    </row>
    <row r="366" spans="1:9" ht="16.350000000000001" customHeight="1">
      <c r="A366" s="347" t="s">
        <v>4937</v>
      </c>
      <c r="B366" s="370" t="s">
        <v>216</v>
      </c>
      <c r="C366" s="340" t="s">
        <v>4632</v>
      </c>
      <c r="D366" s="317" t="s">
        <v>4938</v>
      </c>
      <c r="E366" s="398">
        <v>10</v>
      </c>
      <c r="F366" s="379"/>
      <c r="G366" s="479">
        <v>64.3</v>
      </c>
      <c r="H366" s="644">
        <f>IF(G366="","",G366-G366*COMPASS!$U$21)</f>
        <v>64.3</v>
      </c>
      <c r="I366" s="300"/>
    </row>
    <row r="367" spans="1:9" ht="16.350000000000001" customHeight="1">
      <c r="A367" s="347" t="s">
        <v>4939</v>
      </c>
      <c r="B367" s="370" t="s">
        <v>216</v>
      </c>
      <c r="C367" s="340" t="s">
        <v>4633</v>
      </c>
      <c r="D367" s="317" t="s">
        <v>4940</v>
      </c>
      <c r="E367" s="398">
        <v>10</v>
      </c>
      <c r="F367" s="379"/>
      <c r="G367" s="479">
        <v>66.78</v>
      </c>
      <c r="H367" s="644">
        <f>IF(G367="","",G367-G367*COMPASS!$U$21)</f>
        <v>66.78</v>
      </c>
      <c r="I367" s="300"/>
    </row>
    <row r="368" spans="1:9" ht="16.350000000000001" customHeight="1">
      <c r="A368" s="588" t="s">
        <v>4634</v>
      </c>
      <c r="B368" s="592"/>
      <c r="C368" s="591"/>
      <c r="D368" s="591"/>
      <c r="E368" s="591"/>
      <c r="F368" s="591"/>
      <c r="G368" s="591"/>
      <c r="H368" s="644" t="str">
        <f>IF(G368="","",G368-G368*COMPASS!$U$21)</f>
        <v/>
      </c>
      <c r="I368" s="300"/>
    </row>
    <row r="369" spans="1:9" ht="16.350000000000001" customHeight="1">
      <c r="A369" s="347" t="s">
        <v>4635</v>
      </c>
      <c r="B369" s="370" t="s">
        <v>216</v>
      </c>
      <c r="C369" s="340" t="s">
        <v>4636</v>
      </c>
      <c r="D369" s="317" t="s">
        <v>4941</v>
      </c>
      <c r="E369" s="398">
        <v>10</v>
      </c>
      <c r="F369" s="379"/>
      <c r="G369" s="479">
        <v>58.97</v>
      </c>
      <c r="H369" s="644">
        <f>IF(G369="","",G369-G369*COMPASS!$U$21)</f>
        <v>58.97</v>
      </c>
      <c r="I369" s="300"/>
    </row>
    <row r="370" spans="1:9" ht="16.350000000000001" customHeight="1">
      <c r="A370" s="347" t="s">
        <v>4637</v>
      </c>
      <c r="B370" s="370" t="s">
        <v>216</v>
      </c>
      <c r="C370" s="340" t="s">
        <v>4638</v>
      </c>
      <c r="D370" s="317" t="s">
        <v>4942</v>
      </c>
      <c r="E370" s="398">
        <v>10</v>
      </c>
      <c r="F370" s="379"/>
      <c r="G370" s="479">
        <v>62.46</v>
      </c>
      <c r="H370" s="644">
        <f>IF(G370="","",G370-G370*COMPASS!$U$21)</f>
        <v>62.46</v>
      </c>
      <c r="I370" s="300"/>
    </row>
    <row r="371" spans="1:9" ht="16.350000000000001" customHeight="1">
      <c r="A371" s="347" t="s">
        <v>4639</v>
      </c>
      <c r="B371" s="370" t="s">
        <v>216</v>
      </c>
      <c r="C371" s="340" t="s">
        <v>4640</v>
      </c>
      <c r="D371" s="317" t="s">
        <v>4943</v>
      </c>
      <c r="E371" s="398">
        <v>10</v>
      </c>
      <c r="F371" s="379"/>
      <c r="G371" s="479">
        <v>65.959999999999994</v>
      </c>
      <c r="H371" s="644">
        <f>IF(G371="","",G371-G371*COMPASS!$U$21)</f>
        <v>65.959999999999994</v>
      </c>
      <c r="I371" s="300"/>
    </row>
    <row r="372" spans="1:9" ht="16.350000000000001" customHeight="1">
      <c r="A372" s="347" t="s">
        <v>4641</v>
      </c>
      <c r="B372" s="370" t="s">
        <v>216</v>
      </c>
      <c r="C372" s="340" t="s">
        <v>4642</v>
      </c>
      <c r="D372" s="317" t="s">
        <v>4944</v>
      </c>
      <c r="E372" s="398">
        <v>10</v>
      </c>
      <c r="F372" s="379"/>
      <c r="G372" s="479">
        <v>58.97</v>
      </c>
      <c r="H372" s="644">
        <f>IF(G372="","",G372-G372*COMPASS!$U$21)</f>
        <v>58.97</v>
      </c>
      <c r="I372" s="300"/>
    </row>
    <row r="373" spans="1:9" ht="16.350000000000001" customHeight="1">
      <c r="A373" s="347" t="s">
        <v>4643</v>
      </c>
      <c r="B373" s="370" t="s">
        <v>216</v>
      </c>
      <c r="C373" s="340" t="s">
        <v>4644</v>
      </c>
      <c r="D373" s="317" t="s">
        <v>4945</v>
      </c>
      <c r="E373" s="398">
        <v>10</v>
      </c>
      <c r="F373" s="379"/>
      <c r="G373" s="479">
        <v>62.46</v>
      </c>
      <c r="H373" s="644">
        <f>IF(G373="","",G373-G373*COMPASS!$U$21)</f>
        <v>62.46</v>
      </c>
      <c r="I373" s="300"/>
    </row>
    <row r="374" spans="1:9" ht="16.350000000000001" customHeight="1">
      <c r="A374" s="347" t="s">
        <v>4645</v>
      </c>
      <c r="B374" s="370" t="s">
        <v>216</v>
      </c>
      <c r="C374" s="340" t="s">
        <v>4646</v>
      </c>
      <c r="D374" s="317" t="s">
        <v>4946</v>
      </c>
      <c r="E374" s="398">
        <v>10</v>
      </c>
      <c r="F374" s="379"/>
      <c r="G374" s="479">
        <v>65.959999999999994</v>
      </c>
      <c r="H374" s="644">
        <f>IF(G374="","",G374-G374*COMPASS!$U$21)</f>
        <v>65.959999999999994</v>
      </c>
      <c r="I374" s="300"/>
    </row>
    <row r="375" spans="1:9" ht="16.350000000000001" customHeight="1">
      <c r="A375" s="347" t="s">
        <v>6905</v>
      </c>
      <c r="B375" s="370" t="s">
        <v>216</v>
      </c>
      <c r="C375" s="340" t="s">
        <v>4647</v>
      </c>
      <c r="D375" s="317" t="s">
        <v>4947</v>
      </c>
      <c r="E375" s="398">
        <v>10</v>
      </c>
      <c r="F375" s="379"/>
      <c r="G375" s="479">
        <v>58.97</v>
      </c>
      <c r="H375" s="644">
        <f>IF(G375="","",G375-G375*COMPASS!$U$21)</f>
        <v>58.97</v>
      </c>
      <c r="I375" s="300"/>
    </row>
    <row r="376" spans="1:9" ht="16.350000000000001" customHeight="1">
      <c r="A376" s="347" t="s">
        <v>6906</v>
      </c>
      <c r="B376" s="370" t="s">
        <v>216</v>
      </c>
      <c r="C376" s="340" t="s">
        <v>4648</v>
      </c>
      <c r="D376" s="317" t="s">
        <v>4948</v>
      </c>
      <c r="E376" s="398">
        <v>10</v>
      </c>
      <c r="F376" s="379"/>
      <c r="G376" s="479">
        <v>62.46</v>
      </c>
      <c r="H376" s="644">
        <f>IF(G376="","",G376-G376*COMPASS!$U$21)</f>
        <v>62.46</v>
      </c>
      <c r="I376" s="300"/>
    </row>
    <row r="377" spans="1:9" ht="16.350000000000001" customHeight="1">
      <c r="A377" s="347" t="s">
        <v>6907</v>
      </c>
      <c r="B377" s="370" t="s">
        <v>216</v>
      </c>
      <c r="C377" s="340" t="s">
        <v>4649</v>
      </c>
      <c r="D377" s="317" t="s">
        <v>4949</v>
      </c>
      <c r="E377" s="398">
        <v>10</v>
      </c>
      <c r="F377" s="379"/>
      <c r="G377" s="479">
        <v>65.959999999999994</v>
      </c>
      <c r="H377" s="644">
        <f>IF(G377="","",G377-G377*COMPASS!$U$21)</f>
        <v>65.959999999999994</v>
      </c>
      <c r="I377" s="300"/>
    </row>
    <row r="378" spans="1:9" ht="16.350000000000001" customHeight="1">
      <c r="A378" s="584" t="s">
        <v>4650</v>
      </c>
      <c r="B378" s="585"/>
      <c r="C378" s="586"/>
      <c r="D378" s="587"/>
      <c r="E378" s="587"/>
      <c r="F378" s="586"/>
      <c r="G378" s="587"/>
      <c r="H378" s="644" t="str">
        <f>IF(G378="","",G378-G378*COMPASS!$U$21)</f>
        <v/>
      </c>
      <c r="I378" s="300"/>
    </row>
    <row r="379" spans="1:9" ht="16.350000000000001" customHeight="1">
      <c r="A379" s="347" t="s">
        <v>4651</v>
      </c>
      <c r="B379" s="370" t="s">
        <v>216</v>
      </c>
      <c r="C379" s="340" t="s">
        <v>4652</v>
      </c>
      <c r="D379" s="317" t="s">
        <v>4950</v>
      </c>
      <c r="E379" s="398">
        <v>10</v>
      </c>
      <c r="F379" s="379"/>
      <c r="G379" s="479">
        <v>17.350000000000001</v>
      </c>
      <c r="H379" s="644">
        <f>IF(G379="","",G379-G379*COMPASS!$U$21)</f>
        <v>17.350000000000001</v>
      </c>
      <c r="I379" s="300"/>
    </row>
    <row r="380" spans="1:9" ht="16.350000000000001" customHeight="1">
      <c r="A380" s="347" t="s">
        <v>4653</v>
      </c>
      <c r="B380" s="370" t="s">
        <v>216</v>
      </c>
      <c r="C380" s="340" t="s">
        <v>4654</v>
      </c>
      <c r="D380" s="317" t="s">
        <v>4951</v>
      </c>
      <c r="E380" s="398">
        <v>10</v>
      </c>
      <c r="F380" s="379"/>
      <c r="G380" s="479">
        <v>17.350000000000001</v>
      </c>
      <c r="H380" s="644">
        <f>IF(G380="","",G380-G380*COMPASS!$U$21)</f>
        <v>17.350000000000001</v>
      </c>
      <c r="I380" s="300"/>
    </row>
    <row r="381" spans="1:9" ht="16.350000000000001" customHeight="1">
      <c r="A381" s="347" t="s">
        <v>4655</v>
      </c>
      <c r="B381" s="370" t="s">
        <v>216</v>
      </c>
      <c r="C381" s="340" t="s">
        <v>4656</v>
      </c>
      <c r="D381" s="317" t="s">
        <v>4952</v>
      </c>
      <c r="E381" s="398">
        <v>10</v>
      </c>
      <c r="F381" s="379"/>
      <c r="G381" s="479">
        <v>15.89</v>
      </c>
      <c r="H381" s="644">
        <f>IF(G381="","",G381-G381*COMPASS!$U$21)</f>
        <v>15.89</v>
      </c>
      <c r="I381" s="300"/>
    </row>
    <row r="382" spans="1:9" ht="16.350000000000001" customHeight="1">
      <c r="A382" s="347" t="s">
        <v>8464</v>
      </c>
      <c r="B382" s="370" t="s">
        <v>216</v>
      </c>
      <c r="C382" s="317" t="s">
        <v>8465</v>
      </c>
      <c r="D382" s="317" t="s">
        <v>8466</v>
      </c>
      <c r="E382" s="398">
        <v>10</v>
      </c>
      <c r="F382" s="379"/>
      <c r="G382" s="479">
        <v>16.809999999999999</v>
      </c>
      <c r="H382" s="644">
        <f>IF(G382="","",G382-G382*COMPASS!$U$21)</f>
        <v>16.809999999999999</v>
      </c>
      <c r="I382" s="300"/>
    </row>
    <row r="383" spans="1:9" ht="16.350000000000001" customHeight="1">
      <c r="A383" s="347" t="s">
        <v>4657</v>
      </c>
      <c r="B383" s="370" t="s">
        <v>216</v>
      </c>
      <c r="C383" s="340" t="s">
        <v>4658</v>
      </c>
      <c r="D383" s="317" t="s">
        <v>4953</v>
      </c>
      <c r="E383" s="398">
        <v>10</v>
      </c>
      <c r="F383" s="379"/>
      <c r="G383" s="479">
        <v>15.89</v>
      </c>
      <c r="H383" s="644">
        <f>IF(G383="","",G383-G383*COMPASS!$U$21)</f>
        <v>15.89</v>
      </c>
      <c r="I383" s="300"/>
    </row>
    <row r="384" spans="1:9" ht="16.350000000000001" customHeight="1">
      <c r="A384" s="347" t="s">
        <v>4659</v>
      </c>
      <c r="B384" s="370" t="s">
        <v>216</v>
      </c>
      <c r="C384" s="340" t="s">
        <v>4660</v>
      </c>
      <c r="D384" s="317" t="s">
        <v>4954</v>
      </c>
      <c r="E384" s="398">
        <v>10</v>
      </c>
      <c r="F384" s="379"/>
      <c r="G384" s="479">
        <v>16.489999999999998</v>
      </c>
      <c r="H384" s="644">
        <f>IF(G384="","",G384-G384*COMPASS!$U$21)</f>
        <v>16.489999999999998</v>
      </c>
      <c r="I384" s="300"/>
    </row>
    <row r="385" spans="1:9" ht="16.350000000000001" customHeight="1">
      <c r="A385" s="347" t="s">
        <v>4661</v>
      </c>
      <c r="B385" s="370" t="s">
        <v>216</v>
      </c>
      <c r="C385" s="340" t="s">
        <v>4662</v>
      </c>
      <c r="D385" s="317" t="s">
        <v>4955</v>
      </c>
      <c r="E385" s="398">
        <v>10</v>
      </c>
      <c r="F385" s="379"/>
      <c r="G385" s="479">
        <v>16.489999999999998</v>
      </c>
      <c r="H385" s="644">
        <f>IF(G385="","",G385-G385*COMPASS!$U$21)</f>
        <v>16.489999999999998</v>
      </c>
      <c r="I385" s="300"/>
    </row>
    <row r="386" spans="1:9" ht="16.350000000000001" customHeight="1">
      <c r="A386" s="584" t="s">
        <v>4663</v>
      </c>
      <c r="B386" s="585"/>
      <c r="C386" s="586"/>
      <c r="D386" s="587"/>
      <c r="E386" s="587"/>
      <c r="F386" s="586"/>
      <c r="G386" s="587"/>
      <c r="H386" s="644" t="str">
        <f>IF(G386="","",G386-G386*COMPASS!$U$21)</f>
        <v/>
      </c>
      <c r="I386" s="300"/>
    </row>
    <row r="387" spans="1:9" ht="16.350000000000001" customHeight="1">
      <c r="A387" s="347" t="s">
        <v>5036</v>
      </c>
      <c r="B387" s="370" t="s">
        <v>216</v>
      </c>
      <c r="C387" s="294" t="s">
        <v>4956</v>
      </c>
      <c r="D387" s="311" t="s">
        <v>9053</v>
      </c>
      <c r="E387" s="398">
        <v>1000</v>
      </c>
      <c r="F387" s="379"/>
      <c r="G387" s="479">
        <v>9.7899999999999991</v>
      </c>
      <c r="H387" s="644">
        <f>IF(G387="","",G387-G387*COMPASS!$U$21)</f>
        <v>9.7899999999999991</v>
      </c>
      <c r="I387" s="300"/>
    </row>
    <row r="388" spans="1:9" ht="16.350000000000001" customHeight="1">
      <c r="A388" s="347" t="s">
        <v>5037</v>
      </c>
      <c r="B388" s="370" t="s">
        <v>216</v>
      </c>
      <c r="C388" s="294" t="s">
        <v>4957</v>
      </c>
      <c r="D388" s="311" t="s">
        <v>9054</v>
      </c>
      <c r="E388" s="398">
        <v>1000</v>
      </c>
      <c r="F388" s="379"/>
      <c r="G388" s="479">
        <v>10.54</v>
      </c>
      <c r="H388" s="644">
        <f>IF(G388="","",G388-G388*COMPASS!$U$21)</f>
        <v>10.54</v>
      </c>
      <c r="I388" s="300"/>
    </row>
    <row r="389" spans="1:9" ht="16.350000000000001" customHeight="1">
      <c r="A389" s="347" t="s">
        <v>5038</v>
      </c>
      <c r="B389" s="370" t="s">
        <v>467</v>
      </c>
      <c r="C389" s="294" t="s">
        <v>4958</v>
      </c>
      <c r="D389" s="311" t="s">
        <v>12790</v>
      </c>
      <c r="E389" s="384">
        <v>1</v>
      </c>
      <c r="F389" s="379"/>
      <c r="G389" s="479">
        <v>7.23</v>
      </c>
      <c r="H389" s="644">
        <f>IF(G389="","",G389-G389*COMPASS!$U$21)</f>
        <v>7.23</v>
      </c>
      <c r="I389" s="300"/>
    </row>
    <row r="390" spans="1:9" ht="16.350000000000001" customHeight="1">
      <c r="A390" s="347" t="s">
        <v>5039</v>
      </c>
      <c r="B390" s="370" t="s">
        <v>216</v>
      </c>
      <c r="C390" s="294" t="s">
        <v>4959</v>
      </c>
      <c r="D390" s="311" t="s">
        <v>9055</v>
      </c>
      <c r="E390" s="398">
        <v>200</v>
      </c>
      <c r="F390" s="379"/>
      <c r="G390" s="479">
        <v>7.98</v>
      </c>
      <c r="H390" s="644">
        <f>IF(G390="","",G390-G390*COMPASS!$U$21)</f>
        <v>7.98</v>
      </c>
      <c r="I390" s="300"/>
    </row>
    <row r="391" spans="1:9" ht="16.350000000000001" customHeight="1">
      <c r="A391" s="347" t="s">
        <v>4375</v>
      </c>
      <c r="B391" s="370" t="s">
        <v>216</v>
      </c>
      <c r="C391" s="294" t="s">
        <v>4367</v>
      </c>
      <c r="D391" s="311" t="s">
        <v>9056</v>
      </c>
      <c r="E391" s="398">
        <v>200</v>
      </c>
      <c r="F391" s="379"/>
      <c r="G391" s="479">
        <v>2.2400000000000002</v>
      </c>
      <c r="H391" s="644">
        <f>IF(G391="","",G391-G391*COMPASS!$U$21)</f>
        <v>2.2400000000000002</v>
      </c>
      <c r="I391" s="300"/>
    </row>
    <row r="392" spans="1:9" ht="16.350000000000001" customHeight="1">
      <c r="A392" s="347" t="s">
        <v>4376</v>
      </c>
      <c r="B392" s="370" t="s">
        <v>216</v>
      </c>
      <c r="C392" s="294" t="s">
        <v>4368</v>
      </c>
      <c r="D392" s="311" t="s">
        <v>9057</v>
      </c>
      <c r="E392" s="398">
        <v>200</v>
      </c>
      <c r="F392" s="379"/>
      <c r="G392" s="479">
        <v>3.43</v>
      </c>
      <c r="H392" s="644">
        <f>IF(G392="","",G392-G392*COMPASS!$U$21)</f>
        <v>3.43</v>
      </c>
      <c r="I392" s="300"/>
    </row>
    <row r="393" spans="1:9" ht="16.350000000000001" customHeight="1">
      <c r="A393" s="347" t="s">
        <v>5040</v>
      </c>
      <c r="B393" s="370" t="s">
        <v>216</v>
      </c>
      <c r="C393" s="294" t="s">
        <v>4960</v>
      </c>
      <c r="D393" s="311" t="s">
        <v>12791</v>
      </c>
      <c r="E393" s="398">
        <v>1000</v>
      </c>
      <c r="F393" s="379"/>
      <c r="G393" s="479">
        <v>11.69</v>
      </c>
      <c r="H393" s="644">
        <f>IF(G393="","",G393-G393*COMPASS!$U$21)</f>
        <v>11.69</v>
      </c>
      <c r="I393" s="300"/>
    </row>
    <row r="394" spans="1:9" ht="16.350000000000001" customHeight="1">
      <c r="A394" s="347" t="s">
        <v>5041</v>
      </c>
      <c r="B394" s="370" t="s">
        <v>216</v>
      </c>
      <c r="C394" s="294" t="s">
        <v>4961</v>
      </c>
      <c r="D394" s="311" t="s">
        <v>12792</v>
      </c>
      <c r="E394" s="398">
        <v>1000</v>
      </c>
      <c r="F394" s="379"/>
      <c r="G394" s="479">
        <v>16.87</v>
      </c>
      <c r="H394" s="644">
        <f>IF(G394="","",G394-G394*COMPASS!$U$21)</f>
        <v>16.87</v>
      </c>
      <c r="I394" s="300"/>
    </row>
    <row r="395" spans="1:9" ht="16.350000000000001" customHeight="1">
      <c r="A395" s="347" t="s">
        <v>4372</v>
      </c>
      <c r="B395" s="370" t="s">
        <v>216</v>
      </c>
      <c r="C395" s="294" t="s">
        <v>4364</v>
      </c>
      <c r="D395" s="311" t="s">
        <v>9058</v>
      </c>
      <c r="E395" s="398">
        <v>200</v>
      </c>
      <c r="F395" s="379"/>
      <c r="G395" s="479">
        <v>6.71</v>
      </c>
      <c r="H395" s="644">
        <f>IF(G395="","",G395-G395*COMPASS!$U$21)</f>
        <v>6.71</v>
      </c>
      <c r="I395" s="300"/>
    </row>
    <row r="396" spans="1:9" ht="16.350000000000001" customHeight="1">
      <c r="A396" s="347" t="s">
        <v>5042</v>
      </c>
      <c r="B396" s="370" t="s">
        <v>216</v>
      </c>
      <c r="C396" s="294" t="s">
        <v>4962</v>
      </c>
      <c r="D396" s="311" t="s">
        <v>9059</v>
      </c>
      <c r="E396" s="398">
        <v>1000</v>
      </c>
      <c r="F396" s="379"/>
      <c r="G396" s="479">
        <v>11.9</v>
      </c>
      <c r="H396" s="644">
        <f>IF(G396="","",G396-G396*COMPASS!$U$21)</f>
        <v>11.9</v>
      </c>
      <c r="I396" s="300"/>
    </row>
    <row r="397" spans="1:9" ht="16.350000000000001" customHeight="1">
      <c r="A397" s="347" t="s">
        <v>7571</v>
      </c>
      <c r="B397" s="370" t="s">
        <v>467</v>
      </c>
      <c r="C397" s="294" t="s">
        <v>7572</v>
      </c>
      <c r="D397" s="311" t="s">
        <v>12793</v>
      </c>
      <c r="E397" s="384">
        <v>1</v>
      </c>
      <c r="F397" s="379"/>
      <c r="G397" s="479">
        <v>16.399999999999999</v>
      </c>
      <c r="H397" s="644">
        <f>IF(G397="","",G397-G397*COMPASS!$U$21)</f>
        <v>16.399999999999999</v>
      </c>
      <c r="I397" s="300"/>
    </row>
    <row r="398" spans="1:9" ht="16.350000000000001" customHeight="1">
      <c r="A398" s="347" t="s">
        <v>9060</v>
      </c>
      <c r="B398" s="370" t="s">
        <v>216</v>
      </c>
      <c r="C398" s="294" t="s">
        <v>9061</v>
      </c>
      <c r="D398" s="311" t="s">
        <v>12794</v>
      </c>
      <c r="E398" s="398">
        <v>200</v>
      </c>
      <c r="F398" s="379"/>
      <c r="G398" s="479">
        <v>26.3</v>
      </c>
      <c r="H398" s="644">
        <f>IF(G398="","",G398-G398*COMPASS!$U$21)</f>
        <v>26.3</v>
      </c>
      <c r="I398" s="300"/>
    </row>
    <row r="399" spans="1:9" ht="16.350000000000001" customHeight="1">
      <c r="A399" s="347" t="s">
        <v>4373</v>
      </c>
      <c r="B399" s="370" t="s">
        <v>216</v>
      </c>
      <c r="C399" s="294" t="s">
        <v>4365</v>
      </c>
      <c r="D399" s="311" t="s">
        <v>9062</v>
      </c>
      <c r="E399" s="398">
        <v>200</v>
      </c>
      <c r="F399" s="379"/>
      <c r="G399" s="479">
        <v>11.41666</v>
      </c>
      <c r="H399" s="644">
        <f>IF(G399="","",G399-G399*COMPASS!$U$21)</f>
        <v>11.41666</v>
      </c>
      <c r="I399" s="300"/>
    </row>
    <row r="400" spans="1:9" ht="16.350000000000001" customHeight="1">
      <c r="A400" s="347" t="s">
        <v>4374</v>
      </c>
      <c r="B400" s="370" t="s">
        <v>216</v>
      </c>
      <c r="C400" s="294" t="s">
        <v>4366</v>
      </c>
      <c r="D400" s="311" t="s">
        <v>9063</v>
      </c>
      <c r="E400" s="398">
        <v>1000</v>
      </c>
      <c r="F400" s="379"/>
      <c r="G400" s="479">
        <v>21.325740000000003</v>
      </c>
      <c r="H400" s="644">
        <f>IF(G400="","",G400-G400*COMPASS!$U$21)</f>
        <v>21.325740000000003</v>
      </c>
      <c r="I400" s="300"/>
    </row>
    <row r="401" spans="1:9" ht="16.350000000000001" customHeight="1">
      <c r="A401" s="580" t="s">
        <v>4820</v>
      </c>
      <c r="B401" s="581"/>
      <c r="C401" s="582"/>
      <c r="D401" s="583"/>
      <c r="E401" s="583"/>
      <c r="F401" s="582"/>
      <c r="G401" s="583"/>
      <c r="H401" s="644" t="str">
        <f>IF(G401="","",G401-G401*COMPASS!$U$21)</f>
        <v/>
      </c>
      <c r="I401" s="300"/>
    </row>
    <row r="402" spans="1:9" ht="16.350000000000001" customHeight="1">
      <c r="A402" s="584" t="s">
        <v>4963</v>
      </c>
      <c r="B402" s="585"/>
      <c r="C402" s="586"/>
      <c r="D402" s="587"/>
      <c r="E402" s="587"/>
      <c r="F402" s="586"/>
      <c r="G402" s="587"/>
      <c r="H402" s="644" t="str">
        <f>IF(G402="","",G402-G402*COMPASS!$U$21)</f>
        <v/>
      </c>
      <c r="I402" s="300"/>
    </row>
    <row r="403" spans="1:9" ht="16.350000000000001" customHeight="1">
      <c r="A403" s="588" t="s">
        <v>4964</v>
      </c>
      <c r="B403" s="592"/>
      <c r="C403" s="591"/>
      <c r="D403" s="591"/>
      <c r="E403" s="591"/>
      <c r="F403" s="591"/>
      <c r="G403" s="591"/>
      <c r="H403" s="644" t="str">
        <f>IF(G403="","",G403-G403*COMPASS!$U$21)</f>
        <v/>
      </c>
      <c r="I403" s="300"/>
    </row>
    <row r="404" spans="1:9" ht="16.350000000000001" customHeight="1">
      <c r="A404" s="341" t="s">
        <v>6960</v>
      </c>
      <c r="B404" s="370" t="s">
        <v>216</v>
      </c>
      <c r="C404" s="340" t="s">
        <v>4965</v>
      </c>
      <c r="D404" s="317" t="s">
        <v>4966</v>
      </c>
      <c r="E404" s="398">
        <v>1</v>
      </c>
      <c r="F404" s="379"/>
      <c r="G404" s="479">
        <v>34.04</v>
      </c>
      <c r="H404" s="644">
        <f>IF(G404="","",G404-G404*COMPASS!$U$21)</f>
        <v>34.04</v>
      </c>
      <c r="I404" s="300"/>
    </row>
    <row r="405" spans="1:9" ht="16.350000000000001" customHeight="1">
      <c r="A405" s="341" t="s">
        <v>6961</v>
      </c>
      <c r="B405" s="370" t="s">
        <v>216</v>
      </c>
      <c r="C405" s="340" t="s">
        <v>4967</v>
      </c>
      <c r="D405" s="317" t="s">
        <v>4968</v>
      </c>
      <c r="E405" s="398">
        <v>1</v>
      </c>
      <c r="F405" s="379"/>
      <c r="G405" s="479">
        <v>35.56</v>
      </c>
      <c r="H405" s="644">
        <f>IF(G405="","",G405-G405*COMPASS!$U$21)</f>
        <v>35.56</v>
      </c>
      <c r="I405" s="300"/>
    </row>
    <row r="406" spans="1:9" ht="16.350000000000001" customHeight="1">
      <c r="A406" s="341" t="s">
        <v>6962</v>
      </c>
      <c r="B406" s="370" t="s">
        <v>216</v>
      </c>
      <c r="C406" s="340" t="s">
        <v>4969</v>
      </c>
      <c r="D406" s="317" t="s">
        <v>4970</v>
      </c>
      <c r="E406" s="398">
        <v>1</v>
      </c>
      <c r="F406" s="379"/>
      <c r="G406" s="479">
        <v>37.07</v>
      </c>
      <c r="H406" s="644">
        <f>IF(G406="","",G406-G406*COMPASS!$U$21)</f>
        <v>37.07</v>
      </c>
      <c r="I406" s="300"/>
    </row>
    <row r="407" spans="1:9" ht="16.350000000000001" customHeight="1">
      <c r="A407" s="341" t="s">
        <v>6963</v>
      </c>
      <c r="B407" s="370" t="s">
        <v>216</v>
      </c>
      <c r="C407" s="340" t="s">
        <v>4971</v>
      </c>
      <c r="D407" s="317" t="s">
        <v>4972</v>
      </c>
      <c r="E407" s="398">
        <v>1</v>
      </c>
      <c r="F407" s="379"/>
      <c r="G407" s="479">
        <v>32.29</v>
      </c>
      <c r="H407" s="644">
        <f>IF(G407="","",G407-G407*COMPASS!$U$21)</f>
        <v>32.29</v>
      </c>
      <c r="I407" s="300"/>
    </row>
    <row r="408" spans="1:9" ht="16.350000000000001" customHeight="1">
      <c r="A408" s="341" t="s">
        <v>6964</v>
      </c>
      <c r="B408" s="370" t="s">
        <v>216</v>
      </c>
      <c r="C408" s="340" t="s">
        <v>4973</v>
      </c>
      <c r="D408" s="317" t="s">
        <v>4974</v>
      </c>
      <c r="E408" s="398">
        <v>1</v>
      </c>
      <c r="F408" s="379"/>
      <c r="G408" s="479">
        <v>34.44</v>
      </c>
      <c r="H408" s="644">
        <f>IF(G408="","",G408-G408*COMPASS!$U$21)</f>
        <v>34.44</v>
      </c>
      <c r="I408" s="300"/>
    </row>
    <row r="409" spans="1:9" ht="16.350000000000001" customHeight="1">
      <c r="A409" s="341" t="s">
        <v>6965</v>
      </c>
      <c r="B409" s="370" t="s">
        <v>216</v>
      </c>
      <c r="C409" s="340" t="s">
        <v>4975</v>
      </c>
      <c r="D409" s="317" t="s">
        <v>4976</v>
      </c>
      <c r="E409" s="398">
        <v>1</v>
      </c>
      <c r="F409" s="379"/>
      <c r="G409" s="479">
        <v>36.659999999999997</v>
      </c>
      <c r="H409" s="644">
        <f>IF(G409="","",G409-G409*COMPASS!$U$21)</f>
        <v>36.659999999999997</v>
      </c>
      <c r="I409" s="300"/>
    </row>
    <row r="410" spans="1:9" ht="16.350000000000001" customHeight="1">
      <c r="A410" s="341" t="s">
        <v>6966</v>
      </c>
      <c r="B410" s="370" t="s">
        <v>216</v>
      </c>
      <c r="C410" s="340" t="s">
        <v>4977</v>
      </c>
      <c r="D410" s="317" t="s">
        <v>4978</v>
      </c>
      <c r="E410" s="398">
        <v>10</v>
      </c>
      <c r="F410" s="379"/>
      <c r="G410" s="479">
        <v>32.32</v>
      </c>
      <c r="H410" s="644">
        <f>IF(G410="","",G410-G410*COMPASS!$U$21)</f>
        <v>32.32</v>
      </c>
      <c r="I410" s="300"/>
    </row>
    <row r="411" spans="1:9" ht="16.350000000000001" customHeight="1">
      <c r="A411" s="341" t="s">
        <v>6967</v>
      </c>
      <c r="B411" s="370" t="s">
        <v>216</v>
      </c>
      <c r="C411" s="340" t="s">
        <v>4979</v>
      </c>
      <c r="D411" s="317" t="s">
        <v>4980</v>
      </c>
      <c r="E411" s="398">
        <v>10</v>
      </c>
      <c r="F411" s="379"/>
      <c r="G411" s="479">
        <v>35.81</v>
      </c>
      <c r="H411" s="644">
        <f>IF(G411="","",G411-G411*COMPASS!$U$21)</f>
        <v>35.81</v>
      </c>
      <c r="I411" s="300"/>
    </row>
    <row r="412" spans="1:9" ht="16.350000000000001" customHeight="1">
      <c r="A412" s="341" t="s">
        <v>6968</v>
      </c>
      <c r="B412" s="370" t="s">
        <v>216</v>
      </c>
      <c r="C412" s="340" t="s">
        <v>4981</v>
      </c>
      <c r="D412" s="317" t="s">
        <v>4982</v>
      </c>
      <c r="E412" s="398">
        <v>10</v>
      </c>
      <c r="F412" s="379"/>
      <c r="G412" s="479">
        <v>39.299999999999997</v>
      </c>
      <c r="H412" s="644">
        <f>IF(G412="","",G412-G412*COMPASS!$U$21)</f>
        <v>39.299999999999997</v>
      </c>
      <c r="I412" s="300"/>
    </row>
    <row r="413" spans="1:9" ht="16.350000000000001" customHeight="1">
      <c r="A413" s="588" t="s">
        <v>4983</v>
      </c>
      <c r="B413" s="592"/>
      <c r="C413" s="591"/>
      <c r="D413" s="591"/>
      <c r="E413" s="591"/>
      <c r="F413" s="591"/>
      <c r="G413" s="591"/>
      <c r="H413" s="644" t="str">
        <f>IF(G413="","",G413-G413*COMPASS!$U$21)</f>
        <v/>
      </c>
      <c r="I413" s="300"/>
    </row>
    <row r="414" spans="1:9" ht="16.350000000000001" customHeight="1">
      <c r="A414" s="341" t="s">
        <v>6969</v>
      </c>
      <c r="B414" s="370" t="s">
        <v>216</v>
      </c>
      <c r="C414" s="340" t="s">
        <v>4984</v>
      </c>
      <c r="D414" s="317" t="s">
        <v>4985</v>
      </c>
      <c r="E414" s="398">
        <v>10</v>
      </c>
      <c r="F414" s="379"/>
      <c r="G414" s="479">
        <v>29.45</v>
      </c>
      <c r="H414" s="644">
        <f>IF(G414="","",G414-G414*COMPASS!$U$21)</f>
        <v>29.45</v>
      </c>
      <c r="I414" s="300"/>
    </row>
    <row r="415" spans="1:9" ht="16.350000000000001" customHeight="1">
      <c r="A415" s="341" t="s">
        <v>6970</v>
      </c>
      <c r="B415" s="370" t="s">
        <v>216</v>
      </c>
      <c r="C415" s="340" t="s">
        <v>4986</v>
      </c>
      <c r="D415" s="317" t="s">
        <v>4987</v>
      </c>
      <c r="E415" s="398">
        <v>10</v>
      </c>
      <c r="F415" s="379"/>
      <c r="G415" s="479">
        <v>31.76</v>
      </c>
      <c r="H415" s="644">
        <f>IF(G415="","",G415-G415*COMPASS!$U$21)</f>
        <v>31.76</v>
      </c>
      <c r="I415" s="300"/>
    </row>
    <row r="416" spans="1:9" ht="16.350000000000001" customHeight="1">
      <c r="A416" s="341" t="s">
        <v>6971</v>
      </c>
      <c r="B416" s="370" t="s">
        <v>216</v>
      </c>
      <c r="C416" s="340" t="s">
        <v>4988</v>
      </c>
      <c r="D416" s="317" t="s">
        <v>4989</v>
      </c>
      <c r="E416" s="398">
        <v>10</v>
      </c>
      <c r="F416" s="379"/>
      <c r="G416" s="479">
        <v>34.090000000000003</v>
      </c>
      <c r="H416" s="644">
        <f>IF(G416="","",G416-G416*COMPASS!$U$21)</f>
        <v>34.090000000000003</v>
      </c>
      <c r="I416" s="300"/>
    </row>
    <row r="417" spans="1:9" ht="16.350000000000001" customHeight="1">
      <c r="A417" s="341" t="s">
        <v>6972</v>
      </c>
      <c r="B417" s="370" t="s">
        <v>216</v>
      </c>
      <c r="C417" s="340" t="s">
        <v>4990</v>
      </c>
      <c r="D417" s="317" t="s">
        <v>4991</v>
      </c>
      <c r="E417" s="398">
        <v>10</v>
      </c>
      <c r="F417" s="379"/>
      <c r="G417" s="479">
        <v>31.68</v>
      </c>
      <c r="H417" s="644">
        <f>IF(G417="","",G417-G417*COMPASS!$U$21)</f>
        <v>31.68</v>
      </c>
      <c r="I417" s="300"/>
    </row>
    <row r="418" spans="1:9" ht="16.350000000000001" customHeight="1">
      <c r="A418" s="341" t="s">
        <v>6973</v>
      </c>
      <c r="B418" s="370" t="s">
        <v>216</v>
      </c>
      <c r="C418" s="340" t="s">
        <v>4992</v>
      </c>
      <c r="D418" s="317" t="s">
        <v>4993</v>
      </c>
      <c r="E418" s="398">
        <v>10</v>
      </c>
      <c r="F418" s="379"/>
      <c r="G418" s="479">
        <v>34</v>
      </c>
      <c r="H418" s="644">
        <f>IF(G418="","",G418-G418*COMPASS!$U$21)</f>
        <v>34</v>
      </c>
      <c r="I418" s="300"/>
    </row>
    <row r="419" spans="1:9" ht="16.350000000000001" customHeight="1">
      <c r="A419" s="341" t="s">
        <v>6974</v>
      </c>
      <c r="B419" s="370" t="s">
        <v>216</v>
      </c>
      <c r="C419" s="340" t="s">
        <v>4994</v>
      </c>
      <c r="D419" s="317" t="s">
        <v>4995</v>
      </c>
      <c r="E419" s="398">
        <v>10</v>
      </c>
      <c r="F419" s="379"/>
      <c r="G419" s="479">
        <v>36.340000000000003</v>
      </c>
      <c r="H419" s="644">
        <f>IF(G419="","",G419-G419*COMPASS!$U$21)</f>
        <v>36.340000000000003</v>
      </c>
      <c r="I419" s="300"/>
    </row>
    <row r="420" spans="1:9" ht="16.350000000000001" customHeight="1">
      <c r="A420" s="341" t="s">
        <v>6975</v>
      </c>
      <c r="B420" s="370" t="s">
        <v>216</v>
      </c>
      <c r="C420" s="340" t="s">
        <v>4996</v>
      </c>
      <c r="D420" s="317" t="s">
        <v>4997</v>
      </c>
      <c r="E420" s="398">
        <v>10</v>
      </c>
      <c r="F420" s="379"/>
      <c r="G420" s="479">
        <v>30.92</v>
      </c>
      <c r="H420" s="644">
        <f>IF(G420="","",G420-G420*COMPASS!$U$21)</f>
        <v>30.92</v>
      </c>
      <c r="I420" s="300"/>
    </row>
    <row r="421" spans="1:9" ht="16.350000000000001" customHeight="1">
      <c r="A421" s="341" t="s">
        <v>6976</v>
      </c>
      <c r="B421" s="370" t="s">
        <v>216</v>
      </c>
      <c r="C421" s="340" t="s">
        <v>4998</v>
      </c>
      <c r="D421" s="317" t="s">
        <v>4999</v>
      </c>
      <c r="E421" s="398">
        <v>10</v>
      </c>
      <c r="F421" s="379"/>
      <c r="G421" s="479">
        <v>33.82</v>
      </c>
      <c r="H421" s="644">
        <f>IF(G421="","",G421-G421*COMPASS!$U$21)</f>
        <v>33.82</v>
      </c>
      <c r="I421" s="300"/>
    </row>
    <row r="422" spans="1:9" ht="16.350000000000001" customHeight="1">
      <c r="A422" s="341" t="s">
        <v>6977</v>
      </c>
      <c r="B422" s="370" t="s">
        <v>216</v>
      </c>
      <c r="C422" s="340" t="s">
        <v>5000</v>
      </c>
      <c r="D422" s="317" t="s">
        <v>5001</v>
      </c>
      <c r="E422" s="398">
        <v>10</v>
      </c>
      <c r="F422" s="379"/>
      <c r="G422" s="479">
        <v>36.700000000000003</v>
      </c>
      <c r="H422" s="644">
        <f>IF(G422="","",G422-G422*COMPASS!$U$21)</f>
        <v>36.700000000000003</v>
      </c>
      <c r="I422" s="300"/>
    </row>
    <row r="423" spans="1:9" ht="16.350000000000001" customHeight="1">
      <c r="A423" s="588" t="s">
        <v>5002</v>
      </c>
      <c r="B423" s="592"/>
      <c r="C423" s="591"/>
      <c r="D423" s="591"/>
      <c r="E423" s="591"/>
      <c r="F423" s="591"/>
      <c r="G423" s="591"/>
      <c r="H423" s="644" t="str">
        <f>IF(G423="","",G423-G423*COMPASS!$U$21)</f>
        <v/>
      </c>
      <c r="I423" s="300"/>
    </row>
    <row r="424" spans="1:9" ht="16.350000000000001" customHeight="1">
      <c r="A424" s="341" t="s">
        <v>6978</v>
      </c>
      <c r="B424" s="370" t="s">
        <v>467</v>
      </c>
      <c r="C424" s="340" t="s">
        <v>5003</v>
      </c>
      <c r="D424" s="317" t="s">
        <v>5004</v>
      </c>
      <c r="E424" s="384">
        <v>1</v>
      </c>
      <c r="F424" s="379"/>
      <c r="G424" s="479">
        <v>31.56</v>
      </c>
      <c r="H424" s="644">
        <f>IF(G424="","",G424-G424*COMPASS!$U$21)</f>
        <v>31.56</v>
      </c>
      <c r="I424" s="300"/>
    </row>
    <row r="425" spans="1:9" ht="16.350000000000001" customHeight="1">
      <c r="A425" s="341" t="s">
        <v>6979</v>
      </c>
      <c r="B425" s="370" t="s">
        <v>467</v>
      </c>
      <c r="C425" s="340" t="s">
        <v>5005</v>
      </c>
      <c r="D425" s="317" t="s">
        <v>5006</v>
      </c>
      <c r="E425" s="384">
        <v>1</v>
      </c>
      <c r="F425" s="379"/>
      <c r="G425" s="479">
        <v>34.049999999999997</v>
      </c>
      <c r="H425" s="644">
        <f>IF(G425="","",G425-G425*COMPASS!$U$21)</f>
        <v>34.049999999999997</v>
      </c>
      <c r="I425" s="300"/>
    </row>
    <row r="426" spans="1:9" ht="16.350000000000001" customHeight="1">
      <c r="A426" s="341" t="s">
        <v>6980</v>
      </c>
      <c r="B426" s="370" t="s">
        <v>467</v>
      </c>
      <c r="C426" s="340" t="s">
        <v>5007</v>
      </c>
      <c r="D426" s="317" t="s">
        <v>5008</v>
      </c>
      <c r="E426" s="384">
        <v>1</v>
      </c>
      <c r="F426" s="379"/>
      <c r="G426" s="479">
        <v>36.54</v>
      </c>
      <c r="H426" s="644">
        <f>IF(G426="","",G426-G426*COMPASS!$U$21)</f>
        <v>36.54</v>
      </c>
      <c r="I426" s="300"/>
    </row>
    <row r="427" spans="1:9" ht="16.350000000000001" customHeight="1">
      <c r="A427" s="584" t="s">
        <v>5009</v>
      </c>
      <c r="B427" s="585"/>
      <c r="C427" s="586"/>
      <c r="D427" s="587"/>
      <c r="E427" s="587"/>
      <c r="F427" s="586"/>
      <c r="G427" s="587"/>
      <c r="H427" s="644" t="str">
        <f>IF(G427="","",G427-G427*COMPASS!$U$21)</f>
        <v/>
      </c>
      <c r="I427" s="300"/>
    </row>
    <row r="428" spans="1:9" ht="16.350000000000001" customHeight="1">
      <c r="A428" s="341" t="s">
        <v>6981</v>
      </c>
      <c r="B428" s="370" t="s">
        <v>467</v>
      </c>
      <c r="C428" s="340" t="s">
        <v>5010</v>
      </c>
      <c r="D428" s="317" t="s">
        <v>5011</v>
      </c>
      <c r="E428" s="384">
        <v>1</v>
      </c>
      <c r="F428" s="379"/>
      <c r="G428" s="479">
        <v>10.08</v>
      </c>
      <c r="H428" s="644">
        <f>IF(G428="","",G428-G428*COMPASS!$U$21)</f>
        <v>10.08</v>
      </c>
      <c r="I428" s="300"/>
    </row>
    <row r="429" spans="1:9" ht="16.350000000000001" customHeight="1">
      <c r="A429" s="341" t="s">
        <v>6982</v>
      </c>
      <c r="B429" s="370" t="s">
        <v>216</v>
      </c>
      <c r="C429" s="340" t="s">
        <v>5012</v>
      </c>
      <c r="D429" s="317" t="s">
        <v>5013</v>
      </c>
      <c r="E429" s="398">
        <v>1</v>
      </c>
      <c r="F429" s="379"/>
      <c r="G429" s="479">
        <v>7.83</v>
      </c>
      <c r="H429" s="644">
        <f>IF(G429="","",G429-G429*COMPASS!$U$21)</f>
        <v>7.83</v>
      </c>
      <c r="I429" s="300"/>
    </row>
    <row r="430" spans="1:9" ht="16.350000000000001" customHeight="1">
      <c r="A430" s="341" t="s">
        <v>6983</v>
      </c>
      <c r="B430" s="370" t="s">
        <v>216</v>
      </c>
      <c r="C430" s="340" t="s">
        <v>5014</v>
      </c>
      <c r="D430" s="317" t="s">
        <v>5015</v>
      </c>
      <c r="E430" s="384">
        <v>1</v>
      </c>
      <c r="F430" s="379"/>
      <c r="G430" s="479">
        <v>9.3800000000000008</v>
      </c>
      <c r="H430" s="644">
        <f>IF(G430="","",G430-G430*COMPASS!$U$21)</f>
        <v>9.3800000000000008</v>
      </c>
      <c r="I430" s="300"/>
    </row>
    <row r="431" spans="1:9" ht="16.350000000000001" customHeight="1">
      <c r="A431" s="341" t="s">
        <v>6984</v>
      </c>
      <c r="B431" s="370" t="s">
        <v>216</v>
      </c>
      <c r="C431" s="340" t="s">
        <v>5016</v>
      </c>
      <c r="D431" s="317" t="s">
        <v>5017</v>
      </c>
      <c r="E431" s="398">
        <v>10</v>
      </c>
      <c r="F431" s="379"/>
      <c r="G431" s="479">
        <v>8.69</v>
      </c>
      <c r="H431" s="644">
        <f>IF(G431="","",G431-G431*COMPASS!$U$21)</f>
        <v>8.69</v>
      </c>
      <c r="I431" s="300"/>
    </row>
    <row r="432" spans="1:9" ht="16.350000000000001" customHeight="1">
      <c r="A432" s="341" t="s">
        <v>6985</v>
      </c>
      <c r="B432" s="370" t="s">
        <v>467</v>
      </c>
      <c r="C432" s="340" t="s">
        <v>5018</v>
      </c>
      <c r="D432" s="317" t="s">
        <v>5019</v>
      </c>
      <c r="E432" s="384">
        <v>1</v>
      </c>
      <c r="F432" s="379"/>
      <c r="G432" s="479">
        <v>9.3699999999999992</v>
      </c>
      <c r="H432" s="644">
        <f>IF(G432="","",G432-G432*COMPASS!$U$21)</f>
        <v>9.3699999999999992</v>
      </c>
      <c r="I432" s="300"/>
    </row>
    <row r="433" spans="1:9" ht="16.350000000000001" customHeight="1">
      <c r="A433" s="584" t="s">
        <v>5020</v>
      </c>
      <c r="B433" s="585"/>
      <c r="C433" s="586"/>
      <c r="D433" s="587"/>
      <c r="E433" s="587"/>
      <c r="F433" s="586"/>
      <c r="G433" s="587"/>
      <c r="H433" s="644" t="str">
        <f>IF(G433="","",G433-G433*COMPASS!$U$21)</f>
        <v/>
      </c>
      <c r="I433" s="300"/>
    </row>
    <row r="434" spans="1:9" ht="16.350000000000001" customHeight="1">
      <c r="A434" s="347" t="s">
        <v>5043</v>
      </c>
      <c r="B434" s="370" t="s">
        <v>216</v>
      </c>
      <c r="C434" s="340" t="s">
        <v>5021</v>
      </c>
      <c r="D434" s="317" t="s">
        <v>8467</v>
      </c>
      <c r="E434" s="398">
        <v>10</v>
      </c>
      <c r="F434" s="379"/>
      <c r="G434" s="479">
        <v>12.24</v>
      </c>
      <c r="H434" s="644">
        <f>IF(G434="","",G434-G434*COMPASS!$U$21)</f>
        <v>12.24</v>
      </c>
      <c r="I434" s="300"/>
    </row>
    <row r="435" spans="1:9" ht="16.350000000000001" customHeight="1">
      <c r="A435" s="347" t="s">
        <v>8681</v>
      </c>
      <c r="B435" s="370" t="s">
        <v>216</v>
      </c>
      <c r="C435" s="340" t="s">
        <v>8682</v>
      </c>
      <c r="D435" s="317" t="s">
        <v>8468</v>
      </c>
      <c r="E435" s="398">
        <v>10</v>
      </c>
      <c r="F435" s="379"/>
      <c r="G435" s="479">
        <v>20.86</v>
      </c>
      <c r="H435" s="644">
        <f>IF(G435="","",G435-G435*COMPASS!$U$21)</f>
        <v>20.86</v>
      </c>
      <c r="I435" s="300"/>
    </row>
    <row r="436" spans="1:9" ht="16.350000000000001" customHeight="1">
      <c r="A436" s="347" t="s">
        <v>5044</v>
      </c>
      <c r="B436" s="370" t="s">
        <v>216</v>
      </c>
      <c r="C436" s="340" t="s">
        <v>5022</v>
      </c>
      <c r="D436" s="317" t="s">
        <v>8469</v>
      </c>
      <c r="E436" s="398">
        <v>10</v>
      </c>
      <c r="F436" s="379"/>
      <c r="G436" s="479">
        <v>20.86</v>
      </c>
      <c r="H436" s="644">
        <f>IF(G436="","",G436-G436*COMPASS!$U$21)</f>
        <v>20.86</v>
      </c>
      <c r="I436" s="300"/>
    </row>
    <row r="437" spans="1:9" ht="16.350000000000001" customHeight="1">
      <c r="A437" s="594" t="s">
        <v>277</v>
      </c>
      <c r="B437" s="595"/>
      <c r="C437" s="595"/>
      <c r="D437" s="596"/>
      <c r="E437" s="596"/>
      <c r="F437" s="595"/>
      <c r="G437" s="596"/>
      <c r="H437" s="644" t="str">
        <f>IF(G437="","",G437-G437*COMPASS!$U$21)</f>
        <v/>
      </c>
      <c r="I437" s="300"/>
    </row>
    <row r="438" spans="1:9" ht="16.350000000000001" customHeight="1">
      <c r="A438" s="597" t="s">
        <v>1554</v>
      </c>
      <c r="B438" s="597"/>
      <c r="C438" s="598"/>
      <c r="D438" s="599"/>
      <c r="E438" s="600"/>
      <c r="F438" s="601"/>
      <c r="G438" s="602"/>
      <c r="H438" s="644" t="str">
        <f>IF(G438="","",G438-G438*COMPASS!$U$21)</f>
        <v/>
      </c>
      <c r="I438" s="300"/>
    </row>
    <row r="439" spans="1:9" ht="16.350000000000001" customHeight="1">
      <c r="A439" s="347" t="s">
        <v>6817</v>
      </c>
      <c r="B439" s="370" t="s">
        <v>216</v>
      </c>
      <c r="C439" s="311" t="s">
        <v>6808</v>
      </c>
      <c r="D439" s="311" t="s">
        <v>6809</v>
      </c>
      <c r="E439" s="398">
        <v>1</v>
      </c>
      <c r="F439" s="379"/>
      <c r="G439" s="479">
        <v>538.80999999999995</v>
      </c>
      <c r="H439" s="644">
        <f>IF(G439="","",G439-G439*COMPASS!$U$21)</f>
        <v>538.80999999999995</v>
      </c>
      <c r="I439" s="300"/>
    </row>
    <row r="440" spans="1:9" ht="16.350000000000001" customHeight="1">
      <c r="A440" s="347" t="s">
        <v>1557</v>
      </c>
      <c r="B440" s="370" t="s">
        <v>216</v>
      </c>
      <c r="C440" s="294" t="s">
        <v>1558</v>
      </c>
      <c r="D440" s="311" t="s">
        <v>10023</v>
      </c>
      <c r="E440" s="398">
        <v>1</v>
      </c>
      <c r="F440" s="379"/>
      <c r="G440" s="479">
        <v>129.41999999999999</v>
      </c>
      <c r="H440" s="644">
        <f>IF(G440="","",G440-G440*COMPASS!$U$21)</f>
        <v>129.41999999999999</v>
      </c>
      <c r="I440" s="300"/>
    </row>
    <row r="441" spans="1:9" ht="16.350000000000001" customHeight="1">
      <c r="A441" s="347" t="s">
        <v>1555</v>
      </c>
      <c r="B441" s="370" t="s">
        <v>467</v>
      </c>
      <c r="C441" s="294" t="s">
        <v>1556</v>
      </c>
      <c r="D441" s="311" t="s">
        <v>10022</v>
      </c>
      <c r="E441" s="398">
        <v>1</v>
      </c>
      <c r="F441" s="379"/>
      <c r="G441" s="479">
        <v>86.4</v>
      </c>
      <c r="H441" s="644">
        <f>IF(G441="","",G441-G441*COMPASS!$U$21)</f>
        <v>86.4</v>
      </c>
      <c r="I441" s="300"/>
    </row>
    <row r="442" spans="1:9" ht="16.350000000000001" customHeight="1">
      <c r="A442" s="347" t="s">
        <v>6816</v>
      </c>
      <c r="B442" s="370" t="s">
        <v>216</v>
      </c>
      <c r="C442" s="311" t="s">
        <v>6807</v>
      </c>
      <c r="D442" s="311" t="s">
        <v>8417</v>
      </c>
      <c r="E442" s="398">
        <v>1</v>
      </c>
      <c r="F442" s="379"/>
      <c r="G442" s="479">
        <v>361.47</v>
      </c>
      <c r="H442" s="644">
        <f>IF(G442="","",G442-G442*COMPASS!$U$21)</f>
        <v>361.47</v>
      </c>
      <c r="I442" s="300"/>
    </row>
    <row r="443" spans="1:9" ht="16.350000000000001" customHeight="1">
      <c r="A443" s="597" t="s">
        <v>1559</v>
      </c>
      <c r="B443" s="597"/>
      <c r="C443" s="598"/>
      <c r="D443" s="599"/>
      <c r="E443" s="600"/>
      <c r="F443" s="601"/>
      <c r="G443" s="602"/>
      <c r="H443" s="644" t="str">
        <f>IF(G443="","",G443-G443*COMPASS!$U$21)</f>
        <v/>
      </c>
      <c r="I443" s="300"/>
    </row>
    <row r="444" spans="1:9" ht="16.350000000000001" customHeight="1">
      <c r="A444" s="347" t="s">
        <v>6921</v>
      </c>
      <c r="B444" s="370" t="s">
        <v>216</v>
      </c>
      <c r="C444" s="294" t="s">
        <v>1560</v>
      </c>
      <c r="D444" s="311" t="s">
        <v>10024</v>
      </c>
      <c r="E444" s="398">
        <v>1</v>
      </c>
      <c r="F444" s="379"/>
      <c r="G444" s="479">
        <v>72.540000000000006</v>
      </c>
      <c r="H444" s="644">
        <f>IF(G444="","",G444-G444*COMPASS!$U$21)</f>
        <v>72.540000000000006</v>
      </c>
      <c r="I444" s="300"/>
    </row>
    <row r="445" spans="1:9" ht="16.350000000000001" customHeight="1">
      <c r="A445" s="347" t="s">
        <v>1561</v>
      </c>
      <c r="B445" s="370" t="s">
        <v>216</v>
      </c>
      <c r="C445" s="294" t="s">
        <v>1562</v>
      </c>
      <c r="D445" s="311" t="s">
        <v>10025</v>
      </c>
      <c r="E445" s="398">
        <v>1</v>
      </c>
      <c r="F445" s="379"/>
      <c r="G445" s="479">
        <v>111.01</v>
      </c>
      <c r="H445" s="644">
        <f>IF(G445="","",G445-G445*COMPASS!$U$21)</f>
        <v>111.01</v>
      </c>
      <c r="I445" s="300"/>
    </row>
    <row r="446" spans="1:9" ht="16.350000000000001" customHeight="1">
      <c r="A446" s="597" t="s">
        <v>1405</v>
      </c>
      <c r="B446" s="597"/>
      <c r="C446" s="598"/>
      <c r="D446" s="599"/>
      <c r="E446" s="600"/>
      <c r="F446" s="601"/>
      <c r="G446" s="602"/>
      <c r="H446" s="644" t="str">
        <f>IF(G446="","",G446-G446*COMPASS!$U$21)</f>
        <v/>
      </c>
      <c r="I446" s="300"/>
    </row>
    <row r="447" spans="1:9" ht="16.350000000000001" customHeight="1">
      <c r="A447" s="347" t="s">
        <v>1406</v>
      </c>
      <c r="B447" s="370" t="s">
        <v>216</v>
      </c>
      <c r="C447" s="294" t="s">
        <v>1407</v>
      </c>
      <c r="D447" s="311" t="s">
        <v>5959</v>
      </c>
      <c r="E447" s="398">
        <v>10</v>
      </c>
      <c r="F447" s="379"/>
      <c r="G447" s="479">
        <v>48.32</v>
      </c>
      <c r="H447" s="644">
        <f>IF(G447="","",G447-G447*COMPASS!$U$21)</f>
        <v>48.32</v>
      </c>
      <c r="I447" s="300"/>
    </row>
    <row r="448" spans="1:9" ht="16.350000000000001" customHeight="1">
      <c r="A448" s="347" t="s">
        <v>1408</v>
      </c>
      <c r="B448" s="370" t="s">
        <v>467</v>
      </c>
      <c r="C448" s="294" t="s">
        <v>1409</v>
      </c>
      <c r="D448" s="311" t="s">
        <v>5960</v>
      </c>
      <c r="E448" s="398">
        <v>5</v>
      </c>
      <c r="F448" s="379"/>
      <c r="G448" s="479">
        <v>21.32</v>
      </c>
      <c r="H448" s="644">
        <f>IF(G448="","",G448-G448*COMPASS!$U$21)</f>
        <v>21.32</v>
      </c>
      <c r="I448" s="300"/>
    </row>
    <row r="449" spans="1:9" ht="16.350000000000001" customHeight="1">
      <c r="A449" s="597" t="s">
        <v>1563</v>
      </c>
      <c r="B449" s="597"/>
      <c r="C449" s="598"/>
      <c r="D449" s="599"/>
      <c r="E449" s="600"/>
      <c r="F449" s="601"/>
      <c r="G449" s="602"/>
      <c r="H449" s="644" t="str">
        <f>IF(G449="","",G449-G449*COMPASS!$U$21)</f>
        <v/>
      </c>
      <c r="I449" s="300"/>
    </row>
    <row r="450" spans="1:9" ht="16.350000000000001" customHeight="1">
      <c r="A450" s="347" t="s">
        <v>15305</v>
      </c>
      <c r="B450" s="370" t="s">
        <v>216</v>
      </c>
      <c r="C450" s="294" t="s">
        <v>15306</v>
      </c>
      <c r="D450" s="311" t="s">
        <v>15307</v>
      </c>
      <c r="E450" s="398">
        <v>1</v>
      </c>
      <c r="F450"/>
      <c r="G450" s="479">
        <v>468.87</v>
      </c>
      <c r="H450" s="644">
        <f>IF(G450="","",G450-G450*COMPASS!$U$21)</f>
        <v>468.87</v>
      </c>
      <c r="I450" s="300"/>
    </row>
    <row r="451" spans="1:9" ht="16.350000000000001" customHeight="1">
      <c r="A451" s="347" t="s">
        <v>12118</v>
      </c>
      <c r="B451" s="370" t="s">
        <v>216</v>
      </c>
      <c r="C451" s="294" t="s">
        <v>12119</v>
      </c>
      <c r="D451" s="311" t="s">
        <v>12120</v>
      </c>
      <c r="E451" s="398">
        <v>1</v>
      </c>
      <c r="F451"/>
      <c r="G451" s="479">
        <v>746.73</v>
      </c>
      <c r="H451" s="644">
        <f>IF(G451="","",G451-G451*COMPASS!$U$21)</f>
        <v>746.73</v>
      </c>
      <c r="I451" s="300"/>
    </row>
    <row r="452" spans="1:9" ht="16.350000000000001" customHeight="1">
      <c r="A452" s="597" t="s">
        <v>1495</v>
      </c>
      <c r="B452" s="597"/>
      <c r="C452" s="598"/>
      <c r="D452" s="599"/>
      <c r="E452" s="600"/>
      <c r="F452" s="601"/>
      <c r="G452" s="602"/>
      <c r="H452" s="644" t="str">
        <f>IF(G452="","",G452-G452*COMPASS!$U$21)</f>
        <v/>
      </c>
      <c r="I452" s="300"/>
    </row>
    <row r="453" spans="1:9" ht="16.350000000000001" customHeight="1">
      <c r="A453" s="347" t="s">
        <v>15308</v>
      </c>
      <c r="B453" s="370" t="s">
        <v>216</v>
      </c>
      <c r="C453" s="294" t="s">
        <v>15309</v>
      </c>
      <c r="D453" s="311" t="s">
        <v>15310</v>
      </c>
      <c r="E453" s="398">
        <v>1</v>
      </c>
      <c r="F453"/>
      <c r="G453" s="479">
        <v>87.3</v>
      </c>
      <c r="H453" s="644">
        <f>IF(G453="","",G453-G453*COMPASS!$U$21)</f>
        <v>87.3</v>
      </c>
      <c r="I453" s="300"/>
    </row>
    <row r="454" spans="1:9" ht="16.350000000000001" customHeight="1">
      <c r="A454" s="347" t="s">
        <v>15311</v>
      </c>
      <c r="B454" s="370" t="s">
        <v>216</v>
      </c>
      <c r="C454" s="294" t="s">
        <v>15312</v>
      </c>
      <c r="D454" s="311" t="s">
        <v>15313</v>
      </c>
      <c r="E454" s="398">
        <v>1</v>
      </c>
      <c r="F454"/>
      <c r="G454" s="479">
        <v>92.4</v>
      </c>
      <c r="H454" s="644">
        <f>IF(G454="","",G454-G454*COMPASS!$U$21)</f>
        <v>92.4</v>
      </c>
      <c r="I454" s="300"/>
    </row>
    <row r="455" spans="1:9" ht="16.350000000000001" customHeight="1">
      <c r="A455" s="347" t="s">
        <v>15314</v>
      </c>
      <c r="B455" s="370" t="s">
        <v>216</v>
      </c>
      <c r="C455" s="294" t="s">
        <v>15315</v>
      </c>
      <c r="D455" s="311" t="s">
        <v>15316</v>
      </c>
      <c r="E455" s="398">
        <v>1</v>
      </c>
      <c r="F455" s="1146"/>
      <c r="G455" s="479">
        <v>109.13</v>
      </c>
      <c r="H455" s="644">
        <f>IF(G455="","",G455-G455*COMPASS!$U$21)</f>
        <v>109.13</v>
      </c>
      <c r="I455" s="300"/>
    </row>
    <row r="456" spans="1:9" ht="16.350000000000001" customHeight="1">
      <c r="A456" s="347" t="s">
        <v>15317</v>
      </c>
      <c r="B456" s="370" t="s">
        <v>216</v>
      </c>
      <c r="C456" s="294" t="s">
        <v>15318</v>
      </c>
      <c r="D456" s="311" t="s">
        <v>15319</v>
      </c>
      <c r="E456" s="398">
        <v>1</v>
      </c>
      <c r="F456" s="1146"/>
      <c r="G456" s="479">
        <v>135.52000000000001</v>
      </c>
      <c r="H456" s="644">
        <f>IF(G456="","",G456-G456*COMPASS!$U$21)</f>
        <v>135.52000000000001</v>
      </c>
      <c r="I456" s="300"/>
    </row>
    <row r="457" spans="1:9" ht="16.350000000000001" customHeight="1">
      <c r="A457" s="347" t="s">
        <v>12121</v>
      </c>
      <c r="B457" s="370" t="s">
        <v>216</v>
      </c>
      <c r="C457" s="294" t="s">
        <v>12122</v>
      </c>
      <c r="D457" s="311" t="s">
        <v>12123</v>
      </c>
      <c r="E457" s="398">
        <v>1</v>
      </c>
      <c r="F457"/>
      <c r="G457" s="479">
        <v>77.650000000000006</v>
      </c>
      <c r="H457" s="644">
        <f>IF(G457="","",G457-G457*COMPASS!$U$21)</f>
        <v>77.650000000000006</v>
      </c>
      <c r="I457" s="300"/>
    </row>
    <row r="458" spans="1:9" ht="16.350000000000001" customHeight="1">
      <c r="A458" s="347" t="s">
        <v>1496</v>
      </c>
      <c r="B458" s="370" t="s">
        <v>467</v>
      </c>
      <c r="C458" s="294" t="s">
        <v>1497</v>
      </c>
      <c r="D458" s="311" t="s">
        <v>4664</v>
      </c>
      <c r="E458" s="384">
        <v>5</v>
      </c>
      <c r="F458" s="573"/>
      <c r="G458" s="479">
        <v>87.9</v>
      </c>
      <c r="H458" s="644">
        <f>IF(G458="","",G458-G458*COMPASS!$U$21)</f>
        <v>87.9</v>
      </c>
      <c r="I458" s="300"/>
    </row>
    <row r="459" spans="1:9" ht="16.350000000000001" customHeight="1">
      <c r="A459" s="347" t="s">
        <v>12124</v>
      </c>
      <c r="B459" s="370" t="s">
        <v>467</v>
      </c>
      <c r="C459" s="294" t="s">
        <v>12125</v>
      </c>
      <c r="D459" s="311" t="s">
        <v>12126</v>
      </c>
      <c r="E459" s="398">
        <v>1</v>
      </c>
      <c r="F459"/>
      <c r="G459" s="479">
        <v>63.95</v>
      </c>
      <c r="H459" s="644">
        <f>IF(G459="","",G459-G459*COMPASS!$U$21)</f>
        <v>63.95</v>
      </c>
      <c r="I459" s="300"/>
    </row>
    <row r="460" spans="1:9" ht="16.350000000000001" customHeight="1">
      <c r="A460" s="347" t="s">
        <v>15320</v>
      </c>
      <c r="B460" s="370" t="s">
        <v>467</v>
      </c>
      <c r="C460" s="294" t="s">
        <v>15321</v>
      </c>
      <c r="D460" s="311" t="s">
        <v>15322</v>
      </c>
      <c r="E460" s="398">
        <v>1</v>
      </c>
      <c r="F460"/>
      <c r="G460" s="479">
        <v>43.26</v>
      </c>
      <c r="H460" s="644">
        <f>IF(G460="","",G460-G460*COMPASS!$U$21)</f>
        <v>43.26</v>
      </c>
      <c r="I460" s="300"/>
    </row>
  </sheetData>
  <sheetProtection algorithmName="SHA-512" hashValue="SbP04iino3PbL6orqwBpNtReumuoHETnXOxE1elSGNbrAlpyRHuPgY6HQVeoUIzl3zf0BSRmdg4VGGll0oovxA==" saltValue="fjndjpcnCgwKqFKLcJJDzg==" spinCount="100000" sheet="1" objects="1" scenarios="1"/>
  <mergeCells count="1">
    <mergeCell ref="D1:G1"/>
  </mergeCells>
  <phoneticPr fontId="20" type="noConversion"/>
  <hyperlinks>
    <hyperlink ref="H2" location="Indice" display="Indice" xr:uid="{00000000-0004-0000-0500-000000000000}"/>
    <hyperlink ref="D1" r:id="rId1" xr:uid="{00000000-0004-0000-0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2710"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2710"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6">
    <tabColor rgb="FF92D050"/>
  </sheetPr>
  <dimension ref="A1:H334"/>
  <sheetViews>
    <sheetView zoomScaleNormal="100" workbookViewId="0">
      <pane ySplit="4" topLeftCell="A5" activePane="bottomLeft" state="frozen"/>
      <selection pane="bottomLeft" activeCell="H17" sqref="H17"/>
    </sheetView>
  </sheetViews>
  <sheetFormatPr defaultColWidth="20.5546875" defaultRowHeight="13.2"/>
  <cols>
    <col min="1" max="1" width="21.5546875" style="292" customWidth="1"/>
    <col min="2" max="2" width="3.5546875" style="94" bestFit="1" customWidth="1"/>
    <col min="3" max="3" width="15.44140625" style="95" bestFit="1" customWidth="1"/>
    <col min="4" max="4" width="40.44140625" style="148" customWidth="1"/>
    <col min="5" max="5" width="5" style="91" bestFit="1" customWidth="1"/>
    <col min="6" max="6" width="5.5546875" style="335" customWidth="1"/>
    <col min="7" max="7" width="8.44140625" style="549" bestFit="1" customWidth="1"/>
    <col min="8" max="8" width="10.44140625" style="324" bestFit="1" customWidth="1"/>
    <col min="9" max="16384" width="20.5546875" style="49"/>
  </cols>
  <sheetData>
    <row r="1" spans="1:8">
      <c r="A1" s="53" t="str">
        <f>'LS CABLE'!A1</f>
        <v>Listino Giugno26</v>
      </c>
      <c r="B1" s="134"/>
      <c r="C1" s="92"/>
      <c r="D1" s="1411" t="s">
        <v>11780</v>
      </c>
      <c r="E1" s="1386"/>
      <c r="F1" s="1386"/>
      <c r="G1" s="1386"/>
      <c r="H1" s="868"/>
    </row>
    <row r="2" spans="1:8">
      <c r="A2" s="53"/>
      <c r="B2" s="134"/>
      <c r="C2" s="92"/>
      <c r="D2" s="869"/>
      <c r="E2" s="412"/>
      <c r="F2" s="870"/>
      <c r="G2" s="871"/>
      <c r="H2" s="872" t="s">
        <v>190</v>
      </c>
    </row>
    <row r="3" spans="1:8" ht="25.2">
      <c r="A3" s="39" t="s">
        <v>10484</v>
      </c>
      <c r="B3" s="874"/>
      <c r="C3" s="875"/>
      <c r="D3" s="74"/>
      <c r="E3" s="876"/>
      <c r="F3" s="877"/>
      <c r="G3" s="878"/>
      <c r="H3" s="879"/>
    </row>
    <row r="4" spans="1:8" s="80" customFormat="1">
      <c r="A4" s="880" t="str">
        <f>'LS CABLE'!A4</f>
        <v>Cod. Compass</v>
      </c>
      <c r="B4" s="881"/>
      <c r="C4" s="882" t="s">
        <v>217</v>
      </c>
      <c r="D4" s="883" t="s">
        <v>219</v>
      </c>
      <c r="E4" s="554" t="s">
        <v>490</v>
      </c>
      <c r="F4" s="877"/>
      <c r="G4" s="884" t="s">
        <v>189</v>
      </c>
      <c r="H4" s="885" t="s">
        <v>491</v>
      </c>
    </row>
    <row r="5" spans="1:8" ht="26.25" customHeight="1">
      <c r="A5" s="821" t="s">
        <v>11840</v>
      </c>
      <c r="B5" s="822"/>
      <c r="C5" s="823"/>
      <c r="D5" s="824"/>
      <c r="E5" s="825"/>
      <c r="F5" s="826"/>
      <c r="G5" s="826"/>
      <c r="H5" s="873"/>
    </row>
    <row r="6" spans="1:8" ht="14.85" customHeight="1">
      <c r="A6" s="827" t="s">
        <v>11841</v>
      </c>
      <c r="B6" s="828"/>
      <c r="C6" s="827"/>
      <c r="D6" s="829"/>
      <c r="E6" s="830"/>
      <c r="F6" s="831"/>
      <c r="G6" s="831"/>
      <c r="H6" s="179" t="str">
        <f>IF(G6="","",G6-G6*COMPASS!$U$31)</f>
        <v/>
      </c>
    </row>
    <row r="7" spans="1:8" ht="14.85" customHeight="1">
      <c r="A7" s="347" t="s">
        <v>8193</v>
      </c>
      <c r="B7" s="371" t="s">
        <v>216</v>
      </c>
      <c r="C7" s="311" t="s">
        <v>8194</v>
      </c>
      <c r="D7" s="311" t="s">
        <v>10174</v>
      </c>
      <c r="E7" s="384">
        <v>8</v>
      </c>
      <c r="F7" s="379"/>
      <c r="G7" s="479">
        <v>3.8197135000000002</v>
      </c>
      <c r="H7" s="179">
        <f>IF(G7="","",G7-G7*COMPASS!$U$31)</f>
        <v>3.8197135000000002</v>
      </c>
    </row>
    <row r="8" spans="1:8" ht="14.85" customHeight="1">
      <c r="A8" s="347" t="s">
        <v>8195</v>
      </c>
      <c r="B8" s="371" t="s">
        <v>216</v>
      </c>
      <c r="C8" s="311" t="s">
        <v>8196</v>
      </c>
      <c r="D8" s="311" t="s">
        <v>10175</v>
      </c>
      <c r="E8" s="384">
        <v>8</v>
      </c>
      <c r="F8" s="379"/>
      <c r="G8" s="479">
        <v>3.9397044999999999</v>
      </c>
      <c r="H8" s="179">
        <f>IF(G8="","",G8-G8*COMPASS!$U$31)</f>
        <v>3.9397044999999999</v>
      </c>
    </row>
    <row r="9" spans="1:8" ht="14.85" customHeight="1">
      <c r="A9" s="821" t="s">
        <v>10176</v>
      </c>
      <c r="B9" s="822"/>
      <c r="C9" s="823"/>
      <c r="D9" s="824"/>
      <c r="E9" s="825"/>
      <c r="F9" s="826"/>
      <c r="G9" s="826"/>
      <c r="H9" s="179" t="str">
        <f>IF(G9="","",G9-G9*COMPASS!$U$31)</f>
        <v/>
      </c>
    </row>
    <row r="10" spans="1:8" ht="14.85" customHeight="1">
      <c r="A10" s="827" t="s">
        <v>10177</v>
      </c>
      <c r="B10" s="828"/>
      <c r="C10" s="827"/>
      <c r="D10" s="829"/>
      <c r="E10" s="830"/>
      <c r="F10" s="831"/>
      <c r="G10" s="831"/>
      <c r="H10" s="179" t="str">
        <f>IF(G10="","",G10-G10*COMPASS!$U$31)</f>
        <v/>
      </c>
    </row>
    <row r="11" spans="1:8" ht="14.85" customHeight="1">
      <c r="A11" s="347" t="s">
        <v>9029</v>
      </c>
      <c r="B11" s="371" t="s">
        <v>216</v>
      </c>
      <c r="C11" s="311" t="s">
        <v>9030</v>
      </c>
      <c r="D11" s="311" t="s">
        <v>10181</v>
      </c>
      <c r="E11" s="384">
        <v>480</v>
      </c>
      <c r="F11" s="573"/>
      <c r="G11" s="479">
        <v>3.8997074999999999</v>
      </c>
      <c r="H11" s="179">
        <f>IF(G11="","",G11-G11*COMPASS!$U$31)</f>
        <v>3.8997074999999999</v>
      </c>
    </row>
    <row r="12" spans="1:8" ht="14.85" customHeight="1">
      <c r="A12" s="347" t="s">
        <v>6896</v>
      </c>
      <c r="B12" s="371" t="s">
        <v>467</v>
      </c>
      <c r="C12" s="311" t="s">
        <v>7583</v>
      </c>
      <c r="D12" s="311" t="s">
        <v>10178</v>
      </c>
      <c r="E12" s="398">
        <v>8</v>
      </c>
      <c r="F12" s="1182"/>
      <c r="G12" s="479">
        <v>4.0196984999999996</v>
      </c>
      <c r="H12" s="179">
        <f>IF(G12="","",G12-G12*COMPASS!$U$31)</f>
        <v>4.0196984999999996</v>
      </c>
    </row>
    <row r="13" spans="1:8" ht="14.85" customHeight="1">
      <c r="A13" s="347" t="s">
        <v>6897</v>
      </c>
      <c r="B13" s="371" t="s">
        <v>467</v>
      </c>
      <c r="C13" s="311" t="s">
        <v>7584</v>
      </c>
      <c r="D13" s="311" t="s">
        <v>10179</v>
      </c>
      <c r="E13" s="398">
        <v>8</v>
      </c>
      <c r="F13" s="1182"/>
      <c r="G13" s="479">
        <v>4.0196984999999996</v>
      </c>
      <c r="H13" s="179">
        <f>IF(G13="","",G13-G13*COMPASS!$U$31)</f>
        <v>4.0196984999999996</v>
      </c>
    </row>
    <row r="14" spans="1:8" ht="14.85" customHeight="1">
      <c r="A14" s="341" t="s">
        <v>6898</v>
      </c>
      <c r="B14" s="371" t="s">
        <v>216</v>
      </c>
      <c r="C14" s="317" t="s">
        <v>7585</v>
      </c>
      <c r="D14" s="311" t="s">
        <v>10180</v>
      </c>
      <c r="E14" s="398">
        <v>8</v>
      </c>
      <c r="F14" s="1183"/>
      <c r="G14" s="479">
        <v>5.2996024999999998</v>
      </c>
      <c r="H14" s="179">
        <f>IF(G14="","",G14-G14*COMPASS!$U$31)</f>
        <v>5.2996024999999998</v>
      </c>
    </row>
    <row r="15" spans="1:8" ht="14.85" customHeight="1">
      <c r="A15" s="827" t="s">
        <v>9907</v>
      </c>
      <c r="B15" s="828"/>
      <c r="C15" s="827"/>
      <c r="D15" s="829"/>
      <c r="E15" s="830"/>
      <c r="F15" s="831"/>
      <c r="G15" s="831"/>
      <c r="H15" s="179" t="str">
        <f>IF(G15="","",G15-G15*COMPASS!$U$31)</f>
        <v/>
      </c>
    </row>
    <row r="16" spans="1:8" ht="14.85" customHeight="1">
      <c r="A16" s="347" t="s">
        <v>8182</v>
      </c>
      <c r="B16" s="371" t="s">
        <v>467</v>
      </c>
      <c r="C16" s="311" t="s">
        <v>7587</v>
      </c>
      <c r="D16" s="311" t="s">
        <v>10182</v>
      </c>
      <c r="E16" s="384">
        <v>305</v>
      </c>
      <c r="F16" s="379"/>
      <c r="G16" s="479">
        <v>0.88741343900000003</v>
      </c>
      <c r="H16" s="179">
        <f>IF(G16="","",G16-G16*COMPASS!$U$31)</f>
        <v>0.88741343900000003</v>
      </c>
    </row>
    <row r="17" spans="1:8" ht="14.85" customHeight="1">
      <c r="A17" s="347" t="s">
        <v>8704</v>
      </c>
      <c r="B17" s="371" t="s">
        <v>216</v>
      </c>
      <c r="C17" s="311" t="s">
        <v>8705</v>
      </c>
      <c r="D17" s="311" t="s">
        <v>10183</v>
      </c>
      <c r="E17" s="384">
        <v>500</v>
      </c>
      <c r="F17" s="379"/>
      <c r="G17" s="479">
        <v>0.88745343600000004</v>
      </c>
      <c r="H17" s="179">
        <f>IF(G17="","",G17-G17*COMPASS!$U$31)</f>
        <v>0.88745343600000004</v>
      </c>
    </row>
    <row r="18" spans="1:8" ht="14.85" customHeight="1">
      <c r="A18" s="347" t="s">
        <v>9908</v>
      </c>
      <c r="B18" s="371" t="s">
        <v>216</v>
      </c>
      <c r="C18" s="311" t="s">
        <v>9909</v>
      </c>
      <c r="D18" s="311" t="s">
        <v>10184</v>
      </c>
      <c r="E18" s="384">
        <v>15000</v>
      </c>
      <c r="F18" s="379"/>
      <c r="G18" s="479">
        <v>0.88743343749999992</v>
      </c>
      <c r="H18" s="179">
        <f>IF(G18="","",G18-G18*COMPASS!$U$31)</f>
        <v>0.88743343749999992</v>
      </c>
    </row>
    <row r="19" spans="1:8" ht="14.85" customHeight="1">
      <c r="A19" s="827" t="s">
        <v>9031</v>
      </c>
      <c r="B19" s="828"/>
      <c r="C19" s="827"/>
      <c r="D19" s="829"/>
      <c r="E19" s="830"/>
      <c r="F19" s="831"/>
      <c r="G19" s="831"/>
      <c r="H19" s="179" t="str">
        <f>IF(G19="","",G19-G19*COMPASS!$U$31)</f>
        <v/>
      </c>
    </row>
    <row r="20" spans="1:8" ht="14.85" customHeight="1">
      <c r="A20" s="347" t="s">
        <v>9032</v>
      </c>
      <c r="B20" s="371" t="s">
        <v>216</v>
      </c>
      <c r="C20" s="311" t="s">
        <v>9033</v>
      </c>
      <c r="D20" s="311" t="s">
        <v>10185</v>
      </c>
      <c r="E20" s="384">
        <v>1</v>
      </c>
      <c r="F20" s="379"/>
      <c r="G20" s="479">
        <v>4.2196835000000004</v>
      </c>
      <c r="H20" s="179">
        <f>IF(G20="","",G20-G20*COMPASS!$U$31)</f>
        <v>4.2196835000000004</v>
      </c>
    </row>
    <row r="21" spans="1:8" ht="14.85" customHeight="1">
      <c r="A21" s="347" t="s">
        <v>9034</v>
      </c>
      <c r="B21" s="371" t="s">
        <v>216</v>
      </c>
      <c r="C21" s="311" t="s">
        <v>9035</v>
      </c>
      <c r="D21" s="311" t="s">
        <v>10186</v>
      </c>
      <c r="E21" s="384">
        <v>1</v>
      </c>
      <c r="F21" s="379"/>
      <c r="G21" s="479">
        <v>5.6995725000000004</v>
      </c>
      <c r="H21" s="179">
        <f>IF(G21="","",G21-G21*COMPASS!$U$31)</f>
        <v>5.6995725000000004</v>
      </c>
    </row>
    <row r="22" spans="1:8" ht="14.85" customHeight="1">
      <c r="A22" s="347" t="s">
        <v>9036</v>
      </c>
      <c r="B22" s="371" t="s">
        <v>216</v>
      </c>
      <c r="C22" s="311" t="s">
        <v>9037</v>
      </c>
      <c r="D22" s="311" t="s">
        <v>10187</v>
      </c>
      <c r="E22" s="384">
        <v>1</v>
      </c>
      <c r="F22" s="379"/>
      <c r="G22" s="479">
        <v>7.1594630000000006</v>
      </c>
      <c r="H22" s="179">
        <f>IF(G22="","",G22-G22*COMPASS!$U$31)</f>
        <v>7.1594630000000006</v>
      </c>
    </row>
    <row r="23" spans="1:8" ht="14.85" customHeight="1">
      <c r="A23" s="347" t="s">
        <v>9038</v>
      </c>
      <c r="B23" s="371" t="s">
        <v>216</v>
      </c>
      <c r="C23" s="311" t="s">
        <v>9039</v>
      </c>
      <c r="D23" s="311" t="s">
        <v>10188</v>
      </c>
      <c r="E23" s="384">
        <v>1</v>
      </c>
      <c r="F23" s="379"/>
      <c r="G23" s="479">
        <v>10.099242500000001</v>
      </c>
      <c r="H23" s="179">
        <f>IF(G23="","",G23-G23*COMPASS!$U$31)</f>
        <v>10.099242500000001</v>
      </c>
    </row>
    <row r="24" spans="1:8" ht="14.85" customHeight="1">
      <c r="A24" s="347" t="s">
        <v>6901</v>
      </c>
      <c r="B24" s="371" t="s">
        <v>571</v>
      </c>
      <c r="C24" s="311" t="s">
        <v>7589</v>
      </c>
      <c r="D24" s="311" t="s">
        <v>10189</v>
      </c>
      <c r="E24" s="384">
        <v>1</v>
      </c>
      <c r="F24" s="1085" t="s">
        <v>7835</v>
      </c>
      <c r="G24" s="479">
        <v>3.024</v>
      </c>
      <c r="H24" s="179">
        <f>IF(G24="","",G24-G24*COMPASS!$U$31)</f>
        <v>3.024</v>
      </c>
    </row>
    <row r="25" spans="1:8" ht="14.85" customHeight="1">
      <c r="A25" s="347" t="s">
        <v>6902</v>
      </c>
      <c r="B25" s="371" t="s">
        <v>571</v>
      </c>
      <c r="C25" s="311" t="s">
        <v>7590</v>
      </c>
      <c r="D25" s="311" t="s">
        <v>10190</v>
      </c>
      <c r="E25" s="384">
        <v>1</v>
      </c>
      <c r="F25" s="1085" t="s">
        <v>7835</v>
      </c>
      <c r="G25" s="479">
        <v>4.5</v>
      </c>
      <c r="H25" s="179">
        <f>IF(G25="","",G25-G25*COMPASS!$U$31)</f>
        <v>4.5</v>
      </c>
    </row>
    <row r="26" spans="1:8" ht="14.85" customHeight="1">
      <c r="A26" s="821" t="s">
        <v>10476</v>
      </c>
      <c r="B26" s="822"/>
      <c r="C26" s="823"/>
      <c r="D26" s="824"/>
      <c r="E26" s="825"/>
      <c r="F26" s="826"/>
      <c r="G26" s="826"/>
      <c r="H26" s="179" t="str">
        <f>IF(G26="","",G26-G26*COMPASS!$U$31)</f>
        <v/>
      </c>
    </row>
    <row r="27" spans="1:8" ht="14.85" customHeight="1">
      <c r="A27" s="827" t="s">
        <v>10191</v>
      </c>
      <c r="B27" s="828"/>
      <c r="C27" s="827"/>
      <c r="D27" s="829"/>
      <c r="E27" s="830"/>
      <c r="F27" s="831"/>
      <c r="G27" s="831"/>
      <c r="H27" s="179" t="str">
        <f>IF(G27="","",G27-G27*COMPASS!$U$31)</f>
        <v/>
      </c>
    </row>
    <row r="28" spans="1:8" ht="14.85" customHeight="1">
      <c r="A28" s="347" t="s">
        <v>6899</v>
      </c>
      <c r="B28" s="371" t="s">
        <v>467</v>
      </c>
      <c r="C28" s="311" t="s">
        <v>7586</v>
      </c>
      <c r="D28" s="311" t="s">
        <v>10192</v>
      </c>
      <c r="E28" s="398">
        <v>8</v>
      </c>
      <c r="F28" s="379"/>
      <c r="G28" s="479">
        <v>8.5593580000000014</v>
      </c>
      <c r="H28" s="179">
        <f>IF(G28="","",G28-G28*COMPASS!$U$31)</f>
        <v>8.5593580000000014</v>
      </c>
    </row>
    <row r="29" spans="1:8" ht="14.85" customHeight="1">
      <c r="A29" s="347" t="s">
        <v>8197</v>
      </c>
      <c r="B29" s="371" t="s">
        <v>467</v>
      </c>
      <c r="C29" s="311" t="s">
        <v>8198</v>
      </c>
      <c r="D29" s="311" t="s">
        <v>10193</v>
      </c>
      <c r="E29" s="399">
        <v>8</v>
      </c>
      <c r="F29" s="379"/>
      <c r="G29" s="479">
        <v>8.5593580000000014</v>
      </c>
      <c r="H29" s="179">
        <f>IF(G29="","",G29-G29*COMPASS!$U$31)</f>
        <v>8.5593580000000014</v>
      </c>
    </row>
    <row r="30" spans="1:8" ht="14.85" customHeight="1">
      <c r="A30" s="347" t="s">
        <v>17211</v>
      </c>
      <c r="B30" s="371" t="s">
        <v>216</v>
      </c>
      <c r="C30" s="294" t="s">
        <v>17212</v>
      </c>
      <c r="D30" s="311" t="s">
        <v>17213</v>
      </c>
      <c r="E30" s="384">
        <v>24</v>
      </c>
      <c r="F30" s="379"/>
      <c r="G30" s="479">
        <v>6.7794915000000007</v>
      </c>
      <c r="H30" s="179">
        <f>IF(G30="","",G30-G30*COMPASS!$U$31)</f>
        <v>6.7794915000000007</v>
      </c>
    </row>
    <row r="31" spans="1:8" ht="14.85" customHeight="1">
      <c r="A31" s="827" t="s">
        <v>9910</v>
      </c>
      <c r="B31" s="828"/>
      <c r="C31" s="827"/>
      <c r="D31" s="829"/>
      <c r="E31" s="830"/>
      <c r="F31" s="831"/>
      <c r="G31" s="831"/>
      <c r="H31" s="179" t="str">
        <f>IF(G31="","",G31-G31*COMPASS!$U$31)</f>
        <v/>
      </c>
    </row>
    <row r="32" spans="1:8" ht="14.85" customHeight="1">
      <c r="A32" s="347" t="s">
        <v>6900</v>
      </c>
      <c r="B32" s="371" t="s">
        <v>467</v>
      </c>
      <c r="C32" s="311" t="s">
        <v>7588</v>
      </c>
      <c r="D32" s="311" t="s">
        <v>10194</v>
      </c>
      <c r="E32" s="384">
        <v>500</v>
      </c>
      <c r="F32" s="379"/>
      <c r="G32" s="479">
        <v>1.112436561</v>
      </c>
      <c r="H32" s="179">
        <f>IF(G32="","",G32-G32*COMPASS!$U$31)</f>
        <v>1.112436561</v>
      </c>
    </row>
    <row r="33" spans="1:8" ht="14.85" customHeight="1">
      <c r="A33" s="347" t="s">
        <v>8919</v>
      </c>
      <c r="B33" s="371" t="s">
        <v>216</v>
      </c>
      <c r="C33" s="317" t="s">
        <v>8920</v>
      </c>
      <c r="D33" s="311" t="s">
        <v>10195</v>
      </c>
      <c r="E33" s="384">
        <v>30000</v>
      </c>
      <c r="F33" s="379"/>
      <c r="G33" s="479">
        <v>1.110596699</v>
      </c>
      <c r="H33" s="179">
        <f>IF(G33="","",G33-G33*COMPASS!$U$31)</f>
        <v>1.110596699</v>
      </c>
    </row>
    <row r="34" spans="1:8" ht="14.85" customHeight="1">
      <c r="A34" s="827" t="s">
        <v>9040</v>
      </c>
      <c r="B34" s="828"/>
      <c r="C34" s="827"/>
      <c r="D34" s="829"/>
      <c r="E34" s="830"/>
      <c r="F34" s="831"/>
      <c r="G34" s="831"/>
      <c r="H34" s="179" t="str">
        <f>IF(G34="","",G34-G34*COMPASS!$U$31)</f>
        <v/>
      </c>
    </row>
    <row r="35" spans="1:8" ht="14.85" customHeight="1">
      <c r="A35" s="341" t="s">
        <v>9041</v>
      </c>
      <c r="B35" s="371" t="s">
        <v>216</v>
      </c>
      <c r="C35" s="317" t="s">
        <v>9042</v>
      </c>
      <c r="D35" s="311" t="s">
        <v>10196</v>
      </c>
      <c r="E35" s="384">
        <v>1</v>
      </c>
      <c r="F35" s="379"/>
      <c r="G35" s="479">
        <v>6.1395395000000006</v>
      </c>
      <c r="H35" s="179">
        <f>IF(G35="","",G35-G35*COMPASS!$U$31)</f>
        <v>6.1395395000000006</v>
      </c>
    </row>
    <row r="36" spans="1:8" ht="14.85" customHeight="1">
      <c r="A36" s="341" t="s">
        <v>9043</v>
      </c>
      <c r="B36" s="371" t="s">
        <v>216</v>
      </c>
      <c r="C36" s="317" t="s">
        <v>9044</v>
      </c>
      <c r="D36" s="311" t="s">
        <v>10197</v>
      </c>
      <c r="E36" s="384">
        <v>1</v>
      </c>
      <c r="F36" s="379"/>
      <c r="G36" s="479">
        <v>8.1193910000000002</v>
      </c>
      <c r="H36" s="179">
        <f>IF(G36="","",G36-G36*COMPASS!$U$31)</f>
        <v>8.1193910000000002</v>
      </c>
    </row>
    <row r="37" spans="1:8" ht="14.85" customHeight="1">
      <c r="A37" s="341" t="s">
        <v>9045</v>
      </c>
      <c r="B37" s="371" t="s">
        <v>216</v>
      </c>
      <c r="C37" s="317" t="s">
        <v>9046</v>
      </c>
      <c r="D37" s="311" t="s">
        <v>10198</v>
      </c>
      <c r="E37" s="384">
        <v>1</v>
      </c>
      <c r="F37" s="379"/>
      <c r="G37" s="479">
        <v>10.119240999999999</v>
      </c>
      <c r="H37" s="179">
        <f>IF(G37="","",G37-G37*COMPASS!$U$31)</f>
        <v>10.119240999999999</v>
      </c>
    </row>
    <row r="38" spans="1:8" ht="14.85" customHeight="1">
      <c r="A38" s="341" t="s">
        <v>9047</v>
      </c>
      <c r="B38" s="371" t="s">
        <v>216</v>
      </c>
      <c r="C38" s="317" t="s">
        <v>9048</v>
      </c>
      <c r="D38" s="311" t="s">
        <v>10199</v>
      </c>
      <c r="E38" s="384">
        <v>1</v>
      </c>
      <c r="F38" s="379"/>
      <c r="G38" s="479">
        <v>14.098942500000001</v>
      </c>
      <c r="H38" s="179">
        <f>IF(G38="","",G38-G38*COMPASS!$U$31)</f>
        <v>14.098942500000001</v>
      </c>
    </row>
    <row r="39" spans="1:8" ht="14.85" customHeight="1">
      <c r="A39" s="347" t="s">
        <v>6903</v>
      </c>
      <c r="B39" s="371" t="s">
        <v>571</v>
      </c>
      <c r="C39" s="311" t="s">
        <v>7591</v>
      </c>
      <c r="D39" s="311" t="s">
        <v>10200</v>
      </c>
      <c r="E39" s="384">
        <v>1</v>
      </c>
      <c r="F39" s="1085" t="s">
        <v>7835</v>
      </c>
      <c r="G39" s="479">
        <v>4.2300000000000004</v>
      </c>
      <c r="H39" s="179">
        <f>IF(G39="","",G39-G39*COMPASS!$U$31)</f>
        <v>4.2300000000000004</v>
      </c>
    </row>
    <row r="40" spans="1:8" ht="14.85" customHeight="1">
      <c r="A40" s="347" t="s">
        <v>6904</v>
      </c>
      <c r="B40" s="371" t="s">
        <v>571</v>
      </c>
      <c r="C40" s="311" t="s">
        <v>7592</v>
      </c>
      <c r="D40" s="311" t="s">
        <v>10201</v>
      </c>
      <c r="E40" s="384">
        <v>1</v>
      </c>
      <c r="F40" s="1085" t="s">
        <v>7835</v>
      </c>
      <c r="G40" s="479">
        <v>5.4</v>
      </c>
      <c r="H40" s="179">
        <f>IF(G40="","",G40-G40*COMPASS!$U$31)</f>
        <v>5.4</v>
      </c>
    </row>
    <row r="41" spans="1:8" ht="14.85" customHeight="1">
      <c r="A41" s="821" t="s">
        <v>10202</v>
      </c>
      <c r="B41" s="822"/>
      <c r="C41" s="823"/>
      <c r="D41" s="824"/>
      <c r="E41" s="825"/>
      <c r="F41" s="826"/>
      <c r="G41" s="826"/>
      <c r="H41" s="179" t="str">
        <f>IF(G41="","",G41-G41*COMPASS!$U$31)</f>
        <v/>
      </c>
    </row>
    <row r="42" spans="1:8" ht="14.85" customHeight="1">
      <c r="A42" s="827" t="s">
        <v>10203</v>
      </c>
      <c r="B42" s="828"/>
      <c r="C42" s="827"/>
      <c r="D42" s="829"/>
      <c r="E42" s="830"/>
      <c r="F42" s="831"/>
      <c r="G42" s="831"/>
      <c r="H42" s="179" t="str">
        <f>IF(G42="","",G42-G42*COMPASS!$U$31)</f>
        <v/>
      </c>
    </row>
    <row r="43" spans="1:8" ht="14.85" customHeight="1">
      <c r="A43" s="347" t="s">
        <v>7607</v>
      </c>
      <c r="B43" s="371" t="s">
        <v>216</v>
      </c>
      <c r="C43" s="311" t="s">
        <v>7608</v>
      </c>
      <c r="D43" s="311" t="s">
        <v>10204</v>
      </c>
      <c r="E43" s="400">
        <v>8</v>
      </c>
      <c r="F43" s="379"/>
      <c r="G43" s="479">
        <v>6.7194960000000004</v>
      </c>
      <c r="H43" s="179">
        <f>IF(G43="","",G43-G43*COMPASS!$U$31)</f>
        <v>6.7194960000000004</v>
      </c>
    </row>
    <row r="44" spans="1:8" ht="14.85" customHeight="1">
      <c r="A44" s="347" t="s">
        <v>7793</v>
      </c>
      <c r="B44" s="371" t="s">
        <v>467</v>
      </c>
      <c r="C44" s="311" t="s">
        <v>7794</v>
      </c>
      <c r="D44" s="311" t="s">
        <v>10205</v>
      </c>
      <c r="E44" s="400">
        <v>8</v>
      </c>
      <c r="F44" s="832"/>
      <c r="G44" s="479">
        <v>5.0196234999999998</v>
      </c>
      <c r="H44" s="179">
        <f>IF(G44="","",G44-G44*COMPASS!$U$31)</f>
        <v>5.0196234999999998</v>
      </c>
    </row>
    <row r="45" spans="1:8" ht="14.85" customHeight="1">
      <c r="A45" s="347" t="s">
        <v>17214</v>
      </c>
      <c r="B45" s="371" t="s">
        <v>216</v>
      </c>
      <c r="C45" s="311" t="s">
        <v>17215</v>
      </c>
      <c r="D45" s="1156" t="s">
        <v>17216</v>
      </c>
      <c r="E45" s="384">
        <v>24</v>
      </c>
      <c r="F45" s="1243"/>
      <c r="G45" s="479">
        <v>5.4795890000000007</v>
      </c>
      <c r="H45" s="179">
        <f>IF(G45="","",G45-G45*COMPASS!$U$31)</f>
        <v>5.4795890000000007</v>
      </c>
    </row>
    <row r="46" spans="1:8" ht="14.85" customHeight="1">
      <c r="A46" s="827" t="s">
        <v>10206</v>
      </c>
      <c r="B46" s="828"/>
      <c r="C46" s="827"/>
      <c r="D46" s="829"/>
      <c r="E46" s="830"/>
      <c r="F46" s="831"/>
      <c r="G46" s="831"/>
      <c r="H46" s="179" t="str">
        <f>IF(G46="","",G46-G46*COMPASS!$U$31)</f>
        <v/>
      </c>
    </row>
    <row r="47" spans="1:8" ht="14.85" customHeight="1">
      <c r="A47" s="347" t="s">
        <v>7913</v>
      </c>
      <c r="B47" s="371" t="s">
        <v>216</v>
      </c>
      <c r="C47" s="317" t="s">
        <v>7911</v>
      </c>
      <c r="D47" s="311" t="s">
        <v>11842</v>
      </c>
      <c r="E47" s="384">
        <v>500</v>
      </c>
      <c r="F47" s="379"/>
      <c r="G47" s="479">
        <v>1.0390420659999997</v>
      </c>
      <c r="H47" s="179">
        <f>IF(G47="","",G47-G47*COMPASS!$U$31)</f>
        <v>1.0390420659999997</v>
      </c>
    </row>
    <row r="48" spans="1:8" ht="14.85" customHeight="1">
      <c r="A48" s="347" t="s">
        <v>10043</v>
      </c>
      <c r="B48" s="371" t="s">
        <v>216</v>
      </c>
      <c r="C48" s="317" t="s">
        <v>10044</v>
      </c>
      <c r="D48" s="317" t="s">
        <v>10207</v>
      </c>
      <c r="E48" s="384">
        <v>500</v>
      </c>
      <c r="F48" s="379"/>
      <c r="G48" s="479">
        <v>1.0839986939999999</v>
      </c>
      <c r="H48" s="179">
        <f>IF(G48="","",G48-G48*COMPASS!$U$31)</f>
        <v>1.0839986939999999</v>
      </c>
    </row>
    <row r="49" spans="1:8" ht="14.85" customHeight="1">
      <c r="A49" s="293" t="s">
        <v>4327</v>
      </c>
      <c r="B49" s="371" t="s">
        <v>216</v>
      </c>
      <c r="C49" s="294" t="s">
        <v>11965</v>
      </c>
      <c r="D49" s="311" t="s">
        <v>10208</v>
      </c>
      <c r="E49" s="384">
        <v>1000</v>
      </c>
      <c r="F49" s="379"/>
      <c r="G49" s="479">
        <v>1.2413468920000001</v>
      </c>
      <c r="H49" s="179">
        <f>IF(G49="","",G49-G49*COMPASS!$U$31)</f>
        <v>1.2413468920000001</v>
      </c>
    </row>
    <row r="50" spans="1:8" ht="14.85" customHeight="1">
      <c r="A50" s="347" t="s">
        <v>9921</v>
      </c>
      <c r="B50" s="371" t="s">
        <v>216</v>
      </c>
      <c r="C50" s="311" t="s">
        <v>11966</v>
      </c>
      <c r="D50" s="311" t="s">
        <v>10209</v>
      </c>
      <c r="E50" s="384">
        <v>30000</v>
      </c>
      <c r="F50" s="379"/>
      <c r="G50" s="479">
        <v>1.1173761905000001</v>
      </c>
      <c r="H50" s="179">
        <f>IF(G50="","",G50-G50*COMPASS!$U$31)</f>
        <v>1.1173761905000001</v>
      </c>
    </row>
    <row r="51" spans="1:8" ht="14.85" customHeight="1">
      <c r="A51" s="293" t="s">
        <v>2819</v>
      </c>
      <c r="B51" s="371" t="s">
        <v>216</v>
      </c>
      <c r="C51" s="294" t="s">
        <v>2663</v>
      </c>
      <c r="D51" s="311" t="s">
        <v>10210</v>
      </c>
      <c r="E51" s="384">
        <v>1000</v>
      </c>
      <c r="F51" s="379"/>
      <c r="G51" s="479">
        <v>1.0446216474999999</v>
      </c>
      <c r="H51" s="179">
        <f>IF(G51="","",G51-G51*COMPASS!$U$31)</f>
        <v>1.0446216474999999</v>
      </c>
    </row>
    <row r="52" spans="1:8" ht="14.85" customHeight="1">
      <c r="A52" s="293" t="s">
        <v>2821</v>
      </c>
      <c r="B52" s="371" t="s">
        <v>216</v>
      </c>
      <c r="C52" s="311" t="s">
        <v>2665</v>
      </c>
      <c r="D52" s="311" t="s">
        <v>10211</v>
      </c>
      <c r="E52" s="384">
        <v>10000</v>
      </c>
      <c r="F52" s="379"/>
      <c r="G52" s="479">
        <v>1.0446216474999999</v>
      </c>
      <c r="H52" s="179">
        <f>IF(G52="","",G52-G52*COMPASS!$U$31)</f>
        <v>1.0446216474999999</v>
      </c>
    </row>
    <row r="53" spans="1:8" ht="14.85" customHeight="1">
      <c r="A53" s="827" t="s">
        <v>10212</v>
      </c>
      <c r="B53" s="828"/>
      <c r="C53" s="827"/>
      <c r="D53" s="829"/>
      <c r="E53" s="830"/>
      <c r="F53" s="831"/>
      <c r="G53" s="831"/>
      <c r="H53" s="179" t="str">
        <f>IF(G53="","",G53-G53*COMPASS!$U$31)</f>
        <v/>
      </c>
    </row>
    <row r="54" spans="1:8" ht="14.85" customHeight="1">
      <c r="A54" s="347" t="s">
        <v>9911</v>
      </c>
      <c r="B54" s="371" t="s">
        <v>216</v>
      </c>
      <c r="C54" s="311" t="s">
        <v>9912</v>
      </c>
      <c r="D54" s="311" t="s">
        <v>10213</v>
      </c>
      <c r="E54" s="384">
        <v>1</v>
      </c>
      <c r="F54" s="379"/>
      <c r="G54" s="479">
        <v>7.2794540000000003</v>
      </c>
      <c r="H54" s="179">
        <f>IF(G54="","",G54-G54*COMPASS!$U$31)</f>
        <v>7.2794540000000003</v>
      </c>
    </row>
    <row r="55" spans="1:8" ht="14.85" customHeight="1">
      <c r="A55" s="347" t="s">
        <v>9913</v>
      </c>
      <c r="B55" s="371" t="s">
        <v>216</v>
      </c>
      <c r="C55" s="311" t="s">
        <v>9914</v>
      </c>
      <c r="D55" s="311" t="s">
        <v>10214</v>
      </c>
      <c r="E55" s="384">
        <v>1</v>
      </c>
      <c r="F55" s="379"/>
      <c r="G55" s="479">
        <v>9.1193159999999995</v>
      </c>
      <c r="H55" s="179">
        <f>IF(G55="","",G55-G55*COMPASS!$U$31)</f>
        <v>9.1193159999999995</v>
      </c>
    </row>
    <row r="56" spans="1:8" ht="14.85" customHeight="1">
      <c r="A56" s="347" t="s">
        <v>9915</v>
      </c>
      <c r="B56" s="371" t="s">
        <v>216</v>
      </c>
      <c r="C56" s="311" t="s">
        <v>9916</v>
      </c>
      <c r="D56" s="311" t="s">
        <v>10215</v>
      </c>
      <c r="E56" s="384">
        <v>1</v>
      </c>
      <c r="F56" s="379"/>
      <c r="G56" s="479">
        <v>10.9391795</v>
      </c>
      <c r="H56" s="179">
        <f>IF(G56="","",G56-G56*COMPASS!$U$31)</f>
        <v>10.9391795</v>
      </c>
    </row>
    <row r="57" spans="1:8" ht="14.85" customHeight="1">
      <c r="A57" s="347" t="s">
        <v>9917</v>
      </c>
      <c r="B57" s="371" t="s">
        <v>216</v>
      </c>
      <c r="C57" s="311" t="s">
        <v>9918</v>
      </c>
      <c r="D57" s="311" t="s">
        <v>10216</v>
      </c>
      <c r="E57" s="384">
        <v>1</v>
      </c>
      <c r="F57" s="379"/>
      <c r="G57" s="479">
        <v>14.6189035</v>
      </c>
      <c r="H57" s="179">
        <f>IF(G57="","",G57-G57*COMPASS!$U$31)</f>
        <v>14.6189035</v>
      </c>
    </row>
    <row r="58" spans="1:8" ht="14.85" customHeight="1">
      <c r="A58" s="293" t="s">
        <v>2823</v>
      </c>
      <c r="B58" s="371" t="s">
        <v>571</v>
      </c>
      <c r="C58" s="294" t="s">
        <v>2673</v>
      </c>
      <c r="D58" s="311" t="s">
        <v>10217</v>
      </c>
      <c r="E58" s="384">
        <v>1</v>
      </c>
      <c r="F58" s="1086" t="s">
        <v>7835</v>
      </c>
      <c r="G58" s="479">
        <v>4.2480000000000002</v>
      </c>
      <c r="H58" s="179">
        <f>IF(G58="","",G58-G58*COMPASS!$U$31)</f>
        <v>4.2480000000000002</v>
      </c>
    </row>
    <row r="59" spans="1:8" ht="14.85" customHeight="1">
      <c r="A59" s="293" t="s">
        <v>2824</v>
      </c>
      <c r="B59" s="371" t="s">
        <v>571</v>
      </c>
      <c r="C59" s="294" t="s">
        <v>2674</v>
      </c>
      <c r="D59" s="311" t="s">
        <v>10218</v>
      </c>
      <c r="E59" s="384">
        <v>1</v>
      </c>
      <c r="F59" s="1086" t="s">
        <v>7835</v>
      </c>
      <c r="G59" s="479">
        <v>4.8960000000000008</v>
      </c>
      <c r="H59" s="179">
        <f>IF(G59="","",G59-G59*COMPASS!$U$31)</f>
        <v>4.8960000000000008</v>
      </c>
    </row>
    <row r="60" spans="1:8" ht="14.85" customHeight="1">
      <c r="A60" s="821" t="s">
        <v>10219</v>
      </c>
      <c r="B60" s="822"/>
      <c r="C60" s="823"/>
      <c r="D60" s="824"/>
      <c r="E60" s="825"/>
      <c r="F60" s="826"/>
      <c r="G60" s="826"/>
      <c r="H60" s="179" t="str">
        <f>IF(G60="","",G60-G60*COMPASS!$U$31)</f>
        <v/>
      </c>
    </row>
    <row r="61" spans="1:8" ht="14.85" customHeight="1">
      <c r="A61" s="827" t="s">
        <v>10220</v>
      </c>
      <c r="B61" s="828"/>
      <c r="C61" s="827"/>
      <c r="D61" s="829"/>
      <c r="E61" s="830"/>
      <c r="F61" s="831"/>
      <c r="G61" s="831"/>
      <c r="H61" s="179" t="str">
        <f>IF(G61="","",G61-G61*COMPASS!$U$31)</f>
        <v/>
      </c>
    </row>
    <row r="62" spans="1:8" ht="14.85" customHeight="1">
      <c r="A62" s="347" t="s">
        <v>2827</v>
      </c>
      <c r="B62" s="371" t="s">
        <v>467</v>
      </c>
      <c r="C62" s="294" t="s">
        <v>2679</v>
      </c>
      <c r="D62" s="311" t="s">
        <v>10221</v>
      </c>
      <c r="E62" s="384">
        <v>24</v>
      </c>
      <c r="F62" s="379"/>
      <c r="G62" s="479">
        <v>5.819563500000001</v>
      </c>
      <c r="H62" s="179">
        <f>IF(G62="","",G62-G62*COMPASS!$U$31)</f>
        <v>5.819563500000001</v>
      </c>
    </row>
    <row r="63" spans="1:8" ht="14.85" customHeight="1">
      <c r="A63" s="347" t="s">
        <v>7795</v>
      </c>
      <c r="B63" s="371" t="s">
        <v>216</v>
      </c>
      <c r="C63" s="311" t="s">
        <v>7796</v>
      </c>
      <c r="D63" s="311" t="s">
        <v>10223</v>
      </c>
      <c r="E63" s="384">
        <v>8</v>
      </c>
      <c r="F63" s="379"/>
      <c r="G63" s="479">
        <v>5.4195935000000004</v>
      </c>
      <c r="H63" s="179">
        <f>IF(G63="","",G63-G63*COMPASS!$U$31)</f>
        <v>5.4195935000000004</v>
      </c>
    </row>
    <row r="64" spans="1:8" ht="14.85" customHeight="1">
      <c r="A64" s="347" t="s">
        <v>15769</v>
      </c>
      <c r="B64" s="371" t="s">
        <v>216</v>
      </c>
      <c r="C64" s="317" t="s">
        <v>15770</v>
      </c>
      <c r="D64" s="311" t="s">
        <v>15771</v>
      </c>
      <c r="E64" s="399">
        <v>480</v>
      </c>
      <c r="F64" s="379"/>
      <c r="G64" s="479">
        <v>5.1996100000000007</v>
      </c>
      <c r="H64" s="179">
        <f>IF(G64="","",G64-G64*COMPASS!$U$31)</f>
        <v>5.1996100000000007</v>
      </c>
    </row>
    <row r="65" spans="1:8" ht="14.85" customHeight="1">
      <c r="A65" s="347" t="s">
        <v>7609</v>
      </c>
      <c r="B65" s="371" t="s">
        <v>467</v>
      </c>
      <c r="C65" s="317" t="s">
        <v>7610</v>
      </c>
      <c r="D65" s="311" t="s">
        <v>10222</v>
      </c>
      <c r="E65" s="400">
        <v>8</v>
      </c>
      <c r="F65" s="832"/>
      <c r="G65" s="479">
        <v>11.059170500000002</v>
      </c>
      <c r="H65" s="179">
        <f>IF(G65="","",G65-G65*COMPASS!$U$31)</f>
        <v>11.059170500000002</v>
      </c>
    </row>
    <row r="66" spans="1:8" ht="14.85" customHeight="1">
      <c r="A66" s="347" t="s">
        <v>2840</v>
      </c>
      <c r="B66" s="371" t="s">
        <v>4437</v>
      </c>
      <c r="C66" s="294" t="s">
        <v>2808</v>
      </c>
      <c r="D66" s="311" t="s">
        <v>10224</v>
      </c>
      <c r="E66" s="384">
        <v>1</v>
      </c>
      <c r="F66" s="1086" t="s">
        <v>7835</v>
      </c>
      <c r="G66" s="479">
        <v>3.9060000000000001</v>
      </c>
      <c r="H66" s="179">
        <f>IF(G66="","",G66-G66*COMPASS!$U$31)</f>
        <v>3.9060000000000001</v>
      </c>
    </row>
    <row r="67" spans="1:8" ht="14.85" customHeight="1">
      <c r="A67" s="347" t="s">
        <v>17217</v>
      </c>
      <c r="B67" s="371" t="s">
        <v>216</v>
      </c>
      <c r="C67" s="294" t="s">
        <v>17218</v>
      </c>
      <c r="D67" s="311" t="s">
        <v>17219</v>
      </c>
      <c r="E67" s="384">
        <v>24</v>
      </c>
      <c r="F67" s="1157"/>
      <c r="G67" s="479">
        <v>7.9794014999999998</v>
      </c>
      <c r="H67" s="179">
        <f>IF(G67="","",G67-G67*COMPASS!$U$31)</f>
        <v>7.9794014999999998</v>
      </c>
    </row>
    <row r="68" spans="1:8" ht="14.85" customHeight="1">
      <c r="A68" s="827" t="s">
        <v>10225</v>
      </c>
      <c r="B68" s="828"/>
      <c r="C68" s="827"/>
      <c r="D68" s="829"/>
      <c r="E68" s="830"/>
      <c r="F68" s="831"/>
      <c r="G68" s="831"/>
      <c r="H68" s="179" t="str">
        <f>IF(G68="","",G68-G68*COMPASS!$U$31)</f>
        <v/>
      </c>
    </row>
    <row r="69" spans="1:8" ht="14.85" customHeight="1">
      <c r="A69" s="293" t="s">
        <v>2820</v>
      </c>
      <c r="B69" s="371" t="s">
        <v>216</v>
      </c>
      <c r="C69" s="294" t="s">
        <v>2664</v>
      </c>
      <c r="D69" s="311" t="s">
        <v>10234</v>
      </c>
      <c r="E69" s="384">
        <v>500</v>
      </c>
      <c r="F69" s="379"/>
      <c r="G69" s="479">
        <v>1.1633927390000003</v>
      </c>
      <c r="H69" s="179">
        <f>IF(G69="","",G69-G69*COMPASS!$U$31)</f>
        <v>1.1633927390000003</v>
      </c>
    </row>
    <row r="70" spans="1:8" ht="14.85" customHeight="1">
      <c r="A70" s="293" t="s">
        <v>4330</v>
      </c>
      <c r="B70" s="371" t="s">
        <v>216</v>
      </c>
      <c r="C70" s="294" t="s">
        <v>11967</v>
      </c>
      <c r="D70" s="311" t="s">
        <v>10233</v>
      </c>
      <c r="E70" s="384">
        <v>15000</v>
      </c>
      <c r="F70" s="379"/>
      <c r="G70" s="479">
        <v>1.2819238485</v>
      </c>
      <c r="H70" s="179">
        <f>IF(G70="","",G70-G70*COMPASS!$U$31)</f>
        <v>1.2819238485</v>
      </c>
    </row>
    <row r="71" spans="1:8" ht="14.85" customHeight="1">
      <c r="A71" s="293" t="s">
        <v>2822</v>
      </c>
      <c r="B71" s="371" t="s">
        <v>216</v>
      </c>
      <c r="C71" s="294" t="s">
        <v>2666</v>
      </c>
      <c r="D71" s="311" t="s">
        <v>10231</v>
      </c>
      <c r="E71" s="384">
        <v>500</v>
      </c>
      <c r="F71" s="379"/>
      <c r="G71" s="479" t="s">
        <v>3313</v>
      </c>
      <c r="H71" s="179" t="e">
        <f>IF(G71="","",G71-G71*COMPASS!$U$31)</f>
        <v>#VALUE!</v>
      </c>
    </row>
    <row r="72" spans="1:8" ht="14.85" customHeight="1">
      <c r="A72" s="293" t="s">
        <v>2818</v>
      </c>
      <c r="B72" s="371" t="s">
        <v>216</v>
      </c>
      <c r="C72" s="294" t="s">
        <v>2661</v>
      </c>
      <c r="D72" s="311" t="s">
        <v>10230</v>
      </c>
      <c r="E72" s="384">
        <v>1000</v>
      </c>
      <c r="F72" s="379"/>
      <c r="G72" s="479">
        <v>1.4931480055000002</v>
      </c>
      <c r="H72" s="179">
        <f>IF(G72="","",G72-G72*COMPASS!$U$31)</f>
        <v>1.4931480055000002</v>
      </c>
    </row>
    <row r="73" spans="1:8" ht="14.85" customHeight="1">
      <c r="A73" s="293" t="s">
        <v>7861</v>
      </c>
      <c r="B73" s="371" t="s">
        <v>216</v>
      </c>
      <c r="C73" s="294" t="s">
        <v>7862</v>
      </c>
      <c r="D73" s="311" t="s">
        <v>10229</v>
      </c>
      <c r="E73" s="384">
        <v>500</v>
      </c>
      <c r="F73" s="379"/>
      <c r="G73" s="479">
        <v>1.6864335079999999</v>
      </c>
      <c r="H73" s="179">
        <f>IF(G73="","",G73-G73*COMPASS!$U$31)</f>
        <v>1.6864335079999999</v>
      </c>
    </row>
    <row r="74" spans="1:8" ht="14.85" customHeight="1">
      <c r="A74" s="293" t="s">
        <v>4328</v>
      </c>
      <c r="B74" s="371" t="s">
        <v>216</v>
      </c>
      <c r="C74" s="294" t="s">
        <v>4329</v>
      </c>
      <c r="D74" s="311" t="s">
        <v>10228</v>
      </c>
      <c r="E74" s="384">
        <v>1000</v>
      </c>
      <c r="F74" s="379"/>
      <c r="G74" s="479" t="s">
        <v>3313</v>
      </c>
      <c r="H74" s="179" t="e">
        <f>IF(G74="","",G74-G74*COMPASS!$U$31)</f>
        <v>#VALUE!</v>
      </c>
    </row>
    <row r="75" spans="1:8" ht="14.85" customHeight="1">
      <c r="A75" s="293" t="s">
        <v>2817</v>
      </c>
      <c r="B75" s="371" t="s">
        <v>216</v>
      </c>
      <c r="C75" s="294" t="s">
        <v>2662</v>
      </c>
      <c r="D75" s="311" t="s">
        <v>10232</v>
      </c>
      <c r="E75" s="399">
        <v>1000</v>
      </c>
      <c r="F75" s="379"/>
      <c r="G75" s="479">
        <v>1.332220076</v>
      </c>
      <c r="H75" s="179">
        <f>IF(G75="","",G75-G75*COMPASS!$U$31)</f>
        <v>1.332220076</v>
      </c>
    </row>
    <row r="76" spans="1:8" ht="14.85" customHeight="1">
      <c r="A76" s="347" t="s">
        <v>9704</v>
      </c>
      <c r="B76" s="371" t="s">
        <v>216</v>
      </c>
      <c r="C76" s="311" t="s">
        <v>9705</v>
      </c>
      <c r="D76" s="311" t="s">
        <v>10226</v>
      </c>
      <c r="E76" s="384">
        <v>500</v>
      </c>
      <c r="F76" s="379"/>
      <c r="G76" s="479">
        <v>1.1950703629999999</v>
      </c>
      <c r="H76" s="179">
        <f>IF(G76="","",G76-G76*COMPASS!$U$31)</f>
        <v>1.1950703629999999</v>
      </c>
    </row>
    <row r="77" spans="1:8" ht="14.85" customHeight="1">
      <c r="A77" s="293" t="s">
        <v>9919</v>
      </c>
      <c r="B77" s="371" t="s">
        <v>216</v>
      </c>
      <c r="C77" s="294" t="s">
        <v>9920</v>
      </c>
      <c r="D77" s="311" t="s">
        <v>10227</v>
      </c>
      <c r="E77" s="384">
        <v>500</v>
      </c>
      <c r="F77" s="379"/>
      <c r="G77" s="479">
        <v>1.163992694</v>
      </c>
      <c r="H77" s="179">
        <f>IF(G77="","",G77-G77*COMPASS!$U$31)</f>
        <v>1.163992694</v>
      </c>
    </row>
    <row r="78" spans="1:8" ht="14.85" customHeight="1">
      <c r="A78" s="827" t="s">
        <v>10235</v>
      </c>
      <c r="B78" s="828"/>
      <c r="C78" s="827"/>
      <c r="D78" s="829"/>
      <c r="E78" s="830"/>
      <c r="F78" s="831"/>
      <c r="G78" s="831"/>
      <c r="H78" s="179" t="str">
        <f>IF(G78="","",G78-G78*COMPASS!$U$31)</f>
        <v/>
      </c>
    </row>
    <row r="79" spans="1:8" ht="14.85" customHeight="1">
      <c r="A79" s="293" t="s">
        <v>2825</v>
      </c>
      <c r="B79" s="371" t="s">
        <v>216</v>
      </c>
      <c r="C79" s="294" t="s">
        <v>2677</v>
      </c>
      <c r="D79" s="311" t="s">
        <v>10236</v>
      </c>
      <c r="E79" s="384">
        <v>1</v>
      </c>
      <c r="F79" s="379"/>
      <c r="G79" s="479">
        <v>8.2193835000000011</v>
      </c>
      <c r="H79" s="179">
        <f>IF(G79="","",G79-G79*COMPASS!$U$31)</f>
        <v>8.2193835000000011</v>
      </c>
    </row>
    <row r="80" spans="1:8" ht="14.85" customHeight="1">
      <c r="A80" s="293" t="s">
        <v>2809</v>
      </c>
      <c r="B80" s="371" t="s">
        <v>216</v>
      </c>
      <c r="C80" s="294" t="s">
        <v>2669</v>
      </c>
      <c r="D80" s="311" t="s">
        <v>10237</v>
      </c>
      <c r="E80" s="384">
        <v>1</v>
      </c>
      <c r="F80" s="379"/>
      <c r="G80" s="479">
        <v>9.3992950000000004</v>
      </c>
      <c r="H80" s="179">
        <f>IF(G80="","",G80-G80*COMPASS!$U$31)</f>
        <v>9.3992950000000004</v>
      </c>
    </row>
    <row r="81" spans="1:8" ht="14.85" customHeight="1">
      <c r="A81" s="293" t="s">
        <v>2810</v>
      </c>
      <c r="B81" s="371" t="s">
        <v>216</v>
      </c>
      <c r="C81" s="294" t="s">
        <v>2670</v>
      </c>
      <c r="D81" s="311" t="s">
        <v>10238</v>
      </c>
      <c r="E81" s="384">
        <v>1</v>
      </c>
      <c r="F81" s="379"/>
      <c r="G81" s="479">
        <v>11.759117999999999</v>
      </c>
      <c r="H81" s="179">
        <f>IF(G81="","",G81-G81*COMPASS!$U$31)</f>
        <v>11.759117999999999</v>
      </c>
    </row>
    <row r="82" spans="1:8" ht="14.85" customHeight="1">
      <c r="A82" s="293" t="s">
        <v>2811</v>
      </c>
      <c r="B82" s="371" t="s">
        <v>216</v>
      </c>
      <c r="C82" s="294" t="s">
        <v>2671</v>
      </c>
      <c r="D82" s="311" t="s">
        <v>10239</v>
      </c>
      <c r="E82" s="384">
        <v>1</v>
      </c>
      <c r="F82" s="379"/>
      <c r="G82" s="479">
        <v>14.138939499999999</v>
      </c>
      <c r="H82" s="179">
        <f>IF(G82="","",G82-G82*COMPASS!$U$31)</f>
        <v>14.138939499999999</v>
      </c>
    </row>
    <row r="83" spans="1:8" ht="14.85" customHeight="1">
      <c r="A83" s="293" t="s">
        <v>2812</v>
      </c>
      <c r="B83" s="371" t="s">
        <v>216</v>
      </c>
      <c r="C83" s="294" t="s">
        <v>2672</v>
      </c>
      <c r="D83" s="311" t="s">
        <v>10240</v>
      </c>
      <c r="E83" s="384">
        <v>1</v>
      </c>
      <c r="F83" s="379"/>
      <c r="G83" s="479">
        <v>18.8585855</v>
      </c>
      <c r="H83" s="179">
        <f>IF(G83="","",G83-G83*COMPASS!$U$31)</f>
        <v>18.8585855</v>
      </c>
    </row>
    <row r="84" spans="1:8" ht="14.85" customHeight="1">
      <c r="A84" s="293" t="s">
        <v>2826</v>
      </c>
      <c r="B84" s="371" t="s">
        <v>216</v>
      </c>
      <c r="C84" s="294" t="s">
        <v>2678</v>
      </c>
      <c r="D84" s="311" t="s">
        <v>10241</v>
      </c>
      <c r="E84" s="384">
        <v>1</v>
      </c>
      <c r="F84" s="379"/>
      <c r="G84" s="479">
        <v>8.2193835000000011</v>
      </c>
      <c r="H84" s="179">
        <f>IF(G84="","",G84-G84*COMPASS!$U$31)</f>
        <v>8.2193835000000011</v>
      </c>
    </row>
    <row r="85" spans="1:8" ht="14.85" customHeight="1">
      <c r="A85" s="293" t="s">
        <v>2813</v>
      </c>
      <c r="B85" s="371" t="s">
        <v>216</v>
      </c>
      <c r="C85" s="294" t="s">
        <v>2675</v>
      </c>
      <c r="D85" s="311" t="s">
        <v>10242</v>
      </c>
      <c r="E85" s="384">
        <v>1</v>
      </c>
      <c r="F85" s="379"/>
      <c r="G85" s="479">
        <v>9.3992950000000004</v>
      </c>
      <c r="H85" s="179">
        <f>IF(G85="","",G85-G85*COMPASS!$U$31)</f>
        <v>9.3992950000000004</v>
      </c>
    </row>
    <row r="86" spans="1:8" ht="14.85" customHeight="1">
      <c r="A86" s="293" t="s">
        <v>2814</v>
      </c>
      <c r="B86" s="371" t="s">
        <v>216</v>
      </c>
      <c r="C86" s="294" t="s">
        <v>2667</v>
      </c>
      <c r="D86" s="311" t="s">
        <v>10243</v>
      </c>
      <c r="E86" s="384">
        <v>1</v>
      </c>
      <c r="F86" s="379"/>
      <c r="G86" s="479">
        <v>11.759117999999999</v>
      </c>
      <c r="H86" s="179">
        <f>IF(G86="","",G86-G86*COMPASS!$U$31)</f>
        <v>11.759117999999999</v>
      </c>
    </row>
    <row r="87" spans="1:8" ht="14.85" customHeight="1">
      <c r="A87" s="293" t="s">
        <v>2815</v>
      </c>
      <c r="B87" s="371" t="s">
        <v>216</v>
      </c>
      <c r="C87" s="294" t="s">
        <v>2668</v>
      </c>
      <c r="D87" s="311" t="s">
        <v>10244</v>
      </c>
      <c r="E87" s="384">
        <v>1</v>
      </c>
      <c r="F87" s="379"/>
      <c r="G87" s="479">
        <v>14.138939499999999</v>
      </c>
      <c r="H87" s="179">
        <f>IF(G87="","",G87-G87*COMPASS!$U$31)</f>
        <v>14.138939499999999</v>
      </c>
    </row>
    <row r="88" spans="1:8" ht="14.85" customHeight="1">
      <c r="A88" s="293" t="s">
        <v>2816</v>
      </c>
      <c r="B88" s="371" t="s">
        <v>216</v>
      </c>
      <c r="C88" s="294" t="s">
        <v>2676</v>
      </c>
      <c r="D88" s="311" t="s">
        <v>10245</v>
      </c>
      <c r="E88" s="384">
        <v>1</v>
      </c>
      <c r="F88" s="379"/>
      <c r="G88" s="479">
        <v>18.8585855</v>
      </c>
      <c r="H88" s="179">
        <f>IF(G88="","",G88-G88*COMPASS!$U$31)</f>
        <v>18.8585855</v>
      </c>
    </row>
    <row r="89" spans="1:8" ht="14.85" customHeight="1">
      <c r="A89" s="827" t="s">
        <v>10246</v>
      </c>
      <c r="B89" s="828"/>
      <c r="C89" s="827"/>
      <c r="D89" s="829"/>
      <c r="E89" s="830"/>
      <c r="F89" s="831"/>
      <c r="G89" s="831"/>
      <c r="H89" s="179" t="str">
        <f>IF(G89="","",G89-G89*COMPASS!$U$31)</f>
        <v/>
      </c>
    </row>
    <row r="90" spans="1:8" ht="14.85" customHeight="1">
      <c r="A90" s="341" t="s">
        <v>15270</v>
      </c>
      <c r="B90" s="457" t="s">
        <v>216</v>
      </c>
      <c r="C90" s="340" t="s">
        <v>15271</v>
      </c>
      <c r="D90" s="317" t="s">
        <v>15272</v>
      </c>
      <c r="E90" s="384">
        <v>1</v>
      </c>
      <c r="F90" s="379"/>
      <c r="G90" s="479">
        <v>55.695822500000013</v>
      </c>
      <c r="H90" s="179">
        <f>IF(G90="","",G90-G90*COMPASS!$U$31)</f>
        <v>55.695822500000013</v>
      </c>
    </row>
    <row r="91" spans="1:8" ht="14.85" customHeight="1">
      <c r="A91" s="341" t="s">
        <v>12094</v>
      </c>
      <c r="B91" s="457" t="s">
        <v>216</v>
      </c>
      <c r="C91" s="311" t="s">
        <v>12095</v>
      </c>
      <c r="D91" s="317" t="s">
        <v>12096</v>
      </c>
      <c r="E91" s="384">
        <v>1</v>
      </c>
      <c r="F91" s="379"/>
      <c r="G91" s="479">
        <v>39.197060000000008</v>
      </c>
      <c r="H91" s="179">
        <f>IF(G91="","",G91-G91*COMPASS!$U$31)</f>
        <v>39.197060000000008</v>
      </c>
    </row>
    <row r="92" spans="1:8" ht="14.85" customHeight="1">
      <c r="A92" s="341" t="s">
        <v>12091</v>
      </c>
      <c r="B92" s="457" t="s">
        <v>467</v>
      </c>
      <c r="C92" s="294" t="s">
        <v>12092</v>
      </c>
      <c r="D92" s="317" t="s">
        <v>12093</v>
      </c>
      <c r="E92" s="384">
        <v>1</v>
      </c>
      <c r="F92" s="379"/>
      <c r="G92" s="479">
        <v>39.197060000000008</v>
      </c>
      <c r="H92" s="179">
        <f>IF(G92="","",G92-G92*COMPASS!$U$31)</f>
        <v>39.197060000000008</v>
      </c>
    </row>
    <row r="93" spans="1:8" ht="14.85" customHeight="1">
      <c r="A93" s="827" t="s">
        <v>10247</v>
      </c>
      <c r="B93" s="828"/>
      <c r="C93" s="827"/>
      <c r="D93" s="829"/>
      <c r="E93" s="830"/>
      <c r="F93" s="831"/>
      <c r="G93" s="831"/>
      <c r="H93" s="179" t="str">
        <f>IF(G93="","",G93-G93*COMPASS!$U$31)</f>
        <v/>
      </c>
    </row>
    <row r="94" spans="1:8" ht="14.85" customHeight="1">
      <c r="A94" s="347" t="s">
        <v>6895</v>
      </c>
      <c r="B94" s="371" t="s">
        <v>216</v>
      </c>
      <c r="C94" s="311" t="s">
        <v>7582</v>
      </c>
      <c r="D94" s="311" t="s">
        <v>10248</v>
      </c>
      <c r="E94" s="384">
        <v>1</v>
      </c>
      <c r="F94" s="379"/>
      <c r="G94" s="479">
        <v>53.455990500000006</v>
      </c>
      <c r="H94" s="179">
        <f>IF(G94="","",G94-G94*COMPASS!$U$31)</f>
        <v>53.455990500000006</v>
      </c>
    </row>
    <row r="95" spans="1:8" ht="14.85" customHeight="1">
      <c r="A95" s="347" t="s">
        <v>11968</v>
      </c>
      <c r="B95" s="371" t="s">
        <v>467</v>
      </c>
      <c r="C95" s="311" t="s">
        <v>11969</v>
      </c>
      <c r="D95" s="311" t="s">
        <v>10249</v>
      </c>
      <c r="E95" s="384">
        <v>1</v>
      </c>
      <c r="F95" s="379"/>
      <c r="G95" s="479">
        <v>39.197060000000008</v>
      </c>
      <c r="H95" s="179">
        <f>IF(G95="","",G95-G95*COMPASS!$U$31)</f>
        <v>39.197060000000008</v>
      </c>
    </row>
    <row r="96" spans="1:8" ht="14.85" customHeight="1">
      <c r="A96" s="347" t="s">
        <v>17220</v>
      </c>
      <c r="B96" s="457" t="s">
        <v>216</v>
      </c>
      <c r="C96" s="311" t="s">
        <v>17221</v>
      </c>
      <c r="D96" s="311" t="s">
        <v>17222</v>
      </c>
      <c r="E96" s="384">
        <v>1</v>
      </c>
      <c r="F96" s="379"/>
      <c r="G96" s="479">
        <v>45.436592000000005</v>
      </c>
      <c r="H96" s="179">
        <f>IF(G96="","",G96-G96*COMPASS!$U$31)</f>
        <v>45.436592000000005</v>
      </c>
    </row>
    <row r="97" spans="1:8" ht="14.85" customHeight="1">
      <c r="A97" s="347" t="s">
        <v>8363</v>
      </c>
      <c r="B97" s="371" t="s">
        <v>467</v>
      </c>
      <c r="C97" s="311" t="s">
        <v>8364</v>
      </c>
      <c r="D97" s="311" t="s">
        <v>10250</v>
      </c>
      <c r="E97" s="384">
        <v>1</v>
      </c>
      <c r="F97" s="379"/>
      <c r="G97" s="479">
        <v>50.976176500000001</v>
      </c>
      <c r="H97" s="179">
        <f>IF(G97="","",G97-G97*COMPASS!$U$31)</f>
        <v>50.976176500000001</v>
      </c>
    </row>
    <row r="98" spans="1:8" ht="14.85" customHeight="1">
      <c r="A98" s="827" t="s">
        <v>10251</v>
      </c>
      <c r="B98" s="828"/>
      <c r="C98" s="827"/>
      <c r="D98" s="829"/>
      <c r="E98" s="830"/>
      <c r="F98" s="831"/>
      <c r="G98" s="831"/>
      <c r="H98" s="179" t="str">
        <f>IF(G98="","",G98-G98*COMPASS!$U$31)</f>
        <v/>
      </c>
    </row>
    <row r="99" spans="1:8" ht="14.85" customHeight="1">
      <c r="A99" s="293" t="s">
        <v>15772</v>
      </c>
      <c r="B99" s="371" t="s">
        <v>216</v>
      </c>
      <c r="C99" s="294" t="s">
        <v>15773</v>
      </c>
      <c r="D99" s="311" t="s">
        <v>15774</v>
      </c>
      <c r="E99" s="384">
        <v>3000</v>
      </c>
      <c r="F99" s="379"/>
      <c r="G99" s="479">
        <v>3.5187960705000001</v>
      </c>
      <c r="H99" s="179">
        <f>IF(G99="","",G99-G99*COMPASS!$U$31)</f>
        <v>3.5187960705000001</v>
      </c>
    </row>
    <row r="100" spans="1:8" ht="14.85" customHeight="1">
      <c r="A100" s="293" t="s">
        <v>15775</v>
      </c>
      <c r="B100" s="371" t="s">
        <v>216</v>
      </c>
      <c r="C100" s="294" t="s">
        <v>15776</v>
      </c>
      <c r="D100" s="311" t="s">
        <v>15777</v>
      </c>
      <c r="E100" s="384">
        <v>500</v>
      </c>
      <c r="F100" s="379"/>
      <c r="G100" s="479">
        <v>3.3229107629999999</v>
      </c>
      <c r="H100" s="179">
        <f>IF(G100="","",G100-G100*COMPASS!$U$31)</f>
        <v>3.3229107629999999</v>
      </c>
    </row>
    <row r="101" spans="1:8" ht="14.85" customHeight="1">
      <c r="A101" s="821" t="s">
        <v>7515</v>
      </c>
      <c r="B101" s="822"/>
      <c r="C101" s="823"/>
      <c r="D101" s="824"/>
      <c r="E101" s="825"/>
      <c r="F101" s="826"/>
      <c r="G101" s="826"/>
      <c r="H101" s="179" t="str">
        <f>IF(G101="","",G101-G101*COMPASS!$U$31)</f>
        <v/>
      </c>
    </row>
    <row r="102" spans="1:8" ht="14.85" customHeight="1">
      <c r="A102" s="347" t="s">
        <v>2737</v>
      </c>
      <c r="B102" s="371" t="s">
        <v>216</v>
      </c>
      <c r="C102" s="294" t="s">
        <v>2659</v>
      </c>
      <c r="D102" s="311" t="s">
        <v>6110</v>
      </c>
      <c r="E102" s="384">
        <v>1</v>
      </c>
      <c r="F102" s="379"/>
      <c r="G102" s="479">
        <v>247.84141049999999</v>
      </c>
      <c r="H102" s="179">
        <f>IF(G102="","",G102-G102*COMPASS!$U$31)</f>
        <v>247.84141049999999</v>
      </c>
    </row>
    <row r="103" spans="1:8" ht="14.85" customHeight="1">
      <c r="A103" s="347" t="s">
        <v>2738</v>
      </c>
      <c r="B103" s="371" t="s">
        <v>216</v>
      </c>
      <c r="C103" s="294" t="s">
        <v>2660</v>
      </c>
      <c r="D103" s="311" t="s">
        <v>4530</v>
      </c>
      <c r="E103" s="384">
        <v>1</v>
      </c>
      <c r="F103" s="379"/>
      <c r="G103" s="479">
        <v>313.61647699999997</v>
      </c>
      <c r="H103" s="179">
        <f>IF(G103="","",G103-G103*COMPASS!$U$31)</f>
        <v>313.61647699999997</v>
      </c>
    </row>
    <row r="104" spans="1:8" ht="14.85" customHeight="1">
      <c r="A104" s="347" t="s">
        <v>2740</v>
      </c>
      <c r="B104" s="371" t="s">
        <v>12179</v>
      </c>
      <c r="C104" s="294" t="s">
        <v>2681</v>
      </c>
      <c r="D104" s="311" t="s">
        <v>6111</v>
      </c>
      <c r="E104" s="398">
        <v>1</v>
      </c>
      <c r="F104" s="379"/>
      <c r="G104" s="479" t="s">
        <v>3313</v>
      </c>
      <c r="H104" s="179" t="e">
        <f>IF(G104="","",G104-G104*COMPASS!$U$31)</f>
        <v>#VALUE!</v>
      </c>
    </row>
    <row r="105" spans="1:8" ht="14.85" customHeight="1">
      <c r="A105" s="833" t="s">
        <v>6112</v>
      </c>
      <c r="B105" s="834"/>
      <c r="C105" s="835"/>
      <c r="D105" s="836"/>
      <c r="E105" s="837"/>
      <c r="F105" s="838"/>
      <c r="G105" s="838"/>
      <c r="H105" s="179" t="str">
        <f>IF(G105="","",G105-G105*COMPASS!$U$31)</f>
        <v/>
      </c>
    </row>
    <row r="106" spans="1:8" ht="14.85" customHeight="1">
      <c r="A106" s="839" t="s">
        <v>6853</v>
      </c>
      <c r="B106" s="840"/>
      <c r="C106" s="841"/>
      <c r="D106" s="842"/>
      <c r="E106" s="843"/>
      <c r="F106" s="844"/>
      <c r="G106" s="844"/>
      <c r="H106" s="179" t="str">
        <f>IF(G106="","",G106-G106*COMPASS!$U$31)</f>
        <v/>
      </c>
    </row>
    <row r="107" spans="1:8" ht="14.85" customHeight="1">
      <c r="A107" s="347" t="s">
        <v>7573</v>
      </c>
      <c r="B107" s="371" t="s">
        <v>216</v>
      </c>
      <c r="C107" s="311" t="s">
        <v>15778</v>
      </c>
      <c r="D107" s="311" t="s">
        <v>7574</v>
      </c>
      <c r="E107" s="384">
        <v>1</v>
      </c>
      <c r="F107" s="379"/>
      <c r="G107" s="479">
        <v>34.017448500000008</v>
      </c>
      <c r="H107" s="179">
        <f>IF(G107="","",G107-G107*COMPASS!$U$31)</f>
        <v>34.017448500000008</v>
      </c>
    </row>
    <row r="108" spans="1:8" ht="14.85" customHeight="1">
      <c r="A108" s="347" t="s">
        <v>7575</v>
      </c>
      <c r="B108" s="371" t="s">
        <v>216</v>
      </c>
      <c r="C108" s="311" t="s">
        <v>15273</v>
      </c>
      <c r="D108" s="311" t="s">
        <v>7576</v>
      </c>
      <c r="E108" s="384">
        <v>1</v>
      </c>
      <c r="F108" s="379"/>
      <c r="G108" s="479">
        <v>9.0393220000000003</v>
      </c>
      <c r="H108" s="179">
        <f>IF(G108="","",G108-G108*COMPASS!$U$31)</f>
        <v>9.0393220000000003</v>
      </c>
    </row>
    <row r="109" spans="1:8" ht="14.85" customHeight="1">
      <c r="A109" s="347" t="s">
        <v>6866</v>
      </c>
      <c r="B109" s="371" t="s">
        <v>216</v>
      </c>
      <c r="C109" s="311" t="s">
        <v>6867</v>
      </c>
      <c r="D109" s="311" t="s">
        <v>10258</v>
      </c>
      <c r="E109" s="384">
        <v>1</v>
      </c>
      <c r="F109" s="379"/>
      <c r="G109" s="479">
        <v>127.95040300000001</v>
      </c>
      <c r="H109" s="179">
        <f>IF(G109="","",G109-G109*COMPASS!$U$31)</f>
        <v>127.95040300000001</v>
      </c>
    </row>
    <row r="110" spans="1:8" ht="14.85" customHeight="1">
      <c r="A110" s="347" t="s">
        <v>6872</v>
      </c>
      <c r="B110" s="371" t="s">
        <v>216</v>
      </c>
      <c r="C110" s="311" t="s">
        <v>6873</v>
      </c>
      <c r="D110" s="311" t="s">
        <v>10261</v>
      </c>
      <c r="E110" s="384">
        <v>1</v>
      </c>
      <c r="F110" s="379"/>
      <c r="G110" s="479">
        <v>186.96597650000001</v>
      </c>
      <c r="H110" s="179">
        <f>IF(G110="","",G110-G110*COMPASS!$U$31)</f>
        <v>186.96597650000001</v>
      </c>
    </row>
    <row r="111" spans="1:8" ht="14.85" customHeight="1">
      <c r="A111" s="347" t="s">
        <v>6854</v>
      </c>
      <c r="B111" s="371" t="s">
        <v>216</v>
      </c>
      <c r="C111" s="311" t="s">
        <v>6855</v>
      </c>
      <c r="D111" s="311" t="s">
        <v>10252</v>
      </c>
      <c r="E111" s="384">
        <v>1</v>
      </c>
      <c r="F111" s="379"/>
      <c r="G111" s="479">
        <v>127.430442</v>
      </c>
      <c r="H111" s="179">
        <f>IF(G111="","",G111-G111*COMPASS!$U$31)</f>
        <v>127.430442</v>
      </c>
    </row>
    <row r="112" spans="1:8" ht="14.85" customHeight="1">
      <c r="A112" s="347" t="s">
        <v>6860</v>
      </c>
      <c r="B112" s="371" t="s">
        <v>216</v>
      </c>
      <c r="C112" s="311" t="s">
        <v>6861</v>
      </c>
      <c r="D112" s="311" t="s">
        <v>10255</v>
      </c>
      <c r="E112" s="384">
        <v>1</v>
      </c>
      <c r="F112" s="379"/>
      <c r="G112" s="479">
        <v>185.2461055</v>
      </c>
      <c r="H112" s="179">
        <f>IF(G112="","",G112-G112*COMPASS!$U$31)</f>
        <v>185.2461055</v>
      </c>
    </row>
    <row r="113" spans="1:8" ht="14.85" customHeight="1">
      <c r="A113" s="347" t="s">
        <v>6868</v>
      </c>
      <c r="B113" s="371" t="s">
        <v>467</v>
      </c>
      <c r="C113" s="311" t="s">
        <v>6869</v>
      </c>
      <c r="D113" s="311" t="s">
        <v>10259</v>
      </c>
      <c r="E113" s="384">
        <v>1</v>
      </c>
      <c r="F113" s="379"/>
      <c r="G113" s="479">
        <v>157.44819050000001</v>
      </c>
      <c r="H113" s="179">
        <f>IF(G113="","",G113-G113*COMPASS!$U$31)</f>
        <v>157.44819050000001</v>
      </c>
    </row>
    <row r="114" spans="1:8" ht="14.85" customHeight="1">
      <c r="A114" s="347" t="s">
        <v>6874</v>
      </c>
      <c r="B114" s="371" t="s">
        <v>216</v>
      </c>
      <c r="C114" s="311" t="s">
        <v>6875</v>
      </c>
      <c r="D114" s="311" t="s">
        <v>10262</v>
      </c>
      <c r="E114" s="384">
        <v>1</v>
      </c>
      <c r="F114" s="379"/>
      <c r="G114" s="479">
        <v>275.539333</v>
      </c>
      <c r="H114" s="179">
        <f>IF(G114="","",G114-G114*COMPASS!$U$31)</f>
        <v>275.539333</v>
      </c>
    </row>
    <row r="115" spans="1:8" ht="14.85" customHeight="1">
      <c r="A115" s="347" t="s">
        <v>6856</v>
      </c>
      <c r="B115" s="371" t="s">
        <v>216</v>
      </c>
      <c r="C115" s="311" t="s">
        <v>6857</v>
      </c>
      <c r="D115" s="311" t="s">
        <v>10253</v>
      </c>
      <c r="E115" s="384">
        <v>1</v>
      </c>
      <c r="F115" s="379"/>
      <c r="G115" s="479">
        <v>156.22828200000004</v>
      </c>
      <c r="H115" s="179">
        <f>IF(G115="","",G115-G115*COMPASS!$U$31)</f>
        <v>156.22828200000004</v>
      </c>
    </row>
    <row r="116" spans="1:8" ht="14.85" customHeight="1">
      <c r="A116" s="385" t="s">
        <v>6862</v>
      </c>
      <c r="B116" s="457" t="s">
        <v>216</v>
      </c>
      <c r="C116" s="349" t="s">
        <v>6863</v>
      </c>
      <c r="D116" s="311" t="s">
        <v>10256</v>
      </c>
      <c r="E116" s="384">
        <v>1</v>
      </c>
      <c r="F116" s="379"/>
      <c r="G116" s="479">
        <v>272.09959100000003</v>
      </c>
      <c r="H116" s="179">
        <f>IF(G116="","",G116-G116*COMPASS!$U$31)</f>
        <v>272.09959100000003</v>
      </c>
    </row>
    <row r="117" spans="1:8" ht="14.85" customHeight="1">
      <c r="A117" s="347" t="s">
        <v>6870</v>
      </c>
      <c r="B117" s="371" t="s">
        <v>216</v>
      </c>
      <c r="C117" s="311" t="s">
        <v>6871</v>
      </c>
      <c r="D117" s="311" t="s">
        <v>10260</v>
      </c>
      <c r="E117" s="384">
        <v>1</v>
      </c>
      <c r="F117" s="379"/>
      <c r="G117" s="479">
        <v>216.463764</v>
      </c>
      <c r="H117" s="179">
        <f>IF(G117="","",G117-G117*COMPASS!$U$31)</f>
        <v>216.463764</v>
      </c>
    </row>
    <row r="118" spans="1:8" ht="14.85" customHeight="1">
      <c r="A118" s="347" t="s">
        <v>6876</v>
      </c>
      <c r="B118" s="371" t="s">
        <v>216</v>
      </c>
      <c r="C118" s="311" t="s">
        <v>6877</v>
      </c>
      <c r="D118" s="311" t="s">
        <v>10263</v>
      </c>
      <c r="E118" s="384">
        <v>1</v>
      </c>
      <c r="F118" s="379"/>
      <c r="G118" s="479">
        <v>452.66604750000005</v>
      </c>
      <c r="H118" s="179">
        <f>IF(G118="","",G118-G118*COMPASS!$U$31)</f>
        <v>452.66604750000005</v>
      </c>
    </row>
    <row r="119" spans="1:8" ht="14.85" customHeight="1">
      <c r="A119" s="347" t="s">
        <v>6858</v>
      </c>
      <c r="B119" s="371" t="s">
        <v>216</v>
      </c>
      <c r="C119" s="317" t="s">
        <v>6859</v>
      </c>
      <c r="D119" s="317" t="s">
        <v>10254</v>
      </c>
      <c r="E119" s="384">
        <v>1</v>
      </c>
      <c r="F119" s="379"/>
      <c r="G119" s="479">
        <v>214.04394550000004</v>
      </c>
      <c r="H119" s="179">
        <f>IF(G119="","",G119-G119*COMPASS!$U$31)</f>
        <v>214.04394550000004</v>
      </c>
    </row>
    <row r="120" spans="1:8" ht="14.85" customHeight="1">
      <c r="A120" s="347" t="s">
        <v>6864</v>
      </c>
      <c r="B120" s="371" t="s">
        <v>216</v>
      </c>
      <c r="C120" s="317" t="s">
        <v>6865</v>
      </c>
      <c r="D120" s="317" t="s">
        <v>10257</v>
      </c>
      <c r="E120" s="384">
        <v>1</v>
      </c>
      <c r="F120" s="379"/>
      <c r="G120" s="479">
        <v>445.54658149999995</v>
      </c>
      <c r="H120" s="179">
        <f>IF(G120="","",G120-G120*COMPASS!$U$31)</f>
        <v>445.54658149999995</v>
      </c>
    </row>
    <row r="121" spans="1:8" ht="14.85" customHeight="1">
      <c r="A121" s="347" t="s">
        <v>7863</v>
      </c>
      <c r="B121" s="371" t="s">
        <v>216</v>
      </c>
      <c r="C121" s="317" t="s">
        <v>15277</v>
      </c>
      <c r="D121" s="317" t="s">
        <v>7864</v>
      </c>
      <c r="E121" s="384">
        <v>1</v>
      </c>
      <c r="F121" s="379"/>
      <c r="G121" s="479">
        <v>18.418618500000004</v>
      </c>
      <c r="H121" s="179">
        <f>IF(G121="","",G121-G121*COMPASS!$U$31)</f>
        <v>18.418618500000004</v>
      </c>
    </row>
    <row r="122" spans="1:8" ht="14.85" customHeight="1">
      <c r="A122" s="347" t="s">
        <v>7577</v>
      </c>
      <c r="B122" s="371" t="s">
        <v>216</v>
      </c>
      <c r="C122" s="317" t="s">
        <v>15275</v>
      </c>
      <c r="D122" s="317" t="s">
        <v>7785</v>
      </c>
      <c r="E122" s="384">
        <v>1</v>
      </c>
      <c r="F122" s="379"/>
      <c r="G122" s="479">
        <v>19.338549499999999</v>
      </c>
      <c r="H122" s="179">
        <f>IF(G122="","",G122-G122*COMPASS!$U$31)</f>
        <v>19.338549499999999</v>
      </c>
    </row>
    <row r="123" spans="1:8" ht="14.85" customHeight="1">
      <c r="A123" s="347" t="s">
        <v>7578</v>
      </c>
      <c r="B123" s="371" t="s">
        <v>216</v>
      </c>
      <c r="C123" s="317" t="s">
        <v>15276</v>
      </c>
      <c r="D123" s="317" t="s">
        <v>7579</v>
      </c>
      <c r="E123" s="384">
        <v>1</v>
      </c>
      <c r="F123" s="379"/>
      <c r="G123" s="479">
        <v>61.795364999999997</v>
      </c>
      <c r="H123" s="179">
        <f>IF(G123="","",G123-G123*COMPASS!$U$31)</f>
        <v>61.795364999999997</v>
      </c>
    </row>
    <row r="124" spans="1:8" ht="14.85" customHeight="1">
      <c r="A124" s="341" t="s">
        <v>7580</v>
      </c>
      <c r="B124" s="457" t="s">
        <v>216</v>
      </c>
      <c r="C124" s="317" t="s">
        <v>15274</v>
      </c>
      <c r="D124" s="317" t="s">
        <v>10045</v>
      </c>
      <c r="E124" s="384">
        <v>1</v>
      </c>
      <c r="F124" s="379"/>
      <c r="G124" s="479">
        <v>10.959178000000001</v>
      </c>
      <c r="H124" s="179">
        <f>IF(G124="","",G124-G124*COMPASS!$U$31)</f>
        <v>10.959178000000001</v>
      </c>
    </row>
    <row r="125" spans="1:8" ht="14.85" customHeight="1">
      <c r="A125" s="839" t="s">
        <v>6878</v>
      </c>
      <c r="B125" s="840"/>
      <c r="C125" s="841"/>
      <c r="D125" s="842"/>
      <c r="E125" s="843"/>
      <c r="F125" s="844"/>
      <c r="G125" s="844"/>
      <c r="H125" s="179" t="str">
        <f>IF(G125="","",G125-G125*COMPASS!$U$31)</f>
        <v/>
      </c>
    </row>
    <row r="126" spans="1:8" ht="14.85" customHeight="1">
      <c r="A126" s="347" t="s">
        <v>6879</v>
      </c>
      <c r="B126" s="457" t="s">
        <v>216</v>
      </c>
      <c r="C126" s="311" t="s">
        <v>6880</v>
      </c>
      <c r="D126" s="311" t="s">
        <v>10264</v>
      </c>
      <c r="E126" s="384">
        <v>1</v>
      </c>
      <c r="F126" s="845"/>
      <c r="G126" s="479">
        <v>126.0905425</v>
      </c>
      <c r="H126" s="179">
        <f>IF(G126="","",G126-G126*COMPASS!$U$31)</f>
        <v>126.0905425</v>
      </c>
    </row>
    <row r="127" spans="1:8" ht="14.85" customHeight="1">
      <c r="A127" s="347" t="s">
        <v>6883</v>
      </c>
      <c r="B127" s="371" t="s">
        <v>216</v>
      </c>
      <c r="C127" s="311" t="s">
        <v>6884</v>
      </c>
      <c r="D127" s="311" t="s">
        <v>10266</v>
      </c>
      <c r="E127" s="384">
        <v>1</v>
      </c>
      <c r="F127" s="379"/>
      <c r="G127" s="479">
        <v>178.106641</v>
      </c>
      <c r="H127" s="179">
        <f>IF(G127="","",G127-G127*COMPASS!$U$31)</f>
        <v>178.106641</v>
      </c>
    </row>
    <row r="128" spans="1:8" ht="14.85" customHeight="1">
      <c r="A128" s="347" t="s">
        <v>6887</v>
      </c>
      <c r="B128" s="371" t="s">
        <v>216</v>
      </c>
      <c r="C128" s="311" t="s">
        <v>16501</v>
      </c>
      <c r="D128" s="311" t="s">
        <v>10268</v>
      </c>
      <c r="E128" s="384">
        <v>1</v>
      </c>
      <c r="F128" s="379"/>
      <c r="G128" s="479">
        <v>125.470589</v>
      </c>
      <c r="H128" s="179">
        <f>IF(G128="","",G128-G128*COMPASS!$U$31)</f>
        <v>125.470589</v>
      </c>
    </row>
    <row r="129" spans="1:8" ht="14.85" customHeight="1">
      <c r="A129" s="347" t="s">
        <v>6890</v>
      </c>
      <c r="B129" s="371" t="s">
        <v>216</v>
      </c>
      <c r="C129" s="311" t="s">
        <v>6891</v>
      </c>
      <c r="D129" s="311" t="s">
        <v>10270</v>
      </c>
      <c r="E129" s="384">
        <v>1</v>
      </c>
      <c r="F129" s="379"/>
      <c r="G129" s="479">
        <v>179.82651200000001</v>
      </c>
      <c r="H129" s="179">
        <f>IF(G129="","",G129-G129*COMPASS!$U$31)</f>
        <v>179.82651200000001</v>
      </c>
    </row>
    <row r="130" spans="1:8" ht="14.85" customHeight="1">
      <c r="A130" s="347" t="s">
        <v>6881</v>
      </c>
      <c r="B130" s="371" t="s">
        <v>216</v>
      </c>
      <c r="C130" s="294" t="s">
        <v>6882</v>
      </c>
      <c r="D130" s="311" t="s">
        <v>10265</v>
      </c>
      <c r="E130" s="384">
        <v>1</v>
      </c>
      <c r="F130" s="379"/>
      <c r="G130" s="479">
        <v>151.56863150000001</v>
      </c>
      <c r="H130" s="179">
        <f>IF(G130="","",G130-G130*COMPASS!$U$31)</f>
        <v>151.56863150000001</v>
      </c>
    </row>
    <row r="131" spans="1:8" ht="14.85" customHeight="1">
      <c r="A131" s="347" t="s">
        <v>6885</v>
      </c>
      <c r="B131" s="371" t="s">
        <v>216</v>
      </c>
      <c r="C131" s="311" t="s">
        <v>6886</v>
      </c>
      <c r="D131" s="311" t="s">
        <v>10267</v>
      </c>
      <c r="E131" s="384">
        <v>1</v>
      </c>
      <c r="F131" s="379"/>
      <c r="G131" s="479">
        <v>257.82066199999997</v>
      </c>
      <c r="H131" s="179">
        <f>IF(G131="","",G131-G131*COMPASS!$U$31)</f>
        <v>257.82066199999997</v>
      </c>
    </row>
    <row r="132" spans="1:8" ht="14.85" customHeight="1">
      <c r="A132" s="347" t="s">
        <v>6888</v>
      </c>
      <c r="B132" s="371" t="s">
        <v>216</v>
      </c>
      <c r="C132" s="311" t="s">
        <v>6889</v>
      </c>
      <c r="D132" s="311" t="s">
        <v>10269</v>
      </c>
      <c r="E132" s="384">
        <v>1</v>
      </c>
      <c r="F132" s="379"/>
      <c r="G132" s="479">
        <v>152.78854000000004</v>
      </c>
      <c r="H132" s="179">
        <f>IF(G132="","",G132-G132*COMPASS!$U$31)</f>
        <v>152.78854000000004</v>
      </c>
    </row>
    <row r="133" spans="1:8" ht="14.85" customHeight="1">
      <c r="A133" s="347" t="s">
        <v>6892</v>
      </c>
      <c r="B133" s="371" t="s">
        <v>216</v>
      </c>
      <c r="C133" s="311" t="s">
        <v>6893</v>
      </c>
      <c r="D133" s="311" t="s">
        <v>10271</v>
      </c>
      <c r="E133" s="384">
        <v>1</v>
      </c>
      <c r="F133" s="379"/>
      <c r="G133" s="479">
        <v>261.26040399999999</v>
      </c>
      <c r="H133" s="179">
        <f>IF(G133="","",G133-G133*COMPASS!$U$31)</f>
        <v>261.26040399999999</v>
      </c>
    </row>
    <row r="134" spans="1:8" ht="14.85" customHeight="1">
      <c r="A134" s="839" t="s">
        <v>6113</v>
      </c>
      <c r="B134" s="840"/>
      <c r="C134" s="841"/>
      <c r="D134" s="842"/>
      <c r="E134" s="843"/>
      <c r="F134" s="844"/>
      <c r="G134" s="844"/>
      <c r="H134" s="179" t="str">
        <f>IF(G134="","",G134-G134*COMPASS!$U$31)</f>
        <v/>
      </c>
    </row>
    <row r="135" spans="1:8" ht="14.85" customHeight="1">
      <c r="A135" s="347" t="s">
        <v>2793</v>
      </c>
      <c r="B135" s="371" t="s">
        <v>216</v>
      </c>
      <c r="C135" s="294" t="s">
        <v>2735</v>
      </c>
      <c r="D135" s="311" t="s">
        <v>6117</v>
      </c>
      <c r="E135" s="384">
        <v>1</v>
      </c>
      <c r="F135" s="379"/>
      <c r="G135" s="479">
        <v>105.69207250000001</v>
      </c>
      <c r="H135" s="179">
        <f>IF(G135="","",G135-G135*COMPASS!$U$31)</f>
        <v>105.69207250000001</v>
      </c>
    </row>
    <row r="136" spans="1:8" ht="14.85" customHeight="1">
      <c r="A136" s="347" t="s">
        <v>2782</v>
      </c>
      <c r="B136" s="371" t="s">
        <v>216</v>
      </c>
      <c r="C136" s="294" t="s">
        <v>2724</v>
      </c>
      <c r="D136" s="311" t="s">
        <v>12885</v>
      </c>
      <c r="E136" s="384">
        <v>10</v>
      </c>
      <c r="F136" s="379"/>
      <c r="G136" s="479">
        <v>16.818738500000002</v>
      </c>
      <c r="H136" s="179">
        <f>IF(G136="","",G136-G136*COMPASS!$U$31)</f>
        <v>16.818738500000002</v>
      </c>
    </row>
    <row r="137" spans="1:8" ht="14.85" customHeight="1">
      <c r="A137" s="347" t="s">
        <v>2780</v>
      </c>
      <c r="B137" s="371" t="s">
        <v>216</v>
      </c>
      <c r="C137" s="294" t="s">
        <v>2722</v>
      </c>
      <c r="D137" s="311" t="s">
        <v>12886</v>
      </c>
      <c r="E137" s="384">
        <v>10</v>
      </c>
      <c r="F137" s="379"/>
      <c r="G137" s="479">
        <v>19.2185585</v>
      </c>
      <c r="H137" s="179">
        <f>IF(G137="","",G137-G137*COMPASS!$U$31)</f>
        <v>19.2185585</v>
      </c>
    </row>
    <row r="138" spans="1:8" ht="14.85" customHeight="1">
      <c r="A138" s="347" t="s">
        <v>2781</v>
      </c>
      <c r="B138" s="371" t="s">
        <v>216</v>
      </c>
      <c r="C138" s="294" t="s">
        <v>2723</v>
      </c>
      <c r="D138" s="311" t="s">
        <v>6116</v>
      </c>
      <c r="E138" s="384">
        <v>1</v>
      </c>
      <c r="F138" s="846"/>
      <c r="G138" s="479">
        <v>6.6195035000000004</v>
      </c>
      <c r="H138" s="179">
        <f>IF(G138="","",G138-G138*COMPASS!$U$31)</f>
        <v>6.6195035000000004</v>
      </c>
    </row>
    <row r="139" spans="1:8" ht="14.85" customHeight="1">
      <c r="A139" s="1153" t="s">
        <v>15779</v>
      </c>
      <c r="B139" s="1154" t="s">
        <v>216</v>
      </c>
      <c r="C139" s="1155" t="s">
        <v>15780</v>
      </c>
      <c r="D139" s="1156" t="s">
        <v>15781</v>
      </c>
      <c r="E139" s="384">
        <v>10</v>
      </c>
      <c r="F139" s="1157"/>
      <c r="G139" s="479">
        <v>20.658450500000001</v>
      </c>
      <c r="H139" s="179">
        <f>IF(G139="","",G139-G139*COMPASS!$U$31)</f>
        <v>20.658450500000001</v>
      </c>
    </row>
    <row r="140" spans="1:8" ht="14.85" customHeight="1">
      <c r="A140" s="347" t="s">
        <v>7593</v>
      </c>
      <c r="B140" s="371" t="s">
        <v>216</v>
      </c>
      <c r="C140" s="294" t="s">
        <v>7581</v>
      </c>
      <c r="D140" s="311" t="s">
        <v>10278</v>
      </c>
      <c r="E140" s="384">
        <v>1</v>
      </c>
      <c r="F140" s="846"/>
      <c r="G140" s="479">
        <v>34.697397500000001</v>
      </c>
      <c r="H140" s="179">
        <f>IF(G140="","",G140-G140*COMPASS!$U$31)</f>
        <v>34.697397500000001</v>
      </c>
    </row>
    <row r="141" spans="1:8" ht="14.85" customHeight="1">
      <c r="A141" s="347" t="s">
        <v>2794</v>
      </c>
      <c r="B141" s="371" t="s">
        <v>216</v>
      </c>
      <c r="C141" s="294" t="s">
        <v>2736</v>
      </c>
      <c r="D141" s="311" t="s">
        <v>10279</v>
      </c>
      <c r="E141" s="384">
        <v>1</v>
      </c>
      <c r="F141" s="846"/>
      <c r="G141" s="479">
        <v>34.497412500000003</v>
      </c>
      <c r="H141" s="179">
        <f>IF(G141="","",G141-G141*COMPASS!$U$31)</f>
        <v>34.497412500000003</v>
      </c>
    </row>
    <row r="142" spans="1:8" ht="14.85" customHeight="1">
      <c r="A142" s="347" t="s">
        <v>5927</v>
      </c>
      <c r="B142" s="371" t="s">
        <v>216</v>
      </c>
      <c r="C142" s="311" t="s">
        <v>5928</v>
      </c>
      <c r="D142" s="311" t="s">
        <v>11843</v>
      </c>
      <c r="E142" s="384">
        <v>1</v>
      </c>
      <c r="F142" s="379"/>
      <c r="G142" s="479">
        <v>16.718745999999999</v>
      </c>
      <c r="H142" s="179">
        <f>IF(G142="","",G142-G142*COMPASS!$U$31)</f>
        <v>16.718745999999999</v>
      </c>
    </row>
    <row r="143" spans="1:8" ht="14.85" customHeight="1">
      <c r="A143" s="347" t="s">
        <v>2784</v>
      </c>
      <c r="B143" s="371" t="s">
        <v>467</v>
      </c>
      <c r="C143" s="294" t="s">
        <v>2726</v>
      </c>
      <c r="D143" s="311" t="s">
        <v>10272</v>
      </c>
      <c r="E143" s="384">
        <v>1</v>
      </c>
      <c r="F143" s="379"/>
      <c r="G143" s="479">
        <v>221.72336950000002</v>
      </c>
      <c r="H143" s="179">
        <f>IF(G143="","",G143-G143*COMPASS!$U$31)</f>
        <v>221.72336950000002</v>
      </c>
    </row>
    <row r="144" spans="1:8" ht="14.85" customHeight="1">
      <c r="A144" s="341" t="s">
        <v>2787</v>
      </c>
      <c r="B144" s="371" t="s">
        <v>216</v>
      </c>
      <c r="C144" s="340" t="s">
        <v>2729</v>
      </c>
      <c r="D144" s="317" t="s">
        <v>10275</v>
      </c>
      <c r="E144" s="384">
        <v>1</v>
      </c>
      <c r="F144" s="379"/>
      <c r="G144" s="479">
        <v>87.193460000000002</v>
      </c>
      <c r="H144" s="179">
        <f>IF(G144="","",G144-G144*COMPASS!$U$31)</f>
        <v>87.193460000000002</v>
      </c>
    </row>
    <row r="145" spans="1:8" ht="14.85" customHeight="1">
      <c r="A145" s="347" t="s">
        <v>2791</v>
      </c>
      <c r="B145" s="371" t="s">
        <v>467</v>
      </c>
      <c r="C145" s="294" t="s">
        <v>2733</v>
      </c>
      <c r="D145" s="311" t="s">
        <v>10273</v>
      </c>
      <c r="E145" s="384">
        <v>1</v>
      </c>
      <c r="F145" s="379"/>
      <c r="G145" s="479">
        <v>116.47126400000001</v>
      </c>
      <c r="H145" s="179">
        <f>IF(G145="","",G145-G145*COMPASS!$U$31)</f>
        <v>116.47126400000001</v>
      </c>
    </row>
    <row r="146" spans="1:8" ht="14.85" customHeight="1">
      <c r="A146" s="347" t="s">
        <v>2785</v>
      </c>
      <c r="B146" s="371" t="s">
        <v>216</v>
      </c>
      <c r="C146" s="294" t="s">
        <v>2727</v>
      </c>
      <c r="D146" s="311" t="s">
        <v>10274</v>
      </c>
      <c r="E146" s="384">
        <v>1</v>
      </c>
      <c r="F146" s="379"/>
      <c r="G146" s="479">
        <v>95.812813500000004</v>
      </c>
      <c r="H146" s="179">
        <f>IF(G146="","",G146-G146*COMPASS!$U$31)</f>
        <v>95.812813500000004</v>
      </c>
    </row>
    <row r="147" spans="1:8" ht="14.85" customHeight="1">
      <c r="A147" s="347" t="s">
        <v>6114</v>
      </c>
      <c r="B147" s="371" t="s">
        <v>216</v>
      </c>
      <c r="C147" s="294" t="s">
        <v>6115</v>
      </c>
      <c r="D147" s="311" t="s">
        <v>10276</v>
      </c>
      <c r="E147" s="384">
        <v>1</v>
      </c>
      <c r="F147" s="379"/>
      <c r="G147" s="479">
        <v>127.59042999999998</v>
      </c>
      <c r="H147" s="179">
        <f>IF(G147="","",G147-G147*COMPASS!$U$31)</f>
        <v>127.59042999999998</v>
      </c>
    </row>
    <row r="148" spans="1:8" ht="14.85" customHeight="1">
      <c r="A148" s="347" t="s">
        <v>2788</v>
      </c>
      <c r="B148" s="371" t="s">
        <v>216</v>
      </c>
      <c r="C148" s="294" t="s">
        <v>2730</v>
      </c>
      <c r="D148" s="311" t="s">
        <v>10277</v>
      </c>
      <c r="E148" s="384">
        <v>1</v>
      </c>
      <c r="F148" s="379"/>
      <c r="G148" s="479">
        <v>77.874159000000006</v>
      </c>
      <c r="H148" s="179">
        <f>IF(G148="","",G148-G148*COMPASS!$U$31)</f>
        <v>77.874159000000006</v>
      </c>
    </row>
    <row r="149" spans="1:8" ht="14.85" customHeight="1">
      <c r="A149" s="839" t="s">
        <v>9922</v>
      </c>
      <c r="B149" s="840"/>
      <c r="C149" s="841"/>
      <c r="D149" s="842"/>
      <c r="E149" s="843"/>
      <c r="F149" s="844"/>
      <c r="G149" s="844"/>
      <c r="H149" s="179" t="str">
        <f>IF(G149="","",G149-G149*COMPASS!$U$31)</f>
        <v/>
      </c>
    </row>
    <row r="150" spans="1:8" ht="14.85" customHeight="1">
      <c r="A150" s="340" t="s">
        <v>9923</v>
      </c>
      <c r="B150" s="457" t="s">
        <v>216</v>
      </c>
      <c r="C150" s="340" t="s">
        <v>9924</v>
      </c>
      <c r="D150" s="311" t="s">
        <v>10280</v>
      </c>
      <c r="E150" s="384">
        <v>1</v>
      </c>
      <c r="F150" s="573"/>
      <c r="G150" s="479">
        <v>54.115940999999999</v>
      </c>
      <c r="H150" s="179">
        <f>IF(G150="","",G150-G150*COMPASS!$U$31)</f>
        <v>54.115940999999999</v>
      </c>
    </row>
    <row r="151" spans="1:8" ht="14.85" customHeight="1">
      <c r="A151" s="340" t="s">
        <v>9925</v>
      </c>
      <c r="B151" s="457" t="s">
        <v>216</v>
      </c>
      <c r="C151" s="340" t="s">
        <v>9926</v>
      </c>
      <c r="D151" s="311" t="s">
        <v>10281</v>
      </c>
      <c r="E151" s="384">
        <v>1</v>
      </c>
      <c r="F151" s="573"/>
      <c r="G151" s="479">
        <v>54.115940999999999</v>
      </c>
      <c r="H151" s="179">
        <f>IF(G151="","",G151-G151*COMPASS!$U$31)</f>
        <v>54.115940999999999</v>
      </c>
    </row>
    <row r="152" spans="1:8" ht="14.85" customHeight="1">
      <c r="A152" s="340" t="s">
        <v>9933</v>
      </c>
      <c r="B152" s="457" t="s">
        <v>216</v>
      </c>
      <c r="C152" s="340" t="s">
        <v>9934</v>
      </c>
      <c r="D152" s="311" t="s">
        <v>10283</v>
      </c>
      <c r="E152" s="384">
        <v>1</v>
      </c>
      <c r="F152" s="573"/>
      <c r="G152" s="479">
        <v>129.35029800000001</v>
      </c>
      <c r="H152" s="179">
        <f>IF(G152="","",G152-G152*COMPASS!$U$31)</f>
        <v>129.35029800000001</v>
      </c>
    </row>
    <row r="153" spans="1:8" ht="14.85" customHeight="1">
      <c r="A153" s="340" t="s">
        <v>11420</v>
      </c>
      <c r="B153" s="457" t="s">
        <v>216</v>
      </c>
      <c r="C153" s="340" t="s">
        <v>11421</v>
      </c>
      <c r="D153" s="311" t="s">
        <v>10282</v>
      </c>
      <c r="E153" s="384">
        <v>1</v>
      </c>
      <c r="F153" s="573"/>
      <c r="G153" s="479">
        <v>2.1598380000000001</v>
      </c>
      <c r="H153" s="179">
        <f>IF(G153="","",G153-G153*COMPASS!$U$31)</f>
        <v>2.1598380000000001</v>
      </c>
    </row>
    <row r="154" spans="1:8" ht="14.85" customHeight="1">
      <c r="A154" s="340" t="s">
        <v>11422</v>
      </c>
      <c r="B154" s="457" t="s">
        <v>216</v>
      </c>
      <c r="C154" s="340" t="s">
        <v>11423</v>
      </c>
      <c r="D154" s="311" t="s">
        <v>10284</v>
      </c>
      <c r="E154" s="384">
        <v>60</v>
      </c>
      <c r="F154" s="379"/>
      <c r="G154" s="479">
        <v>2.1598380000000001</v>
      </c>
      <c r="H154" s="179">
        <f>IF(G154="","",G154-G154*COMPASS!$U$31)</f>
        <v>2.1598380000000001</v>
      </c>
    </row>
    <row r="155" spans="1:8" ht="14.85" customHeight="1">
      <c r="A155" s="340" t="s">
        <v>9935</v>
      </c>
      <c r="B155" s="457" t="s">
        <v>216</v>
      </c>
      <c r="C155" s="340" t="s">
        <v>9936</v>
      </c>
      <c r="D155" s="311" t="s">
        <v>10285</v>
      </c>
      <c r="E155" s="384">
        <v>1</v>
      </c>
      <c r="F155" s="379"/>
      <c r="G155" s="479">
        <v>129.35029800000001</v>
      </c>
      <c r="H155" s="179">
        <f>IF(G155="","",G155-G155*COMPASS!$U$31)</f>
        <v>129.35029800000001</v>
      </c>
    </row>
    <row r="156" spans="1:8" ht="14.85" customHeight="1">
      <c r="A156" s="340" t="s">
        <v>9937</v>
      </c>
      <c r="B156" s="457" t="s">
        <v>216</v>
      </c>
      <c r="C156" s="340" t="s">
        <v>9938</v>
      </c>
      <c r="D156" s="311" t="s">
        <v>10286</v>
      </c>
      <c r="E156" s="384">
        <v>1</v>
      </c>
      <c r="F156" s="379"/>
      <c r="G156" s="479">
        <v>82.453815500000005</v>
      </c>
      <c r="H156" s="179">
        <f>IF(G156="","",G156-G156*COMPASS!$U$31)</f>
        <v>82.453815500000005</v>
      </c>
    </row>
    <row r="157" spans="1:8" ht="14.85" customHeight="1">
      <c r="A157" s="340" t="s">
        <v>11424</v>
      </c>
      <c r="B157" s="457" t="s">
        <v>216</v>
      </c>
      <c r="C157" s="340" t="s">
        <v>11425</v>
      </c>
      <c r="D157" s="311" t="s">
        <v>10287</v>
      </c>
      <c r="E157" s="384">
        <v>1</v>
      </c>
      <c r="F157" s="379"/>
      <c r="G157" s="479">
        <v>1.3598980000000001</v>
      </c>
      <c r="H157" s="179">
        <f>IF(G157="","",G157-G157*COMPASS!$U$31)</f>
        <v>1.3598980000000001</v>
      </c>
    </row>
    <row r="158" spans="1:8" ht="14.85" customHeight="1">
      <c r="A158" s="340" t="s">
        <v>11426</v>
      </c>
      <c r="B158" s="457" t="s">
        <v>216</v>
      </c>
      <c r="C158" s="340" t="s">
        <v>11427</v>
      </c>
      <c r="D158" s="311" t="s">
        <v>10288</v>
      </c>
      <c r="E158" s="384">
        <v>1</v>
      </c>
      <c r="F158" s="573"/>
      <c r="G158" s="479">
        <v>1.3598980000000001</v>
      </c>
      <c r="H158" s="179">
        <f>IF(G158="","",G158-G158*COMPASS!$U$31)</f>
        <v>1.3598980000000001</v>
      </c>
    </row>
    <row r="159" spans="1:8" ht="14.85" customHeight="1">
      <c r="A159" s="340" t="s">
        <v>9939</v>
      </c>
      <c r="B159" s="457" t="s">
        <v>216</v>
      </c>
      <c r="C159" s="340" t="s">
        <v>9940</v>
      </c>
      <c r="D159" s="311" t="s">
        <v>10289</v>
      </c>
      <c r="E159" s="384">
        <v>1</v>
      </c>
      <c r="F159" s="573"/>
      <c r="G159" s="479">
        <v>82.453815500000005</v>
      </c>
      <c r="H159" s="179">
        <f>IF(G159="","",G159-G159*COMPASS!$U$31)</f>
        <v>82.453815500000005</v>
      </c>
    </row>
    <row r="160" spans="1:8" ht="14.85" customHeight="1">
      <c r="A160" s="340" t="s">
        <v>9927</v>
      </c>
      <c r="B160" s="457" t="s">
        <v>216</v>
      </c>
      <c r="C160" s="340" t="s">
        <v>9928</v>
      </c>
      <c r="D160" s="311" t="s">
        <v>9929</v>
      </c>
      <c r="E160" s="384">
        <v>1</v>
      </c>
      <c r="F160" s="573"/>
      <c r="G160" s="479">
        <v>16.6187535</v>
      </c>
      <c r="H160" s="179">
        <f>IF(G160="","",G160-G160*COMPASS!$U$31)</f>
        <v>16.6187535</v>
      </c>
    </row>
    <row r="161" spans="1:8" ht="14.85" customHeight="1">
      <c r="A161" s="340" t="s">
        <v>9930</v>
      </c>
      <c r="B161" s="457" t="s">
        <v>216</v>
      </c>
      <c r="C161" s="340" t="s">
        <v>9931</v>
      </c>
      <c r="D161" s="311" t="s">
        <v>9932</v>
      </c>
      <c r="E161" s="384">
        <v>1</v>
      </c>
      <c r="F161" s="573"/>
      <c r="G161" s="479">
        <v>17.558682999999998</v>
      </c>
      <c r="H161" s="179">
        <f>IF(G161="","",G161-G161*COMPASS!$U$31)</f>
        <v>17.558682999999998</v>
      </c>
    </row>
    <row r="162" spans="1:8" ht="14.85" customHeight="1">
      <c r="A162" s="839" t="s">
        <v>8683</v>
      </c>
      <c r="B162" s="847"/>
      <c r="C162" s="841"/>
      <c r="D162" s="842"/>
      <c r="E162" s="843"/>
      <c r="F162" s="844"/>
      <c r="G162" s="844"/>
      <c r="H162" s="179" t="str">
        <f>IF(G162="","",G162-G162*COMPASS!$U$31)</f>
        <v/>
      </c>
    </row>
    <row r="163" spans="1:8" ht="14.85" customHeight="1">
      <c r="A163" s="347" t="s">
        <v>6118</v>
      </c>
      <c r="B163" s="371" t="s">
        <v>216</v>
      </c>
      <c r="C163" s="311" t="s">
        <v>6119</v>
      </c>
      <c r="D163" s="311" t="s">
        <v>10290</v>
      </c>
      <c r="E163" s="384">
        <v>1</v>
      </c>
      <c r="F163" s="379"/>
      <c r="G163" s="479">
        <v>9.6392770000000016</v>
      </c>
      <c r="H163" s="179">
        <f>IF(G163="","",G163-G163*COMPASS!$U$31)</f>
        <v>9.6392770000000016</v>
      </c>
    </row>
    <row r="164" spans="1:8" ht="14.85" customHeight="1">
      <c r="A164" s="848" t="s">
        <v>10477</v>
      </c>
      <c r="B164" s="849" t="s">
        <v>216</v>
      </c>
      <c r="C164" s="850" t="s">
        <v>10478</v>
      </c>
      <c r="D164" s="851" t="s">
        <v>10479</v>
      </c>
      <c r="E164" s="384">
        <v>1</v>
      </c>
      <c r="F164" s="379"/>
      <c r="G164" s="479">
        <v>6.7794915000000007</v>
      </c>
      <c r="H164" s="179">
        <f>IF(G164="","",G164-G164*COMPASS!$U$31)</f>
        <v>6.7794915000000007</v>
      </c>
    </row>
    <row r="165" spans="1:8" ht="14.85" customHeight="1">
      <c r="A165" s="848" t="s">
        <v>10480</v>
      </c>
      <c r="B165" s="849" t="s">
        <v>216</v>
      </c>
      <c r="C165" s="850" t="s">
        <v>10481</v>
      </c>
      <c r="D165" s="851" t="s">
        <v>10482</v>
      </c>
      <c r="E165" s="384">
        <v>1</v>
      </c>
      <c r="F165" s="379"/>
      <c r="G165" s="479">
        <v>1.6998725000000001</v>
      </c>
      <c r="H165" s="179">
        <f>IF(G165="","",G165-G165*COMPASS!$U$31)</f>
        <v>1.6998725000000001</v>
      </c>
    </row>
    <row r="166" spans="1:8" ht="14.85" customHeight="1">
      <c r="A166" s="347" t="s">
        <v>8706</v>
      </c>
      <c r="B166" s="371" t="s">
        <v>467</v>
      </c>
      <c r="C166" s="311" t="s">
        <v>8684</v>
      </c>
      <c r="D166" s="311" t="s">
        <v>8685</v>
      </c>
      <c r="E166" s="384">
        <v>1</v>
      </c>
      <c r="F166" s="379"/>
      <c r="G166" s="479">
        <v>1.7998650000000003</v>
      </c>
      <c r="H166" s="179">
        <f>IF(G166="","",G166-G166*COMPASS!$U$31)</f>
        <v>1.7998650000000003</v>
      </c>
    </row>
    <row r="167" spans="1:8" ht="14.85" customHeight="1">
      <c r="A167" s="341" t="s">
        <v>12097</v>
      </c>
      <c r="B167" s="849" t="s">
        <v>216</v>
      </c>
      <c r="C167" s="317" t="s">
        <v>12098</v>
      </c>
      <c r="D167" s="317" t="s">
        <v>12099</v>
      </c>
      <c r="E167" s="384">
        <v>1</v>
      </c>
      <c r="F167" s="379"/>
      <c r="G167" s="479">
        <v>2.2198335000000005</v>
      </c>
      <c r="H167" s="179">
        <f>IF(G167="","",G167-G167*COMPASS!$U$31)</f>
        <v>2.2198335000000005</v>
      </c>
    </row>
    <row r="168" spans="1:8" ht="14.85" customHeight="1">
      <c r="A168" s="347" t="s">
        <v>8707</v>
      </c>
      <c r="B168" s="371" t="s">
        <v>467</v>
      </c>
      <c r="C168" s="311" t="s">
        <v>8686</v>
      </c>
      <c r="D168" s="311" t="s">
        <v>8687</v>
      </c>
      <c r="E168" s="384">
        <v>1</v>
      </c>
      <c r="F168" s="379"/>
      <c r="G168" s="479">
        <v>2.7797915</v>
      </c>
      <c r="H168" s="179">
        <f>IF(G168="","",G168-G168*COMPASS!$U$31)</f>
        <v>2.7797915</v>
      </c>
    </row>
    <row r="169" spans="1:8" ht="14.85" customHeight="1">
      <c r="A169" s="839" t="s">
        <v>8688</v>
      </c>
      <c r="B169" s="840"/>
      <c r="C169" s="841"/>
      <c r="D169" s="842"/>
      <c r="E169" s="843"/>
      <c r="F169" s="844"/>
      <c r="G169" s="844"/>
      <c r="H169" s="179" t="str">
        <f>IF(G169="","",G169-G169*COMPASS!$U$31)</f>
        <v/>
      </c>
    </row>
    <row r="170" spans="1:8" ht="14.85" customHeight="1">
      <c r="A170" s="347" t="s">
        <v>9941</v>
      </c>
      <c r="B170" s="371" t="s">
        <v>216</v>
      </c>
      <c r="C170" s="311" t="s">
        <v>9942</v>
      </c>
      <c r="D170" s="311" t="s">
        <v>10291</v>
      </c>
      <c r="E170" s="384">
        <v>1</v>
      </c>
      <c r="F170" s="379"/>
      <c r="G170" s="479">
        <v>5.3995950000000015</v>
      </c>
      <c r="H170" s="179">
        <f>IF(G170="","",G170-G170*COMPASS!$U$31)</f>
        <v>5.3995950000000015</v>
      </c>
    </row>
    <row r="171" spans="1:8" ht="14.85" customHeight="1">
      <c r="A171" s="347" t="s">
        <v>10292</v>
      </c>
      <c r="B171" s="371" t="s">
        <v>467</v>
      </c>
      <c r="C171" s="311" t="s">
        <v>10293</v>
      </c>
      <c r="D171" s="311" t="s">
        <v>10294</v>
      </c>
      <c r="E171" s="384">
        <v>1</v>
      </c>
      <c r="F171" s="379"/>
      <c r="G171" s="479">
        <v>1.6998725000000001</v>
      </c>
      <c r="H171" s="179">
        <f>IF(G171="","",G171-G171*COMPASS!$U$31)</f>
        <v>1.6998725000000001</v>
      </c>
    </row>
    <row r="172" spans="1:8" ht="14.85" customHeight="1">
      <c r="A172" s="347" t="s">
        <v>8708</v>
      </c>
      <c r="B172" s="371" t="s">
        <v>216</v>
      </c>
      <c r="C172" s="311" t="s">
        <v>8689</v>
      </c>
      <c r="D172" s="311" t="s">
        <v>9943</v>
      </c>
      <c r="E172" s="384">
        <v>1</v>
      </c>
      <c r="F172" s="379"/>
      <c r="G172" s="479">
        <v>1.7998650000000003</v>
      </c>
      <c r="H172" s="179">
        <f>IF(G172="","",G172-G172*COMPASS!$U$31)</f>
        <v>1.7998650000000003</v>
      </c>
    </row>
    <row r="173" spans="1:8" ht="14.85" customHeight="1">
      <c r="A173" s="347" t="s">
        <v>8709</v>
      </c>
      <c r="B173" s="371" t="s">
        <v>467</v>
      </c>
      <c r="C173" s="311" t="s">
        <v>8690</v>
      </c>
      <c r="D173" s="311" t="s">
        <v>9944</v>
      </c>
      <c r="E173" s="384">
        <v>1</v>
      </c>
      <c r="F173" s="379"/>
      <c r="G173" s="479">
        <v>2.7197960000000001</v>
      </c>
      <c r="H173" s="179">
        <f>IF(G173="","",G173-G173*COMPASS!$U$31)</f>
        <v>2.7197960000000001</v>
      </c>
    </row>
    <row r="174" spans="1:8" ht="14.85" customHeight="1">
      <c r="A174" s="833" t="s">
        <v>2682</v>
      </c>
      <c r="B174" s="834"/>
      <c r="C174" s="835"/>
      <c r="D174" s="836"/>
      <c r="E174" s="837"/>
      <c r="F174" s="838"/>
      <c r="G174" s="838"/>
      <c r="H174" s="179" t="str">
        <f>IF(G174="","",G174-G174*COMPASS!$U$31)</f>
        <v/>
      </c>
    </row>
    <row r="175" spans="1:8" ht="14.85" customHeight="1">
      <c r="A175" s="839" t="s">
        <v>8478</v>
      </c>
      <c r="B175" s="840"/>
      <c r="C175" s="841"/>
      <c r="D175" s="842"/>
      <c r="E175" s="843"/>
      <c r="F175" s="844"/>
      <c r="G175" s="844"/>
      <c r="H175" s="179" t="str">
        <f>IF(G175="","",G175-G175*COMPASS!$U$31)</f>
        <v/>
      </c>
    </row>
    <row r="176" spans="1:8" ht="14.85" customHeight="1">
      <c r="A176" s="347" t="s">
        <v>6120</v>
      </c>
      <c r="B176" s="371" t="s">
        <v>216</v>
      </c>
      <c r="C176" s="294" t="s">
        <v>6121</v>
      </c>
      <c r="D176" s="311" t="s">
        <v>10295</v>
      </c>
      <c r="E176" s="384">
        <v>2000</v>
      </c>
      <c r="F176" s="379"/>
      <c r="G176" s="479">
        <v>1.6985326005000001</v>
      </c>
      <c r="H176" s="179">
        <f>IF(G176="","",G176-G176*COMPASS!$U$31)</f>
        <v>1.6985326005000001</v>
      </c>
    </row>
    <row r="177" spans="1:8" ht="14.85" customHeight="1">
      <c r="A177" s="347" t="s">
        <v>6122</v>
      </c>
      <c r="B177" s="371" t="s">
        <v>216</v>
      </c>
      <c r="C177" s="294" t="s">
        <v>6123</v>
      </c>
      <c r="D177" s="311" t="s">
        <v>10296</v>
      </c>
      <c r="E177" s="384">
        <v>2000</v>
      </c>
      <c r="F177" s="379"/>
      <c r="G177" s="479">
        <v>3.0635102194999999</v>
      </c>
      <c r="H177" s="179">
        <f>IF(G177="","",G177-G177*COMPASS!$U$31)</f>
        <v>3.0635102194999999</v>
      </c>
    </row>
    <row r="178" spans="1:8" ht="14.85" customHeight="1">
      <c r="A178" s="347" t="s">
        <v>2743</v>
      </c>
      <c r="B178" s="371" t="s">
        <v>216</v>
      </c>
      <c r="C178" s="294" t="s">
        <v>2685</v>
      </c>
      <c r="D178" s="311" t="s">
        <v>10297</v>
      </c>
      <c r="E178" s="384">
        <v>2000</v>
      </c>
      <c r="F178" s="379"/>
      <c r="G178" s="479">
        <v>4.5169012070000001</v>
      </c>
      <c r="H178" s="179">
        <f>IF(G178="","",G178-G178*COMPASS!$U$31)</f>
        <v>4.5169012070000001</v>
      </c>
    </row>
    <row r="179" spans="1:8" ht="14.85" customHeight="1">
      <c r="A179" s="347" t="s">
        <v>2742</v>
      </c>
      <c r="B179" s="371" t="s">
        <v>216</v>
      </c>
      <c r="C179" s="294" t="s">
        <v>2684</v>
      </c>
      <c r="D179" s="311" t="s">
        <v>10298</v>
      </c>
      <c r="E179" s="384">
        <v>2000</v>
      </c>
      <c r="F179" s="379"/>
      <c r="G179" s="479">
        <v>8.1678673639999992</v>
      </c>
      <c r="H179" s="179">
        <f>IF(G179="","",G179-G179*COMPASS!$U$31)</f>
        <v>8.1678673639999992</v>
      </c>
    </row>
    <row r="180" spans="1:8" ht="14.85" customHeight="1">
      <c r="A180" s="347" t="s">
        <v>2741</v>
      </c>
      <c r="B180" s="371" t="s">
        <v>216</v>
      </c>
      <c r="C180" s="294" t="s">
        <v>2683</v>
      </c>
      <c r="D180" s="311" t="s">
        <v>10299</v>
      </c>
      <c r="E180" s="384">
        <v>2000</v>
      </c>
      <c r="F180" s="379"/>
      <c r="G180" s="479">
        <v>3.0704097020000001</v>
      </c>
      <c r="H180" s="179">
        <f>IF(G180="","",G180-G180*COMPASS!$U$31)</f>
        <v>3.0704097020000001</v>
      </c>
    </row>
    <row r="181" spans="1:8" ht="14.85" customHeight="1">
      <c r="A181" s="839" t="s">
        <v>8479</v>
      </c>
      <c r="B181" s="840"/>
      <c r="C181" s="841"/>
      <c r="D181" s="842"/>
      <c r="E181" s="843"/>
      <c r="F181" s="844"/>
      <c r="G181" s="852"/>
      <c r="H181" s="179" t="str">
        <f>IF(G181="","",G181-G181*COMPASS!$U$31)</f>
        <v/>
      </c>
    </row>
    <row r="182" spans="1:8" ht="14.85" customHeight="1">
      <c r="A182" s="347" t="s">
        <v>6126</v>
      </c>
      <c r="B182" s="371" t="s">
        <v>216</v>
      </c>
      <c r="C182" s="294" t="s">
        <v>6127</v>
      </c>
      <c r="D182" s="311" t="s">
        <v>10300</v>
      </c>
      <c r="E182" s="384">
        <v>2000</v>
      </c>
      <c r="F182" s="379"/>
      <c r="G182" s="479">
        <v>2.1231807495000004</v>
      </c>
      <c r="H182" s="179">
        <f>IF(G182="","",G182-G182*COMPASS!$U$31)</f>
        <v>2.1231807495000004</v>
      </c>
    </row>
    <row r="183" spans="1:8" ht="14.85" customHeight="1">
      <c r="A183" s="347" t="s">
        <v>5893</v>
      </c>
      <c r="B183" s="371" t="s">
        <v>216</v>
      </c>
      <c r="C183" s="311" t="s">
        <v>5894</v>
      </c>
      <c r="D183" s="311" t="s">
        <v>10301</v>
      </c>
      <c r="E183" s="384">
        <v>1</v>
      </c>
      <c r="F183" s="379"/>
      <c r="G183" s="479">
        <v>5.6461165094999997</v>
      </c>
      <c r="H183" s="179">
        <f>IF(G183="","",G183-G183*COMPASS!$U$31)</f>
        <v>5.6461165094999997</v>
      </c>
    </row>
    <row r="184" spans="1:8" ht="14.85" customHeight="1">
      <c r="A184" s="347" t="s">
        <v>6130</v>
      </c>
      <c r="B184" s="371" t="s">
        <v>216</v>
      </c>
      <c r="C184" s="311" t="s">
        <v>6131</v>
      </c>
      <c r="D184" s="311" t="s">
        <v>10302</v>
      </c>
      <c r="E184" s="384">
        <v>1</v>
      </c>
      <c r="F184" s="379"/>
      <c r="G184" s="479">
        <v>10.209814206500001</v>
      </c>
      <c r="H184" s="179">
        <f>IF(G184="","",G184-G184*COMPASS!$U$31)</f>
        <v>10.209814206500001</v>
      </c>
    </row>
    <row r="185" spans="1:8" ht="14.85" customHeight="1">
      <c r="A185" s="347" t="s">
        <v>4531</v>
      </c>
      <c r="B185" s="371" t="s">
        <v>216</v>
      </c>
      <c r="C185" s="311" t="s">
        <v>4532</v>
      </c>
      <c r="D185" s="311" t="s">
        <v>10303</v>
      </c>
      <c r="E185" s="384">
        <v>2000</v>
      </c>
      <c r="F185" s="379"/>
      <c r="G185" s="479">
        <v>3.8379921290000003</v>
      </c>
      <c r="H185" s="179">
        <f>IF(G185="","",G185-G185*COMPASS!$U$31)</f>
        <v>3.8379921290000003</v>
      </c>
    </row>
    <row r="186" spans="1:8" ht="14.85" customHeight="1">
      <c r="A186" s="347" t="s">
        <v>6124</v>
      </c>
      <c r="B186" s="371" t="s">
        <v>216</v>
      </c>
      <c r="C186" s="311" t="s">
        <v>6125</v>
      </c>
      <c r="D186" s="311" t="s">
        <v>10304</v>
      </c>
      <c r="E186" s="384">
        <v>2000</v>
      </c>
      <c r="F186" s="379"/>
      <c r="G186" s="479">
        <v>1.1030172675000001</v>
      </c>
      <c r="H186" s="179">
        <f>IF(G186="","",G186-G186*COMPASS!$U$31)</f>
        <v>1.1030172675000001</v>
      </c>
    </row>
    <row r="187" spans="1:8" ht="14.85" customHeight="1">
      <c r="A187" s="347" t="s">
        <v>6128</v>
      </c>
      <c r="B187" s="371" t="s">
        <v>216</v>
      </c>
      <c r="C187" s="311" t="s">
        <v>6129</v>
      </c>
      <c r="D187" s="311" t="s">
        <v>10305</v>
      </c>
      <c r="E187" s="384">
        <v>1</v>
      </c>
      <c r="F187" s="379"/>
      <c r="G187" s="479">
        <v>2.3249256175000004</v>
      </c>
      <c r="H187" s="179">
        <f>IF(G187="","",G187-G187*COMPASS!$U$31)</f>
        <v>2.3249256175000004</v>
      </c>
    </row>
    <row r="188" spans="1:8" ht="14.85" customHeight="1">
      <c r="A188" s="347" t="s">
        <v>5895</v>
      </c>
      <c r="B188" s="371" t="s">
        <v>216</v>
      </c>
      <c r="C188" s="311" t="s">
        <v>5896</v>
      </c>
      <c r="D188" s="311" t="s">
        <v>10306</v>
      </c>
      <c r="E188" s="384">
        <v>1</v>
      </c>
      <c r="F188" s="379"/>
      <c r="G188" s="479">
        <v>4.1743069034999998</v>
      </c>
      <c r="H188" s="179">
        <f>IF(G188="","",G188-G188*COMPASS!$U$31)</f>
        <v>4.1743069034999998</v>
      </c>
    </row>
    <row r="189" spans="1:8" ht="14.85" customHeight="1">
      <c r="A189" s="347" t="s">
        <v>7868</v>
      </c>
      <c r="B189" s="371" t="s">
        <v>216</v>
      </c>
      <c r="C189" s="294" t="s">
        <v>7865</v>
      </c>
      <c r="D189" s="311" t="s">
        <v>10483</v>
      </c>
      <c r="E189" s="384">
        <v>2000</v>
      </c>
      <c r="F189" s="379"/>
      <c r="G189" s="479">
        <v>2.4411768980000002</v>
      </c>
      <c r="H189" s="179">
        <f>IF(G189="","",G189-G189*COMPASS!$U$31)</f>
        <v>2.4411768980000002</v>
      </c>
    </row>
    <row r="190" spans="1:8" ht="14.85" customHeight="1">
      <c r="A190" s="1244" t="s">
        <v>17223</v>
      </c>
      <c r="B190" s="1245"/>
      <c r="C190" s="1246"/>
      <c r="D190" s="1247"/>
      <c r="E190" s="1248"/>
      <c r="F190" s="1249"/>
      <c r="G190" s="1249"/>
      <c r="H190" s="179" t="str">
        <f>IF(G190="","",G190-G190*COMPASS!$U$31)</f>
        <v/>
      </c>
    </row>
    <row r="191" spans="1:8" ht="14.85" customHeight="1">
      <c r="A191" s="341" t="s">
        <v>17224</v>
      </c>
      <c r="B191" s="371" t="s">
        <v>12179</v>
      </c>
      <c r="C191" s="340" t="s">
        <v>17225</v>
      </c>
      <c r="D191" s="317" t="s">
        <v>17226</v>
      </c>
      <c r="E191" s="384">
        <v>500</v>
      </c>
      <c r="F191" s="1250" t="s">
        <v>445</v>
      </c>
      <c r="G191" s="479">
        <v>1.3713171435000002</v>
      </c>
      <c r="H191" s="179">
        <f>IF(G191="","",G191-G191*COMPASS!$U$31)</f>
        <v>1.3713171435000002</v>
      </c>
    </row>
    <row r="192" spans="1:8" ht="14.85" customHeight="1">
      <c r="A192" s="341" t="s">
        <v>17227</v>
      </c>
      <c r="B192" s="371" t="s">
        <v>12179</v>
      </c>
      <c r="C192" s="340" t="s">
        <v>17228</v>
      </c>
      <c r="D192" s="317" t="s">
        <v>17229</v>
      </c>
      <c r="E192" s="384">
        <v>500</v>
      </c>
      <c r="F192" s="1250" t="s">
        <v>445</v>
      </c>
      <c r="G192" s="479">
        <v>1.9974901770000002</v>
      </c>
      <c r="H192" s="179">
        <f>IF(G192="","",G192-G192*COMPASS!$U$31)</f>
        <v>1.9974901770000002</v>
      </c>
    </row>
    <row r="193" spans="1:8" ht="14.85" customHeight="1">
      <c r="A193" s="341" t="s">
        <v>17230</v>
      </c>
      <c r="B193" s="371" t="s">
        <v>12179</v>
      </c>
      <c r="C193" s="340" t="s">
        <v>17231</v>
      </c>
      <c r="D193" s="317" t="s">
        <v>17232</v>
      </c>
      <c r="E193" s="384">
        <v>500</v>
      </c>
      <c r="F193" s="1250" t="s">
        <v>445</v>
      </c>
      <c r="G193" s="479">
        <v>4.1105916825</v>
      </c>
      <c r="H193" s="179">
        <f>IF(G193="","",G193-G193*COMPASS!$U$31)</f>
        <v>4.1105916825</v>
      </c>
    </row>
    <row r="194" spans="1:8" ht="14.85" customHeight="1">
      <c r="A194" s="341" t="s">
        <v>17233</v>
      </c>
      <c r="B194" s="371" t="s">
        <v>12179</v>
      </c>
      <c r="C194" s="340" t="s">
        <v>17234</v>
      </c>
      <c r="D194" s="317" t="s">
        <v>17235</v>
      </c>
      <c r="E194" s="384">
        <v>500</v>
      </c>
      <c r="F194" s="1250" t="s">
        <v>445</v>
      </c>
      <c r="G194" s="479">
        <v>6.8428867450000004</v>
      </c>
      <c r="H194" s="179">
        <f>IF(G194="","",G194-G194*COMPASS!$U$31)</f>
        <v>6.8428867450000004</v>
      </c>
    </row>
    <row r="195" spans="1:8" ht="14.85" customHeight="1">
      <c r="A195" s="853" t="s">
        <v>11970</v>
      </c>
      <c r="B195" s="840"/>
      <c r="C195" s="854"/>
      <c r="D195" s="842"/>
      <c r="E195" s="843"/>
      <c r="F195" s="855"/>
      <c r="G195" s="855"/>
      <c r="H195" s="179" t="str">
        <f>IF(G195="","",G195-G195*COMPASS!$U$31)</f>
        <v/>
      </c>
    </row>
    <row r="196" spans="1:8" ht="14.85" customHeight="1">
      <c r="A196" s="341" t="s">
        <v>10498</v>
      </c>
      <c r="B196" s="371" t="s">
        <v>467</v>
      </c>
      <c r="C196" s="1158" t="s">
        <v>10499</v>
      </c>
      <c r="D196" s="317" t="s">
        <v>10500</v>
      </c>
      <c r="E196" s="384">
        <v>4000</v>
      </c>
      <c r="F196" s="379"/>
      <c r="G196" s="479">
        <v>1.2160487895000001</v>
      </c>
      <c r="H196" s="179">
        <f>IF(G196="","",G196-G196*COMPASS!$U$31)</f>
        <v>1.2160487895000001</v>
      </c>
    </row>
    <row r="197" spans="1:8" ht="14.85" customHeight="1">
      <c r="A197" s="341" t="s">
        <v>10501</v>
      </c>
      <c r="B197" s="371" t="s">
        <v>467</v>
      </c>
      <c r="C197" s="1158" t="s">
        <v>10502</v>
      </c>
      <c r="D197" s="317" t="s">
        <v>10503</v>
      </c>
      <c r="E197" s="384">
        <v>4000</v>
      </c>
      <c r="F197" s="573"/>
      <c r="G197" s="479">
        <v>2.2350123614999999</v>
      </c>
      <c r="H197" s="179">
        <f>IF(G197="","",G197-G197*COMPASS!$U$31)</f>
        <v>2.2350123614999999</v>
      </c>
    </row>
    <row r="198" spans="1:8" ht="14.85" customHeight="1">
      <c r="A198" s="341" t="s">
        <v>10504</v>
      </c>
      <c r="B198" s="371" t="s">
        <v>467</v>
      </c>
      <c r="C198" s="1158" t="s">
        <v>10505</v>
      </c>
      <c r="D198" s="317" t="s">
        <v>10506</v>
      </c>
      <c r="E198" s="384">
        <v>4000</v>
      </c>
      <c r="F198" s="379"/>
      <c r="G198" s="479">
        <v>3.8523510520000004</v>
      </c>
      <c r="H198" s="179">
        <f>IF(G198="","",G198-G198*COMPASS!$U$31)</f>
        <v>3.8523510520000004</v>
      </c>
    </row>
    <row r="199" spans="1:8" ht="14.85" customHeight="1">
      <c r="A199" s="1251" t="s">
        <v>17236</v>
      </c>
      <c r="B199" s="840"/>
      <c r="C199" s="841"/>
      <c r="D199" s="842"/>
      <c r="E199" s="843"/>
      <c r="F199" s="844"/>
      <c r="G199" s="844"/>
      <c r="H199" s="179" t="str">
        <f>IF(G199="","",G199-G199*COMPASS!$U$31)</f>
        <v/>
      </c>
    </row>
    <row r="200" spans="1:8" ht="14.85" customHeight="1">
      <c r="A200" s="341" t="s">
        <v>17237</v>
      </c>
      <c r="B200" s="1252" t="s">
        <v>467</v>
      </c>
      <c r="C200" s="311" t="s">
        <v>17238</v>
      </c>
      <c r="D200" s="311" t="s">
        <v>17239</v>
      </c>
      <c r="E200" s="384">
        <v>2000</v>
      </c>
      <c r="F200" s="1250" t="s">
        <v>445</v>
      </c>
      <c r="G200" s="479">
        <v>2.1924355550000003</v>
      </c>
      <c r="H200" s="179">
        <f>IF(G200="","",G200-G200*COMPASS!$U$31)</f>
        <v>2.1924355550000003</v>
      </c>
    </row>
    <row r="201" spans="1:8" ht="14.85" customHeight="1">
      <c r="A201" s="341" t="s">
        <v>17240</v>
      </c>
      <c r="B201" s="1252" t="s">
        <v>216</v>
      </c>
      <c r="C201" s="311" t="s">
        <v>17241</v>
      </c>
      <c r="D201" s="311" t="s">
        <v>17242</v>
      </c>
      <c r="E201" s="384">
        <v>2000</v>
      </c>
      <c r="F201" s="1250" t="s">
        <v>445</v>
      </c>
      <c r="G201" s="479">
        <v>2.5934454769999999</v>
      </c>
      <c r="H201" s="179">
        <f>IF(G201="","",G201-G201*COMPASS!$U$31)</f>
        <v>2.5934454769999999</v>
      </c>
    </row>
    <row r="202" spans="1:8" ht="14.85" customHeight="1">
      <c r="A202" s="341" t="s">
        <v>17243</v>
      </c>
      <c r="B202" s="1252" t="s">
        <v>216</v>
      </c>
      <c r="C202" s="311" t="s">
        <v>17244</v>
      </c>
      <c r="D202" s="311" t="s">
        <v>17245</v>
      </c>
      <c r="E202" s="384">
        <v>2000</v>
      </c>
      <c r="F202" s="1250" t="s">
        <v>445</v>
      </c>
      <c r="G202" s="479">
        <v>3.4624003005000001</v>
      </c>
      <c r="H202" s="179">
        <f>IF(G202="","",G202-G202*COMPASS!$U$31)</f>
        <v>3.4624003005000001</v>
      </c>
    </row>
    <row r="203" spans="1:8" ht="14.85" customHeight="1">
      <c r="A203" s="341" t="s">
        <v>17246</v>
      </c>
      <c r="B203" s="1252" t="s">
        <v>467</v>
      </c>
      <c r="C203" s="311" t="s">
        <v>17247</v>
      </c>
      <c r="D203" s="311" t="s">
        <v>17248</v>
      </c>
      <c r="E203" s="384">
        <v>2000</v>
      </c>
      <c r="F203" s="1250" t="s">
        <v>445</v>
      </c>
      <c r="G203" s="479">
        <v>4.4750643449999998</v>
      </c>
      <c r="H203" s="179">
        <f>IF(G203="","",G203-G203*COMPASS!$U$31)</f>
        <v>4.4750643449999998</v>
      </c>
    </row>
    <row r="204" spans="1:8" ht="14.85" customHeight="1">
      <c r="A204" s="341" t="s">
        <v>17249</v>
      </c>
      <c r="B204" s="1252" t="s">
        <v>467</v>
      </c>
      <c r="C204" s="311" t="s">
        <v>17250</v>
      </c>
      <c r="D204" s="311" t="s">
        <v>17251</v>
      </c>
      <c r="E204" s="384">
        <v>2000</v>
      </c>
      <c r="F204" s="1250" t="s">
        <v>445</v>
      </c>
      <c r="G204" s="479">
        <v>7.2518560699999997</v>
      </c>
      <c r="H204" s="179">
        <f>IF(G204="","",G204-G204*COMPASS!$U$31)</f>
        <v>7.2518560699999997</v>
      </c>
    </row>
    <row r="205" spans="1:8" ht="14.85" customHeight="1">
      <c r="A205" s="341" t="s">
        <v>17252</v>
      </c>
      <c r="B205" s="1252" t="s">
        <v>216</v>
      </c>
      <c r="C205" s="311" t="s">
        <v>17253</v>
      </c>
      <c r="D205" s="311" t="s">
        <v>17254</v>
      </c>
      <c r="E205" s="384">
        <v>2000</v>
      </c>
      <c r="F205" s="1250" t="s">
        <v>445</v>
      </c>
      <c r="G205" s="479">
        <v>13.202189761500001</v>
      </c>
      <c r="H205" s="179">
        <f>IF(G205="","",G205-G205*COMPASS!$U$31)</f>
        <v>13.202189761500001</v>
      </c>
    </row>
    <row r="206" spans="1:8" ht="14.85" customHeight="1">
      <c r="A206" s="1253" t="s">
        <v>17255</v>
      </c>
      <c r="B206" s="840"/>
      <c r="C206" s="841"/>
      <c r="D206" s="842"/>
      <c r="E206" s="843"/>
      <c r="F206" s="844"/>
      <c r="G206" s="844"/>
      <c r="H206" s="179" t="str">
        <f>IF(G206="","",G206-G206*COMPASS!$U$31)</f>
        <v/>
      </c>
    </row>
    <row r="207" spans="1:8" ht="14.85" customHeight="1">
      <c r="A207" s="347" t="s">
        <v>7786</v>
      </c>
      <c r="B207" s="371" t="s">
        <v>216</v>
      </c>
      <c r="C207" s="340" t="s">
        <v>7787</v>
      </c>
      <c r="D207" s="311" t="s">
        <v>7788</v>
      </c>
      <c r="E207" s="384">
        <v>6000</v>
      </c>
      <c r="F207" s="379"/>
      <c r="G207" s="479">
        <v>0.98934579349999996</v>
      </c>
      <c r="H207" s="179">
        <f>IF(G207="","",G207-G207*COMPASS!$U$31)</f>
        <v>0.98934579349999996</v>
      </c>
    </row>
    <row r="208" spans="1:8" ht="14.85" customHeight="1">
      <c r="A208" s="347" t="s">
        <v>7789</v>
      </c>
      <c r="B208" s="371" t="s">
        <v>467</v>
      </c>
      <c r="C208" s="340" t="s">
        <v>7790</v>
      </c>
      <c r="D208" s="311" t="s">
        <v>10307</v>
      </c>
      <c r="E208" s="384">
        <v>1</v>
      </c>
      <c r="F208" s="379"/>
      <c r="G208" s="479">
        <v>1.1165762505000001</v>
      </c>
      <c r="H208" s="179">
        <f>IF(G208="","",G208-G208*COMPASS!$U$31)</f>
        <v>1.1165762505000001</v>
      </c>
    </row>
    <row r="209" spans="1:8" ht="14.85" customHeight="1">
      <c r="A209" s="347" t="s">
        <v>15278</v>
      </c>
      <c r="B209" s="371" t="s">
        <v>12179</v>
      </c>
      <c r="C209" s="340" t="s">
        <v>15279</v>
      </c>
      <c r="D209" s="311" t="s">
        <v>15280</v>
      </c>
      <c r="E209" s="384">
        <v>6000</v>
      </c>
      <c r="F209" s="379"/>
      <c r="G209" s="479">
        <v>1.6481363805000002</v>
      </c>
      <c r="H209" s="179">
        <f>IF(G209="","",G209-G209*COMPASS!$U$31)</f>
        <v>1.6481363805000002</v>
      </c>
    </row>
    <row r="210" spans="1:8" ht="14.85" customHeight="1">
      <c r="A210" s="341" t="s">
        <v>13939</v>
      </c>
      <c r="B210" s="371" t="s">
        <v>216</v>
      </c>
      <c r="C210" s="1254" t="s">
        <v>13940</v>
      </c>
      <c r="D210" s="311" t="s">
        <v>13941</v>
      </c>
      <c r="E210" s="384">
        <v>6000</v>
      </c>
      <c r="F210" s="379"/>
      <c r="G210" s="479" t="s">
        <v>3313</v>
      </c>
      <c r="H210" s="179" t="e">
        <f>IF(G210="","",G210-G210*COMPASS!$U$31)</f>
        <v>#VALUE!</v>
      </c>
    </row>
    <row r="211" spans="1:8" ht="14.85" customHeight="1">
      <c r="A211" s="1244" t="s">
        <v>17256</v>
      </c>
      <c r="B211" s="1245"/>
      <c r="C211" s="1246"/>
      <c r="D211" s="1247"/>
      <c r="E211" s="1248"/>
      <c r="F211" s="1249"/>
      <c r="G211" s="1249"/>
      <c r="H211" s="179" t="str">
        <f>IF(G211="","",G211-G211*COMPASS!$U$31)</f>
        <v/>
      </c>
    </row>
    <row r="212" spans="1:8" ht="14.85" customHeight="1">
      <c r="A212" s="341" t="s">
        <v>17257</v>
      </c>
      <c r="B212" s="371" t="s">
        <v>12179</v>
      </c>
      <c r="C212" s="317" t="s">
        <v>17258</v>
      </c>
      <c r="D212" s="311" t="s">
        <v>17259</v>
      </c>
      <c r="E212" s="384">
        <v>6000</v>
      </c>
      <c r="F212" s="1250" t="s">
        <v>445</v>
      </c>
      <c r="G212" s="479">
        <v>1.4153538404999999</v>
      </c>
      <c r="H212" s="179">
        <f>IF(G212="","",G212-G212*COMPASS!$U$31)</f>
        <v>1.4153538404999999</v>
      </c>
    </row>
    <row r="213" spans="1:8" ht="14.85" customHeight="1">
      <c r="A213" s="341" t="s">
        <v>13939</v>
      </c>
      <c r="B213" s="371" t="s">
        <v>12179</v>
      </c>
      <c r="C213" s="317" t="s">
        <v>13940</v>
      </c>
      <c r="D213" s="311" t="s">
        <v>17260</v>
      </c>
      <c r="E213" s="384">
        <v>6000</v>
      </c>
      <c r="F213" s="1250" t="s">
        <v>445</v>
      </c>
      <c r="G213" s="479">
        <v>1.8511211555</v>
      </c>
      <c r="H213" s="179">
        <f>IF(G213="","",G213-G213*COMPASS!$U$31)</f>
        <v>1.8511211555</v>
      </c>
    </row>
    <row r="214" spans="1:8" ht="14.85" customHeight="1">
      <c r="A214" s="1244" t="s">
        <v>17261</v>
      </c>
      <c r="B214" s="1245"/>
      <c r="C214" s="1246"/>
      <c r="D214" s="1247"/>
      <c r="E214" s="1248"/>
      <c r="F214" s="1249"/>
      <c r="G214" s="1249"/>
      <c r="H214" s="179" t="str">
        <f>IF(G214="","",G214-G214*COMPASS!$U$31)</f>
        <v/>
      </c>
    </row>
    <row r="215" spans="1:8" ht="14.85" customHeight="1">
      <c r="A215" s="341" t="s">
        <v>17262</v>
      </c>
      <c r="B215" s="371" t="s">
        <v>12179</v>
      </c>
      <c r="C215" s="317" t="s">
        <v>17263</v>
      </c>
      <c r="D215" s="317" t="s">
        <v>17264</v>
      </c>
      <c r="E215" s="384">
        <v>6000</v>
      </c>
      <c r="F215" s="1250" t="s">
        <v>445</v>
      </c>
      <c r="G215" s="479">
        <v>1.8838187030000002</v>
      </c>
      <c r="H215" s="179">
        <f>IF(G215="","",G215-G215*COMPASS!$U$31)</f>
        <v>1.8838187030000002</v>
      </c>
    </row>
    <row r="216" spans="1:8" ht="14.85" customHeight="1">
      <c r="A216" s="341" t="s">
        <v>17265</v>
      </c>
      <c r="B216" s="371" t="s">
        <v>12179</v>
      </c>
      <c r="C216" s="317" t="s">
        <v>17266</v>
      </c>
      <c r="D216" s="317" t="s">
        <v>17267</v>
      </c>
      <c r="E216" s="384">
        <v>6000</v>
      </c>
      <c r="F216" s="1250" t="s">
        <v>445</v>
      </c>
      <c r="G216" s="479">
        <v>2.3195860180000003</v>
      </c>
      <c r="H216" s="179">
        <f>IF(G216="","",G216-G216*COMPASS!$U$31)</f>
        <v>2.3195860180000003</v>
      </c>
    </row>
    <row r="217" spans="1:8" ht="14.85" customHeight="1">
      <c r="A217" s="856" t="s">
        <v>6132</v>
      </c>
      <c r="B217" s="857"/>
      <c r="C217" s="858"/>
      <c r="D217" s="859"/>
      <c r="E217" s="860"/>
      <c r="F217" s="861"/>
      <c r="G217" s="861"/>
      <c r="H217" s="179" t="str">
        <f>IF(G217="","",G217-G217*COMPASS!$U$31)</f>
        <v/>
      </c>
    </row>
    <row r="218" spans="1:8" ht="14.85" customHeight="1">
      <c r="A218" s="862" t="s">
        <v>6133</v>
      </c>
      <c r="B218" s="863"/>
      <c r="C218" s="864"/>
      <c r="D218" s="865"/>
      <c r="E218" s="866"/>
      <c r="F218" s="867"/>
      <c r="G218" s="867"/>
      <c r="H218" s="179" t="str">
        <f>IF(G218="","",G218-G218*COMPASS!$U$31)</f>
        <v/>
      </c>
    </row>
    <row r="219" spans="1:8" ht="14.85" customHeight="1">
      <c r="A219" s="347" t="s">
        <v>6146</v>
      </c>
      <c r="B219" s="371" t="s">
        <v>216</v>
      </c>
      <c r="C219" s="294" t="s">
        <v>6147</v>
      </c>
      <c r="D219" s="311" t="s">
        <v>10318</v>
      </c>
      <c r="E219" s="384">
        <v>1</v>
      </c>
      <c r="F219" s="379"/>
      <c r="G219" s="479">
        <v>541.03941900000007</v>
      </c>
      <c r="H219" s="179">
        <f>IF(G219="","",G219-G219*COMPASS!$U$31)</f>
        <v>541.03941900000007</v>
      </c>
    </row>
    <row r="220" spans="1:8" ht="14.85" customHeight="1">
      <c r="A220" s="347" t="s">
        <v>6148</v>
      </c>
      <c r="B220" s="371" t="s">
        <v>216</v>
      </c>
      <c r="C220" s="294" t="s">
        <v>6149</v>
      </c>
      <c r="D220" s="311" t="s">
        <v>10319</v>
      </c>
      <c r="E220" s="384">
        <v>1</v>
      </c>
      <c r="F220" s="379"/>
      <c r="G220" s="479">
        <v>595.15536000000009</v>
      </c>
      <c r="H220" s="179">
        <f>IF(G220="","",G220-G220*COMPASS!$U$31)</f>
        <v>595.15536000000009</v>
      </c>
    </row>
    <row r="221" spans="1:8" ht="14.85" customHeight="1">
      <c r="A221" s="347" t="s">
        <v>2833</v>
      </c>
      <c r="B221" s="371" t="s">
        <v>216</v>
      </c>
      <c r="C221" s="294" t="s">
        <v>2801</v>
      </c>
      <c r="D221" s="311" t="s">
        <v>10320</v>
      </c>
      <c r="E221" s="384">
        <v>1</v>
      </c>
      <c r="F221" s="379"/>
      <c r="G221" s="479">
        <v>551.29864950000012</v>
      </c>
      <c r="H221" s="179">
        <f>IF(G221="","",G221-G221*COMPASS!$U$31)</f>
        <v>551.29864950000012</v>
      </c>
    </row>
    <row r="222" spans="1:8" ht="14.85" customHeight="1">
      <c r="A222" s="347" t="s">
        <v>6150</v>
      </c>
      <c r="B222" s="371" t="s">
        <v>216</v>
      </c>
      <c r="C222" s="294" t="s">
        <v>6151</v>
      </c>
      <c r="D222" s="311" t="s">
        <v>10321</v>
      </c>
      <c r="E222" s="384">
        <v>1</v>
      </c>
      <c r="F222" s="379"/>
      <c r="G222" s="479">
        <v>606.41451550000011</v>
      </c>
      <c r="H222" s="179">
        <f>IF(G222="","",G222-G222*COMPASS!$U$31)</f>
        <v>606.41451550000011</v>
      </c>
    </row>
    <row r="223" spans="1:8" ht="14.85" customHeight="1">
      <c r="A223" s="347" t="s">
        <v>6134</v>
      </c>
      <c r="B223" s="371" t="s">
        <v>216</v>
      </c>
      <c r="C223" s="294" t="s">
        <v>6135</v>
      </c>
      <c r="D223" s="311" t="s">
        <v>10309</v>
      </c>
      <c r="E223" s="384">
        <v>1</v>
      </c>
      <c r="F223" s="379"/>
      <c r="G223" s="479">
        <v>603.67472100000009</v>
      </c>
      <c r="H223" s="179">
        <f>IF(G223="","",G223-G223*COMPASS!$U$31)</f>
        <v>603.67472100000009</v>
      </c>
    </row>
    <row r="224" spans="1:8" ht="14.85" customHeight="1">
      <c r="A224" s="347" t="s">
        <v>2839</v>
      </c>
      <c r="B224" s="371" t="s">
        <v>216</v>
      </c>
      <c r="C224" s="294" t="s">
        <v>2807</v>
      </c>
      <c r="D224" s="311" t="s">
        <v>10308</v>
      </c>
      <c r="E224" s="384">
        <v>1</v>
      </c>
      <c r="F224" s="379"/>
      <c r="G224" s="479">
        <v>604.75463999999999</v>
      </c>
      <c r="H224" s="179">
        <f>IF(G224="","",G224-G224*COMPASS!$U$31)</f>
        <v>604.75463999999999</v>
      </c>
    </row>
    <row r="225" spans="1:8" ht="14.85" customHeight="1">
      <c r="A225" s="347" t="s">
        <v>6136</v>
      </c>
      <c r="B225" s="371" t="s">
        <v>216</v>
      </c>
      <c r="C225" s="294" t="s">
        <v>6137</v>
      </c>
      <c r="D225" s="311" t="s">
        <v>10310</v>
      </c>
      <c r="E225" s="384">
        <v>1</v>
      </c>
      <c r="F225" s="379"/>
      <c r="G225" s="479">
        <v>826.49800799999991</v>
      </c>
      <c r="H225" s="179">
        <f>IF(G225="","",G225-G225*COMPASS!$U$31)</f>
        <v>826.49800799999991</v>
      </c>
    </row>
    <row r="226" spans="1:8" ht="14.85" customHeight="1">
      <c r="A226" s="347" t="s">
        <v>6140</v>
      </c>
      <c r="B226" s="371" t="s">
        <v>216</v>
      </c>
      <c r="C226" s="294" t="s">
        <v>6141</v>
      </c>
      <c r="D226" s="311" t="s">
        <v>10312</v>
      </c>
      <c r="E226" s="384">
        <v>1</v>
      </c>
      <c r="F226" s="379"/>
      <c r="G226" s="479">
        <v>833.95744849999994</v>
      </c>
      <c r="H226" s="179">
        <f>IF(G226="","",G226-G226*COMPASS!$U$31)</f>
        <v>833.95744849999994</v>
      </c>
    </row>
    <row r="227" spans="1:8" ht="14.85" customHeight="1">
      <c r="A227" s="347" t="s">
        <v>6138</v>
      </c>
      <c r="B227" s="371" t="s">
        <v>216</v>
      </c>
      <c r="C227" s="294" t="s">
        <v>6139</v>
      </c>
      <c r="D227" s="311" t="s">
        <v>10311</v>
      </c>
      <c r="E227" s="384">
        <v>1</v>
      </c>
      <c r="F227" s="379"/>
      <c r="G227" s="479">
        <v>1272.504555</v>
      </c>
      <c r="H227" s="179">
        <f>IF(G227="","",G227-G227*COMPASS!$U$31)</f>
        <v>1272.504555</v>
      </c>
    </row>
    <row r="228" spans="1:8" ht="14.85" customHeight="1">
      <c r="A228" s="347" t="s">
        <v>2836</v>
      </c>
      <c r="B228" s="457" t="s">
        <v>216</v>
      </c>
      <c r="C228" s="294" t="s">
        <v>2804</v>
      </c>
      <c r="D228" s="311" t="s">
        <v>10313</v>
      </c>
      <c r="E228" s="384">
        <v>1</v>
      </c>
      <c r="F228" s="379"/>
      <c r="G228" s="479">
        <v>78.414118500000015</v>
      </c>
      <c r="H228" s="179">
        <f>IF(G228="","",G228-G228*COMPASS!$U$31)</f>
        <v>78.414118500000015</v>
      </c>
    </row>
    <row r="229" spans="1:8" ht="14.85" customHeight="1">
      <c r="A229" s="347" t="s">
        <v>2834</v>
      </c>
      <c r="B229" s="457" t="s">
        <v>216</v>
      </c>
      <c r="C229" s="340" t="s">
        <v>2802</v>
      </c>
      <c r="D229" s="311" t="s">
        <v>10314</v>
      </c>
      <c r="E229" s="384">
        <v>1</v>
      </c>
      <c r="F229" s="379"/>
      <c r="G229" s="479">
        <v>78.414118500000015</v>
      </c>
      <c r="H229" s="179">
        <f>IF(G229="","",G229-G229*COMPASS!$U$31)</f>
        <v>78.414118500000015</v>
      </c>
    </row>
    <row r="230" spans="1:8" ht="14.85" customHeight="1">
      <c r="A230" s="347" t="s">
        <v>2835</v>
      </c>
      <c r="B230" s="371" t="s">
        <v>216</v>
      </c>
      <c r="C230" s="294" t="s">
        <v>2803</v>
      </c>
      <c r="D230" s="311" t="s">
        <v>10315</v>
      </c>
      <c r="E230" s="384">
        <v>1</v>
      </c>
      <c r="F230" s="379"/>
      <c r="G230" s="479">
        <v>114.33142450000003</v>
      </c>
      <c r="H230" s="179">
        <f>IF(G230="","",G230-G230*COMPASS!$U$31)</f>
        <v>114.33142450000003</v>
      </c>
    </row>
    <row r="231" spans="1:8" ht="14.85" customHeight="1">
      <c r="A231" s="347" t="s">
        <v>6144</v>
      </c>
      <c r="B231" s="371" t="s">
        <v>216</v>
      </c>
      <c r="C231" s="294" t="s">
        <v>6145</v>
      </c>
      <c r="D231" s="311" t="s">
        <v>10317</v>
      </c>
      <c r="E231" s="384">
        <v>1</v>
      </c>
      <c r="F231" s="379"/>
      <c r="G231" s="479">
        <v>171.56713150000002</v>
      </c>
      <c r="H231" s="179">
        <f>IF(G231="","",G231-G231*COMPASS!$U$31)</f>
        <v>171.56713150000002</v>
      </c>
    </row>
    <row r="232" spans="1:8" ht="14.85" customHeight="1">
      <c r="A232" s="341" t="s">
        <v>6142</v>
      </c>
      <c r="B232" s="457" t="s">
        <v>216</v>
      </c>
      <c r="C232" s="340" t="s">
        <v>6143</v>
      </c>
      <c r="D232" s="311" t="s">
        <v>10316</v>
      </c>
      <c r="E232" s="384">
        <v>1</v>
      </c>
      <c r="F232" s="379"/>
      <c r="G232" s="479">
        <v>184.54615800000002</v>
      </c>
      <c r="H232" s="179">
        <f>IF(G232="","",G232-G232*COMPASS!$U$31)</f>
        <v>184.54615800000002</v>
      </c>
    </row>
    <row r="233" spans="1:8" ht="14.85" customHeight="1">
      <c r="A233" s="862" t="s">
        <v>6152</v>
      </c>
      <c r="B233" s="863"/>
      <c r="C233" s="864"/>
      <c r="D233" s="865"/>
      <c r="E233" s="866"/>
      <c r="F233" s="867"/>
      <c r="G233" s="867"/>
      <c r="H233" s="179" t="str">
        <f>IF(G233="","",G233-G233*COMPASS!$U$31)</f>
        <v/>
      </c>
    </row>
    <row r="234" spans="1:8" ht="14.85" customHeight="1">
      <c r="A234" s="341" t="s">
        <v>6156</v>
      </c>
      <c r="B234" s="371" t="s">
        <v>216</v>
      </c>
      <c r="C234" s="340" t="s">
        <v>6157</v>
      </c>
      <c r="D234" s="317" t="s">
        <v>6158</v>
      </c>
      <c r="E234" s="384">
        <v>1</v>
      </c>
      <c r="F234" s="379"/>
      <c r="G234" s="479">
        <v>18.418618500000004</v>
      </c>
      <c r="H234" s="179">
        <f>IF(G234="","",G234-G234*COMPASS!$U$31)</f>
        <v>18.418618500000004</v>
      </c>
    </row>
    <row r="235" spans="1:8" ht="14.85" customHeight="1">
      <c r="A235" s="347" t="s">
        <v>2766</v>
      </c>
      <c r="B235" s="371" t="s">
        <v>216</v>
      </c>
      <c r="C235" s="294" t="s">
        <v>2708</v>
      </c>
      <c r="D235" s="311" t="s">
        <v>11844</v>
      </c>
      <c r="E235" s="384">
        <v>1</v>
      </c>
      <c r="F235" s="379"/>
      <c r="G235" s="479">
        <v>48.296377499999998</v>
      </c>
      <c r="H235" s="179">
        <f>IF(G235="","",G235-G235*COMPASS!$U$31)</f>
        <v>48.296377499999998</v>
      </c>
    </row>
    <row r="236" spans="1:8" ht="14.85" customHeight="1">
      <c r="A236" s="347" t="s">
        <v>2739</v>
      </c>
      <c r="B236" s="371" t="s">
        <v>467</v>
      </c>
      <c r="C236" s="294" t="s">
        <v>2680</v>
      </c>
      <c r="D236" s="311" t="s">
        <v>6155</v>
      </c>
      <c r="E236" s="384">
        <v>1</v>
      </c>
      <c r="F236" s="1159"/>
      <c r="G236" s="479">
        <v>314.97637500000002</v>
      </c>
      <c r="H236" s="179">
        <f>IF(G236="","",G236-G236*COMPASS!$U$31)</f>
        <v>314.97637500000002</v>
      </c>
    </row>
    <row r="237" spans="1:8" ht="14.85" customHeight="1">
      <c r="A237" s="347" t="s">
        <v>2838</v>
      </c>
      <c r="B237" s="371" t="s">
        <v>216</v>
      </c>
      <c r="C237" s="294" t="s">
        <v>2806</v>
      </c>
      <c r="D237" s="311" t="s">
        <v>10324</v>
      </c>
      <c r="E237" s="384">
        <v>1</v>
      </c>
      <c r="F237" s="379"/>
      <c r="G237" s="479">
        <v>85.693572500000016</v>
      </c>
      <c r="H237" s="179">
        <f>IF(G237="","",G237-G237*COMPASS!$U$31)</f>
        <v>85.693572500000016</v>
      </c>
    </row>
    <row r="238" spans="1:8" ht="14.85" customHeight="1">
      <c r="A238" s="347" t="s">
        <v>2762</v>
      </c>
      <c r="B238" s="371" t="s">
        <v>216</v>
      </c>
      <c r="C238" s="294" t="s">
        <v>2704</v>
      </c>
      <c r="D238" s="311" t="s">
        <v>10322</v>
      </c>
      <c r="E238" s="384">
        <v>1</v>
      </c>
      <c r="F238" s="379"/>
      <c r="G238" s="479">
        <v>83.553733000000008</v>
      </c>
      <c r="H238" s="179">
        <f>IF(G238="","",G238-G238*COMPASS!$U$31)</f>
        <v>83.553733000000008</v>
      </c>
    </row>
    <row r="239" spans="1:8" ht="14.85" customHeight="1">
      <c r="A239" s="347" t="s">
        <v>6153</v>
      </c>
      <c r="B239" s="371" t="s">
        <v>216</v>
      </c>
      <c r="C239" s="294" t="s">
        <v>6154</v>
      </c>
      <c r="D239" s="311" t="s">
        <v>10328</v>
      </c>
      <c r="E239" s="384">
        <v>1</v>
      </c>
      <c r="F239" s="379"/>
      <c r="G239" s="479">
        <v>99.67252400000001</v>
      </c>
      <c r="H239" s="179">
        <f>IF(G239="","",G239-G239*COMPASS!$U$31)</f>
        <v>99.67252400000001</v>
      </c>
    </row>
    <row r="240" spans="1:8" ht="14.85" customHeight="1">
      <c r="A240" s="347" t="s">
        <v>8710</v>
      </c>
      <c r="B240" s="371" t="s">
        <v>216</v>
      </c>
      <c r="C240" s="294" t="s">
        <v>8691</v>
      </c>
      <c r="D240" s="311" t="s">
        <v>10326</v>
      </c>
      <c r="E240" s="384">
        <v>1</v>
      </c>
      <c r="F240" s="379"/>
      <c r="G240" s="479">
        <v>116.31127600000001</v>
      </c>
      <c r="H240" s="179">
        <f>IF(G240="","",G240-G240*COMPASS!$U$31)</f>
        <v>116.31127600000001</v>
      </c>
    </row>
    <row r="241" spans="1:8" ht="14.85" customHeight="1">
      <c r="A241" s="1153" t="s">
        <v>15782</v>
      </c>
      <c r="B241" s="1154" t="s">
        <v>216</v>
      </c>
      <c r="C241" s="1155" t="s">
        <v>15783</v>
      </c>
      <c r="D241" s="1156" t="s">
        <v>15784</v>
      </c>
      <c r="E241" s="384">
        <v>1</v>
      </c>
      <c r="F241" s="1157"/>
      <c r="G241" s="479">
        <v>97.152713000000006</v>
      </c>
      <c r="H241" s="179">
        <f>IF(G241="","",G241-G241*COMPASS!$U$31)</f>
        <v>97.152713000000006</v>
      </c>
    </row>
    <row r="242" spans="1:8" ht="14.85" customHeight="1">
      <c r="A242" s="347" t="s">
        <v>2837</v>
      </c>
      <c r="B242" s="371" t="s">
        <v>216</v>
      </c>
      <c r="C242" s="294" t="s">
        <v>2805</v>
      </c>
      <c r="D242" s="311" t="s">
        <v>10330</v>
      </c>
      <c r="E242" s="384">
        <v>1</v>
      </c>
      <c r="F242" s="379"/>
      <c r="G242" s="479">
        <v>85.693572500000016</v>
      </c>
      <c r="H242" s="179">
        <f>IF(G242="","",G242-G242*COMPASS!$U$31)</f>
        <v>85.693572500000016</v>
      </c>
    </row>
    <row r="243" spans="1:8" ht="14.85" customHeight="1">
      <c r="A243" s="347" t="s">
        <v>2760</v>
      </c>
      <c r="B243" s="371" t="s">
        <v>216</v>
      </c>
      <c r="C243" s="294" t="s">
        <v>2702</v>
      </c>
      <c r="D243" s="311" t="s">
        <v>10323</v>
      </c>
      <c r="E243" s="384">
        <v>1</v>
      </c>
      <c r="F243" s="379"/>
      <c r="G243" s="479">
        <v>81.4138935</v>
      </c>
      <c r="H243" s="179">
        <f>IF(G243="","",G243-G243*COMPASS!$U$31)</f>
        <v>81.4138935</v>
      </c>
    </row>
    <row r="244" spans="1:8" ht="14.85" customHeight="1">
      <c r="A244" s="347" t="s">
        <v>2761</v>
      </c>
      <c r="B244" s="371" t="s">
        <v>216</v>
      </c>
      <c r="C244" s="294" t="s">
        <v>2703</v>
      </c>
      <c r="D244" s="311" t="s">
        <v>10325</v>
      </c>
      <c r="E244" s="384">
        <v>1</v>
      </c>
      <c r="F244" s="379"/>
      <c r="G244" s="479">
        <v>155.4883375</v>
      </c>
      <c r="H244" s="179">
        <f>IF(G244="","",G244-G244*COMPASS!$U$31)</f>
        <v>155.4883375</v>
      </c>
    </row>
    <row r="245" spans="1:8" ht="14.85" customHeight="1">
      <c r="A245" s="347" t="s">
        <v>2767</v>
      </c>
      <c r="B245" s="371" t="s">
        <v>216</v>
      </c>
      <c r="C245" s="294" t="s">
        <v>2709</v>
      </c>
      <c r="D245" s="311" t="s">
        <v>10329</v>
      </c>
      <c r="E245" s="384">
        <v>1</v>
      </c>
      <c r="F245" s="379"/>
      <c r="G245" s="479">
        <v>183.466239</v>
      </c>
      <c r="H245" s="179">
        <f>IF(G245="","",G245-G245*COMPASS!$U$31)</f>
        <v>183.466239</v>
      </c>
    </row>
    <row r="246" spans="1:8" ht="14.85" customHeight="1">
      <c r="A246" s="347" t="s">
        <v>2763</v>
      </c>
      <c r="B246" s="371" t="s">
        <v>216</v>
      </c>
      <c r="C246" s="294" t="s">
        <v>2705</v>
      </c>
      <c r="D246" s="311" t="s">
        <v>10327</v>
      </c>
      <c r="E246" s="384">
        <v>1</v>
      </c>
      <c r="F246" s="579"/>
      <c r="G246" s="479">
        <v>216.72374450000001</v>
      </c>
      <c r="H246" s="179">
        <f>IF(G246="","",G246-G246*COMPASS!$U$31)</f>
        <v>216.72374450000001</v>
      </c>
    </row>
    <row r="247" spans="1:8" ht="14.85" customHeight="1">
      <c r="A247" s="347" t="s">
        <v>2768</v>
      </c>
      <c r="B247" s="371" t="s">
        <v>216</v>
      </c>
      <c r="C247" s="294" t="s">
        <v>2710</v>
      </c>
      <c r="D247" s="311" t="s">
        <v>10332</v>
      </c>
      <c r="E247" s="384">
        <v>1</v>
      </c>
      <c r="F247" s="379"/>
      <c r="G247" s="479">
        <v>197.32519950000002</v>
      </c>
      <c r="H247" s="179">
        <f>IF(G247="","",G247-G247*COMPASS!$U$31)</f>
        <v>197.32519950000002</v>
      </c>
    </row>
    <row r="248" spans="1:8" ht="14.85" customHeight="1">
      <c r="A248" s="347" t="s">
        <v>2758</v>
      </c>
      <c r="B248" s="371" t="s">
        <v>216</v>
      </c>
      <c r="C248" s="294" t="s">
        <v>2700</v>
      </c>
      <c r="D248" s="311" t="s">
        <v>10331</v>
      </c>
      <c r="E248" s="384">
        <v>1</v>
      </c>
      <c r="F248" s="379"/>
      <c r="G248" s="479">
        <v>155.4883375</v>
      </c>
      <c r="H248" s="179">
        <f>IF(G248="","",G248-G248*COMPASS!$U$31)</f>
        <v>155.4883375</v>
      </c>
    </row>
    <row r="249" spans="1:8" ht="14.85" customHeight="1">
      <c r="A249" s="862" t="s">
        <v>6159</v>
      </c>
      <c r="B249" s="863"/>
      <c r="C249" s="864"/>
      <c r="D249" s="865"/>
      <c r="E249" s="866"/>
      <c r="F249" s="867"/>
      <c r="G249" s="867"/>
      <c r="H249" s="179" t="str">
        <f>IF(G249="","",G249-G249*COMPASS!$U$31)</f>
        <v/>
      </c>
    </row>
    <row r="250" spans="1:8" ht="14.85" customHeight="1">
      <c r="A250" s="347" t="s">
        <v>7445</v>
      </c>
      <c r="B250" s="371" t="s">
        <v>4437</v>
      </c>
      <c r="C250" s="294" t="s">
        <v>7446</v>
      </c>
      <c r="D250" s="311" t="s">
        <v>6167</v>
      </c>
      <c r="E250" s="384">
        <v>1</v>
      </c>
      <c r="F250" s="1086" t="s">
        <v>7835</v>
      </c>
      <c r="G250" s="479">
        <v>69.660000000000011</v>
      </c>
      <c r="H250" s="179">
        <f>IF(G250="","",G250-G250*COMPASS!$U$31)</f>
        <v>69.660000000000011</v>
      </c>
    </row>
    <row r="251" spans="1:8" ht="14.85" customHeight="1">
      <c r="A251" s="347" t="s">
        <v>6164</v>
      </c>
      <c r="B251" s="371" t="s">
        <v>216</v>
      </c>
      <c r="C251" s="294" t="s">
        <v>6165</v>
      </c>
      <c r="D251" s="311" t="s">
        <v>6166</v>
      </c>
      <c r="E251" s="384">
        <v>1</v>
      </c>
      <c r="F251" s="379"/>
      <c r="G251" s="479">
        <v>385.01112200000006</v>
      </c>
      <c r="H251" s="179">
        <f>IF(G251="","",G251-G251*COMPASS!$U$31)</f>
        <v>385.01112200000006</v>
      </c>
    </row>
    <row r="252" spans="1:8" ht="14.85" customHeight="1">
      <c r="A252" s="347" t="s">
        <v>2786</v>
      </c>
      <c r="B252" s="371" t="s">
        <v>216</v>
      </c>
      <c r="C252" s="294" t="s">
        <v>2728</v>
      </c>
      <c r="D252" s="311" t="s">
        <v>6168</v>
      </c>
      <c r="E252" s="384">
        <v>1</v>
      </c>
      <c r="F252" s="379"/>
      <c r="G252" s="479">
        <v>350.97367500000001</v>
      </c>
      <c r="H252" s="179">
        <f>IF(G252="","",G252-G252*COMPASS!$U$31)</f>
        <v>350.97367500000001</v>
      </c>
    </row>
    <row r="253" spans="1:8" ht="14.85" customHeight="1">
      <c r="A253" s="347" t="s">
        <v>2783</v>
      </c>
      <c r="B253" s="371" t="s">
        <v>216</v>
      </c>
      <c r="C253" s="294" t="s">
        <v>2725</v>
      </c>
      <c r="D253" s="311" t="s">
        <v>6160</v>
      </c>
      <c r="E253" s="384">
        <v>1</v>
      </c>
      <c r="F253" s="379"/>
      <c r="G253" s="479">
        <v>712.22657900000002</v>
      </c>
      <c r="H253" s="179">
        <f>IF(G253="","",G253-G253*COMPASS!$U$31)</f>
        <v>712.22657900000002</v>
      </c>
    </row>
    <row r="254" spans="1:8" ht="14.85" customHeight="1">
      <c r="A254" s="347" t="s">
        <v>2792</v>
      </c>
      <c r="B254" s="371" t="s">
        <v>216</v>
      </c>
      <c r="C254" s="294" t="s">
        <v>2734</v>
      </c>
      <c r="D254" s="311" t="s">
        <v>6162</v>
      </c>
      <c r="E254" s="384">
        <v>1</v>
      </c>
      <c r="F254" s="379"/>
      <c r="G254" s="479">
        <v>728.34537</v>
      </c>
      <c r="H254" s="179">
        <f>IF(G254="","",G254-G254*COMPASS!$U$31)</f>
        <v>728.34537</v>
      </c>
    </row>
    <row r="255" spans="1:8" ht="14.85" customHeight="1">
      <c r="A255" s="347" t="s">
        <v>2789</v>
      </c>
      <c r="B255" s="371" t="s">
        <v>216</v>
      </c>
      <c r="C255" s="294" t="s">
        <v>2731</v>
      </c>
      <c r="D255" s="311" t="s">
        <v>6161</v>
      </c>
      <c r="E255" s="384">
        <v>1</v>
      </c>
      <c r="F255" s="579"/>
      <c r="G255" s="479">
        <v>752.2835745000001</v>
      </c>
      <c r="H255" s="179">
        <f>IF(G255="","",G255-G255*COMPASS!$U$31)</f>
        <v>752.2835745000001</v>
      </c>
    </row>
    <row r="256" spans="1:8" ht="14.85" customHeight="1">
      <c r="A256" s="347" t="s">
        <v>2790</v>
      </c>
      <c r="B256" s="371" t="s">
        <v>216</v>
      </c>
      <c r="C256" s="294" t="s">
        <v>2732</v>
      </c>
      <c r="D256" s="311" t="s">
        <v>6163</v>
      </c>
      <c r="E256" s="384">
        <v>1</v>
      </c>
      <c r="F256" s="379"/>
      <c r="G256" s="479">
        <v>700.38746700000013</v>
      </c>
      <c r="H256" s="179">
        <f>IF(G256="","",G256-G256*COMPASS!$U$31)</f>
        <v>700.38746700000013</v>
      </c>
    </row>
    <row r="257" spans="1:8" ht="14.85" customHeight="1">
      <c r="A257" s="862" t="s">
        <v>6169</v>
      </c>
      <c r="B257" s="863"/>
      <c r="C257" s="864"/>
      <c r="D257" s="865"/>
      <c r="E257" s="866"/>
      <c r="F257" s="867"/>
      <c r="G257" s="867"/>
      <c r="H257" s="179" t="str">
        <f>IF(G257="","",G257-G257*COMPASS!$U$31)</f>
        <v/>
      </c>
    </row>
    <row r="258" spans="1:8" ht="14.85" customHeight="1">
      <c r="A258" s="347" t="s">
        <v>2756</v>
      </c>
      <c r="B258" s="371" t="s">
        <v>216</v>
      </c>
      <c r="C258" s="294" t="s">
        <v>2698</v>
      </c>
      <c r="D258" s="311" t="s">
        <v>10335</v>
      </c>
      <c r="E258" s="384">
        <v>1</v>
      </c>
      <c r="F258" s="379"/>
      <c r="G258" s="479">
        <v>283.81871199999995</v>
      </c>
      <c r="H258" s="179">
        <f>IF(G258="","",G258-G258*COMPASS!$U$31)</f>
        <v>283.81871199999995</v>
      </c>
    </row>
    <row r="259" spans="1:8" ht="14.85" customHeight="1">
      <c r="A259" s="347" t="s">
        <v>2764</v>
      </c>
      <c r="B259" s="371" t="s">
        <v>216</v>
      </c>
      <c r="C259" s="294" t="s">
        <v>2706</v>
      </c>
      <c r="D259" s="311" t="s">
        <v>10336</v>
      </c>
      <c r="E259" s="384">
        <v>1</v>
      </c>
      <c r="F259" s="379"/>
      <c r="G259" s="479">
        <v>385.57108000000005</v>
      </c>
      <c r="H259" s="179">
        <f>IF(G259="","",G259-G259*COMPASS!$U$31)</f>
        <v>385.57108000000005</v>
      </c>
    </row>
    <row r="260" spans="1:8" ht="14.85" customHeight="1">
      <c r="A260" s="347" t="s">
        <v>2765</v>
      </c>
      <c r="B260" s="371" t="s">
        <v>216</v>
      </c>
      <c r="C260" s="294" t="s">
        <v>2707</v>
      </c>
      <c r="D260" s="311" t="s">
        <v>10337</v>
      </c>
      <c r="E260" s="384">
        <v>1</v>
      </c>
      <c r="F260" s="379"/>
      <c r="G260" s="479">
        <v>429.66777250000001</v>
      </c>
      <c r="H260" s="179">
        <f>IF(G260="","",G260-G260*COMPASS!$U$31)</f>
        <v>429.66777250000001</v>
      </c>
    </row>
    <row r="261" spans="1:8" ht="14.85" customHeight="1">
      <c r="A261" s="347" t="s">
        <v>2757</v>
      </c>
      <c r="B261" s="371" t="s">
        <v>216</v>
      </c>
      <c r="C261" s="294" t="s">
        <v>2699</v>
      </c>
      <c r="D261" s="311" t="s">
        <v>10338</v>
      </c>
      <c r="E261" s="384">
        <v>1</v>
      </c>
      <c r="F261" s="379"/>
      <c r="G261" s="479">
        <v>587.09596450000004</v>
      </c>
      <c r="H261" s="179">
        <f>IF(G261="","",G261-G261*COMPASS!$U$31)</f>
        <v>587.09596450000004</v>
      </c>
    </row>
    <row r="262" spans="1:8" ht="14.85" customHeight="1">
      <c r="A262" s="347" t="s">
        <v>7791</v>
      </c>
      <c r="B262" s="371" t="s">
        <v>216</v>
      </c>
      <c r="C262" s="294" t="s">
        <v>7792</v>
      </c>
      <c r="D262" s="311" t="s">
        <v>10333</v>
      </c>
      <c r="E262" s="384">
        <v>1</v>
      </c>
      <c r="F262" s="379"/>
      <c r="G262" s="479">
        <v>401.06991750000009</v>
      </c>
      <c r="H262" s="179">
        <f>IF(G262="","",G262-G262*COMPASS!$U$31)</f>
        <v>401.06991750000009</v>
      </c>
    </row>
    <row r="263" spans="1:8" ht="14.85" customHeight="1">
      <c r="A263" s="347" t="s">
        <v>8361</v>
      </c>
      <c r="B263" s="371" t="s">
        <v>216</v>
      </c>
      <c r="C263" s="294" t="s">
        <v>8362</v>
      </c>
      <c r="D263" s="311" t="s">
        <v>10334</v>
      </c>
      <c r="E263" s="384">
        <v>1</v>
      </c>
      <c r="F263" s="379"/>
      <c r="G263" s="479">
        <v>249.94125300000002</v>
      </c>
      <c r="H263" s="179">
        <f>IF(G263="","",G263-G263*COMPASS!$U$31)</f>
        <v>249.94125300000002</v>
      </c>
    </row>
    <row r="264" spans="1:8" ht="14.85" customHeight="1">
      <c r="A264" s="862" t="s">
        <v>6170</v>
      </c>
      <c r="B264" s="863"/>
      <c r="C264" s="864"/>
      <c r="D264" s="865"/>
      <c r="E264" s="866"/>
      <c r="F264" s="867"/>
      <c r="G264" s="867"/>
      <c r="H264" s="179" t="str">
        <f>IF(G264="","",G264-G264*COMPASS!$U$31)</f>
        <v/>
      </c>
    </row>
    <row r="265" spans="1:8" ht="14.85" customHeight="1">
      <c r="A265" s="347" t="s">
        <v>7869</v>
      </c>
      <c r="B265" s="371" t="s">
        <v>216</v>
      </c>
      <c r="C265" s="294" t="s">
        <v>7866</v>
      </c>
      <c r="D265" s="311" t="s">
        <v>10339</v>
      </c>
      <c r="E265" s="384">
        <v>1</v>
      </c>
      <c r="F265" s="379"/>
      <c r="G265" s="479">
        <v>262.3603215</v>
      </c>
      <c r="H265" s="179">
        <f>IF(G265="","",G265-G265*COMPASS!$U$31)</f>
        <v>262.3603215</v>
      </c>
    </row>
    <row r="266" spans="1:8" ht="14.85" customHeight="1">
      <c r="A266" s="347" t="s">
        <v>2759</v>
      </c>
      <c r="B266" s="371" t="s">
        <v>216</v>
      </c>
      <c r="C266" s="294" t="s">
        <v>2701</v>
      </c>
      <c r="D266" s="311" t="s">
        <v>10340</v>
      </c>
      <c r="E266" s="384">
        <v>1</v>
      </c>
      <c r="F266" s="379"/>
      <c r="G266" s="479">
        <v>99.352547999999999</v>
      </c>
      <c r="H266" s="179">
        <f>IF(G266="","",G266-G266*COMPASS!$U$31)</f>
        <v>99.352547999999999</v>
      </c>
    </row>
    <row r="267" spans="1:8" ht="14.85" customHeight="1">
      <c r="A267" s="347" t="s">
        <v>6171</v>
      </c>
      <c r="B267" s="371" t="s">
        <v>216</v>
      </c>
      <c r="C267" s="294" t="s">
        <v>6172</v>
      </c>
      <c r="D267" s="311" t="s">
        <v>6173</v>
      </c>
      <c r="E267" s="384">
        <v>1</v>
      </c>
      <c r="F267" s="379"/>
      <c r="G267" s="479">
        <v>40.056995500000006</v>
      </c>
      <c r="H267" s="179">
        <f>IF(G267="","",G267-G267*COMPASS!$U$31)</f>
        <v>40.056995500000006</v>
      </c>
    </row>
    <row r="268" spans="1:8" ht="14.85" customHeight="1">
      <c r="A268" s="856" t="s">
        <v>2841</v>
      </c>
      <c r="B268" s="857"/>
      <c r="C268" s="858"/>
      <c r="D268" s="859"/>
      <c r="E268" s="860"/>
      <c r="F268" s="861"/>
      <c r="G268" s="861"/>
      <c r="H268" s="179" t="str">
        <f>IF(G268="","",G268-G268*COMPASS!$U$31)</f>
        <v/>
      </c>
    </row>
    <row r="269" spans="1:8" ht="14.85" customHeight="1">
      <c r="A269" s="862" t="s">
        <v>6174</v>
      </c>
      <c r="B269" s="863"/>
      <c r="C269" s="864"/>
      <c r="D269" s="865"/>
      <c r="E269" s="866"/>
      <c r="F269" s="867"/>
      <c r="G269" s="867"/>
      <c r="H269" s="179" t="str">
        <f>IF(G269="","",G269-G269*COMPASS!$U$31)</f>
        <v/>
      </c>
    </row>
    <row r="270" spans="1:8" ht="14.85" customHeight="1">
      <c r="A270" s="347" t="s">
        <v>5874</v>
      </c>
      <c r="B270" s="371" t="s">
        <v>216</v>
      </c>
      <c r="C270" s="294" t="s">
        <v>5875</v>
      </c>
      <c r="D270" s="311" t="s">
        <v>10344</v>
      </c>
      <c r="E270" s="384">
        <v>1</v>
      </c>
      <c r="F270" s="379"/>
      <c r="G270" s="479">
        <v>22.378321499999998</v>
      </c>
      <c r="H270" s="179">
        <f>IF(G270="","",G270-G270*COMPASS!$U$31)</f>
        <v>22.378321499999998</v>
      </c>
    </row>
    <row r="271" spans="1:8" ht="14.85" customHeight="1">
      <c r="A271" s="347" t="s">
        <v>4336</v>
      </c>
      <c r="B271" s="371" t="s">
        <v>216</v>
      </c>
      <c r="C271" s="294" t="s">
        <v>4325</v>
      </c>
      <c r="D271" s="311" t="s">
        <v>10345</v>
      </c>
      <c r="E271" s="384">
        <v>1</v>
      </c>
      <c r="F271" s="379"/>
      <c r="G271" s="479">
        <v>23.518235999999998</v>
      </c>
      <c r="H271" s="179">
        <f>IF(G271="","",G271-G271*COMPASS!$U$31)</f>
        <v>23.518235999999998</v>
      </c>
    </row>
    <row r="272" spans="1:8" ht="14.85" customHeight="1">
      <c r="A272" s="347" t="s">
        <v>4337</v>
      </c>
      <c r="B272" s="371" t="s">
        <v>216</v>
      </c>
      <c r="C272" s="294" t="s">
        <v>4326</v>
      </c>
      <c r="D272" s="311" t="s">
        <v>10346</v>
      </c>
      <c r="E272" s="384">
        <v>1</v>
      </c>
      <c r="F272" s="379"/>
      <c r="G272" s="479">
        <v>24.598155000000006</v>
      </c>
      <c r="H272" s="179">
        <f>IF(G272="","",G272-G272*COMPASS!$U$31)</f>
        <v>24.598155000000006</v>
      </c>
    </row>
    <row r="273" spans="1:8" ht="14.85" customHeight="1">
      <c r="A273" s="347" t="s">
        <v>6175</v>
      </c>
      <c r="B273" s="371" t="s">
        <v>571</v>
      </c>
      <c r="C273" s="311" t="s">
        <v>6176</v>
      </c>
      <c r="D273" s="311" t="s">
        <v>10347</v>
      </c>
      <c r="E273" s="384">
        <v>1</v>
      </c>
      <c r="F273" s="1086" t="s">
        <v>7835</v>
      </c>
      <c r="G273" s="479">
        <v>28.259999999999998</v>
      </c>
      <c r="H273" s="179">
        <f>IF(G273="","",G273-G273*COMPASS!$U$31)</f>
        <v>28.259999999999998</v>
      </c>
    </row>
    <row r="274" spans="1:8" ht="14.85" customHeight="1">
      <c r="A274" s="347" t="s">
        <v>2828</v>
      </c>
      <c r="B274" s="371" t="s">
        <v>216</v>
      </c>
      <c r="C274" s="294" t="s">
        <v>2796</v>
      </c>
      <c r="D274" s="311" t="s">
        <v>10351</v>
      </c>
      <c r="E274" s="384">
        <v>1</v>
      </c>
      <c r="F274" s="379"/>
      <c r="G274" s="479">
        <v>31.017673500000004</v>
      </c>
      <c r="H274" s="179">
        <f>IF(G274="","",G274-G274*COMPASS!$U$31)</f>
        <v>31.017673500000004</v>
      </c>
    </row>
    <row r="275" spans="1:8" ht="14.85" customHeight="1">
      <c r="A275" s="347" t="s">
        <v>2829</v>
      </c>
      <c r="B275" s="371" t="s">
        <v>216</v>
      </c>
      <c r="C275" s="294" t="s">
        <v>2797</v>
      </c>
      <c r="D275" s="311" t="s">
        <v>10352</v>
      </c>
      <c r="E275" s="384">
        <v>1</v>
      </c>
      <c r="F275" s="379"/>
      <c r="G275" s="479">
        <v>34.357422999999997</v>
      </c>
      <c r="H275" s="179">
        <f>IF(G275="","",G275-G275*COMPASS!$U$31)</f>
        <v>34.357422999999997</v>
      </c>
    </row>
    <row r="276" spans="1:8" ht="14.85" customHeight="1">
      <c r="A276" s="347" t="s">
        <v>2830</v>
      </c>
      <c r="B276" s="371" t="s">
        <v>216</v>
      </c>
      <c r="C276" s="294" t="s">
        <v>2798</v>
      </c>
      <c r="D276" s="311" t="s">
        <v>10353</v>
      </c>
      <c r="E276" s="384">
        <v>1</v>
      </c>
      <c r="F276" s="579"/>
      <c r="G276" s="479">
        <v>37.677174000000001</v>
      </c>
      <c r="H276" s="179">
        <f>IF(G276="","",G276-G276*COMPASS!$U$31)</f>
        <v>37.677174000000001</v>
      </c>
    </row>
    <row r="277" spans="1:8" ht="14.85" customHeight="1">
      <c r="A277" s="347" t="s">
        <v>2831</v>
      </c>
      <c r="B277" s="371" t="s">
        <v>216</v>
      </c>
      <c r="C277" s="294" t="s">
        <v>2799</v>
      </c>
      <c r="D277" s="311" t="s">
        <v>10354</v>
      </c>
      <c r="E277" s="384">
        <v>1</v>
      </c>
      <c r="F277" s="379"/>
      <c r="G277" s="479">
        <v>44.356673000000001</v>
      </c>
      <c r="H277" s="179">
        <f>IF(G277="","",G277-G277*COMPASS!$U$31)</f>
        <v>44.356673000000001</v>
      </c>
    </row>
    <row r="278" spans="1:8" ht="14.85" customHeight="1">
      <c r="A278" s="347" t="s">
        <v>2832</v>
      </c>
      <c r="B278" s="371" t="s">
        <v>216</v>
      </c>
      <c r="C278" s="294" t="s">
        <v>2800</v>
      </c>
      <c r="D278" s="311" t="s">
        <v>10355</v>
      </c>
      <c r="E278" s="384">
        <v>1</v>
      </c>
      <c r="F278" s="379"/>
      <c r="G278" s="479">
        <v>60.995425000000012</v>
      </c>
      <c r="H278" s="179">
        <f>IF(G278="","",G278-G278*COMPASS!$U$31)</f>
        <v>60.995425000000012</v>
      </c>
    </row>
    <row r="279" spans="1:8" ht="14.85" customHeight="1">
      <c r="A279" s="347" t="s">
        <v>4338</v>
      </c>
      <c r="B279" s="371" t="s">
        <v>216</v>
      </c>
      <c r="C279" s="294" t="s">
        <v>4331</v>
      </c>
      <c r="D279" s="311" t="s">
        <v>10362</v>
      </c>
      <c r="E279" s="384">
        <v>1</v>
      </c>
      <c r="F279" s="379"/>
      <c r="G279" s="479">
        <v>23.518235999999998</v>
      </c>
      <c r="H279" s="179">
        <f>IF(G279="","",G279-G279*COMPASS!$U$31)</f>
        <v>23.518235999999998</v>
      </c>
    </row>
    <row r="280" spans="1:8" ht="14.85" customHeight="1">
      <c r="A280" s="347" t="s">
        <v>4339</v>
      </c>
      <c r="B280" s="371" t="s">
        <v>216</v>
      </c>
      <c r="C280" s="294" t="s">
        <v>4332</v>
      </c>
      <c r="D280" s="311" t="s">
        <v>10363</v>
      </c>
      <c r="E280" s="384">
        <v>1</v>
      </c>
      <c r="F280" s="379"/>
      <c r="G280" s="479">
        <v>25.558083</v>
      </c>
      <c r="H280" s="179">
        <f>IF(G280="","",G280-G280*COMPASS!$U$31)</f>
        <v>25.558083</v>
      </c>
    </row>
    <row r="281" spans="1:8" ht="14.85" customHeight="1">
      <c r="A281" s="347" t="s">
        <v>4340</v>
      </c>
      <c r="B281" s="371" t="s">
        <v>216</v>
      </c>
      <c r="C281" s="294" t="s">
        <v>4333</v>
      </c>
      <c r="D281" s="311" t="s">
        <v>10364</v>
      </c>
      <c r="E281" s="384">
        <v>1</v>
      </c>
      <c r="F281" s="379"/>
      <c r="G281" s="479">
        <v>27.597930000000002</v>
      </c>
      <c r="H281" s="179">
        <f>IF(G281="","",G281-G281*COMPASS!$U$31)</f>
        <v>27.597930000000002</v>
      </c>
    </row>
    <row r="282" spans="1:8" ht="14.85" customHeight="1">
      <c r="A282" s="347" t="s">
        <v>4341</v>
      </c>
      <c r="B282" s="371" t="s">
        <v>216</v>
      </c>
      <c r="C282" s="294" t="s">
        <v>4334</v>
      </c>
      <c r="D282" s="311" t="s">
        <v>10365</v>
      </c>
      <c r="E282" s="384">
        <v>1</v>
      </c>
      <c r="F282" s="379"/>
      <c r="G282" s="479">
        <v>31.677624000000005</v>
      </c>
      <c r="H282" s="179">
        <f>IF(G282="","",G282-G282*COMPASS!$U$31)</f>
        <v>31.677624000000005</v>
      </c>
    </row>
    <row r="283" spans="1:8" ht="14.85" customHeight="1">
      <c r="A283" s="347" t="s">
        <v>4342</v>
      </c>
      <c r="B283" s="371" t="s">
        <v>216</v>
      </c>
      <c r="C283" s="294" t="s">
        <v>4335</v>
      </c>
      <c r="D283" s="311" t="s">
        <v>10366</v>
      </c>
      <c r="E283" s="384">
        <v>1</v>
      </c>
      <c r="F283" s="379"/>
      <c r="G283" s="479">
        <v>41.87685900000001</v>
      </c>
      <c r="H283" s="179">
        <f>IF(G283="","",G283-G283*COMPASS!$U$31)</f>
        <v>41.87685900000001</v>
      </c>
    </row>
    <row r="284" spans="1:8" ht="14.85" customHeight="1">
      <c r="A284" s="347" t="s">
        <v>8711</v>
      </c>
      <c r="B284" s="371" t="s">
        <v>216</v>
      </c>
      <c r="C284" s="294" t="s">
        <v>8692</v>
      </c>
      <c r="D284" s="311" t="s">
        <v>10341</v>
      </c>
      <c r="E284" s="384">
        <v>1</v>
      </c>
      <c r="F284" s="379"/>
      <c r="G284" s="479">
        <v>7.0794689999999996</v>
      </c>
      <c r="H284" s="179">
        <f>IF(G284="","",G284-G284*COMPASS!$U$31)</f>
        <v>7.0794689999999996</v>
      </c>
    </row>
    <row r="285" spans="1:8" ht="14.85" customHeight="1">
      <c r="A285" s="347" t="s">
        <v>8712</v>
      </c>
      <c r="B285" s="371" t="s">
        <v>216</v>
      </c>
      <c r="C285" s="294" t="s">
        <v>8693</v>
      </c>
      <c r="D285" s="311" t="s">
        <v>10342</v>
      </c>
      <c r="E285" s="384">
        <v>1</v>
      </c>
      <c r="F285" s="379"/>
      <c r="G285" s="479">
        <v>7.4394420000000014</v>
      </c>
      <c r="H285" s="179">
        <f>IF(G285="","",G285-G285*COMPASS!$U$31)</f>
        <v>7.4394420000000014</v>
      </c>
    </row>
    <row r="286" spans="1:8" ht="14.85" customHeight="1">
      <c r="A286" s="347" t="s">
        <v>8713</v>
      </c>
      <c r="B286" s="371" t="s">
        <v>216</v>
      </c>
      <c r="C286" s="294" t="s">
        <v>8694</v>
      </c>
      <c r="D286" s="311" t="s">
        <v>10343</v>
      </c>
      <c r="E286" s="384">
        <v>1</v>
      </c>
      <c r="F286" s="379"/>
      <c r="G286" s="479">
        <v>7.7594180000000001</v>
      </c>
      <c r="H286" s="179">
        <f>IF(G286="","",G286-G286*COMPASS!$U$31)</f>
        <v>7.7594180000000001</v>
      </c>
    </row>
    <row r="287" spans="1:8" ht="14.85" customHeight="1">
      <c r="A287" s="347" t="s">
        <v>8717</v>
      </c>
      <c r="B287" s="371" t="s">
        <v>216</v>
      </c>
      <c r="C287" s="294" t="s">
        <v>8698</v>
      </c>
      <c r="D287" s="311" t="s">
        <v>10356</v>
      </c>
      <c r="E287" s="384">
        <v>1</v>
      </c>
      <c r="F287" s="379"/>
      <c r="G287" s="479">
        <v>7.0994674999999994</v>
      </c>
      <c r="H287" s="179">
        <f>IF(G287="","",G287-G287*COMPASS!$U$31)</f>
        <v>7.0994674999999994</v>
      </c>
    </row>
    <row r="288" spans="1:8" ht="14.85" customHeight="1">
      <c r="A288" s="347" t="s">
        <v>8718</v>
      </c>
      <c r="B288" s="371" t="s">
        <v>216</v>
      </c>
      <c r="C288" s="294" t="s">
        <v>8699</v>
      </c>
      <c r="D288" s="311" t="s">
        <v>10357</v>
      </c>
      <c r="E288" s="384">
        <v>1</v>
      </c>
      <c r="F288" s="379"/>
      <c r="G288" s="479">
        <v>7.4594405000000013</v>
      </c>
      <c r="H288" s="179">
        <f>IF(G288="","",G288-G288*COMPASS!$U$31)</f>
        <v>7.4594405000000013</v>
      </c>
    </row>
    <row r="289" spans="1:8" ht="14.85" customHeight="1">
      <c r="A289" s="347" t="s">
        <v>8719</v>
      </c>
      <c r="B289" s="371" t="s">
        <v>216</v>
      </c>
      <c r="C289" s="294" t="s">
        <v>8700</v>
      </c>
      <c r="D289" s="311" t="s">
        <v>10358</v>
      </c>
      <c r="E289" s="384">
        <v>1</v>
      </c>
      <c r="F289" s="379"/>
      <c r="G289" s="479">
        <v>7.7794165000000008</v>
      </c>
      <c r="H289" s="179">
        <f>IF(G289="","",G289-G289*COMPASS!$U$31)</f>
        <v>7.7794165000000008</v>
      </c>
    </row>
    <row r="290" spans="1:8" ht="14.85" customHeight="1">
      <c r="A290" s="347" t="s">
        <v>8714</v>
      </c>
      <c r="B290" s="371" t="s">
        <v>216</v>
      </c>
      <c r="C290" s="294" t="s">
        <v>8695</v>
      </c>
      <c r="D290" s="311" t="s">
        <v>10348</v>
      </c>
      <c r="E290" s="384">
        <v>1</v>
      </c>
      <c r="F290" s="379"/>
      <c r="G290" s="479">
        <v>7.959403</v>
      </c>
      <c r="H290" s="179">
        <f>IF(G290="","",G290-G290*COMPASS!$U$31)</f>
        <v>7.959403</v>
      </c>
    </row>
    <row r="291" spans="1:8" ht="14.85" customHeight="1">
      <c r="A291" s="347" t="s">
        <v>8715</v>
      </c>
      <c r="B291" s="371" t="s">
        <v>216</v>
      </c>
      <c r="C291" s="294" t="s">
        <v>8696</v>
      </c>
      <c r="D291" s="311" t="s">
        <v>10349</v>
      </c>
      <c r="E291" s="384">
        <v>1</v>
      </c>
      <c r="F291" s="379"/>
      <c r="G291" s="479">
        <v>9.2993025000000014</v>
      </c>
      <c r="H291" s="179">
        <f>IF(G291="","",G291-G291*COMPASS!$U$31)</f>
        <v>9.2993025000000014</v>
      </c>
    </row>
    <row r="292" spans="1:8" ht="14.85" customHeight="1">
      <c r="A292" s="347" t="s">
        <v>8716</v>
      </c>
      <c r="B292" s="371" t="s">
        <v>216</v>
      </c>
      <c r="C292" s="294" t="s">
        <v>8697</v>
      </c>
      <c r="D292" s="311" t="s">
        <v>10350</v>
      </c>
      <c r="E292" s="384">
        <v>1</v>
      </c>
      <c r="F292" s="379"/>
      <c r="G292" s="479">
        <v>10.599205</v>
      </c>
      <c r="H292" s="179">
        <f>IF(G292="","",G292-G292*COMPASS!$U$31)</f>
        <v>10.599205</v>
      </c>
    </row>
    <row r="293" spans="1:8" ht="14.85" customHeight="1">
      <c r="A293" s="347" t="s">
        <v>8720</v>
      </c>
      <c r="B293" s="371" t="s">
        <v>216</v>
      </c>
      <c r="C293" s="294" t="s">
        <v>8701</v>
      </c>
      <c r="D293" s="311" t="s">
        <v>10359</v>
      </c>
      <c r="E293" s="384">
        <v>1</v>
      </c>
      <c r="F293" s="379"/>
      <c r="G293" s="479">
        <v>7.959403</v>
      </c>
      <c r="H293" s="179">
        <f>IF(G293="","",G293-G293*COMPASS!$U$31)</f>
        <v>7.959403</v>
      </c>
    </row>
    <row r="294" spans="1:8" ht="14.85" customHeight="1">
      <c r="A294" s="347" t="s">
        <v>8721</v>
      </c>
      <c r="B294" s="371" t="s">
        <v>216</v>
      </c>
      <c r="C294" s="294" t="s">
        <v>8702</v>
      </c>
      <c r="D294" s="311" t="s">
        <v>10360</v>
      </c>
      <c r="E294" s="384">
        <v>1</v>
      </c>
      <c r="F294" s="379"/>
      <c r="G294" s="479">
        <v>9.2993025000000014</v>
      </c>
      <c r="H294" s="179">
        <f>IF(G294="","",G294-G294*COMPASS!$U$31)</f>
        <v>9.2993025000000014</v>
      </c>
    </row>
    <row r="295" spans="1:8" ht="14.85" customHeight="1">
      <c r="A295" s="347" t="s">
        <v>8722</v>
      </c>
      <c r="B295" s="371" t="s">
        <v>216</v>
      </c>
      <c r="C295" s="294" t="s">
        <v>8703</v>
      </c>
      <c r="D295" s="311" t="s">
        <v>10361</v>
      </c>
      <c r="E295" s="384">
        <v>1</v>
      </c>
      <c r="F295" s="379"/>
      <c r="G295" s="479">
        <v>10.599205</v>
      </c>
      <c r="H295" s="179">
        <f>IF(G295="","",G295-G295*COMPASS!$U$31)</f>
        <v>10.599205</v>
      </c>
    </row>
    <row r="296" spans="1:8" ht="14.85" customHeight="1">
      <c r="A296" s="862" t="s">
        <v>6177</v>
      </c>
      <c r="B296" s="863"/>
      <c r="C296" s="864"/>
      <c r="D296" s="865"/>
      <c r="E296" s="866"/>
      <c r="F296" s="866"/>
      <c r="G296" s="867"/>
      <c r="H296" s="179" t="str">
        <f>IF(G296="","",G296-G296*COMPASS!$U$31)</f>
        <v/>
      </c>
    </row>
    <row r="297" spans="1:8" ht="14.85" customHeight="1">
      <c r="A297" s="347" t="s">
        <v>2749</v>
      </c>
      <c r="B297" s="371" t="s">
        <v>216</v>
      </c>
      <c r="C297" s="294" t="s">
        <v>2691</v>
      </c>
      <c r="D297" s="311" t="s">
        <v>10367</v>
      </c>
      <c r="E297" s="384">
        <v>1</v>
      </c>
      <c r="F297" s="379"/>
      <c r="G297" s="479">
        <v>39.697022500000003</v>
      </c>
      <c r="H297" s="179">
        <f>IF(G297="","",G297-G297*COMPASS!$U$31)</f>
        <v>39.697022500000003</v>
      </c>
    </row>
    <row r="298" spans="1:8" ht="14.85" customHeight="1">
      <c r="A298" s="347" t="s">
        <v>2744</v>
      </c>
      <c r="B298" s="371" t="s">
        <v>216</v>
      </c>
      <c r="C298" s="294" t="s">
        <v>2686</v>
      </c>
      <c r="D298" s="311" t="s">
        <v>10368</v>
      </c>
      <c r="E298" s="384">
        <v>1</v>
      </c>
      <c r="F298" s="379"/>
      <c r="G298" s="479">
        <v>40.976926499999998</v>
      </c>
      <c r="H298" s="179">
        <f>IF(G298="","",G298-G298*COMPASS!$U$31)</f>
        <v>40.976926499999998</v>
      </c>
    </row>
    <row r="299" spans="1:8" ht="14.85" customHeight="1">
      <c r="A299" s="347" t="s">
        <v>2745</v>
      </c>
      <c r="B299" s="371" t="s">
        <v>216</v>
      </c>
      <c r="C299" s="294" t="s">
        <v>2687</v>
      </c>
      <c r="D299" s="311" t="s">
        <v>10369</v>
      </c>
      <c r="E299" s="384">
        <v>1</v>
      </c>
      <c r="F299" s="379"/>
      <c r="G299" s="479">
        <v>42.2568305</v>
      </c>
      <c r="H299" s="179">
        <f>IF(G299="","",G299-G299*COMPASS!$U$31)</f>
        <v>42.2568305</v>
      </c>
    </row>
    <row r="300" spans="1:8" ht="14.85" customHeight="1">
      <c r="A300" s="347" t="s">
        <v>2751</v>
      </c>
      <c r="B300" s="371" t="s">
        <v>216</v>
      </c>
      <c r="C300" s="294" t="s">
        <v>2693</v>
      </c>
      <c r="D300" s="311" t="s">
        <v>10370</v>
      </c>
      <c r="E300" s="384">
        <v>1</v>
      </c>
      <c r="F300" s="379"/>
      <c r="G300" s="479">
        <v>43.536734500000001</v>
      </c>
      <c r="H300" s="179">
        <f>IF(G300="","",G300-G300*COMPASS!$U$31)</f>
        <v>43.536734500000001</v>
      </c>
    </row>
    <row r="301" spans="1:8" ht="14.85" customHeight="1">
      <c r="A301" s="347" t="s">
        <v>2750</v>
      </c>
      <c r="B301" s="371" t="s">
        <v>216</v>
      </c>
      <c r="C301" s="294" t="s">
        <v>2692</v>
      </c>
      <c r="D301" s="311" t="s">
        <v>10371</v>
      </c>
      <c r="E301" s="384">
        <v>1</v>
      </c>
      <c r="F301" s="379"/>
      <c r="G301" s="479">
        <v>44.776641500000004</v>
      </c>
      <c r="H301" s="179">
        <f>IF(G301="","",G301-G301*COMPASS!$U$31)</f>
        <v>44.776641500000004</v>
      </c>
    </row>
    <row r="302" spans="1:8" ht="14.85" customHeight="1">
      <c r="A302" s="347" t="s">
        <v>2755</v>
      </c>
      <c r="B302" s="371" t="s">
        <v>216</v>
      </c>
      <c r="C302" s="294" t="s">
        <v>2697</v>
      </c>
      <c r="D302" s="311" t="s">
        <v>10372</v>
      </c>
      <c r="E302" s="384">
        <v>1</v>
      </c>
      <c r="F302" s="379"/>
      <c r="G302" s="479">
        <v>51.176161499999999</v>
      </c>
      <c r="H302" s="179">
        <f>IF(G302="","",G302-G302*COMPASS!$U$31)</f>
        <v>51.176161499999999</v>
      </c>
    </row>
    <row r="303" spans="1:8" ht="14.85" customHeight="1">
      <c r="A303" s="347" t="s">
        <v>2752</v>
      </c>
      <c r="B303" s="371" t="s">
        <v>216</v>
      </c>
      <c r="C303" s="294" t="s">
        <v>2694</v>
      </c>
      <c r="D303" s="311" t="s">
        <v>10373</v>
      </c>
      <c r="E303" s="384">
        <v>1</v>
      </c>
      <c r="F303" s="379"/>
      <c r="G303" s="479">
        <v>36.377271500000006</v>
      </c>
      <c r="H303" s="179">
        <f>IF(G303="","",G303-G303*COMPASS!$U$31)</f>
        <v>36.377271500000006</v>
      </c>
    </row>
    <row r="304" spans="1:8" ht="14.85" customHeight="1">
      <c r="A304" s="347" t="s">
        <v>2746</v>
      </c>
      <c r="B304" s="371" t="s">
        <v>216</v>
      </c>
      <c r="C304" s="294" t="s">
        <v>2688</v>
      </c>
      <c r="D304" s="311" t="s">
        <v>10374</v>
      </c>
      <c r="E304" s="384">
        <v>1</v>
      </c>
      <c r="F304" s="379"/>
      <c r="G304" s="479">
        <v>40.456965500000003</v>
      </c>
      <c r="H304" s="179">
        <f>IF(G304="","",G304-G304*COMPASS!$U$31)</f>
        <v>40.456965500000003</v>
      </c>
    </row>
    <row r="305" spans="1:8" ht="14.85" customHeight="1">
      <c r="A305" s="347" t="s">
        <v>2747</v>
      </c>
      <c r="B305" s="371" t="s">
        <v>216</v>
      </c>
      <c r="C305" s="294" t="s">
        <v>2689</v>
      </c>
      <c r="D305" s="311" t="s">
        <v>10375</v>
      </c>
      <c r="E305" s="384">
        <v>1</v>
      </c>
      <c r="F305" s="379"/>
      <c r="G305" s="479">
        <v>44.536659499999999</v>
      </c>
      <c r="H305" s="179">
        <f>IF(G305="","",G305-G305*COMPASS!$U$31)</f>
        <v>44.536659499999999</v>
      </c>
    </row>
    <row r="306" spans="1:8" ht="14.85" customHeight="1">
      <c r="A306" s="347" t="s">
        <v>2753</v>
      </c>
      <c r="B306" s="371" t="s">
        <v>216</v>
      </c>
      <c r="C306" s="294" t="s">
        <v>2695</v>
      </c>
      <c r="D306" s="311" t="s">
        <v>10376</v>
      </c>
      <c r="E306" s="384">
        <v>1</v>
      </c>
      <c r="F306" s="379"/>
      <c r="G306" s="479">
        <v>48.596355000000003</v>
      </c>
      <c r="H306" s="179">
        <f>IF(G306="","",G306-G306*COMPASS!$U$31)</f>
        <v>48.596355000000003</v>
      </c>
    </row>
    <row r="307" spans="1:8" ht="14.85" customHeight="1">
      <c r="A307" s="347" t="s">
        <v>2748</v>
      </c>
      <c r="B307" s="371" t="s">
        <v>216</v>
      </c>
      <c r="C307" s="294" t="s">
        <v>2690</v>
      </c>
      <c r="D307" s="311" t="s">
        <v>10377</v>
      </c>
      <c r="E307" s="384">
        <v>1</v>
      </c>
      <c r="F307" s="379"/>
      <c r="G307" s="479">
        <v>52.656050499999999</v>
      </c>
      <c r="H307" s="179">
        <f>IF(G307="","",G307-G307*COMPASS!$U$31)</f>
        <v>52.656050499999999</v>
      </c>
    </row>
    <row r="308" spans="1:8" ht="14.85" customHeight="1">
      <c r="A308" s="347" t="s">
        <v>2754</v>
      </c>
      <c r="B308" s="371" t="s">
        <v>216</v>
      </c>
      <c r="C308" s="294" t="s">
        <v>2696</v>
      </c>
      <c r="D308" s="311" t="s">
        <v>10378</v>
      </c>
      <c r="E308" s="384">
        <v>1</v>
      </c>
      <c r="F308" s="379"/>
      <c r="G308" s="479">
        <v>72.99452500000001</v>
      </c>
      <c r="H308" s="179">
        <f>IF(G308="","",G308-G308*COMPASS!$U$31)</f>
        <v>72.99452500000001</v>
      </c>
    </row>
    <row r="309" spans="1:8" ht="14.85" customHeight="1">
      <c r="A309" s="856" t="s">
        <v>5897</v>
      </c>
      <c r="B309" s="857"/>
      <c r="C309" s="858"/>
      <c r="D309" s="859"/>
      <c r="E309" s="860"/>
      <c r="F309" s="861"/>
      <c r="G309" s="861"/>
      <c r="H309" s="179" t="str">
        <f>IF(G309="","",G309-G309*COMPASS!$U$31)</f>
        <v/>
      </c>
    </row>
    <row r="310" spans="1:8" ht="14.85" customHeight="1">
      <c r="A310" s="347" t="s">
        <v>5908</v>
      </c>
      <c r="B310" s="371" t="s">
        <v>216</v>
      </c>
      <c r="C310" s="311" t="s">
        <v>5909</v>
      </c>
      <c r="D310" s="311" t="s">
        <v>5910</v>
      </c>
      <c r="E310" s="384">
        <v>25</v>
      </c>
      <c r="F310" s="379"/>
      <c r="G310" s="479">
        <v>9.339299500000001</v>
      </c>
      <c r="H310" s="179">
        <f>IF(G310="","",G310-G310*COMPASS!$U$31)</f>
        <v>9.339299500000001</v>
      </c>
    </row>
    <row r="311" spans="1:8" ht="14.85" customHeight="1">
      <c r="A311" s="347" t="s">
        <v>5911</v>
      </c>
      <c r="B311" s="371" t="s">
        <v>216</v>
      </c>
      <c r="C311" s="311" t="s">
        <v>5912</v>
      </c>
      <c r="D311" s="311" t="s">
        <v>5913</v>
      </c>
      <c r="E311" s="384">
        <v>25</v>
      </c>
      <c r="F311" s="379"/>
      <c r="G311" s="479">
        <v>12.279079000000001</v>
      </c>
      <c r="H311" s="179">
        <f>IF(G311="","",G311-G311*COMPASS!$U$31)</f>
        <v>12.279079000000001</v>
      </c>
    </row>
    <row r="312" spans="1:8" ht="14.85" customHeight="1">
      <c r="A312" s="347" t="s">
        <v>5899</v>
      </c>
      <c r="B312" s="371" t="s">
        <v>216</v>
      </c>
      <c r="C312" s="311" t="s">
        <v>5900</v>
      </c>
      <c r="D312" s="311" t="s">
        <v>10384</v>
      </c>
      <c r="E312" s="384">
        <v>25</v>
      </c>
      <c r="F312" s="379"/>
      <c r="G312" s="479">
        <v>9.339299500000001</v>
      </c>
      <c r="H312" s="179">
        <f>IF(G312="","",G312-G312*COMPASS!$U$31)</f>
        <v>9.339299500000001</v>
      </c>
    </row>
    <row r="313" spans="1:8" ht="14.85" customHeight="1">
      <c r="A313" s="347" t="s">
        <v>5901</v>
      </c>
      <c r="B313" s="371" t="s">
        <v>216</v>
      </c>
      <c r="C313" s="311" t="s">
        <v>5902</v>
      </c>
      <c r="D313" s="311" t="s">
        <v>10383</v>
      </c>
      <c r="E313" s="384">
        <v>25</v>
      </c>
      <c r="F313" s="379"/>
      <c r="G313" s="479">
        <v>12.279079000000001</v>
      </c>
      <c r="H313" s="179">
        <f>IF(G313="","",G313-G313*COMPASS!$U$31)</f>
        <v>12.279079000000001</v>
      </c>
    </row>
    <row r="314" spans="1:8" ht="14.85" customHeight="1">
      <c r="A314" s="347" t="s">
        <v>5919</v>
      </c>
      <c r="B314" s="371" t="s">
        <v>216</v>
      </c>
      <c r="C314" s="311" t="s">
        <v>5920</v>
      </c>
      <c r="D314" s="311" t="s">
        <v>5921</v>
      </c>
      <c r="E314" s="384">
        <v>25</v>
      </c>
      <c r="F314" s="379"/>
      <c r="G314" s="479">
        <v>13.458990500000002</v>
      </c>
      <c r="H314" s="179">
        <f>IF(G314="","",G314-G314*COMPASS!$U$31)</f>
        <v>13.458990500000002</v>
      </c>
    </row>
    <row r="315" spans="1:8" ht="14.85" customHeight="1">
      <c r="A315" s="347" t="s">
        <v>2775</v>
      </c>
      <c r="B315" s="371" t="s">
        <v>216</v>
      </c>
      <c r="C315" s="311" t="s">
        <v>2717</v>
      </c>
      <c r="D315" s="311" t="s">
        <v>10381</v>
      </c>
      <c r="E315" s="384">
        <v>25</v>
      </c>
      <c r="F315" s="379"/>
      <c r="G315" s="479">
        <v>9.339299500000001</v>
      </c>
      <c r="H315" s="179">
        <f>IF(G315="","",G315-G315*COMPASS!$U$31)</f>
        <v>9.339299500000001</v>
      </c>
    </row>
    <row r="316" spans="1:8" ht="14.85" customHeight="1">
      <c r="A316" s="347" t="s">
        <v>2776</v>
      </c>
      <c r="B316" s="371" t="s">
        <v>216</v>
      </c>
      <c r="C316" s="311" t="s">
        <v>2718</v>
      </c>
      <c r="D316" s="311" t="s">
        <v>10380</v>
      </c>
      <c r="E316" s="384">
        <v>25</v>
      </c>
      <c r="F316" s="379"/>
      <c r="G316" s="479">
        <v>12.279079000000001</v>
      </c>
      <c r="H316" s="179">
        <f>IF(G316="","",G316-G316*COMPASS!$U$31)</f>
        <v>12.279079000000001</v>
      </c>
    </row>
    <row r="317" spans="1:8" ht="14.85" customHeight="1">
      <c r="A317" s="347" t="s">
        <v>2769</v>
      </c>
      <c r="B317" s="371" t="s">
        <v>467</v>
      </c>
      <c r="C317" s="311" t="s">
        <v>2711</v>
      </c>
      <c r="D317" s="311" t="s">
        <v>5914</v>
      </c>
      <c r="E317" s="384">
        <v>1</v>
      </c>
      <c r="F317" s="379"/>
      <c r="G317" s="479">
        <v>12.859035500000001</v>
      </c>
      <c r="H317" s="179">
        <f>IF(G317="","",G317-G317*COMPASS!$U$31)</f>
        <v>12.859035500000001</v>
      </c>
    </row>
    <row r="318" spans="1:8" ht="14.85" customHeight="1">
      <c r="A318" s="347" t="s">
        <v>2779</v>
      </c>
      <c r="B318" s="371" t="s">
        <v>216</v>
      </c>
      <c r="C318" s="311" t="s">
        <v>2721</v>
      </c>
      <c r="D318" s="311" t="s">
        <v>5903</v>
      </c>
      <c r="E318" s="384">
        <v>25</v>
      </c>
      <c r="F318" s="379"/>
      <c r="G318" s="479">
        <v>9.339299500000001</v>
      </c>
      <c r="H318" s="179">
        <f>IF(G318="","",G318-G318*COMPASS!$U$31)</f>
        <v>9.339299500000001</v>
      </c>
    </row>
    <row r="319" spans="1:8" ht="14.85" customHeight="1">
      <c r="A319" s="347" t="s">
        <v>2777</v>
      </c>
      <c r="B319" s="371" t="s">
        <v>216</v>
      </c>
      <c r="C319" s="311" t="s">
        <v>2719</v>
      </c>
      <c r="D319" s="311" t="s">
        <v>10382</v>
      </c>
      <c r="E319" s="384">
        <v>25</v>
      </c>
      <c r="F319" s="379"/>
      <c r="G319" s="479">
        <v>12.279079000000001</v>
      </c>
      <c r="H319" s="179">
        <f>IF(G319="","",G319-G319*COMPASS!$U$31)</f>
        <v>12.279079000000001</v>
      </c>
    </row>
    <row r="320" spans="1:8" ht="14.85" customHeight="1">
      <c r="A320" s="347" t="s">
        <v>5904</v>
      </c>
      <c r="B320" s="371" t="s">
        <v>216</v>
      </c>
      <c r="C320" s="311" t="s">
        <v>5905</v>
      </c>
      <c r="D320" s="311" t="s">
        <v>5906</v>
      </c>
      <c r="E320" s="384">
        <v>25</v>
      </c>
      <c r="F320" s="379"/>
      <c r="G320" s="479">
        <v>12.859035500000001</v>
      </c>
      <c r="H320" s="179">
        <f>IF(G320="","",G320-G320*COMPASS!$U$31)</f>
        <v>12.859035500000001</v>
      </c>
    </row>
    <row r="321" spans="1:8" ht="14.85" customHeight="1">
      <c r="A321" s="347" t="s">
        <v>5922</v>
      </c>
      <c r="B321" s="371" t="s">
        <v>216</v>
      </c>
      <c r="C321" s="311" t="s">
        <v>5923</v>
      </c>
      <c r="D321" s="311" t="s">
        <v>5924</v>
      </c>
      <c r="E321" s="384">
        <v>25</v>
      </c>
      <c r="F321" s="379"/>
      <c r="G321" s="479">
        <v>10.0192485</v>
      </c>
      <c r="H321" s="179">
        <f>IF(G321="","",G321-G321*COMPASS!$U$31)</f>
        <v>10.0192485</v>
      </c>
    </row>
    <row r="322" spans="1:8">
      <c r="A322" s="347" t="s">
        <v>2770</v>
      </c>
      <c r="B322" s="371" t="s">
        <v>216</v>
      </c>
      <c r="C322" s="311" t="s">
        <v>2712</v>
      </c>
      <c r="D322" s="311" t="s">
        <v>5925</v>
      </c>
      <c r="E322" s="384">
        <v>25</v>
      </c>
      <c r="F322" s="379"/>
      <c r="G322" s="479">
        <v>13.458990500000002</v>
      </c>
      <c r="H322" s="179">
        <f>IF(G322="","",G322-G322*COMPASS!$U$31)</f>
        <v>13.458990500000002</v>
      </c>
    </row>
    <row r="323" spans="1:8">
      <c r="A323" s="347" t="s">
        <v>2771</v>
      </c>
      <c r="B323" s="371" t="s">
        <v>467</v>
      </c>
      <c r="C323" s="311" t="s">
        <v>2713</v>
      </c>
      <c r="D323" s="311" t="s">
        <v>10379</v>
      </c>
      <c r="E323" s="384">
        <v>1</v>
      </c>
      <c r="F323" s="379"/>
      <c r="G323" s="479">
        <v>14.018948499999999</v>
      </c>
      <c r="H323" s="179">
        <f>IF(G323="","",G323-G323*COMPASS!$U$31)</f>
        <v>14.018948499999999</v>
      </c>
    </row>
    <row r="324" spans="1:8">
      <c r="A324" s="347" t="s">
        <v>2772</v>
      </c>
      <c r="B324" s="371" t="s">
        <v>216</v>
      </c>
      <c r="C324" s="311" t="s">
        <v>2714</v>
      </c>
      <c r="D324" s="311" t="s">
        <v>5915</v>
      </c>
      <c r="E324" s="384">
        <v>25</v>
      </c>
      <c r="F324" s="379"/>
      <c r="G324" s="479">
        <v>12.819038500000001</v>
      </c>
      <c r="H324" s="179">
        <f>IF(G324="","",G324-G324*COMPASS!$U$31)</f>
        <v>12.819038500000001</v>
      </c>
    </row>
    <row r="325" spans="1:8">
      <c r="A325" s="347" t="s">
        <v>5916</v>
      </c>
      <c r="B325" s="371" t="s">
        <v>216</v>
      </c>
      <c r="C325" s="311" t="s">
        <v>5917</v>
      </c>
      <c r="D325" s="311" t="s">
        <v>5918</v>
      </c>
      <c r="E325" s="384">
        <v>25</v>
      </c>
      <c r="F325" s="379"/>
      <c r="G325" s="479">
        <v>13.358998</v>
      </c>
      <c r="H325" s="179">
        <f>IF(G325="","",G325-G325*COMPASS!$U$31)</f>
        <v>13.358998</v>
      </c>
    </row>
    <row r="326" spans="1:8">
      <c r="A326" s="347" t="s">
        <v>2778</v>
      </c>
      <c r="B326" s="371" t="s">
        <v>216</v>
      </c>
      <c r="C326" s="311" t="s">
        <v>2720</v>
      </c>
      <c r="D326" s="311" t="s">
        <v>5907</v>
      </c>
      <c r="E326" s="384">
        <v>25</v>
      </c>
      <c r="F326" s="379"/>
      <c r="G326" s="479">
        <v>12.819038500000001</v>
      </c>
      <c r="H326" s="179">
        <f>IF(G326="","",G326-G326*COMPASS!$U$31)</f>
        <v>12.819038500000001</v>
      </c>
    </row>
    <row r="327" spans="1:8">
      <c r="A327" s="347" t="s">
        <v>2773</v>
      </c>
      <c r="B327" s="371" t="s">
        <v>216</v>
      </c>
      <c r="C327" s="311" t="s">
        <v>2715</v>
      </c>
      <c r="D327" s="311" t="s">
        <v>5926</v>
      </c>
      <c r="E327" s="384">
        <v>1</v>
      </c>
      <c r="F327" s="379"/>
      <c r="G327" s="479">
        <v>13.918956</v>
      </c>
      <c r="H327" s="179">
        <f>IF(G327="","",G327-G327*COMPASS!$U$31)</f>
        <v>13.918956</v>
      </c>
    </row>
    <row r="328" spans="1:8" ht="15.6">
      <c r="A328" s="347" t="s">
        <v>2774</v>
      </c>
      <c r="B328" s="371" t="s">
        <v>216</v>
      </c>
      <c r="C328" s="311" t="s">
        <v>2716</v>
      </c>
      <c r="D328" s="311" t="s">
        <v>5898</v>
      </c>
      <c r="E328" s="384">
        <v>1</v>
      </c>
      <c r="F328" s="379"/>
      <c r="G328" s="479">
        <v>2099.8425000000002</v>
      </c>
      <c r="H328" s="179">
        <f>IF(G328="","",G328-G328*COMPASS!$U$31)</f>
        <v>2099.8425000000002</v>
      </c>
    </row>
    <row r="329" spans="1:8">
      <c r="A329" s="856" t="s">
        <v>7867</v>
      </c>
      <c r="B329" s="857"/>
      <c r="C329" s="858"/>
      <c r="D329" s="859"/>
      <c r="E329" s="860"/>
      <c r="F329" s="861"/>
      <c r="G329" s="861"/>
      <c r="H329" s="179" t="str">
        <f>IF(G329="","",G329-G329*COMPASS!$U$31)</f>
        <v/>
      </c>
    </row>
    <row r="330" spans="1:8">
      <c r="A330" s="347" t="s">
        <v>7615</v>
      </c>
      <c r="B330" s="371" t="s">
        <v>216</v>
      </c>
      <c r="C330" s="311">
        <v>80610581870</v>
      </c>
      <c r="D330" s="311" t="s">
        <v>9559</v>
      </c>
      <c r="E330" s="384">
        <v>1</v>
      </c>
      <c r="F330" s="379"/>
      <c r="G330" s="479">
        <v>79.054070500000009</v>
      </c>
      <c r="H330" s="179">
        <f>IF(G330="","",G330-G330*COMPASS!$U$31)</f>
        <v>79.054070500000009</v>
      </c>
    </row>
    <row r="331" spans="1:8">
      <c r="A331" s="347" t="s">
        <v>7612</v>
      </c>
      <c r="B331" s="371" t="s">
        <v>216</v>
      </c>
      <c r="C331" s="311">
        <v>80610755896</v>
      </c>
      <c r="D331" s="311" t="s">
        <v>9593</v>
      </c>
      <c r="E331" s="384">
        <v>60</v>
      </c>
      <c r="F331" s="379"/>
      <c r="G331" s="479">
        <v>8.7393445000000014</v>
      </c>
      <c r="H331" s="179">
        <f>IF(G331="","",G331-G331*COMPASS!$U$31)</f>
        <v>8.7393445000000014</v>
      </c>
    </row>
    <row r="332" spans="1:8" ht="15.6">
      <c r="A332" s="347" t="s">
        <v>7611</v>
      </c>
      <c r="B332" s="371" t="s">
        <v>216</v>
      </c>
      <c r="C332" s="311">
        <v>80611127574</v>
      </c>
      <c r="D332" s="311" t="s">
        <v>10385</v>
      </c>
      <c r="E332" s="384">
        <v>60</v>
      </c>
      <c r="F332" s="379"/>
      <c r="G332" s="479">
        <v>5.6995725000000004</v>
      </c>
      <c r="H332" s="179">
        <f>IF(G332="","",G332-G332*COMPASS!$U$31)</f>
        <v>5.6995725000000004</v>
      </c>
    </row>
    <row r="333" spans="1:8">
      <c r="A333" s="347" t="s">
        <v>7914</v>
      </c>
      <c r="B333" s="371" t="s">
        <v>216</v>
      </c>
      <c r="C333" s="311" t="s">
        <v>7912</v>
      </c>
      <c r="D333" s="311" t="s">
        <v>10386</v>
      </c>
      <c r="E333" s="384">
        <v>20</v>
      </c>
      <c r="F333" s="379"/>
      <c r="G333" s="479">
        <v>5.7195710000000002</v>
      </c>
      <c r="H333" s="179">
        <f>IF(G333="","",G333-G333*COMPASS!$U$31)</f>
        <v>5.7195710000000002</v>
      </c>
    </row>
    <row r="334" spans="1:8">
      <c r="A334" s="347" t="s">
        <v>7613</v>
      </c>
      <c r="B334" s="371" t="s">
        <v>216</v>
      </c>
      <c r="C334" s="311" t="s">
        <v>7614</v>
      </c>
      <c r="D334" s="311" t="s">
        <v>9558</v>
      </c>
      <c r="E334" s="384">
        <v>60</v>
      </c>
      <c r="F334" s="379"/>
      <c r="G334" s="479">
        <v>8.4793640000000003</v>
      </c>
      <c r="H334" s="179">
        <f>IF(G334="","",G334-G334*COMPASS!$U$31)</f>
        <v>8.4793640000000003</v>
      </c>
    </row>
  </sheetData>
  <sheetProtection algorithmName="SHA-512" hashValue="uBpKTCme4sCHo2rhrW1MN14isbF9lObADAGdVwcm5sWXE4NAAJ4Io7pdvyB8Qhdb4kEzAN/UGik73qftyUjM0A==" saltValue="/XqTkBGuBaaCp8jFQAUNgA==" spinCount="100000" sheet="1" objects="1" scenarios="1"/>
  <mergeCells count="1">
    <mergeCell ref="D1:G1"/>
  </mergeCells>
  <conditionalFormatting sqref="C61">
    <cfRule type="duplicateValues" dxfId="18" priority="1"/>
    <cfRule type="duplicateValues" dxfId="17" priority="2"/>
  </conditionalFormatting>
  <hyperlinks>
    <hyperlink ref="H2" location="Indice" display="Indice" xr:uid="{00000000-0004-0000-0600-000000000000}"/>
    <hyperlink ref="D1" r:id="rId1" xr:uid="{00000000-0004-0000-0600-000001000000}"/>
  </hyperlinks>
  <pageMargins left="0.31496062992125984" right="0.27559055118110237" top="0.35433070866141736" bottom="0.53" header="0.31496062992125984" footer="0.31496062992125984"/>
  <pageSetup paperSize="9" orientation="portrait" r:id="rId2"/>
  <headerFooter>
    <oddHeader>&amp;R&amp;P/&amp;N</oddHead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74433" r:id="rId5">
          <objectPr defaultSize="0" autoPict="0" r:id="rId6">
            <anchor moveWithCells="1">
              <from>
                <xdr:col>5</xdr:col>
                <xdr:colOff>30480</xdr:colOff>
                <xdr:row>4</xdr:row>
                <xdr:rowOff>30480</xdr:rowOff>
              </from>
              <to>
                <xdr:col>5</xdr:col>
                <xdr:colOff>297180</xdr:colOff>
                <xdr:row>5</xdr:row>
                <xdr:rowOff>0</xdr:rowOff>
              </to>
            </anchor>
          </objectPr>
        </oleObject>
      </mc:Choice>
      <mc:Fallback>
        <oleObject progId="PI3.Image" shapeId="27443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80A0A-4935-4321-B9E7-DBEC3F57C21C}">
  <sheetPr codeName="Foglio23">
    <tabColor theme="3" tint="0.39997558519241921"/>
  </sheetPr>
  <dimension ref="A1:I342"/>
  <sheetViews>
    <sheetView zoomScaleNormal="100" workbookViewId="0">
      <pane ySplit="4" topLeftCell="A5" activePane="bottomLeft" state="frozen"/>
      <selection pane="bottomLeft" activeCell="F342" sqref="A1:F342"/>
    </sheetView>
  </sheetViews>
  <sheetFormatPr defaultColWidth="9.44140625" defaultRowHeight="13.2"/>
  <cols>
    <col min="1" max="1" width="17.44140625" style="141" customWidth="1"/>
    <col min="2" max="2" width="4.44140625" style="289" customWidth="1"/>
    <col min="3" max="3" width="62.33203125" style="190" customWidth="1"/>
    <col min="4" max="4" width="5.5546875" style="289" customWidth="1"/>
    <col min="5" max="5" width="4.5546875" style="526" customWidth="1"/>
    <col min="6" max="6" width="9.44140625" style="289" bestFit="1" customWidth="1"/>
    <col min="7" max="7" width="9.44140625" style="481" bestFit="1" customWidth="1"/>
    <col min="8" max="8" width="14.5546875" style="149" bestFit="1" customWidth="1"/>
    <col min="9" max="9" width="10" style="141" bestFit="1" customWidth="1"/>
    <col min="10" max="12" width="9.44140625" style="141"/>
    <col min="13" max="13" width="10.5546875" style="141" bestFit="1" customWidth="1"/>
    <col min="14" max="14" width="10" style="141" bestFit="1" customWidth="1"/>
    <col min="15" max="16384" width="9.44140625" style="141"/>
  </cols>
  <sheetData>
    <row r="1" spans="1:9">
      <c r="A1" s="306" t="str">
        <f>'LS CABLE'!A1</f>
        <v>Listino Giugno26</v>
      </c>
      <c r="B1" s="373"/>
      <c r="C1" s="1412" t="s">
        <v>11780</v>
      </c>
      <c r="D1" s="1413"/>
      <c r="E1" s="1413"/>
      <c r="F1" s="1413"/>
      <c r="G1" s="175"/>
    </row>
    <row r="2" spans="1:9">
      <c r="A2" s="306"/>
      <c r="B2" s="373"/>
      <c r="C2" s="307"/>
      <c r="D2" s="633"/>
      <c r="E2" s="523"/>
      <c r="F2" s="464"/>
      <c r="G2" s="176" t="s">
        <v>190</v>
      </c>
    </row>
    <row r="3" spans="1:9" ht="25.2">
      <c r="A3" s="308" t="s">
        <v>13042</v>
      </c>
      <c r="B3" s="374"/>
      <c r="C3" s="309"/>
      <c r="D3" s="634"/>
      <c r="E3" s="524"/>
      <c r="F3" s="465"/>
      <c r="G3" s="177"/>
    </row>
    <row r="4" spans="1:9">
      <c r="A4" s="138" t="str">
        <f>'[4]LS CABLE'!A4</f>
        <v>Cod. Compass</v>
      </c>
      <c r="B4" s="375"/>
      <c r="C4" s="310" t="s">
        <v>219</v>
      </c>
      <c r="D4" s="635" t="s">
        <v>490</v>
      </c>
      <c r="E4" s="525"/>
      <c r="F4" s="466" t="s">
        <v>189</v>
      </c>
      <c r="G4" s="165" t="s">
        <v>491</v>
      </c>
    </row>
    <row r="5" spans="1:9" ht="24.6" customHeight="1">
      <c r="A5" s="1184" t="s">
        <v>16502</v>
      </c>
      <c r="B5" s="926"/>
      <c r="C5" s="927"/>
      <c r="D5" s="928"/>
      <c r="E5" s="929"/>
      <c r="F5" s="930"/>
      <c r="G5" s="930"/>
    </row>
    <row r="6" spans="1:9" ht="14.1" customHeight="1">
      <c r="A6" s="925" t="s">
        <v>3318</v>
      </c>
      <c r="B6" s="926"/>
      <c r="C6" s="927"/>
      <c r="D6" s="928"/>
      <c r="E6" s="929"/>
      <c r="F6" s="930"/>
      <c r="G6" s="930"/>
      <c r="I6" s="150"/>
    </row>
    <row r="7" spans="1:9" ht="14.1" customHeight="1">
      <c r="A7" s="890" t="s">
        <v>1143</v>
      </c>
      <c r="B7" s="891" t="s">
        <v>467</v>
      </c>
      <c r="C7" s="892" t="s">
        <v>13875</v>
      </c>
      <c r="D7" s="893">
        <v>1</v>
      </c>
      <c r="E7" s="904"/>
      <c r="F7" s="903">
        <v>0.7357999999999999</v>
      </c>
      <c r="G7" s="179">
        <f>IF(F7="","",F7-F7*COMPASS!$U$11)</f>
        <v>0.7357999999999999</v>
      </c>
      <c r="I7" s="150"/>
    </row>
    <row r="8" spans="1:9" ht="14.1" customHeight="1">
      <c r="A8" s="890" t="s">
        <v>1144</v>
      </c>
      <c r="B8" s="891" t="s">
        <v>467</v>
      </c>
      <c r="C8" s="892" t="s">
        <v>13876</v>
      </c>
      <c r="D8" s="893">
        <v>1</v>
      </c>
      <c r="E8" s="904"/>
      <c r="F8" s="903">
        <v>0.91849999999999998</v>
      </c>
      <c r="G8" s="179">
        <f>IF(F8="","",F8-F8*COMPASS!$U$11)</f>
        <v>0.91849999999999998</v>
      </c>
      <c r="I8" s="150"/>
    </row>
    <row r="9" spans="1:9" ht="14.1" customHeight="1">
      <c r="A9" s="890" t="s">
        <v>140</v>
      </c>
      <c r="B9" s="891" t="s">
        <v>216</v>
      </c>
      <c r="C9" s="892" t="s">
        <v>13877</v>
      </c>
      <c r="D9" s="893">
        <v>1</v>
      </c>
      <c r="E9" s="904"/>
      <c r="F9" s="903">
        <v>1.2737499999999997</v>
      </c>
      <c r="G9" s="179">
        <f>IF(F9="","",F9-F9*COMPASS!$U$11)</f>
        <v>1.2737499999999997</v>
      </c>
      <c r="I9" s="150"/>
    </row>
    <row r="10" spans="1:9" ht="14.1" customHeight="1">
      <c r="A10" s="890" t="s">
        <v>14793</v>
      </c>
      <c r="B10" s="891" t="s">
        <v>467</v>
      </c>
      <c r="C10" s="892" t="s">
        <v>14794</v>
      </c>
      <c r="D10" s="893">
        <v>1</v>
      </c>
      <c r="E10" s="904" t="s">
        <v>445</v>
      </c>
      <c r="F10" s="903">
        <v>1.2737499999999997</v>
      </c>
      <c r="G10" s="179">
        <f>IF(F10="","",F10-F10*COMPASS!$U$11)</f>
        <v>1.2737499999999997</v>
      </c>
      <c r="I10" s="150"/>
    </row>
    <row r="11" spans="1:9" ht="14.1" customHeight="1">
      <c r="A11" s="890" t="s">
        <v>1145</v>
      </c>
      <c r="B11" s="891" t="s">
        <v>216</v>
      </c>
      <c r="C11" s="892" t="s">
        <v>8866</v>
      </c>
      <c r="D11" s="893">
        <v>1</v>
      </c>
      <c r="E11" s="904"/>
      <c r="F11" s="903">
        <v>0.8880499999999999</v>
      </c>
      <c r="G11" s="179">
        <f>IF(F11="","",F11-F11*COMPASS!$U$11)</f>
        <v>0.8880499999999999</v>
      </c>
      <c r="I11" s="150"/>
    </row>
    <row r="12" spans="1:9" ht="14.1" customHeight="1">
      <c r="A12" s="890" t="s">
        <v>1146</v>
      </c>
      <c r="B12" s="891" t="s">
        <v>467</v>
      </c>
      <c r="C12" s="892" t="s">
        <v>17535</v>
      </c>
      <c r="D12" s="893">
        <v>1</v>
      </c>
      <c r="E12" s="904"/>
      <c r="F12" s="903">
        <v>0.64444999999999997</v>
      </c>
      <c r="G12" s="179">
        <f>IF(F12="","",F12-F12*COMPASS!$U$11)</f>
        <v>0.64444999999999997</v>
      </c>
      <c r="I12" s="150"/>
    </row>
    <row r="13" spans="1:9" ht="14.1" customHeight="1">
      <c r="A13" s="890" t="s">
        <v>1147</v>
      </c>
      <c r="B13" s="891" t="s">
        <v>216</v>
      </c>
      <c r="C13" s="892" t="s">
        <v>13878</v>
      </c>
      <c r="D13" s="893">
        <v>1</v>
      </c>
      <c r="E13" s="904"/>
      <c r="F13" s="903">
        <v>0.86774999999999991</v>
      </c>
      <c r="G13" s="179">
        <f>IF(F13="","",F13-F13*COMPASS!$U$11)</f>
        <v>0.86774999999999991</v>
      </c>
      <c r="I13" s="150"/>
    </row>
    <row r="14" spans="1:9" ht="14.1" customHeight="1">
      <c r="A14" s="890" t="s">
        <v>1148</v>
      </c>
      <c r="B14" s="891" t="s">
        <v>216</v>
      </c>
      <c r="C14" s="892" t="s">
        <v>13879</v>
      </c>
      <c r="D14" s="893">
        <v>1</v>
      </c>
      <c r="E14" s="904"/>
      <c r="F14" s="903">
        <v>1.2229999999999996</v>
      </c>
      <c r="G14" s="179">
        <f>IF(F14="","",F14-F14*COMPASS!$U$11)</f>
        <v>1.2229999999999996</v>
      </c>
      <c r="I14" s="150"/>
    </row>
    <row r="15" spans="1:9" ht="14.1" customHeight="1">
      <c r="A15" s="890" t="s">
        <v>90</v>
      </c>
      <c r="B15" s="891" t="s">
        <v>216</v>
      </c>
      <c r="C15" s="892" t="s">
        <v>13880</v>
      </c>
      <c r="D15" s="893">
        <v>1</v>
      </c>
      <c r="E15" s="904"/>
      <c r="F15" s="903">
        <v>1.8624499999999997</v>
      </c>
      <c r="G15" s="179">
        <f>IF(F15="","",F15-F15*COMPASS!$U$11)</f>
        <v>1.8624499999999997</v>
      </c>
      <c r="I15" s="150"/>
    </row>
    <row r="16" spans="1:9" ht="14.1" customHeight="1">
      <c r="A16" s="890" t="s">
        <v>16344</v>
      </c>
      <c r="B16" s="891" t="s">
        <v>216</v>
      </c>
      <c r="C16" s="892" t="s">
        <v>16345</v>
      </c>
      <c r="D16" s="893">
        <v>1</v>
      </c>
      <c r="E16" s="904" t="s">
        <v>445</v>
      </c>
      <c r="F16" s="903">
        <v>1.8624499999999997</v>
      </c>
      <c r="G16" s="179">
        <f>IF(F16="","",F16-F16*COMPASS!$U$11)</f>
        <v>1.8624499999999997</v>
      </c>
      <c r="I16" s="150"/>
    </row>
    <row r="17" spans="1:9" ht="14.1" customHeight="1">
      <c r="A17" s="890" t="s">
        <v>1149</v>
      </c>
      <c r="B17" s="891" t="s">
        <v>216</v>
      </c>
      <c r="C17" s="892" t="s">
        <v>8867</v>
      </c>
      <c r="D17" s="893">
        <v>1</v>
      </c>
      <c r="E17" s="904"/>
      <c r="F17" s="903">
        <v>1.0808999999999997</v>
      </c>
      <c r="G17" s="179">
        <f>IF(F17="","",F17-F17*COMPASS!$U$11)</f>
        <v>1.0808999999999997</v>
      </c>
      <c r="I17" s="150"/>
    </row>
    <row r="18" spans="1:9" ht="14.1" customHeight="1">
      <c r="A18" s="890" t="s">
        <v>1150</v>
      </c>
      <c r="B18" s="891" t="s">
        <v>216</v>
      </c>
      <c r="C18" s="892" t="s">
        <v>17536</v>
      </c>
      <c r="D18" s="893">
        <v>1</v>
      </c>
      <c r="E18" s="904"/>
      <c r="F18" s="903">
        <v>0.7357999999999999</v>
      </c>
      <c r="G18" s="179">
        <f>IF(F18="","",F18-F18*COMPASS!$U$11)</f>
        <v>0.7357999999999999</v>
      </c>
      <c r="I18" s="150"/>
    </row>
    <row r="19" spans="1:9" ht="14.1" customHeight="1">
      <c r="A19" s="890" t="s">
        <v>1151</v>
      </c>
      <c r="B19" s="891" t="s">
        <v>467</v>
      </c>
      <c r="C19" s="892" t="s">
        <v>13881</v>
      </c>
      <c r="D19" s="893">
        <v>1</v>
      </c>
      <c r="E19" s="904"/>
      <c r="F19" s="903">
        <v>0.94894999999999996</v>
      </c>
      <c r="G19" s="179">
        <f>IF(F19="","",F19-F19*COMPASS!$U$11)</f>
        <v>0.94894999999999996</v>
      </c>
      <c r="I19" s="150"/>
    </row>
    <row r="20" spans="1:9" ht="14.1" customHeight="1">
      <c r="A20" s="890" t="s">
        <v>1152</v>
      </c>
      <c r="B20" s="891" t="s">
        <v>467</v>
      </c>
      <c r="C20" s="892" t="s">
        <v>13882</v>
      </c>
      <c r="D20" s="893">
        <v>1</v>
      </c>
      <c r="E20" s="904"/>
      <c r="F20" s="903">
        <v>1.4970499999999998</v>
      </c>
      <c r="G20" s="179">
        <f>IF(F20="","",F20-F20*COMPASS!$U$11)</f>
        <v>1.4970499999999998</v>
      </c>
      <c r="I20" s="150"/>
    </row>
    <row r="21" spans="1:9" ht="14.1" customHeight="1">
      <c r="A21" s="890" t="s">
        <v>91</v>
      </c>
      <c r="B21" s="891" t="s">
        <v>216</v>
      </c>
      <c r="C21" s="892" t="s">
        <v>13883</v>
      </c>
      <c r="D21" s="893">
        <v>1</v>
      </c>
      <c r="E21" s="904"/>
      <c r="F21" s="903">
        <v>2.2481499999999994</v>
      </c>
      <c r="G21" s="179">
        <f>IF(F21="","",F21-F21*COMPASS!$U$11)</f>
        <v>2.2481499999999994</v>
      </c>
      <c r="I21" s="150"/>
    </row>
    <row r="22" spans="1:9" ht="14.1" customHeight="1">
      <c r="A22" s="890" t="s">
        <v>14795</v>
      </c>
      <c r="B22" s="891" t="s">
        <v>467</v>
      </c>
      <c r="C22" s="892" t="s">
        <v>14796</v>
      </c>
      <c r="D22" s="893">
        <v>1</v>
      </c>
      <c r="E22" s="904" t="s">
        <v>445</v>
      </c>
      <c r="F22" s="903">
        <v>2.2481499999999994</v>
      </c>
      <c r="G22" s="179">
        <f>IF(F22="","",F22-F22*COMPASS!$U$11)</f>
        <v>2.2481499999999994</v>
      </c>
      <c r="I22" s="150"/>
    </row>
    <row r="23" spans="1:9" ht="14.1" customHeight="1">
      <c r="A23" s="890" t="s">
        <v>1153</v>
      </c>
      <c r="B23" s="891" t="s">
        <v>216</v>
      </c>
      <c r="C23" s="892" t="s">
        <v>8868</v>
      </c>
      <c r="D23" s="893">
        <v>1</v>
      </c>
      <c r="E23" s="904"/>
      <c r="F23" s="903">
        <v>1.2635999999999998</v>
      </c>
      <c r="G23" s="179">
        <f>IF(F23="","",F23-F23*COMPASS!$U$11)</f>
        <v>1.2635999999999998</v>
      </c>
      <c r="I23" s="150"/>
    </row>
    <row r="24" spans="1:9" ht="14.1" customHeight="1">
      <c r="A24" s="890" t="s">
        <v>1154</v>
      </c>
      <c r="B24" s="891" t="s">
        <v>467</v>
      </c>
      <c r="C24" s="892" t="s">
        <v>13884</v>
      </c>
      <c r="D24" s="893">
        <v>1</v>
      </c>
      <c r="E24" s="904"/>
      <c r="F24" s="903">
        <v>0.79669999999999996</v>
      </c>
      <c r="G24" s="179">
        <f>IF(F24="","",F24-F24*COMPASS!$U$11)</f>
        <v>0.79669999999999996</v>
      </c>
      <c r="I24" s="150"/>
    </row>
    <row r="25" spans="1:9" ht="14.1" customHeight="1">
      <c r="A25" s="890" t="s">
        <v>1155</v>
      </c>
      <c r="B25" s="891" t="s">
        <v>467</v>
      </c>
      <c r="C25" s="892" t="s">
        <v>13885</v>
      </c>
      <c r="D25" s="893">
        <v>1</v>
      </c>
      <c r="E25" s="904"/>
      <c r="F25" s="903">
        <v>1.1823999999999997</v>
      </c>
      <c r="G25" s="179">
        <f>IF(F25="","",F25-F25*COMPASS!$U$11)</f>
        <v>1.1823999999999997</v>
      </c>
      <c r="I25" s="150"/>
    </row>
    <row r="26" spans="1:9" ht="14.1" customHeight="1">
      <c r="A26" s="890" t="s">
        <v>1156</v>
      </c>
      <c r="B26" s="891" t="s">
        <v>467</v>
      </c>
      <c r="C26" s="892" t="s">
        <v>13886</v>
      </c>
      <c r="D26" s="893">
        <v>1</v>
      </c>
      <c r="E26" s="904"/>
      <c r="F26" s="903">
        <v>2.0857499999999995</v>
      </c>
      <c r="G26" s="179">
        <f>IF(F26="","",F26-F26*COMPASS!$U$11)</f>
        <v>2.0857499999999995</v>
      </c>
      <c r="I26" s="150"/>
    </row>
    <row r="27" spans="1:9" ht="14.1" customHeight="1">
      <c r="A27" s="890" t="s">
        <v>92</v>
      </c>
      <c r="B27" s="891" t="s">
        <v>216</v>
      </c>
      <c r="C27" s="892" t="s">
        <v>13887</v>
      </c>
      <c r="D27" s="893">
        <v>1</v>
      </c>
      <c r="E27" s="904"/>
      <c r="F27" s="903">
        <v>3.3443499999999995</v>
      </c>
      <c r="G27" s="179">
        <f>IF(F27="","",F27-F27*COMPASS!$U$11)</f>
        <v>3.3443499999999995</v>
      </c>
      <c r="I27" s="150"/>
    </row>
    <row r="28" spans="1:9" ht="14.1" customHeight="1">
      <c r="A28" s="890" t="s">
        <v>14797</v>
      </c>
      <c r="B28" s="891" t="s">
        <v>467</v>
      </c>
      <c r="C28" s="892" t="s">
        <v>14798</v>
      </c>
      <c r="D28" s="893">
        <v>1</v>
      </c>
      <c r="E28" s="904" t="s">
        <v>445</v>
      </c>
      <c r="F28" s="903">
        <v>3.3443499999999995</v>
      </c>
      <c r="G28" s="179">
        <f>IF(F28="","",F28-F28*COMPASS!$U$11)</f>
        <v>3.3443499999999995</v>
      </c>
      <c r="I28" s="150"/>
    </row>
    <row r="29" spans="1:9" ht="14.1" customHeight="1">
      <c r="A29" s="890" t="s">
        <v>1157</v>
      </c>
      <c r="B29" s="891" t="s">
        <v>216</v>
      </c>
      <c r="C29" s="892" t="s">
        <v>8869</v>
      </c>
      <c r="D29" s="893">
        <v>1</v>
      </c>
      <c r="E29" s="904"/>
      <c r="F29" s="903">
        <v>1.6797499999999996</v>
      </c>
      <c r="G29" s="179">
        <f>IF(F29="","",F29-F29*COMPASS!$U$11)</f>
        <v>1.6797499999999996</v>
      </c>
      <c r="I29" s="150"/>
    </row>
    <row r="30" spans="1:9" ht="14.1" customHeight="1">
      <c r="A30" s="890" t="s">
        <v>1158</v>
      </c>
      <c r="B30" s="891" t="s">
        <v>467</v>
      </c>
      <c r="C30" s="892" t="s">
        <v>13888</v>
      </c>
      <c r="D30" s="893">
        <v>1</v>
      </c>
      <c r="E30" s="904"/>
      <c r="F30" s="903">
        <v>0.94894999999999996</v>
      </c>
      <c r="G30" s="179">
        <f>IF(F30="","",F30-F30*COMPASS!$U$11)</f>
        <v>0.94894999999999996</v>
      </c>
      <c r="I30" s="150"/>
    </row>
    <row r="31" spans="1:9" ht="14.1" customHeight="1">
      <c r="A31" s="890" t="s">
        <v>1159</v>
      </c>
      <c r="B31" s="891" t="s">
        <v>467</v>
      </c>
      <c r="C31" s="892" t="s">
        <v>13889</v>
      </c>
      <c r="D31" s="893">
        <v>1</v>
      </c>
      <c r="E31" s="904"/>
      <c r="F31" s="903">
        <v>1.9740999999999997</v>
      </c>
      <c r="G31" s="179">
        <f>IF(F31="","",F31-F31*COMPASS!$U$11)</f>
        <v>1.9740999999999997</v>
      </c>
      <c r="I31" s="150"/>
    </row>
    <row r="32" spans="1:9" ht="14.1" customHeight="1">
      <c r="A32" s="890" t="s">
        <v>1160</v>
      </c>
      <c r="B32" s="891" t="s">
        <v>467</v>
      </c>
      <c r="C32" s="892" t="s">
        <v>13890</v>
      </c>
      <c r="D32" s="893">
        <v>1</v>
      </c>
      <c r="E32" s="904"/>
      <c r="F32" s="903">
        <v>3.7097499999999997</v>
      </c>
      <c r="G32" s="179">
        <f>IF(F32="","",F32-F32*COMPASS!$U$11)</f>
        <v>3.7097499999999997</v>
      </c>
      <c r="I32" s="150"/>
    </row>
    <row r="33" spans="1:9" ht="14.1" customHeight="1">
      <c r="A33" s="890" t="s">
        <v>142</v>
      </c>
      <c r="B33" s="891" t="s">
        <v>216</v>
      </c>
      <c r="C33" s="892" t="s">
        <v>13891</v>
      </c>
      <c r="D33" s="893">
        <v>1</v>
      </c>
      <c r="E33" s="904"/>
      <c r="F33" s="903">
        <v>6.3385999999999996</v>
      </c>
      <c r="G33" s="179">
        <f>IF(F33="","",F33-F33*COMPASS!$U$11)</f>
        <v>6.3385999999999996</v>
      </c>
      <c r="I33" s="150"/>
    </row>
    <row r="34" spans="1:9" ht="14.1" customHeight="1">
      <c r="A34" s="890" t="s">
        <v>14799</v>
      </c>
      <c r="B34" s="891" t="s">
        <v>467</v>
      </c>
      <c r="C34" s="892" t="s">
        <v>14800</v>
      </c>
      <c r="D34" s="893">
        <v>1</v>
      </c>
      <c r="E34" s="904" t="s">
        <v>445</v>
      </c>
      <c r="F34" s="903">
        <v>6.3385999999999996</v>
      </c>
      <c r="G34" s="179">
        <f>IF(F34="","",F34-F34*COMPASS!$U$11)</f>
        <v>6.3385999999999996</v>
      </c>
      <c r="I34" s="150"/>
    </row>
    <row r="35" spans="1:9" ht="14.1" customHeight="1">
      <c r="A35" s="890" t="s">
        <v>1161</v>
      </c>
      <c r="B35" s="891" t="s">
        <v>216</v>
      </c>
      <c r="C35" s="892" t="s">
        <v>8870</v>
      </c>
      <c r="D35" s="893">
        <v>1</v>
      </c>
      <c r="E35" s="904"/>
      <c r="F35" s="903">
        <v>2.9484999999999997</v>
      </c>
      <c r="G35" s="179">
        <f>IF(F35="","",F35-F35*COMPASS!$U$11)</f>
        <v>2.9484999999999997</v>
      </c>
      <c r="I35" s="150"/>
    </row>
    <row r="36" spans="1:9" ht="14.1" customHeight="1">
      <c r="A36" s="890" t="s">
        <v>1162</v>
      </c>
      <c r="B36" s="891" t="s">
        <v>467</v>
      </c>
      <c r="C36" s="892" t="s">
        <v>13892</v>
      </c>
      <c r="D36" s="893">
        <v>1</v>
      </c>
      <c r="E36" s="904"/>
      <c r="F36" s="903">
        <v>1.4665999999999997</v>
      </c>
      <c r="G36" s="179">
        <f>IF(F36="","",F36-F36*COMPASS!$U$11)</f>
        <v>1.4665999999999997</v>
      </c>
      <c r="I36" s="150"/>
    </row>
    <row r="37" spans="1:9" ht="14.1" customHeight="1">
      <c r="A37" s="925" t="s">
        <v>3317</v>
      </c>
      <c r="B37" s="926"/>
      <c r="C37" s="927"/>
      <c r="D37" s="928"/>
      <c r="E37" s="929"/>
      <c r="F37" s="931"/>
      <c r="G37" s="931"/>
      <c r="I37" s="150"/>
    </row>
    <row r="38" spans="1:9" ht="14.1" customHeight="1">
      <c r="A38" s="890" t="s">
        <v>3319</v>
      </c>
      <c r="B38" s="891" t="s">
        <v>216</v>
      </c>
      <c r="C38" s="892" t="s">
        <v>15566</v>
      </c>
      <c r="D38" s="893">
        <v>1</v>
      </c>
      <c r="E38" s="894"/>
      <c r="F38" s="903">
        <v>0.64744999999999997</v>
      </c>
      <c r="G38" s="179">
        <f>IF(F38="","",F38-F38*COMPASS!$U$11)</f>
        <v>0.64744999999999997</v>
      </c>
      <c r="I38" s="150"/>
    </row>
    <row r="39" spans="1:9" ht="14.1" customHeight="1">
      <c r="A39" s="890" t="s">
        <v>3323</v>
      </c>
      <c r="B39" s="891" t="s">
        <v>216</v>
      </c>
      <c r="C39" s="892" t="s">
        <v>16346</v>
      </c>
      <c r="D39" s="893">
        <v>1</v>
      </c>
      <c r="E39" s="904"/>
      <c r="F39" s="903">
        <v>0.71849999999999992</v>
      </c>
      <c r="G39" s="179">
        <f>IF(F39="","",F39-F39*COMPASS!$U$11)</f>
        <v>0.71849999999999992</v>
      </c>
      <c r="I39" s="150"/>
    </row>
    <row r="40" spans="1:9" ht="14.1" customHeight="1">
      <c r="A40" s="890" t="s">
        <v>3327</v>
      </c>
      <c r="B40" s="891" t="s">
        <v>216</v>
      </c>
      <c r="C40" s="892" t="s">
        <v>15567</v>
      </c>
      <c r="D40" s="893">
        <v>1</v>
      </c>
      <c r="E40" s="894"/>
      <c r="F40" s="903">
        <v>0.56625000000000003</v>
      </c>
      <c r="G40" s="179">
        <f>IF(F40="","",F40-F40*COMPASS!$U$11)</f>
        <v>0.56625000000000003</v>
      </c>
      <c r="I40" s="150"/>
    </row>
    <row r="41" spans="1:9" ht="14.1" customHeight="1">
      <c r="A41" s="890" t="s">
        <v>3330</v>
      </c>
      <c r="B41" s="891" t="s">
        <v>216</v>
      </c>
      <c r="C41" s="892" t="s">
        <v>15568</v>
      </c>
      <c r="D41" s="893">
        <v>1</v>
      </c>
      <c r="E41" s="894"/>
      <c r="F41" s="903">
        <v>0.83014999999999994</v>
      </c>
      <c r="G41" s="179">
        <f>IF(F41="","",F41-F41*COMPASS!$U$11)</f>
        <v>0.83014999999999994</v>
      </c>
      <c r="I41" s="150"/>
    </row>
    <row r="42" spans="1:9" ht="14.1" customHeight="1">
      <c r="A42" s="890" t="s">
        <v>8656</v>
      </c>
      <c r="B42" s="891" t="s">
        <v>216</v>
      </c>
      <c r="C42" s="892" t="s">
        <v>15569</v>
      </c>
      <c r="D42" s="895">
        <v>1</v>
      </c>
      <c r="E42" s="888"/>
      <c r="F42" s="889">
        <v>1.2463</v>
      </c>
      <c r="G42" s="179">
        <f>IF(F42="","",F42-F42*COMPASS!$U$11)</f>
        <v>1.2463</v>
      </c>
      <c r="I42" s="150"/>
    </row>
    <row r="43" spans="1:9" ht="14.1" customHeight="1">
      <c r="A43" s="890" t="s">
        <v>14801</v>
      </c>
      <c r="B43" s="891" t="s">
        <v>216</v>
      </c>
      <c r="C43" s="892" t="s">
        <v>15570</v>
      </c>
      <c r="D43" s="895">
        <v>1</v>
      </c>
      <c r="E43" s="904" t="s">
        <v>445</v>
      </c>
      <c r="F43" s="889">
        <v>1.2463</v>
      </c>
      <c r="G43" s="179">
        <f>IF(F43="","",F43-F43*COMPASS!$U$11)</f>
        <v>1.2463</v>
      </c>
      <c r="I43" s="150"/>
    </row>
    <row r="44" spans="1:9" ht="14.1" customHeight="1">
      <c r="A44" s="890" t="s">
        <v>3320</v>
      </c>
      <c r="B44" s="891" t="s">
        <v>216</v>
      </c>
      <c r="C44" s="892" t="s">
        <v>15571</v>
      </c>
      <c r="D44" s="893">
        <v>1</v>
      </c>
      <c r="E44" s="894"/>
      <c r="F44" s="903">
        <v>0.86059999999999992</v>
      </c>
      <c r="G44" s="179">
        <f>IF(F44="","",F44-F44*COMPASS!$U$11)</f>
        <v>0.86059999999999992</v>
      </c>
      <c r="I44" s="150"/>
    </row>
    <row r="45" spans="1:9" ht="14.1" customHeight="1">
      <c r="A45" s="890" t="s">
        <v>3324</v>
      </c>
      <c r="B45" s="891" t="s">
        <v>216</v>
      </c>
      <c r="C45" s="892" t="s">
        <v>16347</v>
      </c>
      <c r="D45" s="893">
        <v>1</v>
      </c>
      <c r="E45" s="904"/>
      <c r="F45" s="903">
        <v>1.0838999999999999</v>
      </c>
      <c r="G45" s="179">
        <f>IF(F45="","",F45-F45*COMPASS!$U$11)</f>
        <v>1.0838999999999999</v>
      </c>
      <c r="I45" s="150"/>
    </row>
    <row r="46" spans="1:9" ht="14.1" customHeight="1">
      <c r="A46" s="890" t="s">
        <v>3334</v>
      </c>
      <c r="B46" s="891" t="s">
        <v>216</v>
      </c>
      <c r="C46" s="892" t="s">
        <v>15572</v>
      </c>
      <c r="D46" s="893">
        <v>1</v>
      </c>
      <c r="E46" s="894"/>
      <c r="F46" s="903">
        <v>0.72864999999999991</v>
      </c>
      <c r="G46" s="179">
        <f>IF(F46="","",F46-F46*COMPASS!$U$11)</f>
        <v>0.72864999999999991</v>
      </c>
      <c r="I46" s="150"/>
    </row>
    <row r="47" spans="1:9" ht="14.1" customHeight="1">
      <c r="A47" s="890" t="s">
        <v>3331</v>
      </c>
      <c r="B47" s="891" t="s">
        <v>216</v>
      </c>
      <c r="C47" s="892" t="s">
        <v>15573</v>
      </c>
      <c r="D47" s="893">
        <v>1</v>
      </c>
      <c r="E47" s="894"/>
      <c r="F47" s="903">
        <v>1.37825</v>
      </c>
      <c r="G47" s="179">
        <f>IF(F47="","",F47-F47*COMPASS!$U$11)</f>
        <v>1.37825</v>
      </c>
      <c r="I47" s="150"/>
    </row>
    <row r="48" spans="1:9" ht="14.1" customHeight="1">
      <c r="A48" s="890" t="s">
        <v>8657</v>
      </c>
      <c r="B48" s="891" t="s">
        <v>216</v>
      </c>
      <c r="C48" s="892" t="s">
        <v>15574</v>
      </c>
      <c r="D48" s="895">
        <v>1</v>
      </c>
      <c r="E48" s="888"/>
      <c r="F48" s="889">
        <v>2.0887499999999997</v>
      </c>
      <c r="G48" s="179">
        <f>IF(F48="","",F48-F48*COMPASS!$U$11)</f>
        <v>2.0887499999999997</v>
      </c>
      <c r="I48" s="150"/>
    </row>
    <row r="49" spans="1:9" ht="14.1" customHeight="1">
      <c r="A49" s="890" t="s">
        <v>14802</v>
      </c>
      <c r="B49" s="891" t="s">
        <v>467</v>
      </c>
      <c r="C49" s="892" t="s">
        <v>15575</v>
      </c>
      <c r="D49" s="895">
        <v>1</v>
      </c>
      <c r="E49" s="904" t="s">
        <v>445</v>
      </c>
      <c r="F49" s="889">
        <v>2.0887499999999997</v>
      </c>
      <c r="G49" s="179">
        <f>IF(F49="","",F49-F49*COMPASS!$U$11)</f>
        <v>2.0887499999999997</v>
      </c>
      <c r="I49" s="150"/>
    </row>
    <row r="50" spans="1:9" ht="14.1" customHeight="1">
      <c r="A50" s="890" t="s">
        <v>3321</v>
      </c>
      <c r="B50" s="891" t="s">
        <v>467</v>
      </c>
      <c r="C50" s="892" t="s">
        <v>15576</v>
      </c>
      <c r="D50" s="893">
        <v>1</v>
      </c>
      <c r="E50" s="894"/>
      <c r="F50" s="903">
        <v>1.09405</v>
      </c>
      <c r="G50" s="179">
        <f>IF(F50="","",F50-F50*COMPASS!$U$11)</f>
        <v>1.09405</v>
      </c>
      <c r="I50" s="150"/>
    </row>
    <row r="51" spans="1:9" ht="14.1" customHeight="1">
      <c r="A51" s="890" t="s">
        <v>3325</v>
      </c>
      <c r="B51" s="891" t="s">
        <v>216</v>
      </c>
      <c r="C51" s="892" t="s">
        <v>16348</v>
      </c>
      <c r="D51" s="893">
        <v>1</v>
      </c>
      <c r="E51" s="904"/>
      <c r="F51" s="903">
        <v>1.4492999999999998</v>
      </c>
      <c r="G51" s="179">
        <f>IF(F51="","",F51-F51*COMPASS!$U$11)</f>
        <v>1.4492999999999998</v>
      </c>
      <c r="I51" s="150"/>
    </row>
    <row r="52" spans="1:9" ht="14.1" customHeight="1">
      <c r="A52" s="890" t="s">
        <v>3328</v>
      </c>
      <c r="B52" s="891" t="s">
        <v>467</v>
      </c>
      <c r="C52" s="892" t="s">
        <v>16349</v>
      </c>
      <c r="D52" s="893">
        <v>1</v>
      </c>
      <c r="E52" s="894"/>
      <c r="F52" s="903">
        <v>0.8910499999999999</v>
      </c>
      <c r="G52" s="179">
        <f>IF(F52="","",F52-F52*COMPASS!$U$11)</f>
        <v>0.8910499999999999</v>
      </c>
      <c r="I52" s="150"/>
    </row>
    <row r="53" spans="1:9" ht="14.1" customHeight="1">
      <c r="A53" s="890" t="s">
        <v>3332</v>
      </c>
      <c r="B53" s="891" t="s">
        <v>467</v>
      </c>
      <c r="C53" s="892" t="s">
        <v>15577</v>
      </c>
      <c r="D53" s="893">
        <v>1</v>
      </c>
      <c r="E53" s="894"/>
      <c r="F53" s="903">
        <v>1.8552999999999999</v>
      </c>
      <c r="G53" s="179">
        <f>IF(F53="","",F53-F53*COMPASS!$U$11)</f>
        <v>1.8552999999999999</v>
      </c>
      <c r="I53" s="150"/>
    </row>
    <row r="54" spans="1:9" ht="14.1" customHeight="1">
      <c r="A54" s="890" t="s">
        <v>8658</v>
      </c>
      <c r="B54" s="891" t="s">
        <v>216</v>
      </c>
      <c r="C54" s="892" t="s">
        <v>15578</v>
      </c>
      <c r="D54" s="895">
        <v>1</v>
      </c>
      <c r="E54" s="888"/>
      <c r="F54" s="889">
        <v>2.9920999999999998</v>
      </c>
      <c r="G54" s="179">
        <f>IF(F54="","",F54-F54*COMPASS!$U$11)</f>
        <v>2.9920999999999998</v>
      </c>
      <c r="I54" s="150"/>
    </row>
    <row r="55" spans="1:9" ht="14.1" customHeight="1">
      <c r="A55" s="890" t="s">
        <v>14803</v>
      </c>
      <c r="B55" s="891" t="s">
        <v>467</v>
      </c>
      <c r="C55" s="892" t="s">
        <v>15579</v>
      </c>
      <c r="D55" s="895">
        <v>1</v>
      </c>
      <c r="E55" s="904" t="s">
        <v>445</v>
      </c>
      <c r="F55" s="889">
        <v>2.9920999999999998</v>
      </c>
      <c r="G55" s="179">
        <f>IF(F55="","",F55-F55*COMPASS!$U$11)</f>
        <v>2.9920999999999998</v>
      </c>
      <c r="I55" s="150"/>
    </row>
    <row r="56" spans="1:9" ht="14.1" customHeight="1">
      <c r="A56" s="890" t="s">
        <v>3322</v>
      </c>
      <c r="B56" s="891" t="s">
        <v>467</v>
      </c>
      <c r="C56" s="892" t="s">
        <v>15580</v>
      </c>
      <c r="D56" s="893">
        <v>1</v>
      </c>
      <c r="E56" s="894"/>
      <c r="F56" s="903">
        <v>1.7943999999999998</v>
      </c>
      <c r="G56" s="179">
        <f>IF(F56="","",F56-F56*COMPASS!$U$11)</f>
        <v>1.7943999999999998</v>
      </c>
      <c r="I56" s="150"/>
    </row>
    <row r="57" spans="1:9" ht="14.1" customHeight="1">
      <c r="A57" s="890" t="s">
        <v>3326</v>
      </c>
      <c r="B57" s="891" t="s">
        <v>216</v>
      </c>
      <c r="C57" s="892" t="s">
        <v>16350</v>
      </c>
      <c r="D57" s="893">
        <v>1</v>
      </c>
      <c r="E57" s="904"/>
      <c r="F57" s="903">
        <v>2.5759499999999997</v>
      </c>
      <c r="G57" s="179">
        <f>IF(F57="","",F57-F57*COMPASS!$U$11)</f>
        <v>2.5759499999999997</v>
      </c>
      <c r="I57" s="150"/>
    </row>
    <row r="58" spans="1:9" ht="14.1" customHeight="1">
      <c r="A58" s="890" t="s">
        <v>3329</v>
      </c>
      <c r="B58" s="891" t="s">
        <v>467</v>
      </c>
      <c r="C58" s="892" t="s">
        <v>16351</v>
      </c>
      <c r="D58" s="893">
        <v>1</v>
      </c>
      <c r="E58" s="894"/>
      <c r="F58" s="903">
        <v>1.4492999999999998</v>
      </c>
      <c r="G58" s="179">
        <f>IF(F58="","",F58-F58*COMPASS!$U$11)</f>
        <v>1.4492999999999998</v>
      </c>
      <c r="I58" s="150"/>
    </row>
    <row r="59" spans="1:9" ht="14.1" customHeight="1">
      <c r="A59" s="890" t="s">
        <v>3333</v>
      </c>
      <c r="B59" s="891" t="s">
        <v>216</v>
      </c>
      <c r="C59" s="892" t="s">
        <v>15581</v>
      </c>
      <c r="D59" s="893">
        <v>1</v>
      </c>
      <c r="E59" s="894"/>
      <c r="F59" s="903">
        <v>3.4792999999999994</v>
      </c>
      <c r="G59" s="179">
        <f>IF(F59="","",F59-F59*COMPASS!$U$11)</f>
        <v>3.4792999999999994</v>
      </c>
      <c r="I59" s="150"/>
    </row>
    <row r="60" spans="1:9" ht="14.1" customHeight="1">
      <c r="A60" s="890" t="s">
        <v>8659</v>
      </c>
      <c r="B60" s="891" t="s">
        <v>216</v>
      </c>
      <c r="C60" s="892" t="s">
        <v>15582</v>
      </c>
      <c r="D60" s="895">
        <v>1</v>
      </c>
      <c r="E60" s="888"/>
      <c r="F60" s="889">
        <v>5.7934999999999999</v>
      </c>
      <c r="G60" s="179">
        <f>IF(F60="","",F60-F60*COMPASS!$U$11)</f>
        <v>5.7934999999999999</v>
      </c>
      <c r="I60" s="150"/>
    </row>
    <row r="61" spans="1:9" ht="14.1" customHeight="1">
      <c r="A61" s="890" t="s">
        <v>14804</v>
      </c>
      <c r="B61" s="891" t="s">
        <v>216</v>
      </c>
      <c r="C61" s="892" t="s">
        <v>15583</v>
      </c>
      <c r="D61" s="895">
        <v>1</v>
      </c>
      <c r="E61" s="904" t="s">
        <v>445</v>
      </c>
      <c r="F61" s="889">
        <v>5.7934999999999999</v>
      </c>
      <c r="G61" s="179">
        <f>IF(F61="","",F61-F61*COMPASS!$U$11)</f>
        <v>5.7934999999999999</v>
      </c>
      <c r="I61" s="150"/>
    </row>
    <row r="62" spans="1:9" ht="14.1" customHeight="1">
      <c r="A62" s="925" t="s">
        <v>9839</v>
      </c>
      <c r="B62" s="926"/>
      <c r="C62" s="927"/>
      <c r="D62" s="928"/>
      <c r="E62" s="929"/>
      <c r="F62" s="931"/>
      <c r="G62" s="931"/>
      <c r="I62" s="150"/>
    </row>
    <row r="63" spans="1:9" ht="14.1" customHeight="1">
      <c r="A63" s="890" t="s">
        <v>54</v>
      </c>
      <c r="B63" s="891" t="s">
        <v>467</v>
      </c>
      <c r="C63" s="892" t="s">
        <v>15584</v>
      </c>
      <c r="D63" s="893">
        <v>1</v>
      </c>
      <c r="E63" s="904"/>
      <c r="F63" s="903">
        <v>0.97224999999999984</v>
      </c>
      <c r="G63" s="179">
        <f>IF(F63="","",F63-F63*COMPASS!$U$11)</f>
        <v>0.97224999999999984</v>
      </c>
      <c r="I63" s="150"/>
    </row>
    <row r="64" spans="1:9" ht="14.1" customHeight="1">
      <c r="A64" s="890" t="s">
        <v>56</v>
      </c>
      <c r="B64" s="891" t="s">
        <v>216</v>
      </c>
      <c r="C64" s="892" t="s">
        <v>16352</v>
      </c>
      <c r="D64" s="893">
        <v>1</v>
      </c>
      <c r="E64" s="904"/>
      <c r="F64" s="903">
        <v>1.11435</v>
      </c>
      <c r="G64" s="179">
        <f>IF(F64="","",F64-F64*COMPASS!$U$11)</f>
        <v>1.11435</v>
      </c>
      <c r="I64" s="150"/>
    </row>
    <row r="65" spans="1:9" ht="14.1" customHeight="1">
      <c r="A65" s="890" t="s">
        <v>57</v>
      </c>
      <c r="B65" s="891" t="s">
        <v>467</v>
      </c>
      <c r="C65" s="892" t="s">
        <v>15585</v>
      </c>
      <c r="D65" s="893">
        <v>1</v>
      </c>
      <c r="E65" s="894"/>
      <c r="F65" s="903">
        <v>0.94179999999999997</v>
      </c>
      <c r="G65" s="179">
        <f>IF(F65="","",F65-F65*COMPASS!$U$11)</f>
        <v>0.94179999999999997</v>
      </c>
      <c r="I65" s="150"/>
    </row>
    <row r="66" spans="1:9" ht="14.1" customHeight="1">
      <c r="A66" s="890" t="s">
        <v>55</v>
      </c>
      <c r="B66" s="891" t="s">
        <v>467</v>
      </c>
      <c r="C66" s="892" t="s">
        <v>15586</v>
      </c>
      <c r="D66" s="893">
        <v>1</v>
      </c>
      <c r="E66" s="894"/>
      <c r="F66" s="903">
        <v>1.2564499999999998</v>
      </c>
      <c r="G66" s="179">
        <f>IF(F66="","",F66-F66*COMPASS!$U$11)</f>
        <v>1.2564499999999998</v>
      </c>
      <c r="I66" s="150"/>
    </row>
    <row r="67" spans="1:9" ht="14.1" customHeight="1">
      <c r="A67" s="890" t="s">
        <v>8660</v>
      </c>
      <c r="B67" s="891" t="s">
        <v>467</v>
      </c>
      <c r="C67" s="892" t="s">
        <v>15587</v>
      </c>
      <c r="D67" s="895">
        <v>1</v>
      </c>
      <c r="E67" s="888"/>
      <c r="F67" s="889">
        <v>1.5710999999999999</v>
      </c>
      <c r="G67" s="179">
        <f>IF(F67="","",F67-F67*COMPASS!$U$11)</f>
        <v>1.5710999999999999</v>
      </c>
      <c r="I67" s="150"/>
    </row>
    <row r="68" spans="1:9" ht="14.1" customHeight="1">
      <c r="A68" s="890" t="s">
        <v>58</v>
      </c>
      <c r="B68" s="891" t="s">
        <v>216</v>
      </c>
      <c r="C68" s="892" t="s">
        <v>15588</v>
      </c>
      <c r="D68" s="893">
        <v>1</v>
      </c>
      <c r="E68" s="894"/>
      <c r="F68" s="903">
        <v>1.07375</v>
      </c>
      <c r="G68" s="179">
        <f>IF(F68="","",F68-F68*COMPASS!$U$11)</f>
        <v>1.07375</v>
      </c>
      <c r="I68" s="150"/>
    </row>
    <row r="69" spans="1:9" ht="14.1" customHeight="1">
      <c r="A69" s="890" t="s">
        <v>60</v>
      </c>
      <c r="B69" s="891" t="s">
        <v>216</v>
      </c>
      <c r="C69" s="892" t="s">
        <v>15589</v>
      </c>
      <c r="D69" s="893">
        <v>1</v>
      </c>
      <c r="E69" s="904"/>
      <c r="F69" s="903">
        <v>1.2970499999999998</v>
      </c>
      <c r="G69" s="179">
        <f>IF(F69="","",F69-F69*COMPASS!$U$11)</f>
        <v>1.2970499999999998</v>
      </c>
      <c r="I69" s="150"/>
    </row>
    <row r="70" spans="1:9" ht="14.1" customHeight="1">
      <c r="A70" s="890" t="s">
        <v>61</v>
      </c>
      <c r="B70" s="891" t="s">
        <v>216</v>
      </c>
      <c r="C70" s="892" t="s">
        <v>15590</v>
      </c>
      <c r="D70" s="893">
        <v>1</v>
      </c>
      <c r="E70" s="894"/>
      <c r="F70" s="903">
        <v>0.99254999999999993</v>
      </c>
      <c r="G70" s="179">
        <f>IF(F70="","",F70-F70*COMPASS!$U$11)</f>
        <v>0.99254999999999993</v>
      </c>
      <c r="I70" s="150"/>
    </row>
    <row r="71" spans="1:9" ht="14.1" customHeight="1">
      <c r="A71" s="890" t="s">
        <v>59</v>
      </c>
      <c r="B71" s="891" t="s">
        <v>216</v>
      </c>
      <c r="C71" s="892" t="s">
        <v>15591</v>
      </c>
      <c r="D71" s="893">
        <v>1</v>
      </c>
      <c r="E71" s="894"/>
      <c r="F71" s="903">
        <v>1.5203499999999999</v>
      </c>
      <c r="G71" s="179">
        <f>IF(F71="","",F71-F71*COMPASS!$U$11)</f>
        <v>1.5203499999999999</v>
      </c>
      <c r="I71" s="150"/>
    </row>
    <row r="72" spans="1:9" ht="14.1" customHeight="1">
      <c r="A72" s="890" t="s">
        <v>62</v>
      </c>
      <c r="B72" s="891" t="s">
        <v>467</v>
      </c>
      <c r="C72" s="892" t="s">
        <v>15592</v>
      </c>
      <c r="D72" s="893">
        <v>1</v>
      </c>
      <c r="E72" s="894"/>
      <c r="F72" s="903">
        <v>1.1752499999999999</v>
      </c>
      <c r="G72" s="179">
        <f>IF(F72="","",F72-F72*COMPASS!$U$11)</f>
        <v>1.1752499999999999</v>
      </c>
      <c r="I72" s="150"/>
    </row>
    <row r="73" spans="1:9" ht="14.1" customHeight="1">
      <c r="A73" s="890" t="s">
        <v>64</v>
      </c>
      <c r="B73" s="891" t="s">
        <v>216</v>
      </c>
      <c r="C73" s="892" t="s">
        <v>16353</v>
      </c>
      <c r="D73" s="893">
        <v>1</v>
      </c>
      <c r="E73" s="904"/>
      <c r="F73" s="903">
        <v>1.4695999999999998</v>
      </c>
      <c r="G73" s="179">
        <f>IF(F73="","",F73-F73*COMPASS!$U$11)</f>
        <v>1.4695999999999998</v>
      </c>
      <c r="I73" s="150"/>
    </row>
    <row r="74" spans="1:9" ht="14.1" customHeight="1">
      <c r="A74" s="890" t="s">
        <v>65</v>
      </c>
      <c r="B74" s="891" t="s">
        <v>467</v>
      </c>
      <c r="C74" s="892" t="s">
        <v>15593</v>
      </c>
      <c r="D74" s="893">
        <v>1</v>
      </c>
      <c r="E74" s="894"/>
      <c r="F74" s="903">
        <v>1.0838999999999999</v>
      </c>
      <c r="G74" s="179">
        <f>IF(F74="","",F74-F74*COMPASS!$U$11)</f>
        <v>1.0838999999999999</v>
      </c>
      <c r="I74" s="150"/>
    </row>
    <row r="75" spans="1:9" ht="14.1" customHeight="1">
      <c r="A75" s="890" t="s">
        <v>63</v>
      </c>
      <c r="B75" s="891" t="s">
        <v>467</v>
      </c>
      <c r="C75" s="892" t="s">
        <v>15594</v>
      </c>
      <c r="D75" s="893">
        <v>1</v>
      </c>
      <c r="E75" s="894"/>
      <c r="F75" s="903">
        <v>1.7842499999999999</v>
      </c>
      <c r="G75" s="179">
        <f>IF(F75="","",F75-F75*COMPASS!$U$11)</f>
        <v>1.7842499999999999</v>
      </c>
      <c r="I75" s="150"/>
    </row>
    <row r="76" spans="1:9" ht="14.1" customHeight="1">
      <c r="A76" s="890" t="s">
        <v>8661</v>
      </c>
      <c r="B76" s="891" t="s">
        <v>216</v>
      </c>
      <c r="C76" s="892" t="s">
        <v>15595</v>
      </c>
      <c r="D76" s="895">
        <v>1</v>
      </c>
      <c r="E76" s="888"/>
      <c r="F76" s="889">
        <v>2.4845999999999999</v>
      </c>
      <c r="G76" s="179">
        <f>IF(F76="","",F76-F76*COMPASS!$U$11)</f>
        <v>2.4845999999999999</v>
      </c>
      <c r="I76" s="150"/>
    </row>
    <row r="77" spans="1:9" ht="14.1" customHeight="1">
      <c r="A77" s="890" t="s">
        <v>66</v>
      </c>
      <c r="B77" s="891" t="s">
        <v>467</v>
      </c>
      <c r="C77" s="892" t="s">
        <v>15596</v>
      </c>
      <c r="D77" s="893">
        <v>1</v>
      </c>
      <c r="E77" s="894"/>
      <c r="F77" s="903">
        <v>1.4492999999999998</v>
      </c>
      <c r="G77" s="179">
        <f>IF(F77="","",F77-F77*COMPASS!$U$11)</f>
        <v>1.4492999999999998</v>
      </c>
      <c r="I77" s="150"/>
    </row>
    <row r="78" spans="1:9" ht="14.1" customHeight="1">
      <c r="A78" s="890" t="s">
        <v>68</v>
      </c>
      <c r="B78" s="891" t="s">
        <v>216</v>
      </c>
      <c r="C78" s="892" t="s">
        <v>16354</v>
      </c>
      <c r="D78" s="893">
        <v>1</v>
      </c>
      <c r="E78" s="904"/>
      <c r="F78" s="903">
        <v>1.835</v>
      </c>
      <c r="G78" s="179">
        <f>IF(F78="","",F78-F78*COMPASS!$U$11)</f>
        <v>1.835</v>
      </c>
      <c r="I78" s="150"/>
    </row>
    <row r="79" spans="1:9" ht="14.1" customHeight="1">
      <c r="A79" s="890" t="s">
        <v>69</v>
      </c>
      <c r="B79" s="891" t="s">
        <v>467</v>
      </c>
      <c r="C79" s="892" t="s">
        <v>15597</v>
      </c>
      <c r="D79" s="893">
        <v>1</v>
      </c>
      <c r="E79" s="894"/>
      <c r="F79" s="903">
        <v>1.2564499999999998</v>
      </c>
      <c r="G79" s="179">
        <f>IF(F79="","",F79-F79*COMPASS!$U$11)</f>
        <v>1.2564499999999998</v>
      </c>
      <c r="I79" s="150"/>
    </row>
    <row r="80" spans="1:9" ht="14.1" customHeight="1">
      <c r="A80" s="890" t="s">
        <v>67</v>
      </c>
      <c r="B80" s="891" t="s">
        <v>467</v>
      </c>
      <c r="C80" s="892" t="s">
        <v>15598</v>
      </c>
      <c r="D80" s="893">
        <v>1</v>
      </c>
      <c r="E80" s="894"/>
      <c r="F80" s="903">
        <v>2.29175</v>
      </c>
      <c r="G80" s="179">
        <f>IF(F80="","",F80-F80*COMPASS!$U$11)</f>
        <v>2.29175</v>
      </c>
      <c r="I80" s="150"/>
    </row>
    <row r="81" spans="1:9" ht="14.1" customHeight="1">
      <c r="A81" s="890" t="s">
        <v>8662</v>
      </c>
      <c r="B81" s="891" t="s">
        <v>467</v>
      </c>
      <c r="C81" s="892" t="s">
        <v>15599</v>
      </c>
      <c r="D81" s="895">
        <v>1</v>
      </c>
      <c r="E81" s="888"/>
      <c r="F81" s="889">
        <v>3.42855</v>
      </c>
      <c r="G81" s="179">
        <f>IF(F81="","",F81-F81*COMPASS!$U$11)</f>
        <v>3.42855</v>
      </c>
      <c r="I81" s="150"/>
    </row>
    <row r="82" spans="1:9" ht="14.1" customHeight="1">
      <c r="A82" s="890" t="s">
        <v>70</v>
      </c>
      <c r="B82" s="891" t="s">
        <v>467</v>
      </c>
      <c r="C82" s="892" t="s">
        <v>15600</v>
      </c>
      <c r="D82" s="893">
        <v>1</v>
      </c>
      <c r="E82" s="894"/>
      <c r="F82" s="903">
        <v>2.2105499999999996</v>
      </c>
      <c r="G82" s="179">
        <f>IF(F82="","",F82-F82*COMPASS!$U$11)</f>
        <v>2.2105499999999996</v>
      </c>
      <c r="I82" s="150"/>
    </row>
    <row r="83" spans="1:9" ht="14.1" customHeight="1">
      <c r="A83" s="890" t="s">
        <v>72</v>
      </c>
      <c r="B83" s="891" t="s">
        <v>216</v>
      </c>
      <c r="C83" s="892" t="s">
        <v>16355</v>
      </c>
      <c r="D83" s="893">
        <v>1</v>
      </c>
      <c r="E83" s="904"/>
      <c r="F83" s="903">
        <v>2.9311999999999996</v>
      </c>
      <c r="G83" s="179">
        <f>IF(F83="","",F83-F83*COMPASS!$U$11)</f>
        <v>2.9311999999999996</v>
      </c>
      <c r="I83" s="150"/>
    </row>
    <row r="84" spans="1:9" ht="14.1" customHeight="1">
      <c r="A84" s="890" t="s">
        <v>73</v>
      </c>
      <c r="B84" s="891" t="s">
        <v>467</v>
      </c>
      <c r="C84" s="892" t="s">
        <v>15601</v>
      </c>
      <c r="D84" s="893">
        <v>1</v>
      </c>
      <c r="E84" s="894"/>
      <c r="F84" s="903">
        <v>1.7740999999999998</v>
      </c>
      <c r="G84" s="179">
        <f>IF(F84="","",F84-F84*COMPASS!$U$11)</f>
        <v>1.7740999999999998</v>
      </c>
      <c r="I84" s="150"/>
    </row>
    <row r="85" spans="1:9" ht="14.1" customHeight="1">
      <c r="A85" s="890" t="s">
        <v>71</v>
      </c>
      <c r="B85" s="891" t="s">
        <v>467</v>
      </c>
      <c r="C85" s="892" t="s">
        <v>15602</v>
      </c>
      <c r="D85" s="893">
        <v>1</v>
      </c>
      <c r="E85" s="894"/>
      <c r="F85" s="903">
        <v>3.9360499999999998</v>
      </c>
      <c r="G85" s="179">
        <f>IF(F85="","",F85-F85*COMPASS!$U$11)</f>
        <v>3.9360499999999998</v>
      </c>
      <c r="I85" s="150"/>
    </row>
    <row r="86" spans="1:9" ht="14.1" customHeight="1">
      <c r="A86" s="890" t="s">
        <v>8663</v>
      </c>
      <c r="B86" s="891" t="s">
        <v>216</v>
      </c>
      <c r="C86" s="892" t="s">
        <v>15603</v>
      </c>
      <c r="D86" s="895">
        <v>1</v>
      </c>
      <c r="E86" s="888"/>
      <c r="F86" s="889">
        <v>6.1893499999999992</v>
      </c>
      <c r="G86" s="179">
        <f>IF(F86="","",F86-F86*COMPASS!$U$11)</f>
        <v>6.1893499999999992</v>
      </c>
      <c r="I86" s="150"/>
    </row>
    <row r="87" spans="1:9" ht="14.1" customHeight="1">
      <c r="A87" s="925" t="s">
        <v>7033</v>
      </c>
      <c r="B87" s="926"/>
      <c r="C87" s="927"/>
      <c r="D87" s="928"/>
      <c r="E87" s="929"/>
      <c r="F87" s="931"/>
      <c r="G87" s="931"/>
      <c r="I87" s="150"/>
    </row>
    <row r="88" spans="1:9" ht="14.1" customHeight="1">
      <c r="A88" s="890" t="s">
        <v>7034</v>
      </c>
      <c r="B88" s="891" t="s">
        <v>467</v>
      </c>
      <c r="C88" s="892" t="s">
        <v>16356</v>
      </c>
      <c r="D88" s="893">
        <v>1</v>
      </c>
      <c r="E88" s="904"/>
      <c r="F88" s="903">
        <v>1.0838999999999999</v>
      </c>
      <c r="G88" s="179">
        <f>IF(F88="","",F88-F88*COMPASS!$U$11)</f>
        <v>1.0838999999999999</v>
      </c>
      <c r="I88" s="150"/>
    </row>
    <row r="89" spans="1:9" ht="14.1" customHeight="1">
      <c r="A89" s="890" t="s">
        <v>7035</v>
      </c>
      <c r="B89" s="891" t="s">
        <v>467</v>
      </c>
      <c r="C89" s="892" t="s">
        <v>16357</v>
      </c>
      <c r="D89" s="893">
        <v>1</v>
      </c>
      <c r="E89" s="904"/>
      <c r="F89" s="903">
        <v>1.2767499999999998</v>
      </c>
      <c r="G89" s="179">
        <f>IF(F89="","",F89-F89*COMPASS!$U$11)</f>
        <v>1.2767499999999998</v>
      </c>
      <c r="I89" s="150"/>
    </row>
    <row r="90" spans="1:9" ht="14.1" customHeight="1">
      <c r="A90" s="890" t="s">
        <v>7036</v>
      </c>
      <c r="B90" s="891" t="s">
        <v>467</v>
      </c>
      <c r="C90" s="892" t="s">
        <v>16358</v>
      </c>
      <c r="D90" s="893">
        <v>1</v>
      </c>
      <c r="E90" s="904"/>
      <c r="F90" s="903">
        <v>2.0583</v>
      </c>
      <c r="G90" s="179">
        <f>IF(F90="","",F90-F90*COMPASS!$U$11)</f>
        <v>2.0583</v>
      </c>
      <c r="I90" s="150"/>
    </row>
    <row r="91" spans="1:9" ht="14.1" customHeight="1">
      <c r="A91" s="890" t="s">
        <v>7037</v>
      </c>
      <c r="B91" s="891" t="s">
        <v>467</v>
      </c>
      <c r="C91" s="892" t="s">
        <v>16359</v>
      </c>
      <c r="D91" s="893">
        <v>1</v>
      </c>
      <c r="E91" s="904"/>
      <c r="F91" s="903">
        <v>0.88089999999999991</v>
      </c>
      <c r="G91" s="179">
        <f>IF(F91="","",F91-F91*COMPASS!$U$11)</f>
        <v>0.88089999999999991</v>
      </c>
      <c r="I91" s="150"/>
    </row>
    <row r="92" spans="1:9" ht="14.1" customHeight="1">
      <c r="A92" s="890" t="s">
        <v>7038</v>
      </c>
      <c r="B92" s="891" t="s">
        <v>467</v>
      </c>
      <c r="C92" s="892" t="s">
        <v>16360</v>
      </c>
      <c r="D92" s="893">
        <v>1</v>
      </c>
      <c r="E92" s="904"/>
      <c r="F92" s="903">
        <v>1.0128499999999998</v>
      </c>
      <c r="G92" s="179">
        <f>IF(F92="","",F92-F92*COMPASS!$U$11)</f>
        <v>1.0128499999999998</v>
      </c>
      <c r="I92" s="150"/>
    </row>
    <row r="93" spans="1:9" ht="14.1" customHeight="1">
      <c r="A93" s="890" t="s">
        <v>7039</v>
      </c>
      <c r="B93" s="891" t="s">
        <v>467</v>
      </c>
      <c r="C93" s="892" t="s">
        <v>16361</v>
      </c>
      <c r="D93" s="893">
        <v>1</v>
      </c>
      <c r="E93" s="904"/>
      <c r="F93" s="903">
        <v>1.5000499999999999</v>
      </c>
      <c r="G93" s="179">
        <f>IF(F93="","",F93-F93*COMPASS!$U$11)</f>
        <v>1.5000499999999999</v>
      </c>
      <c r="I93" s="150"/>
    </row>
    <row r="94" spans="1:9" ht="14.1" customHeight="1">
      <c r="A94" s="890" t="s">
        <v>7563</v>
      </c>
      <c r="B94" s="891" t="s">
        <v>216</v>
      </c>
      <c r="C94" s="892" t="s">
        <v>16362</v>
      </c>
      <c r="D94" s="893">
        <v>1</v>
      </c>
      <c r="E94" s="904"/>
      <c r="F94" s="903">
        <v>2.3627999999999996</v>
      </c>
      <c r="G94" s="179">
        <f>IF(F94="","",F94-F94*COMPASS!$U$11)</f>
        <v>2.3627999999999996</v>
      </c>
      <c r="I94" s="150"/>
    </row>
    <row r="95" spans="1:9" ht="14.1" customHeight="1">
      <c r="A95" s="890" t="s">
        <v>7040</v>
      </c>
      <c r="B95" s="891" t="s">
        <v>216</v>
      </c>
      <c r="C95" s="892" t="s">
        <v>16363</v>
      </c>
      <c r="D95" s="893">
        <v>1</v>
      </c>
      <c r="E95" s="904"/>
      <c r="F95" s="903">
        <v>3.2763</v>
      </c>
      <c r="G95" s="179">
        <f>IF(F95="","",F95-F95*COMPASS!$U$11)</f>
        <v>3.2763</v>
      </c>
      <c r="I95" s="150"/>
    </row>
    <row r="96" spans="1:9" ht="14.1" customHeight="1">
      <c r="A96" s="890" t="s">
        <v>7564</v>
      </c>
      <c r="B96" s="891" t="s">
        <v>216</v>
      </c>
      <c r="C96" s="892" t="s">
        <v>16364</v>
      </c>
      <c r="D96" s="893">
        <v>1</v>
      </c>
      <c r="E96" s="904"/>
      <c r="F96" s="903">
        <v>5.8746999999999998</v>
      </c>
      <c r="G96" s="179">
        <f>IF(F96="","",F96-F96*COMPASS!$U$11)</f>
        <v>5.8746999999999998</v>
      </c>
      <c r="I96" s="150"/>
    </row>
    <row r="97" spans="1:9" ht="14.1" customHeight="1">
      <c r="A97" s="890" t="s">
        <v>14805</v>
      </c>
      <c r="B97" s="891" t="s">
        <v>467</v>
      </c>
      <c r="C97" s="892" t="s">
        <v>16365</v>
      </c>
      <c r="D97" s="893">
        <v>1</v>
      </c>
      <c r="E97" s="904"/>
      <c r="F97" s="903">
        <v>2.3627999999999996</v>
      </c>
      <c r="G97" s="179">
        <f>IF(F97="","",F97-F97*COMPASS!$U$11)</f>
        <v>2.3627999999999996</v>
      </c>
      <c r="I97" s="150"/>
    </row>
    <row r="98" spans="1:9" ht="14.1" customHeight="1">
      <c r="A98" s="890" t="s">
        <v>14806</v>
      </c>
      <c r="B98" s="891" t="s">
        <v>467</v>
      </c>
      <c r="C98" s="892" t="s">
        <v>16366</v>
      </c>
      <c r="D98" s="893">
        <v>1</v>
      </c>
      <c r="E98" s="904"/>
      <c r="F98" s="903">
        <v>3.2763</v>
      </c>
      <c r="G98" s="179">
        <f>IF(F98="","",F98-F98*COMPASS!$U$11)</f>
        <v>3.2763</v>
      </c>
      <c r="I98" s="150"/>
    </row>
    <row r="99" spans="1:9" ht="14.1" customHeight="1">
      <c r="A99" s="890" t="s">
        <v>14807</v>
      </c>
      <c r="B99" s="891" t="s">
        <v>467</v>
      </c>
      <c r="C99" s="892" t="s">
        <v>16367</v>
      </c>
      <c r="D99" s="893">
        <v>1</v>
      </c>
      <c r="E99" s="904"/>
      <c r="F99" s="903">
        <v>5.8746999999999998</v>
      </c>
      <c r="G99" s="179">
        <f>IF(F99="","",F99-F99*COMPASS!$U$11)</f>
        <v>5.8746999999999998</v>
      </c>
      <c r="I99" s="150"/>
    </row>
    <row r="100" spans="1:9" ht="14.1" customHeight="1">
      <c r="A100" s="925" t="s">
        <v>14628</v>
      </c>
      <c r="B100" s="932"/>
      <c r="C100" s="927"/>
      <c r="D100" s="928"/>
      <c r="E100" s="929"/>
      <c r="F100" s="933"/>
      <c r="G100" s="933"/>
      <c r="I100" s="150"/>
    </row>
    <row r="101" spans="1:9" ht="14.1" customHeight="1">
      <c r="A101" s="925" t="s">
        <v>4495</v>
      </c>
      <c r="B101" s="932"/>
      <c r="C101" s="927"/>
      <c r="D101" s="928"/>
      <c r="E101" s="929"/>
      <c r="F101" s="933"/>
      <c r="G101" s="933"/>
      <c r="I101" s="150"/>
    </row>
    <row r="102" spans="1:9" ht="14.1" customHeight="1">
      <c r="A102" s="890" t="s">
        <v>2079</v>
      </c>
      <c r="B102" s="891" t="s">
        <v>216</v>
      </c>
      <c r="C102" s="892" t="s">
        <v>2080</v>
      </c>
      <c r="D102" s="893">
        <v>1</v>
      </c>
      <c r="E102" s="894"/>
      <c r="F102" s="903" t="s">
        <v>10387</v>
      </c>
      <c r="G102" s="179" t="e">
        <f>IF(F102="","",F102-F102*COMPASS!$U$11)</f>
        <v>#VALUE!</v>
      </c>
      <c r="I102" s="150"/>
    </row>
    <row r="103" spans="1:9" ht="14.1" customHeight="1">
      <c r="A103" s="890" t="s">
        <v>2081</v>
      </c>
      <c r="B103" s="891" t="s">
        <v>216</v>
      </c>
      <c r="C103" s="892" t="s">
        <v>2082</v>
      </c>
      <c r="D103" s="893">
        <v>1</v>
      </c>
      <c r="E103" s="894"/>
      <c r="F103" s="903" t="s">
        <v>10387</v>
      </c>
      <c r="G103" s="179" t="e">
        <f>IF(F103="","",F103-F103*COMPASS!$U$11)</f>
        <v>#VALUE!</v>
      </c>
      <c r="I103" s="150"/>
    </row>
    <row r="104" spans="1:9" ht="14.1" customHeight="1">
      <c r="A104" s="890" t="s">
        <v>2083</v>
      </c>
      <c r="B104" s="891" t="s">
        <v>216</v>
      </c>
      <c r="C104" s="892" t="s">
        <v>2084</v>
      </c>
      <c r="D104" s="893">
        <v>1</v>
      </c>
      <c r="E104" s="894"/>
      <c r="F104" s="903" t="s">
        <v>10387</v>
      </c>
      <c r="G104" s="179" t="e">
        <f>IF(F104="","",F104-F104*COMPASS!$U$11)</f>
        <v>#VALUE!</v>
      </c>
      <c r="I104" s="150"/>
    </row>
    <row r="105" spans="1:9" ht="14.1" customHeight="1">
      <c r="A105" s="890" t="s">
        <v>2085</v>
      </c>
      <c r="B105" s="891" t="s">
        <v>216</v>
      </c>
      <c r="C105" s="892" t="s">
        <v>2086</v>
      </c>
      <c r="D105" s="893">
        <v>1</v>
      </c>
      <c r="E105" s="894"/>
      <c r="F105" s="903" t="s">
        <v>10387</v>
      </c>
      <c r="G105" s="179" t="e">
        <f>IF(F105="","",F105-F105*COMPASS!$U$11)</f>
        <v>#VALUE!</v>
      </c>
      <c r="I105" s="150"/>
    </row>
    <row r="106" spans="1:9" ht="14.1" customHeight="1">
      <c r="A106" s="890" t="s">
        <v>2087</v>
      </c>
      <c r="B106" s="891" t="s">
        <v>216</v>
      </c>
      <c r="C106" s="892" t="s">
        <v>2088</v>
      </c>
      <c r="D106" s="893">
        <v>1</v>
      </c>
      <c r="E106" s="894"/>
      <c r="F106" s="903" t="s">
        <v>10387</v>
      </c>
      <c r="G106" s="179" t="e">
        <f>IF(F106="","",F106-F106*COMPASS!$U$11)</f>
        <v>#VALUE!</v>
      </c>
      <c r="I106" s="150"/>
    </row>
    <row r="107" spans="1:9" ht="14.1" customHeight="1">
      <c r="A107" s="890" t="s">
        <v>2089</v>
      </c>
      <c r="B107" s="891" t="s">
        <v>216</v>
      </c>
      <c r="C107" s="892" t="s">
        <v>2090</v>
      </c>
      <c r="D107" s="893">
        <v>1</v>
      </c>
      <c r="E107" s="894"/>
      <c r="F107" s="903" t="s">
        <v>10387</v>
      </c>
      <c r="G107" s="179" t="e">
        <f>IF(F107="","",F107-F107*COMPASS!$U$11)</f>
        <v>#VALUE!</v>
      </c>
      <c r="I107" s="150"/>
    </row>
    <row r="108" spans="1:9" ht="14.1" customHeight="1">
      <c r="A108" s="890" t="s">
        <v>2091</v>
      </c>
      <c r="B108" s="891" t="s">
        <v>216</v>
      </c>
      <c r="C108" s="892" t="s">
        <v>2092</v>
      </c>
      <c r="D108" s="893">
        <v>1</v>
      </c>
      <c r="E108" s="894"/>
      <c r="F108" s="903" t="s">
        <v>10387</v>
      </c>
      <c r="G108" s="179" t="e">
        <f>IF(F108="","",F108-F108*COMPASS!$U$11)</f>
        <v>#VALUE!</v>
      </c>
      <c r="I108" s="150"/>
    </row>
    <row r="109" spans="1:9" ht="14.1" customHeight="1">
      <c r="A109" s="890" t="s">
        <v>2093</v>
      </c>
      <c r="B109" s="891" t="s">
        <v>216</v>
      </c>
      <c r="C109" s="892" t="s">
        <v>2094</v>
      </c>
      <c r="D109" s="893">
        <v>1</v>
      </c>
      <c r="E109" s="894"/>
      <c r="F109" s="903" t="s">
        <v>10387</v>
      </c>
      <c r="G109" s="179" t="e">
        <f>IF(F109="","",F109-F109*COMPASS!$U$11)</f>
        <v>#VALUE!</v>
      </c>
      <c r="I109" s="150"/>
    </row>
    <row r="110" spans="1:9" ht="14.1" customHeight="1">
      <c r="A110" s="890" t="s">
        <v>2095</v>
      </c>
      <c r="B110" s="891" t="s">
        <v>216</v>
      </c>
      <c r="C110" s="892" t="s">
        <v>2096</v>
      </c>
      <c r="D110" s="893">
        <v>1</v>
      </c>
      <c r="E110" s="894"/>
      <c r="F110" s="903" t="s">
        <v>10387</v>
      </c>
      <c r="G110" s="179" t="e">
        <f>IF(F110="","",F110-F110*COMPASS!$U$11)</f>
        <v>#VALUE!</v>
      </c>
      <c r="I110" s="150"/>
    </row>
    <row r="111" spans="1:9" ht="14.1" customHeight="1">
      <c r="A111" s="890" t="s">
        <v>2097</v>
      </c>
      <c r="B111" s="891" t="s">
        <v>216</v>
      </c>
      <c r="C111" s="892" t="s">
        <v>2098</v>
      </c>
      <c r="D111" s="893">
        <v>1</v>
      </c>
      <c r="E111" s="894"/>
      <c r="F111" s="903" t="s">
        <v>10387</v>
      </c>
      <c r="G111" s="179" t="e">
        <f>IF(F111="","",F111-F111*COMPASS!$U$11)</f>
        <v>#VALUE!</v>
      </c>
      <c r="I111" s="150"/>
    </row>
    <row r="112" spans="1:9" ht="14.1" customHeight="1">
      <c r="A112" s="890" t="s">
        <v>2510</v>
      </c>
      <c r="B112" s="891" t="s">
        <v>216</v>
      </c>
      <c r="C112" s="892" t="s">
        <v>2100</v>
      </c>
      <c r="D112" s="893">
        <v>1</v>
      </c>
      <c r="E112" s="894"/>
      <c r="F112" s="903" t="s">
        <v>10387</v>
      </c>
      <c r="G112" s="179" t="e">
        <f>IF(F112="","",F112-F112*COMPASS!$U$11)</f>
        <v>#VALUE!</v>
      </c>
      <c r="I112" s="150"/>
    </row>
    <row r="113" spans="1:9" ht="14.1" customHeight="1">
      <c r="A113" s="890" t="s">
        <v>2511</v>
      </c>
      <c r="B113" s="891" t="s">
        <v>216</v>
      </c>
      <c r="C113" s="892" t="s">
        <v>2102</v>
      </c>
      <c r="D113" s="893">
        <v>1</v>
      </c>
      <c r="E113" s="894"/>
      <c r="F113" s="903" t="s">
        <v>10387</v>
      </c>
      <c r="G113" s="179" t="e">
        <f>IF(F113="","",F113-F113*COMPASS!$U$11)</f>
        <v>#VALUE!</v>
      </c>
      <c r="I113" s="150"/>
    </row>
    <row r="114" spans="1:9" ht="14.1" customHeight="1">
      <c r="A114" s="890" t="s">
        <v>2512</v>
      </c>
      <c r="B114" s="891" t="s">
        <v>216</v>
      </c>
      <c r="C114" s="892" t="s">
        <v>2104</v>
      </c>
      <c r="D114" s="893">
        <v>1</v>
      </c>
      <c r="E114" s="894"/>
      <c r="F114" s="903" t="s">
        <v>10387</v>
      </c>
      <c r="G114" s="179" t="e">
        <f>IF(F114="","",F114-F114*COMPASS!$U$11)</f>
        <v>#VALUE!</v>
      </c>
      <c r="I114" s="150"/>
    </row>
    <row r="115" spans="1:9" ht="14.1" customHeight="1">
      <c r="A115" s="890" t="s">
        <v>2513</v>
      </c>
      <c r="B115" s="891" t="s">
        <v>216</v>
      </c>
      <c r="C115" s="892" t="s">
        <v>2106</v>
      </c>
      <c r="D115" s="893">
        <v>1</v>
      </c>
      <c r="E115" s="894"/>
      <c r="F115" s="903" t="s">
        <v>10387</v>
      </c>
      <c r="G115" s="179" t="e">
        <f>IF(F115="","",F115-F115*COMPASS!$U$11)</f>
        <v>#VALUE!</v>
      </c>
      <c r="I115" s="150"/>
    </row>
    <row r="116" spans="1:9" ht="14.1" customHeight="1">
      <c r="A116" s="890" t="s">
        <v>2514</v>
      </c>
      <c r="B116" s="891" t="s">
        <v>216</v>
      </c>
      <c r="C116" s="892" t="s">
        <v>2108</v>
      </c>
      <c r="D116" s="893">
        <v>1</v>
      </c>
      <c r="E116" s="894"/>
      <c r="F116" s="903" t="s">
        <v>10387</v>
      </c>
      <c r="G116" s="179" t="e">
        <f>IF(F116="","",F116-F116*COMPASS!$U$11)</f>
        <v>#VALUE!</v>
      </c>
      <c r="I116" s="150"/>
    </row>
    <row r="117" spans="1:9" ht="14.1" customHeight="1">
      <c r="A117" s="890" t="s">
        <v>2099</v>
      </c>
      <c r="B117" s="891" t="s">
        <v>216</v>
      </c>
      <c r="C117" s="892" t="s">
        <v>2500</v>
      </c>
      <c r="D117" s="893">
        <v>1</v>
      </c>
      <c r="E117" s="894"/>
      <c r="F117" s="903" t="s">
        <v>10387</v>
      </c>
      <c r="G117" s="179" t="e">
        <f>IF(F117="","",F117-F117*COMPASS!$U$11)</f>
        <v>#VALUE!</v>
      </c>
      <c r="I117" s="150"/>
    </row>
    <row r="118" spans="1:9" ht="14.1" customHeight="1">
      <c r="A118" s="890" t="s">
        <v>2101</v>
      </c>
      <c r="B118" s="891" t="s">
        <v>216</v>
      </c>
      <c r="C118" s="892" t="s">
        <v>2501</v>
      </c>
      <c r="D118" s="893">
        <v>1</v>
      </c>
      <c r="E118" s="894"/>
      <c r="F118" s="903" t="s">
        <v>10387</v>
      </c>
      <c r="G118" s="179" t="e">
        <f>IF(F118="","",F118-F118*COMPASS!$U$11)</f>
        <v>#VALUE!</v>
      </c>
      <c r="I118" s="150"/>
    </row>
    <row r="119" spans="1:9" ht="14.1" customHeight="1">
      <c r="A119" s="890" t="s">
        <v>2103</v>
      </c>
      <c r="B119" s="891" t="s">
        <v>216</v>
      </c>
      <c r="C119" s="892" t="s">
        <v>2502</v>
      </c>
      <c r="D119" s="893">
        <v>1</v>
      </c>
      <c r="E119" s="894"/>
      <c r="F119" s="903" t="s">
        <v>10387</v>
      </c>
      <c r="G119" s="179" t="e">
        <f>IF(F119="","",F119-F119*COMPASS!$U$11)</f>
        <v>#VALUE!</v>
      </c>
      <c r="I119" s="150"/>
    </row>
    <row r="120" spans="1:9" ht="14.1" customHeight="1">
      <c r="A120" s="890" t="s">
        <v>2105</v>
      </c>
      <c r="B120" s="891" t="s">
        <v>216</v>
      </c>
      <c r="C120" s="892" t="s">
        <v>2503</v>
      </c>
      <c r="D120" s="893">
        <v>1</v>
      </c>
      <c r="E120" s="894"/>
      <c r="F120" s="903" t="s">
        <v>10387</v>
      </c>
      <c r="G120" s="179" t="e">
        <f>IF(F120="","",F120-F120*COMPASS!$U$11)</f>
        <v>#VALUE!</v>
      </c>
      <c r="I120" s="150"/>
    </row>
    <row r="121" spans="1:9" ht="14.1" customHeight="1">
      <c r="A121" s="890" t="s">
        <v>2107</v>
      </c>
      <c r="B121" s="891" t="s">
        <v>216</v>
      </c>
      <c r="C121" s="892" t="s">
        <v>2504</v>
      </c>
      <c r="D121" s="893">
        <v>1</v>
      </c>
      <c r="E121" s="894"/>
      <c r="F121" s="903" t="s">
        <v>10387</v>
      </c>
      <c r="G121" s="179" t="e">
        <f>IF(F121="","",F121-F121*COMPASS!$U$11)</f>
        <v>#VALUE!</v>
      </c>
      <c r="I121" s="150"/>
    </row>
    <row r="122" spans="1:9" ht="14.1" customHeight="1">
      <c r="A122" s="890" t="s">
        <v>2515</v>
      </c>
      <c r="B122" s="891" t="s">
        <v>216</v>
      </c>
      <c r="C122" s="892" t="s">
        <v>2505</v>
      </c>
      <c r="D122" s="893">
        <v>1</v>
      </c>
      <c r="E122" s="894"/>
      <c r="F122" s="903" t="s">
        <v>10387</v>
      </c>
      <c r="G122" s="179" t="e">
        <f>IF(F122="","",F122-F122*COMPASS!$U$11)</f>
        <v>#VALUE!</v>
      </c>
      <c r="I122" s="150"/>
    </row>
    <row r="123" spans="1:9" ht="14.1" customHeight="1">
      <c r="A123" s="890" t="s">
        <v>2516</v>
      </c>
      <c r="B123" s="891" t="s">
        <v>216</v>
      </c>
      <c r="C123" s="892" t="s">
        <v>2506</v>
      </c>
      <c r="D123" s="893">
        <v>1</v>
      </c>
      <c r="E123" s="894"/>
      <c r="F123" s="903" t="s">
        <v>10387</v>
      </c>
      <c r="G123" s="179" t="e">
        <f>IF(F123="","",F123-F123*COMPASS!$U$11)</f>
        <v>#VALUE!</v>
      </c>
      <c r="I123" s="150"/>
    </row>
    <row r="124" spans="1:9" ht="14.1" customHeight="1">
      <c r="A124" s="890" t="s">
        <v>2517</v>
      </c>
      <c r="B124" s="891" t="s">
        <v>216</v>
      </c>
      <c r="C124" s="892" t="s">
        <v>2507</v>
      </c>
      <c r="D124" s="893">
        <v>1</v>
      </c>
      <c r="E124" s="894"/>
      <c r="F124" s="903" t="s">
        <v>10387</v>
      </c>
      <c r="G124" s="179" t="e">
        <f>IF(F124="","",F124-F124*COMPASS!$U$11)</f>
        <v>#VALUE!</v>
      </c>
      <c r="I124" s="150"/>
    </row>
    <row r="125" spans="1:9" ht="14.1" customHeight="1">
      <c r="A125" s="890" t="s">
        <v>2518</v>
      </c>
      <c r="B125" s="891" t="s">
        <v>216</v>
      </c>
      <c r="C125" s="892" t="s">
        <v>2508</v>
      </c>
      <c r="D125" s="893">
        <v>1</v>
      </c>
      <c r="E125" s="894"/>
      <c r="F125" s="903" t="s">
        <v>10387</v>
      </c>
      <c r="G125" s="179" t="e">
        <f>IF(F125="","",F125-F125*COMPASS!$U$11)</f>
        <v>#VALUE!</v>
      </c>
      <c r="I125" s="150"/>
    </row>
    <row r="126" spans="1:9" ht="14.1" customHeight="1">
      <c r="A126" s="890" t="s">
        <v>2519</v>
      </c>
      <c r="B126" s="891" t="s">
        <v>216</v>
      </c>
      <c r="C126" s="892" t="s">
        <v>2509</v>
      </c>
      <c r="D126" s="893">
        <v>1</v>
      </c>
      <c r="E126" s="894"/>
      <c r="F126" s="903" t="s">
        <v>10387</v>
      </c>
      <c r="G126" s="179" t="e">
        <f>IF(F126="","",F126-F126*COMPASS!$U$11)</f>
        <v>#VALUE!</v>
      </c>
      <c r="I126" s="150"/>
    </row>
    <row r="127" spans="1:9" ht="14.1" customHeight="1">
      <c r="A127" s="925" t="s">
        <v>4496</v>
      </c>
      <c r="B127" s="926"/>
      <c r="C127" s="927"/>
      <c r="D127" s="928"/>
      <c r="E127" s="929"/>
      <c r="F127" s="933"/>
      <c r="G127" s="179" t="str">
        <f>IF(F127="","",F127-F127*COMPASS!$U$11)</f>
        <v/>
      </c>
      <c r="I127" s="150"/>
    </row>
    <row r="128" spans="1:9" ht="14.1" customHeight="1">
      <c r="A128" s="890" t="s">
        <v>2109</v>
      </c>
      <c r="B128" s="891" t="s">
        <v>216</v>
      </c>
      <c r="C128" s="892" t="s">
        <v>2110</v>
      </c>
      <c r="D128" s="893">
        <v>1</v>
      </c>
      <c r="E128" s="894"/>
      <c r="F128" s="903" t="s">
        <v>10387</v>
      </c>
      <c r="G128" s="179" t="e">
        <f>IF(F128="","",F128-F128*COMPASS!$U$11)</f>
        <v>#VALUE!</v>
      </c>
      <c r="I128" s="150"/>
    </row>
    <row r="129" spans="1:9" ht="14.1" customHeight="1">
      <c r="A129" s="890" t="s">
        <v>2111</v>
      </c>
      <c r="B129" s="891" t="s">
        <v>216</v>
      </c>
      <c r="C129" s="892" t="s">
        <v>2112</v>
      </c>
      <c r="D129" s="893">
        <v>1</v>
      </c>
      <c r="E129" s="894"/>
      <c r="F129" s="903" t="s">
        <v>10387</v>
      </c>
      <c r="G129" s="179" t="e">
        <f>IF(F129="","",F129-F129*COMPASS!$U$11)</f>
        <v>#VALUE!</v>
      </c>
      <c r="I129" s="150"/>
    </row>
    <row r="130" spans="1:9" ht="14.1" customHeight="1">
      <c r="A130" s="890" t="s">
        <v>2113</v>
      </c>
      <c r="B130" s="891" t="s">
        <v>216</v>
      </c>
      <c r="C130" s="892" t="s">
        <v>2114</v>
      </c>
      <c r="D130" s="893">
        <v>1</v>
      </c>
      <c r="E130" s="894"/>
      <c r="F130" s="903" t="s">
        <v>10387</v>
      </c>
      <c r="G130" s="179" t="e">
        <f>IF(F130="","",F130-F130*COMPASS!$U$11)</f>
        <v>#VALUE!</v>
      </c>
      <c r="I130" s="150"/>
    </row>
    <row r="131" spans="1:9" ht="14.1" customHeight="1">
      <c r="A131" s="890" t="s">
        <v>2115</v>
      </c>
      <c r="B131" s="891" t="s">
        <v>216</v>
      </c>
      <c r="C131" s="892" t="s">
        <v>2116</v>
      </c>
      <c r="D131" s="893">
        <v>1</v>
      </c>
      <c r="E131" s="894"/>
      <c r="F131" s="903" t="s">
        <v>10387</v>
      </c>
      <c r="G131" s="179" t="e">
        <f>IF(F131="","",F131-F131*COMPASS!$U$11)</f>
        <v>#VALUE!</v>
      </c>
      <c r="I131" s="150"/>
    </row>
    <row r="132" spans="1:9" ht="14.1" customHeight="1">
      <c r="A132" s="890" t="s">
        <v>2117</v>
      </c>
      <c r="B132" s="891" t="s">
        <v>216</v>
      </c>
      <c r="C132" s="892" t="s">
        <v>2118</v>
      </c>
      <c r="D132" s="893">
        <v>1</v>
      </c>
      <c r="E132" s="894"/>
      <c r="F132" s="903" t="s">
        <v>10387</v>
      </c>
      <c r="G132" s="179" t="e">
        <f>IF(F132="","",F132-F132*COMPASS!$U$11)</f>
        <v>#VALUE!</v>
      </c>
      <c r="I132" s="150"/>
    </row>
    <row r="133" spans="1:9" ht="14.1" customHeight="1">
      <c r="A133" s="890" t="s">
        <v>2119</v>
      </c>
      <c r="B133" s="891" t="s">
        <v>216</v>
      </c>
      <c r="C133" s="892" t="s">
        <v>2120</v>
      </c>
      <c r="D133" s="893">
        <v>1</v>
      </c>
      <c r="E133" s="894"/>
      <c r="F133" s="903" t="s">
        <v>10387</v>
      </c>
      <c r="G133" s="179" t="e">
        <f>IF(F133="","",F133-F133*COMPASS!$U$11)</f>
        <v>#VALUE!</v>
      </c>
      <c r="I133" s="150"/>
    </row>
    <row r="134" spans="1:9" ht="14.1" customHeight="1">
      <c r="A134" s="890" t="s">
        <v>2121</v>
      </c>
      <c r="B134" s="891" t="s">
        <v>216</v>
      </c>
      <c r="C134" s="892" t="s">
        <v>2122</v>
      </c>
      <c r="D134" s="893">
        <v>1</v>
      </c>
      <c r="E134" s="894"/>
      <c r="F134" s="903" t="s">
        <v>10387</v>
      </c>
      <c r="G134" s="179" t="e">
        <f>IF(F134="","",F134-F134*COMPASS!$U$11)</f>
        <v>#VALUE!</v>
      </c>
      <c r="I134" s="150"/>
    </row>
    <row r="135" spans="1:9" ht="14.1" customHeight="1">
      <c r="A135" s="890" t="s">
        <v>2123</v>
      </c>
      <c r="B135" s="891" t="s">
        <v>216</v>
      </c>
      <c r="C135" s="892" t="s">
        <v>2124</v>
      </c>
      <c r="D135" s="893">
        <v>1</v>
      </c>
      <c r="E135" s="894"/>
      <c r="F135" s="903" t="s">
        <v>10387</v>
      </c>
      <c r="G135" s="179" t="e">
        <f>IF(F135="","",F135-F135*COMPASS!$U$11)</f>
        <v>#VALUE!</v>
      </c>
      <c r="I135" s="150"/>
    </row>
    <row r="136" spans="1:9" ht="14.1" customHeight="1">
      <c r="A136" s="890" t="s">
        <v>2125</v>
      </c>
      <c r="B136" s="891" t="s">
        <v>216</v>
      </c>
      <c r="C136" s="892" t="s">
        <v>2126</v>
      </c>
      <c r="D136" s="893">
        <v>1</v>
      </c>
      <c r="E136" s="894"/>
      <c r="F136" s="903" t="s">
        <v>10387</v>
      </c>
      <c r="G136" s="179" t="e">
        <f>IF(F136="","",F136-F136*COMPASS!$U$11)</f>
        <v>#VALUE!</v>
      </c>
      <c r="I136" s="150"/>
    </row>
    <row r="137" spans="1:9" ht="14.1" customHeight="1">
      <c r="A137" s="890" t="s">
        <v>2127</v>
      </c>
      <c r="B137" s="891" t="s">
        <v>216</v>
      </c>
      <c r="C137" s="892" t="s">
        <v>2128</v>
      </c>
      <c r="D137" s="893">
        <v>1</v>
      </c>
      <c r="E137" s="894"/>
      <c r="F137" s="903" t="s">
        <v>10387</v>
      </c>
      <c r="G137" s="179" t="e">
        <f>IF(F137="","",F137-F137*COMPASS!$U$11)</f>
        <v>#VALUE!</v>
      </c>
      <c r="I137" s="150"/>
    </row>
    <row r="138" spans="1:9" ht="14.1" customHeight="1">
      <c r="A138" s="890" t="s">
        <v>2129</v>
      </c>
      <c r="B138" s="891" t="s">
        <v>216</v>
      </c>
      <c r="C138" s="892" t="s">
        <v>2130</v>
      </c>
      <c r="D138" s="893">
        <v>1</v>
      </c>
      <c r="E138" s="894"/>
      <c r="F138" s="903" t="s">
        <v>10387</v>
      </c>
      <c r="G138" s="179" t="e">
        <f>IF(F138="","",F138-F138*COMPASS!$U$11)</f>
        <v>#VALUE!</v>
      </c>
      <c r="I138" s="150"/>
    </row>
    <row r="139" spans="1:9" ht="14.1" customHeight="1">
      <c r="A139" s="890" t="s">
        <v>2131</v>
      </c>
      <c r="B139" s="891" t="s">
        <v>216</v>
      </c>
      <c r="C139" s="892" t="s">
        <v>2132</v>
      </c>
      <c r="D139" s="893">
        <v>1</v>
      </c>
      <c r="E139" s="894"/>
      <c r="F139" s="903" t="s">
        <v>10387</v>
      </c>
      <c r="G139" s="179" t="e">
        <f>IF(F139="","",F139-F139*COMPASS!$U$11)</f>
        <v>#VALUE!</v>
      </c>
      <c r="I139" s="150"/>
    </row>
    <row r="140" spans="1:9" ht="14.1" customHeight="1">
      <c r="A140" s="890" t="s">
        <v>2133</v>
      </c>
      <c r="B140" s="891" t="s">
        <v>216</v>
      </c>
      <c r="C140" s="892" t="s">
        <v>2134</v>
      </c>
      <c r="D140" s="893">
        <v>1</v>
      </c>
      <c r="E140" s="894"/>
      <c r="F140" s="903" t="s">
        <v>10387</v>
      </c>
      <c r="G140" s="179" t="e">
        <f>IF(F140="","",F140-F140*COMPASS!$U$11)</f>
        <v>#VALUE!</v>
      </c>
      <c r="I140" s="150"/>
    </row>
    <row r="141" spans="1:9" ht="14.1" customHeight="1">
      <c r="A141" s="890" t="s">
        <v>2135</v>
      </c>
      <c r="B141" s="891" t="s">
        <v>216</v>
      </c>
      <c r="C141" s="892" t="s">
        <v>2136</v>
      </c>
      <c r="D141" s="893">
        <v>1</v>
      </c>
      <c r="E141" s="894"/>
      <c r="F141" s="903" t="s">
        <v>10387</v>
      </c>
      <c r="G141" s="179" t="e">
        <f>IF(F141="","",F141-F141*COMPASS!$U$11)</f>
        <v>#VALUE!</v>
      </c>
      <c r="I141" s="150"/>
    </row>
    <row r="142" spans="1:9" ht="14.1" customHeight="1">
      <c r="A142" s="890" t="s">
        <v>2137</v>
      </c>
      <c r="B142" s="891" t="s">
        <v>216</v>
      </c>
      <c r="C142" s="892" t="s">
        <v>2138</v>
      </c>
      <c r="D142" s="893">
        <v>1</v>
      </c>
      <c r="E142" s="894"/>
      <c r="F142" s="903" t="s">
        <v>10387</v>
      </c>
      <c r="G142" s="179" t="e">
        <f>IF(F142="","",F142-F142*COMPASS!$U$11)</f>
        <v>#VALUE!</v>
      </c>
      <c r="I142" s="150"/>
    </row>
    <row r="143" spans="1:9" ht="14.1" customHeight="1">
      <c r="A143" s="890" t="s">
        <v>2139</v>
      </c>
      <c r="B143" s="891" t="s">
        <v>216</v>
      </c>
      <c r="C143" s="892" t="s">
        <v>2140</v>
      </c>
      <c r="D143" s="893">
        <v>1</v>
      </c>
      <c r="E143" s="894"/>
      <c r="F143" s="903" t="s">
        <v>10387</v>
      </c>
      <c r="G143" s="179" t="e">
        <f>IF(F143="","",F143-F143*COMPASS!$U$11)</f>
        <v>#VALUE!</v>
      </c>
      <c r="I143" s="150"/>
    </row>
    <row r="144" spans="1:9" ht="14.1" customHeight="1">
      <c r="A144" s="890" t="s">
        <v>2141</v>
      </c>
      <c r="B144" s="891" t="s">
        <v>216</v>
      </c>
      <c r="C144" s="892" t="s">
        <v>2142</v>
      </c>
      <c r="D144" s="893">
        <v>1</v>
      </c>
      <c r="E144" s="894"/>
      <c r="F144" s="903" t="s">
        <v>10387</v>
      </c>
      <c r="G144" s="179" t="e">
        <f>IF(F144="","",F144-F144*COMPASS!$U$11)</f>
        <v>#VALUE!</v>
      </c>
      <c r="I144" s="150"/>
    </row>
    <row r="145" spans="1:9" ht="14.1" customHeight="1">
      <c r="A145" s="890" t="s">
        <v>2143</v>
      </c>
      <c r="B145" s="891" t="s">
        <v>216</v>
      </c>
      <c r="C145" s="892" t="s">
        <v>2144</v>
      </c>
      <c r="D145" s="893">
        <v>1</v>
      </c>
      <c r="E145" s="894"/>
      <c r="F145" s="903" t="s">
        <v>10387</v>
      </c>
      <c r="G145" s="179" t="e">
        <f>IF(F145="","",F145-F145*COMPASS!$U$11)</f>
        <v>#VALUE!</v>
      </c>
      <c r="I145" s="150"/>
    </row>
    <row r="146" spans="1:9" ht="14.1" customHeight="1">
      <c r="A146" s="890" t="s">
        <v>2145</v>
      </c>
      <c r="B146" s="891" t="s">
        <v>216</v>
      </c>
      <c r="C146" s="892" t="s">
        <v>2146</v>
      </c>
      <c r="D146" s="893">
        <v>1</v>
      </c>
      <c r="E146" s="894"/>
      <c r="F146" s="903" t="s">
        <v>10387</v>
      </c>
      <c r="G146" s="179" t="e">
        <f>IF(F146="","",F146-F146*COMPASS!$U$11)</f>
        <v>#VALUE!</v>
      </c>
      <c r="I146" s="150"/>
    </row>
    <row r="147" spans="1:9" ht="14.1" customHeight="1">
      <c r="A147" s="890" t="s">
        <v>2147</v>
      </c>
      <c r="B147" s="891" t="s">
        <v>216</v>
      </c>
      <c r="C147" s="892" t="s">
        <v>2148</v>
      </c>
      <c r="D147" s="893">
        <v>1</v>
      </c>
      <c r="E147" s="894"/>
      <c r="F147" s="903" t="s">
        <v>10387</v>
      </c>
      <c r="G147" s="179" t="e">
        <f>IF(F147="","",F147-F147*COMPASS!$U$11)</f>
        <v>#VALUE!</v>
      </c>
      <c r="I147" s="150"/>
    </row>
    <row r="148" spans="1:9" ht="14.1" customHeight="1">
      <c r="A148" s="890" t="s">
        <v>2149</v>
      </c>
      <c r="B148" s="891" t="s">
        <v>216</v>
      </c>
      <c r="C148" s="892" t="s">
        <v>2150</v>
      </c>
      <c r="D148" s="893">
        <v>1</v>
      </c>
      <c r="E148" s="894"/>
      <c r="F148" s="903" t="s">
        <v>10387</v>
      </c>
      <c r="G148" s="179" t="e">
        <f>IF(F148="","",F148-F148*COMPASS!$U$11)</f>
        <v>#VALUE!</v>
      </c>
      <c r="I148" s="150"/>
    </row>
    <row r="149" spans="1:9" ht="14.1" customHeight="1">
      <c r="A149" s="890" t="s">
        <v>2151</v>
      </c>
      <c r="B149" s="891" t="s">
        <v>216</v>
      </c>
      <c r="C149" s="892" t="s">
        <v>2152</v>
      </c>
      <c r="D149" s="893">
        <v>1</v>
      </c>
      <c r="E149" s="894"/>
      <c r="F149" s="903" t="s">
        <v>10387</v>
      </c>
      <c r="G149" s="179" t="e">
        <f>IF(F149="","",F149-F149*COMPASS!$U$11)</f>
        <v>#VALUE!</v>
      </c>
      <c r="I149" s="150"/>
    </row>
    <row r="150" spans="1:9" ht="14.1" customHeight="1">
      <c r="A150" s="890" t="s">
        <v>2153</v>
      </c>
      <c r="B150" s="891" t="s">
        <v>216</v>
      </c>
      <c r="C150" s="892" t="s">
        <v>2154</v>
      </c>
      <c r="D150" s="893">
        <v>1</v>
      </c>
      <c r="E150" s="894"/>
      <c r="F150" s="903" t="s">
        <v>10387</v>
      </c>
      <c r="G150" s="179" t="e">
        <f>IF(F150="","",F150-F150*COMPASS!$U$11)</f>
        <v>#VALUE!</v>
      </c>
      <c r="I150" s="150"/>
    </row>
    <row r="151" spans="1:9" ht="14.1" customHeight="1">
      <c r="A151" s="890" t="s">
        <v>2155</v>
      </c>
      <c r="B151" s="891" t="s">
        <v>216</v>
      </c>
      <c r="C151" s="892" t="s">
        <v>2156</v>
      </c>
      <c r="D151" s="893">
        <v>1</v>
      </c>
      <c r="E151" s="894"/>
      <c r="F151" s="903" t="s">
        <v>10387</v>
      </c>
      <c r="G151" s="179" t="e">
        <f>IF(F151="","",F151-F151*COMPASS!$U$11)</f>
        <v>#VALUE!</v>
      </c>
      <c r="I151" s="150"/>
    </row>
    <row r="152" spans="1:9" ht="14.1" customHeight="1">
      <c r="A152" s="890" t="s">
        <v>2157</v>
      </c>
      <c r="B152" s="891" t="s">
        <v>216</v>
      </c>
      <c r="C152" s="892" t="s">
        <v>2158</v>
      </c>
      <c r="D152" s="893">
        <v>1</v>
      </c>
      <c r="E152" s="894"/>
      <c r="F152" s="903" t="s">
        <v>10387</v>
      </c>
      <c r="G152" s="179" t="e">
        <f>IF(F152="","",F152-F152*COMPASS!$U$11)</f>
        <v>#VALUE!</v>
      </c>
      <c r="I152" s="150"/>
    </row>
    <row r="153" spans="1:9" ht="14.1" customHeight="1">
      <c r="A153" s="890" t="s">
        <v>2159</v>
      </c>
      <c r="B153" s="891" t="s">
        <v>216</v>
      </c>
      <c r="C153" s="892" t="s">
        <v>2160</v>
      </c>
      <c r="D153" s="893">
        <v>1</v>
      </c>
      <c r="E153" s="894"/>
      <c r="F153" s="903" t="s">
        <v>10387</v>
      </c>
      <c r="G153" s="179" t="e">
        <f>IF(F153="","",F153-F153*COMPASS!$U$11)</f>
        <v>#VALUE!</v>
      </c>
      <c r="I153" s="150"/>
    </row>
    <row r="154" spans="1:9" ht="14.1" customHeight="1">
      <c r="A154" s="890" t="s">
        <v>2161</v>
      </c>
      <c r="B154" s="891" t="s">
        <v>216</v>
      </c>
      <c r="C154" s="892" t="s">
        <v>2162</v>
      </c>
      <c r="D154" s="893">
        <v>1</v>
      </c>
      <c r="E154" s="894"/>
      <c r="F154" s="903" t="s">
        <v>10387</v>
      </c>
      <c r="G154" s="179" t="e">
        <f>IF(F154="","",F154-F154*COMPASS!$U$11)</f>
        <v>#VALUE!</v>
      </c>
      <c r="I154" s="150"/>
    </row>
    <row r="155" spans="1:9" ht="14.1" customHeight="1">
      <c r="A155" s="890" t="s">
        <v>2163</v>
      </c>
      <c r="B155" s="891" t="s">
        <v>216</v>
      </c>
      <c r="C155" s="892" t="s">
        <v>2164</v>
      </c>
      <c r="D155" s="893">
        <v>1</v>
      </c>
      <c r="E155" s="894"/>
      <c r="F155" s="903" t="s">
        <v>10387</v>
      </c>
      <c r="G155" s="179" t="e">
        <f>IF(F155="","",F155-F155*COMPASS!$U$11)</f>
        <v>#VALUE!</v>
      </c>
      <c r="I155" s="150"/>
    </row>
    <row r="156" spans="1:9" ht="14.1" customHeight="1">
      <c r="A156" s="890" t="s">
        <v>2165</v>
      </c>
      <c r="B156" s="891" t="s">
        <v>216</v>
      </c>
      <c r="C156" s="892" t="s">
        <v>2166</v>
      </c>
      <c r="D156" s="893">
        <v>1</v>
      </c>
      <c r="E156" s="894"/>
      <c r="F156" s="903" t="s">
        <v>10387</v>
      </c>
      <c r="G156" s="179" t="e">
        <f>IF(F156="","",F156-F156*COMPASS!$U$11)</f>
        <v>#VALUE!</v>
      </c>
      <c r="I156" s="150"/>
    </row>
    <row r="157" spans="1:9" ht="14.1" customHeight="1">
      <c r="A157" s="890" t="s">
        <v>2167</v>
      </c>
      <c r="B157" s="891" t="s">
        <v>216</v>
      </c>
      <c r="C157" s="892" t="s">
        <v>2168</v>
      </c>
      <c r="D157" s="893">
        <v>1</v>
      </c>
      <c r="E157" s="894"/>
      <c r="F157" s="903" t="s">
        <v>10387</v>
      </c>
      <c r="G157" s="179" t="e">
        <f>IF(F157="","",F157-F157*COMPASS!$U$11)</f>
        <v>#VALUE!</v>
      </c>
      <c r="I157" s="150"/>
    </row>
    <row r="158" spans="1:9" ht="14.1" customHeight="1">
      <c r="A158" s="925" t="s">
        <v>4497</v>
      </c>
      <c r="B158" s="926"/>
      <c r="C158" s="927"/>
      <c r="D158" s="928"/>
      <c r="E158" s="929"/>
      <c r="F158" s="933"/>
      <c r="G158" s="179" t="str">
        <f>IF(F158="","",F158-F158*COMPASS!$U$11)</f>
        <v/>
      </c>
      <c r="I158" s="150"/>
    </row>
    <row r="159" spans="1:9" ht="14.1" customHeight="1">
      <c r="A159" s="890" t="s">
        <v>2169</v>
      </c>
      <c r="B159" s="891" t="s">
        <v>216</v>
      </c>
      <c r="C159" s="892" t="s">
        <v>2170</v>
      </c>
      <c r="D159" s="893">
        <v>1</v>
      </c>
      <c r="E159" s="894"/>
      <c r="F159" s="903" t="s">
        <v>10387</v>
      </c>
      <c r="G159" s="179" t="e">
        <f>IF(F159="","",F159-F159*COMPASS!$U$11)</f>
        <v>#VALUE!</v>
      </c>
      <c r="I159" s="150"/>
    </row>
    <row r="160" spans="1:9" ht="14.1" customHeight="1">
      <c r="A160" s="890" t="s">
        <v>2171</v>
      </c>
      <c r="B160" s="891" t="s">
        <v>216</v>
      </c>
      <c r="C160" s="892" t="s">
        <v>2172</v>
      </c>
      <c r="D160" s="893">
        <v>1</v>
      </c>
      <c r="E160" s="894"/>
      <c r="F160" s="903" t="s">
        <v>10387</v>
      </c>
      <c r="G160" s="179" t="e">
        <f>IF(F160="","",F160-F160*COMPASS!$U$11)</f>
        <v>#VALUE!</v>
      </c>
      <c r="I160" s="150"/>
    </row>
    <row r="161" spans="1:9" ht="14.1" customHeight="1">
      <c r="A161" s="890" t="s">
        <v>2173</v>
      </c>
      <c r="B161" s="891" t="s">
        <v>216</v>
      </c>
      <c r="C161" s="892" t="s">
        <v>2174</v>
      </c>
      <c r="D161" s="893">
        <v>1</v>
      </c>
      <c r="E161" s="894"/>
      <c r="F161" s="903" t="s">
        <v>10387</v>
      </c>
      <c r="G161" s="179" t="e">
        <f>IF(F161="","",F161-F161*COMPASS!$U$11)</f>
        <v>#VALUE!</v>
      </c>
      <c r="I161" s="150"/>
    </row>
    <row r="162" spans="1:9" ht="14.1" customHeight="1">
      <c r="A162" s="890" t="s">
        <v>2175</v>
      </c>
      <c r="B162" s="891" t="s">
        <v>216</v>
      </c>
      <c r="C162" s="892" t="s">
        <v>2176</v>
      </c>
      <c r="D162" s="893">
        <v>1</v>
      </c>
      <c r="E162" s="894"/>
      <c r="F162" s="903" t="s">
        <v>10387</v>
      </c>
      <c r="G162" s="179" t="e">
        <f>IF(F162="","",F162-F162*COMPASS!$U$11)</f>
        <v>#VALUE!</v>
      </c>
      <c r="I162" s="150"/>
    </row>
    <row r="163" spans="1:9" ht="14.1" customHeight="1">
      <c r="A163" s="890" t="s">
        <v>2177</v>
      </c>
      <c r="B163" s="891" t="s">
        <v>216</v>
      </c>
      <c r="C163" s="892" t="s">
        <v>2178</v>
      </c>
      <c r="D163" s="893">
        <v>1</v>
      </c>
      <c r="E163" s="894"/>
      <c r="F163" s="903" t="s">
        <v>10387</v>
      </c>
      <c r="G163" s="179" t="e">
        <f>IF(F163="","",F163-F163*COMPASS!$U$11)</f>
        <v>#VALUE!</v>
      </c>
      <c r="I163" s="150"/>
    </row>
    <row r="164" spans="1:9" ht="14.1" customHeight="1">
      <c r="A164" s="925" t="s">
        <v>4498</v>
      </c>
      <c r="B164" s="926"/>
      <c r="C164" s="927"/>
      <c r="D164" s="928"/>
      <c r="E164" s="929"/>
      <c r="F164" s="933"/>
      <c r="G164" s="179" t="str">
        <f>IF(F164="","",F164-F164*COMPASS!$U$11)</f>
        <v/>
      </c>
      <c r="I164" s="150"/>
    </row>
    <row r="165" spans="1:9" ht="14.1" customHeight="1">
      <c r="A165" s="890" t="s">
        <v>2179</v>
      </c>
      <c r="B165" s="891" t="s">
        <v>216</v>
      </c>
      <c r="C165" s="892" t="s">
        <v>2180</v>
      </c>
      <c r="D165" s="893">
        <v>1</v>
      </c>
      <c r="E165" s="894"/>
      <c r="F165" s="903" t="s">
        <v>10387</v>
      </c>
      <c r="G165" s="179" t="e">
        <f>IF(F165="","",F165-F165*COMPASS!$U$11)</f>
        <v>#VALUE!</v>
      </c>
      <c r="I165" s="150"/>
    </row>
    <row r="166" spans="1:9" ht="14.1" customHeight="1">
      <c r="A166" s="890" t="s">
        <v>2181</v>
      </c>
      <c r="B166" s="891" t="s">
        <v>216</v>
      </c>
      <c r="C166" s="892" t="s">
        <v>2182</v>
      </c>
      <c r="D166" s="893">
        <v>1</v>
      </c>
      <c r="E166" s="894"/>
      <c r="F166" s="903" t="s">
        <v>10387</v>
      </c>
      <c r="G166" s="179" t="e">
        <f>IF(F166="","",F166-F166*COMPASS!$U$11)</f>
        <v>#VALUE!</v>
      </c>
      <c r="I166" s="150"/>
    </row>
    <row r="167" spans="1:9" ht="14.1" customHeight="1">
      <c r="A167" s="890" t="s">
        <v>2183</v>
      </c>
      <c r="B167" s="891" t="s">
        <v>216</v>
      </c>
      <c r="C167" s="892" t="s">
        <v>2184</v>
      </c>
      <c r="D167" s="893">
        <v>1</v>
      </c>
      <c r="E167" s="894"/>
      <c r="F167" s="903" t="s">
        <v>10387</v>
      </c>
      <c r="G167" s="179" t="e">
        <f>IF(F167="","",F167-F167*COMPASS!$U$11)</f>
        <v>#VALUE!</v>
      </c>
      <c r="I167" s="150"/>
    </row>
    <row r="168" spans="1:9" ht="14.1" customHeight="1">
      <c r="A168" s="890" t="s">
        <v>2185</v>
      </c>
      <c r="B168" s="891" t="s">
        <v>216</v>
      </c>
      <c r="C168" s="892" t="s">
        <v>2186</v>
      </c>
      <c r="D168" s="893">
        <v>1</v>
      </c>
      <c r="E168" s="894"/>
      <c r="F168" s="903" t="s">
        <v>10387</v>
      </c>
      <c r="G168" s="179" t="e">
        <f>IF(F168="","",F168-F168*COMPASS!$U$11)</f>
        <v>#VALUE!</v>
      </c>
      <c r="I168" s="150"/>
    </row>
    <row r="169" spans="1:9" ht="14.1" customHeight="1">
      <c r="A169" s="890" t="s">
        <v>2187</v>
      </c>
      <c r="B169" s="891" t="s">
        <v>216</v>
      </c>
      <c r="C169" s="892" t="s">
        <v>2188</v>
      </c>
      <c r="D169" s="893">
        <v>1</v>
      </c>
      <c r="E169" s="894"/>
      <c r="F169" s="903" t="s">
        <v>10387</v>
      </c>
      <c r="G169" s="179" t="e">
        <f>IF(F169="","",F169-F169*COMPASS!$U$11)</f>
        <v>#VALUE!</v>
      </c>
      <c r="I169" s="150"/>
    </row>
    <row r="170" spans="1:9" ht="14.1" customHeight="1">
      <c r="A170" s="890" t="s">
        <v>2189</v>
      </c>
      <c r="B170" s="891" t="s">
        <v>216</v>
      </c>
      <c r="C170" s="892" t="s">
        <v>2190</v>
      </c>
      <c r="D170" s="893">
        <v>1</v>
      </c>
      <c r="E170" s="894"/>
      <c r="F170" s="903" t="s">
        <v>10387</v>
      </c>
      <c r="G170" s="179" t="e">
        <f>IF(F170="","",F170-F170*COMPASS!$U$11)</f>
        <v>#VALUE!</v>
      </c>
      <c r="I170" s="150"/>
    </row>
    <row r="171" spans="1:9" ht="14.1" customHeight="1">
      <c r="A171" s="890" t="s">
        <v>2191</v>
      </c>
      <c r="B171" s="891" t="s">
        <v>216</v>
      </c>
      <c r="C171" s="892" t="s">
        <v>2192</v>
      </c>
      <c r="D171" s="893">
        <v>1</v>
      </c>
      <c r="E171" s="894"/>
      <c r="F171" s="903" t="s">
        <v>10387</v>
      </c>
      <c r="G171" s="179" t="e">
        <f>IF(F171="","",F171-F171*COMPASS!$U$11)</f>
        <v>#VALUE!</v>
      </c>
      <c r="I171" s="150"/>
    </row>
    <row r="172" spans="1:9" ht="14.1" customHeight="1">
      <c r="A172" s="890" t="s">
        <v>2193</v>
      </c>
      <c r="B172" s="891" t="s">
        <v>216</v>
      </c>
      <c r="C172" s="892" t="s">
        <v>2194</v>
      </c>
      <c r="D172" s="893">
        <v>1</v>
      </c>
      <c r="E172" s="894"/>
      <c r="F172" s="903" t="s">
        <v>10387</v>
      </c>
      <c r="G172" s="179" t="e">
        <f>IF(F172="","",F172-F172*COMPASS!$U$11)</f>
        <v>#VALUE!</v>
      </c>
      <c r="I172" s="150"/>
    </row>
    <row r="173" spans="1:9" ht="14.1" customHeight="1">
      <c r="A173" s="890" t="s">
        <v>2195</v>
      </c>
      <c r="B173" s="891" t="s">
        <v>216</v>
      </c>
      <c r="C173" s="892" t="s">
        <v>2196</v>
      </c>
      <c r="D173" s="893">
        <v>1</v>
      </c>
      <c r="E173" s="894"/>
      <c r="F173" s="903" t="s">
        <v>10387</v>
      </c>
      <c r="G173" s="179" t="e">
        <f>IF(F173="","",F173-F173*COMPASS!$U$11)</f>
        <v>#VALUE!</v>
      </c>
      <c r="I173" s="150"/>
    </row>
    <row r="174" spans="1:9" ht="14.1" customHeight="1">
      <c r="A174" s="890" t="s">
        <v>2197</v>
      </c>
      <c r="B174" s="891" t="s">
        <v>216</v>
      </c>
      <c r="C174" s="892" t="s">
        <v>2198</v>
      </c>
      <c r="D174" s="893">
        <v>1</v>
      </c>
      <c r="E174" s="894"/>
      <c r="F174" s="903" t="s">
        <v>10387</v>
      </c>
      <c r="G174" s="179" t="e">
        <f>IF(F174="","",F174-F174*COMPASS!$U$11)</f>
        <v>#VALUE!</v>
      </c>
      <c r="I174" s="150"/>
    </row>
    <row r="175" spans="1:9" ht="14.1" customHeight="1">
      <c r="A175" s="890" t="s">
        <v>2199</v>
      </c>
      <c r="B175" s="891" t="s">
        <v>216</v>
      </c>
      <c r="C175" s="892" t="s">
        <v>2200</v>
      </c>
      <c r="D175" s="893">
        <v>1</v>
      </c>
      <c r="E175" s="894"/>
      <c r="F175" s="903" t="s">
        <v>10387</v>
      </c>
      <c r="G175" s="179" t="e">
        <f>IF(F175="","",F175-F175*COMPASS!$U$11)</f>
        <v>#VALUE!</v>
      </c>
      <c r="I175" s="150"/>
    </row>
    <row r="176" spans="1:9" ht="14.1" customHeight="1">
      <c r="A176" s="890" t="s">
        <v>2201</v>
      </c>
      <c r="B176" s="891" t="s">
        <v>216</v>
      </c>
      <c r="C176" s="892" t="s">
        <v>2202</v>
      </c>
      <c r="D176" s="893">
        <v>1</v>
      </c>
      <c r="E176" s="894"/>
      <c r="F176" s="903" t="s">
        <v>10387</v>
      </c>
      <c r="G176" s="179" t="e">
        <f>IF(F176="","",F176-F176*COMPASS!$U$11)</f>
        <v>#VALUE!</v>
      </c>
      <c r="I176" s="150"/>
    </row>
    <row r="177" spans="1:9" ht="14.1" customHeight="1">
      <c r="A177" s="890" t="s">
        <v>2203</v>
      </c>
      <c r="B177" s="891" t="s">
        <v>216</v>
      </c>
      <c r="C177" s="892" t="s">
        <v>2204</v>
      </c>
      <c r="D177" s="893">
        <v>1</v>
      </c>
      <c r="E177" s="894"/>
      <c r="F177" s="903" t="s">
        <v>10387</v>
      </c>
      <c r="G177" s="179" t="e">
        <f>IF(F177="","",F177-F177*COMPASS!$U$11)</f>
        <v>#VALUE!</v>
      </c>
      <c r="I177" s="150"/>
    </row>
    <row r="178" spans="1:9" ht="14.1" customHeight="1">
      <c r="A178" s="890" t="s">
        <v>2205</v>
      </c>
      <c r="B178" s="891" t="s">
        <v>216</v>
      </c>
      <c r="C178" s="892" t="s">
        <v>2206</v>
      </c>
      <c r="D178" s="893">
        <v>1</v>
      </c>
      <c r="E178" s="894"/>
      <c r="F178" s="903" t="s">
        <v>10387</v>
      </c>
      <c r="G178" s="179" t="e">
        <f>IF(F178="","",F178-F178*COMPASS!$U$11)</f>
        <v>#VALUE!</v>
      </c>
      <c r="I178" s="150"/>
    </row>
    <row r="179" spans="1:9" ht="14.1" customHeight="1">
      <c r="A179" s="890" t="s">
        <v>2207</v>
      </c>
      <c r="B179" s="891" t="s">
        <v>216</v>
      </c>
      <c r="C179" s="892" t="s">
        <v>2208</v>
      </c>
      <c r="D179" s="893">
        <v>1</v>
      </c>
      <c r="E179" s="894"/>
      <c r="F179" s="903" t="s">
        <v>10387</v>
      </c>
      <c r="G179" s="179" t="e">
        <f>IF(F179="","",F179-F179*COMPASS!$U$11)</f>
        <v>#VALUE!</v>
      </c>
      <c r="I179" s="150"/>
    </row>
    <row r="180" spans="1:9" ht="14.1" customHeight="1">
      <c r="A180" s="890" t="s">
        <v>2209</v>
      </c>
      <c r="B180" s="891" t="s">
        <v>216</v>
      </c>
      <c r="C180" s="892" t="s">
        <v>2210</v>
      </c>
      <c r="D180" s="893">
        <v>1</v>
      </c>
      <c r="E180" s="894"/>
      <c r="F180" s="903" t="s">
        <v>10387</v>
      </c>
      <c r="G180" s="179" t="e">
        <f>IF(F180="","",F180-F180*COMPASS!$U$11)</f>
        <v>#VALUE!</v>
      </c>
      <c r="I180" s="150"/>
    </row>
    <row r="181" spans="1:9" ht="14.1" customHeight="1">
      <c r="A181" s="890" t="s">
        <v>2211</v>
      </c>
      <c r="B181" s="891" t="s">
        <v>216</v>
      </c>
      <c r="C181" s="892" t="s">
        <v>2212</v>
      </c>
      <c r="D181" s="893">
        <v>1</v>
      </c>
      <c r="E181" s="894"/>
      <c r="F181" s="903" t="s">
        <v>10387</v>
      </c>
      <c r="G181" s="179" t="e">
        <f>IF(F181="","",F181-F181*COMPASS!$U$11)</f>
        <v>#VALUE!</v>
      </c>
      <c r="I181" s="150"/>
    </row>
    <row r="182" spans="1:9" ht="14.1" customHeight="1">
      <c r="A182" s="890" t="s">
        <v>2213</v>
      </c>
      <c r="B182" s="891" t="s">
        <v>216</v>
      </c>
      <c r="C182" s="892" t="s">
        <v>2214</v>
      </c>
      <c r="D182" s="893">
        <v>1</v>
      </c>
      <c r="E182" s="894"/>
      <c r="F182" s="903" t="s">
        <v>10387</v>
      </c>
      <c r="G182" s="179" t="e">
        <f>IF(F182="","",F182-F182*COMPASS!$U$11)</f>
        <v>#VALUE!</v>
      </c>
      <c r="I182" s="150"/>
    </row>
    <row r="183" spans="1:9" ht="14.1" customHeight="1">
      <c r="A183" s="890" t="s">
        <v>2215</v>
      </c>
      <c r="B183" s="891" t="s">
        <v>216</v>
      </c>
      <c r="C183" s="892" t="s">
        <v>2216</v>
      </c>
      <c r="D183" s="893">
        <v>1</v>
      </c>
      <c r="E183" s="894"/>
      <c r="F183" s="903" t="s">
        <v>10387</v>
      </c>
      <c r="G183" s="179" t="e">
        <f>IF(F183="","",F183-F183*COMPASS!$U$11)</f>
        <v>#VALUE!</v>
      </c>
      <c r="I183" s="150"/>
    </row>
    <row r="184" spans="1:9" ht="14.1" customHeight="1">
      <c r="A184" s="890" t="s">
        <v>2217</v>
      </c>
      <c r="B184" s="891" t="s">
        <v>216</v>
      </c>
      <c r="C184" s="892" t="s">
        <v>2218</v>
      </c>
      <c r="D184" s="893">
        <v>1</v>
      </c>
      <c r="E184" s="894"/>
      <c r="F184" s="903" t="s">
        <v>10387</v>
      </c>
      <c r="G184" s="179" t="e">
        <f>IF(F184="","",F184-F184*COMPASS!$U$11)</f>
        <v>#VALUE!</v>
      </c>
      <c r="I184" s="150"/>
    </row>
    <row r="185" spans="1:9" ht="14.1" customHeight="1">
      <c r="A185" s="890" t="s">
        <v>2219</v>
      </c>
      <c r="B185" s="891" t="s">
        <v>216</v>
      </c>
      <c r="C185" s="892" t="s">
        <v>2220</v>
      </c>
      <c r="D185" s="893">
        <v>1</v>
      </c>
      <c r="E185" s="894"/>
      <c r="F185" s="903" t="s">
        <v>10387</v>
      </c>
      <c r="G185" s="179" t="e">
        <f>IF(F185="","",F185-F185*COMPASS!$U$11)</f>
        <v>#VALUE!</v>
      </c>
      <c r="I185" s="150"/>
    </row>
    <row r="186" spans="1:9" ht="14.1" customHeight="1">
      <c r="A186" s="890" t="s">
        <v>2221</v>
      </c>
      <c r="B186" s="891" t="s">
        <v>216</v>
      </c>
      <c r="C186" s="892" t="s">
        <v>2222</v>
      </c>
      <c r="D186" s="893">
        <v>1</v>
      </c>
      <c r="E186" s="894"/>
      <c r="F186" s="903" t="s">
        <v>10387</v>
      </c>
      <c r="G186" s="179" t="e">
        <f>IF(F186="","",F186-F186*COMPASS!$U$11)</f>
        <v>#VALUE!</v>
      </c>
      <c r="I186" s="150"/>
    </row>
    <row r="187" spans="1:9" ht="14.1" customHeight="1">
      <c r="A187" s="890" t="s">
        <v>2223</v>
      </c>
      <c r="B187" s="891" t="s">
        <v>216</v>
      </c>
      <c r="C187" s="892" t="s">
        <v>2224</v>
      </c>
      <c r="D187" s="893">
        <v>1</v>
      </c>
      <c r="E187" s="894"/>
      <c r="F187" s="903" t="s">
        <v>10387</v>
      </c>
      <c r="G187" s="179" t="e">
        <f>IF(F187="","",F187-F187*COMPASS!$U$11)</f>
        <v>#VALUE!</v>
      </c>
      <c r="I187" s="150"/>
    </row>
    <row r="188" spans="1:9" ht="14.1" customHeight="1">
      <c r="A188" s="890" t="s">
        <v>2225</v>
      </c>
      <c r="B188" s="891" t="s">
        <v>216</v>
      </c>
      <c r="C188" s="892" t="s">
        <v>2226</v>
      </c>
      <c r="D188" s="893">
        <v>1</v>
      </c>
      <c r="E188" s="894"/>
      <c r="F188" s="903" t="s">
        <v>10387</v>
      </c>
      <c r="G188" s="179" t="e">
        <f>IF(F188="","",F188-F188*COMPASS!$U$11)</f>
        <v>#VALUE!</v>
      </c>
      <c r="I188" s="150"/>
    </row>
    <row r="189" spans="1:9" ht="14.1" customHeight="1">
      <c r="A189" s="890" t="s">
        <v>2227</v>
      </c>
      <c r="B189" s="891" t="s">
        <v>216</v>
      </c>
      <c r="C189" s="892" t="s">
        <v>2228</v>
      </c>
      <c r="D189" s="893">
        <v>1</v>
      </c>
      <c r="E189" s="894"/>
      <c r="F189" s="903" t="s">
        <v>10387</v>
      </c>
      <c r="G189" s="179" t="e">
        <f>IF(F189="","",F189-F189*COMPASS!$U$11)</f>
        <v>#VALUE!</v>
      </c>
      <c r="I189" s="150"/>
    </row>
    <row r="190" spans="1:9" ht="14.1" customHeight="1">
      <c r="A190" s="890" t="s">
        <v>2229</v>
      </c>
      <c r="B190" s="891" t="s">
        <v>216</v>
      </c>
      <c r="C190" s="892" t="s">
        <v>2230</v>
      </c>
      <c r="D190" s="893">
        <v>1</v>
      </c>
      <c r="E190" s="894"/>
      <c r="F190" s="903" t="s">
        <v>10387</v>
      </c>
      <c r="G190" s="179" t="e">
        <f>IF(F190="","",F190-F190*COMPASS!$U$11)</f>
        <v>#VALUE!</v>
      </c>
      <c r="I190" s="150"/>
    </row>
    <row r="191" spans="1:9" ht="14.1" customHeight="1">
      <c r="A191" s="890" t="s">
        <v>2231</v>
      </c>
      <c r="B191" s="891" t="s">
        <v>216</v>
      </c>
      <c r="C191" s="892" t="s">
        <v>2232</v>
      </c>
      <c r="D191" s="893">
        <v>1</v>
      </c>
      <c r="E191" s="894"/>
      <c r="F191" s="903" t="s">
        <v>10387</v>
      </c>
      <c r="G191" s="179" t="e">
        <f>IF(F191="","",F191-F191*COMPASS!$U$11)</f>
        <v>#VALUE!</v>
      </c>
      <c r="I191" s="150"/>
    </row>
    <row r="192" spans="1:9" ht="14.1" customHeight="1">
      <c r="A192" s="890" t="s">
        <v>2233</v>
      </c>
      <c r="B192" s="891" t="s">
        <v>216</v>
      </c>
      <c r="C192" s="892" t="s">
        <v>2234</v>
      </c>
      <c r="D192" s="893">
        <v>1</v>
      </c>
      <c r="E192" s="894"/>
      <c r="F192" s="903" t="s">
        <v>10387</v>
      </c>
      <c r="G192" s="179" t="e">
        <f>IF(F192="","",F192-F192*COMPASS!$U$11)</f>
        <v>#VALUE!</v>
      </c>
      <c r="I192" s="150"/>
    </row>
    <row r="193" spans="1:9" ht="14.1" customHeight="1">
      <c r="A193" s="890" t="s">
        <v>2235</v>
      </c>
      <c r="B193" s="891" t="s">
        <v>216</v>
      </c>
      <c r="C193" s="892" t="s">
        <v>2236</v>
      </c>
      <c r="D193" s="893">
        <v>1</v>
      </c>
      <c r="E193" s="894"/>
      <c r="F193" s="903" t="s">
        <v>10387</v>
      </c>
      <c r="G193" s="179" t="e">
        <f>IF(F193="","",F193-F193*COMPASS!$U$11)</f>
        <v>#VALUE!</v>
      </c>
      <c r="I193" s="150"/>
    </row>
    <row r="194" spans="1:9" ht="14.1" customHeight="1">
      <c r="A194" s="890" t="s">
        <v>2237</v>
      </c>
      <c r="B194" s="891" t="s">
        <v>216</v>
      </c>
      <c r="C194" s="892" t="s">
        <v>2238</v>
      </c>
      <c r="D194" s="893">
        <v>1</v>
      </c>
      <c r="E194" s="894"/>
      <c r="F194" s="903" t="s">
        <v>10387</v>
      </c>
      <c r="G194" s="179" t="e">
        <f>IF(F194="","",F194-F194*COMPASS!$U$11)</f>
        <v>#VALUE!</v>
      </c>
      <c r="I194" s="150"/>
    </row>
    <row r="195" spans="1:9" ht="14.1" customHeight="1">
      <c r="A195" s="925" t="s">
        <v>4499</v>
      </c>
      <c r="B195" s="926"/>
      <c r="C195" s="927"/>
      <c r="D195" s="928"/>
      <c r="E195" s="929"/>
      <c r="F195" s="933"/>
      <c r="G195" s="179" t="str">
        <f>IF(F195="","",F195-F195*COMPASS!$U$11)</f>
        <v/>
      </c>
      <c r="I195" s="150"/>
    </row>
    <row r="196" spans="1:9" ht="14.1" customHeight="1">
      <c r="A196" s="890" t="s">
        <v>2239</v>
      </c>
      <c r="B196" s="891" t="s">
        <v>216</v>
      </c>
      <c r="C196" s="892" t="s">
        <v>2240</v>
      </c>
      <c r="D196" s="893">
        <v>1</v>
      </c>
      <c r="E196" s="894"/>
      <c r="F196" s="903" t="s">
        <v>10387</v>
      </c>
      <c r="G196" s="179" t="e">
        <f>IF(F196="","",F196-F196*COMPASS!$U$11)</f>
        <v>#VALUE!</v>
      </c>
      <c r="I196" s="150"/>
    </row>
    <row r="197" spans="1:9" ht="14.1" customHeight="1">
      <c r="A197" s="890" t="s">
        <v>2241</v>
      </c>
      <c r="B197" s="891" t="s">
        <v>216</v>
      </c>
      <c r="C197" s="892" t="s">
        <v>2242</v>
      </c>
      <c r="D197" s="893">
        <v>1</v>
      </c>
      <c r="E197" s="894"/>
      <c r="F197" s="903" t="s">
        <v>10387</v>
      </c>
      <c r="G197" s="179" t="e">
        <f>IF(F197="","",F197-F197*COMPASS!$U$11)</f>
        <v>#VALUE!</v>
      </c>
      <c r="I197" s="150"/>
    </row>
    <row r="198" spans="1:9" ht="14.1" customHeight="1">
      <c r="A198" s="890" t="s">
        <v>2243</v>
      </c>
      <c r="B198" s="891" t="s">
        <v>216</v>
      </c>
      <c r="C198" s="892" t="s">
        <v>2244</v>
      </c>
      <c r="D198" s="893">
        <v>1</v>
      </c>
      <c r="E198" s="894"/>
      <c r="F198" s="903" t="s">
        <v>10387</v>
      </c>
      <c r="G198" s="179" t="e">
        <f>IF(F198="","",F198-F198*COMPASS!$U$11)</f>
        <v>#VALUE!</v>
      </c>
      <c r="I198" s="150"/>
    </row>
    <row r="199" spans="1:9" ht="14.1" customHeight="1">
      <c r="A199" s="890" t="s">
        <v>2245</v>
      </c>
      <c r="B199" s="891" t="s">
        <v>216</v>
      </c>
      <c r="C199" s="892" t="s">
        <v>2246</v>
      </c>
      <c r="D199" s="893">
        <v>1</v>
      </c>
      <c r="E199" s="894"/>
      <c r="F199" s="903" t="s">
        <v>10387</v>
      </c>
      <c r="G199" s="179" t="e">
        <f>IF(F199="","",F199-F199*COMPASS!$U$11)</f>
        <v>#VALUE!</v>
      </c>
      <c r="I199" s="150"/>
    </row>
    <row r="200" spans="1:9" ht="14.1" customHeight="1">
      <c r="A200" s="890" t="s">
        <v>2247</v>
      </c>
      <c r="B200" s="891" t="s">
        <v>216</v>
      </c>
      <c r="C200" s="892" t="s">
        <v>2248</v>
      </c>
      <c r="D200" s="893">
        <v>1</v>
      </c>
      <c r="E200" s="894"/>
      <c r="F200" s="903" t="s">
        <v>10387</v>
      </c>
      <c r="G200" s="179" t="e">
        <f>IF(F200="","",F200-F200*COMPASS!$U$11)</f>
        <v>#VALUE!</v>
      </c>
      <c r="I200" s="150"/>
    </row>
    <row r="201" spans="1:9" ht="14.1" customHeight="1">
      <c r="A201" s="890" t="s">
        <v>2249</v>
      </c>
      <c r="B201" s="891" t="s">
        <v>216</v>
      </c>
      <c r="C201" s="892" t="s">
        <v>2250</v>
      </c>
      <c r="D201" s="893">
        <v>1</v>
      </c>
      <c r="E201" s="894"/>
      <c r="F201" s="903" t="s">
        <v>10387</v>
      </c>
      <c r="G201" s="179" t="e">
        <f>IF(F201="","",F201-F201*COMPASS!$U$11)</f>
        <v>#VALUE!</v>
      </c>
      <c r="I201" s="150"/>
    </row>
    <row r="202" spans="1:9" ht="14.1" customHeight="1">
      <c r="A202" s="890" t="s">
        <v>2251</v>
      </c>
      <c r="B202" s="891" t="s">
        <v>216</v>
      </c>
      <c r="C202" s="892" t="s">
        <v>2252</v>
      </c>
      <c r="D202" s="893">
        <v>1</v>
      </c>
      <c r="E202" s="894"/>
      <c r="F202" s="903" t="s">
        <v>10387</v>
      </c>
      <c r="G202" s="179" t="e">
        <f>IF(F202="","",F202-F202*COMPASS!$U$11)</f>
        <v>#VALUE!</v>
      </c>
      <c r="I202" s="150"/>
    </row>
    <row r="203" spans="1:9" ht="14.1" customHeight="1">
      <c r="A203" s="890" t="s">
        <v>2253</v>
      </c>
      <c r="B203" s="891" t="s">
        <v>216</v>
      </c>
      <c r="C203" s="892" t="s">
        <v>2254</v>
      </c>
      <c r="D203" s="893">
        <v>1</v>
      </c>
      <c r="E203" s="894"/>
      <c r="F203" s="903" t="s">
        <v>10387</v>
      </c>
      <c r="G203" s="179" t="e">
        <f>IF(F203="","",F203-F203*COMPASS!$U$11)</f>
        <v>#VALUE!</v>
      </c>
      <c r="I203" s="150"/>
    </row>
    <row r="204" spans="1:9" ht="14.1" customHeight="1">
      <c r="A204" s="890" t="s">
        <v>2255</v>
      </c>
      <c r="B204" s="891" t="s">
        <v>216</v>
      </c>
      <c r="C204" s="892" t="s">
        <v>2256</v>
      </c>
      <c r="D204" s="893">
        <v>1</v>
      </c>
      <c r="E204" s="894"/>
      <c r="F204" s="903" t="s">
        <v>10387</v>
      </c>
      <c r="G204" s="179" t="e">
        <f>IF(F204="","",F204-F204*COMPASS!$U$11)</f>
        <v>#VALUE!</v>
      </c>
      <c r="I204" s="150"/>
    </row>
    <row r="205" spans="1:9" ht="14.1" customHeight="1">
      <c r="A205" s="890" t="s">
        <v>2257</v>
      </c>
      <c r="B205" s="891" t="s">
        <v>216</v>
      </c>
      <c r="C205" s="892" t="s">
        <v>2258</v>
      </c>
      <c r="D205" s="893">
        <v>1</v>
      </c>
      <c r="E205" s="894"/>
      <c r="F205" s="903" t="s">
        <v>10387</v>
      </c>
      <c r="G205" s="179" t="e">
        <f>IF(F205="","",F205-F205*COMPASS!$U$11)</f>
        <v>#VALUE!</v>
      </c>
      <c r="I205" s="150"/>
    </row>
    <row r="206" spans="1:9" ht="14.1" customHeight="1">
      <c r="A206" s="890" t="s">
        <v>2259</v>
      </c>
      <c r="B206" s="891" t="s">
        <v>216</v>
      </c>
      <c r="C206" s="892" t="s">
        <v>2260</v>
      </c>
      <c r="D206" s="893">
        <v>1</v>
      </c>
      <c r="E206" s="894"/>
      <c r="F206" s="903" t="s">
        <v>10387</v>
      </c>
      <c r="G206" s="179" t="e">
        <f>IF(F206="","",F206-F206*COMPASS!$U$11)</f>
        <v>#VALUE!</v>
      </c>
      <c r="I206" s="150"/>
    </row>
    <row r="207" spans="1:9" ht="14.1" customHeight="1">
      <c r="A207" s="890" t="s">
        <v>2261</v>
      </c>
      <c r="B207" s="891" t="s">
        <v>216</v>
      </c>
      <c r="C207" s="892" t="s">
        <v>2262</v>
      </c>
      <c r="D207" s="893">
        <v>1</v>
      </c>
      <c r="E207" s="894"/>
      <c r="F207" s="903" t="s">
        <v>10387</v>
      </c>
      <c r="G207" s="179" t="e">
        <f>IF(F207="","",F207-F207*COMPASS!$U$11)</f>
        <v>#VALUE!</v>
      </c>
      <c r="I207" s="150"/>
    </row>
    <row r="208" spans="1:9" ht="14.1" customHeight="1">
      <c r="A208" s="890" t="s">
        <v>2263</v>
      </c>
      <c r="B208" s="891" t="s">
        <v>216</v>
      </c>
      <c r="C208" s="892" t="s">
        <v>2264</v>
      </c>
      <c r="D208" s="893">
        <v>1</v>
      </c>
      <c r="E208" s="894"/>
      <c r="F208" s="903" t="s">
        <v>10387</v>
      </c>
      <c r="G208" s="179" t="e">
        <f>IF(F208="","",F208-F208*COMPASS!$U$11)</f>
        <v>#VALUE!</v>
      </c>
      <c r="I208" s="150"/>
    </row>
    <row r="209" spans="1:9" ht="14.1" customHeight="1">
      <c r="A209" s="890" t="s">
        <v>2265</v>
      </c>
      <c r="B209" s="891" t="s">
        <v>216</v>
      </c>
      <c r="C209" s="892" t="s">
        <v>2266</v>
      </c>
      <c r="D209" s="893">
        <v>1</v>
      </c>
      <c r="E209" s="894"/>
      <c r="F209" s="903" t="s">
        <v>10387</v>
      </c>
      <c r="G209" s="179" t="e">
        <f>IF(F209="","",F209-F209*COMPASS!$U$11)</f>
        <v>#VALUE!</v>
      </c>
      <c r="I209" s="150"/>
    </row>
    <row r="210" spans="1:9" ht="14.1" customHeight="1">
      <c r="A210" s="890" t="s">
        <v>2267</v>
      </c>
      <c r="B210" s="891" t="s">
        <v>216</v>
      </c>
      <c r="C210" s="892" t="s">
        <v>2268</v>
      </c>
      <c r="D210" s="893">
        <v>1</v>
      </c>
      <c r="E210" s="894"/>
      <c r="F210" s="903" t="s">
        <v>10387</v>
      </c>
      <c r="G210" s="179" t="e">
        <f>IF(F210="","",F210-F210*COMPASS!$U$11)</f>
        <v>#VALUE!</v>
      </c>
      <c r="I210" s="150"/>
    </row>
    <row r="211" spans="1:9" ht="14.1" customHeight="1">
      <c r="A211" s="890" t="s">
        <v>2269</v>
      </c>
      <c r="B211" s="891" t="s">
        <v>216</v>
      </c>
      <c r="C211" s="892" t="s">
        <v>2270</v>
      </c>
      <c r="D211" s="893">
        <v>1</v>
      </c>
      <c r="E211" s="894"/>
      <c r="F211" s="903" t="s">
        <v>10387</v>
      </c>
      <c r="G211" s="179" t="e">
        <f>IF(F211="","",F211-F211*COMPASS!$U$11)</f>
        <v>#VALUE!</v>
      </c>
      <c r="I211" s="150"/>
    </row>
    <row r="212" spans="1:9" ht="14.1" customHeight="1">
      <c r="A212" s="890" t="s">
        <v>2271</v>
      </c>
      <c r="B212" s="891" t="s">
        <v>216</v>
      </c>
      <c r="C212" s="892" t="s">
        <v>2272</v>
      </c>
      <c r="D212" s="893">
        <v>1</v>
      </c>
      <c r="E212" s="894"/>
      <c r="F212" s="903" t="s">
        <v>10387</v>
      </c>
      <c r="G212" s="179" t="e">
        <f>IF(F212="","",F212-F212*COMPASS!$U$11)</f>
        <v>#VALUE!</v>
      </c>
      <c r="I212" s="150"/>
    </row>
    <row r="213" spans="1:9" ht="14.1" customHeight="1">
      <c r="A213" s="890" t="s">
        <v>2273</v>
      </c>
      <c r="B213" s="891" t="s">
        <v>216</v>
      </c>
      <c r="C213" s="892" t="s">
        <v>2274</v>
      </c>
      <c r="D213" s="893">
        <v>1</v>
      </c>
      <c r="E213" s="894"/>
      <c r="F213" s="903" t="s">
        <v>10387</v>
      </c>
      <c r="G213" s="179" t="e">
        <f>IF(F213="","",F213-F213*COMPASS!$U$11)</f>
        <v>#VALUE!</v>
      </c>
      <c r="I213" s="150"/>
    </row>
    <row r="214" spans="1:9" ht="14.1" customHeight="1">
      <c r="A214" s="890" t="s">
        <v>2275</v>
      </c>
      <c r="B214" s="891" t="s">
        <v>216</v>
      </c>
      <c r="C214" s="892" t="s">
        <v>2276</v>
      </c>
      <c r="D214" s="893">
        <v>1</v>
      </c>
      <c r="E214" s="894"/>
      <c r="F214" s="903" t="s">
        <v>10387</v>
      </c>
      <c r="G214" s="179" t="e">
        <f>IF(F214="","",F214-F214*COMPASS!$U$11)</f>
        <v>#VALUE!</v>
      </c>
      <c r="I214" s="150"/>
    </row>
    <row r="215" spans="1:9" ht="14.1" customHeight="1">
      <c r="A215" s="890" t="s">
        <v>2277</v>
      </c>
      <c r="B215" s="891" t="s">
        <v>216</v>
      </c>
      <c r="C215" s="892" t="s">
        <v>2278</v>
      </c>
      <c r="D215" s="893">
        <v>1</v>
      </c>
      <c r="E215" s="894"/>
      <c r="F215" s="903" t="s">
        <v>10387</v>
      </c>
      <c r="G215" s="179" t="e">
        <f>IF(F215="","",F215-F215*COMPASS!$U$11)</f>
        <v>#VALUE!</v>
      </c>
      <c r="I215" s="150"/>
    </row>
    <row r="216" spans="1:9" ht="14.1" customHeight="1">
      <c r="A216" s="890" t="s">
        <v>2279</v>
      </c>
      <c r="B216" s="891" t="s">
        <v>216</v>
      </c>
      <c r="C216" s="892" t="s">
        <v>2280</v>
      </c>
      <c r="D216" s="893">
        <v>1</v>
      </c>
      <c r="E216" s="894"/>
      <c r="F216" s="903" t="s">
        <v>10387</v>
      </c>
      <c r="G216" s="179" t="e">
        <f>IF(F216="","",F216-F216*COMPASS!$U$11)</f>
        <v>#VALUE!</v>
      </c>
      <c r="I216" s="150"/>
    </row>
    <row r="217" spans="1:9" ht="14.1" customHeight="1">
      <c r="A217" s="890" t="s">
        <v>2281</v>
      </c>
      <c r="B217" s="891" t="s">
        <v>216</v>
      </c>
      <c r="C217" s="892" t="s">
        <v>2282</v>
      </c>
      <c r="D217" s="893">
        <v>1</v>
      </c>
      <c r="E217" s="894"/>
      <c r="F217" s="903" t="s">
        <v>10387</v>
      </c>
      <c r="G217" s="179" t="e">
        <f>IF(F217="","",F217-F217*COMPASS!$U$11)</f>
        <v>#VALUE!</v>
      </c>
      <c r="I217" s="150"/>
    </row>
    <row r="218" spans="1:9" ht="14.1" customHeight="1">
      <c r="A218" s="890" t="s">
        <v>2283</v>
      </c>
      <c r="B218" s="891" t="s">
        <v>216</v>
      </c>
      <c r="C218" s="892" t="s">
        <v>2284</v>
      </c>
      <c r="D218" s="893">
        <v>1</v>
      </c>
      <c r="E218" s="894"/>
      <c r="F218" s="903" t="s">
        <v>10387</v>
      </c>
      <c r="G218" s="179" t="e">
        <f>IF(F218="","",F218-F218*COMPASS!$U$11)</f>
        <v>#VALUE!</v>
      </c>
      <c r="I218" s="150"/>
    </row>
    <row r="219" spans="1:9" ht="14.1" customHeight="1">
      <c r="A219" s="890" t="s">
        <v>2285</v>
      </c>
      <c r="B219" s="891" t="s">
        <v>216</v>
      </c>
      <c r="C219" s="892" t="s">
        <v>2286</v>
      </c>
      <c r="D219" s="893">
        <v>1</v>
      </c>
      <c r="E219" s="894"/>
      <c r="F219" s="903" t="s">
        <v>10387</v>
      </c>
      <c r="G219" s="179" t="e">
        <f>IF(F219="","",F219-F219*COMPASS!$U$11)</f>
        <v>#VALUE!</v>
      </c>
      <c r="I219" s="150"/>
    </row>
    <row r="220" spans="1:9" ht="14.1" customHeight="1">
      <c r="A220" s="890" t="s">
        <v>2287</v>
      </c>
      <c r="B220" s="891" t="s">
        <v>216</v>
      </c>
      <c r="C220" s="892" t="s">
        <v>2288</v>
      </c>
      <c r="D220" s="893">
        <v>1</v>
      </c>
      <c r="E220" s="894"/>
      <c r="F220" s="903" t="s">
        <v>10387</v>
      </c>
      <c r="G220" s="179" t="e">
        <f>IF(F220="","",F220-F220*COMPASS!$U$11)</f>
        <v>#VALUE!</v>
      </c>
      <c r="I220" s="150"/>
    </row>
    <row r="221" spans="1:9" ht="14.1" customHeight="1">
      <c r="A221" s="890" t="s">
        <v>2289</v>
      </c>
      <c r="B221" s="891" t="s">
        <v>216</v>
      </c>
      <c r="C221" s="892" t="s">
        <v>2290</v>
      </c>
      <c r="D221" s="893">
        <v>1</v>
      </c>
      <c r="E221" s="894"/>
      <c r="F221" s="903" t="s">
        <v>10387</v>
      </c>
      <c r="G221" s="179" t="e">
        <f>IF(F221="","",F221-F221*COMPASS!$U$11)</f>
        <v>#VALUE!</v>
      </c>
      <c r="I221" s="150"/>
    </row>
    <row r="222" spans="1:9" ht="14.1" customHeight="1">
      <c r="A222" s="890" t="s">
        <v>2291</v>
      </c>
      <c r="B222" s="891" t="s">
        <v>216</v>
      </c>
      <c r="C222" s="892" t="s">
        <v>2292</v>
      </c>
      <c r="D222" s="893">
        <v>1</v>
      </c>
      <c r="E222" s="894"/>
      <c r="F222" s="903" t="s">
        <v>10387</v>
      </c>
      <c r="G222" s="179" t="e">
        <f>IF(F222="","",F222-F222*COMPASS!$U$11)</f>
        <v>#VALUE!</v>
      </c>
      <c r="I222" s="150"/>
    </row>
    <row r="223" spans="1:9" ht="14.1" customHeight="1">
      <c r="A223" s="890" t="s">
        <v>2293</v>
      </c>
      <c r="B223" s="891" t="s">
        <v>216</v>
      </c>
      <c r="C223" s="892" t="s">
        <v>2294</v>
      </c>
      <c r="D223" s="893">
        <v>1</v>
      </c>
      <c r="E223" s="894"/>
      <c r="F223" s="903" t="s">
        <v>10387</v>
      </c>
      <c r="G223" s="179" t="e">
        <f>IF(F223="","",F223-F223*COMPASS!$U$11)</f>
        <v>#VALUE!</v>
      </c>
      <c r="I223" s="150"/>
    </row>
    <row r="224" spans="1:9" ht="14.1" customHeight="1">
      <c r="A224" s="890" t="s">
        <v>2295</v>
      </c>
      <c r="B224" s="891" t="s">
        <v>216</v>
      </c>
      <c r="C224" s="892" t="s">
        <v>2296</v>
      </c>
      <c r="D224" s="893">
        <v>1</v>
      </c>
      <c r="E224" s="894"/>
      <c r="F224" s="903" t="s">
        <v>10387</v>
      </c>
      <c r="G224" s="179" t="e">
        <f>IF(F224="","",F224-F224*COMPASS!$U$11)</f>
        <v>#VALUE!</v>
      </c>
      <c r="I224" s="150"/>
    </row>
    <row r="225" spans="1:9" ht="14.1" customHeight="1">
      <c r="A225" s="890" t="s">
        <v>2297</v>
      </c>
      <c r="B225" s="891" t="s">
        <v>216</v>
      </c>
      <c r="C225" s="892" t="s">
        <v>2298</v>
      </c>
      <c r="D225" s="893">
        <v>1</v>
      </c>
      <c r="E225" s="894"/>
      <c r="F225" s="903" t="s">
        <v>10387</v>
      </c>
      <c r="G225" s="179" t="e">
        <f>IF(F225="","",F225-F225*COMPASS!$U$11)</f>
        <v>#VALUE!</v>
      </c>
      <c r="I225" s="150"/>
    </row>
    <row r="226" spans="1:9" ht="14.1" customHeight="1">
      <c r="A226" s="925" t="s">
        <v>4500</v>
      </c>
      <c r="B226" s="926"/>
      <c r="C226" s="927"/>
      <c r="D226" s="928"/>
      <c r="E226" s="929"/>
      <c r="F226" s="933"/>
      <c r="G226" s="179" t="str">
        <f>IF(F226="","",F226-F226*COMPASS!$U$11)</f>
        <v/>
      </c>
      <c r="I226" s="150"/>
    </row>
    <row r="227" spans="1:9" ht="14.1" customHeight="1">
      <c r="A227" s="890" t="s">
        <v>2299</v>
      </c>
      <c r="B227" s="891" t="s">
        <v>216</v>
      </c>
      <c r="C227" s="892" t="s">
        <v>2300</v>
      </c>
      <c r="D227" s="893">
        <v>1</v>
      </c>
      <c r="E227" s="894"/>
      <c r="F227" s="903" t="s">
        <v>10387</v>
      </c>
      <c r="G227" s="179" t="e">
        <f>IF(F227="","",F227-F227*COMPASS!$U$11)</f>
        <v>#VALUE!</v>
      </c>
      <c r="I227" s="150"/>
    </row>
    <row r="228" spans="1:9" ht="14.1" customHeight="1">
      <c r="A228" s="890" t="s">
        <v>2301</v>
      </c>
      <c r="B228" s="891" t="s">
        <v>216</v>
      </c>
      <c r="C228" s="892" t="s">
        <v>2302</v>
      </c>
      <c r="D228" s="893">
        <v>1</v>
      </c>
      <c r="E228" s="894"/>
      <c r="F228" s="903" t="s">
        <v>10387</v>
      </c>
      <c r="G228" s="179" t="e">
        <f>IF(F228="","",F228-F228*COMPASS!$U$11)</f>
        <v>#VALUE!</v>
      </c>
      <c r="I228" s="150"/>
    </row>
    <row r="229" spans="1:9" ht="14.1" customHeight="1">
      <c r="A229" s="890" t="s">
        <v>2303</v>
      </c>
      <c r="B229" s="891" t="s">
        <v>216</v>
      </c>
      <c r="C229" s="892" t="s">
        <v>2304</v>
      </c>
      <c r="D229" s="893">
        <v>1</v>
      </c>
      <c r="E229" s="894"/>
      <c r="F229" s="903" t="s">
        <v>10387</v>
      </c>
      <c r="G229" s="179" t="e">
        <f>IF(F229="","",F229-F229*COMPASS!$U$11)</f>
        <v>#VALUE!</v>
      </c>
      <c r="I229" s="150"/>
    </row>
    <row r="230" spans="1:9" ht="14.1" customHeight="1">
      <c r="A230" s="890" t="s">
        <v>2305</v>
      </c>
      <c r="B230" s="891" t="s">
        <v>216</v>
      </c>
      <c r="C230" s="892" t="s">
        <v>2306</v>
      </c>
      <c r="D230" s="893">
        <v>1</v>
      </c>
      <c r="E230" s="894"/>
      <c r="F230" s="903" t="s">
        <v>10387</v>
      </c>
      <c r="G230" s="179" t="e">
        <f>IF(F230="","",F230-F230*COMPASS!$U$11)</f>
        <v>#VALUE!</v>
      </c>
      <c r="I230" s="150"/>
    </row>
    <row r="231" spans="1:9" ht="14.1" customHeight="1">
      <c r="A231" s="890" t="s">
        <v>2307</v>
      </c>
      <c r="B231" s="891" t="s">
        <v>216</v>
      </c>
      <c r="C231" s="892" t="s">
        <v>2308</v>
      </c>
      <c r="D231" s="893">
        <v>1</v>
      </c>
      <c r="E231" s="894"/>
      <c r="F231" s="903" t="s">
        <v>10387</v>
      </c>
      <c r="G231" s="179" t="e">
        <f>IF(F231="","",F231-F231*COMPASS!$U$11)</f>
        <v>#VALUE!</v>
      </c>
      <c r="I231" s="150"/>
    </row>
    <row r="232" spans="1:9" ht="14.1" customHeight="1">
      <c r="A232" s="890" t="s">
        <v>2309</v>
      </c>
      <c r="B232" s="891" t="s">
        <v>216</v>
      </c>
      <c r="C232" s="892" t="s">
        <v>2310</v>
      </c>
      <c r="D232" s="893">
        <v>1</v>
      </c>
      <c r="E232" s="894"/>
      <c r="F232" s="903" t="s">
        <v>10387</v>
      </c>
      <c r="G232" s="179" t="e">
        <f>IF(F232="","",F232-F232*COMPASS!$U$11)</f>
        <v>#VALUE!</v>
      </c>
      <c r="I232" s="150"/>
    </row>
    <row r="233" spans="1:9" ht="14.1" customHeight="1">
      <c r="A233" s="890" t="s">
        <v>2311</v>
      </c>
      <c r="B233" s="891" t="s">
        <v>216</v>
      </c>
      <c r="C233" s="892" t="s">
        <v>2312</v>
      </c>
      <c r="D233" s="893">
        <v>1</v>
      </c>
      <c r="E233" s="894"/>
      <c r="F233" s="903" t="s">
        <v>10387</v>
      </c>
      <c r="G233" s="179" t="e">
        <f>IF(F233="","",F233-F233*COMPASS!$U$11)</f>
        <v>#VALUE!</v>
      </c>
      <c r="I233" s="150"/>
    </row>
    <row r="234" spans="1:9" ht="14.1" customHeight="1">
      <c r="A234" s="890" t="s">
        <v>2313</v>
      </c>
      <c r="B234" s="891" t="s">
        <v>216</v>
      </c>
      <c r="C234" s="892" t="s">
        <v>2314</v>
      </c>
      <c r="D234" s="893">
        <v>1</v>
      </c>
      <c r="E234" s="894"/>
      <c r="F234" s="903" t="s">
        <v>10387</v>
      </c>
      <c r="G234" s="179" t="e">
        <f>IF(F234="","",F234-F234*COMPASS!$U$11)</f>
        <v>#VALUE!</v>
      </c>
      <c r="I234" s="150"/>
    </row>
    <row r="235" spans="1:9" ht="14.1" customHeight="1">
      <c r="A235" s="890" t="s">
        <v>2315</v>
      </c>
      <c r="B235" s="891" t="s">
        <v>216</v>
      </c>
      <c r="C235" s="892" t="s">
        <v>2316</v>
      </c>
      <c r="D235" s="893">
        <v>1</v>
      </c>
      <c r="E235" s="894"/>
      <c r="F235" s="903" t="s">
        <v>10387</v>
      </c>
      <c r="G235" s="179" t="e">
        <f>IF(F235="","",F235-F235*COMPASS!$U$11)</f>
        <v>#VALUE!</v>
      </c>
      <c r="I235" s="150"/>
    </row>
    <row r="236" spans="1:9" ht="14.1" customHeight="1">
      <c r="A236" s="890" t="s">
        <v>2317</v>
      </c>
      <c r="B236" s="891" t="s">
        <v>216</v>
      </c>
      <c r="C236" s="892" t="s">
        <v>2318</v>
      </c>
      <c r="D236" s="893">
        <v>1</v>
      </c>
      <c r="E236" s="894"/>
      <c r="F236" s="903" t="s">
        <v>10387</v>
      </c>
      <c r="G236" s="179" t="e">
        <f>IF(F236="","",F236-F236*COMPASS!$U$11)</f>
        <v>#VALUE!</v>
      </c>
      <c r="I236" s="150"/>
    </row>
    <row r="237" spans="1:9" ht="14.1" customHeight="1">
      <c r="A237" s="890" t="s">
        <v>2319</v>
      </c>
      <c r="B237" s="891" t="s">
        <v>216</v>
      </c>
      <c r="C237" s="892" t="s">
        <v>2320</v>
      </c>
      <c r="D237" s="893">
        <v>1</v>
      </c>
      <c r="E237" s="894"/>
      <c r="F237" s="903" t="s">
        <v>10387</v>
      </c>
      <c r="G237" s="179" t="e">
        <f>IF(F237="","",F237-F237*COMPASS!$U$11)</f>
        <v>#VALUE!</v>
      </c>
      <c r="I237" s="150"/>
    </row>
    <row r="238" spans="1:9" ht="14.1" customHeight="1">
      <c r="A238" s="890" t="s">
        <v>2321</v>
      </c>
      <c r="B238" s="891" t="s">
        <v>216</v>
      </c>
      <c r="C238" s="892" t="s">
        <v>2322</v>
      </c>
      <c r="D238" s="893">
        <v>1</v>
      </c>
      <c r="E238" s="894"/>
      <c r="F238" s="903" t="s">
        <v>10387</v>
      </c>
      <c r="G238" s="179" t="e">
        <f>IF(F238="","",F238-F238*COMPASS!$U$11)</f>
        <v>#VALUE!</v>
      </c>
      <c r="I238" s="150"/>
    </row>
    <row r="239" spans="1:9" ht="14.1" customHeight="1">
      <c r="A239" s="890" t="s">
        <v>2323</v>
      </c>
      <c r="B239" s="891" t="s">
        <v>216</v>
      </c>
      <c r="C239" s="892" t="s">
        <v>2324</v>
      </c>
      <c r="D239" s="893">
        <v>1</v>
      </c>
      <c r="E239" s="894"/>
      <c r="F239" s="903" t="s">
        <v>10387</v>
      </c>
      <c r="G239" s="179" t="e">
        <f>IF(F239="","",F239-F239*COMPASS!$U$11)</f>
        <v>#VALUE!</v>
      </c>
      <c r="I239" s="150"/>
    </row>
    <row r="240" spans="1:9" ht="14.1" customHeight="1">
      <c r="A240" s="890" t="s">
        <v>2325</v>
      </c>
      <c r="B240" s="891" t="s">
        <v>216</v>
      </c>
      <c r="C240" s="892" t="s">
        <v>2326</v>
      </c>
      <c r="D240" s="893">
        <v>1</v>
      </c>
      <c r="E240" s="894"/>
      <c r="F240" s="903" t="s">
        <v>10387</v>
      </c>
      <c r="G240" s="179" t="e">
        <f>IF(F240="","",F240-F240*COMPASS!$U$11)</f>
        <v>#VALUE!</v>
      </c>
      <c r="I240" s="150"/>
    </row>
    <row r="241" spans="1:9" ht="14.1" customHeight="1">
      <c r="A241" s="890" t="s">
        <v>2327</v>
      </c>
      <c r="B241" s="891" t="s">
        <v>216</v>
      </c>
      <c r="C241" s="892" t="s">
        <v>2328</v>
      </c>
      <c r="D241" s="893">
        <v>1</v>
      </c>
      <c r="E241" s="894"/>
      <c r="F241" s="903" t="s">
        <v>10387</v>
      </c>
      <c r="G241" s="179" t="e">
        <f>IF(F241="","",F241-F241*COMPASS!$U$11)</f>
        <v>#VALUE!</v>
      </c>
      <c r="I241" s="150"/>
    </row>
    <row r="242" spans="1:9" ht="14.1" customHeight="1">
      <c r="A242" s="890" t="s">
        <v>2329</v>
      </c>
      <c r="B242" s="891" t="s">
        <v>216</v>
      </c>
      <c r="C242" s="892" t="s">
        <v>2330</v>
      </c>
      <c r="D242" s="893">
        <v>1</v>
      </c>
      <c r="E242" s="894"/>
      <c r="F242" s="903" t="s">
        <v>10387</v>
      </c>
      <c r="G242" s="179" t="e">
        <f>IF(F242="","",F242-F242*COMPASS!$U$11)</f>
        <v>#VALUE!</v>
      </c>
      <c r="I242" s="150"/>
    </row>
    <row r="243" spans="1:9" ht="14.1" customHeight="1">
      <c r="A243" s="890" t="s">
        <v>2331</v>
      </c>
      <c r="B243" s="891" t="s">
        <v>216</v>
      </c>
      <c r="C243" s="892" t="s">
        <v>2332</v>
      </c>
      <c r="D243" s="893">
        <v>1</v>
      </c>
      <c r="E243" s="894"/>
      <c r="F243" s="903" t="s">
        <v>10387</v>
      </c>
      <c r="G243" s="179" t="e">
        <f>IF(F243="","",F243-F243*COMPASS!$U$11)</f>
        <v>#VALUE!</v>
      </c>
      <c r="I243" s="150"/>
    </row>
    <row r="244" spans="1:9" ht="14.1" customHeight="1">
      <c r="A244" s="890" t="s">
        <v>2333</v>
      </c>
      <c r="B244" s="891" t="s">
        <v>216</v>
      </c>
      <c r="C244" s="892" t="s">
        <v>2334</v>
      </c>
      <c r="D244" s="893">
        <v>1</v>
      </c>
      <c r="E244" s="894"/>
      <c r="F244" s="903" t="s">
        <v>10387</v>
      </c>
      <c r="G244" s="179" t="e">
        <f>IF(F244="","",F244-F244*COMPASS!$U$11)</f>
        <v>#VALUE!</v>
      </c>
      <c r="I244" s="150"/>
    </row>
    <row r="245" spans="1:9" ht="14.1" customHeight="1">
      <c r="A245" s="890" t="s">
        <v>2335</v>
      </c>
      <c r="B245" s="891" t="s">
        <v>216</v>
      </c>
      <c r="C245" s="892" t="s">
        <v>2336</v>
      </c>
      <c r="D245" s="893">
        <v>1</v>
      </c>
      <c r="E245" s="894"/>
      <c r="F245" s="903" t="s">
        <v>10387</v>
      </c>
      <c r="G245" s="179" t="e">
        <f>IF(F245="","",F245-F245*COMPASS!$U$11)</f>
        <v>#VALUE!</v>
      </c>
      <c r="I245" s="150"/>
    </row>
    <row r="246" spans="1:9" ht="14.1" customHeight="1">
      <c r="A246" s="890" t="s">
        <v>2337</v>
      </c>
      <c r="B246" s="891" t="s">
        <v>216</v>
      </c>
      <c r="C246" s="892" t="s">
        <v>2338</v>
      </c>
      <c r="D246" s="893">
        <v>1</v>
      </c>
      <c r="E246" s="894"/>
      <c r="F246" s="903" t="s">
        <v>10387</v>
      </c>
      <c r="G246" s="179" t="e">
        <f>IF(F246="","",F246-F246*COMPASS!$U$11)</f>
        <v>#VALUE!</v>
      </c>
      <c r="I246" s="150"/>
    </row>
    <row r="247" spans="1:9" ht="14.1" customHeight="1">
      <c r="A247" s="925" t="s">
        <v>4501</v>
      </c>
      <c r="B247" s="926"/>
      <c r="C247" s="927"/>
      <c r="D247" s="928"/>
      <c r="E247" s="929"/>
      <c r="F247" s="933"/>
      <c r="G247" s="179" t="str">
        <f>IF(F247="","",F247-F247*COMPASS!$U$11)</f>
        <v/>
      </c>
      <c r="I247" s="150"/>
    </row>
    <row r="248" spans="1:9" ht="14.1" customHeight="1">
      <c r="A248" s="890" t="s">
        <v>2339</v>
      </c>
      <c r="B248" s="891" t="s">
        <v>216</v>
      </c>
      <c r="C248" s="892" t="s">
        <v>8929</v>
      </c>
      <c r="D248" s="893">
        <v>1</v>
      </c>
      <c r="E248" s="894"/>
      <c r="F248" s="903" t="s">
        <v>10387</v>
      </c>
      <c r="G248" s="179" t="e">
        <f>IF(F248="","",F248-F248*COMPASS!$U$11)</f>
        <v>#VALUE!</v>
      </c>
      <c r="I248" s="150"/>
    </row>
    <row r="249" spans="1:9" ht="14.1" customHeight="1">
      <c r="A249" s="890" t="s">
        <v>2340</v>
      </c>
      <c r="B249" s="891" t="s">
        <v>216</v>
      </c>
      <c r="C249" s="892" t="s">
        <v>8930</v>
      </c>
      <c r="D249" s="893">
        <v>1</v>
      </c>
      <c r="E249" s="894"/>
      <c r="F249" s="903" t="s">
        <v>10387</v>
      </c>
      <c r="G249" s="179" t="e">
        <f>IF(F249="","",F249-F249*COMPASS!$U$11)</f>
        <v>#VALUE!</v>
      </c>
      <c r="I249" s="150"/>
    </row>
    <row r="250" spans="1:9" ht="14.1" customHeight="1">
      <c r="A250" s="890" t="s">
        <v>2342</v>
      </c>
      <c r="B250" s="891" t="s">
        <v>216</v>
      </c>
      <c r="C250" s="892" t="s">
        <v>2341</v>
      </c>
      <c r="D250" s="893">
        <v>1</v>
      </c>
      <c r="E250" s="894"/>
      <c r="F250" s="903" t="s">
        <v>10387</v>
      </c>
      <c r="G250" s="179" t="e">
        <f>IF(F250="","",F250-F250*COMPASS!$U$11)</f>
        <v>#VALUE!</v>
      </c>
      <c r="I250" s="150"/>
    </row>
    <row r="251" spans="1:9" ht="14.1" customHeight="1">
      <c r="A251" s="890" t="s">
        <v>2344</v>
      </c>
      <c r="B251" s="891" t="s">
        <v>216</v>
      </c>
      <c r="C251" s="892" t="s">
        <v>2343</v>
      </c>
      <c r="D251" s="893">
        <v>1</v>
      </c>
      <c r="E251" s="894"/>
      <c r="F251" s="903" t="s">
        <v>10387</v>
      </c>
      <c r="G251" s="179" t="e">
        <f>IF(F251="","",F251-F251*COMPASS!$U$11)</f>
        <v>#VALUE!</v>
      </c>
      <c r="I251" s="150"/>
    </row>
    <row r="252" spans="1:9" ht="14.1" customHeight="1">
      <c r="A252" s="890" t="s">
        <v>2346</v>
      </c>
      <c r="B252" s="891" t="s">
        <v>216</v>
      </c>
      <c r="C252" s="892" t="s">
        <v>2345</v>
      </c>
      <c r="D252" s="893">
        <v>1</v>
      </c>
      <c r="E252" s="894"/>
      <c r="F252" s="903" t="s">
        <v>10387</v>
      </c>
      <c r="G252" s="179" t="e">
        <f>IF(F252="","",F252-F252*COMPASS!$U$11)</f>
        <v>#VALUE!</v>
      </c>
      <c r="I252" s="150"/>
    </row>
    <row r="253" spans="1:9" ht="14.1" customHeight="1">
      <c r="A253" s="890" t="s">
        <v>2347</v>
      </c>
      <c r="B253" s="891" t="s">
        <v>216</v>
      </c>
      <c r="C253" s="892" t="s">
        <v>2348</v>
      </c>
      <c r="D253" s="893">
        <v>1</v>
      </c>
      <c r="E253" s="894"/>
      <c r="F253" s="903" t="s">
        <v>10387</v>
      </c>
      <c r="G253" s="179" t="e">
        <f>IF(F253="","",F253-F253*COMPASS!$U$11)</f>
        <v>#VALUE!</v>
      </c>
      <c r="I253" s="150"/>
    </row>
    <row r="254" spans="1:9" ht="14.1" customHeight="1">
      <c r="A254" s="890" t="s">
        <v>2349</v>
      </c>
      <c r="B254" s="891" t="s">
        <v>216</v>
      </c>
      <c r="C254" s="892" t="s">
        <v>8931</v>
      </c>
      <c r="D254" s="893">
        <v>1</v>
      </c>
      <c r="E254" s="894"/>
      <c r="F254" s="903" t="s">
        <v>10387</v>
      </c>
      <c r="G254" s="179" t="e">
        <f>IF(F254="","",F254-F254*COMPASS!$U$11)</f>
        <v>#VALUE!</v>
      </c>
      <c r="I254" s="150"/>
    </row>
    <row r="255" spans="1:9" ht="14.1" customHeight="1">
      <c r="A255" s="890" t="s">
        <v>2350</v>
      </c>
      <c r="B255" s="891" t="s">
        <v>216</v>
      </c>
      <c r="C255" s="892" t="s">
        <v>2351</v>
      </c>
      <c r="D255" s="893">
        <v>1</v>
      </c>
      <c r="E255" s="894"/>
      <c r="F255" s="903" t="s">
        <v>10387</v>
      </c>
      <c r="G255" s="179" t="e">
        <f>IF(F255="","",F255-F255*COMPASS!$U$11)</f>
        <v>#VALUE!</v>
      </c>
      <c r="I255" s="150"/>
    </row>
    <row r="256" spans="1:9" ht="14.1" customHeight="1">
      <c r="A256" s="890" t="s">
        <v>2352</v>
      </c>
      <c r="B256" s="891" t="s">
        <v>216</v>
      </c>
      <c r="C256" s="892" t="s">
        <v>2353</v>
      </c>
      <c r="D256" s="893">
        <v>1</v>
      </c>
      <c r="E256" s="894"/>
      <c r="F256" s="903" t="s">
        <v>10387</v>
      </c>
      <c r="G256" s="179" t="e">
        <f>IF(F256="","",F256-F256*COMPASS!$U$11)</f>
        <v>#VALUE!</v>
      </c>
      <c r="I256" s="150"/>
    </row>
    <row r="257" spans="1:9" ht="14.1" customHeight="1">
      <c r="A257" s="890" t="s">
        <v>2354</v>
      </c>
      <c r="B257" s="891" t="s">
        <v>216</v>
      </c>
      <c r="C257" s="892" t="s">
        <v>2355</v>
      </c>
      <c r="D257" s="893">
        <v>1</v>
      </c>
      <c r="E257" s="894"/>
      <c r="F257" s="903" t="s">
        <v>10387</v>
      </c>
      <c r="G257" s="179" t="e">
        <f>IF(F257="","",F257-F257*COMPASS!$U$11)</f>
        <v>#VALUE!</v>
      </c>
      <c r="I257" s="150"/>
    </row>
    <row r="258" spans="1:9" ht="14.1" customHeight="1">
      <c r="A258" s="925" t="s">
        <v>4502</v>
      </c>
      <c r="B258" s="926"/>
      <c r="C258" s="927"/>
      <c r="D258" s="928"/>
      <c r="E258" s="929"/>
      <c r="F258" s="933"/>
      <c r="G258" s="179" t="str">
        <f>IF(F258="","",F258-F258*COMPASS!$U$11)</f>
        <v/>
      </c>
      <c r="I258" s="150"/>
    </row>
    <row r="259" spans="1:9" ht="14.1" customHeight="1">
      <c r="A259" s="890" t="s">
        <v>2356</v>
      </c>
      <c r="B259" s="891" t="s">
        <v>216</v>
      </c>
      <c r="C259" s="892" t="s">
        <v>2646</v>
      </c>
      <c r="D259" s="893">
        <v>1</v>
      </c>
      <c r="E259" s="894"/>
      <c r="F259" s="903" t="s">
        <v>10387</v>
      </c>
      <c r="G259" s="179" t="e">
        <f>IF(F259="","",F259-F259*COMPASS!$U$11)</f>
        <v>#VALUE!</v>
      </c>
      <c r="I259" s="150"/>
    </row>
    <row r="260" spans="1:9" ht="14.1" customHeight="1">
      <c r="A260" s="890" t="s">
        <v>2357</v>
      </c>
      <c r="B260" s="891" t="s">
        <v>216</v>
      </c>
      <c r="C260" s="892" t="s">
        <v>2647</v>
      </c>
      <c r="D260" s="893">
        <v>1</v>
      </c>
      <c r="E260" s="894"/>
      <c r="F260" s="903" t="s">
        <v>10387</v>
      </c>
      <c r="G260" s="179" t="e">
        <f>IF(F260="","",F260-F260*COMPASS!$U$11)</f>
        <v>#VALUE!</v>
      </c>
      <c r="I260" s="150"/>
    </row>
    <row r="261" spans="1:9" ht="14.1" customHeight="1">
      <c r="A261" s="890" t="s">
        <v>2358</v>
      </c>
      <c r="B261" s="891" t="s">
        <v>216</v>
      </c>
      <c r="C261" s="892" t="s">
        <v>2648</v>
      </c>
      <c r="D261" s="893">
        <v>1</v>
      </c>
      <c r="E261" s="894"/>
      <c r="F261" s="903" t="s">
        <v>10387</v>
      </c>
      <c r="G261" s="179" t="e">
        <f>IF(F261="","",F261-F261*COMPASS!$U$11)</f>
        <v>#VALUE!</v>
      </c>
      <c r="I261" s="150"/>
    </row>
    <row r="262" spans="1:9" ht="14.1" customHeight="1">
      <c r="A262" s="890" t="s">
        <v>2359</v>
      </c>
      <c r="B262" s="891" t="s">
        <v>216</v>
      </c>
      <c r="C262" s="892" t="s">
        <v>2649</v>
      </c>
      <c r="D262" s="893">
        <v>1</v>
      </c>
      <c r="E262" s="894"/>
      <c r="F262" s="903" t="s">
        <v>10387</v>
      </c>
      <c r="G262" s="179" t="e">
        <f>IF(F262="","",F262-F262*COMPASS!$U$11)</f>
        <v>#VALUE!</v>
      </c>
      <c r="I262" s="150"/>
    </row>
    <row r="263" spans="1:9" ht="14.1" customHeight="1">
      <c r="A263" s="890" t="s">
        <v>2360</v>
      </c>
      <c r="B263" s="891" t="s">
        <v>216</v>
      </c>
      <c r="C263" s="892" t="s">
        <v>2650</v>
      </c>
      <c r="D263" s="893">
        <v>1</v>
      </c>
      <c r="E263" s="894"/>
      <c r="F263" s="903" t="s">
        <v>10387</v>
      </c>
      <c r="G263" s="179" t="e">
        <f>IF(F263="","",F263-F263*COMPASS!$U$11)</f>
        <v>#VALUE!</v>
      </c>
      <c r="I263" s="150"/>
    </row>
    <row r="264" spans="1:9" ht="14.1" customHeight="1">
      <c r="A264" s="890" t="s">
        <v>2361</v>
      </c>
      <c r="B264" s="891" t="s">
        <v>216</v>
      </c>
      <c r="C264" s="892" t="s">
        <v>2651</v>
      </c>
      <c r="D264" s="893">
        <v>1</v>
      </c>
      <c r="E264" s="894"/>
      <c r="F264" s="903" t="s">
        <v>10387</v>
      </c>
      <c r="G264" s="179" t="e">
        <f>IF(F264="","",F264-F264*COMPASS!$U$11)</f>
        <v>#VALUE!</v>
      </c>
      <c r="I264" s="150"/>
    </row>
    <row r="265" spans="1:9" ht="14.1" customHeight="1">
      <c r="A265" s="890" t="s">
        <v>2362</v>
      </c>
      <c r="B265" s="891" t="s">
        <v>216</v>
      </c>
      <c r="C265" s="892" t="s">
        <v>2652</v>
      </c>
      <c r="D265" s="893">
        <v>1</v>
      </c>
      <c r="E265" s="894"/>
      <c r="F265" s="903" t="s">
        <v>10387</v>
      </c>
      <c r="G265" s="179" t="e">
        <f>IF(F265="","",F265-F265*COMPASS!$U$11)</f>
        <v>#VALUE!</v>
      </c>
      <c r="I265" s="150"/>
    </row>
    <row r="266" spans="1:9" ht="14.1" customHeight="1">
      <c r="A266" s="890" t="s">
        <v>2363</v>
      </c>
      <c r="B266" s="891" t="s">
        <v>216</v>
      </c>
      <c r="C266" s="892" t="s">
        <v>2653</v>
      </c>
      <c r="D266" s="893">
        <v>1</v>
      </c>
      <c r="E266" s="894"/>
      <c r="F266" s="903" t="s">
        <v>10387</v>
      </c>
      <c r="G266" s="179" t="e">
        <f>IF(F266="","",F266-F266*COMPASS!$U$11)</f>
        <v>#VALUE!</v>
      </c>
      <c r="I266" s="150"/>
    </row>
    <row r="267" spans="1:9" ht="14.1" customHeight="1">
      <c r="A267" s="890" t="s">
        <v>2364</v>
      </c>
      <c r="B267" s="891" t="s">
        <v>216</v>
      </c>
      <c r="C267" s="892" t="s">
        <v>2654</v>
      </c>
      <c r="D267" s="893">
        <v>1</v>
      </c>
      <c r="E267" s="894"/>
      <c r="F267" s="903" t="s">
        <v>10387</v>
      </c>
      <c r="G267" s="179" t="e">
        <f>IF(F267="","",F267-F267*COMPASS!$U$11)</f>
        <v>#VALUE!</v>
      </c>
      <c r="I267" s="150"/>
    </row>
    <row r="268" spans="1:9" ht="14.1" customHeight="1">
      <c r="A268" s="890" t="s">
        <v>2365</v>
      </c>
      <c r="B268" s="891" t="s">
        <v>216</v>
      </c>
      <c r="C268" s="892" t="s">
        <v>2655</v>
      </c>
      <c r="D268" s="893">
        <v>1</v>
      </c>
      <c r="E268" s="894"/>
      <c r="F268" s="903" t="s">
        <v>10387</v>
      </c>
      <c r="G268" s="179" t="e">
        <f>IF(F268="","",F268-F268*COMPASS!$U$11)</f>
        <v>#VALUE!</v>
      </c>
      <c r="I268" s="150"/>
    </row>
    <row r="269" spans="1:9" ht="14.1" customHeight="1">
      <c r="A269" s="925" t="s">
        <v>9706</v>
      </c>
      <c r="B269" s="926"/>
      <c r="C269" s="927"/>
      <c r="D269" s="928"/>
      <c r="E269" s="929"/>
      <c r="F269" s="933"/>
      <c r="G269" s="179" t="str">
        <f>IF(F269="","",F269-F269*COMPASS!$U$11)</f>
        <v/>
      </c>
      <c r="I269" s="150"/>
    </row>
    <row r="270" spans="1:9" ht="14.1" customHeight="1">
      <c r="A270" s="890" t="s">
        <v>2366</v>
      </c>
      <c r="B270" s="891" t="s">
        <v>216</v>
      </c>
      <c r="C270" s="892" t="s">
        <v>9699</v>
      </c>
      <c r="D270" s="893">
        <v>1</v>
      </c>
      <c r="E270" s="894"/>
      <c r="F270" s="903" t="s">
        <v>10387</v>
      </c>
      <c r="G270" s="179" t="e">
        <f>IF(F270="","",F270-F270*COMPASS!$U$11)</f>
        <v>#VALUE!</v>
      </c>
      <c r="I270" s="150"/>
    </row>
    <row r="271" spans="1:9" ht="14.1" customHeight="1">
      <c r="A271" s="890" t="s">
        <v>2367</v>
      </c>
      <c r="B271" s="891" t="s">
        <v>216</v>
      </c>
      <c r="C271" s="892" t="s">
        <v>9700</v>
      </c>
      <c r="D271" s="893">
        <v>1</v>
      </c>
      <c r="E271" s="894"/>
      <c r="F271" s="903" t="s">
        <v>10387</v>
      </c>
      <c r="G271" s="179" t="e">
        <f>IF(F271="","",F271-F271*COMPASS!$U$11)</f>
        <v>#VALUE!</v>
      </c>
      <c r="I271" s="150"/>
    </row>
    <row r="272" spans="1:9" ht="14.1" customHeight="1">
      <c r="A272" s="890" t="s">
        <v>2368</v>
      </c>
      <c r="B272" s="891" t="s">
        <v>216</v>
      </c>
      <c r="C272" s="892" t="s">
        <v>9701</v>
      </c>
      <c r="D272" s="893">
        <v>1</v>
      </c>
      <c r="E272" s="894"/>
      <c r="F272" s="903" t="s">
        <v>10387</v>
      </c>
      <c r="G272" s="179" t="e">
        <f>IF(F272="","",F272-F272*COMPASS!$U$11)</f>
        <v>#VALUE!</v>
      </c>
      <c r="I272" s="150"/>
    </row>
    <row r="273" spans="1:9" ht="14.1" customHeight="1">
      <c r="A273" s="890" t="s">
        <v>2369</v>
      </c>
      <c r="B273" s="891" t="s">
        <v>216</v>
      </c>
      <c r="C273" s="892" t="s">
        <v>9702</v>
      </c>
      <c r="D273" s="893">
        <v>1</v>
      </c>
      <c r="E273" s="894"/>
      <c r="F273" s="903" t="s">
        <v>10387</v>
      </c>
      <c r="G273" s="179" t="e">
        <f>IF(F273="","",F273-F273*COMPASS!$U$11)</f>
        <v>#VALUE!</v>
      </c>
      <c r="I273" s="150"/>
    </row>
    <row r="274" spans="1:9" ht="14.1" customHeight="1">
      <c r="A274" s="890" t="s">
        <v>2370</v>
      </c>
      <c r="B274" s="891" t="s">
        <v>216</v>
      </c>
      <c r="C274" s="892" t="s">
        <v>9703</v>
      </c>
      <c r="D274" s="893">
        <v>1</v>
      </c>
      <c r="E274" s="894"/>
      <c r="F274" s="903" t="s">
        <v>10387</v>
      </c>
      <c r="G274" s="179" t="e">
        <f>IF(F274="","",F274-F274*COMPASS!$U$11)</f>
        <v>#VALUE!</v>
      </c>
      <c r="I274" s="150"/>
    </row>
    <row r="275" spans="1:9" ht="14.1" customHeight="1">
      <c r="A275" s="925" t="s">
        <v>4503</v>
      </c>
      <c r="B275" s="926"/>
      <c r="C275" s="927"/>
      <c r="D275" s="928"/>
      <c r="E275" s="929"/>
      <c r="F275" s="933"/>
      <c r="G275" s="179" t="str">
        <f>IF(F275="","",F275-F275*COMPASS!$U$11)</f>
        <v/>
      </c>
      <c r="I275" s="150"/>
    </row>
    <row r="276" spans="1:9" ht="14.1" customHeight="1">
      <c r="A276" s="890" t="s">
        <v>2371</v>
      </c>
      <c r="B276" s="891" t="s">
        <v>216</v>
      </c>
      <c r="C276" s="892" t="s">
        <v>2372</v>
      </c>
      <c r="D276" s="893">
        <v>1</v>
      </c>
      <c r="E276" s="894"/>
      <c r="F276" s="903" t="s">
        <v>10387</v>
      </c>
      <c r="G276" s="179" t="e">
        <f>IF(F276="","",F276-F276*COMPASS!$U$11)</f>
        <v>#VALUE!</v>
      </c>
      <c r="I276" s="150"/>
    </row>
    <row r="277" spans="1:9" ht="14.1" customHeight="1">
      <c r="A277" s="890" t="s">
        <v>2373</v>
      </c>
      <c r="B277" s="891" t="s">
        <v>216</v>
      </c>
      <c r="C277" s="892" t="s">
        <v>2374</v>
      </c>
      <c r="D277" s="893">
        <v>1</v>
      </c>
      <c r="E277" s="894"/>
      <c r="F277" s="903" t="s">
        <v>10387</v>
      </c>
      <c r="G277" s="179" t="e">
        <f>IF(F277="","",F277-F277*COMPASS!$U$11)</f>
        <v>#VALUE!</v>
      </c>
      <c r="I277" s="150"/>
    </row>
    <row r="278" spans="1:9" ht="14.1" customHeight="1">
      <c r="A278" s="890" t="s">
        <v>2375</v>
      </c>
      <c r="B278" s="891" t="s">
        <v>216</v>
      </c>
      <c r="C278" s="892" t="s">
        <v>2376</v>
      </c>
      <c r="D278" s="893">
        <v>1</v>
      </c>
      <c r="E278" s="894"/>
      <c r="F278" s="903" t="s">
        <v>10387</v>
      </c>
      <c r="G278" s="179" t="e">
        <f>IF(F278="","",F278-F278*COMPASS!$U$11)</f>
        <v>#VALUE!</v>
      </c>
      <c r="I278" s="150"/>
    </row>
    <row r="279" spans="1:9" ht="14.1" customHeight="1">
      <c r="A279" s="890" t="s">
        <v>2377</v>
      </c>
      <c r="B279" s="891" t="s">
        <v>216</v>
      </c>
      <c r="C279" s="892" t="s">
        <v>2378</v>
      </c>
      <c r="D279" s="893">
        <v>1</v>
      </c>
      <c r="E279" s="894"/>
      <c r="F279" s="903" t="s">
        <v>10387</v>
      </c>
      <c r="G279" s="179" t="e">
        <f>IF(F279="","",F279-F279*COMPASS!$U$11)</f>
        <v>#VALUE!</v>
      </c>
      <c r="I279" s="150"/>
    </row>
    <row r="280" spans="1:9" ht="14.1" customHeight="1">
      <c r="A280" s="890" t="s">
        <v>2379</v>
      </c>
      <c r="B280" s="891" t="s">
        <v>216</v>
      </c>
      <c r="C280" s="892" t="s">
        <v>2380</v>
      </c>
      <c r="D280" s="893">
        <v>1</v>
      </c>
      <c r="E280" s="894"/>
      <c r="F280" s="903" t="s">
        <v>10387</v>
      </c>
      <c r="G280" s="179" t="e">
        <f>IF(F280="","",F280-F280*COMPASS!$U$11)</f>
        <v>#VALUE!</v>
      </c>
      <c r="I280" s="150"/>
    </row>
    <row r="281" spans="1:9" ht="14.1" customHeight="1">
      <c r="A281" s="890" t="s">
        <v>2381</v>
      </c>
      <c r="B281" s="891" t="s">
        <v>216</v>
      </c>
      <c r="C281" s="892" t="s">
        <v>2382</v>
      </c>
      <c r="D281" s="893">
        <v>1</v>
      </c>
      <c r="E281" s="894"/>
      <c r="F281" s="903" t="s">
        <v>10387</v>
      </c>
      <c r="G281" s="179" t="e">
        <f>IF(F281="","",F281-F281*COMPASS!$U$11)</f>
        <v>#VALUE!</v>
      </c>
      <c r="I281" s="150"/>
    </row>
    <row r="282" spans="1:9" ht="14.1" customHeight="1">
      <c r="A282" s="890" t="s">
        <v>2383</v>
      </c>
      <c r="B282" s="891" t="s">
        <v>216</v>
      </c>
      <c r="C282" s="892" t="s">
        <v>2384</v>
      </c>
      <c r="D282" s="893">
        <v>1</v>
      </c>
      <c r="E282" s="894"/>
      <c r="F282" s="903" t="s">
        <v>10387</v>
      </c>
      <c r="G282" s="179" t="e">
        <f>IF(F282="","",F282-F282*COMPASS!$U$11)</f>
        <v>#VALUE!</v>
      </c>
      <c r="I282" s="150"/>
    </row>
    <row r="283" spans="1:9" ht="14.1" customHeight="1">
      <c r="A283" s="890" t="s">
        <v>2385</v>
      </c>
      <c r="B283" s="891" t="s">
        <v>216</v>
      </c>
      <c r="C283" s="892" t="s">
        <v>2386</v>
      </c>
      <c r="D283" s="893">
        <v>1</v>
      </c>
      <c r="E283" s="894"/>
      <c r="F283" s="903" t="s">
        <v>10387</v>
      </c>
      <c r="G283" s="179" t="e">
        <f>IF(F283="","",F283-F283*COMPASS!$U$11)</f>
        <v>#VALUE!</v>
      </c>
      <c r="I283" s="150"/>
    </row>
    <row r="284" spans="1:9" ht="14.1" customHeight="1">
      <c r="A284" s="890" t="s">
        <v>2387</v>
      </c>
      <c r="B284" s="891" t="s">
        <v>216</v>
      </c>
      <c r="C284" s="892" t="s">
        <v>2388</v>
      </c>
      <c r="D284" s="893">
        <v>1</v>
      </c>
      <c r="E284" s="894"/>
      <c r="F284" s="903" t="s">
        <v>10387</v>
      </c>
      <c r="G284" s="179" t="e">
        <f>IF(F284="","",F284-F284*COMPASS!$U$11)</f>
        <v>#VALUE!</v>
      </c>
      <c r="I284" s="150"/>
    </row>
    <row r="285" spans="1:9" ht="14.1" customHeight="1">
      <c r="A285" s="890" t="s">
        <v>2389</v>
      </c>
      <c r="B285" s="891" t="s">
        <v>216</v>
      </c>
      <c r="C285" s="892" t="s">
        <v>2390</v>
      </c>
      <c r="D285" s="893">
        <v>1</v>
      </c>
      <c r="E285" s="894"/>
      <c r="F285" s="903" t="s">
        <v>10387</v>
      </c>
      <c r="G285" s="179" t="e">
        <f>IF(F285="","",F285-F285*COMPASS!$U$11)</f>
        <v>#VALUE!</v>
      </c>
      <c r="I285" s="150"/>
    </row>
    <row r="286" spans="1:9" ht="14.1" customHeight="1">
      <c r="A286" s="925" t="s">
        <v>4504</v>
      </c>
      <c r="B286" s="926"/>
      <c r="C286" s="927"/>
      <c r="D286" s="928"/>
      <c r="E286" s="929"/>
      <c r="F286" s="933"/>
      <c r="G286" s="179" t="str">
        <f>IF(F286="","",F286-F286*COMPASS!$U$11)</f>
        <v/>
      </c>
      <c r="I286" s="150"/>
    </row>
    <row r="287" spans="1:9" ht="14.1" customHeight="1">
      <c r="A287" s="890" t="s">
        <v>2391</v>
      </c>
      <c r="B287" s="891" t="s">
        <v>216</v>
      </c>
      <c r="C287" s="892" t="s">
        <v>2392</v>
      </c>
      <c r="D287" s="893">
        <v>1</v>
      </c>
      <c r="E287" s="894"/>
      <c r="F287" s="903" t="s">
        <v>10387</v>
      </c>
      <c r="G287" s="179" t="e">
        <f>IF(F287="","",F287-F287*COMPASS!$U$11)</f>
        <v>#VALUE!</v>
      </c>
      <c r="I287" s="150"/>
    </row>
    <row r="288" spans="1:9" ht="14.1" customHeight="1">
      <c r="A288" s="890" t="s">
        <v>2393</v>
      </c>
      <c r="B288" s="891" t="s">
        <v>216</v>
      </c>
      <c r="C288" s="892" t="s">
        <v>2394</v>
      </c>
      <c r="D288" s="893">
        <v>1</v>
      </c>
      <c r="E288" s="894"/>
      <c r="F288" s="903" t="s">
        <v>10387</v>
      </c>
      <c r="G288" s="179" t="e">
        <f>IF(F288="","",F288-F288*COMPASS!$U$11)</f>
        <v>#VALUE!</v>
      </c>
      <c r="I288" s="150"/>
    </row>
    <row r="289" spans="1:9" ht="14.1" customHeight="1">
      <c r="A289" s="890" t="s">
        <v>2395</v>
      </c>
      <c r="B289" s="891" t="s">
        <v>216</v>
      </c>
      <c r="C289" s="892" t="s">
        <v>2396</v>
      </c>
      <c r="D289" s="893">
        <v>1</v>
      </c>
      <c r="E289" s="894"/>
      <c r="F289" s="903" t="s">
        <v>10387</v>
      </c>
      <c r="G289" s="179" t="e">
        <f>IF(F289="","",F289-F289*COMPASS!$U$11)</f>
        <v>#VALUE!</v>
      </c>
      <c r="I289" s="150"/>
    </row>
    <row r="290" spans="1:9" ht="14.1" customHeight="1">
      <c r="A290" s="890" t="s">
        <v>2397</v>
      </c>
      <c r="B290" s="891" t="s">
        <v>216</v>
      </c>
      <c r="C290" s="892" t="s">
        <v>2398</v>
      </c>
      <c r="D290" s="893">
        <v>1</v>
      </c>
      <c r="E290" s="894"/>
      <c r="F290" s="903" t="s">
        <v>10387</v>
      </c>
      <c r="G290" s="179" t="e">
        <f>IF(F290="","",F290-F290*COMPASS!$U$11)</f>
        <v>#VALUE!</v>
      </c>
      <c r="I290" s="150"/>
    </row>
    <row r="291" spans="1:9" ht="14.1" customHeight="1">
      <c r="A291" s="890" t="s">
        <v>2399</v>
      </c>
      <c r="B291" s="891" t="s">
        <v>216</v>
      </c>
      <c r="C291" s="892" t="s">
        <v>2400</v>
      </c>
      <c r="D291" s="893">
        <v>1</v>
      </c>
      <c r="E291" s="894"/>
      <c r="F291" s="903" t="s">
        <v>10387</v>
      </c>
      <c r="G291" s="179" t="e">
        <f>IF(F291="","",F291-F291*COMPASS!$U$11)</f>
        <v>#VALUE!</v>
      </c>
      <c r="I291" s="150"/>
    </row>
    <row r="292" spans="1:9" ht="14.1" customHeight="1">
      <c r="A292" s="890" t="s">
        <v>2401</v>
      </c>
      <c r="B292" s="891" t="s">
        <v>216</v>
      </c>
      <c r="C292" s="892" t="s">
        <v>2402</v>
      </c>
      <c r="D292" s="893">
        <v>1</v>
      </c>
      <c r="E292" s="894"/>
      <c r="F292" s="903" t="s">
        <v>10387</v>
      </c>
      <c r="G292" s="179" t="e">
        <f>IF(F292="","",F292-F292*COMPASS!$U$11)</f>
        <v>#VALUE!</v>
      </c>
      <c r="I292" s="150"/>
    </row>
    <row r="293" spans="1:9" ht="14.1" customHeight="1">
      <c r="A293" s="890" t="s">
        <v>2403</v>
      </c>
      <c r="B293" s="891" t="s">
        <v>216</v>
      </c>
      <c r="C293" s="892" t="s">
        <v>2404</v>
      </c>
      <c r="D293" s="893">
        <v>1</v>
      </c>
      <c r="E293" s="894"/>
      <c r="F293" s="903" t="s">
        <v>10387</v>
      </c>
      <c r="G293" s="179" t="e">
        <f>IF(F293="","",F293-F293*COMPASS!$U$11)</f>
        <v>#VALUE!</v>
      </c>
      <c r="I293" s="150"/>
    </row>
    <row r="294" spans="1:9" ht="14.1" customHeight="1">
      <c r="A294" s="890" t="s">
        <v>2405</v>
      </c>
      <c r="B294" s="891" t="s">
        <v>216</v>
      </c>
      <c r="C294" s="892" t="s">
        <v>2406</v>
      </c>
      <c r="D294" s="893">
        <v>1</v>
      </c>
      <c r="E294" s="894"/>
      <c r="F294" s="903" t="s">
        <v>10387</v>
      </c>
      <c r="G294" s="179" t="e">
        <f>IF(F294="","",F294-F294*COMPASS!$U$11)</f>
        <v>#VALUE!</v>
      </c>
      <c r="I294" s="150"/>
    </row>
    <row r="295" spans="1:9" ht="14.1" customHeight="1">
      <c r="A295" s="890" t="s">
        <v>2407</v>
      </c>
      <c r="B295" s="891" t="s">
        <v>216</v>
      </c>
      <c r="C295" s="892" t="s">
        <v>2408</v>
      </c>
      <c r="D295" s="893">
        <v>1</v>
      </c>
      <c r="E295" s="894"/>
      <c r="F295" s="903" t="s">
        <v>10387</v>
      </c>
      <c r="G295" s="179" t="e">
        <f>IF(F295="","",F295-F295*COMPASS!$U$11)</f>
        <v>#VALUE!</v>
      </c>
      <c r="I295" s="150"/>
    </row>
    <row r="296" spans="1:9" ht="14.1" customHeight="1">
      <c r="A296" s="890" t="s">
        <v>2409</v>
      </c>
      <c r="B296" s="891" t="s">
        <v>216</v>
      </c>
      <c r="C296" s="892" t="s">
        <v>2410</v>
      </c>
      <c r="D296" s="893">
        <v>1</v>
      </c>
      <c r="E296" s="894"/>
      <c r="F296" s="903" t="s">
        <v>10387</v>
      </c>
      <c r="G296" s="179" t="e">
        <f>IF(F296="","",F296-F296*COMPASS!$U$11)</f>
        <v>#VALUE!</v>
      </c>
      <c r="I296" s="150"/>
    </row>
    <row r="297" spans="1:9" ht="14.1" customHeight="1">
      <c r="A297" s="890" t="s">
        <v>2411</v>
      </c>
      <c r="B297" s="891" t="s">
        <v>216</v>
      </c>
      <c r="C297" s="892" t="s">
        <v>2412</v>
      </c>
      <c r="D297" s="893">
        <v>1</v>
      </c>
      <c r="E297" s="894"/>
      <c r="F297" s="903" t="s">
        <v>10387</v>
      </c>
      <c r="G297" s="179" t="e">
        <f>IF(F297="","",F297-F297*COMPASS!$U$11)</f>
        <v>#VALUE!</v>
      </c>
      <c r="I297" s="150"/>
    </row>
    <row r="298" spans="1:9" ht="14.1" customHeight="1">
      <c r="A298" s="890" t="s">
        <v>2413</v>
      </c>
      <c r="B298" s="891" t="s">
        <v>216</v>
      </c>
      <c r="C298" s="892" t="s">
        <v>2414</v>
      </c>
      <c r="D298" s="893">
        <v>1</v>
      </c>
      <c r="E298" s="894"/>
      <c r="F298" s="903" t="s">
        <v>10387</v>
      </c>
      <c r="G298" s="179" t="e">
        <f>IF(F298="","",F298-F298*COMPASS!$U$11)</f>
        <v>#VALUE!</v>
      </c>
      <c r="I298" s="150"/>
    </row>
    <row r="299" spans="1:9" ht="14.1" customHeight="1">
      <c r="A299" s="890" t="s">
        <v>2415</v>
      </c>
      <c r="B299" s="891" t="s">
        <v>216</v>
      </c>
      <c r="C299" s="892" t="s">
        <v>2416</v>
      </c>
      <c r="D299" s="893">
        <v>1</v>
      </c>
      <c r="E299" s="894"/>
      <c r="F299" s="903" t="s">
        <v>10387</v>
      </c>
      <c r="G299" s="179" t="e">
        <f>IF(F299="","",F299-F299*COMPASS!$U$11)</f>
        <v>#VALUE!</v>
      </c>
      <c r="I299" s="150"/>
    </row>
    <row r="300" spans="1:9" ht="14.1" customHeight="1">
      <c r="A300" s="890" t="s">
        <v>2417</v>
      </c>
      <c r="B300" s="891" t="s">
        <v>216</v>
      </c>
      <c r="C300" s="892" t="s">
        <v>2418</v>
      </c>
      <c r="D300" s="893">
        <v>1</v>
      </c>
      <c r="E300" s="894"/>
      <c r="F300" s="903" t="s">
        <v>10387</v>
      </c>
      <c r="G300" s="179" t="e">
        <f>IF(F300="","",F300-F300*COMPASS!$U$11)</f>
        <v>#VALUE!</v>
      </c>
      <c r="I300" s="150"/>
    </row>
    <row r="301" spans="1:9" ht="14.1" customHeight="1">
      <c r="A301" s="890" t="s">
        <v>2419</v>
      </c>
      <c r="B301" s="891" t="s">
        <v>216</v>
      </c>
      <c r="C301" s="892" t="s">
        <v>2420</v>
      </c>
      <c r="D301" s="893">
        <v>1</v>
      </c>
      <c r="E301" s="894"/>
      <c r="F301" s="903" t="s">
        <v>10387</v>
      </c>
      <c r="G301" s="179" t="e">
        <f>IF(F301="","",F301-F301*COMPASS!$U$11)</f>
        <v>#VALUE!</v>
      </c>
      <c r="I301" s="150"/>
    </row>
    <row r="302" spans="1:9" ht="14.1" customHeight="1">
      <c r="A302" s="890" t="s">
        <v>2421</v>
      </c>
      <c r="B302" s="891" t="s">
        <v>216</v>
      </c>
      <c r="C302" s="892" t="s">
        <v>2422</v>
      </c>
      <c r="D302" s="893">
        <v>1</v>
      </c>
      <c r="E302" s="894"/>
      <c r="F302" s="903" t="s">
        <v>10387</v>
      </c>
      <c r="G302" s="179" t="e">
        <f>IF(F302="","",F302-F302*COMPASS!$U$11)</f>
        <v>#VALUE!</v>
      </c>
      <c r="I302" s="150"/>
    </row>
    <row r="303" spans="1:9" ht="14.1" customHeight="1">
      <c r="A303" s="890" t="s">
        <v>2423</v>
      </c>
      <c r="B303" s="891" t="s">
        <v>216</v>
      </c>
      <c r="C303" s="892" t="s">
        <v>2424</v>
      </c>
      <c r="D303" s="893">
        <v>1</v>
      </c>
      <c r="E303" s="894"/>
      <c r="F303" s="903" t="s">
        <v>10387</v>
      </c>
      <c r="G303" s="179" t="e">
        <f>IF(F303="","",F303-F303*COMPASS!$U$11)</f>
        <v>#VALUE!</v>
      </c>
      <c r="I303" s="150"/>
    </row>
    <row r="304" spans="1:9" ht="14.1" customHeight="1">
      <c r="A304" s="890" t="s">
        <v>2425</v>
      </c>
      <c r="B304" s="891" t="s">
        <v>216</v>
      </c>
      <c r="C304" s="892" t="s">
        <v>2426</v>
      </c>
      <c r="D304" s="893">
        <v>1</v>
      </c>
      <c r="E304" s="894"/>
      <c r="F304" s="903" t="s">
        <v>10387</v>
      </c>
      <c r="G304" s="179" t="e">
        <f>IF(F304="","",F304-F304*COMPASS!$U$11)</f>
        <v>#VALUE!</v>
      </c>
      <c r="I304" s="150"/>
    </row>
    <row r="305" spans="1:9" ht="14.1" customHeight="1">
      <c r="A305" s="890" t="s">
        <v>2427</v>
      </c>
      <c r="B305" s="891" t="s">
        <v>216</v>
      </c>
      <c r="C305" s="892" t="s">
        <v>2428</v>
      </c>
      <c r="D305" s="893">
        <v>1</v>
      </c>
      <c r="E305" s="894"/>
      <c r="F305" s="903" t="s">
        <v>10387</v>
      </c>
      <c r="G305" s="179" t="e">
        <f>IF(F305="","",F305-F305*COMPASS!$U$11)</f>
        <v>#VALUE!</v>
      </c>
      <c r="I305" s="150"/>
    </row>
    <row r="306" spans="1:9" ht="14.1" customHeight="1">
      <c r="A306" s="890" t="s">
        <v>2429</v>
      </c>
      <c r="B306" s="891" t="s">
        <v>216</v>
      </c>
      <c r="C306" s="892" t="s">
        <v>2430</v>
      </c>
      <c r="D306" s="893">
        <v>1</v>
      </c>
      <c r="E306" s="894"/>
      <c r="F306" s="903" t="s">
        <v>10387</v>
      </c>
      <c r="G306" s="179" t="e">
        <f>IF(F306="","",F306-F306*COMPASS!$U$11)</f>
        <v>#VALUE!</v>
      </c>
      <c r="I306" s="150"/>
    </row>
    <row r="307" spans="1:9" ht="14.1" customHeight="1">
      <c r="A307" s="890" t="s">
        <v>2431</v>
      </c>
      <c r="B307" s="891" t="s">
        <v>216</v>
      </c>
      <c r="C307" s="892" t="s">
        <v>2432</v>
      </c>
      <c r="D307" s="893">
        <v>1</v>
      </c>
      <c r="E307" s="894"/>
      <c r="F307" s="903" t="s">
        <v>10387</v>
      </c>
      <c r="G307" s="179" t="e">
        <f>IF(F307="","",F307-F307*COMPASS!$U$11)</f>
        <v>#VALUE!</v>
      </c>
    </row>
    <row r="308" spans="1:9" ht="14.1" customHeight="1">
      <c r="A308" s="890" t="s">
        <v>2433</v>
      </c>
      <c r="B308" s="891" t="s">
        <v>216</v>
      </c>
      <c r="C308" s="892" t="s">
        <v>2434</v>
      </c>
      <c r="D308" s="893">
        <v>1</v>
      </c>
      <c r="E308" s="894"/>
      <c r="F308" s="903" t="s">
        <v>10387</v>
      </c>
      <c r="G308" s="179" t="e">
        <f>IF(F308="","",F308-F308*COMPASS!$U$11)</f>
        <v>#VALUE!</v>
      </c>
    </row>
    <row r="309" spans="1:9" ht="14.1" customHeight="1">
      <c r="A309" s="890" t="s">
        <v>2435</v>
      </c>
      <c r="B309" s="891" t="s">
        <v>216</v>
      </c>
      <c r="C309" s="892" t="s">
        <v>2436</v>
      </c>
      <c r="D309" s="893">
        <v>1</v>
      </c>
      <c r="E309" s="894"/>
      <c r="F309" s="903" t="s">
        <v>10387</v>
      </c>
      <c r="G309" s="179" t="e">
        <f>IF(F309="","",F309-F309*COMPASS!$U$11)</f>
        <v>#VALUE!</v>
      </c>
    </row>
    <row r="310" spans="1:9" ht="14.1" customHeight="1">
      <c r="A310" s="890" t="s">
        <v>2437</v>
      </c>
      <c r="B310" s="891" t="s">
        <v>216</v>
      </c>
      <c r="C310" s="892" t="s">
        <v>2438</v>
      </c>
      <c r="D310" s="893">
        <v>1</v>
      </c>
      <c r="E310" s="894"/>
      <c r="F310" s="903" t="s">
        <v>10387</v>
      </c>
      <c r="G310" s="179" t="e">
        <f>IF(F310="","",F310-F310*COMPASS!$U$11)</f>
        <v>#VALUE!</v>
      </c>
    </row>
    <row r="311" spans="1:9" ht="14.1" customHeight="1">
      <c r="A311" s="890" t="s">
        <v>2439</v>
      </c>
      <c r="B311" s="891" t="s">
        <v>216</v>
      </c>
      <c r="C311" s="892" t="s">
        <v>2440</v>
      </c>
      <c r="D311" s="893">
        <v>1</v>
      </c>
      <c r="E311" s="894"/>
      <c r="F311" s="903" t="s">
        <v>10387</v>
      </c>
      <c r="G311" s="179" t="e">
        <f>IF(F311="","",F311-F311*COMPASS!$U$11)</f>
        <v>#VALUE!</v>
      </c>
    </row>
    <row r="312" spans="1:9" ht="14.1" customHeight="1">
      <c r="A312" s="925" t="s">
        <v>4505</v>
      </c>
      <c r="B312" s="926"/>
      <c r="C312" s="927"/>
      <c r="D312" s="928"/>
      <c r="E312" s="929"/>
      <c r="F312" s="933"/>
      <c r="G312" s="933"/>
    </row>
    <row r="313" spans="1:9" ht="14.1" customHeight="1">
      <c r="A313" s="890" t="s">
        <v>2441</v>
      </c>
      <c r="B313" s="891" t="s">
        <v>216</v>
      </c>
      <c r="C313" s="892" t="s">
        <v>2442</v>
      </c>
      <c r="D313" s="893">
        <v>1</v>
      </c>
      <c r="E313" s="894"/>
      <c r="F313" s="903" t="s">
        <v>10387</v>
      </c>
      <c r="G313" s="179" t="e">
        <f>IF(F313="","",F313-F313*COMPASS!$U$11)</f>
        <v>#VALUE!</v>
      </c>
    </row>
    <row r="314" spans="1:9" ht="14.1" customHeight="1">
      <c r="A314" s="890" t="s">
        <v>2443</v>
      </c>
      <c r="B314" s="891" t="s">
        <v>216</v>
      </c>
      <c r="C314" s="892" t="s">
        <v>2444</v>
      </c>
      <c r="D314" s="893">
        <v>1</v>
      </c>
      <c r="E314" s="894"/>
      <c r="F314" s="903" t="s">
        <v>10387</v>
      </c>
      <c r="G314" s="179" t="e">
        <f>IF(F314="","",F314-F314*COMPASS!$U$11)</f>
        <v>#VALUE!</v>
      </c>
    </row>
    <row r="315" spans="1:9" ht="14.1" customHeight="1">
      <c r="A315" s="890" t="s">
        <v>2445</v>
      </c>
      <c r="B315" s="891" t="s">
        <v>216</v>
      </c>
      <c r="C315" s="892" t="s">
        <v>2446</v>
      </c>
      <c r="D315" s="893">
        <v>1</v>
      </c>
      <c r="E315" s="894"/>
      <c r="F315" s="903" t="s">
        <v>10387</v>
      </c>
      <c r="G315" s="179" t="e">
        <f>IF(F315="","",F315-F315*COMPASS!$U$11)</f>
        <v>#VALUE!</v>
      </c>
    </row>
    <row r="316" spans="1:9" ht="14.1" customHeight="1">
      <c r="A316" s="890" t="s">
        <v>2447</v>
      </c>
      <c r="B316" s="891" t="s">
        <v>216</v>
      </c>
      <c r="C316" s="892" t="s">
        <v>2448</v>
      </c>
      <c r="D316" s="893">
        <v>1</v>
      </c>
      <c r="E316" s="894"/>
      <c r="F316" s="903" t="s">
        <v>10387</v>
      </c>
      <c r="G316" s="179" t="e">
        <f>IF(F316="","",F316-F316*COMPASS!$U$11)</f>
        <v>#VALUE!</v>
      </c>
    </row>
    <row r="317" spans="1:9" ht="14.1" customHeight="1">
      <c r="A317" s="890" t="s">
        <v>2449</v>
      </c>
      <c r="B317" s="891" t="s">
        <v>216</v>
      </c>
      <c r="C317" s="892" t="s">
        <v>2450</v>
      </c>
      <c r="D317" s="893">
        <v>1</v>
      </c>
      <c r="E317" s="894"/>
      <c r="F317" s="903" t="s">
        <v>10387</v>
      </c>
      <c r="G317" s="179" t="e">
        <f>IF(F317="","",F317-F317*COMPASS!$U$11)</f>
        <v>#VALUE!</v>
      </c>
    </row>
    <row r="318" spans="1:9" ht="14.1" customHeight="1">
      <c r="A318" s="890" t="s">
        <v>2451</v>
      </c>
      <c r="B318" s="891" t="s">
        <v>216</v>
      </c>
      <c r="C318" s="892" t="s">
        <v>2452</v>
      </c>
      <c r="D318" s="893">
        <v>1</v>
      </c>
      <c r="E318" s="894"/>
      <c r="F318" s="903" t="s">
        <v>10387</v>
      </c>
      <c r="G318" s="179" t="e">
        <f>IF(F318="","",F318-F318*COMPASS!$U$11)</f>
        <v>#VALUE!</v>
      </c>
    </row>
    <row r="319" spans="1:9" ht="14.1" customHeight="1">
      <c r="A319" s="890" t="s">
        <v>2453</v>
      </c>
      <c r="B319" s="891" t="s">
        <v>216</v>
      </c>
      <c r="C319" s="892" t="s">
        <v>2454</v>
      </c>
      <c r="D319" s="893">
        <v>1</v>
      </c>
      <c r="E319" s="894"/>
      <c r="F319" s="903" t="s">
        <v>10387</v>
      </c>
      <c r="G319" s="179" t="e">
        <f>IF(F319="","",F319-F319*COMPASS!$U$11)</f>
        <v>#VALUE!</v>
      </c>
    </row>
    <row r="320" spans="1:9" ht="14.1" customHeight="1">
      <c r="A320" s="890" t="s">
        <v>2455</v>
      </c>
      <c r="B320" s="891" t="s">
        <v>216</v>
      </c>
      <c r="C320" s="892" t="s">
        <v>2456</v>
      </c>
      <c r="D320" s="893">
        <v>1</v>
      </c>
      <c r="E320" s="894"/>
      <c r="F320" s="903" t="s">
        <v>10387</v>
      </c>
      <c r="G320" s="179" t="e">
        <f>IF(F320="","",F320-F320*COMPASS!$U$11)</f>
        <v>#VALUE!</v>
      </c>
    </row>
    <row r="321" spans="1:7" ht="14.1" customHeight="1">
      <c r="A321" s="890" t="s">
        <v>2457</v>
      </c>
      <c r="B321" s="891" t="s">
        <v>216</v>
      </c>
      <c r="C321" s="892" t="s">
        <v>2458</v>
      </c>
      <c r="D321" s="893">
        <v>1</v>
      </c>
      <c r="E321" s="894"/>
      <c r="F321" s="903" t="s">
        <v>10387</v>
      </c>
      <c r="G321" s="179" t="e">
        <f>IF(F321="","",F321-F321*COMPASS!$U$11)</f>
        <v>#VALUE!</v>
      </c>
    </row>
    <row r="322" spans="1:7" ht="14.1" customHeight="1">
      <c r="A322" s="890" t="s">
        <v>2459</v>
      </c>
      <c r="B322" s="891" t="s">
        <v>216</v>
      </c>
      <c r="C322" s="892" t="s">
        <v>2460</v>
      </c>
      <c r="D322" s="893">
        <v>1</v>
      </c>
      <c r="E322" s="894"/>
      <c r="F322" s="903" t="s">
        <v>10387</v>
      </c>
      <c r="G322" s="179" t="e">
        <f>IF(F322="","",F322-F322*COMPASS!$U$11)</f>
        <v>#VALUE!</v>
      </c>
    </row>
    <row r="323" spans="1:7" ht="14.1" customHeight="1">
      <c r="A323" s="890" t="s">
        <v>2461</v>
      </c>
      <c r="B323" s="891" t="s">
        <v>216</v>
      </c>
      <c r="C323" s="892" t="s">
        <v>2462</v>
      </c>
      <c r="D323" s="893">
        <v>1</v>
      </c>
      <c r="E323" s="894"/>
      <c r="F323" s="903" t="s">
        <v>10387</v>
      </c>
      <c r="G323" s="179" t="e">
        <f>IF(F323="","",F323-F323*COMPASS!$U$11)</f>
        <v>#VALUE!</v>
      </c>
    </row>
    <row r="324" spans="1:7" ht="14.1" customHeight="1">
      <c r="A324" s="890" t="s">
        <v>2463</v>
      </c>
      <c r="B324" s="891" t="s">
        <v>216</v>
      </c>
      <c r="C324" s="892" t="s">
        <v>2464</v>
      </c>
      <c r="D324" s="893">
        <v>1</v>
      </c>
      <c r="E324" s="894"/>
      <c r="F324" s="903" t="s">
        <v>10387</v>
      </c>
      <c r="G324" s="179" t="e">
        <f>IF(F324="","",F324-F324*COMPASS!$U$11)</f>
        <v>#VALUE!</v>
      </c>
    </row>
    <row r="325" spans="1:7" ht="14.1" customHeight="1">
      <c r="A325" s="890" t="s">
        <v>2465</v>
      </c>
      <c r="B325" s="891" t="s">
        <v>216</v>
      </c>
      <c r="C325" s="892" t="s">
        <v>2466</v>
      </c>
      <c r="D325" s="893">
        <v>1</v>
      </c>
      <c r="E325" s="894"/>
      <c r="F325" s="903" t="s">
        <v>10387</v>
      </c>
      <c r="G325" s="179" t="e">
        <f>IF(F325="","",F325-F325*COMPASS!$U$11)</f>
        <v>#VALUE!</v>
      </c>
    </row>
    <row r="326" spans="1:7" ht="14.1" customHeight="1">
      <c r="A326" s="890" t="s">
        <v>2467</v>
      </c>
      <c r="B326" s="891" t="s">
        <v>216</v>
      </c>
      <c r="C326" s="892" t="s">
        <v>2468</v>
      </c>
      <c r="D326" s="893">
        <v>1</v>
      </c>
      <c r="E326" s="894"/>
      <c r="F326" s="903" t="s">
        <v>10387</v>
      </c>
      <c r="G326" s="179" t="e">
        <f>IF(F326="","",F326-F326*COMPASS!$U$11)</f>
        <v>#VALUE!</v>
      </c>
    </row>
    <row r="327" spans="1:7" ht="14.1" customHeight="1">
      <c r="A327" s="890" t="s">
        <v>2469</v>
      </c>
      <c r="B327" s="891" t="s">
        <v>216</v>
      </c>
      <c r="C327" s="892" t="s">
        <v>2470</v>
      </c>
      <c r="D327" s="893">
        <v>1</v>
      </c>
      <c r="E327" s="894"/>
      <c r="F327" s="903" t="s">
        <v>10387</v>
      </c>
      <c r="G327" s="179" t="e">
        <f>IF(F327="","",F327-F327*COMPASS!$U$11)</f>
        <v>#VALUE!</v>
      </c>
    </row>
    <row r="328" spans="1:7" ht="14.1" customHeight="1">
      <c r="A328" s="890" t="s">
        <v>2471</v>
      </c>
      <c r="B328" s="891" t="s">
        <v>216</v>
      </c>
      <c r="C328" s="892" t="s">
        <v>2472</v>
      </c>
      <c r="D328" s="893">
        <v>1</v>
      </c>
      <c r="E328" s="894"/>
      <c r="F328" s="903" t="s">
        <v>10387</v>
      </c>
      <c r="G328" s="179" t="e">
        <f>IF(F328="","",F328-F328*COMPASS!$U$11)</f>
        <v>#VALUE!</v>
      </c>
    </row>
    <row r="329" spans="1:7">
      <c r="A329" s="890" t="s">
        <v>2473</v>
      </c>
      <c r="B329" s="891" t="s">
        <v>216</v>
      </c>
      <c r="C329" s="892" t="s">
        <v>2474</v>
      </c>
      <c r="D329" s="893">
        <v>1</v>
      </c>
      <c r="E329" s="894"/>
      <c r="F329" s="903" t="s">
        <v>10387</v>
      </c>
      <c r="G329" s="179" t="e">
        <f>IF(F329="","",F329-F329*COMPASS!$U$11)</f>
        <v>#VALUE!</v>
      </c>
    </row>
    <row r="330" spans="1:7">
      <c r="A330" s="890" t="s">
        <v>2475</v>
      </c>
      <c r="B330" s="891" t="s">
        <v>216</v>
      </c>
      <c r="C330" s="892" t="s">
        <v>2476</v>
      </c>
      <c r="D330" s="893">
        <v>1</v>
      </c>
      <c r="E330" s="894"/>
      <c r="F330" s="903" t="s">
        <v>10387</v>
      </c>
      <c r="G330" s="179" t="e">
        <f>IF(F330="","",F330-F330*COMPASS!$U$11)</f>
        <v>#VALUE!</v>
      </c>
    </row>
    <row r="331" spans="1:7">
      <c r="A331" s="890" t="s">
        <v>2477</v>
      </c>
      <c r="B331" s="891" t="s">
        <v>216</v>
      </c>
      <c r="C331" s="892" t="s">
        <v>2478</v>
      </c>
      <c r="D331" s="893">
        <v>1</v>
      </c>
      <c r="E331" s="894"/>
      <c r="F331" s="903" t="s">
        <v>10387</v>
      </c>
      <c r="G331" s="179" t="e">
        <f>IF(F331="","",F331-F331*COMPASS!$U$11)</f>
        <v>#VALUE!</v>
      </c>
    </row>
    <row r="332" spans="1:7">
      <c r="A332" s="890" t="s">
        <v>2479</v>
      </c>
      <c r="B332" s="891" t="s">
        <v>216</v>
      </c>
      <c r="C332" s="892" t="s">
        <v>2480</v>
      </c>
      <c r="D332" s="893">
        <v>1</v>
      </c>
      <c r="E332" s="894"/>
      <c r="F332" s="903" t="s">
        <v>10387</v>
      </c>
      <c r="G332" s="179" t="e">
        <f>IF(F332="","",F332-F332*COMPASS!$U$11)</f>
        <v>#VALUE!</v>
      </c>
    </row>
    <row r="333" spans="1:7">
      <c r="A333" s="890" t="s">
        <v>2481</v>
      </c>
      <c r="B333" s="891" t="s">
        <v>216</v>
      </c>
      <c r="C333" s="892" t="s">
        <v>2482</v>
      </c>
      <c r="D333" s="893">
        <v>1</v>
      </c>
      <c r="E333" s="894"/>
      <c r="F333" s="903" t="s">
        <v>10387</v>
      </c>
      <c r="G333" s="179" t="e">
        <f>IF(F333="","",F333-F333*COMPASS!$U$11)</f>
        <v>#VALUE!</v>
      </c>
    </row>
    <row r="334" spans="1:7">
      <c r="A334" s="890" t="s">
        <v>2483</v>
      </c>
      <c r="B334" s="891" t="s">
        <v>216</v>
      </c>
      <c r="C334" s="892" t="s">
        <v>2484</v>
      </c>
      <c r="D334" s="893">
        <v>1</v>
      </c>
      <c r="E334" s="894"/>
      <c r="F334" s="903" t="s">
        <v>10387</v>
      </c>
      <c r="G334" s="179" t="e">
        <f>IF(F334="","",F334-F334*COMPASS!$U$11)</f>
        <v>#VALUE!</v>
      </c>
    </row>
    <row r="335" spans="1:7">
      <c r="A335" s="890" t="s">
        <v>2485</v>
      </c>
      <c r="B335" s="891" t="s">
        <v>216</v>
      </c>
      <c r="C335" s="892" t="s">
        <v>2486</v>
      </c>
      <c r="D335" s="893">
        <v>1</v>
      </c>
      <c r="E335" s="894"/>
      <c r="F335" s="903" t="s">
        <v>10387</v>
      </c>
      <c r="G335" s="179" t="e">
        <f>IF(F335="","",F335-F335*COMPASS!$U$11)</f>
        <v>#VALUE!</v>
      </c>
    </row>
    <row r="336" spans="1:7">
      <c r="A336" s="890" t="s">
        <v>2487</v>
      </c>
      <c r="B336" s="891" t="s">
        <v>216</v>
      </c>
      <c r="C336" s="892" t="s">
        <v>2488</v>
      </c>
      <c r="D336" s="893">
        <v>1</v>
      </c>
      <c r="E336" s="894"/>
      <c r="F336" s="903" t="s">
        <v>10387</v>
      </c>
      <c r="G336" s="179" t="e">
        <f>IF(F336="","",F336-F336*COMPASS!$U$11)</f>
        <v>#VALUE!</v>
      </c>
    </row>
    <row r="337" spans="1:7">
      <c r="A337" s="890" t="s">
        <v>2489</v>
      </c>
      <c r="B337" s="891" t="s">
        <v>216</v>
      </c>
      <c r="C337" s="892" t="s">
        <v>2490</v>
      </c>
      <c r="D337" s="893">
        <v>1</v>
      </c>
      <c r="E337" s="894"/>
      <c r="F337" s="903" t="s">
        <v>10387</v>
      </c>
      <c r="G337" s="179" t="e">
        <f>IF(F337="","",F337-F337*COMPASS!$U$11)</f>
        <v>#VALUE!</v>
      </c>
    </row>
    <row r="338" spans="1:7">
      <c r="A338" s="890" t="s">
        <v>2491</v>
      </c>
      <c r="B338" s="891" t="s">
        <v>216</v>
      </c>
      <c r="C338" s="892" t="s">
        <v>2492</v>
      </c>
      <c r="D338" s="893">
        <v>1</v>
      </c>
      <c r="E338" s="894"/>
      <c r="F338" s="903" t="s">
        <v>10387</v>
      </c>
      <c r="G338" s="179" t="e">
        <f>IF(F338="","",F338-F338*COMPASS!$U$11)</f>
        <v>#VALUE!</v>
      </c>
    </row>
    <row r="339" spans="1:7">
      <c r="A339" s="890" t="s">
        <v>2493</v>
      </c>
      <c r="B339" s="891" t="s">
        <v>216</v>
      </c>
      <c r="C339" s="892" t="s">
        <v>2494</v>
      </c>
      <c r="D339" s="893">
        <v>1</v>
      </c>
      <c r="E339" s="894"/>
      <c r="F339" s="903" t="s">
        <v>10387</v>
      </c>
      <c r="G339" s="179" t="e">
        <f>IF(F339="","",F339-F339*COMPASS!$U$11)</f>
        <v>#VALUE!</v>
      </c>
    </row>
    <row r="340" spans="1:7">
      <c r="A340" s="890" t="s">
        <v>2495</v>
      </c>
      <c r="B340" s="891" t="s">
        <v>216</v>
      </c>
      <c r="C340" s="892" t="s">
        <v>9217</v>
      </c>
      <c r="D340" s="893">
        <v>1</v>
      </c>
      <c r="E340" s="894"/>
      <c r="F340" s="903" t="s">
        <v>10387</v>
      </c>
      <c r="G340" s="179" t="e">
        <f>IF(F340="","",F340-F340*COMPASS!$U$11)</f>
        <v>#VALUE!</v>
      </c>
    </row>
    <row r="341" spans="1:7">
      <c r="A341" s="890" t="s">
        <v>2496</v>
      </c>
      <c r="B341" s="891" t="s">
        <v>216</v>
      </c>
      <c r="C341" s="892" t="s">
        <v>2497</v>
      </c>
      <c r="D341" s="893">
        <v>1</v>
      </c>
      <c r="E341" s="894"/>
      <c r="F341" s="903" t="s">
        <v>10387</v>
      </c>
      <c r="G341" s="179" t="e">
        <f>IF(F341="","",F341-F341*COMPASS!$U$11)</f>
        <v>#VALUE!</v>
      </c>
    </row>
    <row r="342" spans="1:7">
      <c r="A342" s="890" t="s">
        <v>2498</v>
      </c>
      <c r="B342" s="891" t="s">
        <v>216</v>
      </c>
      <c r="C342" s="892" t="s">
        <v>2499</v>
      </c>
      <c r="D342" s="893">
        <v>1</v>
      </c>
      <c r="E342" s="894"/>
      <c r="F342" s="903" t="s">
        <v>10387</v>
      </c>
      <c r="G342" s="179" t="e">
        <f>IF(F342="","",F342-F342*COMPASS!$U$11)</f>
        <v>#VALUE!</v>
      </c>
    </row>
  </sheetData>
  <sheetProtection algorithmName="SHA-512" hashValue="nWgSwFkKKNlJhJJY/ZM9Q0eoMt7N181r3r3boXafN3DbvW2XWIAeT8mdbn88l5D7rEn7F8vLSVTULFFEZmn47g==" saltValue="+jbcQ6jpIlPetfhnfwPONg==" spinCount="100000" sheet="1" objects="1" scenarios="1"/>
  <mergeCells count="1">
    <mergeCell ref="C1:F1"/>
  </mergeCells>
  <hyperlinks>
    <hyperlink ref="G2" location="Indice" display="Indice" xr:uid="{F570E2DB-BAB9-4BE8-B7E8-6D1EB5250B81}"/>
    <hyperlink ref="C1" r:id="rId1" xr:uid="{090150AD-FF13-4FC8-B1D7-4A0D41F15886}"/>
    <hyperlink ref="A37" location="'Listino ORCA CORRENTE'!A6" display="ORCA - Cavi Ottici non armati (PE)" xr:uid="{1E585DC5-1B7D-4102-A004-92D708014A1F}"/>
    <hyperlink ref="A62" location="'Listino ORCA CORRENTE'!A6" display="ORCA - Cavi Ottici armati" xr:uid="{E0BFB30A-097A-4500-BB16-ED4A2682E981}"/>
    <hyperlink ref="A87" location="'Listino ORCA CORRENTE'!A6" display="ORCA - Cavi Ottici Loose classe B2ca - d0 - a1" xr:uid="{9643EAF5-8196-4CE5-88BA-0C703C260511}"/>
    <hyperlink ref="A101" location="'Listino ORCA CORRENTE'!A6" display="ORCA - Universal Loose tube (MULTITUBE)" xr:uid="{B616B137-3C53-4EF7-BA89-A436368BE617}"/>
    <hyperlink ref="A127" location="'Listino ORCA CORRENTE'!A6" display="ORCA - Universal Tube Armored CST (multitube)" xr:uid="{E15E5A75-2D53-4871-BEF3-14F4AA428748}"/>
    <hyperlink ref="A158" location="'Listino ORCA CORRENTE'!A6" display="ORCA - Universal Loose Tube (Unitube) CST Twin" xr:uid="{F1E4BABF-AFB0-498F-B392-E7E169612CB8}"/>
    <hyperlink ref="A164" location="'Listino ORCA CORRENTE'!A6" display="ORCA - ADSS Aerial Cable Unitube" xr:uid="{2C20B463-D72F-42F7-AF32-BC64725CEA21}"/>
    <hyperlink ref="A195" location="'Listino ORCA CORRENTE'!A6" display="ORCA - Aerial outdoor cable " xr:uid="{70D92310-4F23-4CC5-8309-2C9192ABF480}"/>
    <hyperlink ref="A226" location="'Listino ORCA CORRENTE'!A6" display="ORCA - Aerial DROP Cable" xr:uid="{03A262C9-032B-4CA2-9548-748612293897}"/>
    <hyperlink ref="A247" location="'Listino ORCA CORRENTE'!A6" display="ORCA - Outodoor hybrid cable" xr:uid="{9483024E-3254-48F6-852E-B7823A08189F}"/>
    <hyperlink ref="A258" location="'Listino ORCA CORRENTE'!A6" display="ORCA - Outdoor metallic armored hybid cable" xr:uid="{8AF8FE30-E405-444B-9CD7-0C4BA657BCCB}"/>
    <hyperlink ref="A269" location="'Listino ORCA CORRENTE'!A6" display="ORCA - Twin CableE" xr:uid="{16AB86CC-7EDD-41D3-B167-21CD7D4C7E9C}"/>
    <hyperlink ref="A275" location="'Listino ORCA CORRENTE'!A6" display="ORCA - Universal loose tube double sheat" xr:uid="{433B3DB9-FE96-4415-BF33-64745DDACAEE}"/>
    <hyperlink ref="A286" location="'Listino ORCA CORRENTE'!A6" display="ORCA - Outdoor Fiber stranded tubeE" xr:uid="{BFE6E952-5851-4C77-B762-02B9C686FBBD}"/>
    <hyperlink ref="A312" location="'Listino ORCA CORRENTE'!A6" display="ORCA - FIRE SURVIVAL CABLE" xr:uid="{E0C81E04-F430-4A01-BC24-8D54F2ADBC84}"/>
    <hyperlink ref="A100" location="'Listino ORCA CORRENTE'!A6" display="ORCA - Universal Loose tube (MULTITUBE)" xr:uid="{F7994B91-4DAE-4BA1-B92A-BD12C1282568}"/>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8753" r:id="rId5">
          <objectPr defaultSize="0" autoPict="0" r:id="rId6">
            <anchor moveWithCells="1">
              <from>
                <xdr:col>4</xdr:col>
                <xdr:colOff>30480</xdr:colOff>
                <xdr:row>4</xdr:row>
                <xdr:rowOff>30480</xdr:rowOff>
              </from>
              <to>
                <xdr:col>4</xdr:col>
                <xdr:colOff>297180</xdr:colOff>
                <xdr:row>4</xdr:row>
                <xdr:rowOff>297180</xdr:rowOff>
              </to>
            </anchor>
          </objectPr>
        </oleObject>
      </mc:Choice>
      <mc:Fallback>
        <oleObject progId="PI3.Image" shapeId="458753"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33</vt:i4>
      </vt:variant>
      <vt:variant>
        <vt:lpstr>Intervalli denominati</vt:lpstr>
      </vt:variant>
      <vt:variant>
        <vt:i4>103</vt:i4>
      </vt:variant>
    </vt:vector>
  </HeadingPairs>
  <TitlesOfParts>
    <vt:vector size="136" baseType="lpstr">
      <vt:lpstr>COMPASS</vt:lpstr>
      <vt:lpstr>Contatti</vt:lpstr>
      <vt:lpstr>LS CABLE</vt:lpstr>
      <vt:lpstr>BELDEN</vt:lpstr>
      <vt:lpstr>CommScope</vt:lpstr>
      <vt:lpstr>Systimax</vt:lpstr>
      <vt:lpstr>Panduit</vt:lpstr>
      <vt:lpstr>Corning</vt:lpstr>
      <vt:lpstr>ORCA Cavi Ottici</vt:lpstr>
      <vt:lpstr>ORCA Cablaggio Rame</vt:lpstr>
      <vt:lpstr>ORCA Cablaggio Fibra</vt:lpstr>
      <vt:lpstr>ORCA Rack</vt:lpstr>
      <vt:lpstr>Datwyler</vt:lpstr>
      <vt:lpstr>Fluke</vt:lpstr>
      <vt:lpstr>TS RACK TECNO</vt:lpstr>
      <vt:lpstr>TS BLADE SHELTER</vt:lpstr>
      <vt:lpstr>TS ACCESSORI</vt:lpstr>
      <vt:lpstr>TS ALIMENTAZIONE</vt:lpstr>
      <vt:lpstr>Eta</vt:lpstr>
      <vt:lpstr>Legrand RACK</vt:lpstr>
      <vt:lpstr>Legrand UPS</vt:lpstr>
      <vt:lpstr>BRADY LABEL &amp; PRINTER</vt:lpstr>
      <vt:lpstr>RM Reichle &amp; De Massari</vt:lpstr>
      <vt:lpstr>RIELLO UPS</vt:lpstr>
      <vt:lpstr>Snom</vt:lpstr>
      <vt:lpstr>Ruckus</vt:lpstr>
      <vt:lpstr>TELTONIKA</vt:lpstr>
      <vt:lpstr>ZYXEL</vt:lpstr>
      <vt:lpstr>Planet</vt:lpstr>
      <vt:lpstr>Modulo di reso</vt:lpstr>
      <vt:lpstr>Servizi Logistici</vt:lpstr>
      <vt:lpstr>Condizioni di reso</vt:lpstr>
      <vt:lpstr>Condizioni Vendita</vt:lpstr>
      <vt:lpstr>AASTRA_Unità_Centrali_OPENCOM</vt:lpstr>
      <vt:lpstr>AMP_Bretelle_di_permutazione_UTP_Cat5E_RJ45</vt:lpstr>
      <vt:lpstr>BELDEN!AMP_Modular_Plug</vt:lpstr>
      <vt:lpstr>AMP_Modular_Plug</vt:lpstr>
      <vt:lpstr>BELDEN!AMP_Placche_autoportanti</vt:lpstr>
      <vt:lpstr>AMP_Placche_autoportanti</vt:lpstr>
      <vt:lpstr>AMP_Sistema_110XC_Cat5E</vt:lpstr>
      <vt:lpstr>AMP_Sistema_ACO___Kit_di_installazione</vt:lpstr>
      <vt:lpstr>'ORCA Cavi Ottici'!AR_TCM_10PD</vt:lpstr>
      <vt:lpstr>AR_TCM_10PD</vt:lpstr>
      <vt:lpstr>BELDEN!Area_stampa</vt:lpstr>
      <vt:lpstr>'BRADY LABEL &amp; PRINTER'!Area_stampa</vt:lpstr>
      <vt:lpstr>CommScope!Area_stampa</vt:lpstr>
      <vt:lpstr>COMPASS!Area_stampa</vt:lpstr>
      <vt:lpstr>'Condizioni Vendita'!Area_stampa</vt:lpstr>
      <vt:lpstr>Contatti!Area_stampa</vt:lpstr>
      <vt:lpstr>Corning!Area_stampa</vt:lpstr>
      <vt:lpstr>Datwyler!Area_stampa</vt:lpstr>
      <vt:lpstr>Eta!Area_stampa</vt:lpstr>
      <vt:lpstr>Fluke!Area_stampa</vt:lpstr>
      <vt:lpstr>'Legrand RACK'!Area_stampa</vt:lpstr>
      <vt:lpstr>'Legrand UPS'!Area_stampa</vt:lpstr>
      <vt:lpstr>'LS CABLE'!Area_stampa</vt:lpstr>
      <vt:lpstr>'Modulo di reso'!Area_stampa</vt:lpstr>
      <vt:lpstr>'ORCA Cablaggio Fibra'!Area_stampa</vt:lpstr>
      <vt:lpstr>'ORCA Cablaggio Rame'!Area_stampa</vt:lpstr>
      <vt:lpstr>'ORCA Cavi Ottici'!Area_stampa</vt:lpstr>
      <vt:lpstr>'ORCA Rack'!Area_stampa</vt:lpstr>
      <vt:lpstr>Panduit!Area_stampa</vt:lpstr>
      <vt:lpstr>Planet!Area_stampa</vt:lpstr>
      <vt:lpstr>'RIELLO UPS'!Area_stampa</vt:lpstr>
      <vt:lpstr>'RM Reichle &amp; De Massari'!Area_stampa</vt:lpstr>
      <vt:lpstr>Ruckus!Area_stampa</vt:lpstr>
      <vt:lpstr>'Servizi Logistici'!Area_stampa</vt:lpstr>
      <vt:lpstr>Snom!Area_stampa</vt:lpstr>
      <vt:lpstr>Systimax!Area_stampa</vt:lpstr>
      <vt:lpstr>TELTONIKA!Area_stampa</vt:lpstr>
      <vt:lpstr>'TS ACCESSORI'!Area_stampa</vt:lpstr>
      <vt:lpstr>'TS ALIMENTAZIONE'!Area_stampa</vt:lpstr>
      <vt:lpstr>'TS BLADE SHELTER'!Area_stampa</vt:lpstr>
      <vt:lpstr>'TS RACK TECNO'!Area_stampa</vt:lpstr>
      <vt:lpstr>ZYXEL!Area_stampa</vt:lpstr>
      <vt:lpstr>Armadi1_da_parete_serie_TECNO_300</vt:lpstr>
      <vt:lpstr>Armadi10_da_parete_serie_TECNO_300</vt:lpstr>
      <vt:lpstr>Armadi11_da_parete_serie_TECNO_300</vt:lpstr>
      <vt:lpstr>Armadi12_da_parete_serie_TECNO_300</vt:lpstr>
      <vt:lpstr>Armadi2_da_parete_serie_TECNO_300</vt:lpstr>
      <vt:lpstr>Armadi3_da_parete_serie_TECNO_300</vt:lpstr>
      <vt:lpstr>Armadi4_da_parete_serie_TECNO_300</vt:lpstr>
      <vt:lpstr>Armadi5_da_parete_serie_TECNO_300</vt:lpstr>
      <vt:lpstr>Armadi6_da_parete_serie_TECNO_300</vt:lpstr>
      <vt:lpstr>Armadi7_da_parete_serie_TECNO_300</vt:lpstr>
      <vt:lpstr>Armadi8_da_parete_serie_TECNO_300</vt:lpstr>
      <vt:lpstr>Armadi9_da_parete_serie_TECNO_300</vt:lpstr>
      <vt:lpstr>BTRack</vt:lpstr>
      <vt:lpstr>BTServizi</vt:lpstr>
      <vt:lpstr>BTTrimod</vt:lpstr>
      <vt:lpstr>'TS RACK TECNO'!CAVI_IN_RAME_Cat5e___Fonia</vt:lpstr>
      <vt:lpstr>Centralini</vt:lpstr>
      <vt:lpstr>DECT</vt:lpstr>
      <vt:lpstr>Essentia_ProNODE_Radio_Devices___AP_Bridge_Router_Mesh_Node</vt:lpstr>
      <vt:lpstr>Datwyler!Fluke_Strumenti_Misura</vt:lpstr>
      <vt:lpstr>Fluke_Strumenti_Misura</vt:lpstr>
      <vt:lpstr>Snom!GN_NET___Cuffie_telefoniche_Wireless_per_telefoni_fissi</vt:lpstr>
      <vt:lpstr>'BRADY LABEL &amp; PRINTER'!ID_PAL</vt:lpstr>
      <vt:lpstr>Indice</vt:lpstr>
      <vt:lpstr>LANCORE</vt:lpstr>
      <vt:lpstr>'TS RACK TECNO'!Media_Converter_STAND_ALONE</vt:lpstr>
      <vt:lpstr>'ORCA Cavi Ottici'!ORCA___Sistema_in_RAME_Telefonico</vt:lpstr>
      <vt:lpstr>ORCA___Sistema_in_RAME_Telefonico</vt:lpstr>
      <vt:lpstr>'ORCA Cavi Ottici'!ORCA___Sistema_in_RAME_Telefonico2</vt:lpstr>
      <vt:lpstr>ORCA___Sistema_in_RAME_Telefonico2</vt:lpstr>
      <vt:lpstr>Planet!PMP</vt:lpstr>
      <vt:lpstr>TELTONIKA!PMP</vt:lpstr>
      <vt:lpstr>ZYXEL!PMP</vt:lpstr>
      <vt:lpstr>Planet!PTP</vt:lpstr>
      <vt:lpstr>TELTONIKA!PTP</vt:lpstr>
      <vt:lpstr>ZYXEL!PTP</vt:lpstr>
      <vt:lpstr>'RM Reichle &amp; De Massari'!Riello_UPS____PLUG_DIALOG_Line_Interactive</vt:lpstr>
      <vt:lpstr>Riello_UPS____PLUG_DIALOG_Line_Interactive</vt:lpstr>
      <vt:lpstr>'RM Reichle &amp; De Massari'!Riello_UPS___DIALOG_PLUS_RACK_ON_Line</vt:lpstr>
      <vt:lpstr>Riello_UPS___DIALOG_PLUS_RACK_ON_Line</vt:lpstr>
      <vt:lpstr>SMONACC</vt:lpstr>
      <vt:lpstr>'BRADY LABEL &amp; PRINTER'!Stampanti_ID_PAL</vt:lpstr>
      <vt:lpstr>'BRADY LABEL &amp; PRINTER'!Stampanti_IDXPERT</vt:lpstr>
      <vt:lpstr>'BRADY LABEL &amp; PRINTER'!Stampanti_laser</vt:lpstr>
      <vt:lpstr>BELDEN!Titoli_stampa</vt:lpstr>
      <vt:lpstr>'BRADY LABEL &amp; PRINTER'!Titoli_stampa</vt:lpstr>
      <vt:lpstr>CommScope!Titoli_stampa</vt:lpstr>
      <vt:lpstr>'ORCA Cablaggio Fibra'!Titoli_stampa</vt:lpstr>
      <vt:lpstr>'ORCA Cablaggio Rame'!Titoli_stampa</vt:lpstr>
      <vt:lpstr>'ORCA Cavi Ottici'!Titoli_stampa</vt:lpstr>
      <vt:lpstr>'ORCA Rack'!Titoli_stampa</vt:lpstr>
      <vt:lpstr>Panduit!Titoli_stampa</vt:lpstr>
      <vt:lpstr>'RIELLO UPS'!Titoli_stampa</vt:lpstr>
      <vt:lpstr>'RM Reichle &amp; De Massari'!Titoli_stampa</vt:lpstr>
      <vt:lpstr>Snom!Titoli_stampa</vt:lpstr>
      <vt:lpstr>'TS RACK TECNO'!Titoli_stampa</vt:lpstr>
      <vt:lpstr>TS_Armadi_da_parete_serie_TECNO_300</vt:lpstr>
      <vt:lpstr>TSMONT</vt:lpstr>
      <vt:lpstr>TSMONTù</vt:lpstr>
      <vt:lpstr>'RM Reichle &amp; De Massari'!VISION_________VST_NEWS_DATA_RILASCIO_DA_COMUNICARE</vt:lpstr>
      <vt:lpstr>VISION_________VST_NEWS_DATA_RILASCIO_DA_COMUNICARE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2020-02-10T09:14:31Z</cp:lastPrinted>
  <dcterms:created xsi:type="dcterms:W3CDTF">2004-06-19T10:08:49Z</dcterms:created>
  <dcterms:modified xsi:type="dcterms:W3CDTF">2026-06-08T12:48:29Z</dcterms:modified>
</cp:coreProperties>
</file>